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omments3.xml" ContentType="application/vnd.openxmlformats-officedocument.spreadsheetml.comments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3.xml" ContentType="application/vnd.openxmlformats-officedocument.drawingml.chartshapes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omments4.xml" ContentType="application/vnd.openxmlformats-officedocument.spreadsheetml.comments+xml"/>
  <Override PartName="/xl/charts/chart1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4.xml" ContentType="application/vnd.openxmlformats-officedocument.themeOverrid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5.xml" ContentType="application/vnd.openxmlformats-officedocument.themeOverrid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6.xml" ContentType="application/vnd.openxmlformats-officedocument.themeOverrid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7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omments5.xml" ContentType="application/vnd.openxmlformats-officedocument.spreadsheetml.comments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drawings/drawing26.xml" ContentType="application/vnd.openxmlformats-officedocument.drawingml.chartshapes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drawings/drawing27.xml" ContentType="application/vnd.openxmlformats-officedocument.drawingml.chartshapes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omments6.xml" ContentType="application/vnd.openxmlformats-officedocument.spreadsheetml.comments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omments7.xml" ContentType="application/vnd.openxmlformats-officedocument.spreadsheetml.comments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2.xml" ContentType="application/vnd.openxmlformats-officedocument.drawingml.chartshapes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drawings/drawing33.xml" ContentType="application/vnd.openxmlformats-officedocument.drawingml.chartshapes+xml"/>
  <Override PartName="/xl/charts/chart2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6.xml" ContentType="application/vnd.openxmlformats-officedocument.themeOverride+xml"/>
  <Override PartName="/xl/drawings/drawing34.xml" ContentType="application/vnd.openxmlformats-officedocument.drawingml.chartshapes+xml"/>
  <Override PartName="/xl/charts/chart2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27.xml" ContentType="application/vnd.openxmlformats-officedocument.themeOverride+xml"/>
  <Override PartName="/xl/drawings/drawing35.xml" ContentType="application/vnd.openxmlformats-officedocument.drawingml.chartshapes+xml"/>
  <Override PartName="/xl/charts/chart2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28.xml" ContentType="application/vnd.openxmlformats-officedocument.themeOverride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omments8.xml" ContentType="application/vnd.openxmlformats-officedocument.spreadsheetml.comments+xml"/>
  <Override PartName="/xl/charts/chart29.xml" ContentType="application/vnd.openxmlformats-officedocument.drawingml.chart+xml"/>
  <Override PartName="/xl/theme/themeOverride29.xml" ContentType="application/vnd.openxmlformats-officedocument.themeOverride+xml"/>
  <Override PartName="/xl/drawings/drawing38.xml" ContentType="application/vnd.openxmlformats-officedocument.drawingml.chartshapes+xml"/>
  <Override PartName="/xl/charts/chart30.xml" ContentType="application/vnd.openxmlformats-officedocument.drawingml.chart+xml"/>
  <Override PartName="/xl/theme/themeOverride30.xml" ContentType="application/vnd.openxmlformats-officedocument.themeOverride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omments9.xml" ContentType="application/vnd.openxmlformats-officedocument.spreadsheetml.comments+xml"/>
  <Override PartName="/xl/charts/chart3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1.xml" ContentType="application/vnd.openxmlformats-officedocument.drawingml.chartshapes+xml"/>
  <Override PartName="/xl/charts/chart3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31.xml" ContentType="application/vnd.openxmlformats-officedocument.themeOverride+xml"/>
  <Override PartName="/xl/drawings/drawing42.xml" ContentType="application/vnd.openxmlformats-officedocument.drawingml.chartshapes+xml"/>
  <Override PartName="/xl/charts/chart3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32.xml" ContentType="application/vnd.openxmlformats-officedocument.themeOverride+xml"/>
  <Override PartName="/xl/drawings/drawing43.xml" ContentType="application/vnd.openxmlformats-officedocument.drawingml.chartshapes+xml"/>
  <Override PartName="/xl/charts/chart3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4.xml" ContentType="application/vnd.openxmlformats-officedocument.drawingml.chartshapes+xml"/>
  <Override PartName="/xl/charts/chart3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33.xml" ContentType="application/vnd.openxmlformats-officedocument.themeOverride+xml"/>
  <Override PartName="/xl/drawings/drawing45.xml" ContentType="application/vnd.openxmlformats-officedocument.drawingml.chartshapes+xml"/>
  <Override PartName="/xl/charts/chart3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6.xml" ContentType="application/vnd.openxmlformats-officedocument.drawingml.chartshapes+xml"/>
  <Override PartName="/xl/charts/chart3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7.xml" ContentType="application/vnd.openxmlformats-officedocument.drawingml.chartshapes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comments10.xml" ContentType="application/vnd.openxmlformats-officedocument.spreadsheetml.comments+xml"/>
  <Override PartName="/xl/charts/chart3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0.xml" ContentType="application/vnd.openxmlformats-officedocument.drawingml.chartshapes+xml"/>
  <Override PartName="/xl/charts/chart3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1.xml" ContentType="application/vnd.openxmlformats-officedocument.drawingml.chartshapes+xml"/>
  <Override PartName="/xl/charts/chart4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2.xml" ContentType="application/vnd.openxmlformats-officedocument.drawingml.chartshapes+xml"/>
  <Override PartName="/xl/charts/chart4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外星人\Desktop\广发宏观\广发日常\周度GDP\2MW2\"/>
    </mc:Choice>
  </mc:AlternateContent>
  <xr:revisionPtr revIDLastSave="0" documentId="13_ncr:1_{4245E25D-3661-4EE8-810D-5ED53CFB06B0}" xr6:coauthVersionLast="47" xr6:coauthVersionMax="47" xr10:uidLastSave="{00000000-0000-0000-0000-000000000000}"/>
  <bookViews>
    <workbookView xWindow="-90" yWindow="0" windowWidth="12980" windowHeight="13770" tabRatio="834" firstSheet="4" activeTab="8" xr2:uid="{2466779B-3CB7-4429-922C-F7EEB9AF565C}"/>
  </bookViews>
  <sheets>
    <sheet name="高频指标底稿" sheetId="35" r:id="rId1"/>
    <sheet name="关联周频数据月频化" sheetId="27" r:id="rId2"/>
    <sheet name="PPI近月估计" sheetId="32" r:id="rId3"/>
    <sheet name="PPI近月预测底稿" sheetId="26" r:id="rId4"/>
    <sheet name="PPI周度拟合" sheetId="36" r:id="rId5"/>
    <sheet name="导入eview数据表" sheetId="33" r:id="rId6"/>
    <sheet name="原始数据" sheetId="37" r:id="rId7"/>
    <sheet name="PPI与水泥价格" sheetId="39" r:id="rId8"/>
    <sheet name="煤价" sheetId="41" r:id="rId9"/>
    <sheet name="PPI近月利用CRBPMI" sheetId="42" r:id="rId10"/>
    <sheet name="PPI近月预测另类" sheetId="43" r:id="rId11"/>
    <sheet name="翘尾" sheetId="44" r:id="rId12"/>
    <sheet name="生意社" sheetId="45" r:id="rId13"/>
    <sheet name="Sheet1" sheetId="47" r:id="rId14"/>
    <sheet name="bpi" sheetId="46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__xlc_DefaultDisplayOption___" hidden="1">"caption"</definedName>
    <definedName name="___xlc_DisplayNullValues___" hidden="1">TRUE</definedName>
    <definedName name="___xlc_DisplayNullValuesAs___" hidden="1">"..."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123Graph_A" hidden="1">[1]PYRAMID!$A$184:$A$263</definedName>
    <definedName name="__123Graph_ABERLGRAP" hidden="1">'[2]Time series'!#REF!</definedName>
    <definedName name="__123Graph_ACATCH1" hidden="1">'[2]Time series'!#REF!</definedName>
    <definedName name="__123Graph_ACONVERG1" hidden="1">'[2]Time series'!#REF!</definedName>
    <definedName name="__123Graph_AECTOT" hidden="1">#REF!</definedName>
    <definedName name="__123Graph_AGRAPH1" hidden="1">[1]PYRAMID!$A$184:$A$263</definedName>
    <definedName name="__123Graph_AGRAPH2" hidden="1">[1]PYRAMID!$A$184:$A$263</definedName>
    <definedName name="__123Graph_AGRAPH3" hidden="1">[1]PYRAMID!$A$184:$A$263</definedName>
    <definedName name="__123Graph_AGRAPH41" hidden="1">'[2]Time series'!#REF!</definedName>
    <definedName name="__123Graph_AGRAPH42" hidden="1">'[2]Time series'!#REF!</definedName>
    <definedName name="__123Graph_AGRAPH44" hidden="1">'[2]Time series'!#REF!</definedName>
    <definedName name="__123Graph_APERIB" hidden="1">'[2]Time series'!#REF!</definedName>
    <definedName name="__123Graph_APRODABSC" hidden="1">'[2]Time series'!#REF!</definedName>
    <definedName name="__123Graph_APRODABSD" hidden="1">'[2]Time series'!#REF!</definedName>
    <definedName name="__123Graph_APRODTRE2" hidden="1">'[2]Time series'!#REF!</definedName>
    <definedName name="__123Graph_APRODTRE3" hidden="1">'[2]Time series'!#REF!</definedName>
    <definedName name="__123Graph_APRODTRE4" hidden="1">'[2]Time series'!#REF!</definedName>
    <definedName name="__123Graph_APRODTREND" hidden="1">'[2]Time series'!#REF!</definedName>
    <definedName name="__123Graph_AUTRECHT" hidden="1">'[2]Time series'!#REF!</definedName>
    <definedName name="__123Graph_B" hidden="1">#REF!</definedName>
    <definedName name="__123Graph_BBERLGRAP" hidden="1">'[2]Time series'!#REF!</definedName>
    <definedName name="__123Graph_BCATCH1" hidden="1">'[2]Time series'!#REF!</definedName>
    <definedName name="__123Graph_BCONVERG1" hidden="1">'[2]Time series'!#REF!</definedName>
    <definedName name="__123Graph_BECTOT" hidden="1">#REF!</definedName>
    <definedName name="__123Graph_BGRAPH1" hidden="1">[3]A!#REF!</definedName>
    <definedName name="__123Graph_BGRAPH2" hidden="1">'[2]Time series'!#REF!</definedName>
    <definedName name="__123Graph_BGRAPH41" hidden="1">'[2]Time series'!#REF!</definedName>
    <definedName name="__123Graph_BPERIB" hidden="1">'[2]Time series'!#REF!</definedName>
    <definedName name="__123Graph_BPRODABSC" hidden="1">'[2]Time series'!#REF!</definedName>
    <definedName name="__123Graph_BPRODABSD" hidden="1">'[2]Time series'!#REF!</definedName>
    <definedName name="__123Graph_C" hidden="1">#REF!</definedName>
    <definedName name="__123Graph_CBERLGRAP" hidden="1">'[2]Time series'!#REF!</definedName>
    <definedName name="__123Graph_CCATCH1" hidden="1">'[2]Time series'!#REF!</definedName>
    <definedName name="__123Graph_CCONVERG1" hidden="1">#REF!</definedName>
    <definedName name="__123Graph_CECTOT" hidden="1">#REF!</definedName>
    <definedName name="__123Graph_CGRAPH1" hidden="1">[3]A!#REF!</definedName>
    <definedName name="__123Graph_CGRAPH41" hidden="1">'[2]Time series'!#REF!</definedName>
    <definedName name="__123Graph_CGRAPH44" hidden="1">'[2]Time series'!#REF!</definedName>
    <definedName name="__123Graph_CPERIA" hidden="1">'[2]Time series'!#REF!</definedName>
    <definedName name="__123Graph_CPERIB" hidden="1">'[2]Time series'!#REF!</definedName>
    <definedName name="__123Graph_CPRODABSC" hidden="1">'[2]Time series'!#REF!</definedName>
    <definedName name="__123Graph_CPRODTRE2" hidden="1">'[2]Time series'!#REF!</definedName>
    <definedName name="__123Graph_CPRODTREND" hidden="1">'[2]Time series'!#REF!</definedName>
    <definedName name="__123Graph_CUTRECHT" hidden="1">'[2]Time series'!#REF!</definedName>
    <definedName name="__123Graph_D" hidden="1">#REF!</definedName>
    <definedName name="__123Graph_DBERLGRAP" hidden="1">'[2]Time series'!#REF!</definedName>
    <definedName name="__123Graph_DCATCH1" hidden="1">'[2]Time series'!#REF!</definedName>
    <definedName name="__123Graph_DCONVERG1" hidden="1">'[2]Time series'!#REF!</definedName>
    <definedName name="__123Graph_DECTOT" hidden="1">#REF!</definedName>
    <definedName name="__123Graph_DGRAPH1" hidden="1">[3]A!#REF!</definedName>
    <definedName name="__123Graph_DGRAPH41" hidden="1">'[2]Time series'!#REF!</definedName>
    <definedName name="__123Graph_DPERIA" hidden="1">'[2]Time series'!#REF!</definedName>
    <definedName name="__123Graph_DPERIB" hidden="1">'[2]Time series'!#REF!</definedName>
    <definedName name="__123Graph_DPRODABSC" hidden="1">'[2]Time series'!#REF!</definedName>
    <definedName name="__123Graph_DUTRECHT" hidden="1">'[2]Time series'!#REF!</definedName>
    <definedName name="__123Graph_E" hidden="1">#REF!</definedName>
    <definedName name="__123Graph_EBERLGRAP" hidden="1">'[2]Time series'!#REF!</definedName>
    <definedName name="__123Graph_ECATCH1" hidden="1">#REF!</definedName>
    <definedName name="__123Graph_ECONVERG1" hidden="1">'[2]Time series'!#REF!</definedName>
    <definedName name="__123Graph_EECTOT" hidden="1">#REF!</definedName>
    <definedName name="__123Graph_EGRAPH41" hidden="1">'[2]Time series'!#REF!</definedName>
    <definedName name="__123Graph_EPERIA" hidden="1">'[2]Time series'!#REF!</definedName>
    <definedName name="__123Graph_EPRODABSC" hidden="1">'[2]Time series'!#REF!</definedName>
    <definedName name="__123Graph_F" hidden="1">'[4]08Mortg'!#REF!</definedName>
    <definedName name="__123Graph_FBERLGRAP" hidden="1">'[2]Time series'!#REF!</definedName>
    <definedName name="__123Graph_FGRAPH41" hidden="1">'[2]Time series'!#REF!</definedName>
    <definedName name="__123Graph_FPRODABSC" hidden="1">'[2]Time series'!#REF!</definedName>
    <definedName name="__123Graph_X" hidden="1">[1]PYRAMID!$D$184:$D$263</definedName>
    <definedName name="__123Graph_XECTOT" hidden="1">#REF!</definedName>
    <definedName name="__123Graph_XGRAPH1" hidden="1">[1]PYRAMID!$B$184:$B$263</definedName>
    <definedName name="__123Graph_XGRAPH2" hidden="1">[1]PYRAMID!$C$184:$C$263</definedName>
    <definedName name="__123Graph_XGRAPH3" hidden="1">[1]PYRAMID!$D$184:$D$263</definedName>
    <definedName name="__FDS_HYPERLINK_TOGGLE_STATE__" hidden="1">"ON"</definedName>
    <definedName name="_1__123Graph_A_CURRENT" hidden="1">[5]A11!#REF!</definedName>
    <definedName name="_10__123Graph_A_CURRENT_8" hidden="1">[5]A11!#REF!</definedName>
    <definedName name="_11__123Graph_A_CURRENT_9" hidden="1">[5]A11!#REF!</definedName>
    <definedName name="_12__123Graph_AChart_1" hidden="1">'[6]Table 1'!#REF!</definedName>
    <definedName name="_13__123Graph_ADEV_EMPL" hidden="1">'[2]Time series'!#REF!</definedName>
    <definedName name="_14__123Graph_B_CURRENT" hidden="1">[5]A11!#REF!</definedName>
    <definedName name="_15__123Graph_B_CURRENT_1" hidden="1">[5]A11!#REF!</definedName>
    <definedName name="_16__123Graph_B_CURRENT_10" hidden="1">[5]A11!#REF!</definedName>
    <definedName name="_17__123Graph_B_CURRENT_2" hidden="1">[5]A11!#REF!</definedName>
    <definedName name="_18__123Graph_B_CURRENT_3" hidden="1">[5]A11!#REF!</definedName>
    <definedName name="_19__123Graph_B_CURRENT_4" hidden="1">[5]A11!#REF!</definedName>
    <definedName name="_2__123Graph_A_CURRENT_1" hidden="1">[5]A11!#REF!</definedName>
    <definedName name="_20__123Graph_B_CURRENT_5" hidden="1">[5]A11!#REF!</definedName>
    <definedName name="_21__123Graph_B_CURRENT_6" hidden="1">[5]A11!#REF!</definedName>
    <definedName name="_22__123Graph_B_CURRENT_7" hidden="1">[5]A11!#REF!</definedName>
    <definedName name="_23__123Graph_B_CURRENT_8" hidden="1">[5]A11!#REF!</definedName>
    <definedName name="_24__123Graph_B_CURRENT_9" hidden="1">[5]A11!#REF!</definedName>
    <definedName name="_25__123Graph_BDEV_EMPL" hidden="1">'[2]Time series'!#REF!</definedName>
    <definedName name="_26__123Graph_C_CURRENT" hidden="1">[5]A11!#REF!</definedName>
    <definedName name="_27__123Graph_C_CURRENT_1" hidden="1">[5]A11!#REF!</definedName>
    <definedName name="_28__123Graph_C_CURRENT_10" hidden="1">[5]A11!#REF!</definedName>
    <definedName name="_29__123Graph_C_CURRENT_2" hidden="1">[5]A11!#REF!</definedName>
    <definedName name="_3._Consists_of_utilities__wholesale_trade__retail_trade__transportation_and_warehousing__information__finance_and_insurance__real_estate_and_rental_and_leasing__professional__scientific_and_technical_services__management_of_companies_and_enterprises__adm">#REF!</definedName>
    <definedName name="_3__123Graph_A_CURRENT_10" hidden="1">[5]A11!#REF!</definedName>
    <definedName name="_30__123Graph_C_CURRENT_3" hidden="1">[5]A11!#REF!</definedName>
    <definedName name="_31__123Graph_C_CURRENT_4" hidden="1">[5]A11!#REF!</definedName>
    <definedName name="_32__123Graph_C_CURRENT_5" hidden="1">[5]A11!#REF!</definedName>
    <definedName name="_33__123Graph_C_CURRENT_6" hidden="1">[5]A11!#REF!</definedName>
    <definedName name="_34__123Graph_C_CURRENT_7" hidden="1">[5]A11!#REF!</definedName>
    <definedName name="_35__123Graph_C_CURRENT_8" hidden="1">[5]A11!#REF!</definedName>
    <definedName name="_36__123Graph_C_CURRENT_9" hidden="1">[5]A11!#REF!</definedName>
    <definedName name="_37__123Graph_CDEV_EMPL" hidden="1">'[2]Time series'!#REF!</definedName>
    <definedName name="_38__123Graph_CSWE_EMPL" hidden="1">'[2]Time series'!#REF!</definedName>
    <definedName name="_39__123Graph_D_CURRENT" hidden="1">[5]A11!#REF!</definedName>
    <definedName name="_4__123Graph_A_CURRENT_2" hidden="1">[5]A11!#REF!</definedName>
    <definedName name="_40__123Graph_D_CURRENT_1" hidden="1">[5]A11!#REF!</definedName>
    <definedName name="_41__123Graph_D_CURRENT_10" hidden="1">[5]A11!#REF!</definedName>
    <definedName name="_42__123Graph_D_CURRENT_2" hidden="1">[5]A11!#REF!</definedName>
    <definedName name="_43__123Graph_D_CURRENT_3" hidden="1">[5]A11!#REF!</definedName>
    <definedName name="_44__123Graph_D_CURRENT_4" hidden="1">[5]A11!#REF!</definedName>
    <definedName name="_45__123Graph_D_CURRENT_5" hidden="1">[5]A11!#REF!</definedName>
    <definedName name="_46__123Graph_D_CURRENT_6" hidden="1">[5]A11!#REF!</definedName>
    <definedName name="_47__123Graph_D_CURRENT_7" hidden="1">[5]A11!#REF!</definedName>
    <definedName name="_48__123Graph_D_CURRENT_8" hidden="1">[5]A11!#REF!</definedName>
    <definedName name="_49__123Graph_D_CURRENT_9" hidden="1">[5]A11!#REF!</definedName>
    <definedName name="_5__123Graph_A_CURRENT_3" hidden="1">[5]A11!#REF!</definedName>
    <definedName name="_50__123Graph_E_CURRENT" hidden="1">[5]A11!#REF!</definedName>
    <definedName name="_51__123Graph_E_CURRENT_1" hidden="1">[5]A11!#REF!</definedName>
    <definedName name="_52__123Graph_E_CURRENT_10" hidden="1">[5]A11!#REF!</definedName>
    <definedName name="_53__123Graph_E_CURRENT_2" hidden="1">[5]A11!#REF!</definedName>
    <definedName name="_54__123Graph_E_CURRENT_3" hidden="1">[5]A11!#REF!</definedName>
    <definedName name="_55__123Graph_E_CURRENT_4" hidden="1">[5]A11!#REF!</definedName>
    <definedName name="_56__123Graph_E_CURRENT_5" hidden="1">[5]A11!#REF!</definedName>
    <definedName name="_57__123Graph_E_CURRENT_6" hidden="1">[5]A11!#REF!</definedName>
    <definedName name="_58__123Graph_E_CURRENT_7" hidden="1">[5]A11!#REF!</definedName>
    <definedName name="_59__123Graph_E_CURRENT_8" hidden="1">[5]A11!#REF!</definedName>
    <definedName name="_6__123Graph_A_CURRENT_4" hidden="1">[5]A11!#REF!</definedName>
    <definedName name="_60__123Graph_E_CURRENT_9" hidden="1">[5]A11!#REF!</definedName>
    <definedName name="_61__123Graph_F_CURRENT" hidden="1">[5]A11!#REF!</definedName>
    <definedName name="_62__123Graph_F_CURRENT_1" hidden="1">[5]A11!#REF!</definedName>
    <definedName name="_63__123Graph_F_CURRENT_10" hidden="1">[5]A11!#REF!</definedName>
    <definedName name="_64__123Graph_F_CURRENT_2" hidden="1">[5]A11!#REF!</definedName>
    <definedName name="_65__123Graph_F_CURRENT_3" hidden="1">[5]A11!#REF!</definedName>
    <definedName name="_66__123Graph_F_CURRENT_4" hidden="1">[5]A11!#REF!</definedName>
    <definedName name="_67__123Graph_F_CURRENT_5" hidden="1">[5]A11!#REF!</definedName>
    <definedName name="_68__123Graph_F_CURRENT_6" hidden="1">[5]A11!#REF!</definedName>
    <definedName name="_69__123Graph_F_CURRENT_7" hidden="1">[5]A11!#REF!</definedName>
    <definedName name="_7__123Graph_A_CURRENT_5" hidden="1">[5]A11!#REF!</definedName>
    <definedName name="_70__123Graph_F_CURRENT_8" hidden="1">[5]A11!#REF!</definedName>
    <definedName name="_71__123Graph_F_CURRENT_9" hidden="1">[5]A11!#REF!</definedName>
    <definedName name="_8__123Graph_A_CURRENT_6" hidden="1">[5]A11!#REF!</definedName>
    <definedName name="_9__123Graph_A_CURRENT_7" hidden="1">[5]A11!#REF!</definedName>
    <definedName name="_dlx.use">#REF!</definedName>
    <definedName name="_DLX.USECON">#REF!</definedName>
    <definedName name="_DLX1.INC">#REF!</definedName>
    <definedName name="_DLX1.USE">#REF!</definedName>
    <definedName name="_DLX12.USE">[7]TableData!#REF!</definedName>
    <definedName name="_dlx121.use">#REF!</definedName>
    <definedName name="_dlx121212.use">#REF!</definedName>
    <definedName name="_DLX2.INC">#REF!</definedName>
    <definedName name="_dlx2.use">#REF!</definedName>
    <definedName name="_dlx2020.use">#REF!</definedName>
    <definedName name="_dlx2121.use">[7]TableData!#REF!</definedName>
    <definedName name="_dlx22.use">#REF!</definedName>
    <definedName name="_dlx23.use">#REF!</definedName>
    <definedName name="_dlx24.use">#REF!</definedName>
    <definedName name="_DLX3.INC">#REF!</definedName>
    <definedName name="_dlx3.use">#REF!</definedName>
    <definedName name="_Fill" localSheetId="10" hidden="1">#REF!</definedName>
    <definedName name="_Fill" localSheetId="11" hidden="1">#REF!</definedName>
    <definedName name="_Fill" hidden="1">#REF!</definedName>
    <definedName name="_Key1" localSheetId="10" hidden="1">#REF!</definedName>
    <definedName name="_Key1" localSheetId="11" hidden="1">#REF!</definedName>
    <definedName name="_Key1" hidden="1">#REF!</definedName>
    <definedName name="_Key2" localSheetId="10" hidden="1">#REF!</definedName>
    <definedName name="_Key2" localSheetId="11" hidden="1">#REF!</definedName>
    <definedName name="_Key2" hidden="1">#REF!</definedName>
    <definedName name="_Order1" hidden="1">255</definedName>
    <definedName name="_Order2" hidden="1">255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Sort" hidden="1">#REF!</definedName>
    <definedName name="_Table2_In1" hidden="1">#REF!</definedName>
    <definedName name="_Table2_Out" hidden="1">#REF!</definedName>
    <definedName name="abc" hidden="1">#REF!</definedName>
    <definedName name="adsadrr" hidden="1">#REF!</definedName>
    <definedName name="ADSDADADA" hidden="1">#REF!</definedName>
    <definedName name="aq" localSheetId="10" hidden="1">{#N/A,#N/A,FALSE,"FRPRD"}</definedName>
    <definedName name="aq" localSheetId="11" hidden="1">{#N/A,#N/A,FALSE,"FRPRD"}</definedName>
    <definedName name="aq" hidden="1">{#N/A,#N/A,FALSE,"FRPRD"}</definedName>
    <definedName name="asdf" localSheetId="10" hidden="1">{"Revenue by Industry Chart",#N/A,FALSE,"Mix";"Annual Revenue Detail",#N/A,FALSE,"Mix";"Quarterly Revenue Detail",#N/A,FALSE,"Mix"}</definedName>
    <definedName name="asdf" localSheetId="11" hidden="1">{"Revenue by Industry Chart",#N/A,FALSE,"Mix";"Annual Revenue Detail",#N/A,FALSE,"Mix";"Quarterly Revenue Detail",#N/A,FALSE,"Mix"}</definedName>
    <definedName name="asdf" hidden="1">{"Revenue by Industry Chart",#N/A,FALSE,"Mix";"Annual Revenue Detail",#N/A,FALSE,"Mix";"Quarterly Revenue Detail",#N/A,FALSE,"Mix"}</definedName>
    <definedName name="asdfdsfds" localSheetId="10" hidden="1">{"Revenue by Industry Chart",#N/A,FALSE,"Mix";"Annual Revenue Detail",#N/A,FALSE,"Mix";"Quarterly Revenue Detail",#N/A,FALSE,"Mix"}</definedName>
    <definedName name="asdfdsfds" localSheetId="11" hidden="1">{"Revenue by Industry Chart",#N/A,FALSE,"Mix";"Annual Revenue Detail",#N/A,FALSE,"Mix";"Quarterly Revenue Detail",#N/A,FALSE,"Mix"}</definedName>
    <definedName name="asdfdsfds" hidden="1">{"Revenue by Industry Chart",#N/A,FALSE,"Mix";"Annual Revenue Detail",#N/A,FALSE,"Mix";"Quarterly Revenue Detail",#N/A,FALSE,"Mix"}</definedName>
    <definedName name="asdrae" hidden="1">#REF!</definedName>
    <definedName name="bb_M0FDOTAzRTVBMTZBNDc2RE" hidden="1">#REF!</definedName>
    <definedName name="BLPH1" hidden="1">'[8]DCX HP'!$B$7</definedName>
    <definedName name="BLPH10" hidden="1">'[9]price vs. volume'!$AH$20</definedName>
    <definedName name="BLPH11" hidden="1">'[9]price vs. volume'!$AH$8</definedName>
    <definedName name="BLPH12" hidden="1">'[9]price vs. volume'!$AH$19</definedName>
    <definedName name="BLPH13" hidden="1">'[9]price vs. volume'!$AK$19</definedName>
    <definedName name="BLPH14" hidden="1">'[9]price vs. volume'!$T$19</definedName>
    <definedName name="BLPH2" hidden="1">'[8]DCX HP'!$E$7</definedName>
    <definedName name="BLPH3" hidden="1">'[8]DCX HP'!$H$101</definedName>
    <definedName name="BLPH4" localSheetId="10" hidden="1">#REF!</definedName>
    <definedName name="BLPH4" localSheetId="11" hidden="1">#REF!</definedName>
    <definedName name="BLPH4" hidden="1">#REF!</definedName>
    <definedName name="BLPH5" localSheetId="10" hidden="1">#REF!</definedName>
    <definedName name="BLPH5" localSheetId="11" hidden="1">#REF!</definedName>
    <definedName name="BLPH5" hidden="1">#REF!</definedName>
    <definedName name="BLPH6" hidden="1">'[9]price vs. volume'!$Z$6</definedName>
    <definedName name="BLPH7" hidden="1">'[10]price chart'!$B$5</definedName>
    <definedName name="BLPH8" hidden="1">'[10]price chart'!$E$5</definedName>
    <definedName name="BLPH9" hidden="1">'[9]price vs. volume'!$AC$19</definedName>
    <definedName name="BoxPlot">"BoxPlot"</definedName>
    <definedName name="Bubble">"Bubble"</definedName>
    <definedName name="builder2" hidden="1">#REF!</definedName>
    <definedName name="builer_5" hidden="1">#REF!</definedName>
    <definedName name="Candlestick">"Candlestick"</definedName>
    <definedName name="cd" localSheetId="10" hidden="1">{#N/A,#N/A,FALSE,"FRPRD"}</definedName>
    <definedName name="cd" localSheetId="11" hidden="1">{#N/A,#N/A,FALSE,"FRPRD"}</definedName>
    <definedName name="cd" hidden="1">{#N/A,#N/A,FALSE,"FRPRD"}</definedName>
    <definedName name="Chart">"Chart"</definedName>
    <definedName name="ChartImage">"ChartImage"</definedName>
    <definedName name="ColumnRange">"ColumnRange"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afds" hidden="1">#REF!</definedName>
    <definedName name="DB">"WIREAUPROD"</definedName>
    <definedName name="dfasdfds" hidden="1">[11]Sheet1!$A$8</definedName>
    <definedName name="Dumbbell">"Dumbbell"</definedName>
    <definedName name="ed" localSheetId="10" hidden="1">{#N/A,#N/A,FALSE,"FRPRD"}</definedName>
    <definedName name="ed" localSheetId="11" hidden="1">{#N/A,#N/A,FALSE,"FRPRD"}</definedName>
    <definedName name="ed" hidden="1">{#N/A,#N/A,FALSE,"FRPRD"}</definedName>
    <definedName name="er" localSheetId="10" hidden="1">{#N/A,#N/A,FALSE,"F-YLDS";#N/A,#N/A,FALSE,"ASP";#N/A,#N/A,FALSE,"FRPRD"}</definedName>
    <definedName name="er" localSheetId="11" hidden="1">{#N/A,#N/A,FALSE,"F-YLDS";#N/A,#N/A,FALSE,"ASP";#N/A,#N/A,FALSE,"FRPRD"}</definedName>
    <definedName name="er" hidden="1">{#N/A,#N/A,FALSE,"F-YLDS";#N/A,#N/A,FALSE,"ASP";#N/A,#N/A,FALSE,"FRPRD"}</definedName>
    <definedName name="esnrc9c1" hidden="1">'[12]PB PE'!$A$7</definedName>
    <definedName name="Exp." localSheetId="10" hidden="1">{#N/A,#N/A,FALSE,"F-YLDS";#N/A,#N/A,FALSE,"ASP";#N/A,#N/A,FALSE,"FRPRD"}</definedName>
    <definedName name="Exp." localSheetId="11" hidden="1">{#N/A,#N/A,FALSE,"F-YLDS";#N/A,#N/A,FALSE,"ASP";#N/A,#N/A,FALSE,"FRPRD"}</definedName>
    <definedName name="Exp." hidden="1">{#N/A,#N/A,FALSE,"F-YLDS";#N/A,#N/A,FALSE,"ASP";#N/A,#N/A,FALSE,"FRPRD"}</definedName>
    <definedName name="FDP_100_1_aSrv" hidden="1">#N/A</definedName>
    <definedName name="FDP_102_1_aSrv" hidden="1">#N/A</definedName>
    <definedName name="FDP_103_1_aSrv" hidden="1">#N/A</definedName>
    <definedName name="FDP_104_1_aSrv" hidden="1">#N/A</definedName>
    <definedName name="FDP_17_1_aSrv" hidden="1">#N/A</definedName>
    <definedName name="FDP_2_1_aSrv" hidden="1">#N/A</definedName>
    <definedName name="FDP_26_1_aSrv" hidden="1">#N/A</definedName>
    <definedName name="FDP_57_1_aSrv" hidden="1">#N/A</definedName>
    <definedName name="FDP_61_1_aSrv" hidden="1">#N/A</definedName>
    <definedName name="FDP_81_1_aSrv" hidden="1">#N/A</definedName>
    <definedName name="FDP_94_1_aSrv" hidden="1">#N/A</definedName>
    <definedName name="FDP_97_1_aUrv" hidden="1">#N/A</definedName>
    <definedName name="fg" localSheetId="10" hidden="1">{#N/A,#N/A,FALSE,"FRPRD"}</definedName>
    <definedName name="fg" localSheetId="11" hidden="1">{#N/A,#N/A,FALSE,"FRPRD"}</definedName>
    <definedName name="fg" hidden="1">{#N/A,#N/A,FALSE,"FRPRD"}</definedName>
    <definedName name="FIG2wp1" hidden="1">#REF!</definedName>
    <definedName name="g" localSheetId="10" hidden="1">{#N/A,#N/A,FALSE,"F-YLDS";#N/A,#N/A,FALSE,"ASP";#N/A,#N/A,FALSE,"FRPRD"}</definedName>
    <definedName name="g" localSheetId="11" hidden="1">{#N/A,#N/A,FALSE,"F-YLDS";#N/A,#N/A,FALSE,"ASP";#N/A,#N/A,FALSE,"FRPRD"}</definedName>
    <definedName name="g" hidden="1">{#N/A,#N/A,FALSE,"F-YLDS";#N/A,#N/A,FALSE,"ASP";#N/A,#N/A,FALSE,"FRPRD"}</definedName>
    <definedName name="gh" localSheetId="10" hidden="1">{#N/A,#N/A,FALSE,"F-YLDS";#N/A,#N/A,FALSE,"ASP";#N/A,#N/A,FALSE,"FRPRD"}</definedName>
    <definedName name="gh" localSheetId="11" hidden="1">{#N/A,#N/A,FALSE,"F-YLDS";#N/A,#N/A,FALSE,"ASP";#N/A,#N/A,FALSE,"FRPRD"}</definedName>
    <definedName name="gh" hidden="1">{#N/A,#N/A,FALSE,"F-YLDS";#N/A,#N/A,FALSE,"ASP";#N/A,#N/A,FALSE,"FRPRD"}</definedName>
    <definedName name="Heatmap">"Heatmap"</definedName>
    <definedName name="hg" localSheetId="10" hidden="1">{#N/A,#N/A,FALSE,"F-YLDS";#N/A,#N/A,FALSE,"ASP";#N/A,#N/A,FALSE,"FRPRD"}</definedName>
    <definedName name="hg" localSheetId="11" hidden="1">{#N/A,#N/A,FALSE,"F-YLDS";#N/A,#N/A,FALSE,"ASP";#N/A,#N/A,FALSE,"FRPRD"}</definedName>
    <definedName name="hg" hidden="1">{#N/A,#N/A,FALSE,"F-YLDS";#N/A,#N/A,FALSE,"ASP";#N/A,#N/A,FALSE,"FRPRD"}</definedName>
    <definedName name="Histogram">"Histogram"</definedName>
    <definedName name="History_Prnt">[13]投资人情绪!$A$2:$H$1998,[13]投资人情绪!$L$2:$N$313</definedName>
    <definedName name="HJ" localSheetId="10" hidden="1">[5]A11!#REF!</definedName>
    <definedName name="HJ" localSheetId="11" hidden="1">[5]A11!#REF!</definedName>
    <definedName name="HJ" hidden="1">[5]A11!#REF!</definedName>
    <definedName name="HTML_CodePage" hidden="1">1252</definedName>
    <definedName name="HTML_Control" localSheetId="10" hidden="1">{"'Data 99'!$A$1:$S$30","'Data 99'!$A$33:$A$36","'Data 99'!$O$34"}</definedName>
    <definedName name="HTML_Control" localSheetId="11" hidden="1">{"'Data 99'!$A$1:$S$30","'Data 99'!$A$33:$A$36","'Data 99'!$O$34"}</definedName>
    <definedName name="HTML_Control" hidden="1">{"'Data 99'!$A$1:$S$30","'Data 99'!$A$33:$A$36","'Data 99'!$O$34"}</definedName>
    <definedName name="HTML_Description" hidden="1">"(U.S. Dollars per Barrel)"</definedName>
    <definedName name="HTML_Email" hidden="1">"joel.lou@eia.doe.gov"</definedName>
    <definedName name="HTML_Header" hidden="1">"Selected Crude Oil Spot Prices"</definedName>
    <definedName name="HTML_LastUpdate" hidden="1">"10/21/2008"</definedName>
    <definedName name="HTML_LineAfter" hidden="1">TRUE</definedName>
    <definedName name="HTML_LineBefore" hidden="1">TRUE</definedName>
    <definedName name="HTML_Name" hidden="1">"Joel Lou"</definedName>
    <definedName name="HTML_OBDlg2" hidden="1">TRUE</definedName>
    <definedName name="HTML_OBDlg4" hidden="1">TRUE</definedName>
    <definedName name="HTML_OS" hidden="1">0</definedName>
    <definedName name="HTML_PathFile" hidden="1">"v:\prj\iea\intlwbpg\pricexls\crude1.html"</definedName>
    <definedName name="HTML_Title" hidden="1">"Selected Crude Oil Spot Prices"</definedName>
    <definedName name="HTML1_1" hidden="1">"[firstpacpg59withformula.xls]Sheet1!$A$1:$G$23"</definedName>
    <definedName name="HTML1_11" hidden="1">1</definedName>
    <definedName name="HTML1_12" hidden="1">"C:\Irasia\mactopc\firstpachk\webpages\page 58 p and l 0713c.htm"</definedName>
    <definedName name="HTML1_2" hidden="1">-4146</definedName>
    <definedName name="HTML1_3" hidden="1">"C:\Irasia\mactopc\firstpachk\webpages\page 58 p and l 0713b.htm"</definedName>
    <definedName name="HTML2_1" hidden="1">"[firstpacpg58.xls]Sheet1!$A$1:$F$15"</definedName>
    <definedName name="HTML2_11" hidden="1">1</definedName>
    <definedName name="HTML2_12" hidden="1">"C:\Irasia\mactopc\firstpachk\webpages\page 58 p and l 0713b.htm"</definedName>
    <definedName name="HTML2_2" hidden="1">-4146</definedName>
    <definedName name="HTML2_3" hidden="1">"C:\Irasia\mactopc\firstpachk\webpages\page 58 p and l 0713.htm"</definedName>
    <definedName name="HTMLCount" hidden="1">1</definedName>
    <definedName name="i" localSheetId="10" hidden="1">{#N/A,#N/A,FALSE,"F-YLDS";#N/A,#N/A,FALSE,"ASP";#N/A,#N/A,FALSE,"FRPRD"}</definedName>
    <definedName name="i" localSheetId="11" hidden="1">{#N/A,#N/A,FALSE,"F-YLDS";#N/A,#N/A,FALSE,"ASP";#N/A,#N/A,FALSE,"FRPRD"}</definedName>
    <definedName name="i" hidden="1">{#N/A,#N/A,FALSE,"F-YLDS";#N/A,#N/A,FALSE,"ASP";#N/A,#N/A,FALSE,"FRPRD"}</definedName>
    <definedName name="ik" localSheetId="10" hidden="1">{#N/A,#N/A,FALSE,"FRPRD"}</definedName>
    <definedName name="ik" localSheetId="11" hidden="1">{#N/A,#N/A,FALSE,"FRPRD"}</definedName>
    <definedName name="ik" hidden="1">{#N/A,#N/A,FALSE,"FRPRD"}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" localSheetId="10" hidden="1">{#N/A,#N/A,FALSE,"FRPRD"}</definedName>
    <definedName name="j" localSheetId="11" hidden="1">{#N/A,#N/A,FALSE,"FRPRD"}</definedName>
    <definedName name="j" hidden="1">{#N/A,#N/A,FALSE,"FRPRD"}</definedName>
    <definedName name="jc" localSheetId="10" hidden="1">{#N/A,#N/A,FALSE,"FRPRD"}</definedName>
    <definedName name="jc" localSheetId="11" hidden="1">{#N/A,#N/A,FALSE,"FRPRD"}</definedName>
    <definedName name="jc" hidden="1">{#N/A,#N/A,FALSE,"FRPRD"}</definedName>
    <definedName name="jhc" localSheetId="10" hidden="1">{#N/A,#N/A,FALSE,"F-YLDS";#N/A,#N/A,FALSE,"ASP";#N/A,#N/A,FALSE,"FRPRD"}</definedName>
    <definedName name="jhc" localSheetId="11" hidden="1">{#N/A,#N/A,FALSE,"F-YLDS";#N/A,#N/A,FALSE,"ASP";#N/A,#N/A,FALSE,"FRPRD"}</definedName>
    <definedName name="jhc" hidden="1">{#N/A,#N/A,FALSE,"F-YLDS";#N/A,#N/A,FALSE,"ASP";#N/A,#N/A,FALSE,"FRPRD"}</definedName>
    <definedName name="jk" localSheetId="10" hidden="1">{#N/A,#N/A,FALSE,"FRPRD"}</definedName>
    <definedName name="jk" localSheetId="11" hidden="1">{#N/A,#N/A,FALSE,"FRPRD"}</definedName>
    <definedName name="jk" hidden="1">{#N/A,#N/A,FALSE,"FRPRD"}</definedName>
    <definedName name="k" hidden="1">#REF!</definedName>
    <definedName name="m" localSheetId="10" hidden="1">{#N/A,#N/A,FALSE,"F-YLDS";#N/A,#N/A,FALSE,"ASP";#N/A,#N/A,FALSE,"FRPRD"}</definedName>
    <definedName name="m" localSheetId="11" hidden="1">{#N/A,#N/A,FALSE,"F-YLDS";#N/A,#N/A,FALSE,"ASP";#N/A,#N/A,FALSE,"FRPRD"}</definedName>
    <definedName name="m" hidden="1">{#N/A,#N/A,FALSE,"F-YLDS";#N/A,#N/A,FALSE,"ASP";#N/A,#N/A,FALSE,"FRPRD"}</definedName>
    <definedName name="Map">"Map"</definedName>
    <definedName name="ng" localSheetId="10" hidden="1">{"Refining 1",#N/A,FALSE,"Detailed cost - crude";"Refining 2",#N/A,FALSE,"Detailed cost - crude"}</definedName>
    <definedName name="ng" localSheetId="11" hidden="1">{"Refining 1",#N/A,FALSE,"Detailed cost - crude";"Refining 2",#N/A,FALSE,"Detailed cost - crude"}</definedName>
    <definedName name="ng" hidden="1">{"Refining 1",#N/A,FALSE,"Detailed cost - crude";"Refining 2",#N/A,FALSE,"Detailed cost - crude"}</definedName>
    <definedName name="o" localSheetId="10" hidden="1">{#N/A,#N/A,FALSE,"FRPRD"}</definedName>
    <definedName name="o" localSheetId="11" hidden="1">{#N/A,#N/A,FALSE,"FRPRD"}</definedName>
    <definedName name="o" hidden="1">{#N/A,#N/A,FALSE,"FRPRD"}</definedName>
    <definedName name="OHLC">"OHLC"</definedName>
    <definedName name="ol" localSheetId="10" hidden="1">{#N/A,#N/A,FALSE,"F-YLDS";#N/A,#N/A,FALSE,"ASP";#N/A,#N/A,FALSE,"FRPRD"}</definedName>
    <definedName name="ol" localSheetId="11" hidden="1">{#N/A,#N/A,FALSE,"F-YLDS";#N/A,#N/A,FALSE,"ASP";#N/A,#N/A,FALSE,"FRPRD"}</definedName>
    <definedName name="ol" hidden="1">{#N/A,#N/A,FALSE,"F-YLDS";#N/A,#N/A,FALSE,"ASP";#N/A,#N/A,FALSE,"FRPRD"}</definedName>
    <definedName name="p" localSheetId="10" hidden="1">{#N/A,#N/A,FALSE,"FRPRD"}</definedName>
    <definedName name="p" localSheetId="11" hidden="1">{#N/A,#N/A,FALSE,"FRPRD"}</definedName>
    <definedName name="p" hidden="1">{#N/A,#N/A,FALSE,"FRPRD"}</definedName>
    <definedName name="Page_20_18_29">OFFSET('[14]Page 20 Data'!$B$21,0,0,COUNTA('[14]Page 20 Data'!$B:$B)-17)</definedName>
    <definedName name="Page_20_30_39">OFFSET('[14]Page 20 Data'!$C$21,0,0,COUNTA('[14]Page 20 Data'!$C:$C)-17)</definedName>
    <definedName name="Page_20_40_49">OFFSET('[14]Page 20 Data'!$D$21,0,0,COUNTA('[14]Page 20 Data'!$D:$D)-17)</definedName>
    <definedName name="Page_20_50_59">OFFSET('[14]Page 20 Data'!$E$21,0,0,COUNTA('[14]Page 20 Data'!$E:$E)-17)</definedName>
    <definedName name="Page_20_60_69">OFFSET('[14]Page 20 Data'!$F$21,0,0,COUNTA('[14]Page 20 Data'!$F:$F)-17)</definedName>
    <definedName name="Page_20_70plus">OFFSET('[14]Page 20 Data'!$G$21,0,0,COUNTA('[14]Page 20 Data'!$G:$G)-17)</definedName>
    <definedName name="Page_22_18">OFFSET('[14]Page 22 Data'!$B$17,0,0,COUNTA('[14]Page 22 Data'!$B:$B)-13)</definedName>
    <definedName name="Page_22_30">OFFSET('[14]Page 22 Data'!$C$17,0,0,COUNTA('[14]Page 22 Data'!$C:$C)-13)</definedName>
    <definedName name="Page_22_40">OFFSET('[14]Page 22 Data'!$D$17,0,0,COUNTA('[14]Page 22 Data'!$D:$D)-13)</definedName>
    <definedName name="Page_22_50">OFFSET('[14]Page 22 Data'!$E$17,0,0,COUNTA('[14]Page 22 Data'!$E:$E)-13)</definedName>
    <definedName name="Page_22_60">OFFSET('[14]Page 22 Data'!$F$17,0,0,COUNTA('[14]Page 22 Data'!$F:$F)-13)</definedName>
    <definedName name="Page_22_70">OFFSET('[14]Page 22 Data'!$G$17,0,0,COUNTA('[14]Page 22 Data'!$G:$G)-13)</definedName>
    <definedName name="Page_22_Date">OFFSET('[14]Page 22 Data'!$A$17,0,0,COUNTA('[14]Page 22 Data'!$A:$A)-15)</definedName>
    <definedName name="Page_23_18">OFFSET('[14]Page 23 Data'!$B$17,0,0,COUNTA('[14]Page 23 Data'!$B:$B)-13)</definedName>
    <definedName name="Page_23_30">OFFSET('[14]Page 23 Data'!$C$17,0,0,COUNTA('[14]Page 23 Data'!$C:$C)-13)</definedName>
    <definedName name="Page_23_40">OFFSET('[14]Page 23 Data'!$D$17,0,0,COUNTA('[14]Page 23 Data'!$D:$D)-13)</definedName>
    <definedName name="Page_23_50">OFFSET('[14]Page 23 Data'!$E$17,0,0,COUNTA('[14]Page 23 Data'!$E:$E)-13)</definedName>
    <definedName name="Page_23_60">OFFSET('[14]Page 23 Data'!$F$17,0,0,COUNTA('[14]Page 23 Data'!$F:$F)-13)</definedName>
    <definedName name="Page_23_70">OFFSET('[14]Page 23 Data'!$G$17,0,0,COUNTA('[14]Page 23 Data'!$G:$G)-13)</definedName>
    <definedName name="Page_23_Date">OFFSET('[14]Page 23 Data'!$A$17,0,0,COUNTA('[14]Page 23 Data'!$A:$A)-15)</definedName>
    <definedName name="Page_24_18">OFFSET('[14]Page 24 Data'!$B$16,0,0,COUNTA('[14]Page 24 Data'!$B:$B)-13)</definedName>
    <definedName name="Page_24_30">OFFSET('[14]Page 24 Data'!$C$16,0,0,COUNTA('[14]Page 24 Data'!$C:$C)-13)</definedName>
    <definedName name="Page_24_40">OFFSET('[14]Page 24 Data'!$D$16,0,0,COUNTA('[14]Page 24 Data'!$D:$D)-13)</definedName>
    <definedName name="Page_24_50">OFFSET('[14]Page 24 Data'!$E$16,0,0,COUNTA('[14]Page 24 Data'!$E:$E)-13)</definedName>
    <definedName name="Page_24_60">OFFSET('[14]Page 24 Data'!$F$16,0,0,COUNTA('[14]Page 24 Data'!$F:$F)-13)</definedName>
    <definedName name="Page_24_70">OFFSET('[14]Page 24 Data'!$G$16,0,0,COUNTA('[14]Page 24 Data'!$G:$G)-13)</definedName>
    <definedName name="Page_24_Date">OFFSET('[14]Page 24 Data'!$A$16,0,0,COUNTA('[14]Page 24 Data'!$A:$A)-15)</definedName>
    <definedName name="Page_25_18">OFFSET('[14]Page 25 Data'!$B$16,0,0,COUNTA('[14]Page 25 Data'!$B:$B)-13)</definedName>
    <definedName name="Page_25_30">OFFSET('[14]Page 25 Data'!$C$16,0,0,COUNTA('[14]Page 25 Data'!$C:$C)-13)</definedName>
    <definedName name="Page_25_40">OFFSET('[14]Page 25 Data'!$D$16,0,0,COUNTA('[14]Page 25 Data'!$D:$D)-13)</definedName>
    <definedName name="Page_25_50">OFFSET('[14]Page 25 Data'!$E$16,0,0,COUNTA('[14]Page 25 Data'!$E:$E)-13)</definedName>
    <definedName name="Page_25_60">OFFSET('[14]Page 25 Data'!$F$16,0,0,COUNTA('[14]Page 25 Data'!$F:$F)-13)</definedName>
    <definedName name="Page_25_70">OFFSET('[14]Page 25 Data'!$G$16,0,0,COUNTA('[14]Page 25 Data'!$G:$G)-13)</definedName>
    <definedName name="Page_25_all">OFFSET('[14]Page 25 Data'!$H$16,0,0,COUNTA('[14]Page 25 Data'!$H:$H)-13)</definedName>
    <definedName name="Page_25_Date">OFFSET('[14]Page 25 Data'!$A$16,0,0,COUNTA('[14]Page 25 Data'!$A:$A)-15)</definedName>
    <definedName name="Page_26_18">OFFSET('[14]Page 26 Data'!$B$16,0,0,COUNTA('[14]Page 26 Data'!$B:$B)-13)</definedName>
    <definedName name="Page_26_30">OFFSET('[14]Page 26 Data'!$C$16,0,0,COUNTA('[14]Page 26 Data'!$C:$C)-13)</definedName>
    <definedName name="Page_26_40">OFFSET('[14]Page 26 Data'!$D$16,0,0,COUNTA('[14]Page 26 Data'!$D:$D)-13)</definedName>
    <definedName name="Page_26_50">OFFSET('[14]Page 26 Data'!$E$16,0,0,COUNTA('[14]Page 26 Data'!$E:$E)-13)</definedName>
    <definedName name="Page_26_60">OFFSET('[14]Page 26 Data'!$F$16,0,0,COUNTA('[14]Page 26 Data'!$F:$F)-13)</definedName>
    <definedName name="Page_26_70">OFFSET('[14]Page 26 Data'!$G$16,0,0,COUNTA('[14]Page 26 Data'!$G:$G)-13)</definedName>
    <definedName name="Page_26_all">OFFSET('[14]Page 26 Data'!$H$16,0,0,COUNTA('[14]Page 26 Data'!$H:$H)-13)</definedName>
    <definedName name="Page_26_Date">OFFSET('[14]Page 26 Data'!$A$16,0,0,COUNTA('[14]Page 26 Data'!$A:$A)-15)</definedName>
    <definedName name="Page_27_18">OFFSET('[14]Page 27 Data'!$B$16,0,0,COUNTA('[14]Page 27 Data'!$B:$B)-13)</definedName>
    <definedName name="Page_27_30">OFFSET('[14]Page 27 Data'!$C$16,0,0,COUNTA('[14]Page 27 Data'!$C:$C)-13)</definedName>
    <definedName name="Page_27_40">OFFSET('[14]Page 27 Data'!$D$16,0,0,COUNTA('[14]Page 27 Data'!$D:$D)-13)</definedName>
    <definedName name="Page_27_50">OFFSET('[14]Page 27 Data'!$E$16,0,0,COUNTA('[14]Page 27 Data'!$E:$E)-13)</definedName>
    <definedName name="Page_27_60">OFFSET('[14]Page 27 Data'!$F$16,0,0,COUNTA('[14]Page 27 Data'!$F:$F)-13)</definedName>
    <definedName name="Page_27_70">OFFSET('[14]Page 27 Data'!$G$16,0,0,COUNTA('[14]Page 27 Data'!$G:$G)-13)</definedName>
    <definedName name="Page_27_all">OFFSET('[14]Page 27 Data'!$H$16,0,0,COUNTA('[14]Page 27 Data'!$H:$H)-13)</definedName>
    <definedName name="Page_27_Date">OFFSET('[14]Page 27 Data'!$A$16,0,0,COUNTA('[14]Page 27 Data'!$A:$A)-15)</definedName>
    <definedName name="Page_28_18">OFFSET('[14]Page 28 Data'!$B$20,0,0,COUNTA('[14]Page 28 Data'!$B:$B)-17)</definedName>
    <definedName name="Page_28_30">OFFSET('[14]Page 28 Data'!$C$20,0,0,COUNTA('[14]Page 28 Data'!$C:$C)-17)</definedName>
    <definedName name="Page_28_40">OFFSET('[14]Page 28 Data'!$D$20,0,0,COUNTA('[14]Page 28 Data'!$D:$D)-17)</definedName>
    <definedName name="Page_28_50">OFFSET('[14]Page 28 Data'!$E$20,0,0,COUNTA('[14]Page 28 Data'!$E:$E)-17)</definedName>
    <definedName name="Page_28_all">OFFSET('[14]Page 28 Data'!$F$20,0,0,COUNTA('[14]Page 28 Data'!$F:$F)-17)</definedName>
    <definedName name="Page_28_Date">OFFSET('[14]Page 28 Data'!$A$20,0,0,COUNTA('[14]Page 28 Data'!$A:$A)-15)</definedName>
    <definedName name="Page_29_18">OFFSET('[14]Page 29 Data'!$B$17,0,0,COUNTA('[14]Page 29 Data'!$B:$B)-13)</definedName>
    <definedName name="Page_29_30">OFFSET('[14]Page 29 Data'!$C$17,0,0,COUNTA('[14]Page 29 Data'!$C:$C)-13)</definedName>
    <definedName name="Page_29_40">OFFSET('[14]Page 29 Data'!$D$17,0,0,COUNTA('[14]Page 29 Data'!$D:$D)-13)</definedName>
    <definedName name="Page_29_50">OFFSET('[14]Page 29 Data'!$E$17,0,0,COUNTA('[14]Page 29 Data'!$E:$E)-13)</definedName>
    <definedName name="Page_29_60">OFFSET('[14]Page 29 Data'!$F$17,0,0,COUNTA('[14]Page 29 Data'!$F:$F)-13)</definedName>
    <definedName name="Page_29_70">OFFSET('[14]Page 29 Data'!$G$17,0,0,COUNTA('[14]Page 29 Data'!$G:$G)-13)</definedName>
    <definedName name="Page_29_Date">OFFSET('[14]Page 29 Data'!$A$17,0,0,COUNTA('[14]Page 29 Data'!$A:$A)-15)</definedName>
    <definedName name="Page_30_18">OFFSET('[14]Page 30 Data'!$B$17,0,0,COUNTA('[14]Page 30 Data'!$B:$B)-13)</definedName>
    <definedName name="Page_30_30">OFFSET('[14]Page 30 Data'!$C$17,0,0,COUNTA('[14]Page 30 Data'!$C:$C)-13)</definedName>
    <definedName name="Page_30_40">OFFSET('[14]Page 30 Data'!$D$17,0,0,COUNTA('[14]Page 30 Data'!$D:$D)-13)</definedName>
    <definedName name="Page_30_50">OFFSET('[14]Page 30 Data'!$E$17,0,0,COUNTA('[14]Page 30 Data'!$E:$E)-13)</definedName>
    <definedName name="Page_30_60">OFFSET('[14]Page 30 Data'!$F$17,0,0,COUNTA('[14]Page 30 Data'!$F:$F)-13)</definedName>
    <definedName name="Page_30_70">OFFSET('[14]Page 30 Data'!$G$17,0,0,COUNTA('[14]Page 30 Data'!$G:$G)-13)</definedName>
    <definedName name="Page_30_Date">OFFSET('[14]Page 30 Data'!$A$17,0,0,COUNTA('[14]Page 30 Data'!$A:$A)-15)</definedName>
    <definedName name="Page10_CCavailable">OFFSET('[14]Page 10 Data'!$C$5,0,0,COUNTA('[14]Page 10 Data'!$C:$C)+77)</definedName>
    <definedName name="Page10_CCbalance">OFFSET('[14]Page 10 Data'!$B$5,0,0,COUNTA('[14]Page 10 Data'!$B:$B)+77)</definedName>
    <definedName name="Page10_CClimit">OFFSET('[14]Page 10 Data'!$D$5,0,0,COUNTA('[14]Page 10 Data'!$D:$D)+77)</definedName>
    <definedName name="Page10_Date">OFFSET('[14]Page 10 Data'!$A$5,0,0,COUNTA('[14]Page 10 Data'!$A:$A)+77)</definedName>
    <definedName name="Page10_HELOC">OFFSET('[14]Page 10 Data'!$E$5,0,0,COUNTA('[14]Page 10 Data'!$E:$E)+77)</definedName>
    <definedName name="Page10_HELOCavailable">OFFSET('[14]Page 10 Data'!$F$5,0,0,COUNTA('[14]Page 10 Data'!$F:$F)+77)</definedName>
    <definedName name="Page10_HELOClimit">OFFSET('[14]Page 10 Data'!$G$5,0,0,COUNTA('[14]Page 10 Data'!$G:$G)+77)</definedName>
    <definedName name="Page11_120">OFFSET('[14]Page 11 Data'!$F$5,0,0,COUNTA('[14]Page 11 Data'!$F:$F)-1)</definedName>
    <definedName name="Page11_30">OFFSET('[14]Page 11 Data'!$C$5,0,0,COUNTA('[14]Page 11 Data'!$C:$C)-1)</definedName>
    <definedName name="Page11_60">OFFSET('[14]Page 11 Data'!$D$5,0,0,COUNTA('[14]Page 11 Data'!$D:$D)-1)</definedName>
    <definedName name="Page11_90">OFFSET('[14]Page 11 Data'!$E$5,0,0,COUNTA('[14]Page 11 Data'!$E:$E)-1)</definedName>
    <definedName name="Page11_Current">OFFSET('[14]Page 11 Data'!$B$5,0,0,COUNTA('[14]Page 11 Data'!$B:$B)-1)</definedName>
    <definedName name="Page11_Date">OFFSET('[14]Page 11 Data'!$A$5,0,0,COUNTA('[14]Page 11 Data'!$A:$A)-3)</definedName>
    <definedName name="Page11_SD">OFFSET('[14]Page 11 Data'!$G$5,0,0,COUNTA('[14]Page 11 Data'!$G:$G)-1)</definedName>
    <definedName name="Page12_Auto">OFFSET('[14]Page 12 Data'!$D$5,0,0,COUNTA('[14]Page 12 Data'!$D:$D)-1)</definedName>
    <definedName name="Page12_CC">OFFSET('[14]Page 12 Data'!$E$5,0,0,COUNTA('[14]Page 12 Data'!$E:$E)-1)</definedName>
    <definedName name="Page12_Date">OFFSET('[14]Page 12 Data'!$A$5,0,0,COUNTA('[14]Page 12 Data'!$A:$A)-3)</definedName>
    <definedName name="Page12_HELOC">OFFSET('[14]Page 12 Data'!$C$5,0,0,COUNTA('[14]Page 12 Data'!$C:$C)-1)</definedName>
    <definedName name="Page12_Mortgage">OFFSET('[14]Page 12 Data'!$B$5,0,0,COUNTA('[14]Page 12 Data'!$B:$B)-1)</definedName>
    <definedName name="Page12_Other">OFFSET('[14]Page 12 Data'!$H$5,0,0,COUNTA('[14]Page 12 Data'!$H:$H)-1)</definedName>
    <definedName name="Page12_SL">OFFSET('[14]Page 12 Data'!$F$5,0,0,COUNTA('[14]Page 12 Data'!$F:$F)-1)</definedName>
    <definedName name="Page13_Auto">OFFSET('[14]Page 13 Data'!$B$6,0,0,COUNTA('[14]Page 13 Data'!$B:$B)-1)</definedName>
    <definedName name="Page13_CC">OFFSET('[14]Page 13 Data'!$C$6,0,0,COUNTA('[14]Page 13 Data'!$C:$C)-1)</definedName>
    <definedName name="Page13_Date">OFFSET('[14]Page 13 Data'!$A$6,0,0,COUNTA('[14]Page 13 Data'!$A:$A)-4)</definedName>
    <definedName name="Page13_HELOC">OFFSET('[14]Page 13 Data'!$E$6,0,0,COUNTA('[14]Page 13 Data'!$E:$E)-2)</definedName>
    <definedName name="Page13_Mortgage">OFFSET('[14]Page 13 Data'!$D$6,0,0,COUNTA('[14]Page 13 Data'!$D:$D)-1)</definedName>
    <definedName name="Page13_Other">OFFSET('[14]Page 13 Data'!$G$6,0,0,COUNTA('[14]Page 13 Data'!$G:$G)-1)</definedName>
    <definedName name="Page13_SL">OFFSET('[14]Page 13 Data'!$F$6,0,0,COUNTA('[14]Page 13 Data'!$F:$F)+3)</definedName>
    <definedName name="Page14_Auto">OFFSET('[14]Page 14 Data'!$B$6,0,0,COUNTA('[14]Page 14 Data'!$B:$B)-1)</definedName>
    <definedName name="Page14_CC">OFFSET('[14]Page 14 Data'!$C$6,0,0,COUNTA('[14]Page 14 Data'!$C:$C)-1)</definedName>
    <definedName name="Page14_Date">OFFSET('[14]Page 14 Data'!$A$6,0,0,COUNTA('[14]Page 14 Data'!$A:$A)-4)</definedName>
    <definedName name="Page14_HELOC">OFFSET('[14]Page 14 Data'!$E$6,0,0,COUNTA('[14]Page 14 Data'!$E:$E)-2)</definedName>
    <definedName name="Page14_Mortgage">OFFSET('[14]Page 14 Data'!$D$6,0,0,COUNTA('[14]Page 14 Data'!$D:$D)-1)</definedName>
    <definedName name="Page14_Other">OFFSET('[14]Page 14 Data'!$G$6,0,0,COUNTA('[14]Page 14 Data'!$G:$G)-1)</definedName>
    <definedName name="Page14_SL">OFFSET('[14]Page 14 Data'!$F$6,0,0,COUNTA('[14]Page 14 Data'!$F:$F)+3)</definedName>
    <definedName name="Page15_3060">OFFSET('[14]Page 15 Data'!$B$5,0,0,COUNTA('[14]Page 15 Data'!$B:$B)-1)</definedName>
    <definedName name="Page15_90">OFFSET('[14]Page 15 Data'!$C$5,0,0,COUNTA('[14]Page 15 Data'!$C:$C)-1)</definedName>
    <definedName name="Page15_Date">OFFSET('[14]Page 15 Data'!$A$5,0,0,COUNTA('[14]Page 15 Data'!$A:$A)-3)</definedName>
    <definedName name="Page16_90">OFFSET('[14]Page 16 Data'!$C$5,0,0,COUNTA('[14]Page 16 Data'!$C:$C)-1)</definedName>
    <definedName name="Page16_Current">OFFSET('[14]Page 16 Data'!$B$5,0,0,COUNTA('[14]Page 16 Data'!$B:$B)-1)</definedName>
    <definedName name="Page16_Date">OFFSET('[14]Page 16 Data'!$A$5,0,0,COUNTA('[14]Page 16 Data'!$A:$A)-3)</definedName>
    <definedName name="Page17_Bankruptcy">OFFSET('[14]Page 17 Data'!$C$5,0,0,COUNTA('[14]Page 17 Data'!$C:$C)-1)</definedName>
    <definedName name="Page17_Date">OFFSET('[14]Page 17 Data'!$A$5,0,0,COUNTA('[14]Page 17 Data'!$A:$A)-3)</definedName>
    <definedName name="Page17_Foreclosure">OFFSET('[14]Page 17 Data'!$B$5,0,0,COUNTA('[14]Page 17 Data'!$B:$B)-1)</definedName>
    <definedName name="Page18_avgcollection">OFFSET('[14]Page 18 Data'!$C$5,0,0,COUNTA('[14]Page 18 Data'!$C:$C)-1)</definedName>
    <definedName name="Page18_Date">OFFSET('[14]Page 18 Data'!$A$5,0,0,COUNTA('[14]Page 18 Data'!$A:$A)-3)</definedName>
    <definedName name="Page18_numcollection">OFFSET('[14]Page 18 Data'!$B$5,0,0,COUNTA('[14]Page 18 Data'!$B:$B)-1)</definedName>
    <definedName name="Page20_Date">OFFSET('[14]Page 20 Data'!$A$21,0,0,COUNTA('[14]Page 20 Data'!$A:$A)-19)</definedName>
    <definedName name="Page21_Age">OFFSET('[14]Page 21 Data'!$B$3,0,0,1,COUNTA('[14]Page 21 Data'!$B$3:E$3))</definedName>
    <definedName name="Page21_Auto">OFFSET('[14]Page 21 Data'!$B$4,0,0,1,COUNTA('[14]Page 21 Data'!$B$4:D$4))</definedName>
    <definedName name="Page21_CC">OFFSET('[14]Page 21 Data'!$B$5,0,0,1,COUNTA('[14]Page 21 Data'!$B$5:E$5))</definedName>
    <definedName name="Page21_HELOC">OFFSET('[14]Page 21 Data'!$B$7,0,0,1,COUNTA('[14]Page 21 Data'!$B$7:E$7))</definedName>
    <definedName name="Page21_Mortgage">OFFSET('[14]Page 21 Data'!$B$6,0,0,1,COUNTA('[14]Page 21 Data'!$B$6:E$6))</definedName>
    <definedName name="Page21_Other">OFFSET('[14]Page 21 Data'!$B$9,0,0,1,COUNTA('[14]Page 21 Data'!$B$9:E$9))</definedName>
    <definedName name="Page21_SL">OFFSET('[14]Page 21 Data'!$B$8,0,0,1,COUNTA('[14]Page 21 Data'!$B$8:E$8))</definedName>
    <definedName name="Page3_Auto">OFFSET('[15]HH debt breakdown'!$D$5,0,0,COUNTA('[15]HH debt breakdown'!$D:$D)-1)</definedName>
    <definedName name="Page3_CC">OFFSET('[15]HH debt breakdown'!$E$5,0,0,COUNTA('[15]HH debt breakdown'!$E:$E)-1)</definedName>
    <definedName name="Page3_Date">OFFSET('[15]HH debt breakdown'!$A$5,0,0,COUNTA('[15]HH debt breakdown'!$A:$A)-1)</definedName>
    <definedName name="Page3_HELOC">OFFSET('[15]HH debt breakdown'!$C$5,0,0,COUNTA('[15]HH debt breakdown'!$C:$C)-1)</definedName>
    <definedName name="Page3_Mortgage">OFFSET('[15]HH debt breakdown'!$B$5,0,0,COUNTA('[15]HH debt breakdown'!$B:$B)-1)</definedName>
    <definedName name="Page3_Other">OFFSET('[15]HH debt breakdown'!$G$5,0,0,COUNTA('[15]HH debt breakdown'!$G:$G)-1)</definedName>
    <definedName name="Page3_SL">OFFSET('[15]HH debt breakdown'!$F$5,0,0,COUNTA('[15]HH debt breakdown'!$F:$F)-1)</definedName>
    <definedName name="Page3_Total">OFFSET('[15]HH debt breakdown'!$H$5,0,0,COUNTA('[15]HH debt breakdown'!$H:$H)-1)</definedName>
    <definedName name="Page32_All">OFFSET('[14]Page 32 Data'!$B$15,0,0,1,COUNTA('[14]Page 32 Data'!$B$15:YG$15))</definedName>
    <definedName name="Page32_AZ">OFFSET('[14]Page 32 Data'!$B$4,0,0,1,COUNTA('[14]Page 32 Data'!$B$4:YG$4))</definedName>
    <definedName name="Page32_CA">OFFSET('[14]Page 32 Data'!$B$5,0,0,1,COUNTA('[14]Page 32 Data'!$B$5:YG$5))</definedName>
    <definedName name="Page32_Date">OFFSET('[14]Page 32 Data'!$B$3,0,0,1,COUNTA('[14]Page 32 Data'!$B$3:YG$3))</definedName>
    <definedName name="Page32_FL">OFFSET('[14]Page 32 Data'!$B$6,0,0,1,COUNTA('[14]Page 32 Data'!$B$6:YG$6))</definedName>
    <definedName name="Page32_IL">OFFSET('[14]Page 32 Data'!$B$7,0,0,1,COUNTA('[14]Page 32 Data'!$B$7:YG$7))</definedName>
    <definedName name="Page32_MI">OFFSET('[14]Page 32 Data'!$B$8,0,0,1,COUNTA('[14]Page 32 Data'!$B$8:YG$8))</definedName>
    <definedName name="Page32_NJ">OFFSET('[14]Page 32 Data'!$B$9,0,0,1,COUNTA('[14]Page 32 Data'!$B$9:YG$9))</definedName>
    <definedName name="Page32_NV">OFFSET('[14]Page 32 Data'!$B$10,0,0,1,COUNTA('[14]Page 32 Data'!$B$10:YG$10))</definedName>
    <definedName name="Page32_NY">OFFSET('[14]Page 32 Data'!$B$11,0,0,1,COUNTA('[14]Page 32 Data'!$B$11:YG$11))</definedName>
    <definedName name="Page32_OH">OFFSET('[14]Page 32 Data'!$B$12,0,0,1,COUNTA('[14]Page 32 Data'!$B$12:YG$12))</definedName>
    <definedName name="Page32_PA">OFFSET('[14]Page 32 Data'!$B$13,0,0,1,COUNTA('[14]Page 32 Data'!$B$13:YG$13))</definedName>
    <definedName name="Page32_TX">OFFSET('[14]Page 32 Data'!$B$14,0,0,1,COUNTA('[14]Page 32 Data'!$B$14:YG$14))</definedName>
    <definedName name="Page33_Auto">OFFSET('[14]Page 33 Data'!$D$4,0,0,COUNTA('[14]Page 33 Data'!$D:$D)-1)</definedName>
    <definedName name="Page33_CC">OFFSET('[14]Page 33 Data'!$E$4,0,0,COUNTA('[14]Page 33 Data'!$E:$E)-1)</definedName>
    <definedName name="Page33_HELOC">OFFSET('[14]Page 33 Data'!$C$4,0,0,COUNTA('[14]Page 33 Data'!$C:$C)-1)</definedName>
    <definedName name="Page33_Mortgage">OFFSET('[14]Page 33 Data'!$B$4,0,0,COUNTA('[14]Page 33 Data'!$B:$B)-1)</definedName>
    <definedName name="Page33_Other">OFFSET('[14]Page 33 Data'!$G$4,0,0,COUNTA('[14]Page 33 Data'!$G:$G)-1)</definedName>
    <definedName name="Page33_SL">OFFSET('[14]Page 33 Data'!$F$4,0,0,COUNTA('[14]Page 33 Data'!$F:$F)-1)</definedName>
    <definedName name="Page33_State">OFFSET('[14]Page 33 Data'!$A$4,0,0,COUNTA('[14]Page 33 Data'!$A:$A)-5)</definedName>
    <definedName name="Page34_120">OFFSET('[14]Page 34 Data'!$F$4,0,0,COUNTA('[14]Page 34 Data'!$F:$F)-1)</definedName>
    <definedName name="Page34_30">OFFSET('[14]Page 34 Data'!$C$4,0,0,COUNTA('[14]Page 34 Data'!$C:$C)-1)</definedName>
    <definedName name="Page34_60">OFFSET('[14]Page 34 Data'!$D$4,0,0,COUNTA('[14]Page 34 Data'!$D:$D)-1)</definedName>
    <definedName name="Page34_90">OFFSET('[14]Page 34 Data'!$E$4,0,0,COUNTA('[14]Page 34 Data'!$E:$E)-1)</definedName>
    <definedName name="Page34_Current">OFFSET('[14]Page 34 Data'!$B$4,0,0,COUNTA('[14]Page 34 Data'!$B:$B)-1)</definedName>
    <definedName name="Page34_Severe">OFFSET('[14]Page 34 Data'!$G$4,0,0,COUNTA('[14]Page 34 Data'!$G:$G)-1)</definedName>
    <definedName name="Page34_State">OFFSET('[14]Page 34 Data'!$A$4,0,0,COUNTA('[14]Page 34 Data'!$A:$A)-5)</definedName>
    <definedName name="Page35_All">OFFSET('[14]Page 35 Data'!$B$15,0,0,1,COUNTA('[14]Page 35 Data'!$B$15:YH$15))</definedName>
    <definedName name="Page35_AZ">OFFSET('[14]Page 35 Data'!$B$4,0,0,1,COUNTA('[14]Page 35 Data'!$B$4:YH$4))</definedName>
    <definedName name="Page35_CA">OFFSET('[14]Page 35 Data'!$B$5,0,0,1,COUNTA('[14]Page 35 Data'!$B$5:YH$5))</definedName>
    <definedName name="Page35_Date">OFFSET('[14]Page 35 Data'!$B$3,0,0,1,COUNTA('[14]Page 35 Data'!$B$3:YH$3))</definedName>
    <definedName name="Page35_FL">OFFSET('[14]Page 35 Data'!$B$6,0,0,1,COUNTA('[14]Page 35 Data'!$B$6:YH$6))</definedName>
    <definedName name="Page35_IL">OFFSET('[14]Page 35 Data'!$B$7,0,0,1,COUNTA('[14]Page 35 Data'!$B$7:YH$7))</definedName>
    <definedName name="Page35_MI">OFFSET('[14]Page 35 Data'!$B$8,0,0,1,COUNTA('[14]Page 35 Data'!$B$8:YH$8))</definedName>
    <definedName name="Page35_NJ">OFFSET('[14]Page 35 Data'!$B$9,0,0,1,COUNTA('[14]Page 35 Data'!$B$9:YH$9))</definedName>
    <definedName name="Page35_NV">OFFSET('[14]Page 35 Data'!$B$10,0,0,1,COUNTA('[14]Page 35 Data'!$B$10:YH$10))</definedName>
    <definedName name="Page35_NY">OFFSET('[14]Page 35 Data'!$B$11,0,0,1,COUNTA('[14]Page 35 Data'!$B$11:YH$11))</definedName>
    <definedName name="Page35_OH">OFFSET('[14]Page 35 Data'!$B$12,0,0,1,COUNTA('[14]Page 35 Data'!$B$12:YH$12))</definedName>
    <definedName name="Page35_PA">OFFSET('[14]Page 35 Data'!$B$13,0,0,1,COUNTA('[14]Page 35 Data'!$B$13:YH$13))</definedName>
    <definedName name="Page35_TX">OFFSET('[14]Page 35 Data'!$B$14,0,0,1,COUNTA('[14]Page 35 Data'!$B$14:YH$14))</definedName>
    <definedName name="Page36_All">OFFSET('[14]Page 36 Data'!$B$15,0,0,1,COUNTA('[14]Page 36 Data'!$B$15:YH$15))</definedName>
    <definedName name="Page36_AZ">OFFSET('[14]Page 36 Data'!$B$4,0,0,1,COUNTA('[14]Page 36 Data'!$B$4:YH$4))</definedName>
    <definedName name="Page36_CA">OFFSET('[14]Page 36 Data'!$B$5,0,0,1,COUNTA('[14]Page 36 Data'!$B$5:YH$5))</definedName>
    <definedName name="Page36_Date">OFFSET('[14]Page 36 Data'!$B$3,0,0,1,COUNTA('[14]Page 36 Data'!$B$3:YH$3))</definedName>
    <definedName name="Page36_FL">OFFSET('[14]Page 36 Data'!$B$6,0,0,1,COUNTA('[14]Page 36 Data'!$B$6:YH$6))</definedName>
    <definedName name="Page36_IL">OFFSET('[14]Page 36 Data'!$B$7,0,0,1,COUNTA('[14]Page 36 Data'!$B$7:YH$7))</definedName>
    <definedName name="Page36_MI">OFFSET('[14]Page 36 Data'!$B$8,0,0,1,COUNTA('[14]Page 36 Data'!$B$8:YH$8))</definedName>
    <definedName name="Page36_NJ">OFFSET('[14]Page 36 Data'!$B$9,0,0,1,COUNTA('[14]Page 36 Data'!$B$9:YH$9))</definedName>
    <definedName name="Page36_NV">OFFSET('[14]Page 36 Data'!$B$10,0,0,1,COUNTA('[14]Page 36 Data'!$B$10:YH$10))</definedName>
    <definedName name="Page36_NY">OFFSET('[14]Page 36 Data'!$B$11,0,0,1,COUNTA('[14]Page 36 Data'!$B$11:YH$11))</definedName>
    <definedName name="Page36_OH">OFFSET('[14]Page 36 Data'!$B$12,0,0,1,COUNTA('[14]Page 36 Data'!$B$12:YH$12))</definedName>
    <definedName name="Page36_PA">OFFSET('[14]Page 36 Data'!$B$13,0,0,1,COUNTA('[14]Page 36 Data'!$B$13:YH$13))</definedName>
    <definedName name="Page36_TX">OFFSET('[14]Page 36 Data'!$B$14,0,0,1,COUNTA('[14]Page 36 Data'!$B$14:YH$14))</definedName>
    <definedName name="Page37_AZ">OFFSET('[14]Page 37 Data'!$B$5,0,0,1,COUNTA('[14]Page 37 Data'!$B$5:ZY$5))</definedName>
    <definedName name="Page37_CA">OFFSET('[14]Page 37 Data'!$B$6,0,0,1,COUNTA('[14]Page 37 Data'!$B$6:ZY$6))</definedName>
    <definedName name="Page37_Date">OFFSET('[14]Page 37 Data'!$B$4,0,0,1,COUNTA('[14]Page 37 Data'!$B$4:ZY$4))</definedName>
    <definedName name="Page37_FL">OFFSET('[14]Page 37 Data'!$B$7,0,0,1,COUNTA('[14]Page 37 Data'!$B$7:ZY$7))</definedName>
    <definedName name="Page37_IL">OFFSET('[14]Page 37 Data'!$B$8,0,0,1,COUNTA('[14]Page 37 Data'!$B$8:ZY$8))</definedName>
    <definedName name="Page37_MI">OFFSET('[14]Page 37 Data'!$B$9,0,0,1,COUNTA('[14]Page 37 Data'!$B$9:ZY$9))</definedName>
    <definedName name="Page37_NJ">OFFSET('[14]Page 37 Data'!$B$10,0,0,1,COUNTA('[14]Page 37 Data'!$B$10:ZY$10))</definedName>
    <definedName name="Page37_NV">OFFSET('[14]Page 37 Data'!$B$11,0,0,1,COUNTA('[14]Page 37 Data'!$B$11:ZY$11))</definedName>
    <definedName name="Page37_NY">OFFSET('[14]Page 37 Data'!$B$12,0,0,1,COUNTA('[14]Page 37 Data'!$B$12:ZY$12))</definedName>
    <definedName name="Page37_OH">OFFSET('[14]Page 37 Data'!$B$13,0,0,1,COUNTA('[14]Page 37 Data'!$B$13:ZY$13))</definedName>
    <definedName name="Page37_PA">OFFSET('[14]Page 37 Data'!$B$14,0,0,1,COUNTA('[14]Page 37 Data'!$B$14:ZY$14))</definedName>
    <definedName name="Page37_TX">OFFSET('[14]Page 37 Data'!$B$15,0,0,1,COUNTA('[14]Page 37 Data'!$B$15:ZY$15))</definedName>
    <definedName name="Page37_US">OFFSET('[14]Page 37 Data'!$B$16,0,0,1,COUNTA('[14]Page 37 Data'!$B$16:ZY$16))</definedName>
    <definedName name="Page38_AZ">OFFSET('[14]Page 38 Data'!$B$4,0,0,1,COUNTA('[14]Page 38 Data'!$B$4:ZY$4))</definedName>
    <definedName name="Page38_CA">OFFSET('[14]Page 38 Data'!$B$5,0,0,1,COUNTA('[14]Page 38 Data'!$B$5:ZY$5))</definedName>
    <definedName name="Page38_Date">OFFSET('[14]Page 38 Data'!$B$3,0,0,1,COUNTA('[14]Page 38 Data'!$B$3:ZY$3))</definedName>
    <definedName name="Page38_FL">OFFSET('[14]Page 38 Data'!$B$6,0,0,1,COUNTA('[14]Page 38 Data'!$B$6:ZY$6))</definedName>
    <definedName name="Page38_IL">OFFSET('[14]Page 38 Data'!$B$7,0,0,1,COUNTA('[14]Page 38 Data'!$B$7:ZY$7))</definedName>
    <definedName name="Page38_MI">OFFSET('[14]Page 38 Data'!$B$8,0,0,1,COUNTA('[14]Page 38 Data'!$B$8:ZY$8))</definedName>
    <definedName name="Page38_NJ">OFFSET('[14]Page 38 Data'!$B$9,0,0,1,COUNTA('[14]Page 38 Data'!$B$9:ZY$9))</definedName>
    <definedName name="Page38_NV">OFFSET('[14]Page 38 Data'!$B$10,0,0,1,COUNTA('[14]Page 38 Data'!$B$10:ZY$10))</definedName>
    <definedName name="Page38_NY">OFFSET('[14]Page 38 Data'!$B$11,0,0,1,COUNTA('[14]Page 38 Data'!$B$11:ZY$11))</definedName>
    <definedName name="Page38_OH">OFFSET('[14]Page 38 Data'!$B$12,0,0,1,COUNTA('[14]Page 38 Data'!$B$12:ZY$12))</definedName>
    <definedName name="Page38_PA">OFFSET('[14]Page 38 Data'!$B$13,0,0,1,COUNTA('[14]Page 38 Data'!$B$13:ZY$13))</definedName>
    <definedName name="Page38_TX">OFFSET('[14]Page 38 Data'!$B$14,0,0,1,COUNTA('[14]Page 38 Data'!$B$14:ZY$14))</definedName>
    <definedName name="Page38_US">OFFSET('[14]Page 38 Data'!$B$15,0,0,1,COUNTA('[14]Page 38 Data'!$B$15:ZY$15))</definedName>
    <definedName name="Page39_ALL">OFFSET('[14]Page 39 Data'!$B$16,0,0,1,COUNTA('[14]Page 39 Data'!$B$16:ZG$16))</definedName>
    <definedName name="Page39_AZ">OFFSET('[14]Page 39 Data'!$B$5,0,0,1,COUNTA('[14]Page 39 Data'!$B$5:ZG$5))</definedName>
    <definedName name="Page39_CA">OFFSET('[14]Page 39 Data'!$B$6,0,0,1,COUNTA('[14]Page 39 Data'!$B$6:ZG$6))</definedName>
    <definedName name="Page39_Date">OFFSET('[14]Page 39 Data'!$B$4,0,0,1,COUNTA('[14]Page 39 Data'!$B$4:ZG$4))</definedName>
    <definedName name="Page39_FL">OFFSET('[14]Page 39 Data'!$B$7,0,0,1,COUNTA('[14]Page 39 Data'!$B$7:ZG$7))</definedName>
    <definedName name="Page39_IL">OFFSET('[14]Page 39 Data'!$B$8,0,0,1,COUNTA('[14]Page 39 Data'!$B$8:ZG$8))</definedName>
    <definedName name="Page39_MI">OFFSET('[14]Page 39 Data'!$B$9,0,0,1,COUNTA('[14]Page 39 Data'!$B$9:ZG$9))</definedName>
    <definedName name="Page39_NJ">OFFSET('[14]Page 39 Data'!$B$10,0,0,1,COUNTA('[14]Page 39 Data'!$B$10:ZG$10))</definedName>
    <definedName name="Page39_NV">OFFSET('[14]Page 39 Data'!$B$11,0,0,1,COUNTA('[14]Page 39 Data'!$B$11:ZG$11))</definedName>
    <definedName name="Page39_NY">OFFSET('[14]Page 39 Data'!$B$12,0,0,1,COUNTA('[14]Page 39 Data'!$B$12:ZG$12))</definedName>
    <definedName name="Page39_OH">OFFSET('[14]Page 39 Data'!$B$13,0,0,1,COUNTA('[14]Page 39 Data'!$B$13:ZG$13))</definedName>
    <definedName name="Page39_PA">OFFSET('[14]Page 39 Data'!$B$14,0,0,1,COUNTA('[14]Page 39 Data'!$B$14:ZG$14))</definedName>
    <definedName name="Page39_TX">OFFSET('[14]Page 39 Data'!$B$15,0,0,1,COUNTA('[14]Page 39 Data'!$B$15:ZG$15))</definedName>
    <definedName name="Page4_Auto">OFFSET('[14]Page 4 Data'!$B$5,0,0,COUNTA('[14]Page 4 Data'!$B:$B)-1)</definedName>
    <definedName name="Page4_CC">OFFSET('[14]Page 4 Data'!$C$5,0,0,COUNTA('[14]Page 4 Data'!$C:$C)-1)</definedName>
    <definedName name="Page4_Date">OFFSET('[14]Page 4 Data'!$A$5,0,0,COUNTA('[14]Page 4 Data'!$A:$A)-1)</definedName>
    <definedName name="Page4_HELOC">OFFSET('[14]Page 4 Data'!$E$5,0,0,COUNTA('[14]Page 4 Data'!$E:$E)-1)</definedName>
    <definedName name="Page4_Mortgage">OFFSET('[14]Page 4 Data'!$D$5,0,0,COUNTA('[14]Page 4 Data'!$D:$D)-1)</definedName>
    <definedName name="Page40_ALL">OFFSET('[14]Page 40 Data'!$B$16,0,0,1,COUNTA('[14]Page 40 Data'!$B$16:ZY$16))</definedName>
    <definedName name="Page40_AZ">OFFSET('[14]Page 40 Data'!$B$5,0,0,1,COUNTA('[14]Page 40 Data'!$B$5:ZY$5))</definedName>
    <definedName name="Page40_CA">OFFSET('[14]Page 40 Data'!$B$6,0,0,1,COUNTA('[14]Page 40 Data'!$B$6:ZY$6))</definedName>
    <definedName name="Page40_Date">OFFSET('[14]Page 40 Data'!$B$4,0,0,1,COUNTA('[14]Page 40 Data'!$B$4:ZY$4))</definedName>
    <definedName name="Page40_FL">OFFSET('[14]Page 40 Data'!$B$7,0,0,1,COUNTA('[14]Page 40 Data'!$B$7:ZY$7))</definedName>
    <definedName name="Page40_IL">OFFSET('[14]Page 40 Data'!$B$8,0,0,1,COUNTA('[14]Page 40 Data'!$B$8:ZY$8))</definedName>
    <definedName name="Page40_MI">OFFSET('[14]Page 40 Data'!$B$9,0,0,1,COUNTA('[14]Page 40 Data'!$B$9:ZY$9))</definedName>
    <definedName name="Page40_NJ">OFFSET('[14]Page 40 Data'!$B$10,0,0,1,COUNTA('[14]Page 40 Data'!$B$10:ZY$10))</definedName>
    <definedName name="Page40_NV">OFFSET('[14]Page 40 Data'!$B$11,0,0,1,COUNTA('[14]Page 40 Data'!$B$11:ZY$11))</definedName>
    <definedName name="Page40_NY">OFFSET('[14]Page 40 Data'!$B$12,0,0,1,COUNTA('[14]Page 40 Data'!$B$12:ZY$12))</definedName>
    <definedName name="Page40_OH">OFFSET('[14]Page 40 Data'!$B$13,0,0,1,COUNTA('[14]Page 40 Data'!$B$13:ZY$13))</definedName>
    <definedName name="Page40_PA">OFFSET('[14]Page 40 Data'!$B$14,0,0,1,COUNTA('[14]Page 40 Data'!$B$14:ZY$14))</definedName>
    <definedName name="Page40_TX">OFFSET('[14]Page 40 Data'!$B$15,0,0,1,COUNTA('[14]Page 40 Data'!$B$15:ZY$15))</definedName>
    <definedName name="Page5_Closed">OFFSET('[14]Page 5 Data'!$C$5,0,0,COUNTA('[14]Page 5 Data'!$C:$C)-1)</definedName>
    <definedName name="Page5_Date">OFFSET('[14]Page 5 Data'!$A$5,0,0,COUNTA('[14]Page 5 Data'!$A:$A)-3)</definedName>
    <definedName name="Page5_Inquiry">OFFSET('[14]Page 5 Data'!$B$5,0,0,COUNTA('[14]Page 5 Data'!$B:$B)-1)</definedName>
    <definedName name="Page5_Open">OFFSET('[14]Page 5 Data'!$D$5,0,0,COUNTA('[14]Page 5 Data'!$D:$D)-1)</definedName>
    <definedName name="Page6_620">OFFSET('[14]Page 6 Data'!$B$5,0,0,COUNTA('[14]Page 6 Data'!$B:$B)-1)</definedName>
    <definedName name="Page6_620to659">OFFSET('[14]Page 6 Data'!$C$5,0,0,COUNTA('[14]Page 6 Data'!$C:$C)-1)</definedName>
    <definedName name="Page6_660to719">OFFSET('[14]Page 6 Data'!$D$5,0,0,COUNTA('[14]Page 6 Data'!$D:$D)-1)</definedName>
    <definedName name="Page6_720to759">OFFSET('[14]Page 6 Data'!$E$5,0,0,COUNTA('[14]Page 6 Data'!$E:$E)-1)</definedName>
    <definedName name="Page6_760">OFFSET('[14]Page 6 Data'!$F$5,0,0,COUNTA('[14]Page 6 Data'!$F:$F)-1)</definedName>
    <definedName name="Page6_Date">OFFSET('[14]Page 5 Data'!$A$5,0,0,COUNTA('[14]Page 5 Data'!$A:$A)-3)</definedName>
    <definedName name="Page7_10th">OFFSET('[14]Page 7 Data'!$D$19,0,0,COUNTA('[14]Page 7 Data'!$D:$D)-16)</definedName>
    <definedName name="Page7_25th">OFFSET('[14]Page 7 Data'!$C$19,0,0,COUNTA('[14]Page 7 Data'!$C:$C)-16)</definedName>
    <definedName name="Page7_Date">OFFSET('[14]Page 7 Data'!$A$19,0,0,COUNTA('[14]Page 7 Data'!$A:$A)-17)</definedName>
    <definedName name="Page7_Median">OFFSET('[14]Page 7 Data'!$B$19,0,0,COUNTA('[14]Page 7 Data'!$B:$B)-16)</definedName>
    <definedName name="Page8_620">OFFSET('[14]Page 8 Data'!$B$5,0,0,COUNTA('[14]Page 8 Data'!$B:$B)-1)</definedName>
    <definedName name="Page8_620to659">OFFSET('[14]Page 8 Data'!$C$5,0,0,COUNTA('[14]Page 8 Data'!$C:$C)-1)</definedName>
    <definedName name="Page8_660to719">OFFSET('[14]Page 8 Data'!$D$5,0,0,COUNTA('[14]Page 8 Data'!$D:$D)-1)</definedName>
    <definedName name="Page8_720to759">OFFSET('[14]Page 8 Data'!$E$5,0,0,COUNTA('[14]Page 8 Data'!$E:$E)-1)</definedName>
    <definedName name="Page8_760">OFFSET('[14]Page 8 Data'!$F$5,0,0,COUNTA('[14]Page 8 Data'!$F:$F)-1)</definedName>
    <definedName name="Page8_Date">OFFSET('[14]Page 8 Data'!$A$5,0,0,COUNTA('[14]Page 8 Data'!$A:$A)-3)</definedName>
    <definedName name="Page9_10th">OFFSET('[14]Page 9 Data'!$D$20,0,0,COUNTA('[14]Page 9 Data'!$D:$D)-16)</definedName>
    <definedName name="Page9_25th">OFFSET('[14]Page 9 Data'!$C$20,0,0,COUNTA('[14]Page 9 Data'!$C:$C)-16)</definedName>
    <definedName name="Page9_Date">OFFSET('[14]Page 9 Data'!$A$20,0,0,COUNTA('[14]Page 9 Data'!$A:$A)-17)</definedName>
    <definedName name="Page9_Median">OFFSET('[14]Page 9 Data'!$B$20,0,0,COUNTA('[14]Page 9 Data'!$B:$B)-17)</definedName>
    <definedName name="PieChart">"PieChart"</definedName>
    <definedName name="pl" localSheetId="10" hidden="1">{#N/A,#N/A,FALSE,"FRPRD"}</definedName>
    <definedName name="pl" localSheetId="11" hidden="1">{#N/A,#N/A,FALSE,"FRPRD"}</definedName>
    <definedName name="pl" hidden="1">{#N/A,#N/A,FALSE,"FRPRD"}</definedName>
    <definedName name="PRAC" hidden="1">'[2]Time series'!#REF!</definedName>
    <definedName name="PRACE" hidden="1">[5]A11!#REF!</definedName>
    <definedName name="PRAF" hidden="1">'[2]Time series'!#REF!</definedName>
    <definedName name="prafc" localSheetId="10" hidden="1">{"Page1",#N/A,FALSE,"ARA M&amp;F&amp;T";"Page2",#N/A,FALSE,"ARA M&amp;F&amp;T";"Page3",#N/A,FALSE,"ARA M&amp;F&amp;T"}</definedName>
    <definedName name="prafc" localSheetId="11" hidden="1">{"Page1",#N/A,FALSE,"ARA M&amp;F&amp;T";"Page2",#N/A,FALSE,"ARA M&amp;F&amp;T";"Page3",#N/A,FALSE,"ARA M&amp;F&amp;T"}</definedName>
    <definedName name="prafc" hidden="1">{"Page1",#N/A,FALSE,"ARA M&amp;F&amp;T";"Page2",#N/A,FALSE,"ARA M&amp;F&amp;T";"Page3",#N/A,FALSE,"ARA M&amp;F&amp;T"}</definedName>
    <definedName name="prc" hidden="1">[5]A11!#REF!</definedName>
    <definedName name="PUB_FileID" hidden="1">"L10003363.xls"</definedName>
    <definedName name="PUB_UserID" hidden="1">"MAYERX"</definedName>
    <definedName name="q" localSheetId="10" hidden="1">{#N/A,#N/A,FALSE,"FRPRD"}</definedName>
    <definedName name="q" localSheetId="11" hidden="1">{#N/A,#N/A,FALSE,"FRPRD"}</definedName>
    <definedName name="q" hidden="1">{#N/A,#N/A,FALSE,"FRPRD"}</definedName>
    <definedName name="qa" localSheetId="10" hidden="1">{#N/A,#N/A,FALSE,"FRPRD"}</definedName>
    <definedName name="qa" localSheetId="11" hidden="1">{#N/A,#N/A,FALSE,"FRPRD"}</definedName>
    <definedName name="qa" hidden="1">{#N/A,#N/A,FALSE,"FRPRD"}</definedName>
    <definedName name="qw" localSheetId="10" hidden="1">{#N/A,#N/A,FALSE,"F-YLDS";#N/A,#N/A,FALSE,"ASP";#N/A,#N/A,FALSE,"FRPRD"}</definedName>
    <definedName name="qw" localSheetId="11" hidden="1">{#N/A,#N/A,FALSE,"F-YLDS";#N/A,#N/A,FALSE,"ASP";#N/A,#N/A,FALSE,"FRPRD"}</definedName>
    <definedName name="qw" hidden="1">{#N/A,#N/A,FALSE,"F-YLDS";#N/A,#N/A,FALSE,"ASP";#N/A,#N/A,FALSE,"FRPRD"}</definedName>
    <definedName name="rf" localSheetId="10" hidden="1">{#N/A,#N/A,FALSE,"F-YLDS";#N/A,#N/A,FALSE,"ASP";#N/A,#N/A,FALSE,"FRPRD"}</definedName>
    <definedName name="rf" localSheetId="11" hidden="1">{#N/A,#N/A,FALSE,"F-YLDS";#N/A,#N/A,FALSE,"ASP";#N/A,#N/A,FALSE,"FRPRD"}</definedName>
    <definedName name="rf" hidden="1">{#N/A,#N/A,FALSE,"F-YLDS";#N/A,#N/A,FALSE,"ASP";#N/A,#N/A,FALSE,"FRPRD"}</definedName>
    <definedName name="s">#REF!</definedName>
    <definedName name="Scatter">"Scatter"</definedName>
    <definedName name="sd" localSheetId="10" hidden="1">{#N/A,#N/A,FALSE,"F-YLDS";#N/A,#N/A,FALSE,"ASP";#N/A,#N/A,FALSE,"FRPRD"}</definedName>
    <definedName name="sd" localSheetId="11" hidden="1">{#N/A,#N/A,FALSE,"F-YLDS";#N/A,#N/A,FALSE,"ASP";#N/A,#N/A,FALSE,"FRPRD"}</definedName>
    <definedName name="sd" hidden="1">{#N/A,#N/A,FALSE,"F-YLDS";#N/A,#N/A,FALSE,"ASP";#N/A,#N/A,FALSE,"FRPRD"}</definedName>
    <definedName name="sdfasfs" localSheetId="10" hidden="1">{"Revenue by Industry Chart",#N/A,FALSE,"Mix";"Annual Revenue Detail",#N/A,FALSE,"Mix";"Quarterly Revenue Detail",#N/A,FALSE,"Mix"}</definedName>
    <definedName name="sdfasfs" localSheetId="11" hidden="1">{"Revenue by Industry Chart",#N/A,FALSE,"Mix";"Annual Revenue Detail",#N/A,FALSE,"Mix";"Quarterly Revenue Detail",#N/A,FALSE,"Mix"}</definedName>
    <definedName name="sdfasfs" hidden="1">{"Revenue by Industry Chart",#N/A,FALSE,"Mix";"Annual Revenue Detail",#N/A,FALSE,"Mix";"Quarterly Revenue Detail",#N/A,FALSE,"Mix"}</definedName>
    <definedName name="sencount" hidden="1">2</definedName>
    <definedName name="Series">"Series"</definedName>
    <definedName name="Sheet1_Chart_2_ChartType" hidden="1">64</definedName>
    <definedName name="SpreadsheetBuilder_1" hidden="1">#REF!</definedName>
    <definedName name="SpreadsheetBuilder_10" hidden="1">[16]GDP环比分项!#REF!</definedName>
    <definedName name="SpreadsheetBuilder_11" hidden="1">[16]GDP环比分项!#REF!</definedName>
    <definedName name="SpreadsheetBuilder_12" hidden="1">[16]GDP环比分项!#REF!</definedName>
    <definedName name="SpreadsheetBuilder_4" hidden="1">#REF!</definedName>
    <definedName name="SpreadsheetBuilder_5" hidden="1">#REF!</definedName>
    <definedName name="SpreadsheetBuilder_6" hidden="1">#REF!</definedName>
    <definedName name="SpreadsheetBuilder_7" hidden="1">[16]GDP环比分项!#REF!</definedName>
    <definedName name="SpreadsheetBuilder_8" hidden="1">[16]GDP环比分项!#REF!</definedName>
    <definedName name="SpreadsheetBuilder_9" hidden="1">[16]GDP环比分项!#REF!</definedName>
    <definedName name="Stripe">"Stripe"</definedName>
    <definedName name="t" localSheetId="10" hidden="1">{"Revenue by Industry Chart",#N/A,FALSE,"Mix";"Annual Revenue Detail",#N/A,FALSE,"Mix";"Quarterly Revenue Detail",#N/A,FALSE,"Mix"}</definedName>
    <definedName name="t" localSheetId="11" hidden="1">{"Revenue by Industry Chart",#N/A,FALSE,"Mix";"Annual Revenue Detail",#N/A,FALSE,"Mix";"Quarterly Revenue Detail",#N/A,FALSE,"Mix"}</definedName>
    <definedName name="t" hidden="1">{"Revenue by Industry Chart",#N/A,FALSE,"Mix";"Annual Revenue Detail",#N/A,FALSE,"Mix";"Quarterly Revenue Detail",#N/A,FALSE,"Mix"}</definedName>
    <definedName name="Table">"Table"</definedName>
    <definedName name="tabx" localSheetId="10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tabx" localSheetId="11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tabx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tg" localSheetId="10" hidden="1">{#N/A,#N/A,FALSE,"FRPRD"}</definedName>
    <definedName name="tg" localSheetId="11" hidden="1">{#N/A,#N/A,FALSE,"FRPRD"}</definedName>
    <definedName name="tg" hidden="1">{#N/A,#N/A,FALSE,"FRPRD"}</definedName>
    <definedName name="TreeMap">"TreeMap"</definedName>
    <definedName name="TRNR_0dc726a5c85f4352bb28cd9225090b75_1_1" hidden="1">#REF!</definedName>
    <definedName name="TRNR_ff4af7f6f44f4b50b15d6a73c963705b_1_20" localSheetId="10" hidden="1">[17]图9!#REF!</definedName>
    <definedName name="TRNR_ff4af7f6f44f4b50b15d6a73c963705b_1_20" localSheetId="11" hidden="1">[17]图9!#REF!</definedName>
    <definedName name="TRNR_ff4af7f6f44f4b50b15d6a73c963705b_1_20" hidden="1">[17]图9!#REF!</definedName>
    <definedName name="uj" localSheetId="10" hidden="1">{#N/A,#N/A,FALSE,"F-YLDS";#N/A,#N/A,FALSE,"ASP";#N/A,#N/A,FALSE,"FRPRD"}</definedName>
    <definedName name="uj" localSheetId="11" hidden="1">{#N/A,#N/A,FALSE,"F-YLDS";#N/A,#N/A,FALSE,"ASP";#N/A,#N/A,FALSE,"FRPRD"}</definedName>
    <definedName name="uj" hidden="1">{#N/A,#N/A,FALSE,"F-YLDS";#N/A,#N/A,FALSE,"ASP";#N/A,#N/A,FALSE,"FRPRD"}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" localSheetId="10" hidden="1">{#N/A,#N/A,FALSE,"F-YLDS";#N/A,#N/A,FALSE,"ASP";#N/A,#N/A,FALSE,"FRPRD"}</definedName>
    <definedName name="v" localSheetId="11" hidden="1">{#N/A,#N/A,FALSE,"F-YLDS";#N/A,#N/A,FALSE,"ASP";#N/A,#N/A,FALSE,"FRPRD"}</definedName>
    <definedName name="v" hidden="1">{#N/A,#N/A,FALSE,"F-YLDS";#N/A,#N/A,FALSE,"ASP";#N/A,#N/A,FALSE,"FRPRD"}</definedName>
    <definedName name="VR" localSheetId="10" hidden="1">{#N/A,#N/A,FALSE,"F-YLDS";#N/A,#N/A,FALSE,"ASP";#N/A,#N/A,FALSE,"FRPRD"}</definedName>
    <definedName name="VR" localSheetId="11" hidden="1">{#N/A,#N/A,FALSE,"F-YLDS";#N/A,#N/A,FALSE,"ASP";#N/A,#N/A,FALSE,"FRPRD"}</definedName>
    <definedName name="VR" hidden="1">{#N/A,#N/A,FALSE,"F-YLDS";#N/A,#N/A,FALSE,"ASP";#N/A,#N/A,FALSE,"FRPRD"}</definedName>
    <definedName name="vrr" localSheetId="10" hidden="1">{#N/A,#N/A,FALSE,"FRPRD"}</definedName>
    <definedName name="vrr" localSheetId="11" hidden="1">{#N/A,#N/A,FALSE,"FRPRD"}</definedName>
    <definedName name="vrr" hidden="1">{#N/A,#N/A,FALSE,"FRPRD"}</definedName>
    <definedName name="w" localSheetId="10" hidden="1">{#N/A,#N/A,FALSE,"F-YLDS";#N/A,#N/A,FALSE,"ASP";#N/A,#N/A,FALSE,"FRPRD"}</definedName>
    <definedName name="w" localSheetId="11" hidden="1">{#N/A,#N/A,FALSE,"F-YLDS";#N/A,#N/A,FALSE,"ASP";#N/A,#N/A,FALSE,"FRPRD"}</definedName>
    <definedName name="w" hidden="1">{#N/A,#N/A,FALSE,"F-YLDS";#N/A,#N/A,FALSE,"ASP";#N/A,#N/A,FALSE,"FRPRD"}</definedName>
    <definedName name="wan" localSheetId="10" hidden="1">{#N/A,#N/A,FALSE,"One Pager";#N/A,#N/A,FALSE,"Technical"}</definedName>
    <definedName name="wan" localSheetId="11" hidden="1">{#N/A,#N/A,FALSE,"One Pager";#N/A,#N/A,FALSE,"Technical"}</definedName>
    <definedName name="wan" hidden="1">{#N/A,#N/A,FALSE,"One Pager";#N/A,#N/A,FALSE,"Technical"}</definedName>
    <definedName name="Waterfall">"Waterfall"</definedName>
    <definedName name="we" localSheetId="10" hidden="1">{#N/A,#N/A,FALSE,"FRPRD"}</definedName>
    <definedName name="we" localSheetId="11" hidden="1">{#N/A,#N/A,FALSE,"FRPRD"}</definedName>
    <definedName name="we" hidden="1">{#N/A,#N/A,FALSE,"FRPRD"}</definedName>
    <definedName name="wrn.All." localSheetId="10" hidden="1">{#N/A,#N/A,TRUE,"Introduction";#N/A,#N/A,TRUE,"Operating Statistics";#N/A,#N/A,TRUE,"Capex &amp; Depreciation";#N/A,#N/A,TRUE,"Equity";#N/A,#N/A,TRUE,"Debt";#N/A,#N/A,TRUE,"Debt (2)";#N/A,#N/A,TRUE,"Financials";#N/A,#N/A,TRUE,"Market Info";#N/A,#N/A,TRUE,"Company Card";#N/A,#N/A,TRUE,"One Pager";#N/A,#N/A,TRUE,"First Page";#N/A,#N/A,TRUE,"Technical";#N/A,#N/A,TRUE,"Range Names"}</definedName>
    <definedName name="wrn.All." localSheetId="11" hidden="1">{#N/A,#N/A,TRUE,"Introduction";#N/A,#N/A,TRUE,"Operating Statistics";#N/A,#N/A,TRUE,"Capex &amp; Depreciation";#N/A,#N/A,TRUE,"Equity";#N/A,#N/A,TRUE,"Debt";#N/A,#N/A,TRUE,"Debt (2)";#N/A,#N/A,TRUE,"Financials";#N/A,#N/A,TRUE,"Market Info";#N/A,#N/A,TRUE,"Company Card";#N/A,#N/A,TRUE,"One Pager";#N/A,#N/A,TRUE,"First Page";#N/A,#N/A,TRUE,"Technical";#N/A,#N/A,TRUE,"Range Names"}</definedName>
    <definedName name="wrn.All." hidden="1">{#N/A,#N/A,TRUE,"Introduction";#N/A,#N/A,TRUE,"Operating Statistics";#N/A,#N/A,TRUE,"Capex &amp; Depreciation";#N/A,#N/A,TRUE,"Equity";#N/A,#N/A,TRUE,"Debt";#N/A,#N/A,TRUE,"Debt (2)";#N/A,#N/A,TRUE,"Financials";#N/A,#N/A,TRUE,"Market Info";#N/A,#N/A,TRUE,"Company Card";#N/A,#N/A,TRUE,"One Pager";#N/A,#N/A,TRUE,"First Page";#N/A,#N/A,TRUE,"Technical";#N/A,#N/A,TRUE,"Range Names"}</definedName>
    <definedName name="wrn.Complete._.Report." localSheetId="10" hidden="1">{"A",#N/A,FALSE,"Scenario Control";"A",#N/A,FALSE,"Executive Summary";"A",#N/A,FALSE,"P&amp;L";"B",#N/A,FALSE,"P&amp;L";"A",#N/A,FALSE,"BalanceSheet";"B",#N/A,FALSE,"BalanceSheet";"A",#N/A,FALSE,"CashFlow";"A",#N/A,FALSE,"Ratios";"A",#N/A,FALSE,"DCF";"A",#N/A,FALSE,"WACC";"A",#N/A,FALSE,"P&amp;VAssumpts";"A",#N/A,FALSE,"Depr-Capex";"A",#N/A,FALSE,"SHF";"A",#N/A,FALSE,"Debt";"A",#N/A,FALSE,"Working Capital";"A",#N/A,FALSE,"Other Assumptions";"A",#N/A,FALSE,"Regulated Price";"B",#N/A,FALSE,"Regulated Price";"A",#N/A,FALSE,"BG Investment";"A",#N/A,FALSE,"Appendix"}</definedName>
    <definedName name="wrn.Complete._.Report." localSheetId="11" hidden="1">{"A",#N/A,FALSE,"Scenario Control";"A",#N/A,FALSE,"Executive Summary";"A",#N/A,FALSE,"P&amp;L";"B",#N/A,FALSE,"P&amp;L";"A",#N/A,FALSE,"BalanceSheet";"B",#N/A,FALSE,"BalanceSheet";"A",#N/A,FALSE,"CashFlow";"A",#N/A,FALSE,"Ratios";"A",#N/A,FALSE,"DCF";"A",#N/A,FALSE,"WACC";"A",#N/A,FALSE,"P&amp;VAssumpts";"A",#N/A,FALSE,"Depr-Capex";"A",#N/A,FALSE,"SHF";"A",#N/A,FALSE,"Debt";"A",#N/A,FALSE,"Working Capital";"A",#N/A,FALSE,"Other Assumptions";"A",#N/A,FALSE,"Regulated Price";"B",#N/A,FALSE,"Regulated Price";"A",#N/A,FALSE,"BG Investment";"A",#N/A,FALSE,"Appendix"}</definedName>
    <definedName name="wrn.Complete._.Report." hidden="1">{"A",#N/A,FALSE,"Scenario Control";"A",#N/A,FALSE,"Executive Summary";"A",#N/A,FALSE,"P&amp;L";"B",#N/A,FALSE,"P&amp;L";"A",#N/A,FALSE,"BalanceSheet";"B",#N/A,FALSE,"BalanceSheet";"A",#N/A,FALSE,"CashFlow";"A",#N/A,FALSE,"Ratios";"A",#N/A,FALSE,"DCF";"A",#N/A,FALSE,"WACC";"A",#N/A,FALSE,"P&amp;VAssumpts";"A",#N/A,FALSE,"Depr-Capex";"A",#N/A,FALSE,"SHF";"A",#N/A,FALSE,"Debt";"A",#N/A,FALSE,"Working Capital";"A",#N/A,FALSE,"Other Assumptions";"A",#N/A,FALSE,"Regulated Price";"B",#N/A,FALSE,"Regulated Price";"A",#N/A,FALSE,"BG Investment";"A",#N/A,FALSE,"Appendix"}</definedName>
    <definedName name="wrn.CompleteReport." localSheetId="10" hidden="1">{"A",#N/A,FALSE,"Scenario Control";"A",#N/A,FALSE,"Executive Summary";"A",#N/A,FALSE,"P&amp;L";"B",#N/A,FALSE,"P&amp;L";"A",#N/A,FALSE,"BalanceSheet";"B",#N/A,FALSE,"BalanceSheet";"A",#N/A,FALSE,"CashFlow";"A",#N/A,FALSE,"Ratios";"A",#N/A,FALSE,"DCF";"A",#N/A,FALSE,"WACC";"A",#N/A,FALSE,"P&amp;VAssumpts";"A",#N/A,FALSE,"Depr-Capex";"A",#N/A,FALSE,"SHF";"A",#N/A,FALSE,"Debt";"A",#N/A,FALSE,"Working Capital";"A",#N/A,FALSE,"Other Assumptions";"A",#N/A,FALSE,"Regulated Price";"B",#N/A,FALSE,"Regulated Price";"A",#N/A,FALSE,"BG Investment";"A",#N/A,FALSE,"Appendix"}</definedName>
    <definedName name="wrn.CompleteReport." localSheetId="11" hidden="1">{"A",#N/A,FALSE,"Scenario Control";"A",#N/A,FALSE,"Executive Summary";"A",#N/A,FALSE,"P&amp;L";"B",#N/A,FALSE,"P&amp;L";"A",#N/A,FALSE,"BalanceSheet";"B",#N/A,FALSE,"BalanceSheet";"A",#N/A,FALSE,"CashFlow";"A",#N/A,FALSE,"Ratios";"A",#N/A,FALSE,"DCF";"A",#N/A,FALSE,"WACC";"A",#N/A,FALSE,"P&amp;VAssumpts";"A",#N/A,FALSE,"Depr-Capex";"A",#N/A,FALSE,"SHF";"A",#N/A,FALSE,"Debt";"A",#N/A,FALSE,"Working Capital";"A",#N/A,FALSE,"Other Assumptions";"A",#N/A,FALSE,"Regulated Price";"B",#N/A,FALSE,"Regulated Price";"A",#N/A,FALSE,"BG Investment";"A",#N/A,FALSE,"Appendix"}</definedName>
    <definedName name="wrn.CompleteReport." hidden="1">{"A",#N/A,FALSE,"Scenario Control";"A",#N/A,FALSE,"Executive Summary";"A",#N/A,FALSE,"P&amp;L";"B",#N/A,FALSE,"P&amp;L";"A",#N/A,FALSE,"BalanceSheet";"B",#N/A,FALSE,"BalanceSheet";"A",#N/A,FALSE,"CashFlow";"A",#N/A,FALSE,"Ratios";"A",#N/A,FALSE,"DCF";"A",#N/A,FALSE,"WACC";"A",#N/A,FALSE,"P&amp;VAssumpts";"A",#N/A,FALSE,"Depr-Capex";"A",#N/A,FALSE,"SHF";"A",#N/A,FALSE,"Debt";"A",#N/A,FALSE,"Working Capital";"A",#N/A,FALSE,"Other Assumptions";"A",#N/A,FALSE,"Regulated Price";"B",#N/A,FALSE,"Regulated Price";"A",#N/A,FALSE,"BG Investment";"A",#N/A,FALSE,"Appendix"}</definedName>
    <definedName name="wrn.frprd." localSheetId="10" hidden="1">{#N/A,#N/A,FALSE,"FRPRD"}</definedName>
    <definedName name="wrn.frprd." localSheetId="11" hidden="1">{#N/A,#N/A,FALSE,"FRPRD"}</definedName>
    <definedName name="wrn.frprd." hidden="1">{#N/A,#N/A,FALSE,"FRPRD"}</definedName>
    <definedName name="wrn.Full._.Financials." localSheetId="10" hidden="1">{#N/A,#N/A,TRUE,"Financials";#N/A,#N/A,TRUE,"Operating Statistics";#N/A,#N/A,TRUE,"Capex &amp; Depreciation";#N/A,#N/A,TRUE,"Debt"}</definedName>
    <definedName name="wrn.Full._.Financials." localSheetId="11" hidden="1">{#N/A,#N/A,TRUE,"Financials";#N/A,#N/A,TRUE,"Operating Statistics";#N/A,#N/A,TRUE,"Capex &amp; Depreciation";#N/A,#N/A,TRUE,"Debt"}</definedName>
    <definedName name="wrn.Full._.Financials." hidden="1">{#N/A,#N/A,TRUE,"Financials";#N/A,#N/A,TRUE,"Operating Statistics";#N/A,#N/A,TRUE,"Capex &amp; Depreciation";#N/A,#N/A,TRUE,"Debt"}</definedName>
    <definedName name="wrn.Graf95_96." localSheetId="10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wrn.Graf95_96." localSheetId="11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wrn.Graf95_96.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wrn.One._.Pager._.plus._.Technicals." localSheetId="10" hidden="1">{#N/A,#N/A,FALSE,"One Pager";#N/A,#N/A,FALSE,"Technical"}</definedName>
    <definedName name="wrn.One._.Pager._.plus._.Technicals." localSheetId="11" hidden="1">{#N/A,#N/A,FALSE,"One Pager";#N/A,#N/A,FALSE,"Technical"}</definedName>
    <definedName name="wrn.One._.Pager._.plus._.Technicals." hidden="1">{#N/A,#N/A,FALSE,"One Pager";#N/A,#N/A,FALSE,"Technical"}</definedName>
    <definedName name="wrn.Refining." localSheetId="10" hidden="1">{"Refining 1",#N/A,FALSE,"Detailed cost - crude";"Refining 2",#N/A,FALSE,"Detailed cost - crude"}</definedName>
    <definedName name="wrn.Refining." localSheetId="11" hidden="1">{"Refining 1",#N/A,FALSE,"Detailed cost - crude";"Refining 2",#N/A,FALSE,"Detailed cost - crude"}</definedName>
    <definedName name="wrn.Refining." hidden="1">{"Refining 1",#N/A,FALSE,"Detailed cost - crude";"Refining 2",#N/A,FALSE,"Detailed cost - crude"}</definedName>
    <definedName name="wrn.Revenue._.Details." localSheetId="10" hidden="1">{"Revenue by Industry Chart",#N/A,FALSE,"Mix";"Annual Revenue Detail",#N/A,FALSE,"Mix";"Quarterly Revenue Detail",#N/A,FALSE,"Mix"}</definedName>
    <definedName name="wrn.Revenue._.Details." localSheetId="11" hidden="1">{"Revenue by Industry Chart",#N/A,FALSE,"Mix";"Annual Revenue Detail",#N/A,FALSE,"Mix";"Quarterly Revenue Detail",#N/A,FALSE,"Mix"}</definedName>
    <definedName name="wrn.Revenue._.Details." hidden="1">{"Revenue by Industry Chart",#N/A,FALSE,"Mix";"Annual Revenue Detail",#N/A,FALSE,"Mix";"Quarterly Revenue Detail",#N/A,FALSE,"Mix"}</definedName>
    <definedName name="wrn.TabARA." localSheetId="10" hidden="1">{"Page1",#N/A,FALSE,"ARA M&amp;F&amp;T";"Page2",#N/A,FALSE,"ARA M&amp;F&amp;T";"Page3",#N/A,FALSE,"ARA M&amp;F&amp;T"}</definedName>
    <definedName name="wrn.TabARA." localSheetId="11" hidden="1">{"Page1",#N/A,FALSE,"ARA M&amp;F&amp;T";"Page2",#N/A,FALSE,"ARA M&amp;F&amp;T";"Page3",#N/A,FALSE,"ARA M&amp;F&amp;T"}</definedName>
    <definedName name="wrn.TabARA." hidden="1">{"Page1",#N/A,FALSE,"ARA M&amp;F&amp;T";"Page2",#N/A,FALSE,"ARA M&amp;F&amp;T";"Page3",#N/A,FALSE,"ARA M&amp;F&amp;T"}</definedName>
    <definedName name="wrn.ylds." localSheetId="10" hidden="1">{#N/A,#N/A,FALSE,"F-YLDS";#N/A,#N/A,FALSE,"ASP";#N/A,#N/A,FALSE,"FRPRD"}</definedName>
    <definedName name="wrn.ylds." localSheetId="11" hidden="1">{#N/A,#N/A,FALSE,"F-YLDS";#N/A,#N/A,FALSE,"ASP";#N/A,#N/A,FALSE,"FRPRD"}</definedName>
    <definedName name="wrn.ylds." hidden="1">{#N/A,#N/A,FALSE,"F-YLDS";#N/A,#N/A,FALSE,"ASP";#N/A,#N/A,FALSE,"FRPRD"}</definedName>
    <definedName name="ws" localSheetId="10" hidden="1">{#N/A,#N/A,FALSE,"F-YLDS";#N/A,#N/A,FALSE,"ASP";#N/A,#N/A,FALSE,"FRPRD"}</definedName>
    <definedName name="ws" localSheetId="11" hidden="1">{#N/A,#N/A,FALSE,"F-YLDS";#N/A,#N/A,FALSE,"ASP";#N/A,#N/A,FALSE,"FRPRD"}</definedName>
    <definedName name="ws" hidden="1">{#N/A,#N/A,FALSE,"F-YLDS";#N/A,#N/A,FALSE,"ASP";#N/A,#N/A,FALSE,"FRPRD"}</definedName>
    <definedName name="xs" localSheetId="10" hidden="1">{#N/A,#N/A,FALSE,"F-YLDS";#N/A,#N/A,FALSE,"ASP";#N/A,#N/A,FALSE,"FRPRD"}</definedName>
    <definedName name="xs" localSheetId="11" hidden="1">{#N/A,#N/A,FALSE,"F-YLDS";#N/A,#N/A,FALSE,"ASP";#N/A,#N/A,FALSE,"FRPRD"}</definedName>
    <definedName name="xs" hidden="1">{#N/A,#N/A,FALSE,"F-YLDS";#N/A,#N/A,FALSE,"ASP";#N/A,#N/A,FALSE,"FRPRD"}</definedName>
    <definedName name="y" localSheetId="10" hidden="1">{#N/A,#N/A,FALSE,"F-YLDS";#N/A,#N/A,FALSE,"ASP";#N/A,#N/A,FALSE,"FRPRD"}</definedName>
    <definedName name="y" localSheetId="11" hidden="1">{#N/A,#N/A,FALSE,"F-YLDS";#N/A,#N/A,FALSE,"ASP";#N/A,#N/A,FALSE,"FRPRD"}</definedName>
    <definedName name="y" hidden="1">{#N/A,#N/A,FALSE,"F-YLDS";#N/A,#N/A,FALSE,"ASP";#N/A,#N/A,FALSE,"FRPRD"}</definedName>
    <definedName name="yh" localSheetId="10" hidden="1">{#N/A,#N/A,FALSE,"FRPRD"}</definedName>
    <definedName name="yh" localSheetId="11" hidden="1">{#N/A,#N/A,FALSE,"FRPRD"}</definedName>
    <definedName name="yh" hidden="1">{#N/A,#N/A,FALSE,"FRPRD"}</definedName>
    <definedName name="za" localSheetId="10" hidden="1">{#N/A,#N/A,FALSE,"F-YLDS";#N/A,#N/A,FALSE,"ASP";#N/A,#N/A,FALSE,"FRPRD"}</definedName>
    <definedName name="za" localSheetId="11" hidden="1">{#N/A,#N/A,FALSE,"F-YLDS";#N/A,#N/A,FALSE,"ASP";#N/A,#N/A,FALSE,"FRPRD"}</definedName>
    <definedName name="za" hidden="1">{#N/A,#N/A,FALSE,"F-YLDS";#N/A,#N/A,FALSE,"ASP";#N/A,#N/A,FALSE,"FRPRD"}</definedName>
    <definedName name="的" localSheetId="11" hidden="1">{#N/A,#N/A,FALSE,"FRPRD"}</definedName>
    <definedName name="的" hidden="1">{#N/A,#N/A,FALSE,"FRPRD"}</definedName>
    <definedName name="新表" localSheetId="11" hidden="1">{#N/A,#N/A,FALSE,"F-YLDS";#N/A,#N/A,FALSE,"ASP";#N/A,#N/A,FALSE,"FRPRD"}</definedName>
    <definedName name="新表" hidden="1">{#N/A,#N/A,FALSE,"F-YLDS";#N/A,#N/A,FALSE,"ASP";#N/A,#N/A,FALSE,"FRPRD"}</definedName>
    <definedName name="最终版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12" i="41" l="1"/>
  <c r="B19" i="46"/>
  <c r="AV604" i="36" l="1"/>
  <c r="M211" i="41"/>
  <c r="F588" i="39" l="1"/>
  <c r="E588" i="39"/>
  <c r="D588" i="39"/>
  <c r="C588" i="39"/>
  <c r="F587" i="39"/>
  <c r="E587" i="39"/>
  <c r="D587" i="39"/>
  <c r="C587" i="39"/>
  <c r="F586" i="39"/>
  <c r="E586" i="39"/>
  <c r="D586" i="39"/>
  <c r="C586" i="39"/>
  <c r="E585" i="39"/>
  <c r="D585" i="39"/>
  <c r="C585" i="39"/>
  <c r="F584" i="39"/>
  <c r="F583" i="39"/>
  <c r="E583" i="39"/>
  <c r="D583" i="39"/>
  <c r="C583" i="39"/>
  <c r="E582" i="39"/>
  <c r="D582" i="39"/>
  <c r="C582" i="39"/>
  <c r="E581" i="39"/>
  <c r="D581" i="39"/>
  <c r="C581" i="39"/>
  <c r="E580" i="39"/>
  <c r="D580" i="39"/>
  <c r="C580" i="39"/>
  <c r="E579" i="39"/>
  <c r="D579" i="39"/>
  <c r="C579" i="39"/>
  <c r="F578" i="39"/>
  <c r="E578" i="39"/>
  <c r="D578" i="39"/>
  <c r="C578" i="39"/>
  <c r="E577" i="39"/>
  <c r="D577" i="39"/>
  <c r="C577" i="39"/>
  <c r="E576" i="39"/>
  <c r="D576" i="39"/>
  <c r="C576" i="39"/>
  <c r="E575" i="39"/>
  <c r="D575" i="39"/>
  <c r="C575" i="39"/>
  <c r="E574" i="39"/>
  <c r="D574" i="39"/>
  <c r="C574" i="39"/>
  <c r="F573" i="39"/>
  <c r="E573" i="39"/>
  <c r="D573" i="39"/>
  <c r="C573" i="39"/>
  <c r="E572" i="39"/>
  <c r="D572" i="39"/>
  <c r="C572" i="39"/>
  <c r="E571" i="39"/>
  <c r="D571" i="39"/>
  <c r="C571" i="39"/>
  <c r="E570" i="39"/>
  <c r="D570" i="39"/>
  <c r="C570" i="39"/>
  <c r="E569" i="39"/>
  <c r="D569" i="39"/>
  <c r="C569" i="39"/>
  <c r="F568" i="39"/>
  <c r="E568" i="39"/>
  <c r="D568" i="39"/>
  <c r="C568" i="39"/>
  <c r="F567" i="39"/>
  <c r="E567" i="39"/>
  <c r="D567" i="39"/>
  <c r="C567" i="39"/>
  <c r="F566" i="39"/>
  <c r="E566" i="39"/>
  <c r="D566" i="39"/>
  <c r="C566" i="39"/>
  <c r="F565" i="39"/>
  <c r="D565" i="39"/>
  <c r="C565" i="39"/>
  <c r="F564" i="39"/>
  <c r="E564" i="39"/>
  <c r="D564" i="39"/>
  <c r="C564" i="39"/>
  <c r="E563" i="39"/>
  <c r="D563" i="39"/>
  <c r="C563" i="39"/>
  <c r="E562" i="39"/>
  <c r="D562" i="39"/>
  <c r="C562" i="39"/>
  <c r="E561" i="39"/>
  <c r="D561" i="39"/>
  <c r="C561" i="39"/>
  <c r="E560" i="39"/>
  <c r="D560" i="39"/>
  <c r="C560" i="39"/>
  <c r="F559" i="39"/>
  <c r="E559" i="39"/>
  <c r="D559" i="39"/>
  <c r="C559" i="39"/>
  <c r="E558" i="39"/>
  <c r="D558" i="39"/>
  <c r="C558" i="39"/>
  <c r="E557" i="39"/>
  <c r="D557" i="39"/>
  <c r="C557" i="39"/>
  <c r="E556" i="39"/>
  <c r="D556" i="39"/>
  <c r="C556" i="39"/>
  <c r="E555" i="39"/>
  <c r="D555" i="39"/>
  <c r="C555" i="39"/>
  <c r="F554" i="39"/>
  <c r="E554" i="39"/>
  <c r="D554" i="39"/>
  <c r="C554" i="39"/>
  <c r="E553" i="39"/>
  <c r="D553" i="39"/>
  <c r="C553" i="39"/>
  <c r="E552" i="39"/>
  <c r="D552" i="39"/>
  <c r="C552" i="39"/>
  <c r="E551" i="39"/>
  <c r="D551" i="39"/>
  <c r="C551" i="39"/>
  <c r="E550" i="39"/>
  <c r="D550" i="39"/>
  <c r="C550" i="39"/>
  <c r="F549" i="39"/>
  <c r="E549" i="39"/>
  <c r="D549" i="39"/>
  <c r="C549" i="39"/>
  <c r="E548" i="39"/>
  <c r="D548" i="39"/>
  <c r="C548" i="39"/>
  <c r="E547" i="39"/>
  <c r="D547" i="39"/>
  <c r="C547" i="39"/>
  <c r="E546" i="39"/>
  <c r="D546" i="39"/>
  <c r="C546" i="39"/>
  <c r="E545" i="39"/>
  <c r="D545" i="39"/>
  <c r="C545" i="39"/>
  <c r="F544" i="39"/>
  <c r="E544" i="39"/>
  <c r="D544" i="39"/>
  <c r="C544" i="39"/>
  <c r="F543" i="39"/>
  <c r="D543" i="39"/>
  <c r="C543" i="39"/>
  <c r="E542" i="39"/>
  <c r="D542" i="39"/>
  <c r="C542" i="39"/>
  <c r="E541" i="39"/>
  <c r="D541" i="39"/>
  <c r="C541" i="39"/>
  <c r="E540" i="39"/>
  <c r="D540" i="39"/>
  <c r="C540" i="39"/>
  <c r="E539" i="39"/>
  <c r="D539" i="39"/>
  <c r="C539" i="39"/>
  <c r="F538" i="39"/>
  <c r="E538" i="39"/>
  <c r="D538" i="39"/>
  <c r="C538" i="39"/>
  <c r="E537" i="39"/>
  <c r="D537" i="39"/>
  <c r="C537" i="39"/>
  <c r="E536" i="39"/>
  <c r="D536" i="39"/>
  <c r="C536" i="39"/>
  <c r="E535" i="39"/>
  <c r="D535" i="39"/>
  <c r="C535" i="39"/>
  <c r="E534" i="39"/>
  <c r="D534" i="39"/>
  <c r="C534" i="39"/>
  <c r="F533" i="39"/>
  <c r="E533" i="39"/>
  <c r="D533" i="39"/>
  <c r="C533" i="39"/>
  <c r="E532" i="39"/>
  <c r="D532" i="39"/>
  <c r="C532" i="39"/>
  <c r="E531" i="39"/>
  <c r="D531" i="39"/>
  <c r="C531" i="39"/>
  <c r="E530" i="39"/>
  <c r="D530" i="39"/>
  <c r="C530" i="39"/>
  <c r="E529" i="39"/>
  <c r="D529" i="39"/>
  <c r="C529" i="39"/>
  <c r="F528" i="39"/>
  <c r="E528" i="39"/>
  <c r="D528" i="39"/>
  <c r="C528" i="39"/>
  <c r="E527" i="39"/>
  <c r="D527" i="39"/>
  <c r="C527" i="39"/>
  <c r="E526" i="39"/>
  <c r="D526" i="39"/>
  <c r="C526" i="39"/>
  <c r="E525" i="39"/>
  <c r="D525" i="39"/>
  <c r="C525" i="39"/>
  <c r="E524" i="39"/>
  <c r="D524" i="39"/>
  <c r="C524" i="39"/>
  <c r="F523" i="39"/>
  <c r="E523" i="39"/>
  <c r="D523" i="39"/>
  <c r="C523" i="39"/>
  <c r="E522" i="39"/>
  <c r="D522" i="39"/>
  <c r="C522" i="39"/>
  <c r="F521" i="39"/>
  <c r="D521" i="39"/>
  <c r="C521" i="39"/>
  <c r="E520" i="39"/>
  <c r="D520" i="39"/>
  <c r="C520" i="39"/>
  <c r="E519" i="39"/>
  <c r="D519" i="39"/>
  <c r="C519" i="39"/>
  <c r="F518" i="39"/>
  <c r="E518" i="39"/>
  <c r="D518" i="39"/>
  <c r="C518" i="39"/>
  <c r="E517" i="39"/>
  <c r="D517" i="39"/>
  <c r="C517" i="39"/>
  <c r="E516" i="39"/>
  <c r="D516" i="39"/>
  <c r="C516" i="39"/>
  <c r="E515" i="39"/>
  <c r="D515" i="39"/>
  <c r="C515" i="39"/>
  <c r="E514" i="39"/>
  <c r="D514" i="39"/>
  <c r="C514" i="39"/>
  <c r="F513" i="39"/>
  <c r="E513" i="39"/>
  <c r="D513" i="39"/>
  <c r="C513" i="39"/>
  <c r="E512" i="39"/>
  <c r="D512" i="39"/>
  <c r="C512" i="39"/>
  <c r="E511" i="39"/>
  <c r="D511" i="39"/>
  <c r="C511" i="39"/>
  <c r="E510" i="39"/>
  <c r="D510" i="39"/>
  <c r="C510" i="39"/>
  <c r="E509" i="39"/>
  <c r="D509" i="39"/>
  <c r="C509" i="39"/>
  <c r="F508" i="39"/>
  <c r="E508" i="39"/>
  <c r="D508" i="39"/>
  <c r="C508" i="39"/>
  <c r="E507" i="39"/>
  <c r="D507" i="39"/>
  <c r="C507" i="39"/>
  <c r="E506" i="39"/>
  <c r="D506" i="39"/>
  <c r="C506" i="39"/>
  <c r="E505" i="39"/>
  <c r="D505" i="39"/>
  <c r="C505" i="39"/>
  <c r="E504" i="39"/>
  <c r="D504" i="39"/>
  <c r="C504" i="39"/>
  <c r="F503" i="39"/>
  <c r="D503" i="39"/>
  <c r="C503" i="39"/>
  <c r="E502" i="39"/>
  <c r="D502" i="39"/>
  <c r="C502" i="39"/>
  <c r="E501" i="39"/>
  <c r="D501" i="39"/>
  <c r="C501" i="39"/>
  <c r="E500" i="39"/>
  <c r="D500" i="39"/>
  <c r="C500" i="39"/>
  <c r="E499" i="39"/>
  <c r="D499" i="39"/>
  <c r="C499" i="39"/>
  <c r="F498" i="39"/>
  <c r="E498" i="39"/>
  <c r="D498" i="39"/>
  <c r="C498" i="39"/>
  <c r="E497" i="39"/>
  <c r="D497" i="39"/>
  <c r="C497" i="39"/>
  <c r="E496" i="39"/>
  <c r="D496" i="39"/>
  <c r="C496" i="39"/>
  <c r="E495" i="39"/>
  <c r="D495" i="39"/>
  <c r="C495" i="39"/>
  <c r="E494" i="39"/>
  <c r="D494" i="39"/>
  <c r="C494" i="39"/>
  <c r="F493" i="39"/>
  <c r="E493" i="39"/>
  <c r="D493" i="39"/>
  <c r="C493" i="39"/>
  <c r="E492" i="39"/>
  <c r="D492" i="39"/>
  <c r="C492" i="39"/>
  <c r="E491" i="39"/>
  <c r="D491" i="39"/>
  <c r="C491" i="39"/>
  <c r="E490" i="39"/>
  <c r="D490" i="39"/>
  <c r="C490" i="39"/>
  <c r="E489" i="39"/>
  <c r="D489" i="39"/>
  <c r="C489" i="39"/>
  <c r="F488" i="39"/>
  <c r="E488" i="39"/>
  <c r="D488" i="39"/>
  <c r="C488" i="39"/>
  <c r="E487" i="39"/>
  <c r="D487" i="39"/>
  <c r="C487" i="39"/>
  <c r="E486" i="39"/>
  <c r="D486" i="39"/>
  <c r="C486" i="39"/>
  <c r="E485" i="39"/>
  <c r="D485" i="39"/>
  <c r="C485" i="39"/>
  <c r="E484" i="39"/>
  <c r="D484" i="39"/>
  <c r="C484" i="39"/>
  <c r="F483" i="39"/>
  <c r="E483" i="39"/>
  <c r="D483" i="39"/>
  <c r="C483" i="39"/>
  <c r="F482" i="39"/>
  <c r="D482" i="39"/>
  <c r="C482" i="39"/>
  <c r="E481" i="39"/>
  <c r="D481" i="39"/>
  <c r="C481" i="39"/>
  <c r="E480" i="39"/>
  <c r="D480" i="39"/>
  <c r="C480" i="39"/>
  <c r="E479" i="39"/>
  <c r="D479" i="39"/>
  <c r="C479" i="39"/>
  <c r="E478" i="39"/>
  <c r="D478" i="39"/>
  <c r="C478" i="39"/>
  <c r="F477" i="39"/>
  <c r="E477" i="39"/>
  <c r="D477" i="39"/>
  <c r="C477" i="39"/>
  <c r="E476" i="39"/>
  <c r="D476" i="39"/>
  <c r="C476" i="39"/>
  <c r="E475" i="39"/>
  <c r="D475" i="39"/>
  <c r="C475" i="39"/>
  <c r="E474" i="39"/>
  <c r="D474" i="39"/>
  <c r="C474" i="39"/>
  <c r="E473" i="39"/>
  <c r="D473" i="39"/>
  <c r="C473" i="39"/>
  <c r="F472" i="39"/>
  <c r="E472" i="39"/>
  <c r="D472" i="39"/>
  <c r="C472" i="39"/>
  <c r="E471" i="39"/>
  <c r="D471" i="39"/>
  <c r="C471" i="39"/>
  <c r="E470" i="39"/>
  <c r="D470" i="39"/>
  <c r="C470" i="39"/>
  <c r="E469" i="39"/>
  <c r="D469" i="39"/>
  <c r="C469" i="39"/>
  <c r="E468" i="39"/>
  <c r="D468" i="39"/>
  <c r="C468" i="39"/>
  <c r="F467" i="39"/>
  <c r="E467" i="39"/>
  <c r="D467" i="39"/>
  <c r="C467" i="39"/>
  <c r="E466" i="39"/>
  <c r="D466" i="39"/>
  <c r="C466" i="39"/>
  <c r="E465" i="39"/>
  <c r="D465" i="39"/>
  <c r="C465" i="39"/>
  <c r="E464" i="39"/>
  <c r="D464" i="39"/>
  <c r="C464" i="39"/>
  <c r="E463" i="39"/>
  <c r="D463" i="39"/>
  <c r="C463" i="39"/>
  <c r="F462" i="39"/>
  <c r="E462" i="39"/>
  <c r="D462" i="39"/>
  <c r="C462" i="39"/>
  <c r="E461" i="39"/>
  <c r="D461" i="39"/>
  <c r="C461" i="39"/>
  <c r="E460" i="39"/>
  <c r="D460" i="39"/>
  <c r="C460" i="39"/>
  <c r="D459" i="39"/>
  <c r="C459" i="39"/>
  <c r="E458" i="39"/>
  <c r="D458" i="39"/>
  <c r="C458" i="39"/>
  <c r="F457" i="39"/>
  <c r="E457" i="39"/>
  <c r="D457" i="39"/>
  <c r="C457" i="39"/>
  <c r="E456" i="39"/>
  <c r="D456" i="39"/>
  <c r="C456" i="39"/>
  <c r="E455" i="39"/>
  <c r="D455" i="39"/>
  <c r="C455" i="39"/>
  <c r="E454" i="39"/>
  <c r="D454" i="39"/>
  <c r="C454" i="39"/>
  <c r="E453" i="39"/>
  <c r="D453" i="39"/>
  <c r="C453" i="39"/>
  <c r="F452" i="39"/>
  <c r="E452" i="39"/>
  <c r="D452" i="39"/>
  <c r="C452" i="39"/>
  <c r="E451" i="39"/>
  <c r="D451" i="39"/>
  <c r="C451" i="39"/>
  <c r="E450" i="39"/>
  <c r="D450" i="39"/>
  <c r="C450" i="39"/>
  <c r="E449" i="39"/>
  <c r="D449" i="39"/>
  <c r="C449" i="39"/>
  <c r="E448" i="39"/>
  <c r="D448" i="39"/>
  <c r="C448" i="39"/>
  <c r="F447" i="39"/>
  <c r="E447" i="39"/>
  <c r="D447" i="39"/>
  <c r="C447" i="39"/>
  <c r="F446" i="39"/>
  <c r="E446" i="39"/>
  <c r="D446" i="39"/>
  <c r="C446" i="39"/>
  <c r="F445" i="39"/>
  <c r="E445" i="39"/>
  <c r="D445" i="39"/>
  <c r="C445" i="39"/>
  <c r="F444" i="39"/>
  <c r="E444" i="39"/>
  <c r="D444" i="39"/>
  <c r="C444" i="39"/>
  <c r="F443" i="39"/>
  <c r="E443" i="39"/>
  <c r="D443" i="39"/>
  <c r="C443" i="39"/>
  <c r="F442" i="39"/>
  <c r="E442" i="39"/>
  <c r="D442" i="39"/>
  <c r="C442" i="39"/>
  <c r="F441" i="39"/>
  <c r="E441" i="39"/>
  <c r="D441" i="39"/>
  <c r="C441" i="39"/>
  <c r="F440" i="39"/>
  <c r="E440" i="39"/>
  <c r="D440" i="39"/>
  <c r="C440" i="39"/>
  <c r="F439" i="39"/>
  <c r="E439" i="39"/>
  <c r="D439" i="39"/>
  <c r="C439" i="39"/>
  <c r="F438" i="39"/>
  <c r="E438" i="39"/>
  <c r="D438" i="39"/>
  <c r="C438" i="39"/>
  <c r="F437" i="39"/>
  <c r="E437" i="39"/>
  <c r="D437" i="39"/>
  <c r="C437" i="39"/>
  <c r="F436" i="39"/>
  <c r="D436" i="39"/>
  <c r="C436" i="39"/>
  <c r="F435" i="39"/>
  <c r="E435" i="39"/>
  <c r="D435" i="39"/>
  <c r="C435" i="39"/>
  <c r="E434" i="39"/>
  <c r="D434" i="39"/>
  <c r="C434" i="39"/>
  <c r="E433" i="39"/>
  <c r="D433" i="39"/>
  <c r="C433" i="39"/>
  <c r="E432" i="39"/>
  <c r="D432" i="39"/>
  <c r="C432" i="39"/>
  <c r="F431" i="39"/>
  <c r="E431" i="39"/>
  <c r="D431" i="39"/>
  <c r="C431" i="39"/>
  <c r="E430" i="39"/>
  <c r="D430" i="39"/>
  <c r="C430" i="39"/>
  <c r="E429" i="39"/>
  <c r="D429" i="39"/>
  <c r="C429" i="39"/>
  <c r="E428" i="39"/>
  <c r="D428" i="39"/>
  <c r="C428" i="39"/>
  <c r="E427" i="39"/>
  <c r="D427" i="39"/>
  <c r="C427" i="39"/>
  <c r="F426" i="39"/>
  <c r="E426" i="39"/>
  <c r="D426" i="39"/>
  <c r="C426" i="39"/>
  <c r="E425" i="39"/>
  <c r="D425" i="39"/>
  <c r="C425" i="39"/>
  <c r="E424" i="39"/>
  <c r="D424" i="39"/>
  <c r="C424" i="39"/>
  <c r="E423" i="39"/>
  <c r="D423" i="39"/>
  <c r="C423" i="39"/>
  <c r="E422" i="39"/>
  <c r="D422" i="39"/>
  <c r="C422" i="39"/>
  <c r="E421" i="39"/>
  <c r="D421" i="39"/>
  <c r="C421" i="39"/>
  <c r="F420" i="39"/>
  <c r="E420" i="39"/>
  <c r="D420" i="39"/>
  <c r="C420" i="39"/>
  <c r="D419" i="39"/>
  <c r="C419" i="39"/>
  <c r="E418" i="39"/>
  <c r="D418" i="39"/>
  <c r="C418" i="39"/>
  <c r="E417" i="39"/>
  <c r="D417" i="39"/>
  <c r="C417" i="39"/>
  <c r="E416" i="39"/>
  <c r="D416" i="39"/>
  <c r="C416" i="39"/>
  <c r="F415" i="39"/>
  <c r="E415" i="39"/>
  <c r="D415" i="39"/>
  <c r="C415" i="39"/>
  <c r="E414" i="39"/>
  <c r="D414" i="39"/>
  <c r="C414" i="39"/>
  <c r="E413" i="39"/>
  <c r="D413" i="39"/>
  <c r="C413" i="39"/>
  <c r="E412" i="39"/>
  <c r="D412" i="39"/>
  <c r="C412" i="39"/>
  <c r="E411" i="39"/>
  <c r="D411" i="39"/>
  <c r="C411" i="39"/>
  <c r="F410" i="39"/>
  <c r="E410" i="39"/>
  <c r="D410" i="39"/>
  <c r="C410" i="39"/>
  <c r="E409" i="39"/>
  <c r="D409" i="39"/>
  <c r="C409" i="39"/>
  <c r="E408" i="39"/>
  <c r="D408" i="39"/>
  <c r="C408" i="39"/>
  <c r="E407" i="39"/>
  <c r="D407" i="39"/>
  <c r="C407" i="39"/>
  <c r="E406" i="39"/>
  <c r="D406" i="39"/>
  <c r="C406" i="39"/>
  <c r="F405" i="39"/>
  <c r="E405" i="39"/>
  <c r="D405" i="39"/>
  <c r="C405" i="39"/>
  <c r="E404" i="39"/>
  <c r="D404" i="39"/>
  <c r="C404" i="39"/>
  <c r="E403" i="39"/>
  <c r="D403" i="39"/>
  <c r="C403" i="39"/>
  <c r="E402" i="39"/>
  <c r="D402" i="39"/>
  <c r="C402" i="39"/>
  <c r="E401" i="39"/>
  <c r="D401" i="39"/>
  <c r="C401" i="39"/>
  <c r="F400" i="39"/>
  <c r="E400" i="39"/>
  <c r="D400" i="39"/>
  <c r="C400" i="39"/>
  <c r="E399" i="39"/>
  <c r="D399" i="39"/>
  <c r="C399" i="39"/>
  <c r="E398" i="39"/>
  <c r="D398" i="39"/>
  <c r="C398" i="39"/>
  <c r="F397" i="39"/>
  <c r="D397" i="39"/>
  <c r="C397" i="39"/>
  <c r="F396" i="39"/>
  <c r="E396" i="39"/>
  <c r="D396" i="39"/>
  <c r="C396" i="39"/>
  <c r="E395" i="39"/>
  <c r="D395" i="39"/>
  <c r="C395" i="39"/>
  <c r="E394" i="39"/>
  <c r="D394" i="39"/>
  <c r="C394" i="39"/>
  <c r="E393" i="39"/>
  <c r="D393" i="39"/>
  <c r="C393" i="39"/>
  <c r="F392" i="39"/>
  <c r="E392" i="39"/>
  <c r="D392" i="39"/>
  <c r="C392" i="39"/>
  <c r="E391" i="39"/>
  <c r="D391" i="39"/>
  <c r="C391" i="39"/>
  <c r="E390" i="39"/>
  <c r="D390" i="39"/>
  <c r="C390" i="39"/>
  <c r="E389" i="39"/>
  <c r="D389" i="39"/>
  <c r="C389" i="39"/>
  <c r="E388" i="39"/>
  <c r="D388" i="39"/>
  <c r="C388" i="39"/>
  <c r="F387" i="39"/>
  <c r="E387" i="39"/>
  <c r="D387" i="39"/>
  <c r="C387" i="39"/>
  <c r="E386" i="39"/>
  <c r="D386" i="39"/>
  <c r="C386" i="39"/>
  <c r="E385" i="39"/>
  <c r="D385" i="39"/>
  <c r="C385" i="39"/>
  <c r="E384" i="39"/>
  <c r="D384" i="39"/>
  <c r="C384" i="39"/>
  <c r="E383" i="39"/>
  <c r="D383" i="39"/>
  <c r="C383" i="39"/>
  <c r="F382" i="39"/>
  <c r="E382" i="39"/>
  <c r="D382" i="39"/>
  <c r="C382" i="39"/>
  <c r="F381" i="39"/>
  <c r="E381" i="39"/>
  <c r="D381" i="39"/>
  <c r="C381" i="39"/>
  <c r="F380" i="39"/>
  <c r="E380" i="39"/>
  <c r="D380" i="39"/>
  <c r="C380" i="39"/>
  <c r="F379" i="39"/>
  <c r="E379" i="39"/>
  <c r="D379" i="39"/>
  <c r="C379" i="39"/>
  <c r="F378" i="39"/>
  <c r="D378" i="39"/>
  <c r="C378" i="39"/>
  <c r="E377" i="39"/>
  <c r="D377" i="39"/>
  <c r="C377" i="39"/>
  <c r="E376" i="39"/>
  <c r="D376" i="39"/>
  <c r="C376" i="39"/>
  <c r="E375" i="39"/>
  <c r="D375" i="39"/>
  <c r="C375" i="39"/>
  <c r="E374" i="39"/>
  <c r="D374" i="39"/>
  <c r="C374" i="39"/>
  <c r="F373" i="39"/>
  <c r="E373" i="39"/>
  <c r="D373" i="39"/>
  <c r="C373" i="39"/>
  <c r="E372" i="39"/>
  <c r="D372" i="39"/>
  <c r="C372" i="39"/>
  <c r="F371" i="39"/>
  <c r="E371" i="39"/>
  <c r="D371" i="39"/>
  <c r="C371" i="39"/>
  <c r="E370" i="39"/>
  <c r="D370" i="39"/>
  <c r="C370" i="39"/>
  <c r="E369" i="39"/>
  <c r="D369" i="39"/>
  <c r="C369" i="39"/>
  <c r="F368" i="39"/>
  <c r="E368" i="39"/>
  <c r="D368" i="39"/>
  <c r="C368" i="39"/>
  <c r="E367" i="39"/>
  <c r="D367" i="39"/>
  <c r="C367" i="39"/>
  <c r="E366" i="39"/>
  <c r="D366" i="39"/>
  <c r="C366" i="39"/>
  <c r="F365" i="39"/>
  <c r="E365" i="39"/>
  <c r="D365" i="39"/>
  <c r="C365" i="39"/>
  <c r="E364" i="39"/>
  <c r="D364" i="39"/>
  <c r="C364" i="39"/>
  <c r="F363" i="39"/>
  <c r="E363" i="39"/>
  <c r="D363" i="39"/>
  <c r="C363" i="39"/>
  <c r="E362" i="39"/>
  <c r="D362" i="39"/>
  <c r="C362" i="39"/>
  <c r="E361" i="39"/>
  <c r="D361" i="39"/>
  <c r="C361" i="39"/>
  <c r="E360" i="39"/>
  <c r="D360" i="39"/>
  <c r="C360" i="39"/>
  <c r="E359" i="39"/>
  <c r="D359" i="39"/>
  <c r="C359" i="39"/>
  <c r="F358" i="39"/>
  <c r="E358" i="39"/>
  <c r="D358" i="39"/>
  <c r="C358" i="39"/>
  <c r="E357" i="39"/>
  <c r="D357" i="39"/>
  <c r="C357" i="39"/>
  <c r="F356" i="39"/>
  <c r="D356" i="39"/>
  <c r="C356" i="39"/>
  <c r="F355" i="39"/>
  <c r="E355" i="39"/>
  <c r="D355" i="39"/>
  <c r="C355" i="39"/>
  <c r="F354" i="39"/>
  <c r="E354" i="39"/>
  <c r="D354" i="39"/>
  <c r="C354" i="39"/>
  <c r="F353" i="39"/>
  <c r="E353" i="39"/>
  <c r="D353" i="39"/>
  <c r="C353" i="39"/>
  <c r="F352" i="39"/>
  <c r="E352" i="39"/>
  <c r="D352" i="39"/>
  <c r="C352" i="39"/>
  <c r="F351" i="39"/>
  <c r="E351" i="39"/>
  <c r="D351" i="39"/>
  <c r="C351" i="39"/>
  <c r="F350" i="39"/>
  <c r="E350" i="39"/>
  <c r="D350" i="39"/>
  <c r="C350" i="39"/>
  <c r="F349" i="39"/>
  <c r="E349" i="39"/>
  <c r="D349" i="39"/>
  <c r="C349" i="39"/>
  <c r="F348" i="39"/>
  <c r="E348" i="39"/>
  <c r="D348" i="39"/>
  <c r="C348" i="39"/>
  <c r="F347" i="39"/>
  <c r="E347" i="39"/>
  <c r="D347" i="39"/>
  <c r="C347" i="39"/>
  <c r="F346" i="39"/>
  <c r="E346" i="39"/>
  <c r="D346" i="39"/>
  <c r="C346" i="39"/>
  <c r="F345" i="39"/>
  <c r="E345" i="39"/>
  <c r="D345" i="39"/>
  <c r="C345" i="39"/>
  <c r="F344" i="39"/>
  <c r="E344" i="39"/>
  <c r="D344" i="39"/>
  <c r="C344" i="39"/>
  <c r="F343" i="39"/>
  <c r="E343" i="39"/>
  <c r="D343" i="39"/>
  <c r="C343" i="39"/>
  <c r="F342" i="39"/>
  <c r="D342" i="39"/>
  <c r="C342" i="39"/>
  <c r="F341" i="39"/>
  <c r="E341" i="39"/>
  <c r="D341" i="39"/>
  <c r="C341" i="39"/>
  <c r="F340" i="39"/>
  <c r="E340" i="39"/>
  <c r="D340" i="39"/>
  <c r="C340" i="39"/>
  <c r="F339" i="39"/>
  <c r="E339" i="39"/>
  <c r="D339" i="39"/>
  <c r="C339" i="39"/>
  <c r="F338" i="39"/>
  <c r="E338" i="39"/>
  <c r="D338" i="39"/>
  <c r="C338" i="39"/>
  <c r="F337" i="39"/>
  <c r="E337" i="39"/>
  <c r="D337" i="39"/>
  <c r="C337" i="39"/>
  <c r="F336" i="39"/>
  <c r="E336" i="39"/>
  <c r="D336" i="39"/>
  <c r="C336" i="39"/>
  <c r="F335" i="39"/>
  <c r="E335" i="39"/>
  <c r="D335" i="39"/>
  <c r="C335" i="39"/>
  <c r="F334" i="39"/>
  <c r="E334" i="39"/>
  <c r="D334" i="39"/>
  <c r="C334" i="39"/>
  <c r="F333" i="39"/>
  <c r="E333" i="39"/>
  <c r="D333" i="39"/>
  <c r="C333" i="39"/>
  <c r="F332" i="39"/>
  <c r="E332" i="39"/>
  <c r="D332" i="39"/>
  <c r="C332" i="39"/>
  <c r="E331" i="39"/>
  <c r="D331" i="39"/>
  <c r="C331" i="39"/>
  <c r="F330" i="39"/>
  <c r="E330" i="39"/>
  <c r="D330" i="39"/>
  <c r="C330" i="39"/>
  <c r="F329" i="39"/>
  <c r="E329" i="39"/>
  <c r="D329" i="39"/>
  <c r="C329" i="39"/>
  <c r="E328" i="39"/>
  <c r="D328" i="39"/>
  <c r="C328" i="39"/>
  <c r="F327" i="39"/>
  <c r="E327" i="39"/>
  <c r="D327" i="39"/>
  <c r="C327" i="39"/>
  <c r="F326" i="39"/>
  <c r="E326" i="39"/>
  <c r="D326" i="39"/>
  <c r="C326" i="39"/>
  <c r="F325" i="39"/>
  <c r="E325" i="39"/>
  <c r="D325" i="39"/>
  <c r="C325" i="39"/>
  <c r="F324" i="39"/>
  <c r="E324" i="39"/>
  <c r="D324" i="39"/>
  <c r="C324" i="39"/>
  <c r="E323" i="39"/>
  <c r="D323" i="39"/>
  <c r="C323" i="39"/>
  <c r="F322" i="39"/>
  <c r="D322" i="39"/>
  <c r="C322" i="39"/>
  <c r="F321" i="39"/>
  <c r="E321" i="39"/>
  <c r="D321" i="39"/>
  <c r="C321" i="39"/>
  <c r="E320" i="39"/>
  <c r="D320" i="39"/>
  <c r="C320" i="39"/>
  <c r="E319" i="39"/>
  <c r="D319" i="39"/>
  <c r="C319" i="39"/>
  <c r="F318" i="39"/>
  <c r="E318" i="39"/>
  <c r="D318" i="39"/>
  <c r="C318" i="39"/>
  <c r="F317" i="39"/>
  <c r="E317" i="39"/>
  <c r="D317" i="39"/>
  <c r="C317" i="39"/>
  <c r="F316" i="39"/>
  <c r="E316" i="39"/>
  <c r="D316" i="39"/>
  <c r="C316" i="39"/>
  <c r="E315" i="39"/>
  <c r="D315" i="39"/>
  <c r="C315" i="39"/>
  <c r="E314" i="39"/>
  <c r="D314" i="39"/>
  <c r="C314" i="39"/>
  <c r="F313" i="39"/>
  <c r="E313" i="39"/>
  <c r="D313" i="39"/>
  <c r="C313" i="39"/>
  <c r="F312" i="39"/>
  <c r="E312" i="39"/>
  <c r="D312" i="39"/>
  <c r="C312" i="39"/>
  <c r="F311" i="39"/>
  <c r="E311" i="39"/>
  <c r="D311" i="39"/>
  <c r="C311" i="39"/>
  <c r="E310" i="39"/>
  <c r="D310" i="39"/>
  <c r="C310" i="39"/>
  <c r="F309" i="39"/>
  <c r="E309" i="39"/>
  <c r="D309" i="39"/>
  <c r="C309" i="39"/>
  <c r="F308" i="39"/>
  <c r="E308" i="39"/>
  <c r="D308" i="39"/>
  <c r="C308" i="39"/>
  <c r="F307" i="39"/>
  <c r="E307" i="39"/>
  <c r="D307" i="39"/>
  <c r="C307" i="39"/>
  <c r="F306" i="39"/>
  <c r="E306" i="39"/>
  <c r="D306" i="39"/>
  <c r="C306" i="39"/>
  <c r="F305" i="39"/>
  <c r="E305" i="39"/>
  <c r="D305" i="39"/>
  <c r="C305" i="39"/>
  <c r="F304" i="39"/>
  <c r="E304" i="39"/>
  <c r="D304" i="39"/>
  <c r="C304" i="39"/>
  <c r="F303" i="39"/>
  <c r="E303" i="39"/>
  <c r="D303" i="39"/>
  <c r="C303" i="39"/>
  <c r="F302" i="39"/>
  <c r="E302" i="39"/>
  <c r="D302" i="39"/>
  <c r="C302" i="39"/>
  <c r="F301" i="39"/>
  <c r="D301" i="39"/>
  <c r="C301" i="39"/>
  <c r="F300" i="39"/>
  <c r="E300" i="39"/>
  <c r="D300" i="39"/>
  <c r="C300" i="39"/>
  <c r="E299" i="39"/>
  <c r="D299" i="39"/>
  <c r="C299" i="39"/>
  <c r="F298" i="39"/>
  <c r="E298" i="39"/>
  <c r="D298" i="39"/>
  <c r="C298" i="39"/>
  <c r="F297" i="39"/>
  <c r="E297" i="39"/>
  <c r="D297" i="39"/>
  <c r="C297" i="39"/>
  <c r="E296" i="39"/>
  <c r="D296" i="39"/>
  <c r="C296" i="39"/>
  <c r="E295" i="39"/>
  <c r="D295" i="39"/>
  <c r="C295" i="39"/>
  <c r="F294" i="39"/>
  <c r="E294" i="39"/>
  <c r="D294" i="39"/>
  <c r="C294" i="39"/>
  <c r="F293" i="39"/>
  <c r="E293" i="39"/>
  <c r="D293" i="39"/>
  <c r="C293" i="39"/>
  <c r="F292" i="39"/>
  <c r="E292" i="39"/>
  <c r="D292" i="39"/>
  <c r="C292" i="39"/>
  <c r="F291" i="39"/>
  <c r="E291" i="39"/>
  <c r="D291" i="39"/>
  <c r="C291" i="39"/>
  <c r="F290" i="39"/>
  <c r="E290" i="39"/>
  <c r="D290" i="39"/>
  <c r="C290" i="39"/>
  <c r="E289" i="39"/>
  <c r="D289" i="39"/>
  <c r="C289" i="39"/>
  <c r="F288" i="39"/>
  <c r="E288" i="39"/>
  <c r="D288" i="39"/>
  <c r="C288" i="39"/>
  <c r="F287" i="39"/>
  <c r="E287" i="39"/>
  <c r="D287" i="39"/>
  <c r="C287" i="39"/>
  <c r="E286" i="39"/>
  <c r="D286" i="39"/>
  <c r="C286" i="39"/>
  <c r="E285" i="39"/>
  <c r="D285" i="39"/>
  <c r="C285" i="39"/>
  <c r="E284" i="39"/>
  <c r="D284" i="39"/>
  <c r="C284" i="39"/>
  <c r="F283" i="39"/>
  <c r="E283" i="39"/>
  <c r="D283" i="39"/>
  <c r="C283" i="39"/>
  <c r="F282" i="39"/>
  <c r="E282" i="39"/>
  <c r="D282" i="39"/>
  <c r="C282" i="39"/>
  <c r="E281" i="39"/>
  <c r="D281" i="39"/>
  <c r="C281" i="39"/>
  <c r="E280" i="39"/>
  <c r="D280" i="39"/>
  <c r="C280" i="39"/>
  <c r="D279" i="39"/>
  <c r="C279" i="39"/>
  <c r="F278" i="39"/>
  <c r="E278" i="39"/>
  <c r="D278" i="39"/>
  <c r="C278" i="39"/>
  <c r="F277" i="39"/>
  <c r="E277" i="39"/>
  <c r="D277" i="39"/>
  <c r="C277" i="39"/>
  <c r="E276" i="39"/>
  <c r="D276" i="39"/>
  <c r="C276" i="39"/>
  <c r="E275" i="39"/>
  <c r="D275" i="39"/>
  <c r="C275" i="39"/>
  <c r="F274" i="39"/>
  <c r="E274" i="39"/>
  <c r="D274" i="39"/>
  <c r="C274" i="39"/>
  <c r="F273" i="39"/>
  <c r="E273" i="39"/>
  <c r="D273" i="39"/>
  <c r="C273" i="39"/>
  <c r="F272" i="39"/>
  <c r="E272" i="39"/>
  <c r="D272" i="39"/>
  <c r="C272" i="39"/>
  <c r="E271" i="39"/>
  <c r="D271" i="39"/>
  <c r="C271" i="39"/>
  <c r="E270" i="39"/>
  <c r="D270" i="39"/>
  <c r="C270" i="39"/>
  <c r="E269" i="39"/>
  <c r="D269" i="39"/>
  <c r="C269" i="39"/>
  <c r="F268" i="39"/>
  <c r="E268" i="39"/>
  <c r="D268" i="39"/>
  <c r="C268" i="39"/>
  <c r="F267" i="39"/>
  <c r="E267" i="39"/>
  <c r="D267" i="39"/>
  <c r="C267" i="39"/>
  <c r="E266" i="39"/>
  <c r="D266" i="39"/>
  <c r="C266" i="39"/>
  <c r="E265" i="39"/>
  <c r="D265" i="39"/>
  <c r="C265" i="39"/>
  <c r="E264" i="39"/>
  <c r="D264" i="39"/>
  <c r="C264" i="39"/>
  <c r="F263" i="39"/>
  <c r="E263" i="39"/>
  <c r="D263" i="39"/>
  <c r="C263" i="39"/>
  <c r="F262" i="39"/>
  <c r="E262" i="39"/>
  <c r="D262" i="39"/>
  <c r="C262" i="39"/>
  <c r="F261" i="39"/>
  <c r="D261" i="39"/>
  <c r="C261" i="39"/>
  <c r="E260" i="39"/>
  <c r="D260" i="39"/>
  <c r="C260" i="39"/>
  <c r="F259" i="39"/>
  <c r="E259" i="39"/>
  <c r="D259" i="39"/>
  <c r="C259" i="39"/>
  <c r="F258" i="39"/>
  <c r="E258" i="39"/>
  <c r="D258" i="39"/>
  <c r="C258" i="39"/>
  <c r="F257" i="39"/>
  <c r="E257" i="39"/>
  <c r="D257" i="39"/>
  <c r="C257" i="39"/>
  <c r="F256" i="39"/>
  <c r="E256" i="39"/>
  <c r="D256" i="39"/>
  <c r="C256" i="39"/>
  <c r="F255" i="39"/>
  <c r="E255" i="39"/>
  <c r="D255" i="39"/>
  <c r="C255" i="39"/>
  <c r="F254" i="39"/>
  <c r="E254" i="39"/>
  <c r="D254" i="39"/>
  <c r="C254" i="39"/>
  <c r="F253" i="39"/>
  <c r="E253" i="39"/>
  <c r="D253" i="39"/>
  <c r="C253" i="39"/>
  <c r="F252" i="39"/>
  <c r="E252" i="39"/>
  <c r="D252" i="39"/>
  <c r="C252" i="39"/>
  <c r="F251" i="39"/>
  <c r="E251" i="39"/>
  <c r="D251" i="39"/>
  <c r="C251" i="39"/>
  <c r="F250" i="39"/>
  <c r="E250" i="39"/>
  <c r="D250" i="39"/>
  <c r="C250" i="39"/>
  <c r="F249" i="39"/>
  <c r="E249" i="39"/>
  <c r="D249" i="39"/>
  <c r="C249" i="39"/>
  <c r="F248" i="39"/>
  <c r="E248" i="39"/>
  <c r="D248" i="39"/>
  <c r="C248" i="39"/>
  <c r="F247" i="39"/>
  <c r="E247" i="39"/>
  <c r="D247" i="39"/>
  <c r="C247" i="39"/>
  <c r="F246" i="39"/>
  <c r="E246" i="39"/>
  <c r="D246" i="39"/>
  <c r="C246" i="39"/>
  <c r="F245" i="39"/>
  <c r="E245" i="39"/>
  <c r="D245" i="39"/>
  <c r="C245" i="39"/>
  <c r="F244" i="39"/>
  <c r="E244" i="39"/>
  <c r="D244" i="39"/>
  <c r="C244" i="39"/>
  <c r="F243" i="39"/>
  <c r="E243" i="39"/>
  <c r="D243" i="39"/>
  <c r="C243" i="39"/>
  <c r="F242" i="39"/>
  <c r="E242" i="39"/>
  <c r="D242" i="39"/>
  <c r="C242" i="39"/>
  <c r="F241" i="39"/>
  <c r="E241" i="39"/>
  <c r="D241" i="39"/>
  <c r="C241" i="39"/>
  <c r="F240" i="39"/>
  <c r="D240" i="39"/>
  <c r="C240" i="39"/>
  <c r="F239" i="39"/>
  <c r="E239" i="39"/>
  <c r="D239" i="39"/>
  <c r="C239" i="39"/>
  <c r="F238" i="39"/>
  <c r="E238" i="39"/>
  <c r="D238" i="39"/>
  <c r="C238" i="39"/>
  <c r="F237" i="39"/>
  <c r="E237" i="39"/>
  <c r="D237" i="39"/>
  <c r="C237" i="39"/>
  <c r="F236" i="39"/>
  <c r="E236" i="39"/>
  <c r="D236" i="39"/>
  <c r="C236" i="39"/>
  <c r="F235" i="39"/>
  <c r="E235" i="39"/>
  <c r="D235" i="39"/>
  <c r="C235" i="39"/>
  <c r="F234" i="39"/>
  <c r="E234" i="39"/>
  <c r="D234" i="39"/>
  <c r="C234" i="39"/>
  <c r="F233" i="39"/>
  <c r="E233" i="39"/>
  <c r="D233" i="39"/>
  <c r="C233" i="39"/>
  <c r="F232" i="39"/>
  <c r="E232" i="39"/>
  <c r="D232" i="39"/>
  <c r="C232" i="39"/>
  <c r="F231" i="39"/>
  <c r="E231" i="39"/>
  <c r="D231" i="39"/>
  <c r="C231" i="39"/>
  <c r="F230" i="39"/>
  <c r="E230" i="39"/>
  <c r="D230" i="39"/>
  <c r="C230" i="39"/>
  <c r="F229" i="39"/>
  <c r="E229" i="39"/>
  <c r="D229" i="39"/>
  <c r="C229" i="39"/>
  <c r="F228" i="39"/>
  <c r="E228" i="39"/>
  <c r="D228" i="39"/>
  <c r="C228" i="39"/>
  <c r="F227" i="39"/>
  <c r="E227" i="39"/>
  <c r="D227" i="39"/>
  <c r="C227" i="39"/>
  <c r="F226" i="39"/>
  <c r="E226" i="39"/>
  <c r="D226" i="39"/>
  <c r="C226" i="39"/>
  <c r="F225" i="39"/>
  <c r="E225" i="39"/>
  <c r="D225" i="39"/>
  <c r="C225" i="39"/>
  <c r="F224" i="39"/>
  <c r="E224" i="39"/>
  <c r="D224" i="39"/>
  <c r="C224" i="39"/>
  <c r="F223" i="39"/>
  <c r="E223" i="39"/>
  <c r="D223" i="39"/>
  <c r="C223" i="39"/>
  <c r="F222" i="39"/>
  <c r="E222" i="39"/>
  <c r="D222" i="39"/>
  <c r="C222" i="39"/>
  <c r="F221" i="39"/>
  <c r="E221" i="39"/>
  <c r="D221" i="39"/>
  <c r="C221" i="39"/>
  <c r="F220" i="39"/>
  <c r="E220" i="39"/>
  <c r="D220" i="39"/>
  <c r="C220" i="39"/>
  <c r="F219" i="39"/>
  <c r="E219" i="39"/>
  <c r="D219" i="39"/>
  <c r="C219" i="39"/>
  <c r="F218" i="39"/>
  <c r="E218" i="39"/>
  <c r="D218" i="39"/>
  <c r="C218" i="39"/>
  <c r="F217" i="39"/>
  <c r="D217" i="39"/>
  <c r="C217" i="39"/>
  <c r="F216" i="39"/>
  <c r="E216" i="39"/>
  <c r="D216" i="39"/>
  <c r="C216" i="39"/>
  <c r="F215" i="39"/>
  <c r="E215" i="39"/>
  <c r="D215" i="39"/>
  <c r="C215" i="39"/>
  <c r="F214" i="39"/>
  <c r="E214" i="39"/>
  <c r="D214" i="39"/>
  <c r="C214" i="39"/>
  <c r="F213" i="39"/>
  <c r="E213" i="39"/>
  <c r="D213" i="39"/>
  <c r="C213" i="39"/>
  <c r="F212" i="39"/>
  <c r="E212" i="39"/>
  <c r="D212" i="39"/>
  <c r="C212" i="39"/>
  <c r="F211" i="39"/>
  <c r="E211" i="39"/>
  <c r="D211" i="39"/>
  <c r="C211" i="39"/>
  <c r="F210" i="39"/>
  <c r="E210" i="39"/>
  <c r="D210" i="39"/>
  <c r="C210" i="39"/>
  <c r="F209" i="39"/>
  <c r="E209" i="39"/>
  <c r="D209" i="39"/>
  <c r="C209" i="39"/>
  <c r="F208" i="39"/>
  <c r="E208" i="39"/>
  <c r="D208" i="39"/>
  <c r="C208" i="39"/>
  <c r="F207" i="39"/>
  <c r="E207" i="39"/>
  <c r="D207" i="39"/>
  <c r="C207" i="39"/>
  <c r="F206" i="39"/>
  <c r="E206" i="39"/>
  <c r="D206" i="39"/>
  <c r="C206" i="39"/>
  <c r="F205" i="39"/>
  <c r="E205" i="39"/>
  <c r="D205" i="39"/>
  <c r="C205" i="39"/>
  <c r="F204" i="39"/>
  <c r="D204" i="39"/>
  <c r="C204" i="39"/>
  <c r="F203" i="39"/>
  <c r="E203" i="39"/>
  <c r="D203" i="39"/>
  <c r="C203" i="39"/>
  <c r="F202" i="39"/>
  <c r="E202" i="39"/>
  <c r="D202" i="39"/>
  <c r="C202" i="39"/>
  <c r="F201" i="39"/>
  <c r="E201" i="39"/>
  <c r="D201" i="39"/>
  <c r="C201" i="39"/>
  <c r="F200" i="39"/>
  <c r="E200" i="39"/>
  <c r="D200" i="39"/>
  <c r="C200" i="39"/>
  <c r="F199" i="39"/>
  <c r="E199" i="39"/>
  <c r="D199" i="39"/>
  <c r="C199" i="39"/>
  <c r="F198" i="39"/>
  <c r="E198" i="39"/>
  <c r="D198" i="39"/>
  <c r="C198" i="39"/>
  <c r="F197" i="39"/>
  <c r="E197" i="39"/>
  <c r="D197" i="39"/>
  <c r="C197" i="39"/>
  <c r="F196" i="39"/>
  <c r="E196" i="39"/>
  <c r="D196" i="39"/>
  <c r="C196" i="39"/>
  <c r="F195" i="39"/>
  <c r="E195" i="39"/>
  <c r="D195" i="39"/>
  <c r="C195" i="39"/>
  <c r="F194" i="39"/>
  <c r="E194" i="39"/>
  <c r="D194" i="39"/>
  <c r="C194" i="39"/>
  <c r="F193" i="39"/>
  <c r="E193" i="39"/>
  <c r="D193" i="39"/>
  <c r="C193" i="39"/>
  <c r="F3304" i="39"/>
  <c r="E3304" i="39"/>
  <c r="D3304" i="39"/>
  <c r="C3304" i="39"/>
  <c r="F3303" i="39"/>
  <c r="E3303" i="39"/>
  <c r="D3303" i="39"/>
  <c r="C3303" i="39"/>
  <c r="F3302" i="39"/>
  <c r="E3302" i="39"/>
  <c r="D3302" i="39"/>
  <c r="C3302" i="39"/>
  <c r="F3301" i="39"/>
  <c r="E3301" i="39"/>
  <c r="D3301" i="39"/>
  <c r="C3301" i="39"/>
  <c r="F3300" i="39"/>
  <c r="E3300" i="39"/>
  <c r="D3300" i="39"/>
  <c r="C3300" i="39"/>
  <c r="F3299" i="39"/>
  <c r="E3299" i="39"/>
  <c r="D3299" i="39"/>
  <c r="C3299" i="39"/>
  <c r="E3298" i="39"/>
  <c r="D3298" i="39"/>
  <c r="C3298" i="39"/>
  <c r="E3297" i="39"/>
  <c r="D3297" i="39"/>
  <c r="C3297" i="39"/>
  <c r="E3296" i="39"/>
  <c r="D3296" i="39"/>
  <c r="C3296" i="39"/>
  <c r="F3295" i="39"/>
  <c r="B3295" i="39"/>
  <c r="E3294" i="39"/>
  <c r="D3294" i="39"/>
  <c r="C3294" i="39"/>
  <c r="E3293" i="39"/>
  <c r="D3293" i="39"/>
  <c r="C3293" i="39"/>
  <c r="E3292" i="39"/>
  <c r="D3292" i="39"/>
  <c r="C3292" i="39"/>
  <c r="F3291" i="39"/>
  <c r="E3291" i="39"/>
  <c r="D3291" i="39"/>
  <c r="C3291" i="39"/>
  <c r="F3290" i="39"/>
  <c r="E3290" i="39"/>
  <c r="D3290" i="39"/>
  <c r="C3290" i="39"/>
  <c r="E3289" i="39"/>
  <c r="D3289" i="39"/>
  <c r="C3289" i="39"/>
  <c r="E3288" i="39"/>
  <c r="D3288" i="39"/>
  <c r="C3288" i="39"/>
  <c r="E3287" i="39"/>
  <c r="D3287" i="39"/>
  <c r="C3287" i="39"/>
  <c r="F3286" i="39"/>
  <c r="E3286" i="39"/>
  <c r="D3286" i="39"/>
  <c r="C3286" i="39"/>
  <c r="F3285" i="39"/>
  <c r="E3285" i="39"/>
  <c r="D3285" i="39"/>
  <c r="C3285" i="39"/>
  <c r="E3284" i="39"/>
  <c r="D3284" i="39"/>
  <c r="C3284" i="39"/>
  <c r="E3283" i="39"/>
  <c r="D3283" i="39"/>
  <c r="C3283" i="39"/>
  <c r="E3282" i="39"/>
  <c r="D3282" i="39"/>
  <c r="C3282" i="39"/>
  <c r="F3281" i="39"/>
  <c r="E3281" i="39"/>
  <c r="D3281" i="39"/>
  <c r="C3281" i="39"/>
  <c r="F3280" i="39"/>
  <c r="E3280" i="39"/>
  <c r="D3280" i="39"/>
  <c r="C3280" i="39"/>
  <c r="E3279" i="39"/>
  <c r="D3279" i="39"/>
  <c r="C3279" i="39"/>
  <c r="E3278" i="39"/>
  <c r="D3278" i="39"/>
  <c r="C3278" i="39"/>
  <c r="F3277" i="39"/>
  <c r="F3276" i="39"/>
  <c r="E3276" i="39"/>
  <c r="D3276" i="39"/>
  <c r="C3276" i="39"/>
  <c r="E3275" i="39"/>
  <c r="D3275" i="39"/>
  <c r="C3275" i="39"/>
  <c r="E3274" i="39"/>
  <c r="D3274" i="39"/>
  <c r="C3274" i="39"/>
  <c r="E3273" i="39"/>
  <c r="D3273" i="39"/>
  <c r="C3273" i="39"/>
  <c r="F3272" i="39"/>
  <c r="E3272" i="39"/>
  <c r="D3272" i="39"/>
  <c r="C3272" i="39"/>
  <c r="F3271" i="39"/>
  <c r="E3271" i="39"/>
  <c r="D3271" i="39"/>
  <c r="C3271" i="39"/>
  <c r="E3270" i="39"/>
  <c r="D3270" i="39"/>
  <c r="C3270" i="39"/>
  <c r="E3269" i="39"/>
  <c r="D3269" i="39"/>
  <c r="C3269" i="39"/>
  <c r="E3268" i="39"/>
  <c r="D3268" i="39"/>
  <c r="C3268" i="39"/>
  <c r="F3267" i="39"/>
  <c r="E3267" i="39"/>
  <c r="D3267" i="39"/>
  <c r="C3267" i="39"/>
  <c r="F3266" i="39"/>
  <c r="E3266" i="39"/>
  <c r="D3266" i="39"/>
  <c r="C3266" i="39"/>
  <c r="E3265" i="39"/>
  <c r="D3265" i="39"/>
  <c r="C3265" i="39"/>
  <c r="E3264" i="39"/>
  <c r="D3264" i="39"/>
  <c r="C3264" i="39"/>
  <c r="E3263" i="39"/>
  <c r="D3263" i="39"/>
  <c r="C3263" i="39"/>
  <c r="F3262" i="39"/>
  <c r="E3262" i="39"/>
  <c r="D3262" i="39"/>
  <c r="C3262" i="39"/>
  <c r="F3261" i="39"/>
  <c r="E3261" i="39"/>
  <c r="D3261" i="39"/>
  <c r="C3261" i="39"/>
  <c r="E3260" i="39"/>
  <c r="D3260" i="39"/>
  <c r="C3260" i="39"/>
  <c r="E3259" i="39"/>
  <c r="D3259" i="39"/>
  <c r="C3259" i="39"/>
  <c r="E3258" i="39"/>
  <c r="D3258" i="39"/>
  <c r="C3258" i="39"/>
  <c r="F3257" i="39"/>
  <c r="E3257" i="39"/>
  <c r="D3257" i="39"/>
  <c r="C3257" i="39"/>
  <c r="F3256" i="39"/>
  <c r="E3256" i="39"/>
  <c r="D3256" i="39"/>
  <c r="C3256" i="39"/>
  <c r="F3255" i="39"/>
  <c r="B3255" i="39"/>
  <c r="E3254" i="39"/>
  <c r="D3254" i="39"/>
  <c r="C3254" i="39"/>
  <c r="E3253" i="39"/>
  <c r="D3253" i="39"/>
  <c r="C3253" i="39"/>
  <c r="E3252" i="39"/>
  <c r="D3252" i="39"/>
  <c r="C3252" i="39"/>
  <c r="F3251" i="39"/>
  <c r="E3251" i="39"/>
  <c r="D3251" i="39"/>
  <c r="C3251" i="39"/>
  <c r="F3250" i="39"/>
  <c r="E3250" i="39"/>
  <c r="D3250" i="39"/>
  <c r="C3250" i="39"/>
  <c r="E3249" i="39"/>
  <c r="D3249" i="39"/>
  <c r="C3249" i="39"/>
  <c r="E3248" i="39"/>
  <c r="D3248" i="39"/>
  <c r="C3248" i="39"/>
  <c r="E3247" i="39"/>
  <c r="D3247" i="39"/>
  <c r="C3247" i="39"/>
  <c r="F3246" i="39"/>
  <c r="E3246" i="39"/>
  <c r="D3246" i="39"/>
  <c r="C3246" i="39"/>
  <c r="F3245" i="39"/>
  <c r="E3245" i="39"/>
  <c r="D3245" i="39"/>
  <c r="C3245" i="39"/>
  <c r="E3244" i="39"/>
  <c r="D3244" i="39"/>
  <c r="C3244" i="39"/>
  <c r="E3243" i="39"/>
  <c r="D3243" i="39"/>
  <c r="C3243" i="39"/>
  <c r="E3242" i="39"/>
  <c r="D3242" i="39"/>
  <c r="C3242" i="39"/>
  <c r="F3241" i="39"/>
  <c r="E3241" i="39"/>
  <c r="D3241" i="39"/>
  <c r="C3241" i="39"/>
  <c r="F3240" i="39"/>
  <c r="E3240" i="39"/>
  <c r="D3240" i="39"/>
  <c r="C3240" i="39"/>
  <c r="E3239" i="39"/>
  <c r="D3239" i="39"/>
  <c r="C3239" i="39"/>
  <c r="E3238" i="39"/>
  <c r="D3238" i="39"/>
  <c r="C3238" i="39"/>
  <c r="E3237" i="39"/>
  <c r="D3237" i="39"/>
  <c r="C3237" i="39"/>
  <c r="F3236" i="39"/>
  <c r="E3236" i="39"/>
  <c r="D3236" i="39"/>
  <c r="C3236" i="39"/>
  <c r="F3235" i="39"/>
  <c r="E3235" i="39"/>
  <c r="D3235" i="39"/>
  <c r="C3235" i="39"/>
  <c r="E3234" i="39"/>
  <c r="D3234" i="39"/>
  <c r="C3234" i="39"/>
  <c r="E3232" i="39"/>
  <c r="D3232" i="39"/>
  <c r="C3232" i="39"/>
  <c r="F3231" i="39"/>
  <c r="E3231" i="39"/>
  <c r="D3231" i="39"/>
  <c r="C3231" i="39"/>
  <c r="F3230" i="39"/>
  <c r="E3230" i="39"/>
  <c r="D3230" i="39"/>
  <c r="C3230" i="39"/>
  <c r="E3229" i="39"/>
  <c r="D3229" i="39"/>
  <c r="C3229" i="39"/>
  <c r="E3228" i="39"/>
  <c r="D3228" i="39"/>
  <c r="C3228" i="39"/>
  <c r="E3227" i="39"/>
  <c r="D3227" i="39"/>
  <c r="C3227" i="39"/>
  <c r="F3226" i="39"/>
  <c r="E3226" i="39"/>
  <c r="D3226" i="39"/>
  <c r="C3226" i="39"/>
  <c r="F3225" i="39"/>
  <c r="E3225" i="39"/>
  <c r="D3225" i="39"/>
  <c r="C3225" i="39"/>
  <c r="E3224" i="39"/>
  <c r="D3224" i="39"/>
  <c r="C3224" i="39"/>
  <c r="E3223" i="39"/>
  <c r="D3223" i="39"/>
  <c r="C3223" i="39"/>
  <c r="E3222" i="39"/>
  <c r="D3222" i="39"/>
  <c r="C3222" i="39"/>
  <c r="F3221" i="39"/>
  <c r="E3221" i="39"/>
  <c r="D3221" i="39"/>
  <c r="C3221" i="39"/>
  <c r="F3220" i="39"/>
  <c r="E3220" i="39"/>
  <c r="D3220" i="39"/>
  <c r="C3220" i="39"/>
  <c r="E3219" i="39"/>
  <c r="D3219" i="39"/>
  <c r="C3219" i="39"/>
  <c r="E3218" i="39"/>
  <c r="D3218" i="39"/>
  <c r="C3218" i="39"/>
  <c r="E3217" i="39"/>
  <c r="D3217" i="39"/>
  <c r="C3217" i="39"/>
  <c r="E3216" i="39"/>
  <c r="D3216" i="39"/>
  <c r="C3216" i="39"/>
  <c r="E3215" i="39"/>
  <c r="D3215" i="39"/>
  <c r="C3215" i="39"/>
  <c r="F3214" i="39"/>
  <c r="F3213" i="39"/>
  <c r="E3213" i="39"/>
  <c r="D3213" i="39"/>
  <c r="C3213" i="39"/>
  <c r="E3212" i="39"/>
  <c r="D3212" i="39"/>
  <c r="C3212" i="39"/>
  <c r="E3211" i="39"/>
  <c r="D3211" i="39"/>
  <c r="C3211" i="39"/>
  <c r="E3210" i="39"/>
  <c r="D3210" i="39"/>
  <c r="C3210" i="39"/>
  <c r="F3209" i="39"/>
  <c r="E3209" i="39"/>
  <c r="D3209" i="39"/>
  <c r="C3209" i="39"/>
  <c r="F3208" i="39"/>
  <c r="E3208" i="39"/>
  <c r="D3208" i="39"/>
  <c r="C3208" i="39"/>
  <c r="E3207" i="39"/>
  <c r="D3207" i="39"/>
  <c r="C3207" i="39"/>
  <c r="E3206" i="39"/>
  <c r="D3206" i="39"/>
  <c r="C3206" i="39"/>
  <c r="E3205" i="39"/>
  <c r="D3205" i="39"/>
  <c r="C3205" i="39"/>
  <c r="E3204" i="39"/>
  <c r="D3204" i="39"/>
  <c r="C3204" i="39"/>
  <c r="E3203" i="39"/>
  <c r="D3203" i="39"/>
  <c r="C3203" i="39"/>
  <c r="E3202" i="39"/>
  <c r="D3202" i="39"/>
  <c r="C3202" i="39"/>
  <c r="E3201" i="39"/>
  <c r="D3201" i="39"/>
  <c r="C3201" i="39"/>
  <c r="F3200" i="39"/>
  <c r="E3200" i="39"/>
  <c r="D3200" i="39"/>
  <c r="C3200" i="39"/>
  <c r="F3199" i="39"/>
  <c r="E3199" i="39"/>
  <c r="D3199" i="39"/>
  <c r="C3199" i="39"/>
  <c r="E3198" i="39"/>
  <c r="D3198" i="39"/>
  <c r="C3198" i="39"/>
  <c r="E3197" i="39"/>
  <c r="D3197" i="39"/>
  <c r="C3197" i="39"/>
  <c r="E3196" i="39"/>
  <c r="D3196" i="39"/>
  <c r="C3196" i="39"/>
  <c r="F3195" i="39"/>
  <c r="E3195" i="39"/>
  <c r="D3195" i="39"/>
  <c r="C3195" i="39"/>
  <c r="F3194" i="39"/>
  <c r="E3194" i="39"/>
  <c r="D3194" i="39"/>
  <c r="C3194" i="39"/>
  <c r="F3193" i="39"/>
  <c r="B3193" i="39"/>
  <c r="E3192" i="39"/>
  <c r="D3192" i="39"/>
  <c r="C3192" i="39"/>
  <c r="E3191" i="39"/>
  <c r="D3191" i="39"/>
  <c r="C3191" i="39"/>
  <c r="E3190" i="39"/>
  <c r="D3190" i="39"/>
  <c r="C3190" i="39"/>
  <c r="F3189" i="39"/>
  <c r="E3189" i="39"/>
  <c r="D3189" i="39"/>
  <c r="C3189" i="39"/>
  <c r="F3188" i="39"/>
  <c r="E3188" i="39"/>
  <c r="D3188" i="39"/>
  <c r="C3188" i="39"/>
  <c r="E3187" i="39"/>
  <c r="D3187" i="39"/>
  <c r="C3187" i="39"/>
  <c r="E3186" i="39"/>
  <c r="D3186" i="39"/>
  <c r="C3186" i="39"/>
  <c r="E3185" i="39"/>
  <c r="D3185" i="39"/>
  <c r="C3185" i="39"/>
  <c r="F3184" i="39"/>
  <c r="E3184" i="39"/>
  <c r="D3184" i="39"/>
  <c r="C3184" i="39"/>
  <c r="F3183" i="39"/>
  <c r="E3183" i="39"/>
  <c r="D3183" i="39"/>
  <c r="C3183" i="39"/>
  <c r="E3182" i="39"/>
  <c r="D3182" i="39"/>
  <c r="C3182" i="39"/>
  <c r="E3181" i="39"/>
  <c r="D3181" i="39"/>
  <c r="C3181" i="39"/>
  <c r="E3180" i="39"/>
  <c r="D3180" i="39"/>
  <c r="C3180" i="39"/>
  <c r="F3179" i="39"/>
  <c r="E3179" i="39"/>
  <c r="D3179" i="39"/>
  <c r="C3179" i="39"/>
  <c r="F3178" i="39"/>
  <c r="E3178" i="39"/>
  <c r="D3178" i="39"/>
  <c r="C3178" i="39"/>
  <c r="E3177" i="39"/>
  <c r="D3177" i="39"/>
  <c r="C3177" i="39"/>
  <c r="E3176" i="39"/>
  <c r="D3176" i="39"/>
  <c r="C3176" i="39"/>
  <c r="E3175" i="39"/>
  <c r="D3175" i="39"/>
  <c r="C3175" i="39"/>
  <c r="F3174" i="39"/>
  <c r="E3174" i="39"/>
  <c r="D3174" i="39"/>
  <c r="C3174" i="39"/>
  <c r="F3173" i="39"/>
  <c r="E3173" i="39"/>
  <c r="D3173" i="39"/>
  <c r="C3173" i="39"/>
  <c r="E3172" i="39"/>
  <c r="D3172" i="39"/>
  <c r="C3172" i="39"/>
  <c r="E3171" i="39"/>
  <c r="D3171" i="39"/>
  <c r="C3171" i="39"/>
  <c r="F3169" i="39"/>
  <c r="E3169" i="39"/>
  <c r="D3169" i="39"/>
  <c r="C3169" i="39"/>
  <c r="F3168" i="39"/>
  <c r="E3168" i="39"/>
  <c r="D3168" i="39"/>
  <c r="C3168" i="39"/>
  <c r="E3167" i="39"/>
  <c r="D3167" i="39"/>
  <c r="C3167" i="39"/>
  <c r="E3166" i="39"/>
  <c r="D3166" i="39"/>
  <c r="C3166" i="39"/>
  <c r="E3165" i="39"/>
  <c r="D3165" i="39"/>
  <c r="C3165" i="39"/>
  <c r="F3164" i="39"/>
  <c r="E3164" i="39"/>
  <c r="D3164" i="39"/>
  <c r="C3164" i="39"/>
  <c r="F3163" i="39"/>
  <c r="E3163" i="39"/>
  <c r="D3163" i="39"/>
  <c r="C3163" i="39"/>
  <c r="E3162" i="39"/>
  <c r="D3162" i="39"/>
  <c r="C3162" i="39"/>
  <c r="E3161" i="39"/>
  <c r="D3161" i="39"/>
  <c r="C3161" i="39"/>
  <c r="E3160" i="39"/>
  <c r="D3160" i="39"/>
  <c r="C3160" i="39"/>
  <c r="F3159" i="39"/>
  <c r="E3159" i="39"/>
  <c r="D3159" i="39"/>
  <c r="C3159" i="39"/>
  <c r="F3158" i="39"/>
  <c r="E3158" i="39"/>
  <c r="D3158" i="39"/>
  <c r="C3158" i="39"/>
  <c r="E3157" i="39"/>
  <c r="D3157" i="39"/>
  <c r="C3157" i="39"/>
  <c r="E3156" i="39"/>
  <c r="D3156" i="39"/>
  <c r="C3156" i="39"/>
  <c r="E3155" i="39"/>
  <c r="D3155" i="39"/>
  <c r="C3155" i="39"/>
  <c r="F3154" i="39"/>
  <c r="E3154" i="39"/>
  <c r="D3154" i="39"/>
  <c r="C3154" i="39"/>
  <c r="F3153" i="39"/>
  <c r="E3153" i="39"/>
  <c r="D3153" i="39"/>
  <c r="C3153" i="39"/>
  <c r="E3152" i="39"/>
  <c r="D3152" i="39"/>
  <c r="C3152" i="39"/>
  <c r="E3151" i="39"/>
  <c r="D3151" i="39"/>
  <c r="C3151" i="39"/>
  <c r="E3150" i="39"/>
  <c r="D3150" i="39"/>
  <c r="C3150" i="39"/>
  <c r="F3149" i="39"/>
  <c r="E3149" i="39"/>
  <c r="D3149" i="39"/>
  <c r="C3149" i="39"/>
  <c r="F3148" i="39"/>
  <c r="E3148" i="39"/>
  <c r="D3148" i="39"/>
  <c r="C3148" i="39"/>
  <c r="F3147" i="39"/>
  <c r="B3147" i="39"/>
  <c r="E3146" i="39"/>
  <c r="D3146" i="39"/>
  <c r="C3146" i="39"/>
  <c r="E3145" i="39"/>
  <c r="D3145" i="39"/>
  <c r="C3145" i="39"/>
  <c r="E3144" i="39"/>
  <c r="D3144" i="39"/>
  <c r="C3144" i="39"/>
  <c r="E3143" i="39"/>
  <c r="D3143" i="39"/>
  <c r="C3143" i="39"/>
  <c r="F3142" i="39"/>
  <c r="E3142" i="39"/>
  <c r="D3142" i="39"/>
  <c r="C3142" i="39"/>
  <c r="E3141" i="39"/>
  <c r="D3141" i="39"/>
  <c r="C3141" i="39"/>
  <c r="E3140" i="39"/>
  <c r="D3140" i="39"/>
  <c r="C3140" i="39"/>
  <c r="E3139" i="39"/>
  <c r="D3139" i="39"/>
  <c r="C3139" i="39"/>
  <c r="F3138" i="39"/>
  <c r="E3138" i="39"/>
  <c r="D3138" i="39"/>
  <c r="C3138" i="39"/>
  <c r="F3137" i="39"/>
  <c r="E3137" i="39"/>
  <c r="D3137" i="39"/>
  <c r="C3137" i="39"/>
  <c r="E3136" i="39"/>
  <c r="D3136" i="39"/>
  <c r="C3136" i="39"/>
  <c r="E3135" i="39"/>
  <c r="D3135" i="39"/>
  <c r="C3135" i="39"/>
  <c r="E3134" i="39"/>
  <c r="D3134" i="39"/>
  <c r="C3134" i="39"/>
  <c r="F3133" i="39"/>
  <c r="E3133" i="39"/>
  <c r="D3133" i="39"/>
  <c r="C3133" i="39"/>
  <c r="E3132" i="39"/>
  <c r="D3132" i="39"/>
  <c r="C3132" i="39"/>
  <c r="E3131" i="39"/>
  <c r="D3131" i="39"/>
  <c r="C3131" i="39"/>
  <c r="E3130" i="39"/>
  <c r="D3130" i="39"/>
  <c r="C3130" i="39"/>
  <c r="F3129" i="39"/>
  <c r="E3129" i="39"/>
  <c r="D3129" i="39"/>
  <c r="C3129" i="39"/>
  <c r="F3128" i="39"/>
  <c r="E3128" i="39"/>
  <c r="D3128" i="39"/>
  <c r="C3128" i="39"/>
  <c r="E3126" i="39"/>
  <c r="D3126" i="39"/>
  <c r="C3126" i="39"/>
  <c r="E3125" i="39"/>
  <c r="D3125" i="39"/>
  <c r="C3125" i="39"/>
  <c r="F3124" i="39"/>
  <c r="E3124" i="39"/>
  <c r="D3124" i="39"/>
  <c r="C3124" i="39"/>
  <c r="F3123" i="39"/>
  <c r="E3123" i="39"/>
  <c r="D3123" i="39"/>
  <c r="C3123" i="39"/>
  <c r="E3122" i="39"/>
  <c r="D3122" i="39"/>
  <c r="C3122" i="39"/>
  <c r="E3121" i="39"/>
  <c r="D3121" i="39"/>
  <c r="C3121" i="39"/>
  <c r="E3120" i="39"/>
  <c r="D3120" i="39"/>
  <c r="C3120" i="39"/>
  <c r="F3119" i="39"/>
  <c r="E3119" i="39"/>
  <c r="D3119" i="39"/>
  <c r="C3119" i="39"/>
  <c r="F3118" i="39"/>
  <c r="E3118" i="39"/>
  <c r="D3118" i="39"/>
  <c r="C3118" i="39"/>
  <c r="E3117" i="39"/>
  <c r="D3117" i="39"/>
  <c r="C3117" i="39"/>
  <c r="E3116" i="39"/>
  <c r="D3116" i="39"/>
  <c r="C3116" i="39"/>
  <c r="E3115" i="39"/>
  <c r="D3115" i="39"/>
  <c r="C3115" i="39"/>
  <c r="F3114" i="39"/>
  <c r="E3114" i="39"/>
  <c r="D3114" i="39"/>
  <c r="C3114" i="39"/>
  <c r="F3113" i="39"/>
  <c r="E3113" i="39"/>
  <c r="D3113" i="39"/>
  <c r="C3113" i="39"/>
  <c r="E3112" i="39"/>
  <c r="D3112" i="39"/>
  <c r="C3112" i="39"/>
  <c r="E3111" i="39"/>
  <c r="D3111" i="39"/>
  <c r="C3111" i="39"/>
  <c r="E3110" i="39"/>
  <c r="D3110" i="39"/>
  <c r="C3110" i="39"/>
  <c r="E3109" i="39"/>
  <c r="D3109" i="39"/>
  <c r="C3109" i="39"/>
  <c r="F3108" i="39"/>
  <c r="E3108" i="39"/>
  <c r="D3108" i="39"/>
  <c r="C3108" i="39"/>
  <c r="E3107" i="39"/>
  <c r="D3107" i="39"/>
  <c r="C3107" i="39"/>
  <c r="F3106" i="39"/>
  <c r="F3105" i="39"/>
  <c r="E3105" i="39"/>
  <c r="D3105" i="39"/>
  <c r="C3105" i="39"/>
  <c r="E3104" i="39"/>
  <c r="D3104" i="39"/>
  <c r="C3104" i="39"/>
  <c r="E3103" i="39"/>
  <c r="D3103" i="39"/>
  <c r="C3103" i="39"/>
  <c r="E3102" i="39"/>
  <c r="D3102" i="39"/>
  <c r="C3102" i="39"/>
  <c r="E3101" i="39"/>
  <c r="D3101" i="39"/>
  <c r="C3101" i="39"/>
  <c r="E3100" i="39"/>
  <c r="D3100" i="39"/>
  <c r="C3100" i="39"/>
  <c r="F3099" i="39"/>
  <c r="E3099" i="39"/>
  <c r="D3099" i="39"/>
  <c r="C3099" i="39"/>
  <c r="E3098" i="39"/>
  <c r="D3098" i="39"/>
  <c r="C3098" i="39"/>
  <c r="E3097" i="39"/>
  <c r="D3097" i="39"/>
  <c r="C3097" i="39"/>
  <c r="E3096" i="39"/>
  <c r="D3096" i="39"/>
  <c r="C3096" i="39"/>
  <c r="F3095" i="39"/>
  <c r="E3095" i="39"/>
  <c r="D3095" i="39"/>
  <c r="C3095" i="39"/>
  <c r="F3094" i="39"/>
  <c r="E3094" i="39"/>
  <c r="D3094" i="39"/>
  <c r="C3094" i="39"/>
  <c r="E3093" i="39"/>
  <c r="D3093" i="39"/>
  <c r="C3093" i="39"/>
  <c r="E3092" i="39"/>
  <c r="D3092" i="39"/>
  <c r="C3092" i="39"/>
  <c r="E3091" i="39"/>
  <c r="D3091" i="39"/>
  <c r="C3091" i="39"/>
  <c r="F3090" i="39"/>
  <c r="E3090" i="39"/>
  <c r="D3090" i="39"/>
  <c r="C3090" i="39"/>
  <c r="F3089" i="39"/>
  <c r="E3089" i="39"/>
  <c r="D3089" i="39"/>
  <c r="C3089" i="39"/>
  <c r="E3088" i="39"/>
  <c r="D3088" i="39"/>
  <c r="C3088" i="39"/>
  <c r="E3087" i="39"/>
  <c r="D3087" i="39"/>
  <c r="C3087" i="39"/>
  <c r="F3086" i="39"/>
  <c r="E3086" i="39"/>
  <c r="D3086" i="39"/>
  <c r="C3086" i="39"/>
  <c r="F3085" i="39"/>
  <c r="E3085" i="39"/>
  <c r="D3085" i="39"/>
  <c r="C3085" i="39"/>
  <c r="F3084" i="39"/>
  <c r="B3084" i="39"/>
  <c r="E3083" i="39"/>
  <c r="D3083" i="39"/>
  <c r="C3083" i="39"/>
  <c r="E3082" i="39"/>
  <c r="D3082" i="39"/>
  <c r="C3082" i="39"/>
  <c r="E3081" i="39"/>
  <c r="D3081" i="39"/>
  <c r="C3081" i="39"/>
  <c r="F3080" i="39"/>
  <c r="E3080" i="39"/>
  <c r="D3080" i="39"/>
  <c r="C3080" i="39"/>
  <c r="F3079" i="39"/>
  <c r="E3079" i="39"/>
  <c r="D3079" i="39"/>
  <c r="C3079" i="39"/>
  <c r="E3078" i="39"/>
  <c r="D3078" i="39"/>
  <c r="C3078" i="39"/>
  <c r="E3077" i="39"/>
  <c r="D3077" i="39"/>
  <c r="C3077" i="39"/>
  <c r="E3076" i="39"/>
  <c r="D3076" i="39"/>
  <c r="C3076" i="39"/>
  <c r="F3075" i="39"/>
  <c r="E3075" i="39"/>
  <c r="D3075" i="39"/>
  <c r="C3075" i="39"/>
  <c r="F3074" i="39"/>
  <c r="E3074" i="39"/>
  <c r="D3074" i="39"/>
  <c r="C3074" i="39"/>
  <c r="E3073" i="39"/>
  <c r="D3073" i="39"/>
  <c r="C3073" i="39"/>
  <c r="E3072" i="39"/>
  <c r="D3072" i="39"/>
  <c r="C3072" i="39"/>
  <c r="E3071" i="39"/>
  <c r="D3071" i="39"/>
  <c r="C3071" i="39"/>
  <c r="F3070" i="39"/>
  <c r="E3070" i="39"/>
  <c r="D3070" i="39"/>
  <c r="C3070" i="39"/>
  <c r="F3069" i="39"/>
  <c r="E3069" i="39"/>
  <c r="D3069" i="39"/>
  <c r="C3069" i="39"/>
  <c r="E3068" i="39"/>
  <c r="D3068" i="39"/>
  <c r="C3068" i="39"/>
  <c r="E3067" i="39"/>
  <c r="D3067" i="39"/>
  <c r="C3067" i="39"/>
  <c r="E3066" i="39"/>
  <c r="D3066" i="39"/>
  <c r="C3066" i="39"/>
  <c r="F3065" i="39"/>
  <c r="E3065" i="39"/>
  <c r="D3065" i="39"/>
  <c r="C3065" i="39"/>
  <c r="F3064" i="39"/>
  <c r="E3064" i="39"/>
  <c r="D3064" i="39"/>
  <c r="C3064" i="39"/>
  <c r="E3063" i="39"/>
  <c r="D3063" i="39"/>
  <c r="C3063" i="39"/>
  <c r="E3061" i="39"/>
  <c r="D3061" i="39"/>
  <c r="C3061" i="39"/>
  <c r="E3060" i="39"/>
  <c r="D3060" i="39"/>
  <c r="C3060" i="39"/>
  <c r="F3059" i="39"/>
  <c r="E3059" i="39"/>
  <c r="D3059" i="39"/>
  <c r="C3059" i="39"/>
  <c r="E3058" i="39"/>
  <c r="D3058" i="39"/>
  <c r="C3058" i="39"/>
  <c r="E3057" i="39"/>
  <c r="D3057" i="39"/>
  <c r="C3057" i="39"/>
  <c r="E3056" i="39"/>
  <c r="D3056" i="39"/>
  <c r="C3056" i="39"/>
  <c r="E3055" i="39"/>
  <c r="D3055" i="39"/>
  <c r="C3055" i="39"/>
  <c r="F3054" i="39"/>
  <c r="E3054" i="39"/>
  <c r="D3054" i="39"/>
  <c r="C3054" i="39"/>
  <c r="F3053" i="39"/>
  <c r="E3053" i="39"/>
  <c r="D3053" i="39"/>
  <c r="C3053" i="39"/>
  <c r="E3052" i="39"/>
  <c r="D3052" i="39"/>
  <c r="C3052" i="39"/>
  <c r="E3051" i="39"/>
  <c r="D3051" i="39"/>
  <c r="C3051" i="39"/>
  <c r="F3050" i="39"/>
  <c r="E3050" i="39"/>
  <c r="D3050" i="39"/>
  <c r="C3050" i="39"/>
  <c r="F3049" i="39"/>
  <c r="E3049" i="39"/>
  <c r="D3049" i="39"/>
  <c r="C3049" i="39"/>
  <c r="E3048" i="39"/>
  <c r="D3048" i="39"/>
  <c r="C3048" i="39"/>
  <c r="E3047" i="39"/>
  <c r="D3047" i="39"/>
  <c r="C3047" i="39"/>
  <c r="E3045" i="39"/>
  <c r="D3045" i="39"/>
  <c r="C3045" i="39"/>
  <c r="F3044" i="39"/>
  <c r="E3044" i="39"/>
  <c r="D3044" i="39"/>
  <c r="C3044" i="39"/>
  <c r="F3043" i="39"/>
  <c r="E3043" i="39"/>
  <c r="D3043" i="39"/>
  <c r="C3043" i="39"/>
  <c r="F3042" i="39"/>
  <c r="E3042" i="39"/>
  <c r="D3042" i="39"/>
  <c r="C3042" i="39"/>
  <c r="F3041" i="39"/>
  <c r="E3041" i="39"/>
  <c r="D3041" i="39"/>
  <c r="C3041" i="39"/>
  <c r="F3040" i="39"/>
  <c r="E3040" i="39"/>
  <c r="D3040" i="39"/>
  <c r="C3040" i="39"/>
  <c r="F3039" i="39"/>
  <c r="E3039" i="39"/>
  <c r="D3039" i="39"/>
  <c r="C3039" i="39"/>
  <c r="F3038" i="39"/>
  <c r="E3038" i="39"/>
  <c r="D3038" i="39"/>
  <c r="C3038" i="39"/>
  <c r="E3037" i="39"/>
  <c r="D3037" i="39"/>
  <c r="C3037" i="39"/>
  <c r="E3036" i="39"/>
  <c r="D3036" i="39"/>
  <c r="C3036" i="39"/>
  <c r="E3035" i="39"/>
  <c r="D3035" i="39"/>
  <c r="C3035" i="39"/>
  <c r="F3034" i="39"/>
  <c r="E3034" i="39"/>
  <c r="D3034" i="39"/>
  <c r="C3034" i="39"/>
  <c r="E3033" i="39"/>
  <c r="D3033" i="39"/>
  <c r="C3033" i="39"/>
  <c r="E3032" i="39"/>
  <c r="D3032" i="39"/>
  <c r="C3032" i="39"/>
  <c r="E3031" i="39"/>
  <c r="D3031" i="39"/>
  <c r="C3031" i="39"/>
  <c r="E3030" i="39"/>
  <c r="D3030" i="39"/>
  <c r="C3030" i="39"/>
  <c r="F3029" i="39"/>
  <c r="E3029" i="39"/>
  <c r="D3029" i="39"/>
  <c r="C3029" i="39"/>
  <c r="E3028" i="39"/>
  <c r="D3028" i="39"/>
  <c r="C3028" i="39"/>
  <c r="E3027" i="39"/>
  <c r="D3027" i="39"/>
  <c r="C3027" i="39"/>
  <c r="E3026" i="39"/>
  <c r="D3026" i="39"/>
  <c r="C3026" i="39"/>
  <c r="F3025" i="39"/>
  <c r="E3025" i="39"/>
  <c r="D3025" i="39"/>
  <c r="C3025" i="39"/>
  <c r="F3024" i="39"/>
  <c r="B3024" i="39"/>
  <c r="E3023" i="39"/>
  <c r="D3023" i="39"/>
  <c r="C3023" i="39"/>
  <c r="E3022" i="39"/>
  <c r="D3022" i="39"/>
  <c r="C3022" i="39"/>
  <c r="E3021" i="39"/>
  <c r="D3021" i="39"/>
  <c r="C3021" i="39"/>
  <c r="E3020" i="39"/>
  <c r="D3020" i="39"/>
  <c r="C3020" i="39"/>
  <c r="F3019" i="39"/>
  <c r="E3019" i="39"/>
  <c r="D3019" i="39"/>
  <c r="C3019" i="39"/>
  <c r="E3018" i="39"/>
  <c r="D3018" i="39"/>
  <c r="C3018" i="39"/>
  <c r="E3017" i="39"/>
  <c r="D3017" i="39"/>
  <c r="C3017" i="39"/>
  <c r="E3016" i="39"/>
  <c r="D3016" i="39"/>
  <c r="C3016" i="39"/>
  <c r="E3015" i="39"/>
  <c r="D3015" i="39"/>
  <c r="C3015" i="39"/>
  <c r="F3014" i="39"/>
  <c r="E3014" i="39"/>
  <c r="D3014" i="39"/>
  <c r="C3014" i="39"/>
  <c r="E3013" i="39"/>
  <c r="D3013" i="39"/>
  <c r="C3013" i="39"/>
  <c r="E3012" i="39"/>
  <c r="D3012" i="39"/>
  <c r="C3012" i="39"/>
  <c r="E3011" i="39"/>
  <c r="D3011" i="39"/>
  <c r="C3011" i="39"/>
  <c r="E3010" i="39"/>
  <c r="D3010" i="39"/>
  <c r="C3010" i="39"/>
  <c r="F3009" i="39"/>
  <c r="E3009" i="39"/>
  <c r="D3009" i="39"/>
  <c r="C3009" i="39"/>
  <c r="E3008" i="39"/>
  <c r="D3008" i="39"/>
  <c r="C3008" i="39"/>
  <c r="E3007" i="39"/>
  <c r="D3007" i="39"/>
  <c r="C3007" i="39"/>
  <c r="E3006" i="39"/>
  <c r="D3006" i="39"/>
  <c r="C3006" i="39"/>
  <c r="E3005" i="39"/>
  <c r="D3005" i="39"/>
  <c r="C3005" i="39"/>
  <c r="F3004" i="39"/>
  <c r="E3004" i="39"/>
  <c r="D3004" i="39"/>
  <c r="C3004" i="39"/>
  <c r="E3003" i="39"/>
  <c r="D3003" i="39"/>
  <c r="C3003" i="39"/>
  <c r="E3001" i="39"/>
  <c r="D3001" i="39"/>
  <c r="C3001" i="39"/>
  <c r="E3000" i="39"/>
  <c r="D3000" i="39"/>
  <c r="C3000" i="39"/>
  <c r="F2999" i="39"/>
  <c r="E2999" i="39"/>
  <c r="D2999" i="39"/>
  <c r="C2999" i="39"/>
  <c r="E2998" i="39"/>
  <c r="D2998" i="39"/>
  <c r="C2998" i="39"/>
  <c r="E2997" i="39"/>
  <c r="D2997" i="39"/>
  <c r="C2997" i="39"/>
  <c r="E2996" i="39"/>
  <c r="D2996" i="39"/>
  <c r="C2996" i="39"/>
  <c r="E2995" i="39"/>
  <c r="D2995" i="39"/>
  <c r="C2995" i="39"/>
  <c r="F2994" i="39"/>
  <c r="E2994" i="39"/>
  <c r="D2994" i="39"/>
  <c r="C2994" i="39"/>
  <c r="E2993" i="39"/>
  <c r="D2993" i="39"/>
  <c r="C2993" i="39"/>
  <c r="E2992" i="39"/>
  <c r="D2992" i="39"/>
  <c r="C2992" i="39"/>
  <c r="E2991" i="39"/>
  <c r="D2991" i="39"/>
  <c r="C2991" i="39"/>
  <c r="E2990" i="39"/>
  <c r="D2990" i="39"/>
  <c r="C2990" i="39"/>
  <c r="F2989" i="39"/>
  <c r="E2989" i="39"/>
  <c r="D2989" i="39"/>
  <c r="C2989" i="39"/>
  <c r="E2988" i="39"/>
  <c r="D2988" i="39"/>
  <c r="C2988" i="39"/>
  <c r="E2987" i="39"/>
  <c r="D2987" i="39"/>
  <c r="C2987" i="39"/>
  <c r="E2986" i="39"/>
  <c r="D2986" i="39"/>
  <c r="C2986" i="39"/>
  <c r="E2985" i="39"/>
  <c r="D2985" i="39"/>
  <c r="C2985" i="39"/>
  <c r="F2984" i="39"/>
  <c r="E2984" i="39"/>
  <c r="D2984" i="39"/>
  <c r="C2984" i="39"/>
  <c r="E2983" i="39"/>
  <c r="D2983" i="39"/>
  <c r="C2983" i="39"/>
  <c r="E2982" i="39"/>
  <c r="D2982" i="39"/>
  <c r="C2982" i="39"/>
  <c r="E2981" i="39"/>
  <c r="D2981" i="39"/>
  <c r="C2981" i="39"/>
  <c r="F2979" i="39"/>
  <c r="E2979" i="39"/>
  <c r="D2979" i="39"/>
  <c r="C2979" i="39"/>
  <c r="E2978" i="39"/>
  <c r="D2978" i="39"/>
  <c r="C2978" i="39"/>
  <c r="E2977" i="39"/>
  <c r="D2977" i="39"/>
  <c r="C2977" i="39"/>
  <c r="E2976" i="39"/>
  <c r="D2976" i="39"/>
  <c r="C2976" i="39"/>
  <c r="E2975" i="39"/>
  <c r="D2975" i="39"/>
  <c r="C2975" i="39"/>
  <c r="F2974" i="39"/>
  <c r="E2974" i="39"/>
  <c r="D2974" i="39"/>
  <c r="C2974" i="39"/>
  <c r="E2973" i="39"/>
  <c r="D2973" i="39"/>
  <c r="C2973" i="39"/>
  <c r="E2972" i="39"/>
  <c r="D2972" i="39"/>
  <c r="C2972" i="39"/>
  <c r="E2971" i="39"/>
  <c r="D2971" i="39"/>
  <c r="C2971" i="39"/>
  <c r="E2970" i="39"/>
  <c r="D2970" i="39"/>
  <c r="C2970" i="39"/>
  <c r="F2969" i="39"/>
  <c r="E2969" i="39"/>
  <c r="D2969" i="39"/>
  <c r="C2969" i="39"/>
  <c r="E2968" i="39"/>
  <c r="D2968" i="39"/>
  <c r="C2968" i="39"/>
  <c r="E2967" i="39"/>
  <c r="D2967" i="39"/>
  <c r="C2967" i="39"/>
  <c r="E2966" i="39"/>
  <c r="D2966" i="39"/>
  <c r="C2966" i="39"/>
  <c r="E2965" i="39"/>
  <c r="D2965" i="39"/>
  <c r="C2965" i="39"/>
  <c r="E2964" i="39"/>
  <c r="D2964" i="39"/>
  <c r="C2964" i="39"/>
  <c r="E2963" i="39"/>
  <c r="D2963" i="39"/>
  <c r="C2963" i="39"/>
  <c r="F2962" i="39"/>
  <c r="E2962" i="39"/>
  <c r="D2962" i="39"/>
  <c r="C2962" i="39"/>
  <c r="F2961" i="39"/>
  <c r="B2961" i="39"/>
  <c r="E2960" i="39"/>
  <c r="D2960" i="39"/>
  <c r="C2960" i="39"/>
  <c r="E2959" i="39"/>
  <c r="D2959" i="39"/>
  <c r="C2959" i="39"/>
  <c r="E2958" i="39"/>
  <c r="D2958" i="39"/>
  <c r="C2958" i="39"/>
  <c r="F2957" i="39"/>
  <c r="E2957" i="39"/>
  <c r="D2957" i="39"/>
  <c r="C2957" i="39"/>
  <c r="E2956" i="39"/>
  <c r="D2956" i="39"/>
  <c r="C2956" i="39"/>
  <c r="E2955" i="39"/>
  <c r="D2955" i="39"/>
  <c r="C2955" i="39"/>
  <c r="E2954" i="39"/>
  <c r="D2954" i="39"/>
  <c r="C2954" i="39"/>
  <c r="E2953" i="39"/>
  <c r="D2953" i="39"/>
  <c r="C2953" i="39"/>
  <c r="F2952" i="39"/>
  <c r="E2952" i="39"/>
  <c r="D2952" i="39"/>
  <c r="C2952" i="39"/>
  <c r="E2951" i="39"/>
  <c r="D2951" i="39"/>
  <c r="C2951" i="39"/>
  <c r="E2950" i="39"/>
  <c r="D2950" i="39"/>
  <c r="C2950" i="39"/>
  <c r="E2949" i="39"/>
  <c r="D2949" i="39"/>
  <c r="C2949" i="39"/>
  <c r="F2948" i="39"/>
  <c r="E2948" i="39"/>
  <c r="D2948" i="39"/>
  <c r="C2948" i="39"/>
  <c r="F2947" i="39"/>
  <c r="E2947" i="39"/>
  <c r="D2947" i="39"/>
  <c r="C2947" i="39"/>
  <c r="E2946" i="39"/>
  <c r="D2946" i="39"/>
  <c r="C2946" i="39"/>
  <c r="E2945" i="39"/>
  <c r="D2945" i="39"/>
  <c r="C2945" i="39"/>
  <c r="E2944" i="39"/>
  <c r="D2944" i="39"/>
  <c r="C2944" i="39"/>
  <c r="E2943" i="39"/>
  <c r="D2943" i="39"/>
  <c r="C2943" i="39"/>
  <c r="F2942" i="39"/>
  <c r="E2942" i="39"/>
  <c r="D2942" i="39"/>
  <c r="C2942" i="39"/>
  <c r="E2941" i="39"/>
  <c r="D2941" i="39"/>
  <c r="C2941" i="39"/>
  <c r="E2939" i="39"/>
  <c r="D2939" i="39"/>
  <c r="C2939" i="39"/>
  <c r="E2938" i="39"/>
  <c r="D2938" i="39"/>
  <c r="C2938" i="39"/>
  <c r="F2937" i="39"/>
  <c r="E2937" i="39"/>
  <c r="D2937" i="39"/>
  <c r="C2937" i="39"/>
  <c r="E2936" i="39"/>
  <c r="D2936" i="39"/>
  <c r="C2936" i="39"/>
  <c r="E2935" i="39"/>
  <c r="D2935" i="39"/>
  <c r="C2935" i="39"/>
  <c r="E2934" i="39"/>
  <c r="D2934" i="39"/>
  <c r="C2934" i="39"/>
  <c r="E2933" i="39"/>
  <c r="D2933" i="39"/>
  <c r="C2933" i="39"/>
  <c r="F2932" i="39"/>
  <c r="E2932" i="39"/>
  <c r="D2932" i="39"/>
  <c r="C2932" i="39"/>
  <c r="E2931" i="39"/>
  <c r="D2931" i="39"/>
  <c r="C2931" i="39"/>
  <c r="E2930" i="39"/>
  <c r="D2930" i="39"/>
  <c r="C2930" i="39"/>
  <c r="E2929" i="39"/>
  <c r="D2929" i="39"/>
  <c r="C2929" i="39"/>
  <c r="E2928" i="39"/>
  <c r="D2928" i="39"/>
  <c r="C2928" i="39"/>
  <c r="F2927" i="39"/>
  <c r="E2927" i="39"/>
  <c r="D2927" i="39"/>
  <c r="C2927" i="39"/>
  <c r="E2926" i="39"/>
  <c r="D2926" i="39"/>
  <c r="C2926" i="39"/>
  <c r="E2925" i="39"/>
  <c r="D2925" i="39"/>
  <c r="C2925" i="39"/>
  <c r="E2924" i="39"/>
  <c r="D2924" i="39"/>
  <c r="C2924" i="39"/>
  <c r="E2923" i="39"/>
  <c r="D2923" i="39"/>
  <c r="C2923" i="39"/>
  <c r="F2922" i="39"/>
  <c r="E2922" i="39"/>
  <c r="D2922" i="39"/>
  <c r="C2922" i="39"/>
  <c r="E2921" i="39"/>
  <c r="D2921" i="39"/>
  <c r="C2921" i="39"/>
  <c r="E2920" i="39"/>
  <c r="D2920" i="39"/>
  <c r="C2920" i="39"/>
  <c r="E2919" i="39"/>
  <c r="D2919" i="39"/>
  <c r="C2919" i="39"/>
  <c r="E2918" i="39"/>
  <c r="D2918" i="39"/>
  <c r="C2918" i="39"/>
  <c r="F2917" i="39"/>
  <c r="E2916" i="39"/>
  <c r="D2916" i="39"/>
  <c r="C2916" i="39"/>
  <c r="E2915" i="39"/>
  <c r="D2915" i="39"/>
  <c r="C2915" i="39"/>
  <c r="E2914" i="39"/>
  <c r="D2914" i="39"/>
  <c r="C2914" i="39"/>
  <c r="E2913" i="39"/>
  <c r="D2913" i="39"/>
  <c r="C2913" i="39"/>
  <c r="F2912" i="39"/>
  <c r="E2912" i="39"/>
  <c r="D2912" i="39"/>
  <c r="C2912" i="39"/>
  <c r="E2911" i="39"/>
  <c r="D2911" i="39"/>
  <c r="C2911" i="39"/>
  <c r="E2910" i="39"/>
  <c r="D2910" i="39"/>
  <c r="C2910" i="39"/>
  <c r="E2909" i="39"/>
  <c r="D2909" i="39"/>
  <c r="C2909" i="39"/>
  <c r="E2908" i="39"/>
  <c r="D2908" i="39"/>
  <c r="C2908" i="39"/>
  <c r="F2907" i="39"/>
  <c r="E2907" i="39"/>
  <c r="D2907" i="39"/>
  <c r="C2907" i="39"/>
  <c r="E2906" i="39"/>
  <c r="D2906" i="39"/>
  <c r="C2906" i="39"/>
  <c r="E2905" i="39"/>
  <c r="D2905" i="39"/>
  <c r="C2905" i="39"/>
  <c r="E2904" i="39"/>
  <c r="D2904" i="39"/>
  <c r="C2904" i="39"/>
  <c r="E2903" i="39"/>
  <c r="D2903" i="39"/>
  <c r="C2903" i="39"/>
  <c r="F2902" i="39"/>
  <c r="E2902" i="39"/>
  <c r="D2902" i="39"/>
  <c r="C2902" i="39"/>
  <c r="E2901" i="39"/>
  <c r="D2901" i="39"/>
  <c r="C2901" i="39"/>
  <c r="E2900" i="39"/>
  <c r="D2900" i="39"/>
  <c r="C2900" i="39"/>
  <c r="E2899" i="39"/>
  <c r="D2899" i="39"/>
  <c r="C2899" i="39"/>
  <c r="E2898" i="39"/>
  <c r="D2898" i="39"/>
  <c r="C2898" i="39"/>
  <c r="F2897" i="39"/>
  <c r="E2897" i="39"/>
  <c r="D2897" i="39"/>
  <c r="C2897" i="39"/>
  <c r="E2895" i="39"/>
  <c r="D2895" i="39"/>
  <c r="C2895" i="39"/>
  <c r="E2894" i="39"/>
  <c r="D2894" i="39"/>
  <c r="C2894" i="39"/>
  <c r="E2893" i="39"/>
  <c r="D2893" i="39"/>
  <c r="C2893" i="39"/>
  <c r="F2892" i="39"/>
  <c r="E2892" i="39"/>
  <c r="D2892" i="39"/>
  <c r="C2892" i="39"/>
  <c r="F2891" i="39"/>
  <c r="E2891" i="39"/>
  <c r="D2891" i="39"/>
  <c r="C2891" i="39"/>
  <c r="E2890" i="39"/>
  <c r="D2890" i="39"/>
  <c r="C2890" i="39"/>
  <c r="E2889" i="39"/>
  <c r="D2889" i="39"/>
  <c r="C2889" i="39"/>
  <c r="F2888" i="39"/>
  <c r="E2888" i="39"/>
  <c r="D2888" i="39"/>
  <c r="C2888" i="39"/>
  <c r="E2887" i="39"/>
  <c r="D2887" i="39"/>
  <c r="C2887" i="39"/>
  <c r="E2886" i="39"/>
  <c r="D2886" i="39"/>
  <c r="C2886" i="39"/>
  <c r="E2885" i="39"/>
  <c r="D2885" i="39"/>
  <c r="C2885" i="39"/>
  <c r="E2884" i="39"/>
  <c r="D2884" i="39"/>
  <c r="C2884" i="39"/>
  <c r="F2883" i="39"/>
  <c r="E2883" i="39"/>
  <c r="D2883" i="39"/>
  <c r="C2883" i="39"/>
  <c r="E2882" i="39"/>
  <c r="D2882" i="39"/>
  <c r="C2882" i="39"/>
  <c r="E2881" i="39"/>
  <c r="D2881" i="39"/>
  <c r="C2881" i="39"/>
  <c r="E2880" i="39"/>
  <c r="D2880" i="39"/>
  <c r="C2880" i="39"/>
  <c r="E2879" i="39"/>
  <c r="D2879" i="39"/>
  <c r="C2879" i="39"/>
  <c r="F2878" i="39"/>
  <c r="E2878" i="39"/>
  <c r="D2878" i="39"/>
  <c r="C2878" i="39"/>
  <c r="E2877" i="39"/>
  <c r="D2877" i="39"/>
  <c r="C2877" i="39"/>
  <c r="E2876" i="39"/>
  <c r="D2876" i="39"/>
  <c r="C2876" i="39"/>
  <c r="E2874" i="39"/>
  <c r="D2874" i="39"/>
  <c r="C2874" i="39"/>
  <c r="F2873" i="39"/>
  <c r="E2873" i="39"/>
  <c r="D2873" i="39"/>
  <c r="C2873" i="39"/>
  <c r="E2872" i="39"/>
  <c r="D2872" i="39"/>
  <c r="C2872" i="39"/>
  <c r="E2871" i="39"/>
  <c r="D2871" i="39"/>
  <c r="C2871" i="39"/>
  <c r="E2870" i="39"/>
  <c r="D2870" i="39"/>
  <c r="C2870" i="39"/>
  <c r="E2869" i="39"/>
  <c r="D2869" i="39"/>
  <c r="C2869" i="39"/>
  <c r="F2868" i="39"/>
  <c r="E2868" i="39"/>
  <c r="D2868" i="39"/>
  <c r="C2868" i="39"/>
  <c r="E2867" i="39"/>
  <c r="D2867" i="39"/>
  <c r="C2867" i="39"/>
  <c r="E2866" i="39"/>
  <c r="D2866" i="39"/>
  <c r="C2866" i="39"/>
  <c r="E2865" i="39"/>
  <c r="D2865" i="39"/>
  <c r="C2865" i="39"/>
  <c r="E2864" i="39"/>
  <c r="D2864" i="39"/>
  <c r="C2864" i="39"/>
  <c r="F2863" i="39"/>
  <c r="E2863" i="39"/>
  <c r="D2863" i="39"/>
  <c r="C2863" i="39"/>
  <c r="E2862" i="39"/>
  <c r="D2862" i="39"/>
  <c r="C2862" i="39"/>
  <c r="E2861" i="39"/>
  <c r="D2861" i="39"/>
  <c r="C2861" i="39"/>
  <c r="E2860" i="39"/>
  <c r="D2860" i="39"/>
  <c r="C2860" i="39"/>
  <c r="E2859" i="39"/>
  <c r="D2859" i="39"/>
  <c r="C2859" i="39"/>
  <c r="F2858" i="39"/>
  <c r="E2858" i="39"/>
  <c r="D2858" i="39"/>
  <c r="C2858" i="39"/>
  <c r="E2857" i="39"/>
  <c r="D2857" i="39"/>
  <c r="C2857" i="39"/>
  <c r="E2856" i="39"/>
  <c r="D2856" i="39"/>
  <c r="C2856" i="39"/>
  <c r="F2855" i="39"/>
  <c r="E2855" i="39"/>
  <c r="D2855" i="39"/>
  <c r="C2855" i="39"/>
  <c r="F2854" i="39"/>
  <c r="B2854" i="39"/>
  <c r="E2853" i="39"/>
  <c r="D2853" i="39"/>
  <c r="C2853" i="39"/>
  <c r="E2852" i="39"/>
  <c r="D2852" i="39"/>
  <c r="C2852" i="39"/>
  <c r="E2851" i="39"/>
  <c r="D2851" i="39"/>
  <c r="C2851" i="39"/>
  <c r="E2850" i="39"/>
  <c r="D2850" i="39"/>
  <c r="C2850" i="39"/>
  <c r="E2849" i="39"/>
  <c r="D2849" i="39"/>
  <c r="C2849" i="39"/>
  <c r="F2848" i="39"/>
  <c r="E2848" i="39"/>
  <c r="D2848" i="39"/>
  <c r="C2848" i="39"/>
  <c r="E2847" i="39"/>
  <c r="D2847" i="39"/>
  <c r="C2847" i="39"/>
  <c r="E2846" i="39"/>
  <c r="D2846" i="39"/>
  <c r="C2846" i="39"/>
  <c r="E2845" i="39"/>
  <c r="D2845" i="39"/>
  <c r="C2845" i="39"/>
  <c r="E2844" i="39"/>
  <c r="D2844" i="39"/>
  <c r="C2844" i="39"/>
  <c r="F2843" i="39"/>
  <c r="E2843" i="39"/>
  <c r="D2843" i="39"/>
  <c r="C2843" i="39"/>
  <c r="E2842" i="39"/>
  <c r="D2842" i="39"/>
  <c r="C2842" i="39"/>
  <c r="E2841" i="39"/>
  <c r="D2841" i="39"/>
  <c r="C2841" i="39"/>
  <c r="E2840" i="39"/>
  <c r="D2840" i="39"/>
  <c r="C2840" i="39"/>
  <c r="E2839" i="39"/>
  <c r="D2839" i="39"/>
  <c r="C2839" i="39"/>
  <c r="F2838" i="39"/>
  <c r="E2838" i="39"/>
  <c r="D2838" i="39"/>
  <c r="C2838" i="39"/>
  <c r="E2837" i="39"/>
  <c r="D2837" i="39"/>
  <c r="C2837" i="39"/>
  <c r="E2836" i="39"/>
  <c r="D2836" i="39"/>
  <c r="C2836" i="39"/>
  <c r="F2835" i="39"/>
  <c r="E2835" i="39"/>
  <c r="D2835" i="39"/>
  <c r="C2835" i="39"/>
  <c r="F2834" i="39"/>
  <c r="E2834" i="39"/>
  <c r="D2834" i="39"/>
  <c r="C2834" i="39"/>
  <c r="E2832" i="39"/>
  <c r="D2832" i="39"/>
  <c r="C2832" i="39"/>
  <c r="E2831" i="39"/>
  <c r="D2831" i="39"/>
  <c r="C2831" i="39"/>
  <c r="E2830" i="39"/>
  <c r="D2830" i="39"/>
  <c r="C2830" i="39"/>
  <c r="F2829" i="39"/>
  <c r="E2829" i="39"/>
  <c r="D2829" i="39"/>
  <c r="C2829" i="39"/>
  <c r="E2828" i="39"/>
  <c r="D2828" i="39"/>
  <c r="C2828" i="39"/>
  <c r="E2827" i="39"/>
  <c r="D2827" i="39"/>
  <c r="C2827" i="39"/>
  <c r="E2826" i="39"/>
  <c r="D2826" i="39"/>
  <c r="C2826" i="39"/>
  <c r="E2825" i="39"/>
  <c r="D2825" i="39"/>
  <c r="C2825" i="39"/>
  <c r="F2824" i="39"/>
  <c r="E2824" i="39"/>
  <c r="D2824" i="39"/>
  <c r="C2824" i="39"/>
  <c r="E2823" i="39"/>
  <c r="D2823" i="39"/>
  <c r="C2823" i="39"/>
  <c r="E2822" i="39"/>
  <c r="D2822" i="39"/>
  <c r="C2822" i="39"/>
  <c r="E2821" i="39"/>
  <c r="D2821" i="39"/>
  <c r="C2821" i="39"/>
  <c r="E2820" i="39"/>
  <c r="D2820" i="39"/>
  <c r="C2820" i="39"/>
  <c r="F2819" i="39"/>
  <c r="E2819" i="39"/>
  <c r="D2819" i="39"/>
  <c r="C2819" i="39"/>
  <c r="E2818" i="39"/>
  <c r="D2818" i="39"/>
  <c r="C2818" i="39"/>
  <c r="E2817" i="39"/>
  <c r="D2817" i="39"/>
  <c r="C2817" i="39"/>
  <c r="E2816" i="39"/>
  <c r="D2816" i="39"/>
  <c r="C2816" i="39"/>
  <c r="E2815" i="39"/>
  <c r="D2815" i="39"/>
  <c r="C2815" i="39"/>
  <c r="F2814" i="39"/>
  <c r="E2814" i="39"/>
  <c r="D2814" i="39"/>
  <c r="C2814" i="39"/>
  <c r="E2813" i="39"/>
  <c r="D2813" i="39"/>
  <c r="C2813" i="39"/>
  <c r="E2812" i="39"/>
  <c r="D2812" i="39"/>
  <c r="C2812" i="39"/>
  <c r="E2811" i="39"/>
  <c r="D2811" i="39"/>
  <c r="C2811" i="39"/>
  <c r="F2809" i="39"/>
  <c r="E2809" i="39"/>
  <c r="D2809" i="39"/>
  <c r="C2809" i="39"/>
  <c r="E2808" i="39"/>
  <c r="D2808" i="39"/>
  <c r="C2808" i="39"/>
  <c r="E2807" i="39"/>
  <c r="D2807" i="39"/>
  <c r="C2807" i="39"/>
  <c r="E2806" i="39"/>
  <c r="D2806" i="39"/>
  <c r="C2806" i="39"/>
  <c r="E2805" i="39"/>
  <c r="D2805" i="39"/>
  <c r="C2805" i="39"/>
  <c r="F2804" i="39"/>
  <c r="E2804" i="39"/>
  <c r="D2804" i="39"/>
  <c r="C2804" i="39"/>
  <c r="E2803" i="39"/>
  <c r="D2803" i="39"/>
  <c r="C2803" i="39"/>
  <c r="E2802" i="39"/>
  <c r="D2802" i="39"/>
  <c r="C2802" i="39"/>
  <c r="E2801" i="39"/>
  <c r="D2801" i="39"/>
  <c r="C2801" i="39"/>
  <c r="E2800" i="39"/>
  <c r="D2800" i="39"/>
  <c r="C2800" i="39"/>
  <c r="F2799" i="39"/>
  <c r="E2799" i="39"/>
  <c r="D2799" i="39"/>
  <c r="C2799" i="39"/>
  <c r="E2798" i="39"/>
  <c r="D2798" i="39"/>
  <c r="C2798" i="39"/>
  <c r="E2797" i="39"/>
  <c r="D2797" i="39"/>
  <c r="C2797" i="39"/>
  <c r="E2796" i="39"/>
  <c r="D2796" i="39"/>
  <c r="C2796" i="39"/>
  <c r="E2795" i="39"/>
  <c r="D2795" i="39"/>
  <c r="C2795" i="39"/>
  <c r="F2794" i="39"/>
  <c r="E2794" i="39"/>
  <c r="D2794" i="39"/>
  <c r="C2794" i="39"/>
  <c r="F2793" i="39"/>
  <c r="E2793" i="39"/>
  <c r="D2793" i="39"/>
  <c r="C2793" i="39"/>
  <c r="F2792" i="39"/>
  <c r="E2792" i="39"/>
  <c r="D2792" i="39"/>
  <c r="C2792" i="39"/>
  <c r="F2791" i="39"/>
  <c r="E2791" i="39"/>
  <c r="D2791" i="39"/>
  <c r="C2791" i="39"/>
  <c r="F2790" i="39"/>
  <c r="F2789" i="39"/>
  <c r="E2789" i="39"/>
  <c r="D2789" i="39"/>
  <c r="C2789" i="39"/>
  <c r="E2788" i="39"/>
  <c r="D2788" i="39"/>
  <c r="C2788" i="39"/>
  <c r="E2787" i="39"/>
  <c r="D2787" i="39"/>
  <c r="C2787" i="39"/>
  <c r="F2786" i="39"/>
  <c r="E2786" i="39"/>
  <c r="D2786" i="39"/>
  <c r="C2786" i="39"/>
  <c r="E2785" i="39"/>
  <c r="D2785" i="39"/>
  <c r="C2785" i="39"/>
  <c r="E2784" i="39"/>
  <c r="D2784" i="39"/>
  <c r="C2784" i="39"/>
  <c r="E2783" i="39"/>
  <c r="D2783" i="39"/>
  <c r="C2783" i="39"/>
  <c r="E2782" i="39"/>
  <c r="D2782" i="39"/>
  <c r="C2782" i="39"/>
  <c r="F2781" i="39"/>
  <c r="E2781" i="39"/>
  <c r="D2781" i="39"/>
  <c r="C2781" i="39"/>
  <c r="E2780" i="39"/>
  <c r="D2780" i="39"/>
  <c r="C2780" i="39"/>
  <c r="E2779" i="39"/>
  <c r="D2779" i="39"/>
  <c r="C2779" i="39"/>
  <c r="E2778" i="39"/>
  <c r="D2778" i="39"/>
  <c r="C2778" i="39"/>
  <c r="F2777" i="39"/>
  <c r="E2777" i="39"/>
  <c r="D2777" i="39"/>
  <c r="C2777" i="39"/>
  <c r="F2776" i="39"/>
  <c r="B2776" i="39"/>
  <c r="E2775" i="39"/>
  <c r="D2775" i="39"/>
  <c r="C2775" i="39"/>
  <c r="E2774" i="39"/>
  <c r="D2774" i="39"/>
  <c r="C2774" i="39"/>
  <c r="E2773" i="39"/>
  <c r="D2773" i="39"/>
  <c r="C2773" i="39"/>
  <c r="E2772" i="39"/>
  <c r="D2772" i="39"/>
  <c r="C2772" i="39"/>
  <c r="F2771" i="39"/>
  <c r="E2771" i="39"/>
  <c r="D2771" i="39"/>
  <c r="C2771" i="39"/>
  <c r="E2770" i="39"/>
  <c r="D2770" i="39"/>
  <c r="C2770" i="39"/>
  <c r="E2769" i="39"/>
  <c r="D2769" i="39"/>
  <c r="C2769" i="39"/>
  <c r="E2768" i="39"/>
  <c r="D2768" i="39"/>
  <c r="C2768" i="39"/>
  <c r="E2767" i="39"/>
  <c r="D2767" i="39"/>
  <c r="C2767" i="39"/>
  <c r="F2766" i="39"/>
  <c r="E2766" i="39"/>
  <c r="D2766" i="39"/>
  <c r="C2766" i="39"/>
  <c r="E2765" i="39"/>
  <c r="D2765" i="39"/>
  <c r="C2765" i="39"/>
  <c r="E2764" i="39"/>
  <c r="D2764" i="39"/>
  <c r="C2764" i="39"/>
  <c r="E2763" i="39"/>
  <c r="D2763" i="39"/>
  <c r="C2763" i="39"/>
  <c r="E2762" i="39"/>
  <c r="D2762" i="39"/>
  <c r="C2762" i="39"/>
  <c r="F2761" i="39"/>
  <c r="E2761" i="39"/>
  <c r="D2761" i="39"/>
  <c r="C2761" i="39"/>
  <c r="E2760" i="39"/>
  <c r="D2760" i="39"/>
  <c r="C2760" i="39"/>
  <c r="E2759" i="39"/>
  <c r="D2759" i="39"/>
  <c r="C2759" i="39"/>
  <c r="E2758" i="39"/>
  <c r="D2758" i="39"/>
  <c r="C2758" i="39"/>
  <c r="E2757" i="39"/>
  <c r="D2757" i="39"/>
  <c r="C2757" i="39"/>
  <c r="F2756" i="39"/>
  <c r="E2756" i="39"/>
  <c r="D2756" i="39"/>
  <c r="C2756" i="39"/>
  <c r="E2755" i="39"/>
  <c r="D2755" i="39"/>
  <c r="C2755" i="39"/>
  <c r="E2754" i="39"/>
  <c r="D2754" i="39"/>
  <c r="C2754" i="39"/>
  <c r="E2752" i="39"/>
  <c r="D2752" i="39"/>
  <c r="C2752" i="39"/>
  <c r="F2751" i="39"/>
  <c r="E2751" i="39"/>
  <c r="D2751" i="39"/>
  <c r="C2751" i="39"/>
  <c r="E2750" i="39"/>
  <c r="D2750" i="39"/>
  <c r="C2750" i="39"/>
  <c r="E2749" i="39"/>
  <c r="D2749" i="39"/>
  <c r="C2749" i="39"/>
  <c r="E2748" i="39"/>
  <c r="D2748" i="39"/>
  <c r="C2748" i="39"/>
  <c r="E2747" i="39"/>
  <c r="D2747" i="39"/>
  <c r="C2747" i="39"/>
  <c r="F2746" i="39"/>
  <c r="E2746" i="39"/>
  <c r="D2746" i="39"/>
  <c r="C2746" i="39"/>
  <c r="E2745" i="39"/>
  <c r="D2745" i="39"/>
  <c r="C2745" i="39"/>
  <c r="E2744" i="39"/>
  <c r="D2744" i="39"/>
  <c r="C2744" i="39"/>
  <c r="E2743" i="39"/>
  <c r="D2743" i="39"/>
  <c r="C2743" i="39"/>
  <c r="E2742" i="39"/>
  <c r="D2742" i="39"/>
  <c r="C2742" i="39"/>
  <c r="F2741" i="39"/>
  <c r="E2741" i="39"/>
  <c r="D2741" i="39"/>
  <c r="C2741" i="39"/>
  <c r="E2740" i="39"/>
  <c r="D2740" i="39"/>
  <c r="C2740" i="39"/>
  <c r="E2739" i="39"/>
  <c r="D2739" i="39"/>
  <c r="C2739" i="39"/>
  <c r="E2738" i="39"/>
  <c r="D2738" i="39"/>
  <c r="C2738" i="39"/>
  <c r="E2737" i="39"/>
  <c r="D2737" i="39"/>
  <c r="C2737" i="39"/>
  <c r="F2736" i="39"/>
  <c r="E2736" i="39"/>
  <c r="D2736" i="39"/>
  <c r="C2736" i="39"/>
  <c r="E2735" i="39"/>
  <c r="D2735" i="39"/>
  <c r="C2735" i="39"/>
  <c r="E2734" i="39"/>
  <c r="D2734" i="39"/>
  <c r="C2734" i="39"/>
  <c r="E2733" i="39"/>
  <c r="D2733" i="39"/>
  <c r="C2733" i="39"/>
  <c r="E2732" i="39"/>
  <c r="D2732" i="39"/>
  <c r="C2732" i="39"/>
  <c r="F2731" i="39"/>
  <c r="E2730" i="39"/>
  <c r="D2730" i="39"/>
  <c r="C2730" i="39"/>
  <c r="E2729" i="39"/>
  <c r="D2729" i="39"/>
  <c r="C2729" i="39"/>
  <c r="E2728" i="39"/>
  <c r="D2728" i="39"/>
  <c r="C2728" i="39"/>
  <c r="E2727" i="39"/>
  <c r="D2727" i="39"/>
  <c r="C2727" i="39"/>
  <c r="F2726" i="39"/>
  <c r="E2726" i="39"/>
  <c r="D2726" i="39"/>
  <c r="C2726" i="39"/>
  <c r="E2725" i="39"/>
  <c r="D2725" i="39"/>
  <c r="C2725" i="39"/>
  <c r="E2724" i="39"/>
  <c r="D2724" i="39"/>
  <c r="C2724" i="39"/>
  <c r="E2723" i="39"/>
  <c r="D2723" i="39"/>
  <c r="C2723" i="39"/>
  <c r="E2722" i="39"/>
  <c r="D2722" i="39"/>
  <c r="C2722" i="39"/>
  <c r="F2721" i="39"/>
  <c r="E2721" i="39"/>
  <c r="D2721" i="39"/>
  <c r="C2721" i="39"/>
  <c r="E2720" i="39"/>
  <c r="D2720" i="39"/>
  <c r="C2720" i="39"/>
  <c r="E2719" i="39"/>
  <c r="D2719" i="39"/>
  <c r="C2719" i="39"/>
  <c r="E2718" i="39"/>
  <c r="D2718" i="39"/>
  <c r="C2718" i="39"/>
  <c r="E2717" i="39"/>
  <c r="D2717" i="39"/>
  <c r="C2717" i="39"/>
  <c r="F2716" i="39"/>
  <c r="E2716" i="39"/>
  <c r="D2716" i="39"/>
  <c r="C2716" i="39"/>
  <c r="E2715" i="39"/>
  <c r="D2715" i="39"/>
  <c r="C2715" i="39"/>
  <c r="E2714" i="39"/>
  <c r="D2714" i="39"/>
  <c r="C2714" i="39"/>
  <c r="E2712" i="39"/>
  <c r="D2712" i="39"/>
  <c r="C2712" i="39"/>
  <c r="E2711" i="39"/>
  <c r="D2711" i="39"/>
  <c r="C2711" i="39"/>
  <c r="E2710" i="39"/>
  <c r="D2710" i="39"/>
  <c r="C2710" i="39"/>
  <c r="E2709" i="39"/>
  <c r="D2709" i="39"/>
  <c r="C2709" i="39"/>
  <c r="E2708" i="39"/>
  <c r="D2708" i="39"/>
  <c r="C2708" i="39"/>
  <c r="E2707" i="39"/>
  <c r="D2707" i="39"/>
  <c r="C2707" i="39"/>
  <c r="F2706" i="39"/>
  <c r="E2706" i="39"/>
  <c r="D2706" i="39"/>
  <c r="C2706" i="39"/>
  <c r="F2705" i="39"/>
  <c r="E2705" i="39"/>
  <c r="D2705" i="39"/>
  <c r="C2705" i="39"/>
  <c r="F2704" i="39"/>
  <c r="E2704" i="39"/>
  <c r="D2704" i="39"/>
  <c r="C2704" i="39"/>
  <c r="E2703" i="39"/>
  <c r="D2703" i="39"/>
  <c r="C2703" i="39"/>
  <c r="E2702" i="39"/>
  <c r="D2702" i="39"/>
  <c r="C2702" i="39"/>
  <c r="E2701" i="39"/>
  <c r="D2701" i="39"/>
  <c r="C2701" i="39"/>
  <c r="E2700" i="39"/>
  <c r="D2700" i="39"/>
  <c r="C2700" i="39"/>
  <c r="E2699" i="39"/>
  <c r="D2699" i="39"/>
  <c r="C2699" i="39"/>
  <c r="E2698" i="39"/>
  <c r="D2698" i="39"/>
  <c r="C2698" i="39"/>
  <c r="E2697" i="39"/>
  <c r="D2697" i="39"/>
  <c r="C2697" i="39"/>
  <c r="E2696" i="39"/>
  <c r="D2696" i="39"/>
  <c r="C2696" i="39"/>
  <c r="F2695" i="39"/>
  <c r="E2695" i="39"/>
  <c r="D2695" i="39"/>
  <c r="C2695" i="39"/>
  <c r="E2694" i="39"/>
  <c r="D2694" i="39"/>
  <c r="C2694" i="39"/>
  <c r="E2693" i="39"/>
  <c r="D2693" i="39"/>
  <c r="C2693" i="39"/>
  <c r="E2691" i="39"/>
  <c r="D2691" i="39"/>
  <c r="C2691" i="39"/>
  <c r="F2690" i="39"/>
  <c r="E2690" i="39"/>
  <c r="D2690" i="39"/>
  <c r="C2690" i="39"/>
  <c r="E2689" i="39"/>
  <c r="D2689" i="39"/>
  <c r="C2689" i="39"/>
  <c r="E2688" i="39"/>
  <c r="D2688" i="39"/>
  <c r="C2688" i="39"/>
  <c r="E2687" i="39"/>
  <c r="D2687" i="39"/>
  <c r="C2687" i="39"/>
  <c r="E2686" i="39"/>
  <c r="D2686" i="39"/>
  <c r="C2686" i="39"/>
  <c r="F2685" i="39"/>
  <c r="E2685" i="39"/>
  <c r="D2685" i="39"/>
  <c r="C2685" i="39"/>
  <c r="E2684" i="39"/>
  <c r="D2684" i="39"/>
  <c r="C2684" i="39"/>
  <c r="E2683" i="39"/>
  <c r="D2683" i="39"/>
  <c r="C2683" i="39"/>
  <c r="E2682" i="39"/>
  <c r="D2682" i="39"/>
  <c r="C2682" i="39"/>
  <c r="E2681" i="39"/>
  <c r="D2681" i="39"/>
  <c r="C2681" i="39"/>
  <c r="F2680" i="39"/>
  <c r="E2680" i="39"/>
  <c r="D2680" i="39"/>
  <c r="C2680" i="39"/>
  <c r="E2679" i="39"/>
  <c r="D2679" i="39"/>
  <c r="C2679" i="39"/>
  <c r="E2678" i="39"/>
  <c r="D2678" i="39"/>
  <c r="C2678" i="39"/>
  <c r="E2677" i="39"/>
  <c r="D2677" i="39"/>
  <c r="C2677" i="39"/>
  <c r="E2676" i="39"/>
  <c r="D2676" i="39"/>
  <c r="C2676" i="39"/>
  <c r="F2675" i="39"/>
  <c r="E2675" i="39"/>
  <c r="D2675" i="39"/>
  <c r="C2675" i="39"/>
  <c r="E2674" i="39"/>
  <c r="D2674" i="39"/>
  <c r="C2674" i="39"/>
  <c r="E2673" i="39"/>
  <c r="D2673" i="39"/>
  <c r="C2673" i="39"/>
  <c r="E2672" i="39"/>
  <c r="D2672" i="39"/>
  <c r="C2672" i="39"/>
  <c r="E2671" i="39"/>
  <c r="D2671" i="39"/>
  <c r="C2671" i="39"/>
  <c r="F2670" i="39"/>
  <c r="E2670" i="39"/>
  <c r="D2670" i="39"/>
  <c r="C2670" i="39"/>
  <c r="F2669" i="39"/>
  <c r="B2669" i="39"/>
  <c r="E2668" i="39"/>
  <c r="D2668" i="39"/>
  <c r="C2668" i="39"/>
  <c r="E2667" i="39"/>
  <c r="D2667" i="39"/>
  <c r="C2667" i="39"/>
  <c r="E2666" i="39"/>
  <c r="D2666" i="39"/>
  <c r="C2666" i="39"/>
  <c r="E2665" i="39"/>
  <c r="D2665" i="39"/>
  <c r="C2665" i="39"/>
  <c r="F2664" i="39"/>
  <c r="E2664" i="39"/>
  <c r="D2664" i="39"/>
  <c r="C2664" i="39"/>
  <c r="E2663" i="39"/>
  <c r="D2663" i="39"/>
  <c r="C2663" i="39"/>
  <c r="E2662" i="39"/>
  <c r="D2662" i="39"/>
  <c r="C2662" i="39"/>
  <c r="E2661" i="39"/>
  <c r="D2661" i="39"/>
  <c r="C2661" i="39"/>
  <c r="E2660" i="39"/>
  <c r="D2660" i="39"/>
  <c r="C2660" i="39"/>
  <c r="F2659" i="39"/>
  <c r="E2659" i="39"/>
  <c r="D2659" i="39"/>
  <c r="C2659" i="39"/>
  <c r="E2658" i="39"/>
  <c r="D2658" i="39"/>
  <c r="C2658" i="39"/>
  <c r="E2657" i="39"/>
  <c r="D2657" i="39"/>
  <c r="C2657" i="39"/>
  <c r="E2656" i="39"/>
  <c r="D2656" i="39"/>
  <c r="C2656" i="39"/>
  <c r="E2655" i="39"/>
  <c r="D2655" i="39"/>
  <c r="C2655" i="39"/>
  <c r="F2654" i="39"/>
  <c r="E2654" i="39"/>
  <c r="D2654" i="39"/>
  <c r="C2654" i="39"/>
  <c r="E2653" i="39"/>
  <c r="D2653" i="39"/>
  <c r="C2653" i="39"/>
  <c r="E2652" i="39"/>
  <c r="D2652" i="39"/>
  <c r="C2652" i="39"/>
  <c r="E2651" i="39"/>
  <c r="D2651" i="39"/>
  <c r="C2651" i="39"/>
  <c r="E2650" i="39"/>
  <c r="D2650" i="39"/>
  <c r="C2650" i="39"/>
  <c r="F2649" i="39"/>
  <c r="E2649" i="39"/>
  <c r="D2649" i="39"/>
  <c r="C2649" i="39"/>
  <c r="E2648" i="39"/>
  <c r="D2648" i="39"/>
  <c r="C2648" i="39"/>
  <c r="E2646" i="39"/>
  <c r="D2646" i="39"/>
  <c r="C2646" i="39"/>
  <c r="E2645" i="39"/>
  <c r="D2645" i="39"/>
  <c r="C2645" i="39"/>
  <c r="F2644" i="39"/>
  <c r="E2644" i="39"/>
  <c r="D2644" i="39"/>
  <c r="C2644" i="39"/>
  <c r="E2643" i="39"/>
  <c r="D2643" i="39"/>
  <c r="C2643" i="39"/>
  <c r="E2642" i="39"/>
  <c r="D2642" i="39"/>
  <c r="C2642" i="39"/>
  <c r="E2641" i="39"/>
  <c r="D2641" i="39"/>
  <c r="C2641" i="39"/>
  <c r="E2640" i="39"/>
  <c r="D2640" i="39"/>
  <c r="C2640" i="39"/>
  <c r="F2639" i="39"/>
  <c r="E2639" i="39"/>
  <c r="D2639" i="39"/>
  <c r="C2639" i="39"/>
  <c r="E2638" i="39"/>
  <c r="D2638" i="39"/>
  <c r="C2638" i="39"/>
  <c r="E2637" i="39"/>
  <c r="D2637" i="39"/>
  <c r="C2637" i="39"/>
  <c r="E2636" i="39"/>
  <c r="D2636" i="39"/>
  <c r="C2636" i="39"/>
  <c r="F2635" i="39"/>
  <c r="E2635" i="39"/>
  <c r="D2635" i="39"/>
  <c r="C2635" i="39"/>
  <c r="F2634" i="39"/>
  <c r="E2634" i="39"/>
  <c r="D2634" i="39"/>
  <c r="C2634" i="39"/>
  <c r="E2633" i="39"/>
  <c r="D2633" i="39"/>
  <c r="C2633" i="39"/>
  <c r="E2632" i="39"/>
  <c r="D2632" i="39"/>
  <c r="C2632" i="39"/>
  <c r="E2631" i="39"/>
  <c r="D2631" i="39"/>
  <c r="C2631" i="39"/>
  <c r="E2630" i="39"/>
  <c r="D2630" i="39"/>
  <c r="C2630" i="39"/>
  <c r="F2629" i="39"/>
  <c r="E2629" i="39"/>
  <c r="D2629" i="39"/>
  <c r="C2629" i="39"/>
  <c r="E2628" i="39"/>
  <c r="D2628" i="39"/>
  <c r="C2628" i="39"/>
  <c r="E2627" i="39"/>
  <c r="D2627" i="39"/>
  <c r="C2627" i="39"/>
  <c r="F2625" i="39"/>
  <c r="E2625" i="39"/>
  <c r="D2625" i="39"/>
  <c r="C2625" i="39"/>
  <c r="E2624" i="39"/>
  <c r="D2624" i="39"/>
  <c r="C2624" i="39"/>
  <c r="E2623" i="39"/>
  <c r="D2623" i="39"/>
  <c r="C2623" i="39"/>
  <c r="E2622" i="39"/>
  <c r="D2622" i="39"/>
  <c r="C2622" i="39"/>
  <c r="E2621" i="39"/>
  <c r="D2621" i="39"/>
  <c r="C2621" i="39"/>
  <c r="F2620" i="39"/>
  <c r="E2620" i="39"/>
  <c r="D2620" i="39"/>
  <c r="C2620" i="39"/>
  <c r="E2619" i="39"/>
  <c r="D2619" i="39"/>
  <c r="C2619" i="39"/>
  <c r="E2618" i="39"/>
  <c r="D2618" i="39"/>
  <c r="C2618" i="39"/>
  <c r="E2617" i="39"/>
  <c r="D2617" i="39"/>
  <c r="C2617" i="39"/>
  <c r="E2616" i="39"/>
  <c r="D2616" i="39"/>
  <c r="C2616" i="39"/>
  <c r="F2615" i="39"/>
  <c r="E2615" i="39"/>
  <c r="D2615" i="39"/>
  <c r="C2615" i="39"/>
  <c r="E2614" i="39"/>
  <c r="D2614" i="39"/>
  <c r="C2614" i="39"/>
  <c r="E2613" i="39"/>
  <c r="D2613" i="39"/>
  <c r="C2613" i="39"/>
  <c r="E2612" i="39"/>
  <c r="D2612" i="39"/>
  <c r="C2612" i="39"/>
  <c r="E2611" i="39"/>
  <c r="D2611" i="39"/>
  <c r="C2611" i="39"/>
  <c r="F2610" i="39"/>
  <c r="E2610" i="39"/>
  <c r="D2610" i="39"/>
  <c r="C2610" i="39"/>
  <c r="E2609" i="39"/>
  <c r="D2609" i="39"/>
  <c r="C2609" i="39"/>
  <c r="E2608" i="39"/>
  <c r="D2608" i="39"/>
  <c r="C2608" i="39"/>
  <c r="F2607" i="39"/>
  <c r="E2607" i="39"/>
  <c r="D2607" i="39"/>
  <c r="C2607" i="39"/>
  <c r="F2606" i="39"/>
  <c r="B2606" i="39"/>
  <c r="E2605" i="39"/>
  <c r="D2605" i="39"/>
  <c r="C2605" i="39"/>
  <c r="E2604" i="39"/>
  <c r="D2604" i="39"/>
  <c r="C2604" i="39"/>
  <c r="E2603" i="39"/>
  <c r="D2603" i="39"/>
  <c r="C2603" i="39"/>
  <c r="E2602" i="39"/>
  <c r="D2602" i="39"/>
  <c r="C2602" i="39"/>
  <c r="E2601" i="39"/>
  <c r="D2601" i="39"/>
  <c r="C2601" i="39"/>
  <c r="F2600" i="39"/>
  <c r="E2600" i="39"/>
  <c r="D2600" i="39"/>
  <c r="C2600" i="39"/>
  <c r="E2599" i="39"/>
  <c r="D2599" i="39"/>
  <c r="C2599" i="39"/>
  <c r="E2598" i="39"/>
  <c r="D2598" i="39"/>
  <c r="C2598" i="39"/>
  <c r="E2597" i="39"/>
  <c r="D2597" i="39"/>
  <c r="C2597" i="39"/>
  <c r="E2596" i="39"/>
  <c r="D2596" i="39"/>
  <c r="C2596" i="39"/>
  <c r="F2595" i="39"/>
  <c r="E2595" i="39"/>
  <c r="D2595" i="39"/>
  <c r="C2595" i="39"/>
  <c r="E2594" i="39"/>
  <c r="D2594" i="39"/>
  <c r="C2594" i="39"/>
  <c r="E2593" i="39"/>
  <c r="D2593" i="39"/>
  <c r="C2593" i="39"/>
  <c r="E2592" i="39"/>
  <c r="D2592" i="39"/>
  <c r="C2592" i="39"/>
  <c r="E2591" i="39"/>
  <c r="D2591" i="39"/>
  <c r="C2591" i="39"/>
  <c r="F2590" i="39"/>
  <c r="E2590" i="39"/>
  <c r="D2590" i="39"/>
  <c r="C2590" i="39"/>
  <c r="E2589" i="39"/>
  <c r="D2589" i="39"/>
  <c r="C2589" i="39"/>
  <c r="E2588" i="39"/>
  <c r="D2588" i="39"/>
  <c r="C2588" i="39"/>
  <c r="E2587" i="39"/>
  <c r="D2587" i="39"/>
  <c r="C2587" i="39"/>
  <c r="E2586" i="39"/>
  <c r="D2586" i="39"/>
  <c r="C2586" i="39"/>
  <c r="E2585" i="39"/>
  <c r="D2585" i="39"/>
  <c r="C2585" i="39"/>
  <c r="E2583" i="39"/>
  <c r="D2583" i="39"/>
  <c r="C2583" i="39"/>
  <c r="E2582" i="39"/>
  <c r="D2582" i="39"/>
  <c r="C2582" i="39"/>
  <c r="F2581" i="39"/>
  <c r="E2581" i="39"/>
  <c r="D2581" i="39"/>
  <c r="C2581" i="39"/>
  <c r="E2580" i="39"/>
  <c r="D2580" i="39"/>
  <c r="C2580" i="39"/>
  <c r="E2579" i="39"/>
  <c r="D2579" i="39"/>
  <c r="C2579" i="39"/>
  <c r="E2578" i="39"/>
  <c r="D2578" i="39"/>
  <c r="C2578" i="39"/>
  <c r="E2577" i="39"/>
  <c r="D2577" i="39"/>
  <c r="C2577" i="39"/>
  <c r="F2576" i="39"/>
  <c r="E2576" i="39"/>
  <c r="D2576" i="39"/>
  <c r="C2576" i="39"/>
  <c r="E2575" i="39"/>
  <c r="D2575" i="39"/>
  <c r="C2575" i="39"/>
  <c r="E2574" i="39"/>
  <c r="D2574" i="39"/>
  <c r="C2574" i="39"/>
  <c r="E2573" i="39"/>
  <c r="D2573" i="39"/>
  <c r="C2573" i="39"/>
  <c r="E2572" i="39"/>
  <c r="D2572" i="39"/>
  <c r="C2572" i="39"/>
  <c r="F2571" i="39"/>
  <c r="E2571" i="39"/>
  <c r="D2571" i="39"/>
  <c r="C2571" i="39"/>
  <c r="E2570" i="39"/>
  <c r="D2570" i="39"/>
  <c r="C2570" i="39"/>
  <c r="E2569" i="39"/>
  <c r="D2569" i="39"/>
  <c r="C2569" i="39"/>
  <c r="E2568" i="39"/>
  <c r="D2568" i="39"/>
  <c r="C2568" i="39"/>
  <c r="E2567" i="39"/>
  <c r="D2567" i="39"/>
  <c r="C2567" i="39"/>
  <c r="F2566" i="39"/>
  <c r="E2566" i="39"/>
  <c r="D2566" i="39"/>
  <c r="C2566" i="39"/>
  <c r="E2565" i="39"/>
  <c r="D2565" i="39"/>
  <c r="C2565" i="39"/>
  <c r="E2564" i="39"/>
  <c r="D2564" i="39"/>
  <c r="C2564" i="39"/>
  <c r="E2563" i="39"/>
  <c r="D2563" i="39"/>
  <c r="C2563" i="39"/>
  <c r="E2562" i="39"/>
  <c r="D2562" i="39"/>
  <c r="C2562" i="39"/>
  <c r="F2561" i="39"/>
  <c r="E2560" i="39"/>
  <c r="D2560" i="39"/>
  <c r="C2560" i="39"/>
  <c r="E2559" i="39"/>
  <c r="D2559" i="39"/>
  <c r="C2559" i="39"/>
  <c r="E2558" i="39"/>
  <c r="D2558" i="39"/>
  <c r="C2558" i="39"/>
  <c r="E2557" i="39"/>
  <c r="D2557" i="39"/>
  <c r="C2557" i="39"/>
  <c r="F2556" i="39"/>
  <c r="E2556" i="39"/>
  <c r="D2556" i="39"/>
  <c r="C2556" i="39"/>
  <c r="F2555" i="39"/>
  <c r="E2555" i="39"/>
  <c r="D2555" i="39"/>
  <c r="C2555" i="39"/>
  <c r="F2554" i="39"/>
  <c r="E2554" i="39"/>
  <c r="D2554" i="39"/>
  <c r="C2554" i="39"/>
  <c r="F2553" i="39"/>
  <c r="E2553" i="39"/>
  <c r="D2553" i="39"/>
  <c r="C2553" i="39"/>
  <c r="F2552" i="39"/>
  <c r="E2552" i="39"/>
  <c r="D2552" i="39"/>
  <c r="C2552" i="39"/>
  <c r="F2551" i="39"/>
  <c r="E2551" i="39"/>
  <c r="D2551" i="39"/>
  <c r="C2551" i="39"/>
  <c r="F2550" i="39"/>
  <c r="E2550" i="39"/>
  <c r="D2550" i="39"/>
  <c r="C2550" i="39"/>
  <c r="F2549" i="39"/>
  <c r="E2549" i="39"/>
  <c r="D2549" i="39"/>
  <c r="C2549" i="39"/>
  <c r="F2548" i="39"/>
  <c r="E2548" i="39"/>
  <c r="D2548" i="39"/>
  <c r="C2548" i="39"/>
  <c r="E2547" i="39"/>
  <c r="D2547" i="39"/>
  <c r="C2547" i="39"/>
  <c r="F2546" i="39"/>
  <c r="E2546" i="39"/>
  <c r="D2546" i="39"/>
  <c r="C2546" i="39"/>
  <c r="F2545" i="39"/>
  <c r="B2545" i="39"/>
  <c r="E2544" i="39"/>
  <c r="D2544" i="39"/>
  <c r="C2544" i="39"/>
  <c r="E2543" i="39"/>
  <c r="D2543" i="39"/>
  <c r="C2543" i="39"/>
  <c r="E2542" i="39"/>
  <c r="D2542" i="39"/>
  <c r="C2542" i="39"/>
  <c r="E2541" i="39"/>
  <c r="D2541" i="39"/>
  <c r="C2541" i="39"/>
  <c r="F2540" i="39"/>
  <c r="E2540" i="39"/>
  <c r="D2540" i="39"/>
  <c r="C2540" i="39"/>
  <c r="E2539" i="39"/>
  <c r="D2539" i="39"/>
  <c r="C2539" i="39"/>
  <c r="E2538" i="39"/>
  <c r="D2538" i="39"/>
  <c r="C2538" i="39"/>
  <c r="E2537" i="39"/>
  <c r="D2537" i="39"/>
  <c r="C2537" i="39"/>
  <c r="E2536" i="39"/>
  <c r="D2536" i="39"/>
  <c r="C2536" i="39"/>
  <c r="F2535" i="39"/>
  <c r="E2535" i="39"/>
  <c r="D2535" i="39"/>
  <c r="C2535" i="39"/>
  <c r="E2534" i="39"/>
  <c r="D2534" i="39"/>
  <c r="C2534" i="39"/>
  <c r="E2533" i="39"/>
  <c r="D2533" i="39"/>
  <c r="C2533" i="39"/>
  <c r="E2532" i="39"/>
  <c r="D2532" i="39"/>
  <c r="C2532" i="39"/>
  <c r="E2531" i="39"/>
  <c r="D2531" i="39"/>
  <c r="C2531" i="39"/>
  <c r="F2530" i="39"/>
  <c r="E2530" i="39"/>
  <c r="D2530" i="39"/>
  <c r="C2530" i="39"/>
  <c r="E2529" i="39"/>
  <c r="D2529" i="39"/>
  <c r="C2529" i="39"/>
  <c r="E2528" i="39"/>
  <c r="D2528" i="39"/>
  <c r="C2528" i="39"/>
  <c r="E2527" i="39"/>
  <c r="D2527" i="39"/>
  <c r="C2527" i="39"/>
  <c r="E2526" i="39"/>
  <c r="D2526" i="39"/>
  <c r="C2526" i="39"/>
  <c r="E2524" i="39"/>
  <c r="D2524" i="39"/>
  <c r="C2524" i="39"/>
  <c r="E2523" i="39"/>
  <c r="D2523" i="39"/>
  <c r="C2523" i="39"/>
  <c r="E2522" i="39"/>
  <c r="D2522" i="39"/>
  <c r="C2522" i="39"/>
  <c r="F2521" i="39"/>
  <c r="E2521" i="39"/>
  <c r="D2521" i="39"/>
  <c r="C2521" i="39"/>
  <c r="E2520" i="39"/>
  <c r="D2520" i="39"/>
  <c r="C2520" i="39"/>
  <c r="E2519" i="39"/>
  <c r="D2519" i="39"/>
  <c r="C2519" i="39"/>
  <c r="E2518" i="39"/>
  <c r="D2518" i="39"/>
  <c r="C2518" i="39"/>
  <c r="E2517" i="39"/>
  <c r="D2517" i="39"/>
  <c r="C2517" i="39"/>
  <c r="F2516" i="39"/>
  <c r="E2516" i="39"/>
  <c r="D2516" i="39"/>
  <c r="C2516" i="39"/>
  <c r="E2515" i="39"/>
  <c r="D2515" i="39"/>
  <c r="C2515" i="39"/>
  <c r="E2514" i="39"/>
  <c r="D2514" i="39"/>
  <c r="C2514" i="39"/>
  <c r="E2513" i="39"/>
  <c r="D2513" i="39"/>
  <c r="C2513" i="39"/>
  <c r="E2512" i="39"/>
  <c r="D2512" i="39"/>
  <c r="C2512" i="39"/>
  <c r="F2511" i="39"/>
  <c r="E2511" i="39"/>
  <c r="D2511" i="39"/>
  <c r="C2511" i="39"/>
  <c r="E2510" i="39"/>
  <c r="D2510" i="39"/>
  <c r="C2510" i="39"/>
  <c r="E2509" i="39"/>
  <c r="D2509" i="39"/>
  <c r="C2509" i="39"/>
  <c r="E2508" i="39"/>
  <c r="D2508" i="39"/>
  <c r="C2508" i="39"/>
  <c r="E2507" i="39"/>
  <c r="D2507" i="39"/>
  <c r="C2507" i="39"/>
  <c r="F2506" i="39"/>
  <c r="E2506" i="39"/>
  <c r="D2506" i="39"/>
  <c r="C2506" i="39"/>
  <c r="E2505" i="39"/>
  <c r="D2505" i="39"/>
  <c r="C2505" i="39"/>
  <c r="E2504" i="39"/>
  <c r="D2504" i="39"/>
  <c r="C2504" i="39"/>
  <c r="E2503" i="39"/>
  <c r="D2503" i="39"/>
  <c r="C2503" i="39"/>
  <c r="F2501" i="39"/>
  <c r="E2501" i="39"/>
  <c r="D2501" i="39"/>
  <c r="C2501" i="39"/>
  <c r="E2500" i="39"/>
  <c r="D2500" i="39"/>
  <c r="C2500" i="39"/>
  <c r="E2499" i="39"/>
  <c r="D2499" i="39"/>
  <c r="C2499" i="39"/>
  <c r="E2498" i="39"/>
  <c r="D2498" i="39"/>
  <c r="C2498" i="39"/>
  <c r="E2497" i="39"/>
  <c r="D2497" i="39"/>
  <c r="C2497" i="39"/>
  <c r="F2496" i="39"/>
  <c r="E2496" i="39"/>
  <c r="D2496" i="39"/>
  <c r="C2496" i="39"/>
  <c r="E2495" i="39"/>
  <c r="D2495" i="39"/>
  <c r="C2495" i="39"/>
  <c r="E2494" i="39"/>
  <c r="D2494" i="39"/>
  <c r="C2494" i="39"/>
  <c r="E2493" i="39"/>
  <c r="D2493" i="39"/>
  <c r="C2493" i="39"/>
  <c r="E2492" i="39"/>
  <c r="D2492" i="39"/>
  <c r="C2492" i="39"/>
  <c r="F2491" i="39"/>
  <c r="E2491" i="39"/>
  <c r="D2491" i="39"/>
  <c r="C2491" i="39"/>
  <c r="E2490" i="39"/>
  <c r="D2490" i="39"/>
  <c r="C2490" i="39"/>
  <c r="E2489" i="39"/>
  <c r="D2489" i="39"/>
  <c r="C2489" i="39"/>
  <c r="E2488" i="39"/>
  <c r="D2488" i="39"/>
  <c r="C2488" i="39"/>
  <c r="E2487" i="39"/>
  <c r="D2487" i="39"/>
  <c r="C2487" i="39"/>
  <c r="F2486" i="39"/>
  <c r="E2486" i="39"/>
  <c r="D2486" i="39"/>
  <c r="C2486" i="39"/>
  <c r="E2485" i="39"/>
  <c r="D2485" i="39"/>
  <c r="C2485" i="39"/>
  <c r="E2484" i="39"/>
  <c r="D2484" i="39"/>
  <c r="C2484" i="39"/>
  <c r="E2483" i="39"/>
  <c r="D2483" i="39"/>
  <c r="C2483" i="39"/>
  <c r="E2482" i="39"/>
  <c r="D2482" i="39"/>
  <c r="C2482" i="39"/>
  <c r="F2481" i="39"/>
  <c r="E2481" i="39"/>
  <c r="D2481" i="39"/>
  <c r="C2481" i="39"/>
  <c r="F2480" i="39"/>
  <c r="B2480" i="39"/>
  <c r="E2479" i="39"/>
  <c r="D2479" i="39"/>
  <c r="C2479" i="39"/>
  <c r="E2478" i="39"/>
  <c r="D2478" i="39"/>
  <c r="C2478" i="39"/>
  <c r="E2477" i="39"/>
  <c r="D2477" i="39"/>
  <c r="C2477" i="39"/>
  <c r="E2476" i="39"/>
  <c r="D2476" i="39"/>
  <c r="C2476" i="39"/>
  <c r="F2475" i="39"/>
  <c r="E2475" i="39"/>
  <c r="D2475" i="39"/>
  <c r="C2475" i="39"/>
  <c r="E2474" i="39"/>
  <c r="D2474" i="39"/>
  <c r="C2474" i="39"/>
  <c r="E2473" i="39"/>
  <c r="D2473" i="39"/>
  <c r="C2473" i="39"/>
  <c r="E2472" i="39"/>
  <c r="D2472" i="39"/>
  <c r="C2472" i="39"/>
  <c r="E2471" i="39"/>
  <c r="D2471" i="39"/>
  <c r="C2471" i="39"/>
  <c r="F2470" i="39"/>
  <c r="E2470" i="39"/>
  <c r="D2470" i="39"/>
  <c r="C2470" i="39"/>
  <c r="E2469" i="39"/>
  <c r="D2469" i="39"/>
  <c r="C2469" i="39"/>
  <c r="E2468" i="39"/>
  <c r="D2468" i="39"/>
  <c r="C2468" i="39"/>
  <c r="E2467" i="39"/>
  <c r="D2467" i="39"/>
  <c r="C2467" i="39"/>
  <c r="E2466" i="39"/>
  <c r="D2466" i="39"/>
  <c r="C2466" i="39"/>
  <c r="F2465" i="39"/>
  <c r="E2465" i="39"/>
  <c r="D2465" i="39"/>
  <c r="C2465" i="39"/>
  <c r="E2464" i="39"/>
  <c r="D2464" i="39"/>
  <c r="C2464" i="39"/>
  <c r="F2463" i="39"/>
  <c r="E2463" i="39"/>
  <c r="D2463" i="39"/>
  <c r="C2463" i="39"/>
  <c r="E2461" i="39"/>
  <c r="D2461" i="39"/>
  <c r="C2461" i="39"/>
  <c r="E2460" i="39"/>
  <c r="D2460" i="39"/>
  <c r="C2460" i="39"/>
  <c r="F2459" i="39"/>
  <c r="E2459" i="39"/>
  <c r="D2459" i="39"/>
  <c r="C2459" i="39"/>
  <c r="F2458" i="39"/>
  <c r="E2458" i="39"/>
  <c r="D2458" i="39"/>
  <c r="C2458" i="39"/>
  <c r="E2457" i="39"/>
  <c r="D2457" i="39"/>
  <c r="C2457" i="39"/>
  <c r="E2456" i="39"/>
  <c r="D2456" i="39"/>
  <c r="C2456" i="39"/>
  <c r="E2455" i="39"/>
  <c r="D2455" i="39"/>
  <c r="C2455" i="39"/>
  <c r="E2454" i="39"/>
  <c r="D2454" i="39"/>
  <c r="C2454" i="39"/>
  <c r="E2453" i="39"/>
  <c r="D2453" i="39"/>
  <c r="C2453" i="39"/>
  <c r="E2452" i="39"/>
  <c r="D2452" i="39"/>
  <c r="C2452" i="39"/>
  <c r="E2451" i="39"/>
  <c r="D2451" i="39"/>
  <c r="C2451" i="39"/>
  <c r="E2450" i="39"/>
  <c r="D2450" i="39"/>
  <c r="C2450" i="39"/>
  <c r="F2449" i="39"/>
  <c r="E2449" i="39"/>
  <c r="D2449" i="39"/>
  <c r="C2449" i="39"/>
  <c r="E2448" i="39"/>
  <c r="D2448" i="39"/>
  <c r="C2448" i="39"/>
  <c r="E2447" i="39"/>
  <c r="D2447" i="39"/>
  <c r="C2447" i="39"/>
  <c r="E2446" i="39"/>
  <c r="D2446" i="39"/>
  <c r="C2446" i="39"/>
  <c r="E2445" i="39"/>
  <c r="D2445" i="39"/>
  <c r="C2445" i="39"/>
  <c r="F2444" i="39"/>
  <c r="E2444" i="39"/>
  <c r="D2444" i="39"/>
  <c r="C2444" i="39"/>
  <c r="E2443" i="39"/>
  <c r="D2443" i="39"/>
  <c r="C2443" i="39"/>
  <c r="E2442" i="39"/>
  <c r="D2442" i="39"/>
  <c r="C2442" i="39"/>
  <c r="E2441" i="39"/>
  <c r="D2441" i="39"/>
  <c r="C2441" i="39"/>
  <c r="F2439" i="39"/>
  <c r="E2439" i="39"/>
  <c r="D2439" i="39"/>
  <c r="C2439" i="39"/>
  <c r="E2438" i="39"/>
  <c r="D2438" i="39"/>
  <c r="C2438" i="39"/>
  <c r="E2437" i="39"/>
  <c r="D2437" i="39"/>
  <c r="C2437" i="39"/>
  <c r="E2436" i="39"/>
  <c r="D2436" i="39"/>
  <c r="C2436" i="39"/>
  <c r="E2435" i="39"/>
  <c r="D2435" i="39"/>
  <c r="C2435" i="39"/>
  <c r="F2434" i="39"/>
  <c r="E2434" i="39"/>
  <c r="D2434" i="39"/>
  <c r="C2434" i="39"/>
  <c r="E2433" i="39"/>
  <c r="D2433" i="39"/>
  <c r="C2433" i="39"/>
  <c r="E2432" i="39"/>
  <c r="D2432" i="39"/>
  <c r="C2432" i="39"/>
  <c r="E2431" i="39"/>
  <c r="D2431" i="39"/>
  <c r="C2431" i="39"/>
  <c r="E2430" i="39"/>
  <c r="D2430" i="39"/>
  <c r="C2430" i="39"/>
  <c r="F2429" i="39"/>
  <c r="E2429" i="39"/>
  <c r="D2429" i="39"/>
  <c r="C2429" i="39"/>
  <c r="E2428" i="39"/>
  <c r="D2428" i="39"/>
  <c r="C2428" i="39"/>
  <c r="E2427" i="39"/>
  <c r="D2427" i="39"/>
  <c r="C2427" i="39"/>
  <c r="E2426" i="39"/>
  <c r="D2426" i="39"/>
  <c r="C2426" i="39"/>
  <c r="E2425" i="39"/>
  <c r="D2425" i="39"/>
  <c r="C2425" i="39"/>
  <c r="F2424" i="39"/>
  <c r="E2424" i="39"/>
  <c r="D2424" i="39"/>
  <c r="C2424" i="39"/>
  <c r="E2423" i="39"/>
  <c r="D2423" i="39"/>
  <c r="C2423" i="39"/>
  <c r="E2422" i="39"/>
  <c r="D2422" i="39"/>
  <c r="C2422" i="39"/>
  <c r="E2421" i="39"/>
  <c r="D2421" i="39"/>
  <c r="C2421" i="39"/>
  <c r="E2420" i="39"/>
  <c r="D2420" i="39"/>
  <c r="C2420" i="39"/>
  <c r="F2419" i="39"/>
  <c r="E2419" i="39"/>
  <c r="D2419" i="39"/>
  <c r="C2419" i="39"/>
  <c r="F2418" i="39"/>
  <c r="B2418" i="39"/>
  <c r="E2417" i="39"/>
  <c r="D2417" i="39"/>
  <c r="C2417" i="39"/>
  <c r="E2416" i="39"/>
  <c r="D2416" i="39"/>
  <c r="C2416" i="39"/>
  <c r="E2415" i="39"/>
  <c r="D2415" i="39"/>
  <c r="C2415" i="39"/>
  <c r="E2414" i="39"/>
  <c r="D2414" i="39"/>
  <c r="C2414" i="39"/>
  <c r="F2413" i="39"/>
  <c r="E2413" i="39"/>
  <c r="D2413" i="39"/>
  <c r="C2413" i="39"/>
  <c r="E2412" i="39"/>
  <c r="D2412" i="39"/>
  <c r="C2412" i="39"/>
  <c r="E2411" i="39"/>
  <c r="D2411" i="39"/>
  <c r="C2411" i="39"/>
  <c r="E2410" i="39"/>
  <c r="D2410" i="39"/>
  <c r="C2410" i="39"/>
  <c r="E2409" i="39"/>
  <c r="D2409" i="39"/>
  <c r="C2409" i="39"/>
  <c r="F2408" i="39"/>
  <c r="E2408" i="39"/>
  <c r="D2408" i="39"/>
  <c r="C2408" i="39"/>
  <c r="E2407" i="39"/>
  <c r="D2407" i="39"/>
  <c r="C2407" i="39"/>
  <c r="E2406" i="39"/>
  <c r="D2406" i="39"/>
  <c r="C2406" i="39"/>
  <c r="E2405" i="39"/>
  <c r="D2405" i="39"/>
  <c r="C2405" i="39"/>
  <c r="E2404" i="39"/>
  <c r="D2404" i="39"/>
  <c r="C2404" i="39"/>
  <c r="F2403" i="39"/>
  <c r="E2403" i="39"/>
  <c r="D2403" i="39"/>
  <c r="C2403" i="39"/>
  <c r="E2402" i="39"/>
  <c r="D2402" i="39"/>
  <c r="C2402" i="39"/>
  <c r="E2401" i="39"/>
  <c r="D2401" i="39"/>
  <c r="C2401" i="39"/>
  <c r="E2400" i="39"/>
  <c r="D2400" i="39"/>
  <c r="C2400" i="39"/>
  <c r="E2399" i="39"/>
  <c r="D2399" i="39"/>
  <c r="C2399" i="39"/>
  <c r="F2398" i="39"/>
  <c r="E2398" i="39"/>
  <c r="D2398" i="39"/>
  <c r="C2398" i="39"/>
  <c r="E2397" i="39"/>
  <c r="D2397" i="39"/>
  <c r="C2397" i="39"/>
  <c r="E2396" i="39"/>
  <c r="D2396" i="39"/>
  <c r="C2396" i="39"/>
  <c r="E2394" i="39"/>
  <c r="D2394" i="39"/>
  <c r="C2394" i="39"/>
  <c r="F2393" i="39"/>
  <c r="E2393" i="39"/>
  <c r="D2393" i="39"/>
  <c r="C2393" i="39"/>
  <c r="F2392" i="39"/>
  <c r="E2392" i="39"/>
  <c r="D2392" i="39"/>
  <c r="C2392" i="39"/>
  <c r="E2391" i="39"/>
  <c r="D2391" i="39"/>
  <c r="C2391" i="39"/>
  <c r="E2390" i="39"/>
  <c r="D2390" i="39"/>
  <c r="C2390" i="39"/>
  <c r="E2389" i="39"/>
  <c r="D2389" i="39"/>
  <c r="C2389" i="39"/>
  <c r="F2388" i="39"/>
  <c r="E2388" i="39"/>
  <c r="D2388" i="39"/>
  <c r="C2388" i="39"/>
  <c r="E2387" i="39"/>
  <c r="D2387" i="39"/>
  <c r="C2387" i="39"/>
  <c r="E2386" i="39"/>
  <c r="D2386" i="39"/>
  <c r="C2386" i="39"/>
  <c r="E2385" i="39"/>
  <c r="D2385" i="39"/>
  <c r="C2385" i="39"/>
  <c r="E2384" i="39"/>
  <c r="D2384" i="39"/>
  <c r="C2384" i="39"/>
  <c r="E2383" i="39"/>
  <c r="D2383" i="39"/>
  <c r="C2383" i="39"/>
  <c r="E2382" i="39"/>
  <c r="D2382" i="39"/>
  <c r="C2382" i="39"/>
  <c r="E2381" i="39"/>
  <c r="D2381" i="39"/>
  <c r="C2381" i="39"/>
  <c r="E2380" i="39"/>
  <c r="D2380" i="39"/>
  <c r="C2380" i="39"/>
  <c r="F2379" i="39"/>
  <c r="E2379" i="39"/>
  <c r="D2379" i="39"/>
  <c r="C2379" i="39"/>
  <c r="E2378" i="39"/>
  <c r="D2378" i="39"/>
  <c r="C2378" i="39"/>
  <c r="E2377" i="39"/>
  <c r="D2377" i="39"/>
  <c r="C2377" i="39"/>
  <c r="E2376" i="39"/>
  <c r="D2376" i="39"/>
  <c r="C2376" i="39"/>
  <c r="E2375" i="39"/>
  <c r="D2375" i="39"/>
  <c r="C2375" i="39"/>
  <c r="F2374" i="39"/>
  <c r="E2373" i="39"/>
  <c r="D2373" i="39"/>
  <c r="C2373" i="39"/>
  <c r="E2372" i="39"/>
  <c r="D2372" i="39"/>
  <c r="C2372" i="39"/>
  <c r="E2371" i="39"/>
  <c r="D2371" i="39"/>
  <c r="C2371" i="39"/>
  <c r="E2370" i="39"/>
  <c r="D2370" i="39"/>
  <c r="C2370" i="39"/>
  <c r="F2369" i="39"/>
  <c r="E2369" i="39"/>
  <c r="D2369" i="39"/>
  <c r="C2369" i="39"/>
  <c r="E2368" i="39"/>
  <c r="D2368" i="39"/>
  <c r="C2368" i="39"/>
  <c r="E2367" i="39"/>
  <c r="D2367" i="39"/>
  <c r="C2367" i="39"/>
  <c r="E2366" i="39"/>
  <c r="D2366" i="39"/>
  <c r="C2366" i="39"/>
  <c r="E2365" i="39"/>
  <c r="D2365" i="39"/>
  <c r="C2365" i="39"/>
  <c r="F2364" i="39"/>
  <c r="E2364" i="39"/>
  <c r="D2364" i="39"/>
  <c r="C2364" i="39"/>
  <c r="E2363" i="39"/>
  <c r="D2363" i="39"/>
  <c r="C2363" i="39"/>
  <c r="E2362" i="39"/>
  <c r="D2362" i="39"/>
  <c r="C2362" i="39"/>
  <c r="E2361" i="39"/>
  <c r="D2361" i="39"/>
  <c r="C2361" i="39"/>
  <c r="E2360" i="39"/>
  <c r="D2360" i="39"/>
  <c r="C2360" i="39"/>
  <c r="F2359" i="39"/>
  <c r="E2359" i="39"/>
  <c r="D2359" i="39"/>
  <c r="C2359" i="39"/>
  <c r="E2358" i="39"/>
  <c r="D2358" i="39"/>
  <c r="C2358" i="39"/>
  <c r="E2357" i="39"/>
  <c r="D2357" i="39"/>
  <c r="C2357" i="39"/>
  <c r="E2356" i="39"/>
  <c r="D2356" i="39"/>
  <c r="C2356" i="39"/>
  <c r="E2354" i="39"/>
  <c r="D2354" i="39"/>
  <c r="C2354" i="39"/>
  <c r="E2353" i="39"/>
  <c r="D2353" i="39"/>
  <c r="C2353" i="39"/>
  <c r="E2352" i="39"/>
  <c r="D2352" i="39"/>
  <c r="C2352" i="39"/>
  <c r="F2351" i="39"/>
  <c r="E2351" i="39"/>
  <c r="D2351" i="39"/>
  <c r="C2351" i="39"/>
  <c r="F2350" i="39"/>
  <c r="E2350" i="39"/>
  <c r="D2350" i="39"/>
  <c r="C2350" i="39"/>
  <c r="E2349" i="39"/>
  <c r="D2349" i="39"/>
  <c r="C2349" i="39"/>
  <c r="E2348" i="39"/>
  <c r="D2348" i="39"/>
  <c r="C2348" i="39"/>
  <c r="E2347" i="39"/>
  <c r="D2347" i="39"/>
  <c r="C2347" i="39"/>
  <c r="E2346" i="39"/>
  <c r="D2346" i="39"/>
  <c r="C2346" i="39"/>
  <c r="F2345" i="39"/>
  <c r="E2345" i="39"/>
  <c r="D2345" i="39"/>
  <c r="C2345" i="39"/>
  <c r="E2344" i="39"/>
  <c r="D2344" i="39"/>
  <c r="C2344" i="39"/>
  <c r="E2343" i="39"/>
  <c r="D2343" i="39"/>
  <c r="C2343" i="39"/>
  <c r="E2342" i="39"/>
  <c r="D2342" i="39"/>
  <c r="C2342" i="39"/>
  <c r="E2341" i="39"/>
  <c r="D2341" i="39"/>
  <c r="C2341" i="39"/>
  <c r="F2340" i="39"/>
  <c r="E2340" i="39"/>
  <c r="D2340" i="39"/>
  <c r="C2340" i="39"/>
  <c r="E2339" i="39"/>
  <c r="D2339" i="39"/>
  <c r="C2339" i="39"/>
  <c r="E2338" i="39"/>
  <c r="D2338" i="39"/>
  <c r="C2338" i="39"/>
  <c r="E2337" i="39"/>
  <c r="D2337" i="39"/>
  <c r="C2337" i="39"/>
  <c r="F2336" i="39"/>
  <c r="E2336" i="39"/>
  <c r="D2336" i="39"/>
  <c r="C2336" i="39"/>
  <c r="E2335" i="39"/>
  <c r="D2335" i="39"/>
  <c r="C2335" i="39"/>
  <c r="E2334" i="39"/>
  <c r="D2334" i="39"/>
  <c r="C2334" i="39"/>
  <c r="E2332" i="39"/>
  <c r="D2332" i="39"/>
  <c r="C2332" i="39"/>
  <c r="F2331" i="39"/>
  <c r="E2331" i="39"/>
  <c r="D2331" i="39"/>
  <c r="C2331" i="39"/>
  <c r="E2330" i="39"/>
  <c r="D2330" i="39"/>
  <c r="C2330" i="39"/>
  <c r="E2329" i="39"/>
  <c r="D2329" i="39"/>
  <c r="C2329" i="39"/>
  <c r="E2328" i="39"/>
  <c r="D2328" i="39"/>
  <c r="C2328" i="39"/>
  <c r="E2327" i="39"/>
  <c r="D2327" i="39"/>
  <c r="C2327" i="39"/>
  <c r="F2326" i="39"/>
  <c r="E2326" i="39"/>
  <c r="D2326" i="39"/>
  <c r="C2326" i="39"/>
  <c r="E2325" i="39"/>
  <c r="D2325" i="39"/>
  <c r="C2325" i="39"/>
  <c r="E2324" i="39"/>
  <c r="D2324" i="39"/>
  <c r="C2324" i="39"/>
  <c r="E2323" i="39"/>
  <c r="D2323" i="39"/>
  <c r="C2323" i="39"/>
  <c r="E2322" i="39"/>
  <c r="D2322" i="39"/>
  <c r="C2322" i="39"/>
  <c r="F2321" i="39"/>
  <c r="E2321" i="39"/>
  <c r="D2321" i="39"/>
  <c r="C2321" i="39"/>
  <c r="E2320" i="39"/>
  <c r="D2320" i="39"/>
  <c r="C2320" i="39"/>
  <c r="E2319" i="39"/>
  <c r="D2319" i="39"/>
  <c r="C2319" i="39"/>
  <c r="E2318" i="39"/>
  <c r="D2318" i="39"/>
  <c r="C2318" i="39"/>
  <c r="E2317" i="39"/>
  <c r="D2317" i="39"/>
  <c r="C2317" i="39"/>
  <c r="F2316" i="39"/>
  <c r="E2316" i="39"/>
  <c r="D2316" i="39"/>
  <c r="C2316" i="39"/>
  <c r="E2315" i="39"/>
  <c r="D2315" i="39"/>
  <c r="C2315" i="39"/>
  <c r="E2314" i="39"/>
  <c r="D2314" i="39"/>
  <c r="C2314" i="39"/>
  <c r="E2313" i="39"/>
  <c r="D2313" i="39"/>
  <c r="C2313" i="39"/>
  <c r="E2312" i="39"/>
  <c r="D2312" i="39"/>
  <c r="C2312" i="39"/>
  <c r="F2311" i="39"/>
  <c r="E2311" i="39"/>
  <c r="D2311" i="39"/>
  <c r="C2311" i="39"/>
  <c r="F2310" i="39"/>
  <c r="B2310" i="39"/>
  <c r="E2309" i="39"/>
  <c r="D2309" i="39"/>
  <c r="C2309" i="39"/>
  <c r="E2308" i="39"/>
  <c r="D2308" i="39"/>
  <c r="C2308" i="39"/>
  <c r="E2307" i="39"/>
  <c r="D2307" i="39"/>
  <c r="C2307" i="39"/>
  <c r="F2306" i="39"/>
  <c r="E2306" i="39"/>
  <c r="D2306" i="39"/>
  <c r="C2306" i="39"/>
  <c r="F2305" i="39"/>
  <c r="E2305" i="39"/>
  <c r="D2305" i="39"/>
  <c r="C2305" i="39"/>
  <c r="E2304" i="39"/>
  <c r="D2304" i="39"/>
  <c r="C2304" i="39"/>
  <c r="F2303" i="39"/>
  <c r="E2303" i="39"/>
  <c r="D2303" i="39"/>
  <c r="C2303" i="39"/>
  <c r="F2302" i="39"/>
  <c r="E2302" i="39"/>
  <c r="D2302" i="39"/>
  <c r="C2302" i="39"/>
  <c r="F2301" i="39"/>
  <c r="E2301" i="39"/>
  <c r="D2301" i="39"/>
  <c r="C2301" i="39"/>
  <c r="F2300" i="39"/>
  <c r="E2300" i="39"/>
  <c r="D2300" i="39"/>
  <c r="C2300" i="39"/>
  <c r="F2299" i="39"/>
  <c r="E2299" i="39"/>
  <c r="D2299" i="39"/>
  <c r="C2299" i="39"/>
  <c r="F2298" i="39"/>
  <c r="E2298" i="39"/>
  <c r="D2298" i="39"/>
  <c r="C2298" i="39"/>
  <c r="F2297" i="39"/>
  <c r="B2297" i="39"/>
  <c r="F2296" i="39"/>
  <c r="E2296" i="39"/>
  <c r="D2296" i="39"/>
  <c r="C2296" i="39"/>
  <c r="F2295" i="39"/>
  <c r="E2295" i="39"/>
  <c r="D2295" i="39"/>
  <c r="C2295" i="39"/>
  <c r="F2294" i="39"/>
  <c r="E2294" i="39"/>
  <c r="D2294" i="39"/>
  <c r="C2294" i="39"/>
  <c r="F2293" i="39"/>
  <c r="E2293" i="39"/>
  <c r="D2293" i="39"/>
  <c r="C2293" i="39"/>
  <c r="F2292" i="39"/>
  <c r="E2292" i="39"/>
  <c r="D2292" i="39"/>
  <c r="C2292" i="39"/>
  <c r="F2291" i="39"/>
  <c r="E2291" i="39"/>
  <c r="D2291" i="39"/>
  <c r="C2291" i="39"/>
  <c r="E2290" i="39"/>
  <c r="D2290" i="39"/>
  <c r="C2290" i="39"/>
  <c r="E2289" i="39"/>
  <c r="D2289" i="39"/>
  <c r="C2289" i="39"/>
  <c r="F2288" i="39"/>
  <c r="E2288" i="39"/>
  <c r="D2288" i="39"/>
  <c r="C2288" i="39"/>
  <c r="F2287" i="39"/>
  <c r="E2287" i="39"/>
  <c r="D2287" i="39"/>
  <c r="C2287" i="39"/>
  <c r="E2286" i="39"/>
  <c r="D2286" i="39"/>
  <c r="C2286" i="39"/>
  <c r="E2285" i="39"/>
  <c r="D2285" i="39"/>
  <c r="C2285" i="39"/>
  <c r="E2284" i="39"/>
  <c r="D2284" i="39"/>
  <c r="C2284" i="39"/>
  <c r="F2283" i="39"/>
  <c r="E2283" i="39"/>
  <c r="D2283" i="39"/>
  <c r="C2283" i="39"/>
  <c r="F2282" i="39"/>
  <c r="E2282" i="39"/>
  <c r="D2282" i="39"/>
  <c r="C2282" i="39"/>
  <c r="E2281" i="39"/>
  <c r="D2281" i="39"/>
  <c r="C2281" i="39"/>
  <c r="E2280" i="39"/>
  <c r="D2280" i="39"/>
  <c r="C2280" i="39"/>
  <c r="E2279" i="39"/>
  <c r="D2279" i="39"/>
  <c r="C2279" i="39"/>
  <c r="F2278" i="39"/>
  <c r="E2278" i="39"/>
  <c r="D2278" i="39"/>
  <c r="C2278" i="39"/>
  <c r="F2277" i="39"/>
  <c r="E2277" i="39"/>
  <c r="D2277" i="39"/>
  <c r="C2277" i="39"/>
  <c r="E2275" i="39"/>
  <c r="D2275" i="39"/>
  <c r="C2275" i="39"/>
  <c r="F2274" i="39"/>
  <c r="E2274" i="39"/>
  <c r="D2274" i="39"/>
  <c r="C2274" i="39"/>
  <c r="F2273" i="39"/>
  <c r="E2273" i="39"/>
  <c r="D2273" i="39"/>
  <c r="C2273" i="39"/>
  <c r="E2272" i="39"/>
  <c r="D2272" i="39"/>
  <c r="C2272" i="39"/>
  <c r="E2271" i="39"/>
  <c r="D2271" i="39"/>
  <c r="C2271" i="39"/>
  <c r="E2270" i="39"/>
  <c r="D2270" i="39"/>
  <c r="C2270" i="39"/>
  <c r="F2269" i="39"/>
  <c r="E2269" i="39"/>
  <c r="D2269" i="39"/>
  <c r="C2269" i="39"/>
  <c r="F2268" i="39"/>
  <c r="E2268" i="39"/>
  <c r="D2268" i="39"/>
  <c r="C2268" i="39"/>
  <c r="E2267" i="39"/>
  <c r="D2267" i="39"/>
  <c r="C2267" i="39"/>
  <c r="E2266" i="39"/>
  <c r="D2266" i="39"/>
  <c r="C2266" i="39"/>
  <c r="E2265" i="39"/>
  <c r="D2265" i="39"/>
  <c r="C2265" i="39"/>
  <c r="F2264" i="39"/>
  <c r="E2264" i="39"/>
  <c r="D2264" i="39"/>
  <c r="C2264" i="39"/>
  <c r="F2263" i="39"/>
  <c r="E2263" i="39"/>
  <c r="D2263" i="39"/>
  <c r="C2263" i="39"/>
  <c r="E2262" i="39"/>
  <c r="D2262" i="39"/>
  <c r="C2262" i="39"/>
  <c r="E2261" i="39"/>
  <c r="D2261" i="39"/>
  <c r="C2261" i="39"/>
  <c r="E2260" i="39"/>
  <c r="D2260" i="39"/>
  <c r="C2260" i="39"/>
  <c r="F2259" i="39"/>
  <c r="E2259" i="39"/>
  <c r="D2259" i="39"/>
  <c r="C2259" i="39"/>
  <c r="F2258" i="39"/>
  <c r="E2258" i="39"/>
  <c r="D2258" i="39"/>
  <c r="C2258" i="39"/>
  <c r="E2257" i="39"/>
  <c r="D2257" i="39"/>
  <c r="C2257" i="39"/>
  <c r="E2256" i="39"/>
  <c r="D2256" i="39"/>
  <c r="C2256" i="39"/>
  <c r="E2255" i="39"/>
  <c r="D2255" i="39"/>
  <c r="C2255" i="39"/>
  <c r="F2254" i="39"/>
  <c r="E2254" i="39"/>
  <c r="D2254" i="39"/>
  <c r="C2254" i="39"/>
  <c r="F2253" i="39"/>
  <c r="E2252" i="39"/>
  <c r="D2252" i="39"/>
  <c r="C2252" i="39"/>
  <c r="E2251" i="39"/>
  <c r="D2251" i="39"/>
  <c r="C2251" i="39"/>
  <c r="E2250" i="39"/>
  <c r="D2250" i="39"/>
  <c r="C2250" i="39"/>
  <c r="F2249" i="39"/>
  <c r="E2249" i="39"/>
  <c r="D2249" i="39"/>
  <c r="C2249" i="39"/>
  <c r="F2248" i="39"/>
  <c r="E2248" i="39"/>
  <c r="D2248" i="39"/>
  <c r="C2248" i="39"/>
  <c r="E2247" i="39"/>
  <c r="D2247" i="39"/>
  <c r="C2247" i="39"/>
  <c r="E2246" i="39"/>
  <c r="D2246" i="39"/>
  <c r="C2246" i="39"/>
  <c r="E2245" i="39"/>
  <c r="D2245" i="39"/>
  <c r="C2245" i="39"/>
  <c r="F2244" i="39"/>
  <c r="E2244" i="39"/>
  <c r="D2244" i="39"/>
  <c r="C2244" i="39"/>
  <c r="F2243" i="39"/>
  <c r="E2243" i="39"/>
  <c r="D2243" i="39"/>
  <c r="C2243" i="39"/>
  <c r="E2242" i="39"/>
  <c r="D2242" i="39"/>
  <c r="C2242" i="39"/>
  <c r="E2241" i="39"/>
  <c r="D2241" i="39"/>
  <c r="C2241" i="39"/>
  <c r="E2240" i="39"/>
  <c r="D2240" i="39"/>
  <c r="C2240" i="39"/>
  <c r="F2239" i="39"/>
  <c r="E2239" i="39"/>
  <c r="D2239" i="39"/>
  <c r="C2239" i="39"/>
  <c r="F2238" i="39"/>
  <c r="E2238" i="39"/>
  <c r="D2238" i="39"/>
  <c r="C2238" i="39"/>
  <c r="E2237" i="39"/>
  <c r="D2237" i="39"/>
  <c r="C2237" i="39"/>
  <c r="E2236" i="39"/>
  <c r="D2236" i="39"/>
  <c r="C2236" i="39"/>
  <c r="E2235" i="39"/>
  <c r="D2235" i="39"/>
  <c r="C2235" i="39"/>
  <c r="F2234" i="39"/>
  <c r="E2234" i="39"/>
  <c r="D2234" i="39"/>
  <c r="C2234" i="39"/>
  <c r="F2233" i="39"/>
  <c r="E2233" i="39"/>
  <c r="D2233" i="39"/>
  <c r="C2233" i="39"/>
  <c r="F2232" i="39"/>
  <c r="B2232" i="39"/>
  <c r="E2231" i="39"/>
  <c r="D2231" i="39"/>
  <c r="C2231" i="39"/>
  <c r="E2230" i="39"/>
  <c r="D2230" i="39"/>
  <c r="C2230" i="39"/>
  <c r="E2229" i="39"/>
  <c r="D2229" i="39"/>
  <c r="C2229" i="39"/>
  <c r="F2228" i="39"/>
  <c r="E2228" i="39"/>
  <c r="D2228" i="39"/>
  <c r="C2228" i="39"/>
  <c r="F2227" i="39"/>
  <c r="E2227" i="39"/>
  <c r="D2227" i="39"/>
  <c r="C2227" i="39"/>
  <c r="E2226" i="39"/>
  <c r="D2226" i="39"/>
  <c r="C2226" i="39"/>
  <c r="E2225" i="39"/>
  <c r="D2225" i="39"/>
  <c r="C2225" i="39"/>
  <c r="E2224" i="39"/>
  <c r="D2224" i="39"/>
  <c r="C2224" i="39"/>
  <c r="F2223" i="39"/>
  <c r="E2223" i="39"/>
  <c r="D2223" i="39"/>
  <c r="C2223" i="39"/>
  <c r="F2222" i="39"/>
  <c r="E2222" i="39"/>
  <c r="D2222" i="39"/>
  <c r="C2222" i="39"/>
  <c r="E2221" i="39"/>
  <c r="D2221" i="39"/>
  <c r="C2221" i="39"/>
  <c r="E2220" i="39"/>
  <c r="D2220" i="39"/>
  <c r="C2220" i="39"/>
  <c r="E2219" i="39"/>
  <c r="D2219" i="39"/>
  <c r="C2219" i="39"/>
  <c r="F2218" i="39"/>
  <c r="E2218" i="39"/>
  <c r="D2218" i="39"/>
  <c r="C2218" i="39"/>
  <c r="F2217" i="39"/>
  <c r="E2217" i="39"/>
  <c r="D2217" i="39"/>
  <c r="C2217" i="39"/>
  <c r="E2216" i="39"/>
  <c r="D2216" i="39"/>
  <c r="C2216" i="39"/>
  <c r="F2214" i="39"/>
  <c r="E2214" i="39"/>
  <c r="D2214" i="39"/>
  <c r="C2214" i="39"/>
  <c r="F2213" i="39"/>
  <c r="E2213" i="39"/>
  <c r="D2213" i="39"/>
  <c r="C2213" i="39"/>
  <c r="E2212" i="39"/>
  <c r="D2212" i="39"/>
  <c r="C2212" i="39"/>
  <c r="E2211" i="39"/>
  <c r="D2211" i="39"/>
  <c r="C2211" i="39"/>
  <c r="E2210" i="39"/>
  <c r="D2210" i="39"/>
  <c r="C2210" i="39"/>
  <c r="F2209" i="39"/>
  <c r="E2209" i="39"/>
  <c r="D2209" i="39"/>
  <c r="C2209" i="39"/>
  <c r="F2208" i="39"/>
  <c r="E2208" i="39"/>
  <c r="D2208" i="39"/>
  <c r="C2208" i="39"/>
  <c r="E2207" i="39"/>
  <c r="D2207" i="39"/>
  <c r="C2207" i="39"/>
  <c r="E2206" i="39"/>
  <c r="D2206" i="39"/>
  <c r="C2206" i="39"/>
  <c r="E2205" i="39"/>
  <c r="D2205" i="39"/>
  <c r="C2205" i="39"/>
  <c r="F2204" i="39"/>
  <c r="E2204" i="39"/>
  <c r="D2204" i="39"/>
  <c r="C2204" i="39"/>
  <c r="F2203" i="39"/>
  <c r="E2203" i="39"/>
  <c r="D2203" i="39"/>
  <c r="C2203" i="39"/>
  <c r="E2202" i="39"/>
  <c r="D2202" i="39"/>
  <c r="C2202" i="39"/>
  <c r="E2201" i="39"/>
  <c r="D2201" i="39"/>
  <c r="C2201" i="39"/>
  <c r="E2200" i="39"/>
  <c r="D2200" i="39"/>
  <c r="C2200" i="39"/>
  <c r="F2199" i="39"/>
  <c r="E2199" i="39"/>
  <c r="D2199" i="39"/>
  <c r="C2199" i="39"/>
  <c r="F2198" i="39"/>
  <c r="E2198" i="39"/>
  <c r="D2198" i="39"/>
  <c r="C2198" i="39"/>
  <c r="E2197" i="39"/>
  <c r="D2197" i="39"/>
  <c r="C2197" i="39"/>
  <c r="E2196" i="39"/>
  <c r="D2196" i="39"/>
  <c r="C2196" i="39"/>
  <c r="E2195" i="39"/>
  <c r="D2195" i="39"/>
  <c r="C2195" i="39"/>
  <c r="F2194" i="39"/>
  <c r="E2194" i="39"/>
  <c r="D2194" i="39"/>
  <c r="C2194" i="39"/>
  <c r="F2193" i="39"/>
  <c r="E2192" i="39"/>
  <c r="D2192" i="39"/>
  <c r="C2192" i="39"/>
  <c r="E2191" i="39"/>
  <c r="D2191" i="39"/>
  <c r="C2191" i="39"/>
  <c r="E2190" i="39"/>
  <c r="D2190" i="39"/>
  <c r="C2190" i="39"/>
  <c r="F2189" i="39"/>
  <c r="E2189" i="39"/>
  <c r="D2189" i="39"/>
  <c r="C2189" i="39"/>
  <c r="F2188" i="39"/>
  <c r="E2188" i="39"/>
  <c r="D2188" i="39"/>
  <c r="C2188" i="39"/>
  <c r="E2187" i="39"/>
  <c r="D2187" i="39"/>
  <c r="C2187" i="39"/>
  <c r="E2186" i="39"/>
  <c r="D2186" i="39"/>
  <c r="C2186" i="39"/>
  <c r="E2185" i="39"/>
  <c r="D2185" i="39"/>
  <c r="C2185" i="39"/>
  <c r="F2184" i="39"/>
  <c r="E2184" i="39"/>
  <c r="D2184" i="39"/>
  <c r="C2184" i="39"/>
  <c r="F2183" i="39"/>
  <c r="E2183" i="39"/>
  <c r="D2183" i="39"/>
  <c r="C2183" i="39"/>
  <c r="E2182" i="39"/>
  <c r="D2182" i="39"/>
  <c r="C2182" i="39"/>
  <c r="E2181" i="39"/>
  <c r="D2181" i="39"/>
  <c r="C2181" i="39"/>
  <c r="E2180" i="39"/>
  <c r="D2180" i="39"/>
  <c r="C2180" i="39"/>
  <c r="F2179" i="39"/>
  <c r="E2179" i="39"/>
  <c r="D2179" i="39"/>
  <c r="C2179" i="39"/>
  <c r="F2178" i="39"/>
  <c r="E2178" i="39"/>
  <c r="D2178" i="39"/>
  <c r="C2178" i="39"/>
  <c r="E2177" i="39"/>
  <c r="D2177" i="39"/>
  <c r="C2177" i="39"/>
  <c r="E2176" i="39"/>
  <c r="D2176" i="39"/>
  <c r="C2176" i="39"/>
  <c r="E2175" i="39"/>
  <c r="D2175" i="39"/>
  <c r="C2175" i="39"/>
  <c r="F2174" i="39"/>
  <c r="E2174" i="39"/>
  <c r="D2174" i="39"/>
  <c r="C2174" i="39"/>
  <c r="F2173" i="39"/>
  <c r="E2173" i="39"/>
  <c r="D2173" i="39"/>
  <c r="C2173" i="39"/>
  <c r="E2171" i="39"/>
  <c r="D2171" i="39"/>
  <c r="C2171" i="39"/>
  <c r="E2170" i="39"/>
  <c r="D2170" i="39"/>
  <c r="C2170" i="39"/>
  <c r="F2169" i="39"/>
  <c r="E2169" i="39"/>
  <c r="D2169" i="39"/>
  <c r="C2169" i="39"/>
  <c r="F2168" i="39"/>
  <c r="E2168" i="39"/>
  <c r="D2168" i="39"/>
  <c r="C2168" i="39"/>
  <c r="E2167" i="39"/>
  <c r="D2167" i="39"/>
  <c r="C2167" i="39"/>
  <c r="E2166" i="39"/>
  <c r="D2166" i="39"/>
  <c r="C2166" i="39"/>
  <c r="E2165" i="39"/>
  <c r="D2165" i="39"/>
  <c r="C2165" i="39"/>
  <c r="F2164" i="39"/>
  <c r="E2164" i="39"/>
  <c r="D2164" i="39"/>
  <c r="C2164" i="39"/>
  <c r="F2163" i="39"/>
  <c r="E2163" i="39"/>
  <c r="D2163" i="39"/>
  <c r="C2163" i="39"/>
  <c r="E2162" i="39"/>
  <c r="D2162" i="39"/>
  <c r="C2162" i="39"/>
  <c r="E2161" i="39"/>
  <c r="D2161" i="39"/>
  <c r="C2161" i="39"/>
  <c r="E2160" i="39"/>
  <c r="D2160" i="39"/>
  <c r="C2160" i="39"/>
  <c r="F2159" i="39"/>
  <c r="E2159" i="39"/>
  <c r="D2159" i="39"/>
  <c r="C2159" i="39"/>
  <c r="F2158" i="39"/>
  <c r="E2158" i="39"/>
  <c r="D2158" i="39"/>
  <c r="C2158" i="39"/>
  <c r="E2157" i="39"/>
  <c r="D2157" i="39"/>
  <c r="C2157" i="39"/>
  <c r="E2156" i="39"/>
  <c r="D2156" i="39"/>
  <c r="C2156" i="39"/>
  <c r="E2155" i="39"/>
  <c r="D2155" i="39"/>
  <c r="C2155" i="39"/>
  <c r="F2154" i="39"/>
  <c r="E2154" i="39"/>
  <c r="D2154" i="39"/>
  <c r="C2154" i="39"/>
  <c r="F2153" i="39"/>
  <c r="E2153" i="39"/>
  <c r="D2153" i="39"/>
  <c r="C2153" i="39"/>
  <c r="E2152" i="39"/>
  <c r="D2152" i="39"/>
  <c r="C2152" i="39"/>
  <c r="E2151" i="39"/>
  <c r="D2151" i="39"/>
  <c r="C2151" i="39"/>
  <c r="E2150" i="39"/>
  <c r="D2150" i="39"/>
  <c r="C2150" i="39"/>
  <c r="F2149" i="39"/>
  <c r="F2148" i="39"/>
  <c r="E2148" i="39"/>
  <c r="D2148" i="39"/>
  <c r="C2148" i="39"/>
  <c r="E2147" i="39"/>
  <c r="D2147" i="39"/>
  <c r="C2147" i="39"/>
  <c r="F2146" i="39"/>
  <c r="E2146" i="39"/>
  <c r="D2146" i="39"/>
  <c r="C2146" i="39"/>
  <c r="F2145" i="39"/>
  <c r="E2145" i="39"/>
  <c r="D2145" i="39"/>
  <c r="C2145" i="39"/>
  <c r="E2144" i="39"/>
  <c r="D2144" i="39"/>
  <c r="C2144" i="39"/>
  <c r="E2143" i="39"/>
  <c r="D2143" i="39"/>
  <c r="C2143" i="39"/>
  <c r="E2142" i="39"/>
  <c r="D2142" i="39"/>
  <c r="C2142" i="39"/>
  <c r="F2141" i="39"/>
  <c r="E2141" i="39"/>
  <c r="D2141" i="39"/>
  <c r="C2141" i="39"/>
  <c r="F2140" i="39"/>
  <c r="E2140" i="39"/>
  <c r="D2140" i="39"/>
  <c r="C2140" i="39"/>
  <c r="E2139" i="39"/>
  <c r="D2139" i="39"/>
  <c r="C2139" i="39"/>
  <c r="E2138" i="39"/>
  <c r="D2138" i="39"/>
  <c r="C2138" i="39"/>
  <c r="E2137" i="39"/>
  <c r="D2137" i="39"/>
  <c r="C2137" i="39"/>
  <c r="F2136" i="39"/>
  <c r="E2136" i="39"/>
  <c r="D2136" i="39"/>
  <c r="C2136" i="39"/>
  <c r="F2135" i="39"/>
  <c r="E2135" i="39"/>
  <c r="D2135" i="39"/>
  <c r="C2135" i="39"/>
  <c r="E2134" i="39"/>
  <c r="D2134" i="39"/>
  <c r="C2134" i="39"/>
  <c r="E2133" i="39"/>
  <c r="D2133" i="39"/>
  <c r="C2133" i="39"/>
  <c r="E2132" i="39"/>
  <c r="D2132" i="39"/>
  <c r="C2132" i="39"/>
  <c r="F2131" i="39"/>
  <c r="E2131" i="39"/>
  <c r="D2131" i="39"/>
  <c r="C2131" i="39"/>
  <c r="F2130" i="39"/>
  <c r="E2130" i="39"/>
  <c r="D2130" i="39"/>
  <c r="C2130" i="39"/>
  <c r="F2129" i="39"/>
  <c r="B2129" i="39"/>
  <c r="E2128" i="39"/>
  <c r="D2128" i="39"/>
  <c r="C2128" i="39"/>
  <c r="E2127" i="39"/>
  <c r="D2127" i="39"/>
  <c r="C2127" i="39"/>
  <c r="E2126" i="39"/>
  <c r="D2126" i="39"/>
  <c r="C2126" i="39"/>
  <c r="F2125" i="39"/>
  <c r="E2125" i="39"/>
  <c r="D2125" i="39"/>
  <c r="C2125" i="39"/>
  <c r="F2124" i="39"/>
  <c r="E2124" i="39"/>
  <c r="D2124" i="39"/>
  <c r="C2124" i="39"/>
  <c r="E2123" i="39"/>
  <c r="D2123" i="39"/>
  <c r="C2123" i="39"/>
  <c r="E2122" i="39"/>
  <c r="D2122" i="39"/>
  <c r="C2122" i="39"/>
  <c r="E2121" i="39"/>
  <c r="D2121" i="39"/>
  <c r="C2121" i="39"/>
  <c r="F2120" i="39"/>
  <c r="E2120" i="39"/>
  <c r="D2120" i="39"/>
  <c r="C2120" i="39"/>
  <c r="F2119" i="39"/>
  <c r="E2119" i="39"/>
  <c r="D2119" i="39"/>
  <c r="C2119" i="39"/>
  <c r="E2118" i="39"/>
  <c r="D2118" i="39"/>
  <c r="C2118" i="39"/>
  <c r="E2117" i="39"/>
  <c r="D2117" i="39"/>
  <c r="C2117" i="39"/>
  <c r="E2116" i="39"/>
  <c r="D2116" i="39"/>
  <c r="C2116" i="39"/>
  <c r="F2115" i="39"/>
  <c r="E2115" i="39"/>
  <c r="D2115" i="39"/>
  <c r="C2115" i="39"/>
  <c r="F2114" i="39"/>
  <c r="E2114" i="39"/>
  <c r="D2114" i="39"/>
  <c r="C2114" i="39"/>
  <c r="E2113" i="39"/>
  <c r="D2113" i="39"/>
  <c r="C2113" i="39"/>
  <c r="E2112" i="39"/>
  <c r="D2112" i="39"/>
  <c r="C2112" i="39"/>
  <c r="E2111" i="39"/>
  <c r="D2111" i="39"/>
  <c r="C2111" i="39"/>
  <c r="E2109" i="39"/>
  <c r="D2109" i="39"/>
  <c r="C2109" i="39"/>
  <c r="F2108" i="39"/>
  <c r="E2108" i="39"/>
  <c r="D2108" i="39"/>
  <c r="C2108" i="39"/>
  <c r="F2107" i="39"/>
  <c r="E2107" i="39"/>
  <c r="D2107" i="39"/>
  <c r="C2107" i="39"/>
  <c r="E2106" i="39"/>
  <c r="D2106" i="39"/>
  <c r="C2106" i="39"/>
  <c r="E2105" i="39"/>
  <c r="D2105" i="39"/>
  <c r="C2105" i="39"/>
  <c r="E2104" i="39"/>
  <c r="D2104" i="39"/>
  <c r="C2104" i="39"/>
  <c r="F2103" i="39"/>
  <c r="E2103" i="39"/>
  <c r="D2103" i="39"/>
  <c r="C2103" i="39"/>
  <c r="F2102" i="39"/>
  <c r="E2102" i="39"/>
  <c r="D2102" i="39"/>
  <c r="C2102" i="39"/>
  <c r="E2101" i="39"/>
  <c r="D2101" i="39"/>
  <c r="C2101" i="39"/>
  <c r="E2100" i="39"/>
  <c r="D2100" i="39"/>
  <c r="C2100" i="39"/>
  <c r="E2099" i="39"/>
  <c r="D2099" i="39"/>
  <c r="C2099" i="39"/>
  <c r="F2098" i="39"/>
  <c r="E2098" i="39"/>
  <c r="D2098" i="39"/>
  <c r="C2098" i="39"/>
  <c r="F2097" i="39"/>
  <c r="E2097" i="39"/>
  <c r="D2097" i="39"/>
  <c r="C2097" i="39"/>
  <c r="E2096" i="39"/>
  <c r="D2096" i="39"/>
  <c r="C2096" i="39"/>
  <c r="E2095" i="39"/>
  <c r="D2095" i="39"/>
  <c r="C2095" i="39"/>
  <c r="E2094" i="39"/>
  <c r="D2094" i="39"/>
  <c r="C2094" i="39"/>
  <c r="F2093" i="39"/>
  <c r="E2093" i="39"/>
  <c r="D2093" i="39"/>
  <c r="C2093" i="39"/>
  <c r="E2092" i="39"/>
  <c r="D2092" i="39"/>
  <c r="C2092" i="39"/>
  <c r="E2091" i="39"/>
  <c r="D2091" i="39"/>
  <c r="C2091" i="39"/>
  <c r="E2090" i="39"/>
  <c r="D2090" i="39"/>
  <c r="C2090" i="39"/>
  <c r="F2089" i="39"/>
  <c r="F2088" i="39"/>
  <c r="E2088" i="39"/>
  <c r="D2088" i="39"/>
  <c r="C2088" i="39"/>
  <c r="E2087" i="39"/>
  <c r="D2087" i="39"/>
  <c r="C2087" i="39"/>
  <c r="E2086" i="39"/>
  <c r="D2086" i="39"/>
  <c r="C2086" i="39"/>
  <c r="E2085" i="39"/>
  <c r="D2085" i="39"/>
  <c r="C2085" i="39"/>
  <c r="F2084" i="39"/>
  <c r="E2084" i="39"/>
  <c r="D2084" i="39"/>
  <c r="C2084" i="39"/>
  <c r="F2083" i="39"/>
  <c r="E2083" i="39"/>
  <c r="D2083" i="39"/>
  <c r="C2083" i="39"/>
  <c r="E2082" i="39"/>
  <c r="D2082" i="39"/>
  <c r="C2082" i="39"/>
  <c r="E2081" i="39"/>
  <c r="D2081" i="39"/>
  <c r="C2081" i="39"/>
  <c r="E2080" i="39"/>
  <c r="D2080" i="39"/>
  <c r="C2080" i="39"/>
  <c r="F2079" i="39"/>
  <c r="E2079" i="39"/>
  <c r="D2079" i="39"/>
  <c r="C2079" i="39"/>
  <c r="F2078" i="39"/>
  <c r="E2078" i="39"/>
  <c r="D2078" i="39"/>
  <c r="C2078" i="39"/>
  <c r="E2077" i="39"/>
  <c r="D2077" i="39"/>
  <c r="C2077" i="39"/>
  <c r="E2076" i="39"/>
  <c r="D2076" i="39"/>
  <c r="C2076" i="39"/>
  <c r="E2075" i="39"/>
  <c r="D2075" i="39"/>
  <c r="C2075" i="39"/>
  <c r="F2074" i="39"/>
  <c r="E2074" i="39"/>
  <c r="D2074" i="39"/>
  <c r="C2074" i="39"/>
  <c r="F2073" i="39"/>
  <c r="E2073" i="39"/>
  <c r="D2073" i="39"/>
  <c r="C2073" i="39"/>
  <c r="E2072" i="39"/>
  <c r="D2072" i="39"/>
  <c r="C2072" i="39"/>
  <c r="E2071" i="39"/>
  <c r="D2071" i="39"/>
  <c r="C2071" i="39"/>
  <c r="E2070" i="39"/>
  <c r="D2070" i="39"/>
  <c r="C2070" i="39"/>
  <c r="F2069" i="39"/>
  <c r="E2069" i="39"/>
  <c r="D2069" i="39"/>
  <c r="C2069" i="39"/>
  <c r="F2068" i="39"/>
  <c r="E2068" i="39"/>
  <c r="D2068" i="39"/>
  <c r="C2068" i="39"/>
  <c r="F2067" i="39"/>
  <c r="B2067" i="39"/>
  <c r="E2066" i="39"/>
  <c r="D2066" i="39"/>
  <c r="C2066" i="39"/>
  <c r="E2065" i="39"/>
  <c r="D2065" i="39"/>
  <c r="C2065" i="39"/>
  <c r="E2064" i="39"/>
  <c r="D2064" i="39"/>
  <c r="C2064" i="39"/>
  <c r="E2063" i="39"/>
  <c r="D2063" i="39"/>
  <c r="C2063" i="39"/>
  <c r="F2062" i="39"/>
  <c r="E2062" i="39"/>
  <c r="D2062" i="39"/>
  <c r="C2062" i="39"/>
  <c r="E2061" i="39"/>
  <c r="D2061" i="39"/>
  <c r="C2061" i="39"/>
  <c r="E2060" i="39"/>
  <c r="D2060" i="39"/>
  <c r="C2060" i="39"/>
  <c r="E2059" i="39"/>
  <c r="D2059" i="39"/>
  <c r="C2059" i="39"/>
  <c r="E2058" i="39"/>
  <c r="D2058" i="39"/>
  <c r="C2058" i="39"/>
  <c r="F2057" i="39"/>
  <c r="E2057" i="39"/>
  <c r="D2057" i="39"/>
  <c r="C2057" i="39"/>
  <c r="E2056" i="39"/>
  <c r="D2056" i="39"/>
  <c r="C2056" i="39"/>
  <c r="E2055" i="39"/>
  <c r="D2055" i="39"/>
  <c r="C2055" i="39"/>
  <c r="E2054" i="39"/>
  <c r="D2054" i="39"/>
  <c r="C2054" i="39"/>
  <c r="F2053" i="39"/>
  <c r="E2053" i="39"/>
  <c r="D2053" i="39"/>
  <c r="C2053" i="39"/>
  <c r="F2052" i="39"/>
  <c r="E2052" i="39"/>
  <c r="D2052" i="39"/>
  <c r="C2052" i="39"/>
  <c r="F2051" i="39"/>
  <c r="E2051" i="39"/>
  <c r="D2051" i="39"/>
  <c r="C2051" i="39"/>
  <c r="F2050" i="39"/>
  <c r="E2050" i="39"/>
  <c r="D2050" i="39"/>
  <c r="C2050" i="39"/>
  <c r="F2049" i="39"/>
  <c r="B2049" i="39"/>
  <c r="E2048" i="39"/>
  <c r="D2048" i="39"/>
  <c r="C2048" i="39"/>
  <c r="F2047" i="39"/>
  <c r="E2047" i="39"/>
  <c r="D2047" i="39"/>
  <c r="C2047" i="39"/>
  <c r="E2046" i="39"/>
  <c r="D2046" i="39"/>
  <c r="C2046" i="39"/>
  <c r="E2045" i="39"/>
  <c r="D2045" i="39"/>
  <c r="C2045" i="39"/>
  <c r="E2044" i="39"/>
  <c r="D2044" i="39"/>
  <c r="C2044" i="39"/>
  <c r="E2043" i="39"/>
  <c r="D2043" i="39"/>
  <c r="C2043" i="39"/>
  <c r="F2042" i="39"/>
  <c r="E2042" i="39"/>
  <c r="D2042" i="39"/>
  <c r="C2042" i="39"/>
  <c r="E2041" i="39"/>
  <c r="D2041" i="39"/>
  <c r="C2041" i="39"/>
  <c r="E2040" i="39"/>
  <c r="D2040" i="39"/>
  <c r="C2040" i="39"/>
  <c r="E2039" i="39"/>
  <c r="D2039" i="39"/>
  <c r="C2039" i="39"/>
  <c r="E2038" i="39"/>
  <c r="D2038" i="39"/>
  <c r="C2038" i="39"/>
  <c r="F2037" i="39"/>
  <c r="E2037" i="39"/>
  <c r="D2037" i="39"/>
  <c r="C2037" i="39"/>
  <c r="E2036" i="39"/>
  <c r="D2036" i="39"/>
  <c r="C2036" i="39"/>
  <c r="E2035" i="39"/>
  <c r="D2035" i="39"/>
  <c r="C2035" i="39"/>
  <c r="F2034" i="39"/>
  <c r="F2033" i="39"/>
  <c r="E2033" i="39"/>
  <c r="D2033" i="39"/>
  <c r="C2033" i="39"/>
  <c r="E2032" i="39"/>
  <c r="D2032" i="39"/>
  <c r="C2032" i="39"/>
  <c r="E2031" i="39"/>
  <c r="D2031" i="39"/>
  <c r="C2031" i="39"/>
  <c r="E2030" i="39"/>
  <c r="D2030" i="39"/>
  <c r="C2030" i="39"/>
  <c r="E2029" i="39"/>
  <c r="D2029" i="39"/>
  <c r="C2029" i="39"/>
  <c r="F2028" i="39"/>
  <c r="E2028" i="39"/>
  <c r="D2028" i="39"/>
  <c r="C2028" i="39"/>
  <c r="E2027" i="39"/>
  <c r="D2027" i="39"/>
  <c r="C2027" i="39"/>
  <c r="E2026" i="39"/>
  <c r="D2026" i="39"/>
  <c r="C2026" i="39"/>
  <c r="E2025" i="39"/>
  <c r="D2025" i="39"/>
  <c r="C2025" i="39"/>
  <c r="E2024" i="39"/>
  <c r="D2024" i="39"/>
  <c r="C2024" i="39"/>
  <c r="F2023" i="39"/>
  <c r="E2023" i="39"/>
  <c r="D2023" i="39"/>
  <c r="C2023" i="39"/>
  <c r="E2022" i="39"/>
  <c r="D2022" i="39"/>
  <c r="C2022" i="39"/>
  <c r="E2021" i="39"/>
  <c r="D2021" i="39"/>
  <c r="C2021" i="39"/>
  <c r="E2020" i="39"/>
  <c r="D2020" i="39"/>
  <c r="C2020" i="39"/>
  <c r="E2019" i="39"/>
  <c r="D2019" i="39"/>
  <c r="C2019" i="39"/>
  <c r="F2018" i="39"/>
  <c r="E2018" i="39"/>
  <c r="D2018" i="39"/>
  <c r="C2018" i="39"/>
  <c r="E2017" i="39"/>
  <c r="D2017" i="39"/>
  <c r="C2017" i="39"/>
  <c r="E2016" i="39"/>
  <c r="D2016" i="39"/>
  <c r="C2016" i="39"/>
  <c r="E2015" i="39"/>
  <c r="D2015" i="39"/>
  <c r="C2015" i="39"/>
  <c r="E2014" i="39"/>
  <c r="D2014" i="39"/>
  <c r="C2014" i="39"/>
  <c r="F2013" i="39"/>
  <c r="E2013" i="39"/>
  <c r="D2013" i="39"/>
  <c r="C2013" i="39"/>
  <c r="F2012" i="39"/>
  <c r="B2012" i="39"/>
  <c r="E2011" i="39"/>
  <c r="D2011" i="39"/>
  <c r="C2011" i="39"/>
  <c r="E2010" i="39"/>
  <c r="D2010" i="39"/>
  <c r="C2010" i="39"/>
  <c r="E2009" i="39"/>
  <c r="D2009" i="39"/>
  <c r="C2009" i="39"/>
  <c r="E2008" i="39"/>
  <c r="D2008" i="39"/>
  <c r="C2008" i="39"/>
  <c r="F2007" i="39"/>
  <c r="E2007" i="39"/>
  <c r="D2007" i="39"/>
  <c r="C2007" i="39"/>
  <c r="E2006" i="39"/>
  <c r="D2006" i="39"/>
  <c r="C2006" i="39"/>
  <c r="E2005" i="39"/>
  <c r="D2005" i="39"/>
  <c r="C2005" i="39"/>
  <c r="E2004" i="39"/>
  <c r="D2004" i="39"/>
  <c r="C2004" i="39"/>
  <c r="E2003" i="39"/>
  <c r="D2003" i="39"/>
  <c r="C2003" i="39"/>
  <c r="F2002" i="39"/>
  <c r="E2002" i="39"/>
  <c r="D2002" i="39"/>
  <c r="C2002" i="39"/>
  <c r="E2001" i="39"/>
  <c r="D2001" i="39"/>
  <c r="C2001" i="39"/>
  <c r="E2000" i="39"/>
  <c r="D2000" i="39"/>
  <c r="C2000" i="39"/>
  <c r="E1999" i="39"/>
  <c r="D1999" i="39"/>
  <c r="C1999" i="39"/>
  <c r="E1998" i="39"/>
  <c r="D1998" i="39"/>
  <c r="C1998" i="39"/>
  <c r="F1997" i="39"/>
  <c r="E1997" i="39"/>
  <c r="D1997" i="39"/>
  <c r="C1997" i="39"/>
  <c r="E1996" i="39"/>
  <c r="D1996" i="39"/>
  <c r="C1996" i="39"/>
  <c r="E1995" i="39"/>
  <c r="D1995" i="39"/>
  <c r="C1995" i="39"/>
  <c r="E1994" i="39"/>
  <c r="D1994" i="39"/>
  <c r="C1994" i="39"/>
  <c r="E1993" i="39"/>
  <c r="D1993" i="39"/>
  <c r="C1993" i="39"/>
  <c r="F1992" i="39"/>
  <c r="E1992" i="39"/>
  <c r="D1992" i="39"/>
  <c r="C1992" i="39"/>
  <c r="E1991" i="39"/>
  <c r="D1991" i="39"/>
  <c r="C1991" i="39"/>
  <c r="E1989" i="39"/>
  <c r="D1989" i="39"/>
  <c r="C1989" i="39"/>
  <c r="E1988" i="39"/>
  <c r="D1988" i="39"/>
  <c r="C1988" i="39"/>
  <c r="F1987" i="39"/>
  <c r="E1987" i="39"/>
  <c r="D1987" i="39"/>
  <c r="C1987" i="39"/>
  <c r="E1986" i="39"/>
  <c r="D1986" i="39"/>
  <c r="C1986" i="39"/>
  <c r="E1985" i="39"/>
  <c r="D1985" i="39"/>
  <c r="C1985" i="39"/>
  <c r="E1984" i="39"/>
  <c r="D1984" i="39"/>
  <c r="C1984" i="39"/>
  <c r="E1983" i="39"/>
  <c r="D1983" i="39"/>
  <c r="C1983" i="39"/>
  <c r="F1982" i="39"/>
  <c r="E1982" i="39"/>
  <c r="D1982" i="39"/>
  <c r="C1982" i="39"/>
  <c r="E1981" i="39"/>
  <c r="D1981" i="39"/>
  <c r="C1981" i="39"/>
  <c r="E1980" i="39"/>
  <c r="D1980" i="39"/>
  <c r="C1980" i="39"/>
  <c r="E1979" i="39"/>
  <c r="D1979" i="39"/>
  <c r="C1979" i="39"/>
  <c r="E1978" i="39"/>
  <c r="D1978" i="39"/>
  <c r="C1978" i="39"/>
  <c r="F1977" i="39"/>
  <c r="E1977" i="39"/>
  <c r="D1977" i="39"/>
  <c r="C1977" i="39"/>
  <c r="E1976" i="39"/>
  <c r="D1976" i="39"/>
  <c r="C1976" i="39"/>
  <c r="E1975" i="39"/>
  <c r="D1975" i="39"/>
  <c r="C1975" i="39"/>
  <c r="E1974" i="39"/>
  <c r="D1974" i="39"/>
  <c r="C1974" i="39"/>
  <c r="E1973" i="39"/>
  <c r="D1973" i="39"/>
  <c r="C1973" i="39"/>
  <c r="F1972" i="39"/>
  <c r="E1971" i="39"/>
  <c r="D1971" i="39"/>
  <c r="C1971" i="39"/>
  <c r="E1970" i="39"/>
  <c r="D1970" i="39"/>
  <c r="C1970" i="39"/>
  <c r="E1969" i="39"/>
  <c r="D1969" i="39"/>
  <c r="C1969" i="39"/>
  <c r="F1968" i="39"/>
  <c r="E1968" i="39"/>
  <c r="D1968" i="39"/>
  <c r="C1968" i="39"/>
  <c r="F1967" i="39"/>
  <c r="E1967" i="39"/>
  <c r="D1967" i="39"/>
  <c r="C1967" i="39"/>
  <c r="E1966" i="39"/>
  <c r="D1966" i="39"/>
  <c r="C1966" i="39"/>
  <c r="E1965" i="39"/>
  <c r="D1965" i="39"/>
  <c r="C1965" i="39"/>
  <c r="E1964" i="39"/>
  <c r="D1964" i="39"/>
  <c r="C1964" i="39"/>
  <c r="E1963" i="39"/>
  <c r="D1963" i="39"/>
  <c r="C1963" i="39"/>
  <c r="F1962" i="39"/>
  <c r="E1962" i="39"/>
  <c r="D1962" i="39"/>
  <c r="C1962" i="39"/>
  <c r="E1961" i="39"/>
  <c r="D1961" i="39"/>
  <c r="C1961" i="39"/>
  <c r="E1960" i="39"/>
  <c r="D1960" i="39"/>
  <c r="C1960" i="39"/>
  <c r="E1959" i="39"/>
  <c r="D1959" i="39"/>
  <c r="C1959" i="39"/>
  <c r="F1958" i="39"/>
  <c r="E1958" i="39"/>
  <c r="D1958" i="39"/>
  <c r="C1958" i="39"/>
  <c r="E1957" i="39"/>
  <c r="D1957" i="39"/>
  <c r="C1957" i="39"/>
  <c r="E1956" i="39"/>
  <c r="D1956" i="39"/>
  <c r="C1956" i="39"/>
  <c r="E1955" i="39"/>
  <c r="D1955" i="39"/>
  <c r="C1955" i="39"/>
  <c r="E1954" i="39"/>
  <c r="D1954" i="39"/>
  <c r="C1954" i="39"/>
  <c r="F1953" i="39"/>
  <c r="E1953" i="39"/>
  <c r="D1953" i="39"/>
  <c r="C1953" i="39"/>
  <c r="F1952" i="39"/>
  <c r="B1952" i="39"/>
  <c r="E1951" i="39"/>
  <c r="D1951" i="39"/>
  <c r="C1951" i="39"/>
  <c r="E1950" i="39"/>
  <c r="D1950" i="39"/>
  <c r="C1950" i="39"/>
  <c r="E1949" i="39"/>
  <c r="D1949" i="39"/>
  <c r="C1949" i="39"/>
  <c r="E1948" i="39"/>
  <c r="D1948" i="39"/>
  <c r="C1948" i="39"/>
  <c r="F1947" i="39"/>
  <c r="E1947" i="39"/>
  <c r="D1947" i="39"/>
  <c r="C1947" i="39"/>
  <c r="E1946" i="39"/>
  <c r="D1946" i="39"/>
  <c r="C1946" i="39"/>
  <c r="E1945" i="39"/>
  <c r="D1945" i="39"/>
  <c r="C1945" i="39"/>
  <c r="E1944" i="39"/>
  <c r="D1944" i="39"/>
  <c r="C1944" i="39"/>
  <c r="E1943" i="39"/>
  <c r="D1943" i="39"/>
  <c r="C1943" i="39"/>
  <c r="F1942" i="39"/>
  <c r="E1942" i="39"/>
  <c r="D1942" i="39"/>
  <c r="C1942" i="39"/>
  <c r="E1941" i="39"/>
  <c r="D1941" i="39"/>
  <c r="C1941" i="39"/>
  <c r="E1940" i="39"/>
  <c r="D1940" i="39"/>
  <c r="C1940" i="39"/>
  <c r="E1939" i="39"/>
  <c r="D1939" i="39"/>
  <c r="C1939" i="39"/>
  <c r="E1938" i="39"/>
  <c r="D1938" i="39"/>
  <c r="C1938" i="39"/>
  <c r="F1937" i="39"/>
  <c r="E1937" i="39"/>
  <c r="D1937" i="39"/>
  <c r="C1937" i="39"/>
  <c r="E1936" i="39"/>
  <c r="D1936" i="39"/>
  <c r="C1936" i="39"/>
  <c r="E1935" i="39"/>
  <c r="D1935" i="39"/>
  <c r="C1935" i="39"/>
  <c r="E1934" i="39"/>
  <c r="D1934" i="39"/>
  <c r="C1934" i="39"/>
  <c r="E1933" i="39"/>
  <c r="D1933" i="39"/>
  <c r="C1933" i="39"/>
  <c r="F1932" i="39"/>
  <c r="E1932" i="39"/>
  <c r="D1932" i="39"/>
  <c r="C1932" i="39"/>
  <c r="E1931" i="39"/>
  <c r="D1931" i="39"/>
  <c r="C1931" i="39"/>
  <c r="E1930" i="39"/>
  <c r="D1930" i="39"/>
  <c r="C1930" i="39"/>
  <c r="E1928" i="39"/>
  <c r="D1928" i="39"/>
  <c r="C1928" i="39"/>
  <c r="F1927" i="39"/>
  <c r="E1927" i="39"/>
  <c r="D1927" i="39"/>
  <c r="C1927" i="39"/>
  <c r="E1926" i="39"/>
  <c r="D1926" i="39"/>
  <c r="C1926" i="39"/>
  <c r="E1925" i="39"/>
  <c r="D1925" i="39"/>
  <c r="C1925" i="39"/>
  <c r="E1924" i="39"/>
  <c r="D1924" i="39"/>
  <c r="C1924" i="39"/>
  <c r="E1923" i="39"/>
  <c r="D1923" i="39"/>
  <c r="C1923" i="39"/>
  <c r="F1922" i="39"/>
  <c r="E1922" i="39"/>
  <c r="D1922" i="39"/>
  <c r="C1922" i="39"/>
  <c r="E1921" i="39"/>
  <c r="D1921" i="39"/>
  <c r="C1921" i="39"/>
  <c r="E1920" i="39"/>
  <c r="D1920" i="39"/>
  <c r="C1920" i="39"/>
  <c r="E1919" i="39"/>
  <c r="D1919" i="39"/>
  <c r="C1919" i="39"/>
  <c r="E1918" i="39"/>
  <c r="D1918" i="39"/>
  <c r="C1918" i="39"/>
  <c r="F1917" i="39"/>
  <c r="E1917" i="39"/>
  <c r="D1917" i="39"/>
  <c r="C1917" i="39"/>
  <c r="E1916" i="39"/>
  <c r="D1916" i="39"/>
  <c r="C1916" i="39"/>
  <c r="E1915" i="39"/>
  <c r="D1915" i="39"/>
  <c r="C1915" i="39"/>
  <c r="E1914" i="39"/>
  <c r="D1914" i="39"/>
  <c r="C1914" i="39"/>
  <c r="E1913" i="39"/>
  <c r="D1913" i="39"/>
  <c r="C1913" i="39"/>
  <c r="F1912" i="39"/>
  <c r="E1912" i="39"/>
  <c r="D1912" i="39"/>
  <c r="C1912" i="39"/>
  <c r="E1911" i="39"/>
  <c r="D1911" i="39"/>
  <c r="C1911" i="39"/>
  <c r="E1910" i="39"/>
  <c r="D1910" i="39"/>
  <c r="C1910" i="39"/>
  <c r="E1909" i="39"/>
  <c r="D1909" i="39"/>
  <c r="C1909" i="39"/>
  <c r="E1908" i="39"/>
  <c r="D1908" i="39"/>
  <c r="C1908" i="39"/>
  <c r="F1907" i="39"/>
  <c r="E1907" i="39"/>
  <c r="D1907" i="39"/>
  <c r="C1907" i="39"/>
  <c r="F1906" i="39"/>
  <c r="E1906" i="39"/>
  <c r="B1906" i="39"/>
  <c r="E1905" i="39"/>
  <c r="D1905" i="39"/>
  <c r="C1905" i="39"/>
  <c r="E1904" i="39"/>
  <c r="D1904" i="39"/>
  <c r="C1904" i="39"/>
  <c r="E1903" i="39"/>
  <c r="D1903" i="39"/>
  <c r="C1903" i="39"/>
  <c r="E1902" i="39"/>
  <c r="D1902" i="39"/>
  <c r="C1902" i="39"/>
  <c r="F1901" i="39"/>
  <c r="E1901" i="39"/>
  <c r="D1901" i="39"/>
  <c r="C1901" i="39"/>
  <c r="E1900" i="39"/>
  <c r="D1900" i="39"/>
  <c r="C1900" i="39"/>
  <c r="E1899" i="39"/>
  <c r="D1899" i="39"/>
  <c r="C1899" i="39"/>
  <c r="E1898" i="39"/>
  <c r="D1898" i="39"/>
  <c r="C1898" i="39"/>
  <c r="F1897" i="39"/>
  <c r="E1897" i="39"/>
  <c r="D1897" i="39"/>
  <c r="C1897" i="39"/>
  <c r="F1896" i="39"/>
  <c r="E1896" i="39"/>
  <c r="D1896" i="39"/>
  <c r="C1896" i="39"/>
  <c r="E1895" i="39"/>
  <c r="D1895" i="39"/>
  <c r="C1895" i="39"/>
  <c r="E1894" i="39"/>
  <c r="D1894" i="39"/>
  <c r="C1894" i="39"/>
  <c r="E1893" i="39"/>
  <c r="D1893" i="39"/>
  <c r="C1893" i="39"/>
  <c r="E1892" i="39"/>
  <c r="D1892" i="39"/>
  <c r="C1892" i="39"/>
  <c r="F1891" i="39"/>
  <c r="E1891" i="39"/>
  <c r="D1891" i="39"/>
  <c r="C1891" i="39"/>
  <c r="E1890" i="39"/>
  <c r="D1890" i="39"/>
  <c r="C1890" i="39"/>
  <c r="E1889" i="39"/>
  <c r="D1889" i="39"/>
  <c r="C1889" i="39"/>
  <c r="E1888" i="39"/>
  <c r="D1888" i="39"/>
  <c r="C1888" i="39"/>
  <c r="F1887" i="39"/>
  <c r="E1887" i="39"/>
  <c r="D1887" i="39"/>
  <c r="C1887" i="39"/>
  <c r="E1885" i="39"/>
  <c r="D1885" i="39"/>
  <c r="C1885" i="39"/>
  <c r="E1884" i="39"/>
  <c r="D1884" i="39"/>
  <c r="C1884" i="39"/>
  <c r="E1883" i="39"/>
  <c r="D1883" i="39"/>
  <c r="C1883" i="39"/>
  <c r="F1882" i="39"/>
  <c r="E1882" i="39"/>
  <c r="D1882" i="39"/>
  <c r="C1882" i="39"/>
  <c r="E1881" i="39"/>
  <c r="D1881" i="39"/>
  <c r="C1881" i="39"/>
  <c r="E1880" i="39"/>
  <c r="D1880" i="39"/>
  <c r="C1880" i="39"/>
  <c r="E1879" i="39"/>
  <c r="D1879" i="39"/>
  <c r="C1879" i="39"/>
  <c r="E1878" i="39"/>
  <c r="D1878" i="39"/>
  <c r="C1878" i="39"/>
  <c r="F1877" i="39"/>
  <c r="E1877" i="39"/>
  <c r="D1877" i="39"/>
  <c r="C1877" i="39"/>
  <c r="E1876" i="39"/>
  <c r="D1876" i="39"/>
  <c r="C1876" i="39"/>
  <c r="E1875" i="39"/>
  <c r="D1875" i="39"/>
  <c r="C1875" i="39"/>
  <c r="E1874" i="39"/>
  <c r="D1874" i="39"/>
  <c r="C1874" i="39"/>
  <c r="E1873" i="39"/>
  <c r="D1873" i="39"/>
  <c r="C1873" i="39"/>
  <c r="F1872" i="39"/>
  <c r="E1872" i="39"/>
  <c r="D1872" i="39"/>
  <c r="C1872" i="39"/>
  <c r="E1871" i="39"/>
  <c r="D1871" i="39"/>
  <c r="C1871" i="39"/>
  <c r="E1870" i="39"/>
  <c r="D1870" i="39"/>
  <c r="C1870" i="39"/>
  <c r="E1869" i="39"/>
  <c r="D1869" i="39"/>
  <c r="C1869" i="39"/>
  <c r="E1868" i="39"/>
  <c r="D1868" i="39"/>
  <c r="C1868" i="39"/>
  <c r="F1867" i="39"/>
  <c r="E1867" i="39"/>
  <c r="D1867" i="39"/>
  <c r="C1867" i="39"/>
  <c r="F1866" i="39"/>
  <c r="F1865" i="39"/>
  <c r="E1865" i="39"/>
  <c r="D1865" i="39"/>
  <c r="C1865" i="39"/>
  <c r="E1864" i="39"/>
  <c r="D1864" i="39"/>
  <c r="C1864" i="39"/>
  <c r="E1863" i="39"/>
  <c r="D1863" i="39"/>
  <c r="C1863" i="39"/>
  <c r="E1862" i="39"/>
  <c r="D1862" i="39"/>
  <c r="C1862" i="39"/>
  <c r="E1861" i="39"/>
  <c r="D1861" i="39"/>
  <c r="C1861" i="39"/>
  <c r="F1860" i="39"/>
  <c r="E1860" i="39"/>
  <c r="D1860" i="39"/>
  <c r="C1860" i="39"/>
  <c r="E1859" i="39"/>
  <c r="D1859" i="39"/>
  <c r="C1859" i="39"/>
  <c r="E1858" i="39"/>
  <c r="D1858" i="39"/>
  <c r="C1858" i="39"/>
  <c r="E1857" i="39"/>
  <c r="D1857" i="39"/>
  <c r="C1857" i="39"/>
  <c r="E1856" i="39"/>
  <c r="D1856" i="39"/>
  <c r="C1856" i="39"/>
  <c r="F1855" i="39"/>
  <c r="E1855" i="39"/>
  <c r="D1855" i="39"/>
  <c r="C1855" i="39"/>
  <c r="E1854" i="39"/>
  <c r="D1854" i="39"/>
  <c r="C1854" i="39"/>
  <c r="E1853" i="39"/>
  <c r="D1853" i="39"/>
  <c r="C1853" i="39"/>
  <c r="E1852" i="39"/>
  <c r="D1852" i="39"/>
  <c r="C1852" i="39"/>
  <c r="E1851" i="39"/>
  <c r="D1851" i="39"/>
  <c r="C1851" i="39"/>
  <c r="F1850" i="39"/>
  <c r="E1850" i="39"/>
  <c r="D1850" i="39"/>
  <c r="C1850" i="39"/>
  <c r="E1849" i="39"/>
  <c r="D1849" i="39"/>
  <c r="C1849" i="39"/>
  <c r="E1848" i="39"/>
  <c r="D1848" i="39"/>
  <c r="C1848" i="39"/>
  <c r="E1847" i="39"/>
  <c r="D1847" i="39"/>
  <c r="C1847" i="39"/>
  <c r="F1846" i="39"/>
  <c r="E1846" i="39"/>
  <c r="D1846" i="39"/>
  <c r="C1846" i="39"/>
  <c r="F1845" i="39"/>
  <c r="B1845" i="39"/>
  <c r="E1844" i="39"/>
  <c r="D1844" i="39"/>
  <c r="C1844" i="39"/>
  <c r="E1843" i="39"/>
  <c r="D1843" i="39"/>
  <c r="C1843" i="39"/>
  <c r="E1842" i="39"/>
  <c r="D1842" i="39"/>
  <c r="C1842" i="39"/>
  <c r="E1841" i="39"/>
  <c r="D1841" i="39"/>
  <c r="C1841" i="39"/>
  <c r="F1840" i="39"/>
  <c r="E1840" i="39"/>
  <c r="D1840" i="39"/>
  <c r="C1840" i="39"/>
  <c r="E1839" i="39"/>
  <c r="D1839" i="39"/>
  <c r="C1839" i="39"/>
  <c r="E1838" i="39"/>
  <c r="D1838" i="39"/>
  <c r="C1838" i="39"/>
  <c r="E1837" i="39"/>
  <c r="D1837" i="39"/>
  <c r="C1837" i="39"/>
  <c r="E1836" i="39"/>
  <c r="D1836" i="39"/>
  <c r="C1836" i="39"/>
  <c r="F1835" i="39"/>
  <c r="E1835" i="39"/>
  <c r="D1835" i="39"/>
  <c r="C1835" i="39"/>
  <c r="E1834" i="39"/>
  <c r="D1834" i="39"/>
  <c r="C1834" i="39"/>
  <c r="E1833" i="39"/>
  <c r="D1833" i="39"/>
  <c r="C1833" i="39"/>
  <c r="E1832" i="39"/>
  <c r="D1832" i="39"/>
  <c r="C1832" i="39"/>
  <c r="E1831" i="39"/>
  <c r="D1831" i="39"/>
  <c r="C1831" i="39"/>
  <c r="F1830" i="39"/>
  <c r="E1830" i="39"/>
  <c r="D1830" i="39"/>
  <c r="C1830" i="39"/>
  <c r="E1829" i="39"/>
  <c r="D1829" i="39"/>
  <c r="C1829" i="39"/>
  <c r="E1828" i="39"/>
  <c r="D1828" i="39"/>
  <c r="C1828" i="39"/>
  <c r="E1827" i="39"/>
  <c r="D1827" i="39"/>
  <c r="C1827" i="39"/>
  <c r="E1826" i="39"/>
  <c r="D1826" i="39"/>
  <c r="C1826" i="39"/>
  <c r="F1825" i="39"/>
  <c r="E1825" i="39"/>
  <c r="D1825" i="39"/>
  <c r="C1825" i="39"/>
  <c r="E1824" i="39"/>
  <c r="D1824" i="39"/>
  <c r="C1824" i="39"/>
  <c r="E1822" i="39"/>
  <c r="D1822" i="39"/>
  <c r="C1822" i="39"/>
  <c r="E1821" i="39"/>
  <c r="D1821" i="39"/>
  <c r="C1821" i="39"/>
  <c r="F1820" i="39"/>
  <c r="E1820" i="39"/>
  <c r="D1820" i="39"/>
  <c r="C1820" i="39"/>
  <c r="F1819" i="39"/>
  <c r="E1819" i="39"/>
  <c r="D1819" i="39"/>
  <c r="C1819" i="39"/>
  <c r="F1818" i="39"/>
  <c r="E1818" i="39"/>
  <c r="D1818" i="39"/>
  <c r="C1818" i="39"/>
  <c r="F1817" i="39"/>
  <c r="E1817" i="39"/>
  <c r="D1817" i="39"/>
  <c r="C1817" i="39"/>
  <c r="F1816" i="39"/>
  <c r="E1816" i="39"/>
  <c r="D1816" i="39"/>
  <c r="C1816" i="39"/>
  <c r="F1815" i="39"/>
  <c r="E1815" i="39"/>
  <c r="D1815" i="39"/>
  <c r="C1815" i="39"/>
  <c r="F1814" i="39"/>
  <c r="E1814" i="39"/>
  <c r="D1814" i="39"/>
  <c r="C1814" i="39"/>
  <c r="F1813" i="39"/>
  <c r="E1813" i="39"/>
  <c r="D1813" i="39"/>
  <c r="C1813" i="39"/>
  <c r="F1812" i="39"/>
  <c r="E1812" i="39"/>
  <c r="D1812" i="39"/>
  <c r="C1812" i="39"/>
  <c r="E1811" i="39"/>
  <c r="D1811" i="39"/>
  <c r="C1811" i="39"/>
  <c r="E1810" i="39"/>
  <c r="D1810" i="39"/>
  <c r="C1810" i="39"/>
  <c r="E1808" i="39"/>
  <c r="D1808" i="39"/>
  <c r="C1808" i="39"/>
  <c r="E1807" i="39"/>
  <c r="D1807" i="39"/>
  <c r="C1807" i="39"/>
  <c r="F1806" i="39"/>
  <c r="E1806" i="39"/>
  <c r="D1806" i="39"/>
  <c r="C1806" i="39"/>
  <c r="E1805" i="39"/>
  <c r="D1805" i="39"/>
  <c r="C1805" i="39"/>
  <c r="E1804" i="39"/>
  <c r="D1804" i="39"/>
  <c r="C1804" i="39"/>
  <c r="E1803" i="39"/>
  <c r="D1803" i="39"/>
  <c r="C1803" i="39"/>
  <c r="E1802" i="39"/>
  <c r="D1802" i="39"/>
  <c r="C1802" i="39"/>
  <c r="F1801" i="39"/>
  <c r="E1801" i="39"/>
  <c r="D1801" i="39"/>
  <c r="C1801" i="39"/>
  <c r="E1800" i="39"/>
  <c r="D1800" i="39"/>
  <c r="C1800" i="39"/>
  <c r="E1799" i="39"/>
  <c r="D1799" i="39"/>
  <c r="C1799" i="39"/>
  <c r="E1798" i="39"/>
  <c r="D1798" i="39"/>
  <c r="C1798" i="39"/>
  <c r="E1797" i="39"/>
  <c r="D1797" i="39"/>
  <c r="C1797" i="39"/>
  <c r="F1796" i="39"/>
  <c r="E1796" i="39"/>
  <c r="D1796" i="39"/>
  <c r="C1796" i="39"/>
  <c r="E1795" i="39"/>
  <c r="D1795" i="39"/>
  <c r="C1795" i="39"/>
  <c r="E1794" i="39"/>
  <c r="D1794" i="39"/>
  <c r="C1794" i="39"/>
  <c r="E1793" i="39"/>
  <c r="D1793" i="39"/>
  <c r="C1793" i="39"/>
  <c r="E1792" i="39"/>
  <c r="D1792" i="39"/>
  <c r="C1792" i="39"/>
  <c r="F1791" i="39"/>
  <c r="E1791" i="39"/>
  <c r="D1791" i="39"/>
  <c r="C1791" i="39"/>
  <c r="E1790" i="39"/>
  <c r="D1790" i="39"/>
  <c r="C1790" i="39"/>
  <c r="E1789" i="39"/>
  <c r="D1789" i="39"/>
  <c r="C1789" i="39"/>
  <c r="E1788" i="39"/>
  <c r="D1788" i="39"/>
  <c r="C1788" i="39"/>
  <c r="F1787" i="39"/>
  <c r="B1787" i="39"/>
  <c r="E1786" i="39"/>
  <c r="D1786" i="39"/>
  <c r="C1786" i="39"/>
  <c r="E1785" i="39"/>
  <c r="D1785" i="39"/>
  <c r="C1785" i="39"/>
  <c r="E1784" i="39"/>
  <c r="D1784" i="39"/>
  <c r="C1784" i="39"/>
  <c r="E1783" i="39"/>
  <c r="D1783" i="39"/>
  <c r="C1783" i="39"/>
  <c r="F1782" i="39"/>
  <c r="E1782" i="39"/>
  <c r="D1782" i="39"/>
  <c r="C1782" i="39"/>
  <c r="E1781" i="39"/>
  <c r="D1781" i="39"/>
  <c r="C1781" i="39"/>
  <c r="E1780" i="39"/>
  <c r="D1780" i="39"/>
  <c r="C1780" i="39"/>
  <c r="E1779" i="39"/>
  <c r="D1779" i="39"/>
  <c r="C1779" i="39"/>
  <c r="E1778" i="39"/>
  <c r="D1778" i="39"/>
  <c r="C1778" i="39"/>
  <c r="F1777" i="39"/>
  <c r="E1777" i="39"/>
  <c r="D1777" i="39"/>
  <c r="C1777" i="39"/>
  <c r="E1776" i="39"/>
  <c r="D1776" i="39"/>
  <c r="C1776" i="39"/>
  <c r="E1775" i="39"/>
  <c r="D1775" i="39"/>
  <c r="C1775" i="39"/>
  <c r="E1774" i="39"/>
  <c r="D1774" i="39"/>
  <c r="C1774" i="39"/>
  <c r="E1773" i="39"/>
  <c r="D1773" i="39"/>
  <c r="C1773" i="39"/>
  <c r="F1772" i="39"/>
  <c r="E1772" i="39"/>
  <c r="D1772" i="39"/>
  <c r="C1772" i="39"/>
  <c r="E1771" i="39"/>
  <c r="D1771" i="39"/>
  <c r="C1771" i="39"/>
  <c r="E1770" i="39"/>
  <c r="D1770" i="39"/>
  <c r="C1770" i="39"/>
  <c r="E1769" i="39"/>
  <c r="D1769" i="39"/>
  <c r="C1769" i="39"/>
  <c r="E1768" i="39"/>
  <c r="D1768" i="39"/>
  <c r="C1768" i="39"/>
  <c r="F1767" i="39"/>
  <c r="E1767" i="39"/>
  <c r="D1767" i="39"/>
  <c r="C1767" i="39"/>
  <c r="E1765" i="39"/>
  <c r="D1765" i="39"/>
  <c r="C1765" i="39"/>
  <c r="E1764" i="39"/>
  <c r="D1764" i="39"/>
  <c r="C1764" i="39"/>
  <c r="E1763" i="39"/>
  <c r="D1763" i="39"/>
  <c r="C1763" i="39"/>
  <c r="F1762" i="39"/>
  <c r="E1762" i="39"/>
  <c r="D1762" i="39"/>
  <c r="C1762" i="39"/>
  <c r="E1761" i="39"/>
  <c r="D1761" i="39"/>
  <c r="C1761" i="39"/>
  <c r="E1760" i="39"/>
  <c r="D1760" i="39"/>
  <c r="C1760" i="39"/>
  <c r="E1759" i="39"/>
  <c r="D1759" i="39"/>
  <c r="C1759" i="39"/>
  <c r="E1758" i="39"/>
  <c r="D1758" i="39"/>
  <c r="C1758" i="39"/>
  <c r="F1757" i="39"/>
  <c r="E1757" i="39"/>
  <c r="D1757" i="39"/>
  <c r="C1757" i="39"/>
  <c r="E1756" i="39"/>
  <c r="D1756" i="39"/>
  <c r="C1756" i="39"/>
  <c r="E1755" i="39"/>
  <c r="D1755" i="39"/>
  <c r="C1755" i="39"/>
  <c r="E1754" i="39"/>
  <c r="D1754" i="39"/>
  <c r="C1754" i="39"/>
  <c r="E1753" i="39"/>
  <c r="D1753" i="39"/>
  <c r="C1753" i="39"/>
  <c r="F1752" i="39"/>
  <c r="E1752" i="39"/>
  <c r="D1752" i="39"/>
  <c r="C1752" i="39"/>
  <c r="E1751" i="39"/>
  <c r="D1751" i="39"/>
  <c r="C1751" i="39"/>
  <c r="E1750" i="39"/>
  <c r="D1750" i="39"/>
  <c r="C1750" i="39"/>
  <c r="E1749" i="39"/>
  <c r="D1749" i="39"/>
  <c r="C1749" i="39"/>
  <c r="E1748" i="39"/>
  <c r="D1748" i="39"/>
  <c r="C1748" i="39"/>
  <c r="F1747" i="39"/>
  <c r="E1747" i="39"/>
  <c r="D1747" i="39"/>
  <c r="C1747" i="39"/>
  <c r="E1746" i="39"/>
  <c r="D1746" i="39"/>
  <c r="C1746" i="39"/>
  <c r="E1745" i="39"/>
  <c r="D1745" i="39"/>
  <c r="C1745" i="39"/>
  <c r="E1743" i="39"/>
  <c r="D1743" i="39"/>
  <c r="C1743" i="39"/>
  <c r="F1742" i="39"/>
  <c r="E1742" i="39"/>
  <c r="D1742" i="39"/>
  <c r="C1742" i="39"/>
  <c r="E1741" i="39"/>
  <c r="D1741" i="39"/>
  <c r="C1741" i="39"/>
  <c r="E1740" i="39"/>
  <c r="D1740" i="39"/>
  <c r="C1740" i="39"/>
  <c r="E1739" i="39"/>
  <c r="D1739" i="39"/>
  <c r="C1739" i="39"/>
  <c r="E1738" i="39"/>
  <c r="D1738" i="39"/>
  <c r="C1738" i="39"/>
  <c r="F1737" i="39"/>
  <c r="E1737" i="39"/>
  <c r="D1737" i="39"/>
  <c r="C1737" i="39"/>
  <c r="E1736" i="39"/>
  <c r="D1736" i="39"/>
  <c r="C1736" i="39"/>
  <c r="E1735" i="39"/>
  <c r="D1735" i="39"/>
  <c r="C1735" i="39"/>
  <c r="E1734" i="39"/>
  <c r="D1734" i="39"/>
  <c r="C1734" i="39"/>
  <c r="E1733" i="39"/>
  <c r="D1733" i="39"/>
  <c r="C1733" i="39"/>
  <c r="F1732" i="39"/>
  <c r="E1732" i="39"/>
  <c r="D1732" i="39"/>
  <c r="C1732" i="39"/>
  <c r="E1731" i="39"/>
  <c r="D1731" i="39"/>
  <c r="C1731" i="39"/>
  <c r="E1730" i="39"/>
  <c r="D1730" i="39"/>
  <c r="C1730" i="39"/>
  <c r="E1729" i="39"/>
  <c r="D1729" i="39"/>
  <c r="C1729" i="39"/>
  <c r="E1728" i="39"/>
  <c r="D1728" i="39"/>
  <c r="C1728" i="39"/>
  <c r="F1727" i="39"/>
  <c r="E1727" i="39"/>
  <c r="D1727" i="39"/>
  <c r="C1727" i="39"/>
  <c r="F1726" i="39"/>
  <c r="B1726" i="39"/>
  <c r="E1725" i="39"/>
  <c r="D1725" i="39"/>
  <c r="C1725" i="39"/>
  <c r="E1724" i="39"/>
  <c r="D1724" i="39"/>
  <c r="C1724" i="39"/>
  <c r="E1723" i="39"/>
  <c r="D1723" i="39"/>
  <c r="C1723" i="39"/>
  <c r="E1722" i="39"/>
  <c r="D1722" i="39"/>
  <c r="C1722" i="39"/>
  <c r="E1721" i="39"/>
  <c r="D1721" i="39"/>
  <c r="C1721" i="39"/>
  <c r="E1720" i="39"/>
  <c r="D1720" i="39"/>
  <c r="C1720" i="39"/>
  <c r="E1719" i="39"/>
  <c r="D1719" i="39"/>
  <c r="C1719" i="39"/>
  <c r="E1718" i="39"/>
  <c r="D1718" i="39"/>
  <c r="C1718" i="39"/>
  <c r="F1717" i="39"/>
  <c r="E1717" i="39"/>
  <c r="D1717" i="39"/>
  <c r="C1717" i="39"/>
  <c r="E1716" i="39"/>
  <c r="D1716" i="39"/>
  <c r="C1716" i="39"/>
  <c r="E1715" i="39"/>
  <c r="D1715" i="39"/>
  <c r="C1715" i="39"/>
  <c r="E1714" i="39"/>
  <c r="D1714" i="39"/>
  <c r="C1714" i="39"/>
  <c r="E1713" i="39"/>
  <c r="D1713" i="39"/>
  <c r="C1713" i="39"/>
  <c r="F1712" i="39"/>
  <c r="E1712" i="39"/>
  <c r="D1712" i="39"/>
  <c r="C1712" i="39"/>
  <c r="E1711" i="39"/>
  <c r="D1711" i="39"/>
  <c r="C1711" i="39"/>
  <c r="E1710" i="39"/>
  <c r="D1710" i="39"/>
  <c r="C1710" i="39"/>
  <c r="E1709" i="39"/>
  <c r="D1709" i="39"/>
  <c r="C1709" i="39"/>
  <c r="E1708" i="39"/>
  <c r="D1708" i="39"/>
  <c r="C1708" i="39"/>
  <c r="F1707" i="39"/>
  <c r="E1707" i="39"/>
  <c r="D1707" i="39"/>
  <c r="C1707" i="39"/>
  <c r="E1705" i="39"/>
  <c r="D1705" i="39"/>
  <c r="C1705" i="39"/>
  <c r="E1704" i="39"/>
  <c r="D1704" i="39"/>
  <c r="C1704" i="39"/>
  <c r="E1703" i="39"/>
  <c r="D1703" i="39"/>
  <c r="C1703" i="39"/>
  <c r="F1702" i="39"/>
  <c r="E1702" i="39"/>
  <c r="D1702" i="39"/>
  <c r="C1702" i="39"/>
  <c r="E1701" i="39"/>
  <c r="D1701" i="39"/>
  <c r="C1701" i="39"/>
  <c r="E1700" i="39"/>
  <c r="D1700" i="39"/>
  <c r="C1700" i="39"/>
  <c r="E1699" i="39"/>
  <c r="D1699" i="39"/>
  <c r="C1699" i="39"/>
  <c r="E1698" i="39"/>
  <c r="D1698" i="39"/>
  <c r="C1698" i="39"/>
  <c r="F1697" i="39"/>
  <c r="E1697" i="39"/>
  <c r="D1697" i="39"/>
  <c r="C1697" i="39"/>
  <c r="E1696" i="39"/>
  <c r="D1696" i="39"/>
  <c r="C1696" i="39"/>
  <c r="E1695" i="39"/>
  <c r="D1695" i="39"/>
  <c r="C1695" i="39"/>
  <c r="E1694" i="39"/>
  <c r="D1694" i="39"/>
  <c r="C1694" i="39"/>
  <c r="E1693" i="39"/>
  <c r="D1693" i="39"/>
  <c r="C1693" i="39"/>
  <c r="F1692" i="39"/>
  <c r="E1692" i="39"/>
  <c r="D1692" i="39"/>
  <c r="C1692" i="39"/>
  <c r="E1691" i="39"/>
  <c r="D1691" i="39"/>
  <c r="C1691" i="39"/>
  <c r="E1690" i="39"/>
  <c r="D1690" i="39"/>
  <c r="C1690" i="39"/>
  <c r="E1689" i="39"/>
  <c r="D1689" i="39"/>
  <c r="C1689" i="39"/>
  <c r="E1688" i="39"/>
  <c r="D1688" i="39"/>
  <c r="C1688" i="39"/>
  <c r="F1687" i="39"/>
  <c r="E1687" i="39"/>
  <c r="D1687" i="39"/>
  <c r="C1687" i="39"/>
  <c r="E1686" i="39"/>
  <c r="D1686" i="39"/>
  <c r="C1686" i="39"/>
  <c r="E1685" i="39"/>
  <c r="D1685" i="39"/>
  <c r="C1685" i="39"/>
  <c r="E1684" i="39"/>
  <c r="D1684" i="39"/>
  <c r="C1684" i="39"/>
  <c r="F1682" i="39"/>
  <c r="E1682" i="39"/>
  <c r="D1682" i="39"/>
  <c r="C1682" i="39"/>
  <c r="E1681" i="39"/>
  <c r="D1681" i="39"/>
  <c r="C1681" i="39"/>
  <c r="E1680" i="39"/>
  <c r="D1680" i="39"/>
  <c r="C1680" i="39"/>
  <c r="E1679" i="39"/>
  <c r="D1679" i="39"/>
  <c r="C1679" i="39"/>
  <c r="E1678" i="39"/>
  <c r="D1678" i="39"/>
  <c r="C1678" i="39"/>
  <c r="F1677" i="39"/>
  <c r="E1677" i="39"/>
  <c r="D1677" i="39"/>
  <c r="C1677" i="39"/>
  <c r="E1676" i="39"/>
  <c r="D1676" i="39"/>
  <c r="C1676" i="39"/>
  <c r="E1675" i="39"/>
  <c r="D1675" i="39"/>
  <c r="C1675" i="39"/>
  <c r="E1674" i="39"/>
  <c r="D1674" i="39"/>
  <c r="C1674" i="39"/>
  <c r="E1673" i="39"/>
  <c r="D1673" i="39"/>
  <c r="C1673" i="39"/>
  <c r="F1672" i="39"/>
  <c r="E1672" i="39"/>
  <c r="D1672" i="39"/>
  <c r="C1672" i="39"/>
  <c r="E1671" i="39"/>
  <c r="D1671" i="39"/>
  <c r="C1671" i="39"/>
  <c r="E1670" i="39"/>
  <c r="D1670" i="39"/>
  <c r="C1670" i="39"/>
  <c r="E1669" i="39"/>
  <c r="D1669" i="39"/>
  <c r="C1669" i="39"/>
  <c r="E1668" i="39"/>
  <c r="D1668" i="39"/>
  <c r="C1668" i="39"/>
  <c r="F1667" i="39"/>
  <c r="E1667" i="39"/>
  <c r="D1667" i="39"/>
  <c r="C1667" i="39"/>
  <c r="E1666" i="39"/>
  <c r="D1666" i="39"/>
  <c r="C1666" i="39"/>
  <c r="E1665" i="39"/>
  <c r="D1665" i="39"/>
  <c r="C1665" i="39"/>
  <c r="E1664" i="39"/>
  <c r="D1664" i="39"/>
  <c r="C1664" i="39"/>
  <c r="E1663" i="39"/>
  <c r="D1663" i="39"/>
  <c r="C1663" i="39"/>
  <c r="F1662" i="39"/>
  <c r="E1662" i="39"/>
  <c r="D1662" i="39"/>
  <c r="C1662" i="39"/>
  <c r="F1661" i="39"/>
  <c r="B1661" i="39"/>
  <c r="E1660" i="39"/>
  <c r="D1660" i="39"/>
  <c r="C1660" i="39"/>
  <c r="E1659" i="39"/>
  <c r="D1659" i="39"/>
  <c r="C1659" i="39"/>
  <c r="E1658" i="39"/>
  <c r="D1658" i="39"/>
  <c r="C1658" i="39"/>
  <c r="E1657" i="39"/>
  <c r="D1657" i="39"/>
  <c r="C1657" i="39"/>
  <c r="F1656" i="39"/>
  <c r="E1656" i="39"/>
  <c r="D1656" i="39"/>
  <c r="C1656" i="39"/>
  <c r="E1655" i="39"/>
  <c r="D1655" i="39"/>
  <c r="C1655" i="39"/>
  <c r="E1654" i="39"/>
  <c r="D1654" i="39"/>
  <c r="C1654" i="39"/>
  <c r="E1653" i="39"/>
  <c r="D1653" i="39"/>
  <c r="C1653" i="39"/>
  <c r="E1652" i="39"/>
  <c r="D1652" i="39"/>
  <c r="C1652" i="39"/>
  <c r="E1651" i="39"/>
  <c r="D1651" i="39"/>
  <c r="C1651" i="39"/>
  <c r="E1650" i="39"/>
  <c r="D1650" i="39"/>
  <c r="C1650" i="39"/>
  <c r="E1649" i="39"/>
  <c r="D1649" i="39"/>
  <c r="C1649" i="39"/>
  <c r="E1648" i="39"/>
  <c r="D1648" i="39"/>
  <c r="C1648" i="39"/>
  <c r="F1647" i="39"/>
  <c r="E1647" i="39"/>
  <c r="D1647" i="39"/>
  <c r="C1647" i="39"/>
  <c r="E1646" i="39"/>
  <c r="D1646" i="39"/>
  <c r="C1646" i="39"/>
  <c r="E1645" i="39"/>
  <c r="D1645" i="39"/>
  <c r="C1645" i="39"/>
  <c r="E1644" i="39"/>
  <c r="D1644" i="39"/>
  <c r="C1644" i="39"/>
  <c r="E1643" i="39"/>
  <c r="D1643" i="39"/>
  <c r="C1643" i="39"/>
  <c r="F1642" i="39"/>
  <c r="E1642" i="39"/>
  <c r="D1642" i="39"/>
  <c r="C1642" i="39"/>
  <c r="E1641" i="39"/>
  <c r="D1641" i="39"/>
  <c r="C1641" i="39"/>
  <c r="F1639" i="39"/>
  <c r="E1639" i="39"/>
  <c r="D1639" i="39"/>
  <c r="C1639" i="39"/>
  <c r="F1638" i="39"/>
  <c r="E1638" i="39"/>
  <c r="D1638" i="39"/>
  <c r="C1638" i="39"/>
  <c r="F1637" i="39"/>
  <c r="E1637" i="39"/>
  <c r="D1637" i="39"/>
  <c r="C1637" i="39"/>
  <c r="E1636" i="39"/>
  <c r="D1636" i="39"/>
  <c r="C1636" i="39"/>
  <c r="E1635" i="39"/>
  <c r="D1635" i="39"/>
  <c r="C1635" i="39"/>
  <c r="E1634" i="39"/>
  <c r="D1634" i="39"/>
  <c r="C1634" i="39"/>
  <c r="E1633" i="39"/>
  <c r="D1633" i="39"/>
  <c r="C1633" i="39"/>
  <c r="F1632" i="39"/>
  <c r="E1632" i="39"/>
  <c r="D1632" i="39"/>
  <c r="C1632" i="39"/>
  <c r="E1631" i="39"/>
  <c r="D1631" i="39"/>
  <c r="C1631" i="39"/>
  <c r="E1630" i="39"/>
  <c r="D1630" i="39"/>
  <c r="C1630" i="39"/>
  <c r="E1629" i="39"/>
  <c r="D1629" i="39"/>
  <c r="C1629" i="39"/>
  <c r="E1628" i="39"/>
  <c r="D1628" i="39"/>
  <c r="C1628" i="39"/>
  <c r="F1627" i="39"/>
  <c r="E1627" i="39"/>
  <c r="D1627" i="39"/>
  <c r="C1627" i="39"/>
  <c r="E1626" i="39"/>
  <c r="D1626" i="39"/>
  <c r="C1626" i="39"/>
  <c r="E1625" i="39"/>
  <c r="D1625" i="39"/>
  <c r="C1625" i="39"/>
  <c r="E1624" i="39"/>
  <c r="D1624" i="39"/>
  <c r="C1624" i="39"/>
  <c r="E1623" i="39"/>
  <c r="D1623" i="39"/>
  <c r="C1623" i="39"/>
  <c r="F1622" i="39"/>
  <c r="E1622" i="39"/>
  <c r="D1622" i="39"/>
  <c r="C1622" i="39"/>
  <c r="E1621" i="39"/>
  <c r="D1621" i="39"/>
  <c r="C1621" i="39"/>
  <c r="E1620" i="39"/>
  <c r="D1620" i="39"/>
  <c r="C1620" i="39"/>
  <c r="E1619" i="39"/>
  <c r="D1619" i="39"/>
  <c r="C1619" i="39"/>
  <c r="F1618" i="39"/>
  <c r="B1618" i="39"/>
  <c r="E1617" i="39"/>
  <c r="D1617" i="39"/>
  <c r="C1617" i="39"/>
  <c r="E1616" i="39"/>
  <c r="D1616" i="39"/>
  <c r="C1616" i="39"/>
  <c r="E1615" i="39"/>
  <c r="D1615" i="39"/>
  <c r="C1615" i="39"/>
  <c r="E1614" i="39"/>
  <c r="D1614" i="39"/>
  <c r="C1614" i="39"/>
  <c r="F1613" i="39"/>
  <c r="E1613" i="39"/>
  <c r="D1613" i="39"/>
  <c r="C1613" i="39"/>
  <c r="E1612" i="39"/>
  <c r="D1612" i="39"/>
  <c r="C1612" i="39"/>
  <c r="E1611" i="39"/>
  <c r="D1611" i="39"/>
  <c r="C1611" i="39"/>
  <c r="E1610" i="39"/>
  <c r="D1610" i="39"/>
  <c r="C1610" i="39"/>
  <c r="E1609" i="39"/>
  <c r="D1609" i="39"/>
  <c r="C1609" i="39"/>
  <c r="F1608" i="39"/>
  <c r="E1608" i="39"/>
  <c r="D1608" i="39"/>
  <c r="C1608" i="39"/>
  <c r="E1607" i="39"/>
  <c r="D1607" i="39"/>
  <c r="C1607" i="39"/>
  <c r="E1606" i="39"/>
  <c r="D1606" i="39"/>
  <c r="C1606" i="39"/>
  <c r="E1605" i="39"/>
  <c r="D1605" i="39"/>
  <c r="C1605" i="39"/>
  <c r="E1604" i="39"/>
  <c r="D1604" i="39"/>
  <c r="C1604" i="39"/>
  <c r="F1603" i="39"/>
  <c r="E1603" i="39"/>
  <c r="D1603" i="39"/>
  <c r="C1603" i="39"/>
  <c r="F1602" i="39"/>
  <c r="E1602" i="39"/>
  <c r="D1602" i="39"/>
  <c r="C1602" i="39"/>
  <c r="F1601" i="39"/>
  <c r="E1601" i="39"/>
  <c r="D1601" i="39"/>
  <c r="C1601" i="39"/>
  <c r="F1600" i="39"/>
  <c r="E1600" i="39"/>
  <c r="D1600" i="39"/>
  <c r="C1600" i="39"/>
  <c r="F1599" i="39"/>
  <c r="B1599" i="39"/>
  <c r="E1598" i="39"/>
  <c r="D1598" i="39"/>
  <c r="C1598" i="39"/>
  <c r="E1597" i="39"/>
  <c r="D1597" i="39"/>
  <c r="C1597" i="39"/>
  <c r="E1596" i="39"/>
  <c r="D1596" i="39"/>
  <c r="C1596" i="39"/>
  <c r="E1595" i="39"/>
  <c r="D1595" i="39"/>
  <c r="C1595" i="39"/>
  <c r="F1594" i="39"/>
  <c r="E1594" i="39"/>
  <c r="D1594" i="39"/>
  <c r="C1594" i="39"/>
  <c r="E1593" i="39"/>
  <c r="D1593" i="39"/>
  <c r="C1593" i="39"/>
  <c r="E1592" i="39"/>
  <c r="D1592" i="39"/>
  <c r="C1592" i="39"/>
  <c r="E1591" i="39"/>
  <c r="D1591" i="39"/>
  <c r="C1591" i="39"/>
  <c r="E1590" i="39"/>
  <c r="D1590" i="39"/>
  <c r="C1590" i="39"/>
  <c r="F1589" i="39"/>
  <c r="E1589" i="39"/>
  <c r="D1589" i="39"/>
  <c r="C1589" i="39"/>
  <c r="E1588" i="39"/>
  <c r="D1588" i="39"/>
  <c r="C1588" i="39"/>
  <c r="E1587" i="39"/>
  <c r="D1587" i="39"/>
  <c r="C1587" i="39"/>
  <c r="E1586" i="39"/>
  <c r="D1586" i="39"/>
  <c r="C1586" i="39"/>
  <c r="E1585" i="39"/>
  <c r="D1585" i="39"/>
  <c r="C1585" i="39"/>
  <c r="F1584" i="39"/>
  <c r="E1584" i="39"/>
  <c r="D1584" i="39"/>
  <c r="C1584" i="39"/>
  <c r="E1583" i="39"/>
  <c r="D1583" i="39"/>
  <c r="C1583" i="39"/>
  <c r="E1582" i="39"/>
  <c r="D1582" i="39"/>
  <c r="C1582" i="39"/>
  <c r="E1581" i="39"/>
  <c r="D1581" i="39"/>
  <c r="C1581" i="39"/>
  <c r="E1580" i="39"/>
  <c r="D1580" i="39"/>
  <c r="C1580" i="39"/>
  <c r="F1579" i="39"/>
  <c r="E1579" i="39"/>
  <c r="D1579" i="39"/>
  <c r="C1579" i="39"/>
  <c r="E1578" i="39"/>
  <c r="D1578" i="39"/>
  <c r="C1578" i="39"/>
  <c r="E1577" i="39"/>
  <c r="D1577" i="39"/>
  <c r="C1577" i="39"/>
  <c r="E1575" i="39"/>
  <c r="D1575" i="39"/>
  <c r="C1575" i="39"/>
  <c r="F1574" i="39"/>
  <c r="E1574" i="39"/>
  <c r="D1574" i="39"/>
  <c r="C1574" i="39"/>
  <c r="E1573" i="39"/>
  <c r="D1573" i="39"/>
  <c r="C1573" i="39"/>
  <c r="F1572" i="39"/>
  <c r="E1572" i="39"/>
  <c r="D1572" i="39"/>
  <c r="C1572" i="39"/>
  <c r="E1571" i="39"/>
  <c r="D1571" i="39"/>
  <c r="C1571" i="39"/>
  <c r="E1570" i="39"/>
  <c r="D1570" i="39"/>
  <c r="C1570" i="39"/>
  <c r="E1569" i="39"/>
  <c r="D1569" i="39"/>
  <c r="C1569" i="39"/>
  <c r="E1568" i="39"/>
  <c r="D1568" i="39"/>
  <c r="C1568" i="39"/>
  <c r="F1567" i="39"/>
  <c r="E1567" i="39"/>
  <c r="D1567" i="39"/>
  <c r="C1567" i="39"/>
  <c r="F1566" i="39"/>
  <c r="E1566" i="39"/>
  <c r="D1566" i="39"/>
  <c r="C1566" i="39"/>
  <c r="F1565" i="39"/>
  <c r="E1565" i="39"/>
  <c r="D1565" i="39"/>
  <c r="C1565" i="39"/>
  <c r="F1564" i="39"/>
  <c r="F1563" i="39"/>
  <c r="E1563" i="39"/>
  <c r="D1563" i="39"/>
  <c r="C1563" i="39"/>
  <c r="F1562" i="39"/>
  <c r="E1562" i="39"/>
  <c r="D1562" i="39"/>
  <c r="C1562" i="39"/>
  <c r="F1561" i="39"/>
  <c r="E1561" i="39"/>
  <c r="D1561" i="39"/>
  <c r="C1561" i="39"/>
  <c r="E1560" i="39"/>
  <c r="D1560" i="39"/>
  <c r="C1560" i="39"/>
  <c r="E1559" i="39"/>
  <c r="D1559" i="39"/>
  <c r="C1559" i="39"/>
  <c r="E1558" i="39"/>
  <c r="D1558" i="39"/>
  <c r="C1558" i="39"/>
  <c r="F1557" i="39"/>
  <c r="E1557" i="39"/>
  <c r="D1557" i="39"/>
  <c r="C1557" i="39"/>
  <c r="E1556" i="39"/>
  <c r="D1556" i="39"/>
  <c r="C1556" i="39"/>
  <c r="E1555" i="39"/>
  <c r="D1555" i="39"/>
  <c r="C1555" i="39"/>
  <c r="E1554" i="39"/>
  <c r="D1554" i="39"/>
  <c r="C1554" i="39"/>
  <c r="E1553" i="39"/>
  <c r="D1553" i="39"/>
  <c r="C1553" i="39"/>
  <c r="F1552" i="39"/>
  <c r="E1552" i="39"/>
  <c r="D1552" i="39"/>
  <c r="C1552" i="39"/>
  <c r="E1551" i="39"/>
  <c r="D1551" i="39"/>
  <c r="C1551" i="39"/>
  <c r="E1550" i="39"/>
  <c r="D1550" i="39"/>
  <c r="C1550" i="39"/>
  <c r="E1549" i="39"/>
  <c r="D1549" i="39"/>
  <c r="C1549" i="39"/>
  <c r="E1548" i="39"/>
  <c r="D1548" i="39"/>
  <c r="C1548" i="39"/>
  <c r="F1547" i="39"/>
  <c r="E1547" i="39"/>
  <c r="D1547" i="39"/>
  <c r="C1547" i="39"/>
  <c r="E1546" i="39"/>
  <c r="D1546" i="39"/>
  <c r="C1546" i="39"/>
  <c r="E1545" i="39"/>
  <c r="D1545" i="39"/>
  <c r="C1545" i="39"/>
  <c r="E1544" i="39"/>
  <c r="D1544" i="39"/>
  <c r="C1544" i="39"/>
  <c r="F1543" i="39"/>
  <c r="E1543" i="39"/>
  <c r="D1543" i="39"/>
  <c r="C1543" i="39"/>
  <c r="F1542" i="39"/>
  <c r="B1542" i="39"/>
  <c r="E1541" i="39"/>
  <c r="D1541" i="39"/>
  <c r="C1541" i="39"/>
  <c r="E1540" i="39"/>
  <c r="D1540" i="39"/>
  <c r="C1540" i="39"/>
  <c r="E1539" i="39"/>
  <c r="D1539" i="39"/>
  <c r="C1539" i="39"/>
  <c r="E1538" i="39"/>
  <c r="D1538" i="39"/>
  <c r="C1538" i="39"/>
  <c r="F1537" i="39"/>
  <c r="E1537" i="39"/>
  <c r="D1537" i="39"/>
  <c r="C1537" i="39"/>
  <c r="E1536" i="39"/>
  <c r="D1536" i="39"/>
  <c r="C1536" i="39"/>
  <c r="E1535" i="39"/>
  <c r="D1535" i="39"/>
  <c r="C1535" i="39"/>
  <c r="E1534" i="39"/>
  <c r="D1534" i="39"/>
  <c r="C1534" i="39"/>
  <c r="E1533" i="39"/>
  <c r="D1533" i="39"/>
  <c r="C1533" i="39"/>
  <c r="F1532" i="39"/>
  <c r="E1532" i="39"/>
  <c r="D1532" i="39"/>
  <c r="C1532" i="39"/>
  <c r="E1531" i="39"/>
  <c r="D1531" i="39"/>
  <c r="C1531" i="39"/>
  <c r="E1530" i="39"/>
  <c r="D1530" i="39"/>
  <c r="C1530" i="39"/>
  <c r="E1529" i="39"/>
  <c r="D1529" i="39"/>
  <c r="C1529" i="39"/>
  <c r="E1528" i="39"/>
  <c r="D1528" i="39"/>
  <c r="C1528" i="39"/>
  <c r="F1527" i="39"/>
  <c r="E1527" i="39"/>
  <c r="D1527" i="39"/>
  <c r="C1527" i="39"/>
  <c r="E1526" i="39"/>
  <c r="D1526" i="39"/>
  <c r="C1526" i="39"/>
  <c r="E1525" i="39"/>
  <c r="D1525" i="39"/>
  <c r="C1525" i="39"/>
  <c r="E1524" i="39"/>
  <c r="D1524" i="39"/>
  <c r="C1524" i="39"/>
  <c r="E1523" i="39"/>
  <c r="D1523" i="39"/>
  <c r="C1523" i="39"/>
  <c r="F1522" i="39"/>
  <c r="E1522" i="39"/>
  <c r="D1522" i="39"/>
  <c r="C1522" i="39"/>
  <c r="E1521" i="39"/>
  <c r="D1521" i="39"/>
  <c r="C1521" i="39"/>
  <c r="E1519" i="39"/>
  <c r="D1519" i="39"/>
  <c r="C1519" i="39"/>
  <c r="E1518" i="39"/>
  <c r="D1518" i="39"/>
  <c r="C1518" i="39"/>
  <c r="F1517" i="39"/>
  <c r="E1517" i="39"/>
  <c r="D1517" i="39"/>
  <c r="C1517" i="39"/>
  <c r="E1516" i="39"/>
  <c r="D1516" i="39"/>
  <c r="C1516" i="39"/>
  <c r="E1515" i="39"/>
  <c r="D1515" i="39"/>
  <c r="C1515" i="39"/>
  <c r="E1514" i="39"/>
  <c r="D1514" i="39"/>
  <c r="C1514" i="39"/>
  <c r="E1513" i="39"/>
  <c r="D1513" i="39"/>
  <c r="C1513" i="39"/>
  <c r="F1512" i="39"/>
  <c r="E1512" i="39"/>
  <c r="D1512" i="39"/>
  <c r="C1512" i="39"/>
  <c r="E1511" i="39"/>
  <c r="D1511" i="39"/>
  <c r="C1511" i="39"/>
  <c r="E1510" i="39"/>
  <c r="D1510" i="39"/>
  <c r="C1510" i="39"/>
  <c r="E1509" i="39"/>
  <c r="D1509" i="39"/>
  <c r="C1509" i="39"/>
  <c r="E1508" i="39"/>
  <c r="D1508" i="39"/>
  <c r="C1508" i="39"/>
  <c r="F1507" i="39"/>
  <c r="E1507" i="39"/>
  <c r="D1507" i="39"/>
  <c r="C1507" i="39"/>
  <c r="E1506" i="39"/>
  <c r="D1506" i="39"/>
  <c r="C1506" i="39"/>
  <c r="E1505" i="39"/>
  <c r="D1505" i="39"/>
  <c r="C1505" i="39"/>
  <c r="E1504" i="39"/>
  <c r="D1504" i="39"/>
  <c r="C1504" i="39"/>
  <c r="E1503" i="39"/>
  <c r="D1503" i="39"/>
  <c r="C1503" i="39"/>
  <c r="F1502" i="39"/>
  <c r="E1502" i="39"/>
  <c r="D1502" i="39"/>
  <c r="C1502" i="39"/>
  <c r="E1501" i="39"/>
  <c r="D1501" i="39"/>
  <c r="C1501" i="39"/>
  <c r="E1500" i="39"/>
  <c r="D1500" i="39"/>
  <c r="C1500" i="39"/>
  <c r="E1499" i="39"/>
  <c r="D1499" i="39"/>
  <c r="C1499" i="39"/>
  <c r="F1497" i="39"/>
  <c r="E1497" i="39"/>
  <c r="D1497" i="39"/>
  <c r="C1497" i="39"/>
  <c r="E1496" i="39"/>
  <c r="D1496" i="39"/>
  <c r="C1496" i="39"/>
  <c r="E1495" i="39"/>
  <c r="D1495" i="39"/>
  <c r="C1495" i="39"/>
  <c r="E1494" i="39"/>
  <c r="D1494" i="39"/>
  <c r="C1494" i="39"/>
  <c r="E1493" i="39"/>
  <c r="D1493" i="39"/>
  <c r="C1493" i="39"/>
  <c r="F1492" i="39"/>
  <c r="E1492" i="39"/>
  <c r="D1492" i="39"/>
  <c r="C1492" i="39"/>
  <c r="E1491" i="39"/>
  <c r="D1491" i="39"/>
  <c r="C1491" i="39"/>
  <c r="E1490" i="39"/>
  <c r="D1490" i="39"/>
  <c r="C1490" i="39"/>
  <c r="E1489" i="39"/>
  <c r="D1489" i="39"/>
  <c r="C1489" i="39"/>
  <c r="E1488" i="39"/>
  <c r="D1488" i="39"/>
  <c r="C1488" i="39"/>
  <c r="F1487" i="39"/>
  <c r="E1487" i="39"/>
  <c r="D1487" i="39"/>
  <c r="C1487" i="39"/>
  <c r="E1486" i="39"/>
  <c r="D1486" i="39"/>
  <c r="C1486" i="39"/>
  <c r="E1485" i="39"/>
  <c r="D1485" i="39"/>
  <c r="C1485" i="39"/>
  <c r="E1484" i="39"/>
  <c r="D1484" i="39"/>
  <c r="C1484" i="39"/>
  <c r="E1483" i="39"/>
  <c r="D1483" i="39"/>
  <c r="C1483" i="39"/>
  <c r="F1482" i="39"/>
  <c r="E1482" i="39"/>
  <c r="D1482" i="39"/>
  <c r="C1482" i="39"/>
  <c r="F1481" i="39"/>
  <c r="B1481" i="39"/>
  <c r="F1480" i="39"/>
  <c r="E1480" i="39"/>
  <c r="D1480" i="39"/>
  <c r="C1480" i="39"/>
  <c r="E1479" i="39"/>
  <c r="D1479" i="39"/>
  <c r="C1479" i="39"/>
  <c r="E1478" i="39"/>
  <c r="D1478" i="39"/>
  <c r="C1478" i="39"/>
  <c r="E1477" i="39"/>
  <c r="D1477" i="39"/>
  <c r="C1477" i="39"/>
  <c r="F1476" i="39"/>
  <c r="E1476" i="39"/>
  <c r="D1476" i="39"/>
  <c r="C1476" i="39"/>
  <c r="E1475" i="39"/>
  <c r="D1475" i="39"/>
  <c r="C1475" i="39"/>
  <c r="E1474" i="39"/>
  <c r="D1474" i="39"/>
  <c r="C1474" i="39"/>
  <c r="E1473" i="39"/>
  <c r="D1473" i="39"/>
  <c r="C1473" i="39"/>
  <c r="E1472" i="39"/>
  <c r="D1472" i="39"/>
  <c r="C1472" i="39"/>
  <c r="F1471" i="39"/>
  <c r="E1471" i="39"/>
  <c r="D1471" i="39"/>
  <c r="C1471" i="39"/>
  <c r="F1470" i="39"/>
  <c r="E1470" i="39"/>
  <c r="D1470" i="39"/>
  <c r="C1470" i="39"/>
  <c r="E1469" i="39"/>
  <c r="D1469" i="39"/>
  <c r="C1469" i="39"/>
  <c r="E1468" i="39"/>
  <c r="D1468" i="39"/>
  <c r="C1468" i="39"/>
  <c r="E1467" i="39"/>
  <c r="D1467" i="39"/>
  <c r="C1467" i="39"/>
  <c r="F1466" i="39"/>
  <c r="E1466" i="39"/>
  <c r="D1466" i="39"/>
  <c r="C1466" i="39"/>
  <c r="E1465" i="39"/>
  <c r="D1465" i="39"/>
  <c r="C1465" i="39"/>
  <c r="F1464" i="39"/>
  <c r="E1464" i="39"/>
  <c r="D1464" i="39"/>
  <c r="C1464" i="39"/>
  <c r="F1463" i="39"/>
  <c r="E1463" i="39"/>
  <c r="D1463" i="39"/>
  <c r="C1463" i="39"/>
  <c r="F1462" i="39"/>
  <c r="E1462" i="39"/>
  <c r="D1462" i="39"/>
  <c r="C1462" i="39"/>
  <c r="F1461" i="39"/>
  <c r="E1461" i="39"/>
  <c r="D1461" i="39"/>
  <c r="C1461" i="39"/>
  <c r="F1460" i="39"/>
  <c r="E1460" i="39"/>
  <c r="D1460" i="39"/>
  <c r="C1460" i="39"/>
  <c r="E1458" i="39"/>
  <c r="D1458" i="39"/>
  <c r="C1458" i="39"/>
  <c r="E1457" i="39"/>
  <c r="D1457" i="39"/>
  <c r="C1457" i="39"/>
  <c r="F1456" i="39"/>
  <c r="E1456" i="39"/>
  <c r="D1456" i="39"/>
  <c r="C1456" i="39"/>
  <c r="E1455" i="39"/>
  <c r="D1455" i="39"/>
  <c r="C1455" i="39"/>
  <c r="E1454" i="39"/>
  <c r="D1454" i="39"/>
  <c r="C1454" i="39"/>
  <c r="E1453" i="39"/>
  <c r="D1453" i="39"/>
  <c r="C1453" i="39"/>
  <c r="E1452" i="39"/>
  <c r="D1452" i="39"/>
  <c r="C1452" i="39"/>
  <c r="F1451" i="39"/>
  <c r="E1451" i="39"/>
  <c r="D1451" i="39"/>
  <c r="C1451" i="39"/>
  <c r="E1450" i="39"/>
  <c r="D1450" i="39"/>
  <c r="C1450" i="39"/>
  <c r="E1449" i="39"/>
  <c r="D1449" i="39"/>
  <c r="C1449" i="39"/>
  <c r="E1448" i="39"/>
  <c r="D1448" i="39"/>
  <c r="C1448" i="39"/>
  <c r="E1447" i="39"/>
  <c r="D1447" i="39"/>
  <c r="C1447" i="39"/>
  <c r="F1446" i="39"/>
  <c r="E1446" i="39"/>
  <c r="D1446" i="39"/>
  <c r="C1446" i="39"/>
  <c r="E1445" i="39"/>
  <c r="D1445" i="39"/>
  <c r="C1445" i="39"/>
  <c r="E1444" i="39"/>
  <c r="D1444" i="39"/>
  <c r="C1444" i="39"/>
  <c r="E1443" i="39"/>
  <c r="D1443" i="39"/>
  <c r="C1443" i="39"/>
  <c r="E1442" i="39"/>
  <c r="D1442" i="39"/>
  <c r="C1442" i="39"/>
  <c r="F1441" i="39"/>
  <c r="E1441" i="39"/>
  <c r="D1441" i="39"/>
  <c r="C1441" i="39"/>
  <c r="E1440" i="39"/>
  <c r="D1440" i="39"/>
  <c r="C1440" i="39"/>
  <c r="E1439" i="39"/>
  <c r="D1439" i="39"/>
  <c r="C1439" i="39"/>
  <c r="E1438" i="39"/>
  <c r="D1438" i="39"/>
  <c r="C1438" i="39"/>
  <c r="E1437" i="39"/>
  <c r="D1437" i="39"/>
  <c r="C1437" i="39"/>
  <c r="F1436" i="39"/>
  <c r="E1435" i="39"/>
  <c r="D1435" i="39"/>
  <c r="C1435" i="39"/>
  <c r="E1434" i="39"/>
  <c r="D1434" i="39"/>
  <c r="C1434" i="39"/>
  <c r="F1433" i="39"/>
  <c r="E1433" i="39"/>
  <c r="D1433" i="39"/>
  <c r="C1433" i="39"/>
  <c r="E1432" i="39"/>
  <c r="D1432" i="39"/>
  <c r="C1432" i="39"/>
  <c r="F1431" i="39"/>
  <c r="E1431" i="39"/>
  <c r="D1431" i="39"/>
  <c r="C1431" i="39"/>
  <c r="E1430" i="39"/>
  <c r="D1430" i="39"/>
  <c r="C1430" i="39"/>
  <c r="E1429" i="39"/>
  <c r="D1429" i="39"/>
  <c r="C1429" i="39"/>
  <c r="E1428" i="39"/>
  <c r="D1428" i="39"/>
  <c r="C1428" i="39"/>
  <c r="E1427" i="39"/>
  <c r="D1427" i="39"/>
  <c r="C1427" i="39"/>
  <c r="F1426" i="39"/>
  <c r="E1426" i="39"/>
  <c r="D1426" i="39"/>
  <c r="C1426" i="39"/>
  <c r="E1425" i="39"/>
  <c r="D1425" i="39"/>
  <c r="C1425" i="39"/>
  <c r="E1424" i="39"/>
  <c r="D1424" i="39"/>
  <c r="C1424" i="39"/>
  <c r="E1423" i="39"/>
  <c r="D1423" i="39"/>
  <c r="C1423" i="39"/>
  <c r="E1422" i="39"/>
  <c r="D1422" i="39"/>
  <c r="C1422" i="39"/>
  <c r="F1421" i="39"/>
  <c r="E1421" i="39"/>
  <c r="D1421" i="39"/>
  <c r="C1421" i="39"/>
  <c r="E1420" i="39"/>
  <c r="D1420" i="39"/>
  <c r="C1420" i="39"/>
  <c r="F1419" i="39"/>
  <c r="E1419" i="39"/>
  <c r="D1419" i="39"/>
  <c r="C1419" i="39"/>
  <c r="E1418" i="39"/>
  <c r="D1418" i="39"/>
  <c r="C1418" i="39"/>
  <c r="E1417" i="39"/>
  <c r="D1417" i="39"/>
  <c r="C1417" i="39"/>
  <c r="F1416" i="39"/>
  <c r="E1416" i="39"/>
  <c r="D1416" i="39"/>
  <c r="C1416" i="39"/>
  <c r="E1414" i="39"/>
  <c r="D1414" i="39"/>
  <c r="C1414" i="39"/>
  <c r="E1413" i="39"/>
  <c r="D1413" i="39"/>
  <c r="C1413" i="39"/>
  <c r="E1412" i="39"/>
  <c r="D1412" i="39"/>
  <c r="C1412" i="39"/>
  <c r="F1411" i="39"/>
  <c r="E1411" i="39"/>
  <c r="D1411" i="39"/>
  <c r="C1411" i="39"/>
  <c r="E1410" i="39"/>
  <c r="D1410" i="39"/>
  <c r="C1410" i="39"/>
  <c r="E1409" i="39"/>
  <c r="D1409" i="39"/>
  <c r="C1409" i="39"/>
  <c r="E1408" i="39"/>
  <c r="D1408" i="39"/>
  <c r="C1408" i="39"/>
  <c r="E1407" i="39"/>
  <c r="D1407" i="39"/>
  <c r="C1407" i="39"/>
  <c r="F1406" i="39"/>
  <c r="E1406" i="39"/>
  <c r="D1406" i="39"/>
  <c r="C1406" i="39"/>
  <c r="E1405" i="39"/>
  <c r="D1405" i="39"/>
  <c r="C1405" i="39"/>
  <c r="E1404" i="39"/>
  <c r="D1404" i="39"/>
  <c r="C1404" i="39"/>
  <c r="E1403" i="39"/>
  <c r="D1403" i="39"/>
  <c r="C1403" i="39"/>
  <c r="E1402" i="39"/>
  <c r="D1402" i="39"/>
  <c r="C1402" i="39"/>
  <c r="F1401" i="39"/>
  <c r="E1401" i="39"/>
  <c r="D1401" i="39"/>
  <c r="C1401" i="39"/>
  <c r="F1400" i="39"/>
  <c r="E1400" i="39"/>
  <c r="D1400" i="39"/>
  <c r="C1400" i="39"/>
  <c r="E1399" i="39"/>
  <c r="D1399" i="39"/>
  <c r="C1399" i="39"/>
  <c r="E1398" i="39"/>
  <c r="D1398" i="39"/>
  <c r="C1398" i="39"/>
  <c r="E1397" i="39"/>
  <c r="D1397" i="39"/>
  <c r="C1397" i="39"/>
  <c r="F1396" i="39"/>
  <c r="E1396" i="39"/>
  <c r="D1396" i="39"/>
  <c r="C1396" i="39"/>
  <c r="E1395" i="39"/>
  <c r="D1395" i="39"/>
  <c r="C1395" i="39"/>
  <c r="E1394" i="39"/>
  <c r="D1394" i="39"/>
  <c r="C1394" i="39"/>
  <c r="E1392" i="39"/>
  <c r="D1392" i="39"/>
  <c r="C1392" i="39"/>
  <c r="E1391" i="39"/>
  <c r="D1391" i="39"/>
  <c r="C1391" i="39"/>
  <c r="E1390" i="39"/>
  <c r="D1390" i="39"/>
  <c r="C1390" i="39"/>
  <c r="E1389" i="39"/>
  <c r="D1389" i="39"/>
  <c r="C1389" i="39"/>
  <c r="F1388" i="39"/>
  <c r="E1388" i="39"/>
  <c r="D1388" i="39"/>
  <c r="C1388" i="39"/>
  <c r="E1387" i="39"/>
  <c r="D1387" i="39"/>
  <c r="C1387" i="39"/>
  <c r="E1386" i="39"/>
  <c r="D1386" i="39"/>
  <c r="C1386" i="39"/>
  <c r="E1385" i="39"/>
  <c r="D1385" i="39"/>
  <c r="C1385" i="39"/>
  <c r="E1384" i="39"/>
  <c r="D1384" i="39"/>
  <c r="C1384" i="39"/>
  <c r="F1383" i="39"/>
  <c r="E1383" i="39"/>
  <c r="D1383" i="39"/>
  <c r="C1383" i="39"/>
  <c r="E1382" i="39"/>
  <c r="D1382" i="39"/>
  <c r="C1382" i="39"/>
  <c r="E1381" i="39"/>
  <c r="D1381" i="39"/>
  <c r="C1381" i="39"/>
  <c r="E1380" i="39"/>
  <c r="D1380" i="39"/>
  <c r="C1380" i="39"/>
  <c r="E1379" i="39"/>
  <c r="D1379" i="39"/>
  <c r="C1379" i="39"/>
  <c r="F1378" i="39"/>
  <c r="E1378" i="39"/>
  <c r="D1378" i="39"/>
  <c r="C1378" i="39"/>
  <c r="E1377" i="39"/>
  <c r="D1377" i="39"/>
  <c r="C1377" i="39"/>
  <c r="E1376" i="39"/>
  <c r="D1376" i="39"/>
  <c r="C1376" i="39"/>
  <c r="E1375" i="39"/>
  <c r="D1375" i="39"/>
  <c r="C1375" i="39"/>
  <c r="F1374" i="39"/>
  <c r="E1374" i="39"/>
  <c r="D1374" i="39"/>
  <c r="C1374" i="39"/>
  <c r="F1373" i="39"/>
  <c r="B1373" i="39"/>
  <c r="E1372" i="39"/>
  <c r="D1372" i="39"/>
  <c r="C1372" i="39"/>
  <c r="E1371" i="39"/>
  <c r="D1371" i="39"/>
  <c r="C1371" i="39"/>
  <c r="E1370" i="39"/>
  <c r="D1370" i="39"/>
  <c r="C1370" i="39"/>
  <c r="E1369" i="39"/>
  <c r="D1369" i="39"/>
  <c r="C1369" i="39"/>
  <c r="F1368" i="39"/>
  <c r="E1368" i="39"/>
  <c r="D1368" i="39"/>
  <c r="C1368" i="39"/>
  <c r="E1367" i="39"/>
  <c r="D1367" i="39"/>
  <c r="C1367" i="39"/>
  <c r="E1366" i="39"/>
  <c r="D1366" i="39"/>
  <c r="C1366" i="39"/>
  <c r="E1365" i="39"/>
  <c r="D1365" i="39"/>
  <c r="C1365" i="39"/>
  <c r="E1364" i="39"/>
  <c r="D1364" i="39"/>
  <c r="C1364" i="39"/>
  <c r="F1363" i="39"/>
  <c r="E1363" i="39"/>
  <c r="D1363" i="39"/>
  <c r="C1363" i="39"/>
  <c r="E1362" i="39"/>
  <c r="D1362" i="39"/>
  <c r="C1362" i="39"/>
  <c r="E1361" i="39"/>
  <c r="D1361" i="39"/>
  <c r="C1361" i="39"/>
  <c r="E1360" i="39"/>
  <c r="D1360" i="39"/>
  <c r="C1360" i="39"/>
  <c r="E1359" i="39"/>
  <c r="D1359" i="39"/>
  <c r="C1359" i="39"/>
  <c r="F1358" i="39"/>
  <c r="E1358" i="39"/>
  <c r="D1358" i="39"/>
  <c r="C1358" i="39"/>
  <c r="E1357" i="39"/>
  <c r="D1357" i="39"/>
  <c r="C1357" i="39"/>
  <c r="E1356" i="39"/>
  <c r="D1356" i="39"/>
  <c r="C1356" i="39"/>
  <c r="E1355" i="39"/>
  <c r="D1355" i="39"/>
  <c r="C1355" i="39"/>
  <c r="E1353" i="39"/>
  <c r="D1353" i="39"/>
  <c r="C1353" i="39"/>
  <c r="E1352" i="39"/>
  <c r="D1352" i="39"/>
  <c r="C1352" i="39"/>
  <c r="E1351" i="39"/>
  <c r="D1351" i="39"/>
  <c r="C1351" i="39"/>
  <c r="F1350" i="39"/>
  <c r="E1350" i="39"/>
  <c r="D1350" i="39"/>
  <c r="C1350" i="39"/>
  <c r="E1349" i="39"/>
  <c r="D1349" i="39"/>
  <c r="C1349" i="39"/>
  <c r="E1348" i="39"/>
  <c r="D1348" i="39"/>
  <c r="C1348" i="39"/>
  <c r="E1347" i="39"/>
  <c r="D1347" i="39"/>
  <c r="C1347" i="39"/>
  <c r="E1346" i="39"/>
  <c r="D1346" i="39"/>
  <c r="C1346" i="39"/>
  <c r="F1345" i="39"/>
  <c r="E1345" i="39"/>
  <c r="D1345" i="39"/>
  <c r="C1345" i="39"/>
  <c r="E1344" i="39"/>
  <c r="D1344" i="39"/>
  <c r="C1344" i="39"/>
  <c r="E1343" i="39"/>
  <c r="D1343" i="39"/>
  <c r="C1343" i="39"/>
  <c r="E1342" i="39"/>
  <c r="D1342" i="39"/>
  <c r="C1342" i="39"/>
  <c r="E1341" i="39"/>
  <c r="D1341" i="39"/>
  <c r="C1341" i="39"/>
  <c r="F1340" i="39"/>
  <c r="E1340" i="39"/>
  <c r="D1340" i="39"/>
  <c r="C1340" i="39"/>
  <c r="E1339" i="39"/>
  <c r="D1339" i="39"/>
  <c r="C1339" i="39"/>
  <c r="E1338" i="39"/>
  <c r="D1338" i="39"/>
  <c r="C1338" i="39"/>
  <c r="E1337" i="39"/>
  <c r="D1337" i="39"/>
  <c r="C1337" i="39"/>
  <c r="E1336" i="39"/>
  <c r="D1336" i="39"/>
  <c r="C1336" i="39"/>
  <c r="F1335" i="39"/>
  <c r="E1335" i="39"/>
  <c r="D1335" i="39"/>
  <c r="C1335" i="39"/>
  <c r="E1334" i="39"/>
  <c r="D1334" i="39"/>
  <c r="C1334" i="39"/>
  <c r="E1333" i="39"/>
  <c r="D1333" i="39"/>
  <c r="C1333" i="39"/>
  <c r="E1332" i="39"/>
  <c r="D1332" i="39"/>
  <c r="C1332" i="39"/>
  <c r="F1331" i="39"/>
  <c r="F1330" i="39"/>
  <c r="E1330" i="39"/>
  <c r="D1330" i="39"/>
  <c r="C1330" i="39"/>
  <c r="E1329" i="39"/>
  <c r="D1329" i="39"/>
  <c r="C1329" i="39"/>
  <c r="E1328" i="39"/>
  <c r="D1328" i="39"/>
  <c r="C1328" i="39"/>
  <c r="E1327" i="39"/>
  <c r="D1327" i="39"/>
  <c r="C1327" i="39"/>
  <c r="F1326" i="39"/>
  <c r="E1326" i="39"/>
  <c r="D1326" i="39"/>
  <c r="C1326" i="39"/>
  <c r="F1325" i="39"/>
  <c r="E1325" i="39"/>
  <c r="D1325" i="39"/>
  <c r="C1325" i="39"/>
  <c r="E1324" i="39"/>
  <c r="D1324" i="39"/>
  <c r="C1324" i="39"/>
  <c r="E1323" i="39"/>
  <c r="D1323" i="39"/>
  <c r="C1323" i="39"/>
  <c r="E1322" i="39"/>
  <c r="D1322" i="39"/>
  <c r="C1322" i="39"/>
  <c r="F1321" i="39"/>
  <c r="E1321" i="39"/>
  <c r="D1321" i="39"/>
  <c r="C1321" i="39"/>
  <c r="F1320" i="39"/>
  <c r="E1320" i="39"/>
  <c r="D1320" i="39"/>
  <c r="C1320" i="39"/>
  <c r="F1319" i="39"/>
  <c r="E1319" i="39"/>
  <c r="D1319" i="39"/>
  <c r="C1319" i="39"/>
  <c r="F1318" i="39"/>
  <c r="E1318" i="39"/>
  <c r="D1318" i="39"/>
  <c r="C1318" i="39"/>
  <c r="F1317" i="39"/>
  <c r="E1317" i="39"/>
  <c r="D1317" i="39"/>
  <c r="C1317" i="39"/>
  <c r="F1316" i="39"/>
  <c r="E1316" i="39"/>
  <c r="D1316" i="39"/>
  <c r="C1316" i="39"/>
  <c r="F1315" i="39"/>
  <c r="E1315" i="39"/>
  <c r="D1315" i="39"/>
  <c r="C1315" i="39"/>
  <c r="E1314" i="39"/>
  <c r="D1314" i="39"/>
  <c r="C1314" i="39"/>
  <c r="F1313" i="39"/>
  <c r="B1313" i="39"/>
  <c r="E1312" i="39"/>
  <c r="D1312" i="39"/>
  <c r="C1312" i="39"/>
  <c r="F1311" i="39"/>
  <c r="E1311" i="39"/>
  <c r="D1311" i="39"/>
  <c r="C1311" i="39"/>
  <c r="F1310" i="39"/>
  <c r="E1310" i="39"/>
  <c r="D1310" i="39"/>
  <c r="C1310" i="39"/>
  <c r="E1309" i="39"/>
  <c r="D1309" i="39"/>
  <c r="C1309" i="39"/>
  <c r="E1308" i="39"/>
  <c r="D1308" i="39"/>
  <c r="C1308" i="39"/>
  <c r="E1307" i="39"/>
  <c r="D1307" i="39"/>
  <c r="C1307" i="39"/>
  <c r="F1306" i="39"/>
  <c r="E1306" i="39"/>
  <c r="D1306" i="39"/>
  <c r="C1306" i="39"/>
  <c r="F1305" i="39"/>
  <c r="E1305" i="39"/>
  <c r="D1305" i="39"/>
  <c r="C1305" i="39"/>
  <c r="E1304" i="39"/>
  <c r="D1304" i="39"/>
  <c r="C1304" i="39"/>
  <c r="E1303" i="39"/>
  <c r="D1303" i="39"/>
  <c r="C1303" i="39"/>
  <c r="E1302" i="39"/>
  <c r="D1302" i="39"/>
  <c r="C1302" i="39"/>
  <c r="F1301" i="39"/>
  <c r="E1301" i="39"/>
  <c r="D1301" i="39"/>
  <c r="C1301" i="39"/>
  <c r="F1300" i="39"/>
  <c r="E1300" i="39"/>
  <c r="D1300" i="39"/>
  <c r="C1300" i="39"/>
  <c r="E1299" i="39"/>
  <c r="D1299" i="39"/>
  <c r="C1299" i="39"/>
  <c r="E1298" i="39"/>
  <c r="D1298" i="39"/>
  <c r="C1298" i="39"/>
  <c r="E1297" i="39"/>
  <c r="D1297" i="39"/>
  <c r="C1297" i="39"/>
  <c r="F1296" i="39"/>
  <c r="E1296" i="39"/>
  <c r="D1296" i="39"/>
  <c r="C1296" i="39"/>
  <c r="F1295" i="39"/>
  <c r="B1295" i="39"/>
  <c r="E1294" i="39"/>
  <c r="D1294" i="39"/>
  <c r="C1294" i="39"/>
  <c r="E1293" i="39"/>
  <c r="D1293" i="39"/>
  <c r="C1293" i="39"/>
  <c r="E1292" i="39"/>
  <c r="D1292" i="39"/>
  <c r="C1292" i="39"/>
  <c r="F1291" i="39"/>
  <c r="E1291" i="39"/>
  <c r="D1291" i="39"/>
  <c r="C1291" i="39"/>
  <c r="F1290" i="39"/>
  <c r="E1290" i="39"/>
  <c r="D1290" i="39"/>
  <c r="C1290" i="39"/>
  <c r="E1289" i="39"/>
  <c r="D1289" i="39"/>
  <c r="C1289" i="39"/>
  <c r="E1288" i="39"/>
  <c r="D1288" i="39"/>
  <c r="C1288" i="39"/>
  <c r="E1287" i="39"/>
  <c r="D1287" i="39"/>
  <c r="C1287" i="39"/>
  <c r="F1286" i="39"/>
  <c r="E1286" i="39"/>
  <c r="D1286" i="39"/>
  <c r="C1286" i="39"/>
  <c r="F1285" i="39"/>
  <c r="E1285" i="39"/>
  <c r="D1285" i="39"/>
  <c r="C1285" i="39"/>
  <c r="E1284" i="39"/>
  <c r="D1284" i="39"/>
  <c r="C1284" i="39"/>
  <c r="E1283" i="39"/>
  <c r="D1283" i="39"/>
  <c r="C1283" i="39"/>
  <c r="E1282" i="39"/>
  <c r="D1282" i="39"/>
  <c r="C1282" i="39"/>
  <c r="F1281" i="39"/>
  <c r="E1281" i="39"/>
  <c r="D1281" i="39"/>
  <c r="C1281" i="39"/>
  <c r="F1280" i="39"/>
  <c r="E1280" i="39"/>
  <c r="D1280" i="39"/>
  <c r="C1280" i="39"/>
  <c r="E1279" i="39"/>
  <c r="D1279" i="39"/>
  <c r="C1279" i="39"/>
  <c r="E1278" i="39"/>
  <c r="D1278" i="39"/>
  <c r="C1278" i="39"/>
  <c r="E1277" i="39"/>
  <c r="D1277" i="39"/>
  <c r="C1277" i="39"/>
  <c r="F1276" i="39"/>
  <c r="E1276" i="39"/>
  <c r="D1276" i="39"/>
  <c r="C1276" i="39"/>
  <c r="F1275" i="39"/>
  <c r="E1275" i="39"/>
  <c r="D1275" i="39"/>
  <c r="C1275" i="39"/>
  <c r="E1274" i="39"/>
  <c r="D1274" i="39"/>
  <c r="C1274" i="39"/>
  <c r="E1273" i="39"/>
  <c r="D1273" i="39"/>
  <c r="C1273" i="39"/>
  <c r="F1271" i="39"/>
  <c r="E1271" i="39"/>
  <c r="D1271" i="39"/>
  <c r="C1271" i="39"/>
  <c r="F1270" i="39"/>
  <c r="E1270" i="39"/>
  <c r="D1270" i="39"/>
  <c r="C1270" i="39"/>
  <c r="E1269" i="39"/>
  <c r="D1269" i="39"/>
  <c r="C1269" i="39"/>
  <c r="E1268" i="39"/>
  <c r="D1268" i="39"/>
  <c r="C1268" i="39"/>
  <c r="E1267" i="39"/>
  <c r="D1267" i="39"/>
  <c r="C1267" i="39"/>
  <c r="F1266" i="39"/>
  <c r="E1266" i="39"/>
  <c r="D1266" i="39"/>
  <c r="C1266" i="39"/>
  <c r="F1265" i="39"/>
  <c r="E1265" i="39"/>
  <c r="D1265" i="39"/>
  <c r="C1265" i="39"/>
  <c r="E1264" i="39"/>
  <c r="D1264" i="39"/>
  <c r="C1264" i="39"/>
  <c r="E1263" i="39"/>
  <c r="D1263" i="39"/>
  <c r="C1263" i="39"/>
  <c r="E1262" i="39"/>
  <c r="D1262" i="39"/>
  <c r="C1262" i="39"/>
  <c r="F1261" i="39"/>
  <c r="E1261" i="39"/>
  <c r="D1261" i="39"/>
  <c r="C1261" i="39"/>
  <c r="F1260" i="39"/>
  <c r="E1260" i="39"/>
  <c r="D1260" i="39"/>
  <c r="C1260" i="39"/>
  <c r="E1259" i="39"/>
  <c r="D1259" i="39"/>
  <c r="C1259" i="39"/>
  <c r="E1258" i="39"/>
  <c r="D1258" i="39"/>
  <c r="C1258" i="39"/>
  <c r="E1257" i="39"/>
  <c r="D1257" i="39"/>
  <c r="C1257" i="39"/>
  <c r="F1256" i="39"/>
  <c r="E1256" i="39"/>
  <c r="D1256" i="39"/>
  <c r="C1256" i="39"/>
  <c r="F1255" i="39"/>
  <c r="E1255" i="39"/>
  <c r="D1255" i="39"/>
  <c r="C1255" i="39"/>
  <c r="E1254" i="39"/>
  <c r="D1254" i="39"/>
  <c r="C1254" i="39"/>
  <c r="E1253" i="39"/>
  <c r="D1253" i="39"/>
  <c r="C1253" i="39"/>
  <c r="E1252" i="39"/>
  <c r="D1252" i="39"/>
  <c r="C1252" i="39"/>
  <c r="F1251" i="39"/>
  <c r="E1251" i="39"/>
  <c r="D1251" i="39"/>
  <c r="C1251" i="39"/>
  <c r="F1250" i="39"/>
  <c r="E1249" i="39"/>
  <c r="D1249" i="39"/>
  <c r="C1249" i="39"/>
  <c r="E1248" i="39"/>
  <c r="D1248" i="39"/>
  <c r="C1248" i="39"/>
  <c r="E1247" i="39"/>
  <c r="D1247" i="39"/>
  <c r="C1247" i="39"/>
  <c r="F1246" i="39"/>
  <c r="E1246" i="39"/>
  <c r="D1246" i="39"/>
  <c r="C1246" i="39"/>
  <c r="F1245" i="39"/>
  <c r="E1245" i="39"/>
  <c r="D1245" i="39"/>
  <c r="C1245" i="39"/>
  <c r="E1244" i="39"/>
  <c r="D1244" i="39"/>
  <c r="C1244" i="39"/>
  <c r="E1243" i="39"/>
  <c r="D1243" i="39"/>
  <c r="C1243" i="39"/>
  <c r="E1242" i="39"/>
  <c r="D1242" i="39"/>
  <c r="C1242" i="39"/>
  <c r="F1241" i="39"/>
  <c r="E1241" i="39"/>
  <c r="D1241" i="39"/>
  <c r="C1241" i="39"/>
  <c r="F1240" i="39"/>
  <c r="E1240" i="39"/>
  <c r="D1240" i="39"/>
  <c r="C1240" i="39"/>
  <c r="E1239" i="39"/>
  <c r="D1239" i="39"/>
  <c r="C1239" i="39"/>
  <c r="E1238" i="39"/>
  <c r="D1238" i="39"/>
  <c r="C1238" i="39"/>
  <c r="E1237" i="39"/>
  <c r="D1237" i="39"/>
  <c r="C1237" i="39"/>
  <c r="F1236" i="39"/>
  <c r="E1236" i="39"/>
  <c r="D1236" i="39"/>
  <c r="C1236" i="39"/>
  <c r="F1235" i="39"/>
  <c r="E1235" i="39"/>
  <c r="D1235" i="39"/>
  <c r="C1235" i="39"/>
  <c r="E1233" i="39"/>
  <c r="D1233" i="39"/>
  <c r="C1233" i="39"/>
  <c r="F1232" i="39"/>
  <c r="E1232" i="39"/>
  <c r="D1232" i="39"/>
  <c r="C1232" i="39"/>
  <c r="F1231" i="39"/>
  <c r="E1231" i="39"/>
  <c r="D1231" i="39"/>
  <c r="C1231" i="39"/>
  <c r="E1230" i="39"/>
  <c r="D1230" i="39"/>
  <c r="C1230" i="39"/>
  <c r="E1229" i="39"/>
  <c r="D1229" i="39"/>
  <c r="C1229" i="39"/>
  <c r="E1228" i="39"/>
  <c r="D1228" i="39"/>
  <c r="C1228" i="39"/>
  <c r="F1227" i="39"/>
  <c r="E1227" i="39"/>
  <c r="D1227" i="39"/>
  <c r="C1227" i="39"/>
  <c r="F1226" i="39"/>
  <c r="E1226" i="39"/>
  <c r="D1226" i="39"/>
  <c r="C1226" i="39"/>
  <c r="E1225" i="39"/>
  <c r="D1225" i="39"/>
  <c r="C1225" i="39"/>
  <c r="F1224" i="39"/>
  <c r="E1224" i="39"/>
  <c r="D1224" i="39"/>
  <c r="C1224" i="39"/>
  <c r="F1223" i="39"/>
  <c r="E1223" i="39"/>
  <c r="D1223" i="39"/>
  <c r="C1223" i="39"/>
  <c r="E1222" i="39"/>
  <c r="D1222" i="39"/>
  <c r="C1222" i="39"/>
  <c r="E1221" i="39"/>
  <c r="D1221" i="39"/>
  <c r="C1221" i="39"/>
  <c r="F1219" i="39"/>
  <c r="E1219" i="39"/>
  <c r="D1219" i="39"/>
  <c r="C1219" i="39"/>
  <c r="F1218" i="39"/>
  <c r="E1218" i="39"/>
  <c r="D1218" i="39"/>
  <c r="C1218" i="39"/>
  <c r="E1217" i="39"/>
  <c r="D1217" i="39"/>
  <c r="C1217" i="39"/>
  <c r="E1216" i="39"/>
  <c r="D1216" i="39"/>
  <c r="C1216" i="39"/>
  <c r="E1215" i="39"/>
  <c r="D1215" i="39"/>
  <c r="C1215" i="39"/>
  <c r="F1214" i="39"/>
  <c r="E1214" i="39"/>
  <c r="D1214" i="39"/>
  <c r="C1214" i="39"/>
  <c r="F1213" i="39"/>
  <c r="E1213" i="39"/>
  <c r="D1213" i="39"/>
  <c r="C1213" i="39"/>
  <c r="E1212" i="39"/>
  <c r="D1212" i="39"/>
  <c r="C1212" i="39"/>
  <c r="E1211" i="39"/>
  <c r="D1211" i="39"/>
  <c r="C1211" i="39"/>
  <c r="E1210" i="39"/>
  <c r="D1210" i="39"/>
  <c r="C1210" i="39"/>
  <c r="F1209" i="39"/>
  <c r="E1209" i="39"/>
  <c r="D1209" i="39"/>
  <c r="C1209" i="39"/>
  <c r="F1208" i="39"/>
  <c r="E1208" i="39"/>
  <c r="D1208" i="39"/>
  <c r="C1208" i="39"/>
  <c r="E1207" i="39"/>
  <c r="D1207" i="39"/>
  <c r="C1207" i="39"/>
  <c r="E1206" i="39"/>
  <c r="D1206" i="39"/>
  <c r="C1206" i="39"/>
  <c r="E1205" i="39"/>
  <c r="D1205" i="39"/>
  <c r="C1205" i="39"/>
  <c r="F1204" i="39"/>
  <c r="E1204" i="39"/>
  <c r="D1204" i="39"/>
  <c r="C1204" i="39"/>
  <c r="F1203" i="39"/>
  <c r="E1203" i="39"/>
  <c r="D1203" i="39"/>
  <c r="C1203" i="39"/>
  <c r="E1202" i="39"/>
  <c r="D1202" i="39"/>
  <c r="C1202" i="39"/>
  <c r="E1201" i="39"/>
  <c r="D1201" i="39"/>
  <c r="C1201" i="39"/>
  <c r="E1200" i="39"/>
  <c r="D1200" i="39"/>
  <c r="C1200" i="39"/>
  <c r="F1199" i="39"/>
  <c r="E1199" i="39"/>
  <c r="D1199" i="39"/>
  <c r="C1199" i="39"/>
  <c r="F1198" i="39"/>
  <c r="E1198" i="39"/>
  <c r="D1198" i="39"/>
  <c r="C1198" i="39"/>
  <c r="F1197" i="39"/>
  <c r="B1197" i="39"/>
  <c r="E1196" i="39"/>
  <c r="D1196" i="39"/>
  <c r="C1196" i="39"/>
  <c r="E1195" i="39"/>
  <c r="D1195" i="39"/>
  <c r="C1195" i="39"/>
  <c r="E1194" i="39"/>
  <c r="D1194" i="39"/>
  <c r="C1194" i="39"/>
  <c r="F1193" i="39"/>
  <c r="E1193" i="39"/>
  <c r="D1193" i="39"/>
  <c r="C1193" i="39"/>
  <c r="E1192" i="39"/>
  <c r="D1192" i="39"/>
  <c r="C1192" i="39"/>
  <c r="E1191" i="39"/>
  <c r="D1191" i="39"/>
  <c r="C1191" i="39"/>
  <c r="E1190" i="39"/>
  <c r="D1190" i="39"/>
  <c r="C1190" i="39"/>
  <c r="F1189" i="39"/>
  <c r="E1189" i="39"/>
  <c r="D1189" i="39"/>
  <c r="C1189" i="39"/>
  <c r="F1188" i="39"/>
  <c r="E1188" i="39"/>
  <c r="D1188" i="39"/>
  <c r="C1188" i="39"/>
  <c r="E1187" i="39"/>
  <c r="D1187" i="39"/>
  <c r="C1187" i="39"/>
  <c r="E1186" i="39"/>
  <c r="D1186" i="39"/>
  <c r="C1186" i="39"/>
  <c r="E1185" i="39"/>
  <c r="D1185" i="39"/>
  <c r="C1185" i="39"/>
  <c r="F1184" i="39"/>
  <c r="E1184" i="39"/>
  <c r="D1184" i="39"/>
  <c r="C1184" i="39"/>
  <c r="F1183" i="39"/>
  <c r="E1183" i="39"/>
  <c r="D1183" i="39"/>
  <c r="C1183" i="39"/>
  <c r="E1182" i="39"/>
  <c r="D1182" i="39"/>
  <c r="C1182" i="39"/>
  <c r="E1181" i="39"/>
  <c r="D1181" i="39"/>
  <c r="C1181" i="39"/>
  <c r="F1180" i="39"/>
  <c r="E1180" i="39"/>
  <c r="D1180" i="39"/>
  <c r="C1180" i="39"/>
  <c r="F1179" i="39"/>
  <c r="E1179" i="39"/>
  <c r="D1179" i="39"/>
  <c r="C1179" i="39"/>
  <c r="E1178" i="39"/>
  <c r="D1178" i="39"/>
  <c r="C1178" i="39"/>
  <c r="E1176" i="39"/>
  <c r="D1176" i="39"/>
  <c r="C1176" i="39"/>
  <c r="F1175" i="39"/>
  <c r="E1175" i="39"/>
  <c r="D1175" i="39"/>
  <c r="C1175" i="39"/>
  <c r="F1174" i="39"/>
  <c r="E1174" i="39"/>
  <c r="D1174" i="39"/>
  <c r="C1174" i="39"/>
  <c r="E1173" i="39"/>
  <c r="D1173" i="39"/>
  <c r="C1173" i="39"/>
  <c r="E1172" i="39"/>
  <c r="D1172" i="39"/>
  <c r="C1172" i="39"/>
  <c r="F1171" i="39"/>
  <c r="E1171" i="39"/>
  <c r="D1171" i="39"/>
  <c r="C1171" i="39"/>
  <c r="F1170" i="39"/>
  <c r="E1170" i="39"/>
  <c r="D1170" i="39"/>
  <c r="C1170" i="39"/>
  <c r="F1169" i="39"/>
  <c r="E1169" i="39"/>
  <c r="D1169" i="39"/>
  <c r="C1169" i="39"/>
  <c r="E1168" i="39"/>
  <c r="D1168" i="39"/>
  <c r="C1168" i="39"/>
  <c r="E1167" i="39"/>
  <c r="D1167" i="39"/>
  <c r="C1167" i="39"/>
  <c r="E1166" i="39"/>
  <c r="D1166" i="39"/>
  <c r="C1166" i="39"/>
  <c r="F1165" i="39"/>
  <c r="E1165" i="39"/>
  <c r="D1165" i="39"/>
  <c r="C1165" i="39"/>
  <c r="F1164" i="39"/>
  <c r="E1164" i="39"/>
  <c r="D1164" i="39"/>
  <c r="C1164" i="39"/>
  <c r="E1163" i="39"/>
  <c r="D1163" i="39"/>
  <c r="C1163" i="39"/>
  <c r="F1162" i="39"/>
  <c r="E1162" i="39"/>
  <c r="D1162" i="39"/>
  <c r="C1162" i="39"/>
  <c r="F1161" i="39"/>
  <c r="E1161" i="39"/>
  <c r="D1161" i="39"/>
  <c r="C1161" i="39"/>
  <c r="E1160" i="39"/>
  <c r="D1160" i="39"/>
  <c r="C1160" i="39"/>
  <c r="E1159" i="39"/>
  <c r="D1159" i="39"/>
  <c r="C1159" i="39"/>
  <c r="E1158" i="39"/>
  <c r="D1158" i="39"/>
  <c r="C1158" i="39"/>
  <c r="F1157" i="39"/>
  <c r="F1156" i="39"/>
  <c r="E1156" i="39"/>
  <c r="D1156" i="39"/>
  <c r="C1156" i="39"/>
  <c r="E1155" i="39"/>
  <c r="D1155" i="39"/>
  <c r="C1155" i="39"/>
  <c r="E1154" i="39"/>
  <c r="D1154" i="39"/>
  <c r="C1154" i="39"/>
  <c r="E1153" i="39"/>
  <c r="D1153" i="39"/>
  <c r="C1153" i="39"/>
  <c r="F1152" i="39"/>
  <c r="E1152" i="39"/>
  <c r="D1152" i="39"/>
  <c r="C1152" i="39"/>
  <c r="F1151" i="39"/>
  <c r="E1151" i="39"/>
  <c r="D1151" i="39"/>
  <c r="C1151" i="39"/>
  <c r="E1150" i="39"/>
  <c r="D1150" i="39"/>
  <c r="C1150" i="39"/>
  <c r="E1149" i="39"/>
  <c r="D1149" i="39"/>
  <c r="C1149" i="39"/>
  <c r="E1148" i="39"/>
  <c r="D1148" i="39"/>
  <c r="C1148" i="39"/>
  <c r="F1147" i="39"/>
  <c r="E1147" i="39"/>
  <c r="D1147" i="39"/>
  <c r="C1147" i="39"/>
  <c r="F1146" i="39"/>
  <c r="E1146" i="39"/>
  <c r="D1146" i="39"/>
  <c r="C1146" i="39"/>
  <c r="E1145" i="39"/>
  <c r="D1145" i="39"/>
  <c r="C1145" i="39"/>
  <c r="E1144" i="39"/>
  <c r="D1144" i="39"/>
  <c r="C1144" i="39"/>
  <c r="E1143" i="39"/>
  <c r="D1143" i="39"/>
  <c r="C1143" i="39"/>
  <c r="F1142" i="39"/>
  <c r="E1142" i="39"/>
  <c r="D1142" i="39"/>
  <c r="C1142" i="39"/>
  <c r="F1141" i="39"/>
  <c r="E1141" i="39"/>
  <c r="D1141" i="39"/>
  <c r="C1141" i="39"/>
  <c r="E1140" i="39"/>
  <c r="D1140" i="39"/>
  <c r="C1140" i="39"/>
  <c r="E1139" i="39"/>
  <c r="D1139" i="39"/>
  <c r="C1139" i="39"/>
  <c r="E1138" i="39"/>
  <c r="D1138" i="39"/>
  <c r="C1138" i="39"/>
  <c r="F1137" i="39"/>
  <c r="E1137" i="39"/>
  <c r="D1137" i="39"/>
  <c r="C1137" i="39"/>
  <c r="F1136" i="39"/>
  <c r="B1136" i="39"/>
  <c r="E1135" i="39"/>
  <c r="D1135" i="39"/>
  <c r="C1135" i="39"/>
  <c r="E1134" i="39"/>
  <c r="D1134" i="39"/>
  <c r="C1134" i="39"/>
  <c r="E1133" i="39"/>
  <c r="D1133" i="39"/>
  <c r="C1133" i="39"/>
  <c r="F1132" i="39"/>
  <c r="E1132" i="39"/>
  <c r="D1132" i="39"/>
  <c r="C1132" i="39"/>
  <c r="F1131" i="39"/>
  <c r="E1131" i="39"/>
  <c r="D1131" i="39"/>
  <c r="C1131" i="39"/>
  <c r="E1130" i="39"/>
  <c r="D1130" i="39"/>
  <c r="C1130" i="39"/>
  <c r="E1129" i="39"/>
  <c r="D1129" i="39"/>
  <c r="C1129" i="39"/>
  <c r="E1128" i="39"/>
  <c r="D1128" i="39"/>
  <c r="C1128" i="39"/>
  <c r="F1127" i="39"/>
  <c r="E1127" i="39"/>
  <c r="D1127" i="39"/>
  <c r="C1127" i="39"/>
  <c r="F1126" i="39"/>
  <c r="E1126" i="39"/>
  <c r="D1126" i="39"/>
  <c r="C1126" i="39"/>
  <c r="E1125" i="39"/>
  <c r="D1125" i="39"/>
  <c r="C1125" i="39"/>
  <c r="E1124" i="39"/>
  <c r="D1124" i="39"/>
  <c r="C1124" i="39"/>
  <c r="F1123" i="39"/>
  <c r="E1123" i="39"/>
  <c r="D1123" i="39"/>
  <c r="C1123" i="39"/>
  <c r="F1122" i="39"/>
  <c r="E1122" i="39"/>
  <c r="D1122" i="39"/>
  <c r="C1122" i="39"/>
  <c r="F1121" i="39"/>
  <c r="E1121" i="39"/>
  <c r="D1121" i="39"/>
  <c r="C1121" i="39"/>
  <c r="E1120" i="39"/>
  <c r="D1120" i="39"/>
  <c r="C1120" i="39"/>
  <c r="E1119" i="39"/>
  <c r="D1119" i="39"/>
  <c r="C1119" i="39"/>
  <c r="F1118" i="39"/>
  <c r="E1118" i="39"/>
  <c r="D1118" i="39"/>
  <c r="C1118" i="39"/>
  <c r="F1117" i="39"/>
  <c r="E1117" i="39"/>
  <c r="D1117" i="39"/>
  <c r="C1117" i="39"/>
  <c r="E1116" i="39"/>
  <c r="D1116" i="39"/>
  <c r="C1116" i="39"/>
  <c r="E1114" i="39"/>
  <c r="D1114" i="39"/>
  <c r="C1114" i="39"/>
  <c r="F1113" i="39"/>
  <c r="E1113" i="39"/>
  <c r="D1113" i="39"/>
  <c r="C1113" i="39"/>
  <c r="F1112" i="39"/>
  <c r="E1112" i="39"/>
  <c r="D1112" i="39"/>
  <c r="C1112" i="39"/>
  <c r="E1111" i="39"/>
  <c r="D1111" i="39"/>
  <c r="C1111" i="39"/>
  <c r="E1110" i="39"/>
  <c r="D1110" i="39"/>
  <c r="C1110" i="39"/>
  <c r="E1109" i="39"/>
  <c r="D1109" i="39"/>
  <c r="C1109" i="39"/>
  <c r="F1108" i="39"/>
  <c r="E1108" i="39"/>
  <c r="D1108" i="39"/>
  <c r="C1108" i="39"/>
  <c r="F1107" i="39"/>
  <c r="E1107" i="39"/>
  <c r="D1107" i="39"/>
  <c r="C1107" i="39"/>
  <c r="E1106" i="39"/>
  <c r="D1106" i="39"/>
  <c r="C1106" i="39"/>
  <c r="E1105" i="39"/>
  <c r="D1105" i="39"/>
  <c r="C1105" i="39"/>
  <c r="E1104" i="39"/>
  <c r="D1104" i="39"/>
  <c r="C1104" i="39"/>
  <c r="F1103" i="39"/>
  <c r="E1103" i="39"/>
  <c r="D1103" i="39"/>
  <c r="C1103" i="39"/>
  <c r="F1102" i="39"/>
  <c r="E1102" i="39"/>
  <c r="D1102" i="39"/>
  <c r="C1102" i="39"/>
  <c r="E1101" i="39"/>
  <c r="D1101" i="39"/>
  <c r="C1101" i="39"/>
  <c r="E1100" i="39"/>
  <c r="D1100" i="39"/>
  <c r="C1100" i="39"/>
  <c r="E1099" i="39"/>
  <c r="D1099" i="39"/>
  <c r="C1099" i="39"/>
  <c r="F1098" i="39"/>
  <c r="E1098" i="39"/>
  <c r="D1098" i="39"/>
  <c r="C1098" i="39"/>
  <c r="F1097" i="39"/>
  <c r="E1097" i="39"/>
  <c r="D1097" i="39"/>
  <c r="C1097" i="39"/>
  <c r="E1096" i="39"/>
  <c r="D1096" i="39"/>
  <c r="C1096" i="39"/>
  <c r="E1095" i="39"/>
  <c r="D1095" i="39"/>
  <c r="C1095" i="39"/>
  <c r="E1094" i="39"/>
  <c r="D1094" i="39"/>
  <c r="C1094" i="39"/>
  <c r="F1093" i="39"/>
  <c r="E1093" i="39"/>
  <c r="D1093" i="39"/>
  <c r="C1093" i="39"/>
  <c r="F1092" i="39"/>
  <c r="F1091" i="39"/>
  <c r="E1091" i="39"/>
  <c r="D1091" i="39"/>
  <c r="C1091" i="39"/>
  <c r="E1090" i="39"/>
  <c r="D1090" i="39"/>
  <c r="C1090" i="39"/>
  <c r="F1089" i="39"/>
  <c r="E1089" i="39"/>
  <c r="D1089" i="39"/>
  <c r="C1089" i="39"/>
  <c r="F1088" i="39"/>
  <c r="E1088" i="39"/>
  <c r="D1088" i="39"/>
  <c r="C1088" i="39"/>
  <c r="F1087" i="39"/>
  <c r="E1087" i="39"/>
  <c r="D1087" i="39"/>
  <c r="C1087" i="39"/>
  <c r="F1086" i="39"/>
  <c r="E1086" i="39"/>
  <c r="D1086" i="39"/>
  <c r="C1086" i="39"/>
  <c r="F1085" i="39"/>
  <c r="E1085" i="39"/>
  <c r="D1085" i="39"/>
  <c r="C1085" i="39"/>
  <c r="F1084" i="39"/>
  <c r="E1084" i="39"/>
  <c r="D1084" i="39"/>
  <c r="C1084" i="39"/>
  <c r="F1083" i="39"/>
  <c r="E1083" i="39"/>
  <c r="D1083" i="39"/>
  <c r="C1083" i="39"/>
  <c r="F1082" i="39"/>
  <c r="E1082" i="39"/>
  <c r="D1082" i="39"/>
  <c r="C1082" i="39"/>
  <c r="E1081" i="39"/>
  <c r="D1081" i="39"/>
  <c r="C1081" i="39"/>
  <c r="E1080" i="39"/>
  <c r="D1080" i="39"/>
  <c r="C1080" i="39"/>
  <c r="E1079" i="39"/>
  <c r="D1079" i="39"/>
  <c r="C1079" i="39"/>
  <c r="E1078" i="39"/>
  <c r="D1078" i="39"/>
  <c r="C1078" i="39"/>
  <c r="F1077" i="39"/>
  <c r="E1077" i="39"/>
  <c r="D1077" i="39"/>
  <c r="C1077" i="39"/>
  <c r="F1076" i="39"/>
  <c r="B1076" i="39"/>
  <c r="E1075" i="39"/>
  <c r="D1075" i="39"/>
  <c r="C1075" i="39"/>
  <c r="E1074" i="39"/>
  <c r="D1074" i="39"/>
  <c r="C1074" i="39"/>
  <c r="E1073" i="39"/>
  <c r="D1073" i="39"/>
  <c r="C1073" i="39"/>
  <c r="E1072" i="39"/>
  <c r="D1072" i="39"/>
  <c r="C1072" i="39"/>
  <c r="F1071" i="39"/>
  <c r="E1071" i="39"/>
  <c r="D1071" i="39"/>
  <c r="C1071" i="39"/>
  <c r="E1070" i="39"/>
  <c r="D1070" i="39"/>
  <c r="C1070" i="39"/>
  <c r="E1069" i="39"/>
  <c r="D1069" i="39"/>
  <c r="C1069" i="39"/>
  <c r="E1068" i="39"/>
  <c r="D1068" i="39"/>
  <c r="C1068" i="39"/>
  <c r="E1067" i="39"/>
  <c r="D1067" i="39"/>
  <c r="C1067" i="39"/>
  <c r="F1066" i="39"/>
  <c r="E1066" i="39"/>
  <c r="D1066" i="39"/>
  <c r="C1066" i="39"/>
  <c r="E1065" i="39"/>
  <c r="D1065" i="39"/>
  <c r="C1065" i="39"/>
  <c r="E1064" i="39"/>
  <c r="D1064" i="39"/>
  <c r="C1064" i="39"/>
  <c r="E1063" i="39"/>
  <c r="D1063" i="39"/>
  <c r="C1063" i="39"/>
  <c r="E1062" i="39"/>
  <c r="D1062" i="39"/>
  <c r="C1062" i="39"/>
  <c r="F1061" i="39"/>
  <c r="E1061" i="39"/>
  <c r="D1061" i="39"/>
  <c r="C1061" i="39"/>
  <c r="E1060" i="39"/>
  <c r="D1060" i="39"/>
  <c r="C1060" i="39"/>
  <c r="E1059" i="39"/>
  <c r="D1059" i="39"/>
  <c r="C1059" i="39"/>
  <c r="E1058" i="39"/>
  <c r="D1058" i="39"/>
  <c r="C1058" i="39"/>
  <c r="E1057" i="39"/>
  <c r="D1057" i="39"/>
  <c r="C1057" i="39"/>
  <c r="F1056" i="39"/>
  <c r="E1056" i="39"/>
  <c r="D1056" i="39"/>
  <c r="C1056" i="39"/>
  <c r="E1054" i="39"/>
  <c r="D1054" i="39"/>
  <c r="C1054" i="39"/>
  <c r="E1053" i="39"/>
  <c r="D1053" i="39"/>
  <c r="C1053" i="39"/>
  <c r="F1052" i="39"/>
  <c r="E1052" i="39"/>
  <c r="D1052" i="39"/>
  <c r="C1052" i="39"/>
  <c r="E1051" i="39"/>
  <c r="D1051" i="39"/>
  <c r="C1051" i="39"/>
  <c r="E1050" i="39"/>
  <c r="D1050" i="39"/>
  <c r="C1050" i="39"/>
  <c r="E1049" i="39"/>
  <c r="D1049" i="39"/>
  <c r="C1049" i="39"/>
  <c r="E1048" i="39"/>
  <c r="D1048" i="39"/>
  <c r="C1048" i="39"/>
  <c r="F1047" i="39"/>
  <c r="E1047" i="39"/>
  <c r="D1047" i="39"/>
  <c r="C1047" i="39"/>
  <c r="E1046" i="39"/>
  <c r="D1046" i="39"/>
  <c r="C1046" i="39"/>
  <c r="E1045" i="39"/>
  <c r="D1045" i="39"/>
  <c r="C1045" i="39"/>
  <c r="E1044" i="39"/>
  <c r="D1044" i="39"/>
  <c r="C1044" i="39"/>
  <c r="E1043" i="39"/>
  <c r="D1043" i="39"/>
  <c r="C1043" i="39"/>
  <c r="F1042" i="39"/>
  <c r="E1042" i="39"/>
  <c r="D1042" i="39"/>
  <c r="C1042" i="39"/>
  <c r="E1041" i="39"/>
  <c r="D1041" i="39"/>
  <c r="C1041" i="39"/>
  <c r="E1040" i="39"/>
  <c r="D1040" i="39"/>
  <c r="C1040" i="39"/>
  <c r="E1039" i="39"/>
  <c r="D1039" i="39"/>
  <c r="C1039" i="39"/>
  <c r="E1038" i="39"/>
  <c r="D1038" i="39"/>
  <c r="C1038" i="39"/>
  <c r="F1037" i="39"/>
  <c r="E1037" i="39"/>
  <c r="D1037" i="39"/>
  <c r="C1037" i="39"/>
  <c r="E1036" i="39"/>
  <c r="D1036" i="39"/>
  <c r="C1036" i="39"/>
  <c r="E1035" i="39"/>
  <c r="D1035" i="39"/>
  <c r="C1035" i="39"/>
  <c r="E1034" i="39"/>
  <c r="D1034" i="39"/>
  <c r="C1034" i="39"/>
  <c r="E1033" i="39"/>
  <c r="D1033" i="39"/>
  <c r="C1033" i="39"/>
  <c r="F1032" i="39"/>
  <c r="E1031" i="39"/>
  <c r="D1031" i="39"/>
  <c r="C1031" i="39"/>
  <c r="E1030" i="39"/>
  <c r="D1030" i="39"/>
  <c r="C1030" i="39"/>
  <c r="E1029" i="39"/>
  <c r="D1029" i="39"/>
  <c r="C1029" i="39"/>
  <c r="E1028" i="39"/>
  <c r="D1028" i="39"/>
  <c r="C1028" i="39"/>
  <c r="F1027" i="39"/>
  <c r="E1027" i="39"/>
  <c r="D1027" i="39"/>
  <c r="C1027" i="39"/>
  <c r="E1026" i="39"/>
  <c r="D1026" i="39"/>
  <c r="C1026" i="39"/>
  <c r="E1025" i="39"/>
  <c r="D1025" i="39"/>
  <c r="C1025" i="39"/>
  <c r="E1024" i="39"/>
  <c r="D1024" i="39"/>
  <c r="C1024" i="39"/>
  <c r="E1023" i="39"/>
  <c r="D1023" i="39"/>
  <c r="C1023" i="39"/>
  <c r="F1022" i="39"/>
  <c r="E1022" i="39"/>
  <c r="D1022" i="39"/>
  <c r="C1022" i="39"/>
  <c r="E1021" i="39"/>
  <c r="D1021" i="39"/>
  <c r="C1021" i="39"/>
  <c r="E1020" i="39"/>
  <c r="D1020" i="39"/>
  <c r="C1020" i="39"/>
  <c r="E1019" i="39"/>
  <c r="D1019" i="39"/>
  <c r="C1019" i="39"/>
  <c r="E1018" i="39"/>
  <c r="D1018" i="39"/>
  <c r="C1018" i="39"/>
  <c r="F1017" i="39"/>
  <c r="E1017" i="39"/>
  <c r="D1017" i="39"/>
  <c r="C1017" i="39"/>
  <c r="E1016" i="39"/>
  <c r="D1016" i="39"/>
  <c r="C1016" i="39"/>
  <c r="E1015" i="39"/>
  <c r="D1015" i="39"/>
  <c r="C1015" i="39"/>
  <c r="E1014" i="39"/>
  <c r="D1014" i="39"/>
  <c r="C1014" i="39"/>
  <c r="E1013" i="39"/>
  <c r="D1013" i="39"/>
  <c r="C1013" i="39"/>
  <c r="F1012" i="39"/>
  <c r="E1012" i="39"/>
  <c r="D1012" i="39"/>
  <c r="C1012" i="39"/>
  <c r="F1011" i="39"/>
  <c r="B1011" i="39"/>
  <c r="E1010" i="39"/>
  <c r="D1010" i="39"/>
  <c r="C1010" i="39"/>
  <c r="E1009" i="39"/>
  <c r="D1009" i="39"/>
  <c r="C1009" i="39"/>
  <c r="E1008" i="39"/>
  <c r="D1008" i="39"/>
  <c r="C1008" i="39"/>
  <c r="E1007" i="39"/>
  <c r="D1007" i="39"/>
  <c r="C1007" i="39"/>
  <c r="F1006" i="39"/>
  <c r="E1006" i="39"/>
  <c r="D1006" i="39"/>
  <c r="C1006" i="39"/>
  <c r="E1005" i="39"/>
  <c r="D1005" i="39"/>
  <c r="C1005" i="39"/>
  <c r="E1004" i="39"/>
  <c r="D1004" i="39"/>
  <c r="C1004" i="39"/>
  <c r="E1003" i="39"/>
  <c r="D1003" i="39"/>
  <c r="C1003" i="39"/>
  <c r="E1002" i="39"/>
  <c r="D1002" i="39"/>
  <c r="C1002" i="39"/>
  <c r="F1001" i="39"/>
  <c r="E1001" i="39"/>
  <c r="D1001" i="39"/>
  <c r="C1001" i="39"/>
  <c r="E1000" i="39"/>
  <c r="D1000" i="39"/>
  <c r="C1000" i="39"/>
  <c r="E999" i="39"/>
  <c r="D999" i="39"/>
  <c r="C999" i="39"/>
  <c r="E998" i="39"/>
  <c r="D998" i="39"/>
  <c r="C998" i="39"/>
  <c r="E997" i="39"/>
  <c r="D997" i="39"/>
  <c r="C997" i="39"/>
  <c r="F996" i="39"/>
  <c r="E996" i="39"/>
  <c r="D996" i="39"/>
  <c r="C996" i="39"/>
  <c r="E995" i="39"/>
  <c r="D995" i="39"/>
  <c r="C995" i="39"/>
  <c r="E994" i="39"/>
  <c r="D994" i="39"/>
  <c r="C994" i="39"/>
  <c r="E992" i="39"/>
  <c r="D992" i="39"/>
  <c r="C992" i="39"/>
  <c r="F991" i="39"/>
  <c r="E991" i="39"/>
  <c r="D991" i="39"/>
  <c r="C991" i="39"/>
  <c r="E990" i="39"/>
  <c r="D990" i="39"/>
  <c r="C990" i="39"/>
  <c r="E989" i="39"/>
  <c r="D989" i="39"/>
  <c r="C989" i="39"/>
  <c r="E988" i="39"/>
  <c r="D988" i="39"/>
  <c r="C988" i="39"/>
  <c r="E987" i="39"/>
  <c r="D987" i="39"/>
  <c r="C987" i="39"/>
  <c r="F986" i="39"/>
  <c r="E986" i="39"/>
  <c r="D986" i="39"/>
  <c r="C986" i="39"/>
  <c r="E985" i="39"/>
  <c r="D985" i="39"/>
  <c r="C985" i="39"/>
  <c r="E984" i="39"/>
  <c r="D984" i="39"/>
  <c r="C984" i="39"/>
  <c r="E983" i="39"/>
  <c r="D983" i="39"/>
  <c r="C983" i="39"/>
  <c r="E982" i="39"/>
  <c r="D982" i="39"/>
  <c r="C982" i="39"/>
  <c r="F981" i="39"/>
  <c r="E981" i="39"/>
  <c r="D981" i="39"/>
  <c r="C981" i="39"/>
  <c r="E980" i="39"/>
  <c r="D980" i="39"/>
  <c r="C980" i="39"/>
  <c r="E979" i="39"/>
  <c r="D979" i="39"/>
  <c r="C979" i="39"/>
  <c r="E978" i="39"/>
  <c r="D978" i="39"/>
  <c r="C978" i="39"/>
  <c r="F977" i="39"/>
  <c r="E977" i="39"/>
  <c r="D977" i="39"/>
  <c r="C977" i="39"/>
  <c r="F976" i="39"/>
  <c r="E976" i="39"/>
  <c r="D976" i="39"/>
  <c r="C976" i="39"/>
  <c r="E975" i="39"/>
  <c r="D975" i="39"/>
  <c r="C975" i="39"/>
  <c r="E974" i="39"/>
  <c r="D974" i="39"/>
  <c r="C974" i="39"/>
  <c r="F973" i="39"/>
  <c r="E972" i="39"/>
  <c r="D972" i="39"/>
  <c r="C972" i="39"/>
  <c r="E971" i="39"/>
  <c r="D971" i="39"/>
  <c r="C971" i="39"/>
  <c r="E970" i="39"/>
  <c r="D970" i="39"/>
  <c r="C970" i="39"/>
  <c r="E969" i="39"/>
  <c r="D969" i="39"/>
  <c r="C969" i="39"/>
  <c r="F968" i="39"/>
  <c r="E968" i="39"/>
  <c r="D968" i="39"/>
  <c r="C968" i="39"/>
  <c r="E967" i="39"/>
  <c r="D967" i="39"/>
  <c r="C967" i="39"/>
  <c r="E966" i="39"/>
  <c r="D966" i="39"/>
  <c r="C966" i="39"/>
  <c r="E965" i="39"/>
  <c r="D965" i="39"/>
  <c r="C965" i="39"/>
  <c r="E964" i="39"/>
  <c r="D964" i="39"/>
  <c r="C964" i="39"/>
  <c r="F963" i="39"/>
  <c r="E963" i="39"/>
  <c r="D963" i="39"/>
  <c r="C963" i="39"/>
  <c r="E962" i="39"/>
  <c r="D962" i="39"/>
  <c r="C962" i="39"/>
  <c r="E961" i="39"/>
  <c r="D961" i="39"/>
  <c r="C961" i="39"/>
  <c r="E960" i="39"/>
  <c r="D960" i="39"/>
  <c r="C960" i="39"/>
  <c r="E959" i="39"/>
  <c r="D959" i="39"/>
  <c r="C959" i="39"/>
  <c r="F958" i="39"/>
  <c r="E958" i="39"/>
  <c r="D958" i="39"/>
  <c r="C958" i="39"/>
  <c r="E957" i="39"/>
  <c r="D957" i="39"/>
  <c r="C957" i="39"/>
  <c r="E956" i="39"/>
  <c r="D956" i="39"/>
  <c r="C956" i="39"/>
  <c r="E955" i="39"/>
  <c r="D955" i="39"/>
  <c r="C955" i="39"/>
  <c r="E954" i="39"/>
  <c r="D954" i="39"/>
  <c r="C954" i="39"/>
  <c r="F953" i="39"/>
  <c r="E953" i="39"/>
  <c r="D953" i="39"/>
  <c r="C953" i="39"/>
  <c r="E951" i="39"/>
  <c r="D951" i="39"/>
  <c r="C951" i="39"/>
  <c r="E950" i="39"/>
  <c r="D950" i="39"/>
  <c r="C950" i="39"/>
  <c r="E949" i="39"/>
  <c r="D949" i="39"/>
  <c r="C949" i="39"/>
  <c r="F948" i="39"/>
  <c r="E948" i="39"/>
  <c r="D948" i="39"/>
  <c r="C948" i="39"/>
  <c r="E947" i="39"/>
  <c r="D947" i="39"/>
  <c r="C947" i="39"/>
  <c r="E946" i="39"/>
  <c r="D946" i="39"/>
  <c r="C946" i="39"/>
  <c r="E945" i="39"/>
  <c r="D945" i="39"/>
  <c r="C945" i="39"/>
  <c r="E944" i="39"/>
  <c r="D944" i="39"/>
  <c r="C944" i="39"/>
  <c r="F943" i="39"/>
  <c r="E943" i="39"/>
  <c r="D943" i="39"/>
  <c r="C943" i="39"/>
  <c r="E942" i="39"/>
  <c r="D942" i="39"/>
  <c r="C942" i="39"/>
  <c r="E941" i="39"/>
  <c r="D941" i="39"/>
  <c r="C941" i="39"/>
  <c r="E940" i="39"/>
  <c r="D940" i="39"/>
  <c r="C940" i="39"/>
  <c r="E939" i="39"/>
  <c r="D939" i="39"/>
  <c r="C939" i="39"/>
  <c r="F938" i="39"/>
  <c r="E938" i="39"/>
  <c r="D938" i="39"/>
  <c r="C938" i="39"/>
  <c r="E937" i="39"/>
  <c r="D937" i="39"/>
  <c r="C937" i="39"/>
  <c r="E936" i="39"/>
  <c r="D936" i="39"/>
  <c r="C936" i="39"/>
  <c r="E935" i="39"/>
  <c r="D935" i="39"/>
  <c r="C935" i="39"/>
  <c r="E934" i="39"/>
  <c r="D934" i="39"/>
  <c r="C934" i="39"/>
  <c r="F933" i="39"/>
  <c r="E933" i="39"/>
  <c r="D933" i="39"/>
  <c r="C933" i="39"/>
  <c r="E932" i="39"/>
  <c r="D932" i="39"/>
  <c r="C932" i="39"/>
  <c r="E931" i="39"/>
  <c r="D931" i="39"/>
  <c r="C931" i="39"/>
  <c r="E930" i="39"/>
  <c r="D930" i="39"/>
  <c r="C930" i="39"/>
  <c r="F928" i="39"/>
  <c r="E928" i="39"/>
  <c r="D928" i="39"/>
  <c r="C928" i="39"/>
  <c r="E927" i="39"/>
  <c r="D927" i="39"/>
  <c r="C927" i="39"/>
  <c r="E926" i="39"/>
  <c r="D926" i="39"/>
  <c r="C926" i="39"/>
  <c r="E925" i="39"/>
  <c r="D925" i="39"/>
  <c r="C925" i="39"/>
  <c r="E924" i="39"/>
  <c r="D924" i="39"/>
  <c r="C924" i="39"/>
  <c r="E923" i="39"/>
  <c r="D923" i="39"/>
  <c r="C923" i="39"/>
  <c r="E922" i="39"/>
  <c r="D922" i="39"/>
  <c r="C922" i="39"/>
  <c r="E921" i="39"/>
  <c r="D921" i="39"/>
  <c r="C921" i="39"/>
  <c r="E920" i="39"/>
  <c r="D920" i="39"/>
  <c r="C920" i="39"/>
  <c r="F919" i="39"/>
  <c r="E919" i="39"/>
  <c r="D919" i="39"/>
  <c r="C919" i="39"/>
  <c r="E918" i="39"/>
  <c r="D918" i="39"/>
  <c r="C918" i="39"/>
  <c r="E917" i="39"/>
  <c r="D917" i="39"/>
  <c r="C917" i="39"/>
  <c r="E916" i="39"/>
  <c r="D916" i="39"/>
  <c r="C916" i="39"/>
  <c r="E915" i="39"/>
  <c r="D915" i="39"/>
  <c r="C915" i="39"/>
  <c r="F914" i="39"/>
  <c r="E914" i="39"/>
  <c r="D914" i="39"/>
  <c r="C914" i="39"/>
  <c r="E913" i="39"/>
  <c r="D913" i="39"/>
  <c r="C913" i="39"/>
  <c r="E912" i="39"/>
  <c r="D912" i="39"/>
  <c r="C912" i="39"/>
  <c r="E911" i="39"/>
  <c r="D911" i="39"/>
  <c r="C911" i="39"/>
  <c r="F910" i="39"/>
  <c r="E910" i="39"/>
  <c r="D910" i="39"/>
  <c r="C910" i="39"/>
  <c r="F909" i="39"/>
  <c r="E909" i="39"/>
  <c r="D909" i="39"/>
  <c r="C909" i="39"/>
  <c r="F908" i="39"/>
  <c r="B908" i="39"/>
  <c r="E907" i="39"/>
  <c r="D907" i="39"/>
  <c r="C907" i="39"/>
  <c r="E906" i="39"/>
  <c r="D906" i="39"/>
  <c r="C906" i="39"/>
  <c r="E905" i="39"/>
  <c r="D905" i="39"/>
  <c r="C905" i="39"/>
  <c r="E904" i="39"/>
  <c r="D904" i="39"/>
  <c r="C904" i="39"/>
  <c r="F903" i="39"/>
  <c r="E903" i="39"/>
  <c r="D903" i="39"/>
  <c r="C903" i="39"/>
  <c r="E902" i="39"/>
  <c r="D902" i="39"/>
  <c r="C902" i="39"/>
  <c r="E901" i="39"/>
  <c r="D901" i="39"/>
  <c r="C901" i="39"/>
  <c r="E900" i="39"/>
  <c r="D900" i="39"/>
  <c r="C900" i="39"/>
  <c r="E899" i="39"/>
  <c r="D899" i="39"/>
  <c r="C899" i="39"/>
  <c r="F898" i="39"/>
  <c r="E898" i="39"/>
  <c r="D898" i="39"/>
  <c r="C898" i="39"/>
  <c r="E897" i="39"/>
  <c r="D897" i="39"/>
  <c r="C897" i="39"/>
  <c r="E896" i="39"/>
  <c r="D896" i="39"/>
  <c r="C896" i="39"/>
  <c r="E895" i="39"/>
  <c r="D895" i="39"/>
  <c r="C895" i="39"/>
  <c r="E894" i="39"/>
  <c r="D894" i="39"/>
  <c r="C894" i="39"/>
  <c r="F893" i="39"/>
  <c r="E893" i="39"/>
  <c r="D893" i="39"/>
  <c r="C893" i="39"/>
  <c r="E892" i="39"/>
  <c r="D892" i="39"/>
  <c r="C892" i="39"/>
  <c r="E891" i="39"/>
  <c r="D891" i="39"/>
  <c r="C891" i="39"/>
  <c r="E890" i="39"/>
  <c r="D890" i="39"/>
  <c r="C890" i="39"/>
  <c r="E889" i="39"/>
  <c r="D889" i="39"/>
  <c r="C889" i="39"/>
  <c r="F888" i="39"/>
  <c r="E888" i="39"/>
  <c r="D888" i="39"/>
  <c r="C888" i="39"/>
  <c r="E886" i="39"/>
  <c r="D886" i="39"/>
  <c r="C886" i="39"/>
  <c r="E885" i="39"/>
  <c r="D885" i="39"/>
  <c r="C885" i="39"/>
  <c r="F884" i="39"/>
  <c r="E884" i="39"/>
  <c r="D884" i="39"/>
  <c r="C884" i="39"/>
  <c r="E883" i="39"/>
  <c r="D883" i="39"/>
  <c r="C883" i="39"/>
  <c r="E882" i="39"/>
  <c r="D882" i="39"/>
  <c r="C882" i="39"/>
  <c r="E881" i="39"/>
  <c r="D881" i="39"/>
  <c r="C881" i="39"/>
  <c r="E880" i="39"/>
  <c r="D880" i="39"/>
  <c r="C880" i="39"/>
  <c r="F879" i="39"/>
  <c r="E879" i="39"/>
  <c r="D879" i="39"/>
  <c r="C879" i="39"/>
  <c r="E878" i="39"/>
  <c r="D878" i="39"/>
  <c r="C878" i="39"/>
  <c r="E877" i="39"/>
  <c r="D877" i="39"/>
  <c r="C877" i="39"/>
  <c r="E876" i="39"/>
  <c r="D876" i="39"/>
  <c r="C876" i="39"/>
  <c r="E875" i="39"/>
  <c r="D875" i="39"/>
  <c r="C875" i="39"/>
  <c r="E874" i="39"/>
  <c r="D874" i="39"/>
  <c r="C874" i="39"/>
  <c r="E873" i="39"/>
  <c r="D873" i="39"/>
  <c r="C873" i="39"/>
  <c r="E872" i="39"/>
  <c r="D872" i="39"/>
  <c r="C872" i="39"/>
  <c r="F871" i="39"/>
  <c r="E871" i="39"/>
  <c r="D871" i="39"/>
  <c r="C871" i="39"/>
  <c r="E870" i="39"/>
  <c r="D870" i="39"/>
  <c r="C870" i="39"/>
  <c r="E869" i="39"/>
  <c r="D869" i="39"/>
  <c r="C869" i="39"/>
  <c r="E868" i="39"/>
  <c r="D868" i="39"/>
  <c r="C868" i="39"/>
  <c r="F867" i="39"/>
  <c r="F866" i="39"/>
  <c r="E866" i="39"/>
  <c r="D866" i="39"/>
  <c r="C866" i="39"/>
  <c r="E865" i="39"/>
  <c r="D865" i="39"/>
  <c r="C865" i="39"/>
  <c r="E864" i="39"/>
  <c r="D864" i="39"/>
  <c r="C864" i="39"/>
  <c r="E863" i="39"/>
  <c r="D863" i="39"/>
  <c r="C863" i="39"/>
  <c r="E862" i="39"/>
  <c r="D862" i="39"/>
  <c r="C862" i="39"/>
  <c r="F861" i="39"/>
  <c r="E861" i="39"/>
  <c r="D861" i="39"/>
  <c r="C861" i="39"/>
  <c r="E860" i="39"/>
  <c r="D860" i="39"/>
  <c r="C860" i="39"/>
  <c r="E859" i="39"/>
  <c r="D859" i="39"/>
  <c r="C859" i="39"/>
  <c r="E858" i="39"/>
  <c r="D858" i="39"/>
  <c r="C858" i="39"/>
  <c r="E857" i="39"/>
  <c r="D857" i="39"/>
  <c r="C857" i="39"/>
  <c r="F856" i="39"/>
  <c r="E856" i="39"/>
  <c r="D856" i="39"/>
  <c r="C856" i="39"/>
  <c r="E855" i="39"/>
  <c r="D855" i="39"/>
  <c r="C855" i="39"/>
  <c r="E854" i="39"/>
  <c r="D854" i="39"/>
  <c r="C854" i="39"/>
  <c r="E853" i="39"/>
  <c r="D853" i="39"/>
  <c r="C853" i="39"/>
  <c r="E852" i="39"/>
  <c r="D852" i="39"/>
  <c r="C852" i="39"/>
  <c r="F851" i="39"/>
  <c r="E851" i="39"/>
  <c r="D851" i="39"/>
  <c r="C851" i="39"/>
  <c r="E850" i="39"/>
  <c r="D850" i="39"/>
  <c r="C850" i="39"/>
  <c r="E849" i="39"/>
  <c r="D849" i="39"/>
  <c r="C849" i="39"/>
  <c r="E848" i="39"/>
  <c r="D848" i="39"/>
  <c r="C848" i="39"/>
  <c r="E847" i="39"/>
  <c r="D847" i="39"/>
  <c r="C847" i="39"/>
  <c r="F846" i="39"/>
  <c r="E846" i="39"/>
  <c r="D846" i="39"/>
  <c r="C846" i="39"/>
  <c r="F845" i="39"/>
  <c r="B845" i="39"/>
  <c r="E844" i="39"/>
  <c r="D844" i="39"/>
  <c r="C844" i="39"/>
  <c r="E843" i="39"/>
  <c r="D843" i="39"/>
  <c r="C843" i="39"/>
  <c r="E842" i="39"/>
  <c r="D842" i="39"/>
  <c r="C842" i="39"/>
  <c r="E841" i="39"/>
  <c r="D841" i="39"/>
  <c r="C841" i="39"/>
  <c r="E840" i="39"/>
  <c r="D840" i="39"/>
  <c r="C840" i="39"/>
  <c r="E839" i="39"/>
  <c r="D839" i="39"/>
  <c r="C839" i="39"/>
  <c r="F838" i="39"/>
  <c r="E838" i="39"/>
  <c r="D838" i="39"/>
  <c r="C838" i="39"/>
  <c r="F837" i="39"/>
  <c r="E837" i="39"/>
  <c r="D837" i="39"/>
  <c r="C837" i="39"/>
  <c r="F836" i="39"/>
  <c r="E836" i="39"/>
  <c r="D836" i="39"/>
  <c r="C836" i="39"/>
  <c r="F835" i="39"/>
  <c r="E835" i="39"/>
  <c r="D835" i="39"/>
  <c r="C835" i="39"/>
  <c r="F834" i="39"/>
  <c r="E834" i="39"/>
  <c r="D834" i="39"/>
  <c r="C834" i="39"/>
  <c r="F833" i="39"/>
  <c r="E833" i="39"/>
  <c r="D833" i="39"/>
  <c r="C833" i="39"/>
  <c r="F832" i="39"/>
  <c r="B832" i="39"/>
  <c r="F831" i="39"/>
  <c r="E831" i="39"/>
  <c r="D831" i="39"/>
  <c r="C831" i="39"/>
  <c r="F830" i="39"/>
  <c r="E830" i="39"/>
  <c r="D830" i="39"/>
  <c r="C830" i="39"/>
  <c r="F829" i="39"/>
  <c r="E829" i="39"/>
  <c r="D829" i="39"/>
  <c r="C829" i="39"/>
  <c r="E828" i="39"/>
  <c r="D828" i="39"/>
  <c r="C828" i="39"/>
  <c r="F827" i="39"/>
  <c r="E827" i="39"/>
  <c r="D827" i="39"/>
  <c r="C827" i="39"/>
  <c r="E826" i="39"/>
  <c r="D826" i="39"/>
  <c r="C826" i="39"/>
  <c r="E825" i="39"/>
  <c r="D825" i="39"/>
  <c r="C825" i="39"/>
  <c r="E824" i="39"/>
  <c r="D824" i="39"/>
  <c r="C824" i="39"/>
  <c r="E823" i="39"/>
  <c r="D823" i="39"/>
  <c r="C823" i="39"/>
  <c r="F822" i="39"/>
  <c r="E822" i="39"/>
  <c r="D822" i="39"/>
  <c r="C822" i="39"/>
  <c r="E821" i="39"/>
  <c r="D821" i="39"/>
  <c r="C821" i="39"/>
  <c r="E820" i="39"/>
  <c r="D820" i="39"/>
  <c r="C820" i="39"/>
  <c r="E819" i="39"/>
  <c r="D819" i="39"/>
  <c r="C819" i="39"/>
  <c r="E818" i="39"/>
  <c r="D818" i="39"/>
  <c r="C818" i="39"/>
  <c r="F817" i="39"/>
  <c r="E817" i="39"/>
  <c r="D817" i="39"/>
  <c r="C817" i="39"/>
  <c r="E816" i="39"/>
  <c r="D816" i="39"/>
  <c r="C816" i="39"/>
  <c r="E815" i="39"/>
  <c r="D815" i="39"/>
  <c r="C815" i="39"/>
  <c r="E814" i="39"/>
  <c r="D814" i="39"/>
  <c r="C814" i="39"/>
  <c r="E813" i="39"/>
  <c r="D813" i="39"/>
  <c r="C813" i="39"/>
  <c r="F812" i="39"/>
  <c r="E812" i="39"/>
  <c r="D812" i="39"/>
  <c r="C812" i="39"/>
  <c r="F811" i="39"/>
  <c r="E810" i="39"/>
  <c r="D810" i="39"/>
  <c r="C810" i="39"/>
  <c r="F809" i="39"/>
  <c r="E809" i="39"/>
  <c r="D809" i="39"/>
  <c r="C809" i="39"/>
  <c r="E808" i="39"/>
  <c r="D808" i="39"/>
  <c r="C808" i="39"/>
  <c r="E807" i="39"/>
  <c r="D807" i="39"/>
  <c r="C807" i="39"/>
  <c r="E806" i="39"/>
  <c r="D806" i="39"/>
  <c r="C806" i="39"/>
  <c r="E805" i="39"/>
  <c r="D805" i="39"/>
  <c r="C805" i="39"/>
  <c r="F804" i="39"/>
  <c r="E804" i="39"/>
  <c r="D804" i="39"/>
  <c r="C804" i="39"/>
  <c r="E803" i="39"/>
  <c r="D803" i="39"/>
  <c r="C803" i="39"/>
  <c r="E802" i="39"/>
  <c r="D802" i="39"/>
  <c r="C802" i="39"/>
  <c r="E801" i="39"/>
  <c r="D801" i="39"/>
  <c r="C801" i="39"/>
  <c r="E800" i="39"/>
  <c r="D800" i="39"/>
  <c r="C800" i="39"/>
  <c r="F799" i="39"/>
  <c r="E799" i="39"/>
  <c r="D799" i="39"/>
  <c r="C799" i="39"/>
  <c r="E798" i="39"/>
  <c r="D798" i="39"/>
  <c r="C798" i="39"/>
  <c r="E797" i="39"/>
  <c r="D797" i="39"/>
  <c r="C797" i="39"/>
  <c r="E796" i="39"/>
  <c r="D796" i="39"/>
  <c r="C796" i="39"/>
  <c r="E795" i="39"/>
  <c r="D795" i="39"/>
  <c r="C795" i="39"/>
  <c r="F794" i="39"/>
  <c r="E794" i="39"/>
  <c r="D794" i="39"/>
  <c r="C794" i="39"/>
  <c r="E793" i="39"/>
  <c r="D793" i="39"/>
  <c r="C793" i="39"/>
  <c r="E792" i="39"/>
  <c r="D792" i="39"/>
  <c r="C792" i="39"/>
  <c r="E791" i="39"/>
  <c r="D791" i="39"/>
  <c r="C791" i="39"/>
  <c r="E790" i="39"/>
  <c r="D790" i="39"/>
  <c r="C790" i="39"/>
  <c r="F789" i="39"/>
  <c r="E789" i="39"/>
  <c r="D789" i="39"/>
  <c r="C789" i="39"/>
  <c r="F788" i="39"/>
  <c r="B788" i="39"/>
  <c r="E787" i="39"/>
  <c r="D787" i="39"/>
  <c r="C787" i="39"/>
  <c r="E786" i="39"/>
  <c r="D786" i="39"/>
  <c r="C786" i="39"/>
  <c r="E785" i="39"/>
  <c r="D785" i="39"/>
  <c r="C785" i="39"/>
  <c r="E784" i="39"/>
  <c r="D784" i="39"/>
  <c r="C784" i="39"/>
  <c r="F783" i="39"/>
  <c r="E783" i="39"/>
  <c r="D783" i="39"/>
  <c r="C783" i="39"/>
  <c r="E782" i="39"/>
  <c r="D782" i="39"/>
  <c r="C782" i="39"/>
  <c r="E781" i="39"/>
  <c r="D781" i="39"/>
  <c r="C781" i="39"/>
  <c r="E780" i="39"/>
  <c r="D780" i="39"/>
  <c r="C780" i="39"/>
  <c r="E779" i="39"/>
  <c r="D779" i="39"/>
  <c r="C779" i="39"/>
  <c r="F778" i="39"/>
  <c r="E778" i="39"/>
  <c r="D778" i="39"/>
  <c r="C778" i="39"/>
  <c r="E777" i="39"/>
  <c r="D777" i="39"/>
  <c r="C777" i="39"/>
  <c r="E776" i="39"/>
  <c r="D776" i="39"/>
  <c r="C776" i="39"/>
  <c r="E775" i="39"/>
  <c r="D775" i="39"/>
  <c r="C775" i="39"/>
  <c r="E774" i="39"/>
  <c r="D774" i="39"/>
  <c r="C774" i="39"/>
  <c r="F773" i="39"/>
  <c r="E773" i="39"/>
  <c r="D773" i="39"/>
  <c r="C773" i="39"/>
  <c r="E772" i="39"/>
  <c r="D772" i="39"/>
  <c r="C772" i="39"/>
  <c r="E771" i="39"/>
  <c r="D771" i="39"/>
  <c r="C771" i="39"/>
  <c r="E770" i="39"/>
  <c r="D770" i="39"/>
  <c r="C770" i="39"/>
  <c r="E769" i="39"/>
  <c r="D769" i="39"/>
  <c r="C769" i="39"/>
  <c r="F768" i="39"/>
  <c r="E768" i="39"/>
  <c r="D768" i="39"/>
  <c r="C768" i="39"/>
  <c r="F767" i="39"/>
  <c r="E766" i="39"/>
  <c r="D766" i="39"/>
  <c r="C766" i="39"/>
  <c r="E765" i="39"/>
  <c r="D765" i="39"/>
  <c r="C765" i="39"/>
  <c r="E764" i="39"/>
  <c r="D764" i="39"/>
  <c r="C764" i="39"/>
  <c r="F763" i="39"/>
  <c r="E763" i="39"/>
  <c r="D763" i="39"/>
  <c r="C763" i="39"/>
  <c r="E762" i="39"/>
  <c r="D762" i="39"/>
  <c r="C762" i="39"/>
  <c r="E761" i="39"/>
  <c r="D761" i="39"/>
  <c r="C761" i="39"/>
  <c r="E760" i="39"/>
  <c r="D760" i="39"/>
  <c r="C760" i="39"/>
  <c r="E759" i="39"/>
  <c r="D759" i="39"/>
  <c r="C759" i="39"/>
  <c r="F758" i="39"/>
  <c r="E758" i="39"/>
  <c r="D758" i="39"/>
  <c r="C758" i="39"/>
  <c r="E757" i="39"/>
  <c r="D757" i="39"/>
  <c r="C757" i="39"/>
  <c r="E756" i="39"/>
  <c r="D756" i="39"/>
  <c r="C756" i="39"/>
  <c r="E755" i="39"/>
  <c r="D755" i="39"/>
  <c r="C755" i="39"/>
  <c r="E754" i="39"/>
  <c r="D754" i="39"/>
  <c r="C754" i="39"/>
  <c r="F753" i="39"/>
  <c r="E753" i="39"/>
  <c r="D753" i="39"/>
  <c r="C753" i="39"/>
  <c r="E752" i="39"/>
  <c r="D752" i="39"/>
  <c r="C752" i="39"/>
  <c r="E751" i="39"/>
  <c r="D751" i="39"/>
  <c r="C751" i="39"/>
  <c r="E750" i="39"/>
  <c r="D750" i="39"/>
  <c r="C750" i="39"/>
  <c r="F749" i="39"/>
  <c r="F748" i="39"/>
  <c r="E748" i="39"/>
  <c r="D748" i="39"/>
  <c r="C748" i="39"/>
  <c r="E747" i="39"/>
  <c r="D747" i="39"/>
  <c r="C747" i="39"/>
  <c r="E746" i="39"/>
  <c r="D746" i="39"/>
  <c r="C746" i="39"/>
  <c r="E745" i="39"/>
  <c r="D745" i="39"/>
  <c r="C745" i="39"/>
  <c r="E744" i="39"/>
  <c r="D744" i="39"/>
  <c r="C744" i="39"/>
  <c r="F743" i="39"/>
  <c r="E743" i="39"/>
  <c r="D743" i="39"/>
  <c r="C743" i="39"/>
  <c r="E742" i="39"/>
  <c r="D742" i="39"/>
  <c r="C742" i="39"/>
  <c r="E741" i="39"/>
  <c r="D741" i="39"/>
  <c r="C741" i="39"/>
  <c r="E740" i="39"/>
  <c r="D740" i="39"/>
  <c r="C740" i="39"/>
  <c r="E739" i="39"/>
  <c r="D739" i="39"/>
  <c r="C739" i="39"/>
  <c r="F738" i="39"/>
  <c r="E738" i="39"/>
  <c r="D738" i="39"/>
  <c r="C738" i="39"/>
  <c r="E737" i="39"/>
  <c r="D737" i="39"/>
  <c r="C737" i="39"/>
  <c r="E736" i="39"/>
  <c r="D736" i="39"/>
  <c r="C736" i="39"/>
  <c r="E735" i="39"/>
  <c r="D735" i="39"/>
  <c r="C735" i="39"/>
  <c r="E734" i="39"/>
  <c r="D734" i="39"/>
  <c r="C734" i="39"/>
  <c r="E733" i="39"/>
  <c r="D733" i="39"/>
  <c r="C733" i="39"/>
  <c r="E732" i="39"/>
  <c r="D732" i="39"/>
  <c r="C732" i="39"/>
  <c r="E731" i="39"/>
  <c r="D731" i="39"/>
  <c r="C731" i="39"/>
  <c r="E730" i="39"/>
  <c r="D730" i="39"/>
  <c r="C730" i="39"/>
  <c r="F729" i="39"/>
  <c r="E729" i="39"/>
  <c r="D729" i="39"/>
  <c r="C729" i="39"/>
  <c r="F728" i="39"/>
  <c r="B728" i="39"/>
  <c r="E727" i="39"/>
  <c r="D727" i="39"/>
  <c r="C727" i="39"/>
  <c r="E726" i="39"/>
  <c r="D726" i="39"/>
  <c r="C726" i="39"/>
  <c r="E725" i="39"/>
  <c r="D725" i="39"/>
  <c r="C725" i="39"/>
  <c r="E724" i="39"/>
  <c r="D724" i="39"/>
  <c r="C724" i="39"/>
  <c r="F723" i="39"/>
  <c r="E723" i="39"/>
  <c r="D723" i="39"/>
  <c r="C723" i="39"/>
  <c r="E722" i="39"/>
  <c r="D722" i="39"/>
  <c r="C722" i="39"/>
  <c r="E721" i="39"/>
  <c r="D721" i="39"/>
  <c r="C721" i="39"/>
  <c r="E720" i="39"/>
  <c r="D720" i="39"/>
  <c r="C720" i="39"/>
  <c r="E719" i="39"/>
  <c r="D719" i="39"/>
  <c r="C719" i="39"/>
  <c r="F718" i="39"/>
  <c r="E718" i="39"/>
  <c r="D718" i="39"/>
  <c r="C718" i="39"/>
  <c r="E717" i="39"/>
  <c r="D717" i="39"/>
  <c r="C717" i="39"/>
  <c r="E716" i="39"/>
  <c r="D716" i="39"/>
  <c r="C716" i="39"/>
  <c r="E715" i="39"/>
  <c r="D715" i="39"/>
  <c r="C715" i="39"/>
  <c r="E714" i="39"/>
  <c r="D714" i="39"/>
  <c r="C714" i="39"/>
  <c r="F713" i="39"/>
  <c r="E713" i="39"/>
  <c r="D713" i="39"/>
  <c r="C713" i="39"/>
  <c r="E712" i="39"/>
  <c r="D712" i="39"/>
  <c r="C712" i="39"/>
  <c r="E711" i="39"/>
  <c r="D711" i="39"/>
  <c r="C711" i="39"/>
  <c r="E710" i="39"/>
  <c r="D710" i="39"/>
  <c r="C710" i="39"/>
  <c r="E709" i="39"/>
  <c r="D709" i="39"/>
  <c r="C709" i="39"/>
  <c r="F708" i="39"/>
  <c r="E708" i="39"/>
  <c r="D708" i="39"/>
  <c r="C708" i="39"/>
  <c r="E707" i="39"/>
  <c r="D707" i="39"/>
  <c r="C707" i="39"/>
  <c r="E705" i="39"/>
  <c r="D705" i="39"/>
  <c r="C705" i="39"/>
  <c r="E704" i="39"/>
  <c r="D704" i="39"/>
  <c r="C704" i="39"/>
  <c r="F703" i="39"/>
  <c r="E703" i="39"/>
  <c r="D703" i="39"/>
  <c r="C703" i="39"/>
  <c r="E702" i="39"/>
  <c r="D702" i="39"/>
  <c r="C702" i="39"/>
  <c r="E701" i="39"/>
  <c r="D701" i="39"/>
  <c r="C701" i="39"/>
  <c r="E700" i="39"/>
  <c r="D700" i="39"/>
  <c r="C700" i="39"/>
  <c r="E699" i="39"/>
  <c r="D699" i="39"/>
  <c r="C699" i="39"/>
  <c r="F698" i="39"/>
  <c r="E698" i="39"/>
  <c r="D698" i="39"/>
  <c r="C698" i="39"/>
  <c r="E697" i="39"/>
  <c r="D697" i="39"/>
  <c r="C697" i="39"/>
  <c r="E696" i="39"/>
  <c r="D696" i="39"/>
  <c r="C696" i="39"/>
  <c r="E695" i="39"/>
  <c r="D695" i="39"/>
  <c r="C695" i="39"/>
  <c r="E694" i="39"/>
  <c r="D694" i="39"/>
  <c r="C694" i="39"/>
  <c r="F693" i="39"/>
  <c r="E693" i="39"/>
  <c r="D693" i="39"/>
  <c r="C693" i="39"/>
  <c r="E692" i="39"/>
  <c r="D692" i="39"/>
  <c r="C692" i="39"/>
  <c r="E691" i="39"/>
  <c r="D691" i="39"/>
  <c r="C691" i="39"/>
  <c r="E690" i="39"/>
  <c r="D690" i="39"/>
  <c r="C690" i="39"/>
  <c r="E689" i="39"/>
  <c r="D689" i="39"/>
  <c r="C689" i="39"/>
  <c r="F688" i="39"/>
  <c r="E688" i="39"/>
  <c r="D688" i="39"/>
  <c r="C688" i="39"/>
  <c r="E687" i="39"/>
  <c r="D687" i="39"/>
  <c r="C687" i="39"/>
  <c r="E686" i="39"/>
  <c r="D686" i="39"/>
  <c r="C686" i="39"/>
  <c r="E685" i="39"/>
  <c r="D685" i="39"/>
  <c r="C685" i="39"/>
  <c r="E684" i="39"/>
  <c r="D684" i="39"/>
  <c r="C684" i="39"/>
  <c r="F683" i="39"/>
  <c r="E682" i="39"/>
  <c r="D682" i="39"/>
  <c r="C682" i="39"/>
  <c r="E681" i="39"/>
  <c r="D681" i="39"/>
  <c r="C681" i="39"/>
  <c r="E680" i="39"/>
  <c r="D680" i="39"/>
  <c r="C680" i="39"/>
  <c r="E679" i="39"/>
  <c r="D679" i="39"/>
  <c r="C679" i="39"/>
  <c r="F678" i="39"/>
  <c r="E678" i="39"/>
  <c r="D678" i="39"/>
  <c r="C678" i="39"/>
  <c r="E677" i="39"/>
  <c r="D677" i="39"/>
  <c r="C677" i="39"/>
  <c r="E676" i="39"/>
  <c r="D676" i="39"/>
  <c r="C676" i="39"/>
  <c r="E675" i="39"/>
  <c r="D675" i="39"/>
  <c r="C675" i="39"/>
  <c r="E674" i="39"/>
  <c r="D674" i="39"/>
  <c r="C674" i="39"/>
  <c r="F673" i="39"/>
  <c r="E673" i="39"/>
  <c r="D673" i="39"/>
  <c r="C673" i="39"/>
  <c r="F672" i="39"/>
  <c r="E672" i="39"/>
  <c r="D672" i="39"/>
  <c r="C672" i="39"/>
  <c r="F671" i="39"/>
  <c r="E671" i="39"/>
  <c r="D671" i="39"/>
  <c r="C671" i="39"/>
  <c r="F670" i="39"/>
  <c r="E670" i="39"/>
  <c r="D670" i="39"/>
  <c r="C670" i="39"/>
  <c r="F669" i="39"/>
  <c r="E669" i="39"/>
  <c r="D669" i="39"/>
  <c r="C669" i="39"/>
  <c r="F668" i="39"/>
  <c r="E668" i="39"/>
  <c r="D668" i="39"/>
  <c r="C668" i="39"/>
  <c r="E667" i="39"/>
  <c r="D667" i="39"/>
  <c r="C667" i="39"/>
  <c r="E666" i="39"/>
  <c r="D666" i="39"/>
  <c r="C666" i="39"/>
  <c r="E665" i="39"/>
  <c r="D665" i="39"/>
  <c r="C665" i="39"/>
  <c r="E664" i="39"/>
  <c r="D664" i="39"/>
  <c r="C664" i="39"/>
  <c r="F663" i="39"/>
  <c r="B663" i="39"/>
  <c r="E662" i="39"/>
  <c r="D662" i="39"/>
  <c r="C662" i="39"/>
  <c r="E661" i="39"/>
  <c r="D661" i="39"/>
  <c r="C661" i="39"/>
  <c r="E660" i="39"/>
  <c r="D660" i="39"/>
  <c r="C660" i="39"/>
  <c r="E659" i="39"/>
  <c r="D659" i="39"/>
  <c r="C659" i="39"/>
  <c r="F658" i="39"/>
  <c r="E658" i="39"/>
  <c r="D658" i="39"/>
  <c r="C658" i="39"/>
  <c r="E657" i="39"/>
  <c r="D657" i="39"/>
  <c r="C657" i="39"/>
  <c r="E656" i="39"/>
  <c r="D656" i="39"/>
  <c r="C656" i="39"/>
  <c r="E655" i="39"/>
  <c r="D655" i="39"/>
  <c r="C655" i="39"/>
  <c r="E654" i="39"/>
  <c r="D654" i="39"/>
  <c r="C654" i="39"/>
  <c r="F653" i="39"/>
  <c r="E653" i="39"/>
  <c r="D653" i="39"/>
  <c r="C653" i="39"/>
  <c r="E652" i="39"/>
  <c r="D652" i="39"/>
  <c r="C652" i="39"/>
  <c r="E651" i="39"/>
  <c r="D651" i="39"/>
  <c r="C651" i="39"/>
  <c r="E650" i="39"/>
  <c r="D650" i="39"/>
  <c r="C650" i="39"/>
  <c r="E649" i="39"/>
  <c r="D649" i="39"/>
  <c r="C649" i="39"/>
  <c r="F648" i="39"/>
  <c r="E648" i="39"/>
  <c r="D648" i="39"/>
  <c r="C648" i="39"/>
  <c r="E647" i="39"/>
  <c r="D647" i="39"/>
  <c r="C647" i="39"/>
  <c r="E646" i="39"/>
  <c r="D646" i="39"/>
  <c r="C646" i="39"/>
  <c r="E645" i="39"/>
  <c r="D645" i="39"/>
  <c r="C645" i="39"/>
  <c r="E644" i="39"/>
  <c r="D644" i="39"/>
  <c r="C644" i="39"/>
  <c r="F643" i="39"/>
  <c r="E643" i="39"/>
  <c r="D643" i="39"/>
  <c r="C643" i="39"/>
  <c r="F642" i="39"/>
  <c r="F641" i="39"/>
  <c r="E641" i="39"/>
  <c r="D641" i="39"/>
  <c r="C641" i="39"/>
  <c r="F640" i="39"/>
  <c r="E640" i="39"/>
  <c r="D640" i="39"/>
  <c r="C640" i="39"/>
  <c r="E639" i="39"/>
  <c r="D639" i="39"/>
  <c r="C639" i="39"/>
  <c r="E638" i="39"/>
  <c r="D638" i="39"/>
  <c r="C638" i="39"/>
  <c r="E637" i="39"/>
  <c r="D637" i="39"/>
  <c r="C637" i="39"/>
  <c r="E636" i="39"/>
  <c r="D636" i="39"/>
  <c r="C636" i="39"/>
  <c r="F635" i="39"/>
  <c r="E635" i="39"/>
  <c r="D635" i="39"/>
  <c r="C635" i="39"/>
  <c r="E634" i="39"/>
  <c r="D634" i="39"/>
  <c r="C634" i="39"/>
  <c r="E633" i="39"/>
  <c r="D633" i="39"/>
  <c r="C633" i="39"/>
  <c r="E632" i="39"/>
  <c r="D632" i="39"/>
  <c r="C632" i="39"/>
  <c r="E631" i="39"/>
  <c r="D631" i="39"/>
  <c r="C631" i="39"/>
  <c r="F630" i="39"/>
  <c r="E630" i="39"/>
  <c r="D630" i="39"/>
  <c r="C630" i="39"/>
  <c r="E629" i="39"/>
  <c r="D629" i="39"/>
  <c r="C629" i="39"/>
  <c r="E628" i="39"/>
  <c r="D628" i="39"/>
  <c r="C628" i="39"/>
  <c r="E627" i="39"/>
  <c r="D627" i="39"/>
  <c r="C627" i="39"/>
  <c r="E626" i="39"/>
  <c r="D626" i="39"/>
  <c r="C626" i="39"/>
  <c r="F625" i="39"/>
  <c r="E625" i="39"/>
  <c r="D625" i="39"/>
  <c r="C625" i="39"/>
  <c r="E624" i="39"/>
  <c r="D624" i="39"/>
  <c r="C624" i="39"/>
  <c r="E623" i="39"/>
  <c r="D623" i="39"/>
  <c r="C623" i="39"/>
  <c r="E622" i="39"/>
  <c r="D622" i="39"/>
  <c r="C622" i="39"/>
  <c r="F621" i="39"/>
  <c r="B621" i="39"/>
  <c r="E620" i="39"/>
  <c r="D620" i="39"/>
  <c r="C620" i="39"/>
  <c r="E619" i="39"/>
  <c r="D619" i="39"/>
  <c r="C619" i="39"/>
  <c r="E618" i="39"/>
  <c r="D618" i="39"/>
  <c r="C618" i="39"/>
  <c r="E617" i="39"/>
  <c r="D617" i="39"/>
  <c r="C617" i="39"/>
  <c r="F616" i="39"/>
  <c r="E616" i="39"/>
  <c r="D616" i="39"/>
  <c r="C616" i="39"/>
  <c r="E615" i="39"/>
  <c r="D615" i="39"/>
  <c r="C615" i="39"/>
  <c r="E614" i="39"/>
  <c r="D614" i="39"/>
  <c r="C614" i="39"/>
  <c r="E613" i="39"/>
  <c r="D613" i="39"/>
  <c r="C613" i="39"/>
  <c r="E612" i="39"/>
  <c r="D612" i="39"/>
  <c r="C612" i="39"/>
  <c r="F611" i="39"/>
  <c r="E611" i="39"/>
  <c r="D611" i="39"/>
  <c r="C611" i="39"/>
  <c r="E610" i="39"/>
  <c r="D610" i="39"/>
  <c r="C610" i="39"/>
  <c r="E609" i="39"/>
  <c r="D609" i="39"/>
  <c r="C609" i="39"/>
  <c r="E608" i="39"/>
  <c r="D608" i="39"/>
  <c r="C608" i="39"/>
  <c r="E607" i="39"/>
  <c r="D607" i="39"/>
  <c r="C607" i="39"/>
  <c r="F606" i="39"/>
  <c r="E606" i="39"/>
  <c r="D606" i="39"/>
  <c r="C606" i="39"/>
  <c r="E605" i="39"/>
  <c r="D605" i="39"/>
  <c r="C605" i="39"/>
  <c r="E604" i="39"/>
  <c r="D604" i="39"/>
  <c r="C604" i="39"/>
  <c r="E603" i="39"/>
  <c r="D603" i="39"/>
  <c r="C603" i="39"/>
  <c r="E602" i="39"/>
  <c r="D602" i="39"/>
  <c r="C602" i="39"/>
  <c r="F601" i="39"/>
  <c r="E601" i="39"/>
  <c r="D601" i="39"/>
  <c r="C601" i="39"/>
  <c r="F600" i="39"/>
  <c r="B600" i="39"/>
  <c r="E599" i="39"/>
  <c r="D599" i="39"/>
  <c r="C599" i="39"/>
  <c r="E598" i="39"/>
  <c r="D598" i="39"/>
  <c r="C598" i="39"/>
  <c r="E597" i="39"/>
  <c r="D597" i="39"/>
  <c r="C597" i="39"/>
  <c r="F596" i="39"/>
  <c r="E596" i="39"/>
  <c r="D596" i="39"/>
  <c r="C596" i="39"/>
  <c r="E595" i="39"/>
  <c r="D595" i="39"/>
  <c r="C595" i="39"/>
  <c r="E594" i="39"/>
  <c r="D594" i="39"/>
  <c r="C594" i="39"/>
  <c r="E593" i="39"/>
  <c r="D593" i="39"/>
  <c r="C593" i="39"/>
  <c r="E592" i="39"/>
  <c r="D592" i="39"/>
  <c r="C592" i="39"/>
  <c r="F591" i="39"/>
  <c r="E591" i="39"/>
  <c r="D591" i="39"/>
  <c r="C591" i="39"/>
  <c r="F590" i="39"/>
  <c r="E590" i="39"/>
  <c r="D590" i="39"/>
  <c r="C590" i="39"/>
  <c r="F589" i="39"/>
  <c r="E589" i="39"/>
  <c r="D589" i="39"/>
  <c r="C589" i="39"/>
  <c r="I141" i="41"/>
  <c r="L160" i="41"/>
  <c r="M210" i="41"/>
  <c r="K212" i="41"/>
  <c r="J212" i="41"/>
  <c r="K211" i="41"/>
  <c r="J211" i="41"/>
  <c r="M193" i="41"/>
  <c r="I160" i="41"/>
  <c r="D154" i="32" l="1"/>
  <c r="B154" i="32"/>
  <c r="AM598" i="36" s="1"/>
  <c r="AM599" i="36" s="1"/>
  <c r="AM600" i="36" s="1"/>
  <c r="AM601" i="36" s="1"/>
  <c r="AL604" i="36"/>
  <c r="N602" i="36"/>
  <c r="P602" i="36"/>
  <c r="Q602" i="36"/>
  <c r="R602" i="36"/>
  <c r="S602" i="36"/>
  <c r="N603" i="36"/>
  <c r="P603" i="36"/>
  <c r="Q603" i="36"/>
  <c r="R603" i="36"/>
  <c r="S603" i="36"/>
  <c r="S604" i="36"/>
  <c r="S661" i="36"/>
  <c r="G1193" i="46"/>
  <c r="E1193" i="46" s="1"/>
  <c r="F1193" i="46"/>
  <c r="AM20" i="44"/>
  <c r="A24" i="26"/>
  <c r="A1" i="43"/>
  <c r="A21" i="42"/>
  <c r="H13" i="41"/>
  <c r="J19" i="39"/>
  <c r="AS1" i="37"/>
  <c r="AD1" i="37"/>
  <c r="K1" i="37"/>
  <c r="W20" i="44"/>
  <c r="A14" i="27"/>
  <c r="A20" i="44"/>
  <c r="J21" i="42"/>
  <c r="E21" i="42"/>
  <c r="V13" i="41"/>
  <c r="A13" i="41"/>
  <c r="A19" i="39"/>
  <c r="A1" i="37"/>
  <c r="Q19" i="39"/>
  <c r="W1" i="37"/>
  <c r="AL1" i="37"/>
  <c r="A14" i="36"/>
  <c r="M212" i="41" l="1"/>
  <c r="O604" i="36" s="1"/>
  <c r="O661" i="36" s="1"/>
  <c r="H3304" i="39"/>
  <c r="AU598" i="37"/>
  <c r="AN598" i="37"/>
  <c r="AF598" i="37"/>
  <c r="AV584" i="37"/>
  <c r="AW584" i="37" s="1"/>
  <c r="AX585" i="37" s="1"/>
  <c r="AY585" i="37" s="1"/>
  <c r="AV585" i="37"/>
  <c r="AW585" i="37"/>
  <c r="AV586" i="37"/>
  <c r="AW586" i="37" s="1"/>
  <c r="AX587" i="37" s="1"/>
  <c r="AY587" i="37" s="1"/>
  <c r="AV587" i="37"/>
  <c r="AW587" i="37"/>
  <c r="AV588" i="37"/>
  <c r="AW588" i="37"/>
  <c r="AX588" i="37"/>
  <c r="AY588" i="37" s="1"/>
  <c r="AV589" i="37"/>
  <c r="AW589" i="37" s="1"/>
  <c r="AV590" i="37"/>
  <c r="AV591" i="37"/>
  <c r="AW591" i="37" s="1"/>
  <c r="AO585" i="37"/>
  <c r="AP585" i="37" s="1"/>
  <c r="AO586" i="37"/>
  <c r="AP586" i="37"/>
  <c r="AO587" i="37"/>
  <c r="AP587" i="37" s="1"/>
  <c r="AO588" i="37"/>
  <c r="AQ588" i="37" s="1"/>
  <c r="AR588" i="37" s="1"/>
  <c r="AO589" i="37"/>
  <c r="AP589" i="37" s="1"/>
  <c r="AO590" i="37"/>
  <c r="AP590" i="37" s="1"/>
  <c r="AO591" i="37"/>
  <c r="AG586" i="37"/>
  <c r="AH586" i="37" s="1"/>
  <c r="AI587" i="37" s="1"/>
  <c r="AJ587" i="37" s="1"/>
  <c r="AG587" i="37"/>
  <c r="AH587" i="37"/>
  <c r="AG588" i="37"/>
  <c r="AH588" i="37" s="1"/>
  <c r="AG589" i="37"/>
  <c r="AH589" i="37" s="1"/>
  <c r="AG590" i="37"/>
  <c r="AH590" i="37" s="1"/>
  <c r="AI591" i="37" s="1"/>
  <c r="E652" i="36" s="1"/>
  <c r="P604" i="36" s="1"/>
  <c r="P661" i="36" s="1"/>
  <c r="AG591" i="37"/>
  <c r="AH591" i="37"/>
  <c r="Z585" i="37"/>
  <c r="AA585" i="37"/>
  <c r="Z586" i="37"/>
  <c r="AA586" i="37" s="1"/>
  <c r="Z587" i="37"/>
  <c r="AA587" i="37" s="1"/>
  <c r="AB588" i="37" s="1"/>
  <c r="AC588" i="37" s="1"/>
  <c r="Z588" i="37"/>
  <c r="AA588" i="37"/>
  <c r="Z589" i="37"/>
  <c r="AA589" i="37" s="1"/>
  <c r="AB590" i="37" s="1"/>
  <c r="AC590" i="37" s="1"/>
  <c r="Z590" i="37"/>
  <c r="AA590" i="37"/>
  <c r="Z591" i="37"/>
  <c r="AB591" i="37" s="1"/>
  <c r="D652" i="36" s="1"/>
  <c r="N604" i="36" s="1"/>
  <c r="N148" i="27"/>
  <c r="O148" i="27"/>
  <c r="P148" i="27"/>
  <c r="Q148" i="27"/>
  <c r="R148" i="27"/>
  <c r="S148" i="27"/>
  <c r="N149" i="27"/>
  <c r="O149" i="27"/>
  <c r="P149" i="27"/>
  <c r="Q149" i="27"/>
  <c r="R149" i="27"/>
  <c r="S149" i="27"/>
  <c r="N150" i="27"/>
  <c r="O150" i="27"/>
  <c r="P150" i="27"/>
  <c r="Q150" i="27"/>
  <c r="R150" i="27"/>
  <c r="S150" i="27"/>
  <c r="N151" i="27"/>
  <c r="O151" i="27"/>
  <c r="P151" i="27"/>
  <c r="Q151" i="27"/>
  <c r="R151" i="27"/>
  <c r="S151" i="27"/>
  <c r="N152" i="27"/>
  <c r="O152" i="27"/>
  <c r="P152" i="27"/>
  <c r="Q152" i="27"/>
  <c r="R152" i="27"/>
  <c r="S152" i="27"/>
  <c r="N153" i="27"/>
  <c r="O153" i="27"/>
  <c r="P153" i="27"/>
  <c r="Q153" i="27"/>
  <c r="R153" i="27"/>
  <c r="S153" i="27"/>
  <c r="H3298" i="39"/>
  <c r="O603" i="36"/>
  <c r="AP588" i="37" l="1"/>
  <c r="T152" i="27"/>
  <c r="AB587" i="37"/>
  <c r="AC587" i="37" s="1"/>
  <c r="AX590" i="37"/>
  <c r="AY590" i="37" s="1"/>
  <c r="AI590" i="37"/>
  <c r="AJ590" i="37" s="1"/>
  <c r="AJ591" i="37" s="1"/>
  <c r="AE597" i="37" s="1"/>
  <c r="AG596" i="37" s="1"/>
  <c r="AX589" i="37"/>
  <c r="AY589" i="37" s="1"/>
  <c r="N661" i="36"/>
  <c r="T150" i="27"/>
  <c r="AB589" i="37"/>
  <c r="AC589" i="37" s="1"/>
  <c r="AQ591" i="37"/>
  <c r="F652" i="36" s="1"/>
  <c r="Q604" i="36" s="1"/>
  <c r="Q661" i="36" s="1"/>
  <c r="AX586" i="37"/>
  <c r="AY586" i="37" s="1"/>
  <c r="AI589" i="37"/>
  <c r="AJ589" i="37" s="1"/>
  <c r="AQ590" i="37"/>
  <c r="AR590" i="37" s="1"/>
  <c r="AA591" i="37"/>
  <c r="AB586" i="37"/>
  <c r="AC586" i="37" s="1"/>
  <c r="AW590" i="37"/>
  <c r="AX591" i="37" s="1"/>
  <c r="G652" i="36" s="1"/>
  <c r="R604" i="36" s="1"/>
  <c r="R661" i="36" s="1"/>
  <c r="AQ589" i="37"/>
  <c r="AR589" i="37" s="1"/>
  <c r="AR591" i="37" s="1"/>
  <c r="AM597" i="37" s="1"/>
  <c r="AO596" i="37" s="1"/>
  <c r="AQ586" i="37"/>
  <c r="AR586" i="37" s="1"/>
  <c r="AI588" i="37"/>
  <c r="AJ588" i="37" s="1"/>
  <c r="AQ587" i="37"/>
  <c r="AR587" i="37" s="1"/>
  <c r="AP591" i="37"/>
  <c r="V151" i="27"/>
  <c r="V152" i="27"/>
  <c r="U151" i="27"/>
  <c r="W151" i="27" s="1"/>
  <c r="T151" i="27"/>
  <c r="V150" i="27"/>
  <c r="U152" i="27"/>
  <c r="W152" i="27" s="1"/>
  <c r="U150" i="27"/>
  <c r="W150" i="27" s="1"/>
  <c r="AU609" i="36"/>
  <c r="AS609" i="36"/>
  <c r="AQ609" i="36"/>
  <c r="AM609" i="36"/>
  <c r="O210" i="41"/>
  <c r="O660" i="36"/>
  <c r="O211" i="41"/>
  <c r="J159" i="27"/>
  <c r="AL603" i="36"/>
  <c r="AL602" i="36"/>
  <c r="N596" i="36"/>
  <c r="P596" i="36"/>
  <c r="Q596" i="36"/>
  <c r="R596" i="36"/>
  <c r="S596" i="36"/>
  <c r="N597" i="36"/>
  <c r="P597" i="36"/>
  <c r="Q597" i="36"/>
  <c r="R597" i="36"/>
  <c r="S597" i="36"/>
  <c r="N598" i="36"/>
  <c r="P598" i="36"/>
  <c r="Q598" i="36"/>
  <c r="R598" i="36"/>
  <c r="S598" i="36"/>
  <c r="N599" i="36"/>
  <c r="P599" i="36"/>
  <c r="P656" i="36" s="1"/>
  <c r="Q599" i="36"/>
  <c r="R599" i="36"/>
  <c r="R656" i="36" s="1"/>
  <c r="S599" i="36"/>
  <c r="S656" i="36" s="1"/>
  <c r="N600" i="36"/>
  <c r="N657" i="36" s="1"/>
  <c r="P600" i="36"/>
  <c r="P657" i="36" s="1"/>
  <c r="Q600" i="36"/>
  <c r="Q657" i="36" s="1"/>
  <c r="R600" i="36"/>
  <c r="R657" i="36" s="1"/>
  <c r="S600" i="36"/>
  <c r="S657" i="36" s="1"/>
  <c r="N601" i="36"/>
  <c r="P601" i="36"/>
  <c r="P658" i="36" s="1"/>
  <c r="Q601" i="36"/>
  <c r="Q658" i="36" s="1"/>
  <c r="R601" i="36"/>
  <c r="R658" i="36" s="1"/>
  <c r="S601" i="36"/>
  <c r="S658" i="36" s="1"/>
  <c r="P659" i="36"/>
  <c r="Q659" i="36"/>
  <c r="R659" i="36"/>
  <c r="S659" i="36"/>
  <c r="N659" i="36"/>
  <c r="S660" i="36"/>
  <c r="Q656" i="36"/>
  <c r="Z584" i="37"/>
  <c r="AA584" i="37" s="1"/>
  <c r="AB585" i="37" s="1"/>
  <c r="AC585" i="37" s="1"/>
  <c r="G1186" i="46"/>
  <c r="F1186" i="46"/>
  <c r="F651" i="36" l="1"/>
  <c r="Q660" i="36" s="1"/>
  <c r="N656" i="36"/>
  <c r="O602" i="36"/>
  <c r="E651" i="36"/>
  <c r="P660" i="36" s="1"/>
  <c r="F650" i="36"/>
  <c r="G650" i="36"/>
  <c r="D650" i="36"/>
  <c r="AC591" i="37"/>
  <c r="X597" i="37" s="1"/>
  <c r="Z596" i="37" s="1"/>
  <c r="D651" i="36"/>
  <c r="N658" i="36"/>
  <c r="O209" i="41"/>
  <c r="M209" i="41"/>
  <c r="O601" i="36" s="1"/>
  <c r="O658" i="36" s="1"/>
  <c r="O659" i="36" l="1"/>
  <c r="E650" i="36"/>
  <c r="G651" i="36"/>
  <c r="R660" i="36" s="1"/>
  <c r="N660" i="36"/>
  <c r="F1167" i="46"/>
  <c r="AY591" i="37" l="1"/>
  <c r="AT597" i="37" s="1"/>
  <c r="AV596" i="37" s="1"/>
  <c r="D159" i="27"/>
  <c r="N154" i="27" s="1"/>
  <c r="AL601" i="36"/>
  <c r="H3294" i="39" l="1"/>
  <c r="M208" i="41"/>
  <c r="O600" i="36" s="1"/>
  <c r="O208" i="41"/>
  <c r="G1173" i="46"/>
  <c r="F1173" i="46"/>
  <c r="G649" i="36"/>
  <c r="E649" i="36"/>
  <c r="G1167" i="46"/>
  <c r="AL600" i="36"/>
  <c r="H3289" i="39"/>
  <c r="O657" i="36" l="1"/>
  <c r="T604" i="36"/>
  <c r="F649" i="36"/>
  <c r="T661" i="36" l="1"/>
  <c r="AN604" i="36"/>
  <c r="AT604" i="36" s="1"/>
  <c r="F648" i="36"/>
  <c r="E648" i="36"/>
  <c r="D649" i="36"/>
  <c r="M207" i="41"/>
  <c r="O599" i="36" s="1"/>
  <c r="O656" i="36" l="1"/>
  <c r="O207" i="41"/>
  <c r="AM594" i="36"/>
  <c r="AM595" i="36"/>
  <c r="AM596" i="36" s="1"/>
  <c r="AM597" i="36" s="1"/>
  <c r="AL599" i="36"/>
  <c r="B151" i="32"/>
  <c r="B152" i="32"/>
  <c r="B153" i="32"/>
  <c r="D153" i="32"/>
  <c r="G648" i="36"/>
  <c r="F1159" i="46"/>
  <c r="G1159" i="46"/>
  <c r="D648" i="36" l="1"/>
  <c r="H3284" i="39"/>
  <c r="G647" i="36" l="1"/>
  <c r="AC117" i="44"/>
  <c r="AL598" i="36"/>
  <c r="S655" i="36"/>
  <c r="AG585" i="37"/>
  <c r="AH585" i="37" s="1"/>
  <c r="AI586" i="37" s="1"/>
  <c r="AJ586" i="37" s="1"/>
  <c r="H3279" i="39"/>
  <c r="M206" i="41"/>
  <c r="O598" i="36" s="1"/>
  <c r="O206" i="41"/>
  <c r="G1153" i="46"/>
  <c r="F1153" i="46"/>
  <c r="O655" i="36" l="1"/>
  <c r="D647" i="36"/>
  <c r="F647" i="36"/>
  <c r="O205" i="41"/>
  <c r="M205" i="41"/>
  <c r="O597" i="36" s="1"/>
  <c r="F1145" i="46"/>
  <c r="F1139" i="46"/>
  <c r="G1145" i="46"/>
  <c r="H3275" i="39"/>
  <c r="AL597" i="36"/>
  <c r="S654" i="36"/>
  <c r="N593" i="36"/>
  <c r="P593" i="36"/>
  <c r="Q593" i="36"/>
  <c r="R593" i="36"/>
  <c r="S593" i="36"/>
  <c r="N594" i="36"/>
  <c r="P594" i="36"/>
  <c r="Q594" i="36"/>
  <c r="R594" i="36"/>
  <c r="S594" i="36"/>
  <c r="N595" i="36"/>
  <c r="P595" i="36"/>
  <c r="Q595" i="36"/>
  <c r="R595" i="36"/>
  <c r="S595" i="36"/>
  <c r="AV583" i="37"/>
  <c r="AO584" i="37"/>
  <c r="AO582" i="37"/>
  <c r="AP582" i="37" s="1"/>
  <c r="AO583" i="37"/>
  <c r="AP583" i="37" s="1"/>
  <c r="AG584" i="37"/>
  <c r="AH584" i="37" s="1"/>
  <c r="AI585" i="37" s="1"/>
  <c r="AJ585" i="37" s="1"/>
  <c r="AG582" i="37"/>
  <c r="AH582" i="37" s="1"/>
  <c r="AG583" i="37"/>
  <c r="AH583" i="37" s="1"/>
  <c r="Z583" i="37"/>
  <c r="AA583" i="37" s="1"/>
  <c r="AB584" i="37" s="1"/>
  <c r="AC584" i="37" s="1"/>
  <c r="AL596" i="36"/>
  <c r="G1139" i="46"/>
  <c r="T603" i="36" l="1"/>
  <c r="T660" i="36" s="1"/>
  <c r="T602" i="36"/>
  <c r="T659" i="36" s="1"/>
  <c r="T601" i="36"/>
  <c r="T658" i="36" s="1"/>
  <c r="O654" i="36"/>
  <c r="E647" i="36"/>
  <c r="D646" i="36"/>
  <c r="N655" i="36" s="1"/>
  <c r="AI583" i="37"/>
  <c r="AJ583" i="37" s="1"/>
  <c r="E646" i="36"/>
  <c r="P655" i="36" s="1"/>
  <c r="AQ584" i="37"/>
  <c r="AR584" i="37" s="1"/>
  <c r="AP584" i="37"/>
  <c r="AQ585" i="37" s="1"/>
  <c r="AR585" i="37" s="1"/>
  <c r="AW583" i="37"/>
  <c r="AX584" i="37" s="1"/>
  <c r="AY584" i="37" s="1"/>
  <c r="AI584" i="37"/>
  <c r="AJ584" i="37" s="1"/>
  <c r="AQ583" i="37"/>
  <c r="AR583" i="37" s="1"/>
  <c r="O204" i="41"/>
  <c r="M204" i="41"/>
  <c r="O596" i="36" s="1"/>
  <c r="H3270" i="39"/>
  <c r="AV581" i="37"/>
  <c r="AW581" i="37" s="1"/>
  <c r="AV582" i="37"/>
  <c r="AW582" i="37" s="1"/>
  <c r="AG581" i="37"/>
  <c r="AH581" i="37" s="1"/>
  <c r="AI582" i="37" s="1"/>
  <c r="AJ582" i="37" s="1"/>
  <c r="Z581" i="37"/>
  <c r="AA581" i="37" s="1"/>
  <c r="Z582" i="37"/>
  <c r="AA582" i="37" s="1"/>
  <c r="AB583" i="37" s="1"/>
  <c r="AC583" i="37" s="1"/>
  <c r="S653" i="36"/>
  <c r="AN601" i="36" l="1"/>
  <c r="AT601" i="36" s="1"/>
  <c r="D645" i="36"/>
  <c r="N654" i="36" s="1"/>
  <c r="G646" i="36"/>
  <c r="R655" i="36" s="1"/>
  <c r="F646" i="36"/>
  <c r="Q655" i="36" s="1"/>
  <c r="G645" i="36"/>
  <c r="R654" i="36" s="1"/>
  <c r="E645" i="36"/>
  <c r="P654" i="36" s="1"/>
  <c r="F645" i="36"/>
  <c r="Q654" i="36" s="1"/>
  <c r="E644" i="36"/>
  <c r="P653" i="36" s="1"/>
  <c r="AX582" i="37"/>
  <c r="AY582" i="37" s="1"/>
  <c r="AX583" i="37"/>
  <c r="AY583" i="37" s="1"/>
  <c r="D644" i="36"/>
  <c r="N653" i="36" s="1"/>
  <c r="F644" i="36"/>
  <c r="Q653" i="36" s="1"/>
  <c r="E643" i="36"/>
  <c r="AB582" i="37"/>
  <c r="G643" i="36" l="1"/>
  <c r="O653" i="36"/>
  <c r="G644" i="36"/>
  <c r="R653" i="36" s="1"/>
  <c r="D643" i="36"/>
  <c r="AC582" i="37"/>
  <c r="F1132" i="46" l="1"/>
  <c r="F1125" i="46"/>
  <c r="G1132" i="46"/>
  <c r="H3265" i="39"/>
  <c r="AL595" i="36"/>
  <c r="S651" i="36"/>
  <c r="S652" i="36"/>
  <c r="Z580" i="37"/>
  <c r="AA580" i="37" s="1"/>
  <c r="AB581" i="37" s="1"/>
  <c r="AC581" i="37" s="1"/>
  <c r="M203" i="41"/>
  <c r="O203" i="41"/>
  <c r="AM589" i="36"/>
  <c r="AL594" i="36"/>
  <c r="N592" i="36"/>
  <c r="P592" i="36"/>
  <c r="Q592" i="36"/>
  <c r="R592" i="36"/>
  <c r="S592" i="36"/>
  <c r="D152" i="32"/>
  <c r="G1125" i="46"/>
  <c r="T600" i="36" l="1"/>
  <c r="T657" i="36" s="1"/>
  <c r="AN600" i="36"/>
  <c r="AT600" i="36" s="1"/>
  <c r="O595" i="36"/>
  <c r="N652" i="36"/>
  <c r="O202" i="41"/>
  <c r="M202" i="41"/>
  <c r="O594" i="36" s="1"/>
  <c r="H3260" i="39"/>
  <c r="AV578" i="37"/>
  <c r="AW578" i="37" s="1"/>
  <c r="AV579" i="37"/>
  <c r="AW579" i="37" s="1"/>
  <c r="AV580" i="37"/>
  <c r="AW580" i="37" s="1"/>
  <c r="AX581" i="37" s="1"/>
  <c r="AY581" i="37" s="1"/>
  <c r="AO581" i="37"/>
  <c r="AO577" i="37"/>
  <c r="AP577" i="37" s="1"/>
  <c r="AO578" i="37"/>
  <c r="AP578" i="37" s="1"/>
  <c r="AO579" i="37"/>
  <c r="AP579" i="37" s="1"/>
  <c r="AO580" i="37"/>
  <c r="AP580" i="37" s="1"/>
  <c r="AG580" i="37"/>
  <c r="AH580" i="37" s="1"/>
  <c r="AI581" i="37" s="1"/>
  <c r="AJ581" i="37" s="1"/>
  <c r="O652" i="36" l="1"/>
  <c r="AQ580" i="37"/>
  <c r="AR580" i="37" s="1"/>
  <c r="AX580" i="37"/>
  <c r="AY580" i="37" s="1"/>
  <c r="R652" i="36"/>
  <c r="P652" i="36"/>
  <c r="O651" i="36"/>
  <c r="G642" i="36"/>
  <c r="R651" i="36" s="1"/>
  <c r="AQ581" i="37"/>
  <c r="AR581" i="37" s="1"/>
  <c r="D642" i="36"/>
  <c r="AX579" i="37"/>
  <c r="AY579" i="37" s="1"/>
  <c r="AQ579" i="37"/>
  <c r="AR579" i="37" s="1"/>
  <c r="AP581" i="37"/>
  <c r="AQ582" i="37" s="1"/>
  <c r="AR582" i="37" s="1"/>
  <c r="AQ578" i="37"/>
  <c r="AR578" i="37" s="1"/>
  <c r="E642" i="36" l="1"/>
  <c r="P651" i="36" s="1"/>
  <c r="N651" i="36"/>
  <c r="F642" i="36"/>
  <c r="Q651" i="36" s="1"/>
  <c r="F1118" i="46"/>
  <c r="F643" i="36" l="1"/>
  <c r="Q652" i="36" s="1"/>
  <c r="G1118" i="46"/>
  <c r="H3254" i="39"/>
  <c r="M201" i="41"/>
  <c r="O593" i="36" s="1"/>
  <c r="O201" i="41"/>
  <c r="Z578" i="37"/>
  <c r="AA578" i="37" s="1"/>
  <c r="Z579" i="37"/>
  <c r="AA579" i="37" s="1"/>
  <c r="AB580" i="37" s="1"/>
  <c r="AC580" i="37" s="1"/>
  <c r="AG578" i="37"/>
  <c r="AH578" i="37" s="1"/>
  <c r="AG579" i="37"/>
  <c r="N590" i="36"/>
  <c r="P590" i="36"/>
  <c r="Q590" i="36"/>
  <c r="R590" i="36"/>
  <c r="S590" i="36"/>
  <c r="N591" i="36"/>
  <c r="P591" i="36"/>
  <c r="Q591" i="36"/>
  <c r="R591" i="36"/>
  <c r="T599" i="36" s="1"/>
  <c r="T656" i="36" s="1"/>
  <c r="S591" i="36"/>
  <c r="S649" i="36"/>
  <c r="S650" i="36"/>
  <c r="AL592" i="36"/>
  <c r="AL593" i="36"/>
  <c r="O200" i="41"/>
  <c r="M200" i="41"/>
  <c r="O592" i="36" s="1"/>
  <c r="F1111" i="46"/>
  <c r="G1111" i="46"/>
  <c r="H3249" i="39"/>
  <c r="AO574" i="37"/>
  <c r="AP574" i="37" s="1"/>
  <c r="AO575" i="37"/>
  <c r="AO576" i="37"/>
  <c r="AP576" i="37" s="1"/>
  <c r="AQ577" i="37" s="1"/>
  <c r="AR577" i="37" s="1"/>
  <c r="Z577" i="37"/>
  <c r="AA577" i="37" s="1"/>
  <c r="T598" i="36" l="1"/>
  <c r="AN598" i="36" s="1"/>
  <c r="AT598" i="36" s="1"/>
  <c r="O649" i="36"/>
  <c r="AI579" i="37"/>
  <c r="AJ579" i="37" s="1"/>
  <c r="AH579" i="37"/>
  <c r="AI580" i="37" s="1"/>
  <c r="AJ580" i="37" s="1"/>
  <c r="AB579" i="37"/>
  <c r="AC579" i="37" s="1"/>
  <c r="G641" i="36"/>
  <c r="R650" i="36" s="1"/>
  <c r="AQ575" i="37"/>
  <c r="AB578" i="37"/>
  <c r="AC578" i="37" s="1"/>
  <c r="D641" i="36"/>
  <c r="N650" i="36" s="1"/>
  <c r="F641" i="36"/>
  <c r="F640" i="36"/>
  <c r="Q649" i="36" s="1"/>
  <c r="F639" i="36"/>
  <c r="AP575" i="37"/>
  <c r="AQ576" i="37" s="1"/>
  <c r="E640" i="36" l="1"/>
  <c r="P649" i="36" s="1"/>
  <c r="AN599" i="36"/>
  <c r="AT599" i="36" s="1"/>
  <c r="O650" i="36"/>
  <c r="E641" i="36"/>
  <c r="P650" i="36" s="1"/>
  <c r="Q650" i="36"/>
  <c r="D640" i="36"/>
  <c r="D639" i="36"/>
  <c r="N649" i="36" l="1"/>
  <c r="H3244" i="39" l="1"/>
  <c r="O199" i="41"/>
  <c r="O198" i="41"/>
  <c r="AL591" i="36" l="1"/>
  <c r="S648" i="36" l="1"/>
  <c r="G1104" i="46"/>
  <c r="F1104" i="46"/>
  <c r="M199" i="41"/>
  <c r="AV576" i="37"/>
  <c r="AW576" i="37" s="1"/>
  <c r="AV577" i="37"/>
  <c r="AW577" i="37" s="1"/>
  <c r="AX578" i="37" s="1"/>
  <c r="AY578" i="37" s="1"/>
  <c r="G640" i="36"/>
  <c r="R649" i="36" s="1"/>
  <c r="AG577" i="37"/>
  <c r="AH577" i="37" s="1"/>
  <c r="AI578" i="37" s="1"/>
  <c r="AJ578" i="37" s="1"/>
  <c r="G1097" i="46"/>
  <c r="G1087" i="46"/>
  <c r="F1097" i="46"/>
  <c r="F1088" i="46"/>
  <c r="O591" i="36" l="1"/>
  <c r="AX577" i="37"/>
  <c r="AY577" i="37" s="1"/>
  <c r="Q648" i="36"/>
  <c r="O197" i="41"/>
  <c r="AM585" i="36"/>
  <c r="AL590" i="36"/>
  <c r="N588" i="36"/>
  <c r="P588" i="36"/>
  <c r="Q588" i="36"/>
  <c r="R588" i="36"/>
  <c r="S588" i="36"/>
  <c r="N589" i="36"/>
  <c r="P589" i="36"/>
  <c r="Q589" i="36"/>
  <c r="R589" i="36"/>
  <c r="T597" i="36" s="1"/>
  <c r="S589" i="36"/>
  <c r="S647" i="36"/>
  <c r="D150" i="32"/>
  <c r="D151" i="32"/>
  <c r="T596" i="36" l="1"/>
  <c r="T654" i="36"/>
  <c r="AN597" i="36"/>
  <c r="O648" i="36"/>
  <c r="G639" i="36"/>
  <c r="R648" i="36" s="1"/>
  <c r="E639" i="36"/>
  <c r="P648" i="36" s="1"/>
  <c r="H3239" i="39"/>
  <c r="AV574" i="37"/>
  <c r="AW574" i="37" s="1"/>
  <c r="AV575" i="37"/>
  <c r="AW575" i="37" s="1"/>
  <c r="AX576" i="37" s="1"/>
  <c r="AY576" i="37" s="1"/>
  <c r="AR576" i="37"/>
  <c r="AG575" i="37"/>
  <c r="AH575" i="37" s="1"/>
  <c r="AG576" i="37"/>
  <c r="AH576" i="37" s="1"/>
  <c r="Z575" i="37"/>
  <c r="AA575" i="37" s="1"/>
  <c r="Z576" i="37"/>
  <c r="AA576" i="37" s="1"/>
  <c r="AB577" i="37" s="1"/>
  <c r="AC577" i="37" s="1"/>
  <c r="E159" i="27"/>
  <c r="AL589" i="36"/>
  <c r="AT597" i="36" l="1"/>
  <c r="T653" i="36"/>
  <c r="AN596" i="36"/>
  <c r="AT596" i="36" s="1"/>
  <c r="N648" i="36"/>
  <c r="AI577" i="37"/>
  <c r="AJ577" i="37" s="1"/>
  <c r="AI576" i="37"/>
  <c r="AJ576" i="37" s="1"/>
  <c r="D638" i="36"/>
  <c r="N647" i="36" s="1"/>
  <c r="G638" i="36"/>
  <c r="R647" i="36" s="1"/>
  <c r="F638" i="36"/>
  <c r="Q647" i="36" s="1"/>
  <c r="AX575" i="37"/>
  <c r="AY575" i="37" s="1"/>
  <c r="AR575" i="37"/>
  <c r="AB576" i="37"/>
  <c r="AC576" i="37" s="1"/>
  <c r="M198" i="41"/>
  <c r="M197" i="41"/>
  <c r="O589" i="36" s="1"/>
  <c r="H3235" i="39"/>
  <c r="H3234" i="39"/>
  <c r="S645" i="36"/>
  <c r="S646" i="36"/>
  <c r="Y598" i="37"/>
  <c r="M26" i="42"/>
  <c r="M27" i="42"/>
  <c r="E158" i="27"/>
  <c r="AC118" i="44"/>
  <c r="AL588" i="36"/>
  <c r="AO588" i="36"/>
  <c r="N583" i="36"/>
  <c r="O583" i="36"/>
  <c r="P583" i="36"/>
  <c r="Q583" i="36"/>
  <c r="R583" i="36"/>
  <c r="S583" i="36"/>
  <c r="N584" i="36"/>
  <c r="O584" i="36"/>
  <c r="P584" i="36"/>
  <c r="Q584" i="36"/>
  <c r="R584" i="36"/>
  <c r="S584" i="36"/>
  <c r="N585" i="36"/>
  <c r="P585" i="36"/>
  <c r="Q585" i="36"/>
  <c r="R585" i="36"/>
  <c r="S585" i="36"/>
  <c r="N586" i="36"/>
  <c r="P586" i="36"/>
  <c r="Q586" i="36"/>
  <c r="R586" i="36"/>
  <c r="S586" i="36"/>
  <c r="N587" i="36"/>
  <c r="P587" i="36"/>
  <c r="Q587" i="36"/>
  <c r="R587" i="36"/>
  <c r="S587" i="36"/>
  <c r="H3229" i="39"/>
  <c r="T593" i="36" l="1"/>
  <c r="T595" i="36"/>
  <c r="AN595" i="36" s="1"/>
  <c r="AT595" i="36" s="1"/>
  <c r="O646" i="36"/>
  <c r="O590" i="36"/>
  <c r="E638" i="36"/>
  <c r="P647" i="36" s="1"/>
  <c r="F637" i="36"/>
  <c r="Q646" i="36" s="1"/>
  <c r="I159" i="27"/>
  <c r="S154" i="27" s="1"/>
  <c r="S146" i="27"/>
  <c r="S147" i="27"/>
  <c r="AO573" i="37"/>
  <c r="AP573" i="37" s="1"/>
  <c r="G159" i="27"/>
  <c r="Q154" i="27" s="1"/>
  <c r="AG572" i="37"/>
  <c r="AH572" i="37" s="1"/>
  <c r="AG573" i="37"/>
  <c r="AH573" i="37" s="1"/>
  <c r="AG574" i="37"/>
  <c r="AH574" i="37" s="1"/>
  <c r="AI575" i="37" s="1"/>
  <c r="AJ575" i="37" s="1"/>
  <c r="D637" i="36"/>
  <c r="N646" i="36" s="1"/>
  <c r="Z571" i="37"/>
  <c r="AA571" i="37" s="1"/>
  <c r="Z572" i="37"/>
  <c r="AA572" i="37" s="1"/>
  <c r="Z573" i="37"/>
  <c r="AA573" i="37" s="1"/>
  <c r="Z574" i="37"/>
  <c r="AA574" i="37" s="1"/>
  <c r="AB575" i="37" s="1"/>
  <c r="AC575" i="37" s="1"/>
  <c r="O196" i="41"/>
  <c r="M196" i="41"/>
  <c r="O588" i="36" s="1"/>
  <c r="M194" i="41"/>
  <c r="O586" i="36" s="1"/>
  <c r="O195" i="41"/>
  <c r="M195" i="41"/>
  <c r="O587" i="36" s="1"/>
  <c r="T591" i="36" s="1"/>
  <c r="H3219" i="39"/>
  <c r="T652" i="36" l="1"/>
  <c r="T594" i="36"/>
  <c r="AN594" i="36" s="1"/>
  <c r="AT594" i="36" s="1"/>
  <c r="T592" i="36"/>
  <c r="AN592" i="36" s="1"/>
  <c r="AT592" i="36" s="1"/>
  <c r="O647" i="36"/>
  <c r="AN593" i="36"/>
  <c r="AT593" i="36" s="1"/>
  <c r="T650" i="36"/>
  <c r="AQ574" i="37"/>
  <c r="AR574" i="37" s="1"/>
  <c r="T648" i="36"/>
  <c r="AN591" i="36"/>
  <c r="AT591" i="36" s="1"/>
  <c r="E637" i="36"/>
  <c r="G637" i="36"/>
  <c r="R646" i="36" s="1"/>
  <c r="AB574" i="37"/>
  <c r="AC574" i="37" s="1"/>
  <c r="F636" i="36"/>
  <c r="Q645" i="36" s="1"/>
  <c r="AB573" i="37"/>
  <c r="AC573" i="37" s="1"/>
  <c r="AI573" i="37"/>
  <c r="AJ573" i="37" s="1"/>
  <c r="N645" i="36"/>
  <c r="AB572" i="37"/>
  <c r="AC572" i="37" s="1"/>
  <c r="AI574" i="37"/>
  <c r="AJ574" i="37" s="1"/>
  <c r="P643" i="36"/>
  <c r="AL587" i="36"/>
  <c r="AO587" i="36"/>
  <c r="F1076" i="46"/>
  <c r="T651" i="36" l="1"/>
  <c r="T649" i="36"/>
  <c r="D636" i="36"/>
  <c r="E636" i="36"/>
  <c r="P645" i="36" s="1"/>
  <c r="O645" i="36"/>
  <c r="P646" i="36"/>
  <c r="H3224" i="39"/>
  <c r="O643" i="36"/>
  <c r="Q643" i="36"/>
  <c r="R643" i="36"/>
  <c r="S643" i="36"/>
  <c r="N581" i="36"/>
  <c r="O581" i="36"/>
  <c r="P581" i="36"/>
  <c r="Q581" i="36"/>
  <c r="R581" i="36"/>
  <c r="S581" i="36"/>
  <c r="N582" i="36"/>
  <c r="O582" i="36"/>
  <c r="P582" i="36"/>
  <c r="Q582" i="36"/>
  <c r="R582" i="36"/>
  <c r="S582" i="36"/>
  <c r="S644" i="36"/>
  <c r="O644" i="36"/>
  <c r="AV570" i="37"/>
  <c r="AW570" i="37" s="1"/>
  <c r="AV571" i="37"/>
  <c r="AW571" i="37" s="1"/>
  <c r="AV572" i="37"/>
  <c r="AW572" i="37" s="1"/>
  <c r="AV573" i="37"/>
  <c r="AW573" i="37" s="1"/>
  <c r="AX574" i="37" s="1"/>
  <c r="AY574" i="37" s="1"/>
  <c r="AO569" i="37"/>
  <c r="AP569" i="37" s="1"/>
  <c r="AO570" i="37"/>
  <c r="AP570" i="37" s="1"/>
  <c r="AO571" i="37"/>
  <c r="AP571" i="37" s="1"/>
  <c r="AO572" i="37"/>
  <c r="AP572" i="37" s="1"/>
  <c r="AQ573" i="37" s="1"/>
  <c r="AR573" i="37" s="1"/>
  <c r="AG571" i="37"/>
  <c r="AH571" i="37" s="1"/>
  <c r="AI572" i="37" s="1"/>
  <c r="AJ572" i="37" s="1"/>
  <c r="D635" i="36"/>
  <c r="N644" i="36" s="1"/>
  <c r="O194" i="41"/>
  <c r="F1069" i="46"/>
  <c r="AM581" i="36"/>
  <c r="AM582" i="36" s="1"/>
  <c r="AM583" i="36" s="1"/>
  <c r="AM584" i="36" s="1"/>
  <c r="AM577" i="36"/>
  <c r="AM578" i="36" s="1"/>
  <c r="AM579" i="36" s="1"/>
  <c r="AM580" i="36" s="1"/>
  <c r="AM572" i="36"/>
  <c r="AM573" i="36" s="1"/>
  <c r="AM574" i="36" s="1"/>
  <c r="AM575" i="36" s="1"/>
  <c r="AM576" i="36" s="1"/>
  <c r="AM567" i="36"/>
  <c r="AL586" i="36"/>
  <c r="AO586" i="36"/>
  <c r="D141" i="32"/>
  <c r="D142" i="32"/>
  <c r="D143" i="32"/>
  <c r="D144" i="32"/>
  <c r="D145" i="32"/>
  <c r="D146" i="32"/>
  <c r="D147" i="32"/>
  <c r="D148" i="32"/>
  <c r="D149" i="32"/>
  <c r="B150" i="32"/>
  <c r="N141" i="27"/>
  <c r="O141" i="27"/>
  <c r="P141" i="27"/>
  <c r="Q141" i="27"/>
  <c r="R141" i="27"/>
  <c r="S141" i="27"/>
  <c r="N142" i="27"/>
  <c r="O142" i="27"/>
  <c r="P142" i="27"/>
  <c r="Q142" i="27"/>
  <c r="R142" i="27"/>
  <c r="S142" i="27"/>
  <c r="N143" i="27"/>
  <c r="O143" i="27"/>
  <c r="P143" i="27"/>
  <c r="Q143" i="27"/>
  <c r="R143" i="27"/>
  <c r="S143" i="27"/>
  <c r="N144" i="27"/>
  <c r="O144" i="27"/>
  <c r="P144" i="27"/>
  <c r="Q144" i="27"/>
  <c r="R144" i="27"/>
  <c r="S144" i="27"/>
  <c r="N145" i="27"/>
  <c r="O145" i="27"/>
  <c r="P145" i="27"/>
  <c r="Q145" i="27"/>
  <c r="R145" i="27"/>
  <c r="S145" i="27"/>
  <c r="N146" i="27"/>
  <c r="O146" i="27"/>
  <c r="P146" i="27"/>
  <c r="Q146" i="27"/>
  <c r="R146" i="27"/>
  <c r="N147" i="27"/>
  <c r="O147" i="27"/>
  <c r="P147" i="27"/>
  <c r="Q147" i="27"/>
  <c r="R147" i="27"/>
  <c r="U149" i="27" l="1"/>
  <c r="T149" i="27"/>
  <c r="V149" i="27"/>
  <c r="T148" i="27"/>
  <c r="U148" i="27"/>
  <c r="V148" i="27"/>
  <c r="W148" i="27" s="1"/>
  <c r="T590" i="36"/>
  <c r="T647" i="36" s="1"/>
  <c r="T144" i="27"/>
  <c r="T143" i="27"/>
  <c r="T146" i="27"/>
  <c r="T145" i="27"/>
  <c r="AX572" i="37"/>
  <c r="AY572" i="37" s="1"/>
  <c r="G636" i="36"/>
  <c r="R645" i="36" s="1"/>
  <c r="V147" i="27"/>
  <c r="T147" i="27"/>
  <c r="U147" i="27"/>
  <c r="AX573" i="37"/>
  <c r="AY573" i="37" s="1"/>
  <c r="AX571" i="37"/>
  <c r="AY571" i="37" s="1"/>
  <c r="AQ570" i="37"/>
  <c r="AR570" i="37" s="1"/>
  <c r="AQ572" i="37"/>
  <c r="AR572" i="37" s="1"/>
  <c r="F634" i="36"/>
  <c r="N643" i="36"/>
  <c r="AQ571" i="37"/>
  <c r="AR571" i="37" s="1"/>
  <c r="W149" i="27" l="1"/>
  <c r="W147" i="27"/>
  <c r="AN590" i="36"/>
  <c r="AT590" i="36" s="1"/>
  <c r="G635" i="36"/>
  <c r="R644" i="36" s="1"/>
  <c r="G634" i="36"/>
  <c r="E635" i="36"/>
  <c r="E634" i="36"/>
  <c r="F635" i="36"/>
  <c r="Q644" i="36" s="1"/>
  <c r="H3213" i="39"/>
  <c r="F1061" i="46"/>
  <c r="O585" i="36"/>
  <c r="T589" i="36" s="1"/>
  <c r="T646" i="36" l="1"/>
  <c r="P644" i="36"/>
  <c r="AL584" i="36"/>
  <c r="AO584" i="36"/>
  <c r="AL585" i="36"/>
  <c r="AO585" i="36"/>
  <c r="I633" i="36"/>
  <c r="O642" i="36" s="1"/>
  <c r="O193" i="41"/>
  <c r="S642" i="36"/>
  <c r="O190" i="41" l="1"/>
  <c r="O191" i="41"/>
  <c r="O192" i="41"/>
  <c r="M192" i="41"/>
  <c r="I632" i="36" s="1"/>
  <c r="M191" i="41"/>
  <c r="I631" i="36" s="1"/>
  <c r="F1055" i="46"/>
  <c r="D634" i="36" l="1"/>
  <c r="F633" i="36"/>
  <c r="Q642" i="36" s="1"/>
  <c r="N577" i="36"/>
  <c r="O577" i="36"/>
  <c r="P577" i="36"/>
  <c r="Q577" i="36"/>
  <c r="R577" i="36"/>
  <c r="S577" i="36"/>
  <c r="N578" i="36"/>
  <c r="O578" i="36"/>
  <c r="P578" i="36"/>
  <c r="Q578" i="36"/>
  <c r="R578" i="36"/>
  <c r="S578" i="36"/>
  <c r="N579" i="36"/>
  <c r="O579" i="36"/>
  <c r="P579" i="36"/>
  <c r="Q579" i="36"/>
  <c r="R579" i="36"/>
  <c r="S579" i="36"/>
  <c r="N580" i="36"/>
  <c r="O580" i="36"/>
  <c r="P580" i="36"/>
  <c r="Q580" i="36"/>
  <c r="R580" i="36"/>
  <c r="S580" i="36"/>
  <c r="O640" i="36"/>
  <c r="S640" i="36"/>
  <c r="O641" i="36"/>
  <c r="S641" i="36"/>
  <c r="F1049" i="46"/>
  <c r="H3207" i="39"/>
  <c r="AL583" i="36"/>
  <c r="AO583" i="36"/>
  <c r="N576" i="36"/>
  <c r="O576" i="36"/>
  <c r="P576" i="36"/>
  <c r="Q576" i="36"/>
  <c r="R576" i="36"/>
  <c r="S576" i="36"/>
  <c r="AO568" i="37"/>
  <c r="AP568" i="37" s="1"/>
  <c r="AQ569" i="37" s="1"/>
  <c r="AR569" i="37" s="1"/>
  <c r="AG570" i="37"/>
  <c r="Z569" i="37"/>
  <c r="AA569" i="37" s="1"/>
  <c r="Z570" i="37"/>
  <c r="AA570" i="37" s="1"/>
  <c r="AB571" i="37" s="1"/>
  <c r="AC571" i="37" s="1"/>
  <c r="T588" i="36" l="1"/>
  <c r="T645" i="36" s="1"/>
  <c r="T585" i="36"/>
  <c r="T587" i="36"/>
  <c r="T586" i="36"/>
  <c r="T584" i="36"/>
  <c r="AN584" i="36" s="1"/>
  <c r="AT584" i="36" s="1"/>
  <c r="G633" i="36"/>
  <c r="R642" i="36" s="1"/>
  <c r="D633" i="36"/>
  <c r="N642" i="36"/>
  <c r="E633" i="36"/>
  <c r="P642" i="36" s="1"/>
  <c r="C150" i="32"/>
  <c r="F632" i="36"/>
  <c r="Q641" i="36" s="1"/>
  <c r="V146" i="27"/>
  <c r="V145" i="27"/>
  <c r="U146" i="27"/>
  <c r="U145" i="27"/>
  <c r="AB570" i="37"/>
  <c r="AC570" i="37" s="1"/>
  <c r="AH570" i="37"/>
  <c r="AI571" i="37" s="1"/>
  <c r="AJ571" i="37" s="1"/>
  <c r="T644" i="36" l="1"/>
  <c r="T643" i="36"/>
  <c r="W146" i="27"/>
  <c r="D632" i="36"/>
  <c r="N641" i="36" s="1"/>
  <c r="W145" i="27"/>
  <c r="E632" i="36"/>
  <c r="P641" i="36" s="1"/>
  <c r="D631" i="36"/>
  <c r="F631" i="36"/>
  <c r="Q640" i="36" s="1"/>
  <c r="N640" i="36"/>
  <c r="M190" i="41"/>
  <c r="I630" i="36" s="1"/>
  <c r="F1040" i="46"/>
  <c r="H3204" i="39"/>
  <c r="AL582" i="36"/>
  <c r="AO582" i="36"/>
  <c r="O639" i="36"/>
  <c r="S639" i="36"/>
  <c r="AV569" i="37"/>
  <c r="AG569" i="37"/>
  <c r="AH569" i="37" s="1"/>
  <c r="AI570" i="37" s="1"/>
  <c r="AJ570" i="37" s="1"/>
  <c r="G632" i="36" l="1"/>
  <c r="R641" i="36" s="1"/>
  <c r="T642" i="36"/>
  <c r="T641" i="36"/>
  <c r="E631" i="36"/>
  <c r="AW569" i="37"/>
  <c r="AX570" i="37" s="1"/>
  <c r="AY570" i="37" s="1"/>
  <c r="F1034" i="46"/>
  <c r="H3199" i="39"/>
  <c r="AU577" i="36"/>
  <c r="AL581" i="36"/>
  <c r="AO581" i="36"/>
  <c r="O638" i="36"/>
  <c r="S638" i="36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26" i="42"/>
  <c r="A149" i="32"/>
  <c r="B149" i="32"/>
  <c r="AV568" i="37"/>
  <c r="AW568" i="37" s="1"/>
  <c r="AX569" i="37" s="1"/>
  <c r="AY569" i="37" s="1"/>
  <c r="F630" i="36"/>
  <c r="Q639" i="36" s="1"/>
  <c r="F1035" i="46"/>
  <c r="G631" i="36" l="1"/>
  <c r="R640" i="36" s="1"/>
  <c r="G630" i="36"/>
  <c r="R639" i="36" s="1"/>
  <c r="P640" i="36"/>
  <c r="H3192" i="39"/>
  <c r="F1026" i="46" l="1"/>
  <c r="AL580" i="36"/>
  <c r="AO580" i="36"/>
  <c r="N575" i="36"/>
  <c r="O575" i="36"/>
  <c r="P575" i="36"/>
  <c r="Q575" i="36"/>
  <c r="R575" i="36"/>
  <c r="S575" i="36"/>
  <c r="O635" i="36"/>
  <c r="S635" i="36"/>
  <c r="O636" i="36"/>
  <c r="S636" i="36"/>
  <c r="O637" i="36"/>
  <c r="S637" i="36"/>
  <c r="AV563" i="37"/>
  <c r="AW563" i="37" s="1"/>
  <c r="AV564" i="37"/>
  <c r="AW564" i="37" s="1"/>
  <c r="AV565" i="37"/>
  <c r="AW565" i="37" s="1"/>
  <c r="AV566" i="37"/>
  <c r="AW566" i="37" s="1"/>
  <c r="AV567" i="37"/>
  <c r="AW567" i="37" s="1"/>
  <c r="AX568" i="37" s="1"/>
  <c r="AY568" i="37" s="1"/>
  <c r="AO567" i="37"/>
  <c r="AP567" i="37" s="1"/>
  <c r="AQ568" i="37" s="1"/>
  <c r="AR568" i="37" s="1"/>
  <c r="AG553" i="37"/>
  <c r="AG554" i="37"/>
  <c r="AG555" i="37"/>
  <c r="AG556" i="37"/>
  <c r="AG557" i="37"/>
  <c r="AG558" i="37"/>
  <c r="AG559" i="37"/>
  <c r="AG560" i="37"/>
  <c r="AH560" i="37" s="1"/>
  <c r="AG561" i="37"/>
  <c r="AH561" i="37" s="1"/>
  <c r="AG562" i="37"/>
  <c r="AH562" i="37" s="1"/>
  <c r="AG563" i="37"/>
  <c r="AH563" i="37" s="1"/>
  <c r="AG564" i="37"/>
  <c r="AH564" i="37" s="1"/>
  <c r="AG565" i="37"/>
  <c r="AH565" i="37" s="1"/>
  <c r="AG566" i="37"/>
  <c r="AH566" i="37" s="1"/>
  <c r="AG567" i="37"/>
  <c r="AG568" i="37"/>
  <c r="Z565" i="37"/>
  <c r="AA565" i="37" s="1"/>
  <c r="Z566" i="37"/>
  <c r="AA566" i="37" s="1"/>
  <c r="Z567" i="37"/>
  <c r="AA567" i="37" s="1"/>
  <c r="Z568" i="37"/>
  <c r="AA568" i="37" s="1"/>
  <c r="F1028" i="46"/>
  <c r="F1013" i="46"/>
  <c r="F1020" i="46"/>
  <c r="H3187" i="39"/>
  <c r="AL579" i="36"/>
  <c r="AO579" i="36"/>
  <c r="AL578" i="36"/>
  <c r="AO578" i="36"/>
  <c r="AV560" i="37"/>
  <c r="AV561" i="37"/>
  <c r="AV562" i="37"/>
  <c r="AO559" i="37"/>
  <c r="AO560" i="37"/>
  <c r="AO561" i="37"/>
  <c r="AO562" i="37"/>
  <c r="AO563" i="37"/>
  <c r="AP563" i="37" s="1"/>
  <c r="AO564" i="37"/>
  <c r="AO565" i="37"/>
  <c r="AO566" i="37"/>
  <c r="AP566" i="37" s="1"/>
  <c r="H3183" i="39"/>
  <c r="X8" i="45"/>
  <c r="X10" i="45"/>
  <c r="X9" i="45"/>
  <c r="N572" i="36"/>
  <c r="O572" i="36"/>
  <c r="P572" i="36"/>
  <c r="Q572" i="36"/>
  <c r="R572" i="36"/>
  <c r="S572" i="36"/>
  <c r="N573" i="36"/>
  <c r="O573" i="36"/>
  <c r="P573" i="36"/>
  <c r="Q573" i="36"/>
  <c r="R573" i="36"/>
  <c r="S573" i="36"/>
  <c r="N574" i="36"/>
  <c r="O574" i="36"/>
  <c r="P574" i="36"/>
  <c r="Q574" i="36"/>
  <c r="R574" i="36"/>
  <c r="S574" i="36"/>
  <c r="T583" i="36" l="1"/>
  <c r="AN583" i="36" s="1"/>
  <c r="T580" i="36"/>
  <c r="T581" i="36"/>
  <c r="T582" i="36"/>
  <c r="AN582" i="36" s="1"/>
  <c r="AB569" i="37"/>
  <c r="AC569" i="37" s="1"/>
  <c r="AH568" i="37"/>
  <c r="AI569" i="37" s="1"/>
  <c r="AJ569" i="37" s="1"/>
  <c r="AB568" i="37"/>
  <c r="AC568" i="37" s="1"/>
  <c r="F629" i="36"/>
  <c r="Q638" i="36" s="1"/>
  <c r="N639" i="36"/>
  <c r="G629" i="36"/>
  <c r="R638" i="36" s="1"/>
  <c r="AQ567" i="37"/>
  <c r="AR567" i="37" s="1"/>
  <c r="AX567" i="37"/>
  <c r="AY567" i="37" s="1"/>
  <c r="AX566" i="37"/>
  <c r="AY566" i="37" s="1"/>
  <c r="AI566" i="37"/>
  <c r="AJ566" i="37" s="1"/>
  <c r="AX564" i="37"/>
  <c r="AY564" i="37" s="1"/>
  <c r="AX565" i="37"/>
  <c r="AY565" i="37" s="1"/>
  <c r="AI561" i="37"/>
  <c r="AI562" i="37"/>
  <c r="AI563" i="37"/>
  <c r="AI565" i="37"/>
  <c r="AJ565" i="37" s="1"/>
  <c r="AI564" i="37"/>
  <c r="AJ564" i="37" s="1"/>
  <c r="AB566" i="37"/>
  <c r="AC566" i="37" s="1"/>
  <c r="AI567" i="37"/>
  <c r="AJ567" i="37" s="1"/>
  <c r="AH567" i="37"/>
  <c r="AB567" i="37"/>
  <c r="AC567" i="37" s="1"/>
  <c r="AW562" i="37"/>
  <c r="AX563" i="37" s="1"/>
  <c r="AY563" i="37" s="1"/>
  <c r="AQ564" i="37"/>
  <c r="AR564" i="37" s="1"/>
  <c r="AP564" i="37"/>
  <c r="AQ565" i="37" s="1"/>
  <c r="AR565" i="37" s="1"/>
  <c r="AP565" i="37"/>
  <c r="AQ566" i="37" s="1"/>
  <c r="AR566" i="37" s="1"/>
  <c r="D630" i="36" l="1"/>
  <c r="E630" i="36"/>
  <c r="P639" i="36" s="1"/>
  <c r="D629" i="36"/>
  <c r="N638" i="36" s="1"/>
  <c r="T640" i="36"/>
  <c r="AI568" i="37"/>
  <c r="AJ568" i="37" s="1"/>
  <c r="T639" i="36"/>
  <c r="D627" i="36"/>
  <c r="N636" i="36" s="1"/>
  <c r="E627" i="36"/>
  <c r="P636" i="36" s="1"/>
  <c r="F628" i="36"/>
  <c r="Q637" i="36" s="1"/>
  <c r="E628" i="36"/>
  <c r="P637" i="36" s="1"/>
  <c r="P638" i="36"/>
  <c r="AN581" i="36"/>
  <c r="AT581" i="36" s="1"/>
  <c r="G628" i="36"/>
  <c r="R637" i="36" s="1"/>
  <c r="G627" i="36"/>
  <c r="R636" i="36" s="1"/>
  <c r="F627" i="36"/>
  <c r="Q636" i="36" s="1"/>
  <c r="D628" i="36"/>
  <c r="G626" i="36"/>
  <c r="R635" i="36" s="1"/>
  <c r="F626" i="36"/>
  <c r="Q635" i="36" s="1"/>
  <c r="E626" i="36"/>
  <c r="P635" i="36" s="1"/>
  <c r="AO577" i="36"/>
  <c r="AU578" i="36"/>
  <c r="AU579" i="36" s="1"/>
  <c r="AU580" i="36" s="1"/>
  <c r="AL577" i="36"/>
  <c r="O634" i="36"/>
  <c r="S634" i="36"/>
  <c r="H3177" i="39"/>
  <c r="AT583" i="36" l="1"/>
  <c r="AT582" i="36"/>
  <c r="E629" i="36"/>
  <c r="T638" i="36"/>
  <c r="N637" i="36"/>
  <c r="H3173" i="39"/>
  <c r="AL576" i="36"/>
  <c r="S632" i="36"/>
  <c r="O632" i="36"/>
  <c r="S631" i="36"/>
  <c r="O631" i="36"/>
  <c r="S571" i="36"/>
  <c r="R571" i="36"/>
  <c r="Q571" i="36"/>
  <c r="P571" i="36"/>
  <c r="O571" i="36"/>
  <c r="N571" i="36"/>
  <c r="S570" i="36"/>
  <c r="R570" i="36"/>
  <c r="Q570" i="36"/>
  <c r="P570" i="36"/>
  <c r="O570" i="36"/>
  <c r="N570" i="36"/>
  <c r="S569" i="36"/>
  <c r="R569" i="36"/>
  <c r="Q569" i="36"/>
  <c r="P569" i="36"/>
  <c r="O569" i="36"/>
  <c r="N569" i="36"/>
  <c r="N568" i="36"/>
  <c r="O633" i="36"/>
  <c r="S633" i="36"/>
  <c r="B148" i="32"/>
  <c r="AP561" i="37"/>
  <c r="Z563" i="37"/>
  <c r="AA563" i="37" s="1"/>
  <c r="Z564" i="37"/>
  <c r="AA564" i="37" s="1"/>
  <c r="AB565" i="37" s="1"/>
  <c r="AC565" i="37" s="1"/>
  <c r="H3167" i="39"/>
  <c r="H3163" i="39"/>
  <c r="J3168" i="39"/>
  <c r="J3167" i="39"/>
  <c r="AL574" i="36"/>
  <c r="AL575" i="36"/>
  <c r="AV558" i="37"/>
  <c r="AW558" i="37" s="1"/>
  <c r="AV559" i="37"/>
  <c r="AW560" i="37"/>
  <c r="AW561" i="37"/>
  <c r="AX562" i="37" s="1"/>
  <c r="AY562" i="37" s="1"/>
  <c r="Z562" i="37"/>
  <c r="AA562" i="37" s="1"/>
  <c r="Z555" i="37"/>
  <c r="AA555" i="37" s="1"/>
  <c r="Z556" i="37"/>
  <c r="AA556" i="37" s="1"/>
  <c r="Z557" i="37"/>
  <c r="AA557" i="37" s="1"/>
  <c r="Z558" i="37"/>
  <c r="AA558" i="37" s="1"/>
  <c r="Z559" i="37"/>
  <c r="AA559" i="37" s="1"/>
  <c r="Z560" i="37"/>
  <c r="AA560" i="37" s="1"/>
  <c r="Z561" i="37"/>
  <c r="AA561" i="37" s="1"/>
  <c r="N140" i="27"/>
  <c r="O140" i="27"/>
  <c r="P140" i="27"/>
  <c r="Q140" i="27"/>
  <c r="R140" i="27"/>
  <c r="S140" i="27"/>
  <c r="J3162" i="39"/>
  <c r="J3159" i="39"/>
  <c r="T142" i="27" l="1"/>
  <c r="T579" i="36"/>
  <c r="AN579" i="36" s="1"/>
  <c r="T577" i="36"/>
  <c r="T578" i="36"/>
  <c r="AN578" i="36" s="1"/>
  <c r="AT578" i="36" s="1"/>
  <c r="AN580" i="36"/>
  <c r="T637" i="36"/>
  <c r="D626" i="36"/>
  <c r="V144" i="27"/>
  <c r="U144" i="27"/>
  <c r="V143" i="27"/>
  <c r="N635" i="36"/>
  <c r="E625" i="36"/>
  <c r="P634" i="36" s="1"/>
  <c r="AB564" i="37"/>
  <c r="AB563" i="37"/>
  <c r="G625" i="36"/>
  <c r="R634" i="36" s="1"/>
  <c r="U143" i="27"/>
  <c r="F625" i="36"/>
  <c r="Q634" i="36" s="1"/>
  <c r="AQ562" i="37"/>
  <c r="AR562" i="37" s="1"/>
  <c r="AP562" i="37"/>
  <c r="AQ563" i="37" s="1"/>
  <c r="AR563" i="37" s="1"/>
  <c r="AX559" i="37"/>
  <c r="AB558" i="37"/>
  <c r="AC558" i="37" s="1"/>
  <c r="AB559" i="37"/>
  <c r="AC559" i="37" s="1"/>
  <c r="AB556" i="37"/>
  <c r="AC556" i="37" s="1"/>
  <c r="AB562" i="37"/>
  <c r="AB561" i="37"/>
  <c r="AC561" i="37" s="1"/>
  <c r="AB560" i="37"/>
  <c r="AC560" i="37" s="1"/>
  <c r="AB557" i="37"/>
  <c r="AC557" i="37" s="1"/>
  <c r="AW559" i="37"/>
  <c r="AX560" i="37" s="1"/>
  <c r="AX561" i="37"/>
  <c r="AY561" i="37" s="1"/>
  <c r="H3151" i="39"/>
  <c r="AL573" i="36"/>
  <c r="O629" i="36"/>
  <c r="S629" i="36"/>
  <c r="O630" i="36"/>
  <c r="S630" i="36"/>
  <c r="B147" i="32"/>
  <c r="AO558" i="37"/>
  <c r="AP558" i="37" s="1"/>
  <c r="AP560" i="37"/>
  <c r="AQ561" i="37" s="1"/>
  <c r="AR561" i="37" s="1"/>
  <c r="AH559" i="37"/>
  <c r="AI560" i="37" s="1"/>
  <c r="T636" i="36" l="1"/>
  <c r="AT580" i="36"/>
  <c r="AT579" i="36"/>
  <c r="AJ563" i="37"/>
  <c r="AJ561" i="37"/>
  <c r="T635" i="36"/>
  <c r="D625" i="36"/>
  <c r="AC564" i="37"/>
  <c r="G624" i="36"/>
  <c r="R633" i="36" s="1"/>
  <c r="D624" i="36"/>
  <c r="N633" i="36" s="1"/>
  <c r="AC563" i="37"/>
  <c r="N634" i="36"/>
  <c r="W143" i="27"/>
  <c r="F623" i="36"/>
  <c r="Q632" i="36" s="1"/>
  <c r="E624" i="36"/>
  <c r="G623" i="36"/>
  <c r="R632" i="36" s="1"/>
  <c r="W144" i="27"/>
  <c r="D623" i="36"/>
  <c r="N632" i="36" s="1"/>
  <c r="AC562" i="37"/>
  <c r="F624" i="36"/>
  <c r="Q633" i="36" s="1"/>
  <c r="D622" i="36"/>
  <c r="AQ559" i="37"/>
  <c r="AR559" i="37" s="1"/>
  <c r="AP559" i="37"/>
  <c r="AQ560" i="37" s="1"/>
  <c r="AR560" i="37" s="1"/>
  <c r="G622" i="36"/>
  <c r="F620" i="36" l="1"/>
  <c r="AJ560" i="37"/>
  <c r="AN577" i="36"/>
  <c r="AT577" i="36" s="1"/>
  <c r="T634" i="36"/>
  <c r="E623" i="36"/>
  <c r="P632" i="36" s="1"/>
  <c r="AJ562" i="37"/>
  <c r="P633" i="36"/>
  <c r="E622" i="36"/>
  <c r="P631" i="36"/>
  <c r="F622" i="36"/>
  <c r="R631" i="36"/>
  <c r="Q629" i="36"/>
  <c r="N631" i="36"/>
  <c r="F621" i="36"/>
  <c r="E621" i="36" l="1"/>
  <c r="Q631" i="36"/>
  <c r="P630" i="36"/>
  <c r="Q630" i="36"/>
  <c r="N154" i="32"/>
  <c r="J3151" i="39" l="1"/>
  <c r="H117" i="44" l="1"/>
  <c r="G117" i="44"/>
  <c r="AC116" i="44"/>
  <c r="H116" i="44"/>
  <c r="G116" i="44"/>
  <c r="AC115" i="44"/>
  <c r="H115" i="44"/>
  <c r="G115" i="44"/>
  <c r="AC114" i="44"/>
  <c r="H114" i="44"/>
  <c r="G114" i="44"/>
  <c r="AC113" i="44"/>
  <c r="H113" i="44"/>
  <c r="G113" i="44"/>
  <c r="AC112" i="44"/>
  <c r="H112" i="44"/>
  <c r="G112" i="44"/>
  <c r="AC111" i="44"/>
  <c r="H111" i="44"/>
  <c r="G111" i="44"/>
  <c r="AC110" i="44"/>
  <c r="H110" i="44"/>
  <c r="G110" i="44"/>
  <c r="AC109" i="44"/>
  <c r="H109" i="44"/>
  <c r="G109" i="44"/>
  <c r="AC108" i="44"/>
  <c r="H108" i="44"/>
  <c r="G108" i="44"/>
  <c r="AC107" i="44"/>
  <c r="H107" i="44"/>
  <c r="G107" i="44"/>
  <c r="AC106" i="44"/>
  <c r="H106" i="44"/>
  <c r="G106" i="44"/>
  <c r="AH105" i="44"/>
  <c r="AC105" i="44"/>
  <c r="AD116" i="44" s="1"/>
  <c r="O105" i="44"/>
  <c r="H105" i="44"/>
  <c r="G105" i="44"/>
  <c r="J116" i="44" s="1"/>
  <c r="O104" i="44" s="1"/>
  <c r="AC104" i="44"/>
  <c r="H104" i="44"/>
  <c r="G104" i="44"/>
  <c r="AC103" i="44"/>
  <c r="H103" i="44"/>
  <c r="G103" i="44"/>
  <c r="AC102" i="44"/>
  <c r="H102" i="44"/>
  <c r="G102" i="44"/>
  <c r="AC101" i="44"/>
  <c r="K101" i="44"/>
  <c r="H101" i="44"/>
  <c r="G101" i="44"/>
  <c r="AC100" i="44"/>
  <c r="K100" i="44"/>
  <c r="H100" i="44"/>
  <c r="G100" i="44"/>
  <c r="AC99" i="44"/>
  <c r="K99" i="44"/>
  <c r="H99" i="44"/>
  <c r="G99" i="44"/>
  <c r="AC98" i="44"/>
  <c r="K98" i="44"/>
  <c r="H98" i="44"/>
  <c r="G98" i="44"/>
  <c r="AC97" i="44"/>
  <c r="K97" i="44"/>
  <c r="H97" i="44"/>
  <c r="G97" i="44"/>
  <c r="AC96" i="44"/>
  <c r="K96" i="44"/>
  <c r="H96" i="44"/>
  <c r="G96" i="44"/>
  <c r="AC95" i="44"/>
  <c r="K95" i="44"/>
  <c r="H95" i="44"/>
  <c r="G95" i="44"/>
  <c r="AC94" i="44"/>
  <c r="K94" i="44"/>
  <c r="H94" i="44"/>
  <c r="G94" i="44"/>
  <c r="AC93" i="44"/>
  <c r="AD104" i="44" s="1"/>
  <c r="H93" i="44"/>
  <c r="G93" i="44"/>
  <c r="J104" i="44" s="1"/>
  <c r="AC92" i="44"/>
  <c r="H92" i="44"/>
  <c r="G92" i="44"/>
  <c r="AC91" i="44"/>
  <c r="H91" i="44"/>
  <c r="G91" i="44"/>
  <c r="AC90" i="44"/>
  <c r="H90" i="44"/>
  <c r="G90" i="44"/>
  <c r="AC89" i="44"/>
  <c r="H89" i="44"/>
  <c r="G89" i="44"/>
  <c r="AC88" i="44"/>
  <c r="H88" i="44"/>
  <c r="G88" i="44"/>
  <c r="AC87" i="44"/>
  <c r="H87" i="44"/>
  <c r="G87" i="44"/>
  <c r="AC86" i="44"/>
  <c r="H86" i="44"/>
  <c r="G86" i="44"/>
  <c r="AC85" i="44"/>
  <c r="H85" i="44"/>
  <c r="G85" i="44"/>
  <c r="AC84" i="44"/>
  <c r="H84" i="44"/>
  <c r="G84" i="44"/>
  <c r="AC83" i="44"/>
  <c r="H83" i="44"/>
  <c r="G83" i="44"/>
  <c r="AC82" i="44"/>
  <c r="H82" i="44"/>
  <c r="G82" i="44"/>
  <c r="AC81" i="44"/>
  <c r="H81" i="44"/>
  <c r="G81" i="44"/>
  <c r="AC80" i="44"/>
  <c r="H80" i="44"/>
  <c r="G80" i="44"/>
  <c r="AC79" i="44"/>
  <c r="H79" i="44"/>
  <c r="G79" i="44"/>
  <c r="AC78" i="44"/>
  <c r="H78" i="44"/>
  <c r="G78" i="44"/>
  <c r="AC77" i="44"/>
  <c r="H77" i="44"/>
  <c r="G77" i="44"/>
  <c r="AC76" i="44"/>
  <c r="H76" i="44"/>
  <c r="G76" i="44"/>
  <c r="AC75" i="44"/>
  <c r="H75" i="44"/>
  <c r="G75" i="44"/>
  <c r="AC74" i="44"/>
  <c r="H74" i="44"/>
  <c r="G74" i="44"/>
  <c r="AC73" i="44"/>
  <c r="H73" i="44"/>
  <c r="G73" i="44"/>
  <c r="AC72" i="44"/>
  <c r="H72" i="44"/>
  <c r="G72" i="44"/>
  <c r="AC71" i="44"/>
  <c r="H71" i="44"/>
  <c r="G71" i="44"/>
  <c r="AC70" i="44"/>
  <c r="H70" i="44"/>
  <c r="G70" i="44"/>
  <c r="AC69" i="44"/>
  <c r="H69" i="44"/>
  <c r="G69" i="44"/>
  <c r="AC68" i="44"/>
  <c r="H68" i="44"/>
  <c r="G68" i="44"/>
  <c r="AC67" i="44"/>
  <c r="H67" i="44"/>
  <c r="G67" i="44"/>
  <c r="AC66" i="44"/>
  <c r="H66" i="44"/>
  <c r="G66" i="44"/>
  <c r="AC65" i="44"/>
  <c r="H65" i="44"/>
  <c r="G65" i="44"/>
  <c r="AC64" i="44"/>
  <c r="H64" i="44"/>
  <c r="G64" i="44"/>
  <c r="AC63" i="44"/>
  <c r="H63" i="44"/>
  <c r="G63" i="44"/>
  <c r="AC62" i="44"/>
  <c r="H62" i="44"/>
  <c r="G62" i="44"/>
  <c r="AC61" i="44"/>
  <c r="H61" i="44"/>
  <c r="G61" i="44"/>
  <c r="AC60" i="44"/>
  <c r="H60" i="44"/>
  <c r="G60" i="44"/>
  <c r="AC59" i="44"/>
  <c r="H59" i="44"/>
  <c r="G59" i="44"/>
  <c r="AC58" i="44"/>
  <c r="H58" i="44"/>
  <c r="G58" i="44"/>
  <c r="AC57" i="44"/>
  <c r="H57" i="44"/>
  <c r="G57" i="44"/>
  <c r="AC56" i="44"/>
  <c r="H56" i="44"/>
  <c r="G56" i="44"/>
  <c r="AC55" i="44"/>
  <c r="H55" i="44"/>
  <c r="G55" i="44"/>
  <c r="AC54" i="44"/>
  <c r="H54" i="44"/>
  <c r="G54" i="44"/>
  <c r="AC53" i="44"/>
  <c r="H53" i="44"/>
  <c r="G53" i="44"/>
  <c r="AC52" i="44"/>
  <c r="H52" i="44"/>
  <c r="G52" i="44"/>
  <c r="AC51" i="44"/>
  <c r="H51" i="44"/>
  <c r="G51" i="44"/>
  <c r="AC50" i="44"/>
  <c r="H50" i="44"/>
  <c r="G50" i="44"/>
  <c r="AC49" i="44"/>
  <c r="H49" i="44"/>
  <c r="G49" i="44"/>
  <c r="AC48" i="44"/>
  <c r="H48" i="44"/>
  <c r="G48" i="44"/>
  <c r="AC47" i="44"/>
  <c r="H47" i="44"/>
  <c r="G47" i="44"/>
  <c r="AC46" i="44"/>
  <c r="H46" i="44"/>
  <c r="G46" i="44"/>
  <c r="AC45" i="44"/>
  <c r="H45" i="44"/>
  <c r="G45" i="44"/>
  <c r="J56" i="44" s="1"/>
  <c r="AC44" i="44"/>
  <c r="H44" i="44"/>
  <c r="G44" i="44"/>
  <c r="AC43" i="44"/>
  <c r="H43" i="44"/>
  <c r="G43" i="44"/>
  <c r="AC42" i="44"/>
  <c r="H42" i="44"/>
  <c r="G42" i="44"/>
  <c r="AC41" i="44"/>
  <c r="H41" i="44"/>
  <c r="G41" i="44"/>
  <c r="AC40" i="44"/>
  <c r="H40" i="44"/>
  <c r="G40" i="44"/>
  <c r="AC39" i="44"/>
  <c r="H39" i="44"/>
  <c r="G39" i="44"/>
  <c r="AC38" i="44"/>
  <c r="H38" i="44"/>
  <c r="G38" i="44"/>
  <c r="AC37" i="44"/>
  <c r="H37" i="44"/>
  <c r="G37" i="44"/>
  <c r="AC36" i="44"/>
  <c r="H36" i="44"/>
  <c r="G36" i="44"/>
  <c r="AC35" i="44"/>
  <c r="H35" i="44"/>
  <c r="G35" i="44"/>
  <c r="AC34" i="44"/>
  <c r="H34" i="44"/>
  <c r="G34" i="44"/>
  <c r="AC33" i="44"/>
  <c r="AD44" i="44" s="1"/>
  <c r="H33" i="44"/>
  <c r="G33" i="44"/>
  <c r="J44" i="44" s="1"/>
  <c r="AC32" i="44"/>
  <c r="H32" i="44"/>
  <c r="G32" i="44"/>
  <c r="AC31" i="44"/>
  <c r="H31" i="44"/>
  <c r="G31" i="44"/>
  <c r="AC30" i="44"/>
  <c r="H30" i="44"/>
  <c r="G30" i="44"/>
  <c r="AC29" i="44"/>
  <c r="H29" i="44"/>
  <c r="G29" i="44"/>
  <c r="AC28" i="44"/>
  <c r="H28" i="44"/>
  <c r="G28" i="44"/>
  <c r="AC27" i="44"/>
  <c r="H27" i="44"/>
  <c r="G27" i="44"/>
  <c r="AC26" i="44"/>
  <c r="H26" i="44"/>
  <c r="G26" i="44"/>
  <c r="AC25" i="44"/>
  <c r="H25" i="44"/>
  <c r="G25" i="44"/>
  <c r="AC24" i="44"/>
  <c r="H24" i="44"/>
  <c r="G24" i="44"/>
  <c r="AC23" i="44"/>
  <c r="H23" i="44"/>
  <c r="G23" i="44"/>
  <c r="AC22" i="44"/>
  <c r="H22" i="44"/>
  <c r="G22" i="44"/>
  <c r="AD106" i="44" l="1"/>
  <c r="AD118" i="44"/>
  <c r="AH104" i="44"/>
  <c r="J102" i="44"/>
  <c r="AD43" i="44"/>
  <c r="AD45" i="44"/>
  <c r="J103" i="44"/>
  <c r="J43" i="44"/>
  <c r="J101" i="44"/>
  <c r="AD96" i="44"/>
  <c r="AD100" i="44"/>
  <c r="AD101" i="44"/>
  <c r="AD102" i="44"/>
  <c r="AD103" i="44"/>
  <c r="J54" i="44"/>
  <c r="J112" i="44"/>
  <c r="O100" i="44" s="1"/>
  <c r="J114" i="44"/>
  <c r="O102" i="44" s="1"/>
  <c r="J98" i="44"/>
  <c r="J40" i="44"/>
  <c r="J53" i="44"/>
  <c r="AD115" i="44"/>
  <c r="AH103" i="44" s="1"/>
  <c r="AD111" i="44"/>
  <c r="AH99" i="44" s="1"/>
  <c r="AD40" i="44"/>
  <c r="AD107" i="44"/>
  <c r="AH95" i="44" s="1"/>
  <c r="AD95" i="44"/>
  <c r="AD34" i="44"/>
  <c r="AD36" i="44"/>
  <c r="AD112" i="44"/>
  <c r="AH100" i="44" s="1"/>
  <c r="AD38" i="44"/>
  <c r="AD97" i="44"/>
  <c r="AD109" i="44"/>
  <c r="AH97" i="44" s="1"/>
  <c r="AD114" i="44"/>
  <c r="AH102" i="44" s="1"/>
  <c r="AD39" i="44"/>
  <c r="J35" i="44"/>
  <c r="J94" i="44"/>
  <c r="J37" i="44"/>
  <c r="J107" i="44"/>
  <c r="O95" i="44" s="1"/>
  <c r="J50" i="44"/>
  <c r="J95" i="44"/>
  <c r="J36" i="44"/>
  <c r="J96" i="44"/>
  <c r="J39" i="44"/>
  <c r="J42" i="44"/>
  <c r="J110" i="44"/>
  <c r="O98" i="44" s="1"/>
  <c r="J41" i="44"/>
  <c r="J108" i="44"/>
  <c r="O96" i="44" s="1"/>
  <c r="J48" i="44"/>
  <c r="J115" i="44"/>
  <c r="O103" i="44" s="1"/>
  <c r="P103" i="44" s="1"/>
  <c r="P104" i="44" s="1"/>
  <c r="P105" i="44" s="1"/>
  <c r="J106" i="44"/>
  <c r="O94" i="44" s="1"/>
  <c r="J100" i="44"/>
  <c r="J111" i="44"/>
  <c r="O99" i="44" s="1"/>
  <c r="J49" i="44"/>
  <c r="J55" i="44"/>
  <c r="G125" i="44"/>
  <c r="D130" i="44"/>
  <c r="D131" i="44" s="1"/>
  <c r="D132" i="44" s="1"/>
  <c r="F130" i="44"/>
  <c r="F131" i="44" s="1"/>
  <c r="F132" i="44" s="1"/>
  <c r="J47" i="44"/>
  <c r="J97" i="44"/>
  <c r="AD113" i="44"/>
  <c r="AH101" i="44" s="1"/>
  <c r="AD41" i="44"/>
  <c r="J51" i="44"/>
  <c r="AD98" i="44"/>
  <c r="G128" i="44"/>
  <c r="J38" i="44"/>
  <c r="AD108" i="44"/>
  <c r="AH96" i="44" s="1"/>
  <c r="J52" i="44"/>
  <c r="J113" i="44"/>
  <c r="O101" i="44" s="1"/>
  <c r="AD35" i="44"/>
  <c r="AD42" i="44"/>
  <c r="J109" i="44"/>
  <c r="O97" i="44" s="1"/>
  <c r="J99" i="44"/>
  <c r="AD99" i="44"/>
  <c r="AD37" i="44"/>
  <c r="J34" i="44"/>
  <c r="J46" i="44"/>
  <c r="AD94" i="44"/>
  <c r="AH94" i="44"/>
  <c r="AD110" i="44"/>
  <c r="AH98" i="44" s="1"/>
  <c r="AI103" i="44" l="1"/>
  <c r="AI104" i="44" s="1"/>
  <c r="AI105" i="44" s="1"/>
  <c r="P100" i="44"/>
  <c r="P101" i="44" s="1"/>
  <c r="P102" i="44" s="1"/>
  <c r="P94" i="44"/>
  <c r="P95" i="44" s="1"/>
  <c r="P96" i="44" s="1"/>
  <c r="P97" i="44"/>
  <c r="P98" i="44" s="1"/>
  <c r="P99" i="44" s="1"/>
  <c r="AI100" i="44"/>
  <c r="AI101" i="44" s="1"/>
  <c r="AI102" i="44" s="1"/>
  <c r="AI97" i="44"/>
  <c r="AI98" i="44" s="1"/>
  <c r="AI99" i="44" s="1"/>
  <c r="G131" i="44"/>
  <c r="F133" i="44"/>
  <c r="F134" i="44" s="1"/>
  <c r="AI94" i="44"/>
  <c r="AI95" i="44" s="1"/>
  <c r="AI96" i="44" s="1"/>
  <c r="D133" i="44"/>
  <c r="D134" i="44" s="1"/>
  <c r="E131" i="44"/>
  <c r="E134" i="44" l="1"/>
  <c r="G134" i="44"/>
  <c r="G3141" i="39" l="1"/>
  <c r="G3142" i="39"/>
  <c r="G3143" i="39"/>
  <c r="G3144" i="39"/>
  <c r="G3145" i="39"/>
  <c r="G3146" i="39"/>
  <c r="G3147" i="39"/>
  <c r="G3148" i="39"/>
  <c r="G3149" i="39"/>
  <c r="G3150" i="39"/>
  <c r="G3151" i="39"/>
  <c r="J3146" i="39"/>
  <c r="AY560" i="37" l="1"/>
  <c r="G621" i="36"/>
  <c r="D621" i="36"/>
  <c r="Z133" i="43"/>
  <c r="X133" i="43"/>
  <c r="W133" i="43"/>
  <c r="T133" i="43"/>
  <c r="S133" i="43"/>
  <c r="R133" i="43"/>
  <c r="P133" i="43"/>
  <c r="N133" i="43"/>
  <c r="L133" i="43"/>
  <c r="J133" i="43"/>
  <c r="Z132" i="43"/>
  <c r="X132" i="43"/>
  <c r="W132" i="43"/>
  <c r="T132" i="43"/>
  <c r="U133" i="43" s="1"/>
  <c r="S132" i="43"/>
  <c r="R132" i="43"/>
  <c r="P132" i="43"/>
  <c r="Q133" i="43" s="1"/>
  <c r="N132" i="43"/>
  <c r="O133" i="43" s="1"/>
  <c r="L132" i="43"/>
  <c r="M133" i="43" s="1"/>
  <c r="J132" i="43"/>
  <c r="K133" i="43" s="1"/>
  <c r="Z131" i="43"/>
  <c r="X131" i="43"/>
  <c r="W131" i="43"/>
  <c r="T131" i="43"/>
  <c r="U132" i="43" s="1"/>
  <c r="S131" i="43"/>
  <c r="R131" i="43"/>
  <c r="P131" i="43"/>
  <c r="Q132" i="43" s="1"/>
  <c r="N131" i="43"/>
  <c r="O132" i="43" s="1"/>
  <c r="L131" i="43"/>
  <c r="M132" i="43" s="1"/>
  <c r="J131" i="43"/>
  <c r="K132" i="43" s="1"/>
  <c r="Z130" i="43"/>
  <c r="X130" i="43"/>
  <c r="W130" i="43"/>
  <c r="T130" i="43"/>
  <c r="U131" i="43" s="1"/>
  <c r="S130" i="43"/>
  <c r="R130" i="43"/>
  <c r="P130" i="43"/>
  <c r="Q131" i="43" s="1"/>
  <c r="N130" i="43"/>
  <c r="O131" i="43" s="1"/>
  <c r="L130" i="43"/>
  <c r="M131" i="43" s="1"/>
  <c r="J130" i="43"/>
  <c r="K131" i="43" s="1"/>
  <c r="Z129" i="43"/>
  <c r="X129" i="43"/>
  <c r="W129" i="43"/>
  <c r="T129" i="43"/>
  <c r="U130" i="43" s="1"/>
  <c r="S129" i="43"/>
  <c r="R129" i="43"/>
  <c r="P129" i="43"/>
  <c r="Q130" i="43" s="1"/>
  <c r="N129" i="43"/>
  <c r="O130" i="43" s="1"/>
  <c r="L129" i="43"/>
  <c r="M130" i="43" s="1"/>
  <c r="J129" i="43"/>
  <c r="K130" i="43" s="1"/>
  <c r="Z128" i="43"/>
  <c r="X128" i="43"/>
  <c r="W128" i="43"/>
  <c r="T128" i="43"/>
  <c r="U129" i="43" s="1"/>
  <c r="S128" i="43"/>
  <c r="R128" i="43"/>
  <c r="P128" i="43"/>
  <c r="Q129" i="43" s="1"/>
  <c r="N128" i="43"/>
  <c r="O129" i="43" s="1"/>
  <c r="L128" i="43"/>
  <c r="M129" i="43" s="1"/>
  <c r="J128" i="43"/>
  <c r="K129" i="43" s="1"/>
  <c r="Z127" i="43"/>
  <c r="X127" i="43"/>
  <c r="W127" i="43"/>
  <c r="T127" i="43"/>
  <c r="U128" i="43" s="1"/>
  <c r="S127" i="43"/>
  <c r="R127" i="43"/>
  <c r="P127" i="43"/>
  <c r="Q128" i="43" s="1"/>
  <c r="N127" i="43"/>
  <c r="O128" i="43" s="1"/>
  <c r="L127" i="43"/>
  <c r="M128" i="43" s="1"/>
  <c r="J127" i="43"/>
  <c r="Z126" i="43"/>
  <c r="X126" i="43"/>
  <c r="W126" i="43"/>
  <c r="T126" i="43"/>
  <c r="U127" i="43" s="1"/>
  <c r="S126" i="43"/>
  <c r="R126" i="43"/>
  <c r="P126" i="43"/>
  <c r="Q127" i="43" s="1"/>
  <c r="N126" i="43"/>
  <c r="O127" i="43" s="1"/>
  <c r="L126" i="43"/>
  <c r="M127" i="43" s="1"/>
  <c r="J126" i="43"/>
  <c r="K127" i="43" s="1"/>
  <c r="Z125" i="43"/>
  <c r="X125" i="43"/>
  <c r="W125" i="43"/>
  <c r="T125" i="43"/>
  <c r="U126" i="43" s="1"/>
  <c r="S125" i="43"/>
  <c r="R125" i="43"/>
  <c r="P125" i="43"/>
  <c r="Q126" i="43" s="1"/>
  <c r="N125" i="43"/>
  <c r="O126" i="43" s="1"/>
  <c r="L125" i="43"/>
  <c r="M126" i="43" s="1"/>
  <c r="J125" i="43"/>
  <c r="K126" i="43" s="1"/>
  <c r="Z124" i="43"/>
  <c r="X124" i="43"/>
  <c r="W124" i="43"/>
  <c r="T124" i="43"/>
  <c r="U125" i="43" s="1"/>
  <c r="S124" i="43"/>
  <c r="R124" i="43"/>
  <c r="P124" i="43"/>
  <c r="Q125" i="43" s="1"/>
  <c r="N124" i="43"/>
  <c r="O125" i="43" s="1"/>
  <c r="L124" i="43"/>
  <c r="M125" i="43" s="1"/>
  <c r="J124" i="43"/>
  <c r="K125" i="43" s="1"/>
  <c r="Z123" i="43"/>
  <c r="X123" i="43"/>
  <c r="W123" i="43"/>
  <c r="T123" i="43"/>
  <c r="U124" i="43" s="1"/>
  <c r="S123" i="43"/>
  <c r="R123" i="43"/>
  <c r="P123" i="43"/>
  <c r="Q124" i="43" s="1"/>
  <c r="N123" i="43"/>
  <c r="O124" i="43" s="1"/>
  <c r="L123" i="43"/>
  <c r="M124" i="43" s="1"/>
  <c r="J123" i="43"/>
  <c r="K124" i="43" s="1"/>
  <c r="Z122" i="43"/>
  <c r="X122" i="43"/>
  <c r="W122" i="43"/>
  <c r="T122" i="43"/>
  <c r="U123" i="43" s="1"/>
  <c r="S122" i="43"/>
  <c r="R122" i="43"/>
  <c r="P122" i="43"/>
  <c r="Q123" i="43" s="1"/>
  <c r="N122" i="43"/>
  <c r="O123" i="43" s="1"/>
  <c r="L122" i="43"/>
  <c r="M123" i="43" s="1"/>
  <c r="J122" i="43"/>
  <c r="Z121" i="43"/>
  <c r="X121" i="43"/>
  <c r="W121" i="43"/>
  <c r="T121" i="43"/>
  <c r="U122" i="43" s="1"/>
  <c r="S121" i="43"/>
  <c r="R121" i="43"/>
  <c r="P121" i="43"/>
  <c r="Q122" i="43" s="1"/>
  <c r="N121" i="43"/>
  <c r="O122" i="43" s="1"/>
  <c r="L121" i="43"/>
  <c r="M122" i="43" s="1"/>
  <c r="J121" i="43"/>
  <c r="K122" i="43" s="1"/>
  <c r="Z120" i="43"/>
  <c r="X120" i="43"/>
  <c r="W120" i="43"/>
  <c r="T120" i="43"/>
  <c r="U121" i="43" s="1"/>
  <c r="S120" i="43"/>
  <c r="R120" i="43"/>
  <c r="P120" i="43"/>
  <c r="Q121" i="43" s="1"/>
  <c r="N120" i="43"/>
  <c r="O121" i="43" s="1"/>
  <c r="L120" i="43"/>
  <c r="M121" i="43" s="1"/>
  <c r="J120" i="43"/>
  <c r="Z119" i="43"/>
  <c r="X119" i="43"/>
  <c r="W119" i="43"/>
  <c r="T119" i="43"/>
  <c r="U120" i="43" s="1"/>
  <c r="S119" i="43"/>
  <c r="R119" i="43"/>
  <c r="P119" i="43"/>
  <c r="Q120" i="43" s="1"/>
  <c r="N119" i="43"/>
  <c r="O120" i="43" s="1"/>
  <c r="L119" i="43"/>
  <c r="M120" i="43" s="1"/>
  <c r="J119" i="43"/>
  <c r="K120" i="43" s="1"/>
  <c r="Z118" i="43"/>
  <c r="X118" i="43"/>
  <c r="W118" i="43"/>
  <c r="T118" i="43"/>
  <c r="U119" i="43" s="1"/>
  <c r="S118" i="43"/>
  <c r="R118" i="43"/>
  <c r="P118" i="43"/>
  <c r="Q119" i="43" s="1"/>
  <c r="N118" i="43"/>
  <c r="O119" i="43" s="1"/>
  <c r="L118" i="43"/>
  <c r="M119" i="43" s="1"/>
  <c r="J118" i="43"/>
  <c r="K119" i="43" s="1"/>
  <c r="Z117" i="43"/>
  <c r="X117" i="43"/>
  <c r="W117" i="43"/>
  <c r="T117" i="43"/>
  <c r="U118" i="43" s="1"/>
  <c r="S117" i="43"/>
  <c r="R117" i="43"/>
  <c r="P117" i="43"/>
  <c r="Q118" i="43" s="1"/>
  <c r="N117" i="43"/>
  <c r="O118" i="43" s="1"/>
  <c r="L117" i="43"/>
  <c r="M118" i="43" s="1"/>
  <c r="J117" i="43"/>
  <c r="K118" i="43" s="1"/>
  <c r="Z116" i="43"/>
  <c r="X116" i="43"/>
  <c r="W116" i="43"/>
  <c r="T116" i="43"/>
  <c r="U117" i="43" s="1"/>
  <c r="S116" i="43"/>
  <c r="R116" i="43"/>
  <c r="P116" i="43"/>
  <c r="Q117" i="43" s="1"/>
  <c r="N116" i="43"/>
  <c r="O117" i="43" s="1"/>
  <c r="L116" i="43"/>
  <c r="M117" i="43" s="1"/>
  <c r="J116" i="43"/>
  <c r="K117" i="43" s="1"/>
  <c r="Z115" i="43"/>
  <c r="X115" i="43"/>
  <c r="W115" i="43"/>
  <c r="T115" i="43"/>
  <c r="U116" i="43" s="1"/>
  <c r="S115" i="43"/>
  <c r="R115" i="43"/>
  <c r="P115" i="43"/>
  <c r="Q116" i="43" s="1"/>
  <c r="N115" i="43"/>
  <c r="O116" i="43" s="1"/>
  <c r="L115" i="43"/>
  <c r="M116" i="43" s="1"/>
  <c r="J115" i="43"/>
  <c r="K116" i="43" s="1"/>
  <c r="Z114" i="43"/>
  <c r="X114" i="43"/>
  <c r="W114" i="43"/>
  <c r="T114" i="43"/>
  <c r="U115" i="43" s="1"/>
  <c r="S114" i="43"/>
  <c r="R114" i="43"/>
  <c r="P114" i="43"/>
  <c r="Q115" i="43" s="1"/>
  <c r="N114" i="43"/>
  <c r="O115" i="43" s="1"/>
  <c r="L114" i="43"/>
  <c r="M115" i="43" s="1"/>
  <c r="J114" i="43"/>
  <c r="Z113" i="43"/>
  <c r="X113" i="43"/>
  <c r="W113" i="43"/>
  <c r="T113" i="43"/>
  <c r="U114" i="43" s="1"/>
  <c r="S113" i="43"/>
  <c r="R113" i="43"/>
  <c r="P113" i="43"/>
  <c r="Q114" i="43" s="1"/>
  <c r="N113" i="43"/>
  <c r="O114" i="43" s="1"/>
  <c r="L113" i="43"/>
  <c r="M114" i="43" s="1"/>
  <c r="J113" i="43"/>
  <c r="K114" i="43" s="1"/>
  <c r="Z112" i="43"/>
  <c r="X112" i="43"/>
  <c r="W112" i="43"/>
  <c r="T112" i="43"/>
  <c r="U113" i="43" s="1"/>
  <c r="S112" i="43"/>
  <c r="R112" i="43"/>
  <c r="P112" i="43"/>
  <c r="Q113" i="43" s="1"/>
  <c r="N112" i="43"/>
  <c r="O113" i="43" s="1"/>
  <c r="L112" i="43"/>
  <c r="M113" i="43" s="1"/>
  <c r="J112" i="43"/>
  <c r="K113" i="43" s="1"/>
  <c r="Z111" i="43"/>
  <c r="X111" i="43"/>
  <c r="W111" i="43"/>
  <c r="T111" i="43"/>
  <c r="U112" i="43" s="1"/>
  <c r="S111" i="43"/>
  <c r="R111" i="43"/>
  <c r="P111" i="43"/>
  <c r="Q112" i="43" s="1"/>
  <c r="N111" i="43"/>
  <c r="O112" i="43" s="1"/>
  <c r="L111" i="43"/>
  <c r="M112" i="43" s="1"/>
  <c r="J111" i="43"/>
  <c r="K112" i="43" s="1"/>
  <c r="Z110" i="43"/>
  <c r="X110" i="43"/>
  <c r="W110" i="43"/>
  <c r="T110" i="43"/>
  <c r="U111" i="43" s="1"/>
  <c r="S110" i="43"/>
  <c r="R110" i="43"/>
  <c r="P110" i="43"/>
  <c r="Q111" i="43" s="1"/>
  <c r="N110" i="43"/>
  <c r="O111" i="43" s="1"/>
  <c r="L110" i="43"/>
  <c r="M111" i="43" s="1"/>
  <c r="J110" i="43"/>
  <c r="K111" i="43" s="1"/>
  <c r="Z109" i="43"/>
  <c r="X109" i="43"/>
  <c r="W109" i="43"/>
  <c r="T109" i="43"/>
  <c r="U110" i="43" s="1"/>
  <c r="S109" i="43"/>
  <c r="R109" i="43"/>
  <c r="P109" i="43"/>
  <c r="Q110" i="43" s="1"/>
  <c r="N109" i="43"/>
  <c r="O110" i="43" s="1"/>
  <c r="L109" i="43"/>
  <c r="M110" i="43" s="1"/>
  <c r="J109" i="43"/>
  <c r="K110" i="43" s="1"/>
  <c r="Z108" i="43"/>
  <c r="X108" i="43"/>
  <c r="W108" i="43"/>
  <c r="T108" i="43"/>
  <c r="U109" i="43" s="1"/>
  <c r="S108" i="43"/>
  <c r="R108" i="43"/>
  <c r="P108" i="43"/>
  <c r="Q109" i="43" s="1"/>
  <c r="N108" i="43"/>
  <c r="O109" i="43" s="1"/>
  <c r="L108" i="43"/>
  <c r="M109" i="43" s="1"/>
  <c r="J108" i="43"/>
  <c r="K109" i="43" s="1"/>
  <c r="Z107" i="43"/>
  <c r="X107" i="43"/>
  <c r="W107" i="43"/>
  <c r="T107" i="43"/>
  <c r="U108" i="43" s="1"/>
  <c r="S107" i="43"/>
  <c r="R107" i="43"/>
  <c r="P107" i="43"/>
  <c r="Q108" i="43" s="1"/>
  <c r="N107" i="43"/>
  <c r="O108" i="43" s="1"/>
  <c r="L107" i="43"/>
  <c r="M108" i="43" s="1"/>
  <c r="J107" i="43"/>
  <c r="K108" i="43" s="1"/>
  <c r="Z106" i="43"/>
  <c r="X106" i="43"/>
  <c r="W106" i="43"/>
  <c r="T106" i="43"/>
  <c r="U107" i="43" s="1"/>
  <c r="S106" i="43"/>
  <c r="R106" i="43"/>
  <c r="P106" i="43"/>
  <c r="Q107" i="43" s="1"/>
  <c r="N106" i="43"/>
  <c r="O107" i="43" s="1"/>
  <c r="L106" i="43"/>
  <c r="M107" i="43" s="1"/>
  <c r="J106" i="43"/>
  <c r="K107" i="43" s="1"/>
  <c r="Z105" i="43"/>
  <c r="X105" i="43"/>
  <c r="W105" i="43"/>
  <c r="T105" i="43"/>
  <c r="U106" i="43" s="1"/>
  <c r="S105" i="43"/>
  <c r="R105" i="43"/>
  <c r="P105" i="43"/>
  <c r="Q106" i="43" s="1"/>
  <c r="N105" i="43"/>
  <c r="O106" i="43" s="1"/>
  <c r="L105" i="43"/>
  <c r="M106" i="43" s="1"/>
  <c r="J105" i="43"/>
  <c r="K106" i="43" s="1"/>
  <c r="Z104" i="43"/>
  <c r="X104" i="43"/>
  <c r="W104" i="43"/>
  <c r="T104" i="43"/>
  <c r="U105" i="43" s="1"/>
  <c r="S104" i="43"/>
  <c r="R104" i="43"/>
  <c r="P104" i="43"/>
  <c r="Q105" i="43" s="1"/>
  <c r="N104" i="43"/>
  <c r="O105" i="43" s="1"/>
  <c r="L104" i="43"/>
  <c r="M105" i="43" s="1"/>
  <c r="J104" i="43"/>
  <c r="K105" i="43" s="1"/>
  <c r="Z103" i="43"/>
  <c r="X103" i="43"/>
  <c r="W103" i="43"/>
  <c r="T103" i="43"/>
  <c r="U104" i="43" s="1"/>
  <c r="S103" i="43"/>
  <c r="R103" i="43"/>
  <c r="P103" i="43"/>
  <c r="Q104" i="43" s="1"/>
  <c r="N103" i="43"/>
  <c r="O104" i="43" s="1"/>
  <c r="L103" i="43"/>
  <c r="M104" i="43" s="1"/>
  <c r="J103" i="43"/>
  <c r="Z102" i="43"/>
  <c r="X102" i="43"/>
  <c r="W102" i="43"/>
  <c r="T102" i="43"/>
  <c r="U103" i="43" s="1"/>
  <c r="S102" i="43"/>
  <c r="R102" i="43"/>
  <c r="P102" i="43"/>
  <c r="Q103" i="43" s="1"/>
  <c r="N102" i="43"/>
  <c r="O103" i="43" s="1"/>
  <c r="L102" i="43"/>
  <c r="M103" i="43" s="1"/>
  <c r="J102" i="43"/>
  <c r="K103" i="43" s="1"/>
  <c r="Z101" i="43"/>
  <c r="X101" i="43"/>
  <c r="W101" i="43"/>
  <c r="T101" i="43"/>
  <c r="U102" i="43" s="1"/>
  <c r="S101" i="43"/>
  <c r="R101" i="43"/>
  <c r="P101" i="43"/>
  <c r="Q102" i="43" s="1"/>
  <c r="N101" i="43"/>
  <c r="O102" i="43" s="1"/>
  <c r="L101" i="43"/>
  <c r="M102" i="43" s="1"/>
  <c r="J101" i="43"/>
  <c r="Z100" i="43"/>
  <c r="X100" i="43"/>
  <c r="W100" i="43"/>
  <c r="T100" i="43"/>
  <c r="U101" i="43" s="1"/>
  <c r="S100" i="43"/>
  <c r="R100" i="43"/>
  <c r="P100" i="43"/>
  <c r="Q101" i="43" s="1"/>
  <c r="N100" i="43"/>
  <c r="O101" i="43" s="1"/>
  <c r="L100" i="43"/>
  <c r="M101" i="43" s="1"/>
  <c r="J100" i="43"/>
  <c r="K101" i="43" s="1"/>
  <c r="Z99" i="43"/>
  <c r="X99" i="43"/>
  <c r="W99" i="43"/>
  <c r="T99" i="43"/>
  <c r="U100" i="43" s="1"/>
  <c r="S99" i="43"/>
  <c r="R99" i="43"/>
  <c r="P99" i="43"/>
  <c r="Q100" i="43" s="1"/>
  <c r="N99" i="43"/>
  <c r="O100" i="43" s="1"/>
  <c r="L99" i="43"/>
  <c r="M100" i="43" s="1"/>
  <c r="J99" i="43"/>
  <c r="K100" i="43" s="1"/>
  <c r="Z98" i="43"/>
  <c r="X98" i="43"/>
  <c r="W98" i="43"/>
  <c r="T98" i="43"/>
  <c r="U99" i="43" s="1"/>
  <c r="S98" i="43"/>
  <c r="R98" i="43"/>
  <c r="P98" i="43"/>
  <c r="Q99" i="43" s="1"/>
  <c r="N98" i="43"/>
  <c r="O99" i="43" s="1"/>
  <c r="L98" i="43"/>
  <c r="M99" i="43" s="1"/>
  <c r="J98" i="43"/>
  <c r="K99" i="43" s="1"/>
  <c r="Z97" i="43"/>
  <c r="X97" i="43"/>
  <c r="W97" i="43"/>
  <c r="T97" i="43"/>
  <c r="U98" i="43" s="1"/>
  <c r="S97" i="43"/>
  <c r="R97" i="43"/>
  <c r="P97" i="43"/>
  <c r="Q98" i="43" s="1"/>
  <c r="N97" i="43"/>
  <c r="O98" i="43" s="1"/>
  <c r="L97" i="43"/>
  <c r="M98" i="43" s="1"/>
  <c r="J97" i="43"/>
  <c r="K98" i="43" s="1"/>
  <c r="Z96" i="43"/>
  <c r="X96" i="43"/>
  <c r="W96" i="43"/>
  <c r="T96" i="43"/>
  <c r="U97" i="43" s="1"/>
  <c r="S96" i="43"/>
  <c r="R96" i="43"/>
  <c r="P96" i="43"/>
  <c r="Q97" i="43" s="1"/>
  <c r="N96" i="43"/>
  <c r="O97" i="43" s="1"/>
  <c r="L96" i="43"/>
  <c r="M97" i="43" s="1"/>
  <c r="J96" i="43"/>
  <c r="K97" i="43" s="1"/>
  <c r="Z95" i="43"/>
  <c r="X95" i="43"/>
  <c r="W95" i="43"/>
  <c r="T95" i="43"/>
  <c r="U96" i="43" s="1"/>
  <c r="S95" i="43"/>
  <c r="R95" i="43"/>
  <c r="P95" i="43"/>
  <c r="Q96" i="43" s="1"/>
  <c r="N95" i="43"/>
  <c r="O96" i="43" s="1"/>
  <c r="L95" i="43"/>
  <c r="M96" i="43" s="1"/>
  <c r="J95" i="43"/>
  <c r="K96" i="43" s="1"/>
  <c r="Z94" i="43"/>
  <c r="X94" i="43"/>
  <c r="W94" i="43"/>
  <c r="T94" i="43"/>
  <c r="U95" i="43" s="1"/>
  <c r="S94" i="43"/>
  <c r="R94" i="43"/>
  <c r="P94" i="43"/>
  <c r="Q95" i="43" s="1"/>
  <c r="N94" i="43"/>
  <c r="O95" i="43" s="1"/>
  <c r="L94" i="43"/>
  <c r="M95" i="43" s="1"/>
  <c r="J94" i="43"/>
  <c r="K95" i="43" s="1"/>
  <c r="Z93" i="43"/>
  <c r="X93" i="43"/>
  <c r="W93" i="43"/>
  <c r="T93" i="43"/>
  <c r="U94" i="43" s="1"/>
  <c r="S93" i="43"/>
  <c r="R93" i="43"/>
  <c r="P93" i="43"/>
  <c r="Q94" i="43" s="1"/>
  <c r="N93" i="43"/>
  <c r="O94" i="43" s="1"/>
  <c r="L93" i="43"/>
  <c r="M94" i="43" s="1"/>
  <c r="J93" i="43"/>
  <c r="K94" i="43" s="1"/>
  <c r="Z92" i="43"/>
  <c r="X92" i="43"/>
  <c r="W92" i="43"/>
  <c r="T92" i="43"/>
  <c r="U93" i="43" s="1"/>
  <c r="S92" i="43"/>
  <c r="R92" i="43"/>
  <c r="P92" i="43"/>
  <c r="Q93" i="43" s="1"/>
  <c r="N92" i="43"/>
  <c r="O93" i="43" s="1"/>
  <c r="L92" i="43"/>
  <c r="M93" i="43" s="1"/>
  <c r="J92" i="43"/>
  <c r="K93" i="43" s="1"/>
  <c r="Z91" i="43"/>
  <c r="X91" i="43"/>
  <c r="W91" i="43"/>
  <c r="T91" i="43"/>
  <c r="U92" i="43" s="1"/>
  <c r="S91" i="43"/>
  <c r="R91" i="43"/>
  <c r="P91" i="43"/>
  <c r="Q92" i="43" s="1"/>
  <c r="N91" i="43"/>
  <c r="O92" i="43" s="1"/>
  <c r="L91" i="43"/>
  <c r="M92" i="43" s="1"/>
  <c r="J91" i="43"/>
  <c r="Z90" i="43"/>
  <c r="X90" i="43"/>
  <c r="W90" i="43"/>
  <c r="T90" i="43"/>
  <c r="U91" i="43" s="1"/>
  <c r="S90" i="43"/>
  <c r="R90" i="43"/>
  <c r="P90" i="43"/>
  <c r="Q91" i="43" s="1"/>
  <c r="N90" i="43"/>
  <c r="O91" i="43" s="1"/>
  <c r="L90" i="43"/>
  <c r="M91" i="43" s="1"/>
  <c r="J90" i="43"/>
  <c r="K91" i="43" s="1"/>
  <c r="Z89" i="43"/>
  <c r="X89" i="43"/>
  <c r="W89" i="43"/>
  <c r="T89" i="43"/>
  <c r="U90" i="43" s="1"/>
  <c r="S89" i="43"/>
  <c r="R89" i="43"/>
  <c r="P89" i="43"/>
  <c r="Q90" i="43" s="1"/>
  <c r="N89" i="43"/>
  <c r="O90" i="43" s="1"/>
  <c r="L89" i="43"/>
  <c r="M90" i="43" s="1"/>
  <c r="J89" i="43"/>
  <c r="K90" i="43" s="1"/>
  <c r="Z88" i="43"/>
  <c r="X88" i="43"/>
  <c r="W88" i="43"/>
  <c r="T88" i="43"/>
  <c r="U89" i="43" s="1"/>
  <c r="S88" i="43"/>
  <c r="R88" i="43"/>
  <c r="P88" i="43"/>
  <c r="Q89" i="43" s="1"/>
  <c r="N88" i="43"/>
  <c r="O89" i="43" s="1"/>
  <c r="L88" i="43"/>
  <c r="M89" i="43" s="1"/>
  <c r="J88" i="43"/>
  <c r="K89" i="43" s="1"/>
  <c r="Z87" i="43"/>
  <c r="X87" i="43"/>
  <c r="W87" i="43"/>
  <c r="T87" i="43"/>
  <c r="U88" i="43" s="1"/>
  <c r="S87" i="43"/>
  <c r="R87" i="43"/>
  <c r="P87" i="43"/>
  <c r="Q88" i="43" s="1"/>
  <c r="N87" i="43"/>
  <c r="O88" i="43" s="1"/>
  <c r="L87" i="43"/>
  <c r="M88" i="43" s="1"/>
  <c r="J87" i="43"/>
  <c r="K88" i="43" s="1"/>
  <c r="Z86" i="43"/>
  <c r="X86" i="43"/>
  <c r="W86" i="43"/>
  <c r="T86" i="43"/>
  <c r="U87" i="43" s="1"/>
  <c r="S86" i="43"/>
  <c r="R86" i="43"/>
  <c r="P86" i="43"/>
  <c r="Q87" i="43" s="1"/>
  <c r="N86" i="43"/>
  <c r="O87" i="43" s="1"/>
  <c r="L86" i="43"/>
  <c r="M87" i="43" s="1"/>
  <c r="J86" i="43"/>
  <c r="K87" i="43" s="1"/>
  <c r="Z85" i="43"/>
  <c r="X85" i="43"/>
  <c r="W85" i="43"/>
  <c r="T85" i="43"/>
  <c r="U86" i="43" s="1"/>
  <c r="S85" i="43"/>
  <c r="R85" i="43"/>
  <c r="P85" i="43"/>
  <c r="Q86" i="43" s="1"/>
  <c r="N85" i="43"/>
  <c r="O86" i="43" s="1"/>
  <c r="L85" i="43"/>
  <c r="M86" i="43" s="1"/>
  <c r="J85" i="43"/>
  <c r="K86" i="43" s="1"/>
  <c r="Z84" i="43"/>
  <c r="X84" i="43"/>
  <c r="W84" i="43"/>
  <c r="T84" i="43"/>
  <c r="U85" i="43" s="1"/>
  <c r="S84" i="43"/>
  <c r="R84" i="43"/>
  <c r="P84" i="43"/>
  <c r="Q85" i="43" s="1"/>
  <c r="N84" i="43"/>
  <c r="O85" i="43" s="1"/>
  <c r="L84" i="43"/>
  <c r="M85" i="43" s="1"/>
  <c r="J84" i="43"/>
  <c r="K85" i="43" s="1"/>
  <c r="Z83" i="43"/>
  <c r="X83" i="43"/>
  <c r="W83" i="43"/>
  <c r="T83" i="43"/>
  <c r="U84" i="43" s="1"/>
  <c r="S83" i="43"/>
  <c r="R83" i="43"/>
  <c r="P83" i="43"/>
  <c r="Q84" i="43" s="1"/>
  <c r="N83" i="43"/>
  <c r="O84" i="43" s="1"/>
  <c r="L83" i="43"/>
  <c r="M84" i="43" s="1"/>
  <c r="J83" i="43"/>
  <c r="K84" i="43" s="1"/>
  <c r="Z82" i="43"/>
  <c r="X82" i="43"/>
  <c r="W82" i="43"/>
  <c r="T82" i="43"/>
  <c r="U83" i="43" s="1"/>
  <c r="S82" i="43"/>
  <c r="R82" i="43"/>
  <c r="P82" i="43"/>
  <c r="Q83" i="43" s="1"/>
  <c r="N82" i="43"/>
  <c r="O83" i="43" s="1"/>
  <c r="L82" i="43"/>
  <c r="M83" i="43" s="1"/>
  <c r="J82" i="43"/>
  <c r="K83" i="43" s="1"/>
  <c r="Z81" i="43"/>
  <c r="X81" i="43"/>
  <c r="W81" i="43"/>
  <c r="T81" i="43"/>
  <c r="U82" i="43" s="1"/>
  <c r="S81" i="43"/>
  <c r="R81" i="43"/>
  <c r="P81" i="43"/>
  <c r="Q82" i="43" s="1"/>
  <c r="N81" i="43"/>
  <c r="O82" i="43" s="1"/>
  <c r="L81" i="43"/>
  <c r="M82" i="43" s="1"/>
  <c r="J81" i="43"/>
  <c r="K82" i="43" s="1"/>
  <c r="Z80" i="43"/>
  <c r="X80" i="43"/>
  <c r="W80" i="43"/>
  <c r="T80" i="43"/>
  <c r="U81" i="43" s="1"/>
  <c r="S80" i="43"/>
  <c r="R80" i="43"/>
  <c r="P80" i="43"/>
  <c r="Q81" i="43" s="1"/>
  <c r="N80" i="43"/>
  <c r="O81" i="43" s="1"/>
  <c r="L80" i="43"/>
  <c r="M81" i="43" s="1"/>
  <c r="J80" i="43"/>
  <c r="K81" i="43" s="1"/>
  <c r="Z79" i="43"/>
  <c r="X79" i="43"/>
  <c r="W79" i="43"/>
  <c r="T79" i="43"/>
  <c r="U80" i="43" s="1"/>
  <c r="S79" i="43"/>
  <c r="R79" i="43"/>
  <c r="P79" i="43"/>
  <c r="Q80" i="43" s="1"/>
  <c r="N79" i="43"/>
  <c r="O80" i="43" s="1"/>
  <c r="L79" i="43"/>
  <c r="M80" i="43" s="1"/>
  <c r="J79" i="43"/>
  <c r="K80" i="43" s="1"/>
  <c r="Z78" i="43"/>
  <c r="X78" i="43"/>
  <c r="W78" i="43"/>
  <c r="T78" i="43"/>
  <c r="U79" i="43" s="1"/>
  <c r="S78" i="43"/>
  <c r="R78" i="43"/>
  <c r="P78" i="43"/>
  <c r="Q79" i="43" s="1"/>
  <c r="N78" i="43"/>
  <c r="O79" i="43" s="1"/>
  <c r="L78" i="43"/>
  <c r="M79" i="43" s="1"/>
  <c r="J78" i="43"/>
  <c r="K79" i="43" s="1"/>
  <c r="Z77" i="43"/>
  <c r="X77" i="43"/>
  <c r="W77" i="43"/>
  <c r="T77" i="43"/>
  <c r="U78" i="43" s="1"/>
  <c r="S77" i="43"/>
  <c r="R77" i="43"/>
  <c r="P77" i="43"/>
  <c r="Q78" i="43" s="1"/>
  <c r="N77" i="43"/>
  <c r="O78" i="43" s="1"/>
  <c r="L77" i="43"/>
  <c r="M78" i="43" s="1"/>
  <c r="J77" i="43"/>
  <c r="K78" i="43" s="1"/>
  <c r="Z76" i="43"/>
  <c r="X76" i="43"/>
  <c r="W76" i="43"/>
  <c r="T76" i="43"/>
  <c r="U77" i="43" s="1"/>
  <c r="S76" i="43"/>
  <c r="R76" i="43"/>
  <c r="P76" i="43"/>
  <c r="Q77" i="43" s="1"/>
  <c r="N76" i="43"/>
  <c r="O77" i="43" s="1"/>
  <c r="L76" i="43"/>
  <c r="M77" i="43" s="1"/>
  <c r="J76" i="43"/>
  <c r="K77" i="43" s="1"/>
  <c r="Z75" i="43"/>
  <c r="X75" i="43"/>
  <c r="W75" i="43"/>
  <c r="T75" i="43"/>
  <c r="U76" i="43" s="1"/>
  <c r="S75" i="43"/>
  <c r="R75" i="43"/>
  <c r="P75" i="43"/>
  <c r="Q76" i="43" s="1"/>
  <c r="N75" i="43"/>
  <c r="O76" i="43" s="1"/>
  <c r="L75" i="43"/>
  <c r="M76" i="43" s="1"/>
  <c r="J75" i="43"/>
  <c r="Z74" i="43"/>
  <c r="X74" i="43"/>
  <c r="W74" i="43"/>
  <c r="T74" i="43"/>
  <c r="U75" i="43" s="1"/>
  <c r="S74" i="43"/>
  <c r="R74" i="43"/>
  <c r="P74" i="43"/>
  <c r="Q75" i="43" s="1"/>
  <c r="N74" i="43"/>
  <c r="O75" i="43" s="1"/>
  <c r="L74" i="43"/>
  <c r="M75" i="43" s="1"/>
  <c r="J74" i="43"/>
  <c r="K75" i="43" s="1"/>
  <c r="Z73" i="43"/>
  <c r="X73" i="43"/>
  <c r="W73" i="43"/>
  <c r="T73" i="43"/>
  <c r="U74" i="43" s="1"/>
  <c r="S73" i="43"/>
  <c r="R73" i="43"/>
  <c r="P73" i="43"/>
  <c r="Q74" i="43" s="1"/>
  <c r="N73" i="43"/>
  <c r="O74" i="43" s="1"/>
  <c r="L73" i="43"/>
  <c r="M74" i="43" s="1"/>
  <c r="J73" i="43"/>
  <c r="K74" i="43" s="1"/>
  <c r="Z72" i="43"/>
  <c r="X72" i="43"/>
  <c r="W72" i="43"/>
  <c r="T72" i="43"/>
  <c r="U73" i="43" s="1"/>
  <c r="S72" i="43"/>
  <c r="R72" i="43"/>
  <c r="P72" i="43"/>
  <c r="Q73" i="43" s="1"/>
  <c r="N72" i="43"/>
  <c r="O73" i="43" s="1"/>
  <c r="L72" i="43"/>
  <c r="M73" i="43" s="1"/>
  <c r="J72" i="43"/>
  <c r="K73" i="43" s="1"/>
  <c r="Z71" i="43"/>
  <c r="X71" i="43"/>
  <c r="W71" i="43"/>
  <c r="T71" i="43"/>
  <c r="U72" i="43" s="1"/>
  <c r="S71" i="43"/>
  <c r="R71" i="43"/>
  <c r="P71" i="43"/>
  <c r="Q72" i="43" s="1"/>
  <c r="N71" i="43"/>
  <c r="O72" i="43" s="1"/>
  <c r="L71" i="43"/>
  <c r="M72" i="43" s="1"/>
  <c r="J71" i="43"/>
  <c r="Z70" i="43"/>
  <c r="X70" i="43"/>
  <c r="W70" i="43"/>
  <c r="T70" i="43"/>
  <c r="U71" i="43" s="1"/>
  <c r="S70" i="43"/>
  <c r="R70" i="43"/>
  <c r="P70" i="43"/>
  <c r="Q71" i="43" s="1"/>
  <c r="N70" i="43"/>
  <c r="O71" i="43" s="1"/>
  <c r="L70" i="43"/>
  <c r="M71" i="43" s="1"/>
  <c r="J70" i="43"/>
  <c r="K71" i="43" s="1"/>
  <c r="Z69" i="43"/>
  <c r="X69" i="43"/>
  <c r="W69" i="43"/>
  <c r="T69" i="43"/>
  <c r="U70" i="43" s="1"/>
  <c r="S69" i="43"/>
  <c r="R69" i="43"/>
  <c r="P69" i="43"/>
  <c r="Q70" i="43" s="1"/>
  <c r="N69" i="43"/>
  <c r="O70" i="43" s="1"/>
  <c r="L69" i="43"/>
  <c r="M70" i="43" s="1"/>
  <c r="J69" i="43"/>
  <c r="K70" i="43" s="1"/>
  <c r="Z68" i="43"/>
  <c r="X68" i="43"/>
  <c r="W68" i="43"/>
  <c r="T68" i="43"/>
  <c r="U69" i="43" s="1"/>
  <c r="S68" i="43"/>
  <c r="R68" i="43"/>
  <c r="P68" i="43"/>
  <c r="Q69" i="43" s="1"/>
  <c r="N68" i="43"/>
  <c r="O69" i="43" s="1"/>
  <c r="L68" i="43"/>
  <c r="M69" i="43" s="1"/>
  <c r="J68" i="43"/>
  <c r="K69" i="43" s="1"/>
  <c r="Z67" i="43"/>
  <c r="X67" i="43"/>
  <c r="W67" i="43"/>
  <c r="T67" i="43"/>
  <c r="U68" i="43" s="1"/>
  <c r="S67" i="43"/>
  <c r="R67" i="43"/>
  <c r="P67" i="43"/>
  <c r="Q68" i="43" s="1"/>
  <c r="N67" i="43"/>
  <c r="O68" i="43" s="1"/>
  <c r="L67" i="43"/>
  <c r="M68" i="43" s="1"/>
  <c r="J67" i="43"/>
  <c r="K68" i="43" s="1"/>
  <c r="Z66" i="43"/>
  <c r="X66" i="43"/>
  <c r="W66" i="43"/>
  <c r="T66" i="43"/>
  <c r="U67" i="43" s="1"/>
  <c r="S66" i="43"/>
  <c r="R66" i="43"/>
  <c r="P66" i="43"/>
  <c r="Q67" i="43" s="1"/>
  <c r="N66" i="43"/>
  <c r="O67" i="43" s="1"/>
  <c r="L66" i="43"/>
  <c r="M67" i="43" s="1"/>
  <c r="J66" i="43"/>
  <c r="K67" i="43" s="1"/>
  <c r="Z65" i="43"/>
  <c r="X65" i="43"/>
  <c r="W65" i="43"/>
  <c r="T65" i="43"/>
  <c r="U66" i="43" s="1"/>
  <c r="S65" i="43"/>
  <c r="R65" i="43"/>
  <c r="P65" i="43"/>
  <c r="Q66" i="43" s="1"/>
  <c r="N65" i="43"/>
  <c r="O66" i="43" s="1"/>
  <c r="L65" i="43"/>
  <c r="M66" i="43" s="1"/>
  <c r="J65" i="43"/>
  <c r="K66" i="43" s="1"/>
  <c r="Z64" i="43"/>
  <c r="X64" i="43"/>
  <c r="W64" i="43"/>
  <c r="T64" i="43"/>
  <c r="U65" i="43" s="1"/>
  <c r="S64" i="43"/>
  <c r="R64" i="43"/>
  <c r="P64" i="43"/>
  <c r="Q65" i="43" s="1"/>
  <c r="N64" i="43"/>
  <c r="O65" i="43" s="1"/>
  <c r="L64" i="43"/>
  <c r="M65" i="43" s="1"/>
  <c r="J64" i="43"/>
  <c r="K65" i="43" s="1"/>
  <c r="Z63" i="43"/>
  <c r="X63" i="43"/>
  <c r="W63" i="43"/>
  <c r="T63" i="43"/>
  <c r="U64" i="43" s="1"/>
  <c r="S63" i="43"/>
  <c r="R63" i="43"/>
  <c r="P63" i="43"/>
  <c r="Q64" i="43" s="1"/>
  <c r="N63" i="43"/>
  <c r="O64" i="43" s="1"/>
  <c r="L63" i="43"/>
  <c r="M64" i="43" s="1"/>
  <c r="J63" i="43"/>
  <c r="K64" i="43" s="1"/>
  <c r="Z62" i="43"/>
  <c r="X62" i="43"/>
  <c r="W62" i="43"/>
  <c r="T62" i="43"/>
  <c r="U63" i="43" s="1"/>
  <c r="S62" i="43"/>
  <c r="R62" i="43"/>
  <c r="P62" i="43"/>
  <c r="Q63" i="43" s="1"/>
  <c r="N62" i="43"/>
  <c r="O63" i="43" s="1"/>
  <c r="L62" i="43"/>
  <c r="M63" i="43" s="1"/>
  <c r="J62" i="43"/>
  <c r="K63" i="43" s="1"/>
  <c r="Z61" i="43"/>
  <c r="X61" i="43"/>
  <c r="W61" i="43"/>
  <c r="T61" i="43"/>
  <c r="U62" i="43" s="1"/>
  <c r="S61" i="43"/>
  <c r="R61" i="43"/>
  <c r="P61" i="43"/>
  <c r="Q62" i="43" s="1"/>
  <c r="N61" i="43"/>
  <c r="O62" i="43" s="1"/>
  <c r="L61" i="43"/>
  <c r="M62" i="43" s="1"/>
  <c r="J61" i="43"/>
  <c r="K62" i="43" s="1"/>
  <c r="Z60" i="43"/>
  <c r="X60" i="43"/>
  <c r="W60" i="43"/>
  <c r="T60" i="43"/>
  <c r="U61" i="43" s="1"/>
  <c r="S60" i="43"/>
  <c r="R60" i="43"/>
  <c r="P60" i="43"/>
  <c r="Q61" i="43" s="1"/>
  <c r="N60" i="43"/>
  <c r="O61" i="43" s="1"/>
  <c r="L60" i="43"/>
  <c r="M61" i="43" s="1"/>
  <c r="J60" i="43"/>
  <c r="K61" i="43" s="1"/>
  <c r="Z59" i="43"/>
  <c r="X59" i="43"/>
  <c r="W59" i="43"/>
  <c r="T59" i="43"/>
  <c r="U60" i="43" s="1"/>
  <c r="S59" i="43"/>
  <c r="R59" i="43"/>
  <c r="P59" i="43"/>
  <c r="Q60" i="43" s="1"/>
  <c r="N59" i="43"/>
  <c r="O60" i="43" s="1"/>
  <c r="L59" i="43"/>
  <c r="M60" i="43" s="1"/>
  <c r="J59" i="43"/>
  <c r="K60" i="43" s="1"/>
  <c r="Z58" i="43"/>
  <c r="X58" i="43"/>
  <c r="W58" i="43"/>
  <c r="T58" i="43"/>
  <c r="U59" i="43" s="1"/>
  <c r="S58" i="43"/>
  <c r="R58" i="43"/>
  <c r="P58" i="43"/>
  <c r="Q59" i="43" s="1"/>
  <c r="N58" i="43"/>
  <c r="O59" i="43" s="1"/>
  <c r="L58" i="43"/>
  <c r="M59" i="43" s="1"/>
  <c r="J58" i="43"/>
  <c r="Z57" i="43"/>
  <c r="X57" i="43"/>
  <c r="W57" i="43"/>
  <c r="T57" i="43"/>
  <c r="U58" i="43" s="1"/>
  <c r="S57" i="43"/>
  <c r="R57" i="43"/>
  <c r="P57" i="43"/>
  <c r="Q58" i="43" s="1"/>
  <c r="N57" i="43"/>
  <c r="O58" i="43" s="1"/>
  <c r="L57" i="43"/>
  <c r="M58" i="43" s="1"/>
  <c r="J57" i="43"/>
  <c r="K58" i="43" s="1"/>
  <c r="Z56" i="43"/>
  <c r="X56" i="43"/>
  <c r="W56" i="43"/>
  <c r="T56" i="43"/>
  <c r="U57" i="43" s="1"/>
  <c r="S56" i="43"/>
  <c r="R56" i="43"/>
  <c r="P56" i="43"/>
  <c r="Q57" i="43" s="1"/>
  <c r="N56" i="43"/>
  <c r="O57" i="43" s="1"/>
  <c r="L56" i="43"/>
  <c r="M57" i="43" s="1"/>
  <c r="J56" i="43"/>
  <c r="K57" i="43" s="1"/>
  <c r="Z55" i="43"/>
  <c r="X55" i="43"/>
  <c r="W55" i="43"/>
  <c r="T55" i="43"/>
  <c r="U56" i="43" s="1"/>
  <c r="S55" i="43"/>
  <c r="R55" i="43"/>
  <c r="P55" i="43"/>
  <c r="Q56" i="43" s="1"/>
  <c r="N55" i="43"/>
  <c r="O56" i="43" s="1"/>
  <c r="L55" i="43"/>
  <c r="M56" i="43" s="1"/>
  <c r="J55" i="43"/>
  <c r="K56" i="43" s="1"/>
  <c r="Z54" i="43"/>
  <c r="X54" i="43"/>
  <c r="W54" i="43"/>
  <c r="T54" i="43"/>
  <c r="U55" i="43" s="1"/>
  <c r="S54" i="43"/>
  <c r="R54" i="43"/>
  <c r="P54" i="43"/>
  <c r="Q55" i="43" s="1"/>
  <c r="N54" i="43"/>
  <c r="O55" i="43" s="1"/>
  <c r="L54" i="43"/>
  <c r="M55" i="43" s="1"/>
  <c r="J54" i="43"/>
  <c r="K55" i="43" s="1"/>
  <c r="Z53" i="43"/>
  <c r="X53" i="43"/>
  <c r="W53" i="43"/>
  <c r="T53" i="43"/>
  <c r="U54" i="43" s="1"/>
  <c r="S53" i="43"/>
  <c r="R53" i="43"/>
  <c r="P53" i="43"/>
  <c r="Q54" i="43" s="1"/>
  <c r="N53" i="43"/>
  <c r="O54" i="43" s="1"/>
  <c r="L53" i="43"/>
  <c r="M54" i="43" s="1"/>
  <c r="J53" i="43"/>
  <c r="K54" i="43" s="1"/>
  <c r="Z52" i="43"/>
  <c r="X52" i="43"/>
  <c r="W52" i="43"/>
  <c r="T52" i="43"/>
  <c r="U53" i="43" s="1"/>
  <c r="S52" i="43"/>
  <c r="R52" i="43"/>
  <c r="P52" i="43"/>
  <c r="Q53" i="43" s="1"/>
  <c r="N52" i="43"/>
  <c r="O53" i="43" s="1"/>
  <c r="L52" i="43"/>
  <c r="M53" i="43" s="1"/>
  <c r="J52" i="43"/>
  <c r="Z51" i="43"/>
  <c r="X51" i="43"/>
  <c r="W51" i="43"/>
  <c r="T51" i="43"/>
  <c r="U52" i="43" s="1"/>
  <c r="S51" i="43"/>
  <c r="R51" i="43"/>
  <c r="P51" i="43"/>
  <c r="Q52" i="43" s="1"/>
  <c r="N51" i="43"/>
  <c r="O52" i="43" s="1"/>
  <c r="L51" i="43"/>
  <c r="M52" i="43" s="1"/>
  <c r="J51" i="43"/>
  <c r="K52" i="43" s="1"/>
  <c r="Z50" i="43"/>
  <c r="X50" i="43"/>
  <c r="W50" i="43"/>
  <c r="T50" i="43"/>
  <c r="U51" i="43" s="1"/>
  <c r="S50" i="43"/>
  <c r="R50" i="43"/>
  <c r="P50" i="43"/>
  <c r="Q51" i="43" s="1"/>
  <c r="N50" i="43"/>
  <c r="O51" i="43" s="1"/>
  <c r="L50" i="43"/>
  <c r="M51" i="43" s="1"/>
  <c r="J50" i="43"/>
  <c r="K51" i="43" s="1"/>
  <c r="Z49" i="43"/>
  <c r="X49" i="43"/>
  <c r="W49" i="43"/>
  <c r="T49" i="43"/>
  <c r="U50" i="43" s="1"/>
  <c r="S49" i="43"/>
  <c r="R49" i="43"/>
  <c r="P49" i="43"/>
  <c r="Q50" i="43" s="1"/>
  <c r="N49" i="43"/>
  <c r="O50" i="43" s="1"/>
  <c r="L49" i="43"/>
  <c r="M50" i="43" s="1"/>
  <c r="J49" i="43"/>
  <c r="K50" i="43" s="1"/>
  <c r="Z48" i="43"/>
  <c r="X48" i="43"/>
  <c r="W48" i="43"/>
  <c r="T48" i="43"/>
  <c r="U49" i="43" s="1"/>
  <c r="S48" i="43"/>
  <c r="R48" i="43"/>
  <c r="P48" i="43"/>
  <c r="Q49" i="43" s="1"/>
  <c r="N48" i="43"/>
  <c r="O49" i="43" s="1"/>
  <c r="L48" i="43"/>
  <c r="M49" i="43" s="1"/>
  <c r="J48" i="43"/>
  <c r="K49" i="43" s="1"/>
  <c r="Z47" i="43"/>
  <c r="X47" i="43"/>
  <c r="W47" i="43"/>
  <c r="T47" i="43"/>
  <c r="U48" i="43" s="1"/>
  <c r="S47" i="43"/>
  <c r="R47" i="43"/>
  <c r="P47" i="43"/>
  <c r="Q48" i="43" s="1"/>
  <c r="N47" i="43"/>
  <c r="O48" i="43" s="1"/>
  <c r="L47" i="43"/>
  <c r="M48" i="43" s="1"/>
  <c r="J47" i="43"/>
  <c r="K48" i="43" s="1"/>
  <c r="Z46" i="43"/>
  <c r="X46" i="43"/>
  <c r="W46" i="43"/>
  <c r="T46" i="43"/>
  <c r="U47" i="43" s="1"/>
  <c r="S46" i="43"/>
  <c r="R46" i="43"/>
  <c r="P46" i="43"/>
  <c r="Q47" i="43" s="1"/>
  <c r="N46" i="43"/>
  <c r="O47" i="43" s="1"/>
  <c r="L46" i="43"/>
  <c r="M47" i="43" s="1"/>
  <c r="J46" i="43"/>
  <c r="K47" i="43" s="1"/>
  <c r="Z45" i="43"/>
  <c r="X45" i="43"/>
  <c r="W45" i="43"/>
  <c r="T45" i="43"/>
  <c r="U46" i="43" s="1"/>
  <c r="S45" i="43"/>
  <c r="R45" i="43"/>
  <c r="P45" i="43"/>
  <c r="Q46" i="43" s="1"/>
  <c r="N45" i="43"/>
  <c r="O46" i="43" s="1"/>
  <c r="L45" i="43"/>
  <c r="M46" i="43" s="1"/>
  <c r="J45" i="43"/>
  <c r="K46" i="43" s="1"/>
  <c r="Z44" i="43"/>
  <c r="X44" i="43"/>
  <c r="W44" i="43"/>
  <c r="T44" i="43"/>
  <c r="U45" i="43" s="1"/>
  <c r="S44" i="43"/>
  <c r="R44" i="43"/>
  <c r="P44" i="43"/>
  <c r="Q45" i="43" s="1"/>
  <c r="N44" i="43"/>
  <c r="O45" i="43" s="1"/>
  <c r="L44" i="43"/>
  <c r="M45" i="43" s="1"/>
  <c r="J44" i="43"/>
  <c r="K45" i="43" s="1"/>
  <c r="Z43" i="43"/>
  <c r="X43" i="43"/>
  <c r="W43" i="43"/>
  <c r="T43" i="43"/>
  <c r="U44" i="43" s="1"/>
  <c r="S43" i="43"/>
  <c r="R43" i="43"/>
  <c r="P43" i="43"/>
  <c r="Q44" i="43" s="1"/>
  <c r="N43" i="43"/>
  <c r="O44" i="43" s="1"/>
  <c r="L43" i="43"/>
  <c r="M44" i="43" s="1"/>
  <c r="J43" i="43"/>
  <c r="K44" i="43" s="1"/>
  <c r="Z42" i="43"/>
  <c r="X42" i="43"/>
  <c r="W42" i="43"/>
  <c r="T42" i="43"/>
  <c r="U43" i="43" s="1"/>
  <c r="S42" i="43"/>
  <c r="R42" i="43"/>
  <c r="P42" i="43"/>
  <c r="Q43" i="43" s="1"/>
  <c r="N42" i="43"/>
  <c r="O43" i="43" s="1"/>
  <c r="L42" i="43"/>
  <c r="M43" i="43" s="1"/>
  <c r="J42" i="43"/>
  <c r="K43" i="43" s="1"/>
  <c r="Z41" i="43"/>
  <c r="X41" i="43"/>
  <c r="W41" i="43"/>
  <c r="T41" i="43"/>
  <c r="U42" i="43" s="1"/>
  <c r="S41" i="43"/>
  <c r="R41" i="43"/>
  <c r="P41" i="43"/>
  <c r="Q42" i="43" s="1"/>
  <c r="N41" i="43"/>
  <c r="O42" i="43" s="1"/>
  <c r="L41" i="43"/>
  <c r="M42" i="43" s="1"/>
  <c r="J41" i="43"/>
  <c r="K42" i="43" s="1"/>
  <c r="Z40" i="43"/>
  <c r="X40" i="43"/>
  <c r="W40" i="43"/>
  <c r="T40" i="43"/>
  <c r="U41" i="43" s="1"/>
  <c r="S40" i="43"/>
  <c r="R40" i="43"/>
  <c r="P40" i="43"/>
  <c r="Q41" i="43" s="1"/>
  <c r="N40" i="43"/>
  <c r="O41" i="43" s="1"/>
  <c r="L40" i="43"/>
  <c r="M41" i="43" s="1"/>
  <c r="J40" i="43"/>
  <c r="K41" i="43" s="1"/>
  <c r="Z39" i="43"/>
  <c r="X39" i="43"/>
  <c r="W39" i="43"/>
  <c r="T39" i="43"/>
  <c r="U40" i="43" s="1"/>
  <c r="S39" i="43"/>
  <c r="R39" i="43"/>
  <c r="P39" i="43"/>
  <c r="Q40" i="43" s="1"/>
  <c r="N39" i="43"/>
  <c r="O40" i="43" s="1"/>
  <c r="L39" i="43"/>
  <c r="M40" i="43" s="1"/>
  <c r="J39" i="43"/>
  <c r="Z38" i="43"/>
  <c r="X38" i="43"/>
  <c r="W38" i="43"/>
  <c r="T38" i="43"/>
  <c r="U39" i="43" s="1"/>
  <c r="S38" i="43"/>
  <c r="R38" i="43"/>
  <c r="P38" i="43"/>
  <c r="Q39" i="43" s="1"/>
  <c r="N38" i="43"/>
  <c r="O39" i="43" s="1"/>
  <c r="L38" i="43"/>
  <c r="M39" i="43" s="1"/>
  <c r="J38" i="43"/>
  <c r="Z37" i="43"/>
  <c r="X37" i="43"/>
  <c r="W37" i="43"/>
  <c r="T37" i="43"/>
  <c r="U38" i="43" s="1"/>
  <c r="S37" i="43"/>
  <c r="R37" i="43"/>
  <c r="P37" i="43"/>
  <c r="Q38" i="43" s="1"/>
  <c r="N37" i="43"/>
  <c r="O38" i="43" s="1"/>
  <c r="L37" i="43"/>
  <c r="M38" i="43" s="1"/>
  <c r="J37" i="43"/>
  <c r="K38" i="43" s="1"/>
  <c r="Z36" i="43"/>
  <c r="X36" i="43"/>
  <c r="W36" i="43"/>
  <c r="T36" i="43"/>
  <c r="U37" i="43" s="1"/>
  <c r="S36" i="43"/>
  <c r="R36" i="43"/>
  <c r="P36" i="43"/>
  <c r="Q37" i="43" s="1"/>
  <c r="N36" i="43"/>
  <c r="O37" i="43" s="1"/>
  <c r="L36" i="43"/>
  <c r="M37" i="43" s="1"/>
  <c r="J36" i="43"/>
  <c r="K37" i="43" s="1"/>
  <c r="Z35" i="43"/>
  <c r="X35" i="43"/>
  <c r="W35" i="43"/>
  <c r="T35" i="43"/>
  <c r="U36" i="43" s="1"/>
  <c r="S35" i="43"/>
  <c r="R35" i="43"/>
  <c r="P35" i="43"/>
  <c r="Q36" i="43" s="1"/>
  <c r="N35" i="43"/>
  <c r="O36" i="43" s="1"/>
  <c r="L35" i="43"/>
  <c r="M36" i="43" s="1"/>
  <c r="J35" i="43"/>
  <c r="K36" i="43" s="1"/>
  <c r="Z34" i="43"/>
  <c r="X34" i="43"/>
  <c r="W34" i="43"/>
  <c r="T34" i="43"/>
  <c r="U35" i="43" s="1"/>
  <c r="S34" i="43"/>
  <c r="R34" i="43"/>
  <c r="P34" i="43"/>
  <c r="Q35" i="43" s="1"/>
  <c r="N34" i="43"/>
  <c r="O35" i="43" s="1"/>
  <c r="L34" i="43"/>
  <c r="M35" i="43" s="1"/>
  <c r="J34" i="43"/>
  <c r="K35" i="43" s="1"/>
  <c r="Z33" i="43"/>
  <c r="X33" i="43"/>
  <c r="W33" i="43"/>
  <c r="T33" i="43"/>
  <c r="U34" i="43" s="1"/>
  <c r="S33" i="43"/>
  <c r="R33" i="43"/>
  <c r="P33" i="43"/>
  <c r="Q34" i="43" s="1"/>
  <c r="N33" i="43"/>
  <c r="O34" i="43" s="1"/>
  <c r="L33" i="43"/>
  <c r="M34" i="43" s="1"/>
  <c r="J33" i="43"/>
  <c r="K34" i="43" s="1"/>
  <c r="Z32" i="43"/>
  <c r="X32" i="43"/>
  <c r="W32" i="43"/>
  <c r="T32" i="43"/>
  <c r="U33" i="43" s="1"/>
  <c r="S32" i="43"/>
  <c r="R32" i="43"/>
  <c r="P32" i="43"/>
  <c r="Q33" i="43" s="1"/>
  <c r="N32" i="43"/>
  <c r="O33" i="43" s="1"/>
  <c r="L32" i="43"/>
  <c r="M33" i="43" s="1"/>
  <c r="J32" i="43"/>
  <c r="Z31" i="43"/>
  <c r="X31" i="43"/>
  <c r="W31" i="43"/>
  <c r="T31" i="43"/>
  <c r="U32" i="43" s="1"/>
  <c r="S31" i="43"/>
  <c r="R31" i="43"/>
  <c r="P31" i="43"/>
  <c r="Q32" i="43" s="1"/>
  <c r="N31" i="43"/>
  <c r="O32" i="43" s="1"/>
  <c r="L31" i="43"/>
  <c r="M32" i="43" s="1"/>
  <c r="J31" i="43"/>
  <c r="K32" i="43" s="1"/>
  <c r="Z30" i="43"/>
  <c r="X30" i="43"/>
  <c r="W30" i="43"/>
  <c r="T30" i="43"/>
  <c r="U31" i="43" s="1"/>
  <c r="S30" i="43"/>
  <c r="R30" i="43"/>
  <c r="P30" i="43"/>
  <c r="Q31" i="43" s="1"/>
  <c r="N30" i="43"/>
  <c r="O31" i="43" s="1"/>
  <c r="L30" i="43"/>
  <c r="M31" i="43" s="1"/>
  <c r="J30" i="43"/>
  <c r="K31" i="43" s="1"/>
  <c r="Z29" i="43"/>
  <c r="X29" i="43"/>
  <c r="W29" i="43"/>
  <c r="T29" i="43"/>
  <c r="U30" i="43" s="1"/>
  <c r="S29" i="43"/>
  <c r="R29" i="43"/>
  <c r="P29" i="43"/>
  <c r="Q30" i="43" s="1"/>
  <c r="N29" i="43"/>
  <c r="O30" i="43" s="1"/>
  <c r="L29" i="43"/>
  <c r="M30" i="43" s="1"/>
  <c r="J29" i="43"/>
  <c r="K30" i="43" s="1"/>
  <c r="Z28" i="43"/>
  <c r="X28" i="43"/>
  <c r="W28" i="43"/>
  <c r="T28" i="43"/>
  <c r="U29" i="43" s="1"/>
  <c r="S28" i="43"/>
  <c r="R28" i="43"/>
  <c r="P28" i="43"/>
  <c r="Q29" i="43" s="1"/>
  <c r="N28" i="43"/>
  <c r="O29" i="43" s="1"/>
  <c r="L28" i="43"/>
  <c r="M29" i="43" s="1"/>
  <c r="J28" i="43"/>
  <c r="K29" i="43" s="1"/>
  <c r="Z27" i="43"/>
  <c r="X27" i="43"/>
  <c r="W27" i="43"/>
  <c r="T27" i="43"/>
  <c r="U28" i="43" s="1"/>
  <c r="S27" i="43"/>
  <c r="R27" i="43"/>
  <c r="P27" i="43"/>
  <c r="Q28" i="43" s="1"/>
  <c r="N27" i="43"/>
  <c r="O28" i="43" s="1"/>
  <c r="L27" i="43"/>
  <c r="M28" i="43" s="1"/>
  <c r="J27" i="43"/>
  <c r="K28" i="43" s="1"/>
  <c r="Z26" i="43"/>
  <c r="X26" i="43"/>
  <c r="W26" i="43"/>
  <c r="T26" i="43"/>
  <c r="U27" i="43" s="1"/>
  <c r="S26" i="43"/>
  <c r="R26" i="43"/>
  <c r="P26" i="43"/>
  <c r="Q27" i="43" s="1"/>
  <c r="N26" i="43"/>
  <c r="O27" i="43" s="1"/>
  <c r="L26" i="43"/>
  <c r="M27" i="43" s="1"/>
  <c r="J26" i="43"/>
  <c r="Z25" i="43"/>
  <c r="X25" i="43"/>
  <c r="W25" i="43"/>
  <c r="T25" i="43"/>
  <c r="U26" i="43" s="1"/>
  <c r="S25" i="43"/>
  <c r="R25" i="43"/>
  <c r="P25" i="43"/>
  <c r="Q26" i="43" s="1"/>
  <c r="N25" i="43"/>
  <c r="O26" i="43" s="1"/>
  <c r="L25" i="43"/>
  <c r="M26" i="43" s="1"/>
  <c r="J25" i="43"/>
  <c r="K26" i="43" s="1"/>
  <c r="Z24" i="43"/>
  <c r="X24" i="43"/>
  <c r="W24" i="43"/>
  <c r="T24" i="43"/>
  <c r="U25" i="43" s="1"/>
  <c r="S24" i="43"/>
  <c r="R24" i="43"/>
  <c r="P24" i="43"/>
  <c r="Q25" i="43" s="1"/>
  <c r="N24" i="43"/>
  <c r="O25" i="43" s="1"/>
  <c r="L24" i="43"/>
  <c r="J24" i="43"/>
  <c r="K25" i="43" s="1"/>
  <c r="Z23" i="43"/>
  <c r="X23" i="43"/>
  <c r="W23" i="43"/>
  <c r="T23" i="43"/>
  <c r="U24" i="43" s="1"/>
  <c r="S23" i="43"/>
  <c r="R23" i="43"/>
  <c r="P23" i="43"/>
  <c r="Q24" i="43" s="1"/>
  <c r="N23" i="43"/>
  <c r="O24" i="43" s="1"/>
  <c r="L23" i="43"/>
  <c r="M24" i="43" s="1"/>
  <c r="J23" i="43"/>
  <c r="K24" i="43" s="1"/>
  <c r="Z22" i="43"/>
  <c r="X22" i="43"/>
  <c r="W22" i="43"/>
  <c r="T22" i="43"/>
  <c r="U23" i="43" s="1"/>
  <c r="S22" i="43"/>
  <c r="R22" i="43"/>
  <c r="P22" i="43"/>
  <c r="Q23" i="43" s="1"/>
  <c r="N22" i="43"/>
  <c r="O23" i="43" s="1"/>
  <c r="L22" i="43"/>
  <c r="M23" i="43" s="1"/>
  <c r="J22" i="43"/>
  <c r="K23" i="43" s="1"/>
  <c r="Z21" i="43"/>
  <c r="X21" i="43"/>
  <c r="W21" i="43"/>
  <c r="T21" i="43"/>
  <c r="U22" i="43" s="1"/>
  <c r="S21" i="43"/>
  <c r="R21" i="43"/>
  <c r="P21" i="43"/>
  <c r="Q22" i="43" s="1"/>
  <c r="N21" i="43"/>
  <c r="O22" i="43" s="1"/>
  <c r="L21" i="43"/>
  <c r="M22" i="43" s="1"/>
  <c r="J21" i="43"/>
  <c r="K22" i="43" s="1"/>
  <c r="Z20" i="43"/>
  <c r="X20" i="43"/>
  <c r="W20" i="43"/>
  <c r="T20" i="43"/>
  <c r="U21" i="43" s="1"/>
  <c r="S20" i="43"/>
  <c r="R20" i="43"/>
  <c r="P20" i="43"/>
  <c r="Q21" i="43" s="1"/>
  <c r="N20" i="43"/>
  <c r="O21" i="43" s="1"/>
  <c r="L20" i="43"/>
  <c r="M21" i="43" s="1"/>
  <c r="J20" i="43"/>
  <c r="Z19" i="43"/>
  <c r="X19" i="43"/>
  <c r="W19" i="43"/>
  <c r="T19" i="43"/>
  <c r="U20" i="43" s="1"/>
  <c r="S19" i="43"/>
  <c r="R19" i="43"/>
  <c r="P19" i="43"/>
  <c r="Q20" i="43" s="1"/>
  <c r="N19" i="43"/>
  <c r="O20" i="43" s="1"/>
  <c r="L19" i="43"/>
  <c r="M20" i="43" s="1"/>
  <c r="J19" i="43"/>
  <c r="K20" i="43" s="1"/>
  <c r="Z18" i="43"/>
  <c r="X18" i="43"/>
  <c r="W18" i="43"/>
  <c r="T18" i="43"/>
  <c r="U19" i="43" s="1"/>
  <c r="S18" i="43"/>
  <c r="R18" i="43"/>
  <c r="P18" i="43"/>
  <c r="Q19" i="43" s="1"/>
  <c r="N18" i="43"/>
  <c r="O19" i="43" s="1"/>
  <c r="L18" i="43"/>
  <c r="M19" i="43" s="1"/>
  <c r="J18" i="43"/>
  <c r="K19" i="43" s="1"/>
  <c r="Z17" i="43"/>
  <c r="X17" i="43"/>
  <c r="W17" i="43"/>
  <c r="T17" i="43"/>
  <c r="U18" i="43" s="1"/>
  <c r="S17" i="43"/>
  <c r="R17" i="43"/>
  <c r="P17" i="43"/>
  <c r="Q18" i="43" s="1"/>
  <c r="N17" i="43"/>
  <c r="O18" i="43" s="1"/>
  <c r="L17" i="43"/>
  <c r="M18" i="43" s="1"/>
  <c r="J17" i="43"/>
  <c r="K18" i="43" s="1"/>
  <c r="Z16" i="43"/>
  <c r="X16" i="43"/>
  <c r="W16" i="43"/>
  <c r="T16" i="43"/>
  <c r="U17" i="43" s="1"/>
  <c r="S16" i="43"/>
  <c r="R16" i="43"/>
  <c r="P16" i="43"/>
  <c r="Q17" i="43" s="1"/>
  <c r="N16" i="43"/>
  <c r="O17" i="43" s="1"/>
  <c r="L16" i="43"/>
  <c r="M17" i="43" s="1"/>
  <c r="J16" i="43"/>
  <c r="K17" i="43" s="1"/>
  <c r="Z15" i="43"/>
  <c r="X15" i="43"/>
  <c r="W15" i="43"/>
  <c r="T15" i="43"/>
  <c r="U16" i="43" s="1"/>
  <c r="S15" i="43"/>
  <c r="R15" i="43"/>
  <c r="P15" i="43"/>
  <c r="Q16" i="43" s="1"/>
  <c r="N15" i="43"/>
  <c r="O16" i="43" s="1"/>
  <c r="L15" i="43"/>
  <c r="M16" i="43" s="1"/>
  <c r="J15" i="43"/>
  <c r="Z14" i="43"/>
  <c r="X14" i="43"/>
  <c r="W14" i="43"/>
  <c r="T14" i="43"/>
  <c r="U15" i="43" s="1"/>
  <c r="S14" i="43"/>
  <c r="R14" i="43"/>
  <c r="P14" i="43"/>
  <c r="Q15" i="43" s="1"/>
  <c r="N14" i="43"/>
  <c r="O15" i="43" s="1"/>
  <c r="L14" i="43"/>
  <c r="M15" i="43" s="1"/>
  <c r="J14" i="43"/>
  <c r="K15" i="43" s="1"/>
  <c r="Z13" i="43"/>
  <c r="X13" i="43"/>
  <c r="W13" i="43"/>
  <c r="T13" i="43"/>
  <c r="U14" i="43" s="1"/>
  <c r="S13" i="43"/>
  <c r="R13" i="43"/>
  <c r="P13" i="43"/>
  <c r="Q14" i="43" s="1"/>
  <c r="N13" i="43"/>
  <c r="O14" i="43" s="1"/>
  <c r="L13" i="43"/>
  <c r="M14" i="43" s="1"/>
  <c r="J13" i="43"/>
  <c r="K14" i="43" s="1"/>
  <c r="Z12" i="43"/>
  <c r="X12" i="43"/>
  <c r="W12" i="43"/>
  <c r="T12" i="43"/>
  <c r="U13" i="43" s="1"/>
  <c r="S12" i="43"/>
  <c r="R12" i="43"/>
  <c r="P12" i="43"/>
  <c r="Q13" i="43" s="1"/>
  <c r="N12" i="43"/>
  <c r="O13" i="43" s="1"/>
  <c r="L12" i="43"/>
  <c r="M13" i="43" s="1"/>
  <c r="J12" i="43"/>
  <c r="K13" i="43" s="1"/>
  <c r="Z11" i="43"/>
  <c r="X11" i="43"/>
  <c r="W11" i="43"/>
  <c r="T11" i="43"/>
  <c r="U12" i="43" s="1"/>
  <c r="S11" i="43"/>
  <c r="R11" i="43"/>
  <c r="P11" i="43"/>
  <c r="Q12" i="43" s="1"/>
  <c r="N11" i="43"/>
  <c r="O12" i="43" s="1"/>
  <c r="L11" i="43"/>
  <c r="M12" i="43" s="1"/>
  <c r="J11" i="43"/>
  <c r="Z10" i="43"/>
  <c r="X10" i="43"/>
  <c r="W10" i="43"/>
  <c r="T10" i="43"/>
  <c r="U11" i="43" s="1"/>
  <c r="S10" i="43"/>
  <c r="R10" i="43"/>
  <c r="P10" i="43"/>
  <c r="Q11" i="43" s="1"/>
  <c r="N10" i="43"/>
  <c r="O11" i="43" s="1"/>
  <c r="L10" i="43"/>
  <c r="M11" i="43" s="1"/>
  <c r="J10" i="43"/>
  <c r="K11" i="43" s="1"/>
  <c r="Z9" i="43"/>
  <c r="X9" i="43"/>
  <c r="W9" i="43"/>
  <c r="T9" i="43"/>
  <c r="U10" i="43" s="1"/>
  <c r="S9" i="43"/>
  <c r="R9" i="43"/>
  <c r="P9" i="43"/>
  <c r="Q10" i="43" s="1"/>
  <c r="N9" i="43"/>
  <c r="O10" i="43" s="1"/>
  <c r="L9" i="43"/>
  <c r="M10" i="43" s="1"/>
  <c r="J9" i="43"/>
  <c r="K10" i="43" s="1"/>
  <c r="Z8" i="43"/>
  <c r="X8" i="43"/>
  <c r="W8" i="43"/>
  <c r="T8" i="43"/>
  <c r="U9" i="43" s="1"/>
  <c r="S8" i="43"/>
  <c r="R8" i="43"/>
  <c r="P8" i="43"/>
  <c r="Q9" i="43" s="1"/>
  <c r="N8" i="43"/>
  <c r="O9" i="43" s="1"/>
  <c r="L8" i="43"/>
  <c r="M9" i="43" s="1"/>
  <c r="J8" i="43"/>
  <c r="K9" i="43" s="1"/>
  <c r="T7" i="43"/>
  <c r="U8" i="43" s="1"/>
  <c r="R7" i="43"/>
  <c r="P7" i="43"/>
  <c r="Q8" i="43" s="1"/>
  <c r="N7" i="43"/>
  <c r="O8" i="43" s="1"/>
  <c r="L7" i="43"/>
  <c r="M8" i="43" s="1"/>
  <c r="J7" i="43"/>
  <c r="K8" i="43" s="1"/>
  <c r="AO6" i="43"/>
  <c r="AV544" i="37"/>
  <c r="AV545" i="37"/>
  <c r="AV546" i="37"/>
  <c r="AV547" i="37"/>
  <c r="AV548" i="37"/>
  <c r="AV549" i="37"/>
  <c r="AV550" i="37"/>
  <c r="AV551" i="37"/>
  <c r="AV552" i="37"/>
  <c r="AV553" i="37"/>
  <c r="AV554" i="37"/>
  <c r="AV555" i="37"/>
  <c r="AV556" i="37"/>
  <c r="AV557" i="37"/>
  <c r="AV543" i="37"/>
  <c r="AO543" i="37"/>
  <c r="AO544" i="37"/>
  <c r="AO545" i="37"/>
  <c r="AO546" i="37"/>
  <c r="AO547" i="37"/>
  <c r="AO548" i="37"/>
  <c r="AO549" i="37"/>
  <c r="AO550" i="37"/>
  <c r="AO551" i="37"/>
  <c r="AO552" i="37"/>
  <c r="AO553" i="37"/>
  <c r="AO554" i="37"/>
  <c r="AO555" i="37"/>
  <c r="AO556" i="37"/>
  <c r="AO557" i="37"/>
  <c r="AO542" i="37"/>
  <c r="AH558" i="37"/>
  <c r="AI559" i="37" s="1"/>
  <c r="AH557" i="37"/>
  <c r="AH556" i="37"/>
  <c r="AH555" i="37"/>
  <c r="AH554" i="37"/>
  <c r="AH553" i="37"/>
  <c r="AG552" i="37"/>
  <c r="AG551" i="37"/>
  <c r="AG550" i="37"/>
  <c r="AG549" i="37"/>
  <c r="AG548" i="37"/>
  <c r="AG547" i="37"/>
  <c r="AG546" i="37"/>
  <c r="Z554" i="37"/>
  <c r="Z553" i="37"/>
  <c r="Z552" i="37"/>
  <c r="Z551" i="37"/>
  <c r="Z550" i="37"/>
  <c r="O628" i="36"/>
  <c r="S628" i="36"/>
  <c r="R630" i="36" l="1"/>
  <c r="N630" i="36"/>
  <c r="AC112" i="43"/>
  <c r="AL5" i="43"/>
  <c r="AL6" i="43" s="1"/>
  <c r="Y132" i="43"/>
  <c r="AA132" i="43" s="1"/>
  <c r="AB132" i="43" s="1"/>
  <c r="Y36" i="43"/>
  <c r="AA36" i="43" s="1"/>
  <c r="AB36" i="43" s="1"/>
  <c r="Y99" i="43"/>
  <c r="AA99" i="43" s="1"/>
  <c r="AB99" i="43" s="1"/>
  <c r="Y67" i="43"/>
  <c r="AA67" i="43" s="1"/>
  <c r="AB67" i="43" s="1"/>
  <c r="Y131" i="43"/>
  <c r="AA131" i="43" s="1"/>
  <c r="AB131" i="43" s="1"/>
  <c r="Y133" i="43"/>
  <c r="AA133" i="43" s="1"/>
  <c r="AB133" i="43" s="1"/>
  <c r="Y32" i="43"/>
  <c r="AA32" i="43" s="1"/>
  <c r="AB32" i="43" s="1"/>
  <c r="Y70" i="43"/>
  <c r="AA70" i="43" s="1"/>
  <c r="AB70" i="43" s="1"/>
  <c r="Y56" i="43"/>
  <c r="AA56" i="43" s="1"/>
  <c r="AB56" i="43" s="1"/>
  <c r="Y57" i="43"/>
  <c r="AA57" i="43" s="1"/>
  <c r="AB57" i="43" s="1"/>
  <c r="Y106" i="43"/>
  <c r="AA106" i="43" s="1"/>
  <c r="AB106" i="43" s="1"/>
  <c r="Y63" i="43"/>
  <c r="AA63" i="43" s="1"/>
  <c r="AB63" i="43" s="1"/>
  <c r="Y24" i="43"/>
  <c r="AA24" i="43" s="1"/>
  <c r="AB24" i="43" s="1"/>
  <c r="Y69" i="43"/>
  <c r="AA69" i="43" s="1"/>
  <c r="AB69" i="43" s="1"/>
  <c r="Y10" i="43"/>
  <c r="Y15" i="43"/>
  <c r="Y71" i="43"/>
  <c r="AA71" i="43" s="1"/>
  <c r="AB71" i="43" s="1"/>
  <c r="Y77" i="43"/>
  <c r="AA77" i="43" s="1"/>
  <c r="AB77" i="43" s="1"/>
  <c r="Y120" i="43"/>
  <c r="AA120" i="43" s="1"/>
  <c r="AB120" i="43" s="1"/>
  <c r="Y43" i="43"/>
  <c r="AA43" i="43" s="1"/>
  <c r="AB43" i="43" s="1"/>
  <c r="Y119" i="43"/>
  <c r="AA119" i="43" s="1"/>
  <c r="AB119" i="43" s="1"/>
  <c r="Y101" i="43"/>
  <c r="AA101" i="43" s="1"/>
  <c r="AB101" i="43" s="1"/>
  <c r="Y31" i="43"/>
  <c r="AA31" i="43" s="1"/>
  <c r="AB31" i="43" s="1"/>
  <c r="Y75" i="43"/>
  <c r="AA75" i="43" s="1"/>
  <c r="AB75" i="43" s="1"/>
  <c r="M25" i="43"/>
  <c r="Y25" i="43" s="1"/>
  <c r="AA25" i="43" s="1"/>
  <c r="AB25" i="43" s="1"/>
  <c r="Y37" i="43"/>
  <c r="AA37" i="43" s="1"/>
  <c r="AB37" i="43" s="1"/>
  <c r="Y30" i="43"/>
  <c r="AA30" i="43" s="1"/>
  <c r="AB30" i="43" s="1"/>
  <c r="Y38" i="43"/>
  <c r="AA38" i="43" s="1"/>
  <c r="AB38" i="43" s="1"/>
  <c r="Y80" i="43"/>
  <c r="AA80" i="43" s="1"/>
  <c r="AB80" i="43" s="1"/>
  <c r="Y100" i="43"/>
  <c r="AA100" i="43" s="1"/>
  <c r="AB100" i="43" s="1"/>
  <c r="Y90" i="43"/>
  <c r="AA90" i="43" s="1"/>
  <c r="AB90" i="43" s="1"/>
  <c r="Y14" i="43"/>
  <c r="Y86" i="43"/>
  <c r="AA86" i="43" s="1"/>
  <c r="AB86" i="43" s="1"/>
  <c r="Y17" i="43"/>
  <c r="Y29" i="43"/>
  <c r="AA29" i="43" s="1"/>
  <c r="AB29" i="43" s="1"/>
  <c r="Y49" i="43"/>
  <c r="AA49" i="43" s="1"/>
  <c r="AB49" i="43" s="1"/>
  <c r="Y125" i="43"/>
  <c r="AA125" i="43" s="1"/>
  <c r="AB125" i="43" s="1"/>
  <c r="Y44" i="43"/>
  <c r="AA44" i="43" s="1"/>
  <c r="AB44" i="43" s="1"/>
  <c r="Y105" i="43"/>
  <c r="AA105" i="43" s="1"/>
  <c r="AB105" i="43" s="1"/>
  <c r="Y109" i="43"/>
  <c r="AA109" i="43" s="1"/>
  <c r="AB109" i="43" s="1"/>
  <c r="Y68" i="43"/>
  <c r="AA68" i="43" s="1"/>
  <c r="AB68" i="43" s="1"/>
  <c r="Y117" i="43"/>
  <c r="AA117" i="43" s="1"/>
  <c r="AB117" i="43" s="1"/>
  <c r="Y94" i="43"/>
  <c r="AA94" i="43" s="1"/>
  <c r="AB94" i="43" s="1"/>
  <c r="Y9" i="43"/>
  <c r="Y35" i="43"/>
  <c r="AA35" i="43" s="1"/>
  <c r="AB35" i="43" s="1"/>
  <c r="Y88" i="43"/>
  <c r="AA88" i="43" s="1"/>
  <c r="AB88" i="43" s="1"/>
  <c r="Y129" i="43"/>
  <c r="AA129" i="43" s="1"/>
  <c r="AB129" i="43" s="1"/>
  <c r="K33" i="43"/>
  <c r="Y33" i="43" s="1"/>
  <c r="AA33" i="43" s="1"/>
  <c r="AB33" i="43" s="1"/>
  <c r="K76" i="43"/>
  <c r="Y76" i="43" s="1"/>
  <c r="AA76" i="43" s="1"/>
  <c r="AB76" i="43" s="1"/>
  <c r="Y108" i="43"/>
  <c r="AA108" i="43" s="1"/>
  <c r="AB108" i="43" s="1"/>
  <c r="K121" i="43"/>
  <c r="Y121" i="43" s="1"/>
  <c r="AA121" i="43" s="1"/>
  <c r="AB121" i="43" s="1"/>
  <c r="Y78" i="43"/>
  <c r="AA78" i="43" s="1"/>
  <c r="AB78" i="43" s="1"/>
  <c r="Y23" i="43"/>
  <c r="AA23" i="43" s="1"/>
  <c r="AB23" i="43" s="1"/>
  <c r="Y64" i="43"/>
  <c r="AA64" i="43" s="1"/>
  <c r="AB64" i="43" s="1"/>
  <c r="Y124" i="43"/>
  <c r="AA124" i="43" s="1"/>
  <c r="AB124" i="43" s="1"/>
  <c r="Y130" i="43"/>
  <c r="AA130" i="43" s="1"/>
  <c r="AB130" i="43" s="1"/>
  <c r="Y55" i="43"/>
  <c r="AA55" i="43" s="1"/>
  <c r="AB55" i="43" s="1"/>
  <c r="Y54" i="43"/>
  <c r="AA54" i="43" s="1"/>
  <c r="AB54" i="43" s="1"/>
  <c r="K102" i="43"/>
  <c r="Y102" i="43" s="1"/>
  <c r="AA102" i="43" s="1"/>
  <c r="AB102" i="43" s="1"/>
  <c r="Y118" i="43"/>
  <c r="AA118" i="43" s="1"/>
  <c r="AB118" i="43" s="1"/>
  <c r="Y13" i="43"/>
  <c r="Y18" i="43"/>
  <c r="Y28" i="43"/>
  <c r="AA28" i="43" s="1"/>
  <c r="AB28" i="43" s="1"/>
  <c r="Y48" i="43"/>
  <c r="AA48" i="43" s="1"/>
  <c r="AB48" i="43" s="1"/>
  <c r="Y74" i="43"/>
  <c r="AA74" i="43" s="1"/>
  <c r="AB74" i="43" s="1"/>
  <c r="AK5" i="43"/>
  <c r="AK6" i="43" s="1"/>
  <c r="AJ5" i="43"/>
  <c r="AJ6" i="43" s="1"/>
  <c r="Y126" i="43"/>
  <c r="AA126" i="43" s="1"/>
  <c r="AB126" i="43" s="1"/>
  <c r="Y34" i="43"/>
  <c r="AA34" i="43" s="1"/>
  <c r="AB34" i="43" s="1"/>
  <c r="Y45" i="43"/>
  <c r="AA45" i="43" s="1"/>
  <c r="AB45" i="43" s="1"/>
  <c r="Y110" i="43"/>
  <c r="AA110" i="43" s="1"/>
  <c r="AB110" i="43" s="1"/>
  <c r="AN5" i="43"/>
  <c r="AN6" i="43" s="1"/>
  <c r="Y8" i="43"/>
  <c r="Y52" i="43"/>
  <c r="AA52" i="43" s="1"/>
  <c r="AB52" i="43" s="1"/>
  <c r="K53" i="43"/>
  <c r="Y53" i="43" s="1"/>
  <c r="AA53" i="43" s="1"/>
  <c r="AB53" i="43" s="1"/>
  <c r="Y85" i="43"/>
  <c r="AA85" i="43" s="1"/>
  <c r="AB85" i="43" s="1"/>
  <c r="Y84" i="43"/>
  <c r="AA84" i="43" s="1"/>
  <c r="AB84" i="43" s="1"/>
  <c r="Y97" i="43"/>
  <c r="AA97" i="43" s="1"/>
  <c r="AB97" i="43" s="1"/>
  <c r="Y122" i="43"/>
  <c r="AA122" i="43" s="1"/>
  <c r="AB122" i="43" s="1"/>
  <c r="K123" i="43"/>
  <c r="Y123" i="43" s="1"/>
  <c r="AA123" i="43" s="1"/>
  <c r="AB123" i="43" s="1"/>
  <c r="K128" i="43"/>
  <c r="Y128" i="43" s="1"/>
  <c r="AA128" i="43" s="1"/>
  <c r="AB128" i="43" s="1"/>
  <c r="Y127" i="43"/>
  <c r="AA127" i="43" s="1"/>
  <c r="AB127" i="43" s="1"/>
  <c r="K27" i="43"/>
  <c r="Y27" i="43" s="1"/>
  <c r="AA27" i="43" s="1"/>
  <c r="AB27" i="43" s="1"/>
  <c r="Y26" i="43"/>
  <c r="AA26" i="43" s="1"/>
  <c r="AB26" i="43" s="1"/>
  <c r="Y73" i="43"/>
  <c r="AA73" i="43" s="1"/>
  <c r="AB73" i="43" s="1"/>
  <c r="Y116" i="43"/>
  <c r="AA116" i="43" s="1"/>
  <c r="AB116" i="43" s="1"/>
  <c r="K115" i="43"/>
  <c r="Y115" i="43" s="1"/>
  <c r="AA115" i="43" s="1"/>
  <c r="AB115" i="43" s="1"/>
  <c r="Y114" i="43"/>
  <c r="AA114" i="43" s="1"/>
  <c r="AB114" i="43" s="1"/>
  <c r="Y60" i="43"/>
  <c r="AA60" i="43" s="1"/>
  <c r="AB60" i="43" s="1"/>
  <c r="Y95" i="43"/>
  <c r="AA95" i="43" s="1"/>
  <c r="AB95" i="43" s="1"/>
  <c r="Y11" i="43"/>
  <c r="K12" i="43"/>
  <c r="Y12" i="43" s="1"/>
  <c r="Y46" i="43"/>
  <c r="AA46" i="43" s="1"/>
  <c r="AB46" i="43" s="1"/>
  <c r="AI5" i="43"/>
  <c r="AI6" i="43" s="1"/>
  <c r="Y79" i="43"/>
  <c r="AA79" i="43" s="1"/>
  <c r="AB79" i="43" s="1"/>
  <c r="Y89" i="43"/>
  <c r="AA89" i="43" s="1"/>
  <c r="AB89" i="43" s="1"/>
  <c r="Y20" i="43"/>
  <c r="AA20" i="43" s="1"/>
  <c r="AB20" i="43" s="1"/>
  <c r="K21" i="43"/>
  <c r="Y21" i="43" s="1"/>
  <c r="AA21" i="43" s="1"/>
  <c r="AB21" i="43" s="1"/>
  <c r="K72" i="43"/>
  <c r="Y72" i="43" s="1"/>
  <c r="AA72" i="43" s="1"/>
  <c r="AB72" i="43" s="1"/>
  <c r="AM5" i="43"/>
  <c r="AM6" i="43" s="1"/>
  <c r="K39" i="43"/>
  <c r="Y39" i="43" s="1"/>
  <c r="AA39" i="43" s="1"/>
  <c r="AB39" i="43" s="1"/>
  <c r="Y51" i="43"/>
  <c r="AA51" i="43" s="1"/>
  <c r="AB51" i="43" s="1"/>
  <c r="Y96" i="43"/>
  <c r="AA96" i="43" s="1"/>
  <c r="AB96" i="43" s="1"/>
  <c r="Y47" i="43"/>
  <c r="AA47" i="43" s="1"/>
  <c r="AB47" i="43" s="1"/>
  <c r="K59" i="43"/>
  <c r="Y59" i="43" s="1"/>
  <c r="AA59" i="43" s="1"/>
  <c r="AB59" i="43" s="1"/>
  <c r="Y58" i="43"/>
  <c r="AA58" i="43" s="1"/>
  <c r="AB58" i="43" s="1"/>
  <c r="Y66" i="43"/>
  <c r="AA66" i="43" s="1"/>
  <c r="AB66" i="43" s="1"/>
  <c r="Y87" i="43"/>
  <c r="AA87" i="43" s="1"/>
  <c r="AB87" i="43" s="1"/>
  <c r="Y98" i="43"/>
  <c r="AA98" i="43" s="1"/>
  <c r="AB98" i="43" s="1"/>
  <c r="Y65" i="43"/>
  <c r="AA65" i="43" s="1"/>
  <c r="AB65" i="43" s="1"/>
  <c r="Y50" i="43"/>
  <c r="AA50" i="43" s="1"/>
  <c r="AB50" i="43" s="1"/>
  <c r="K16" i="43"/>
  <c r="Y16" i="43" s="1"/>
  <c r="K40" i="43"/>
  <c r="Y40" i="43" s="1"/>
  <c r="AA40" i="43" s="1"/>
  <c r="AB40" i="43" s="1"/>
  <c r="Y19" i="43"/>
  <c r="Y83" i="43"/>
  <c r="AA83" i="43" s="1"/>
  <c r="AB83" i="43" s="1"/>
  <c r="Y91" i="43"/>
  <c r="AA91" i="43" s="1"/>
  <c r="AB91" i="43" s="1"/>
  <c r="K92" i="43"/>
  <c r="Y92" i="43" s="1"/>
  <c r="AA92" i="43" s="1"/>
  <c r="AB92" i="43" s="1"/>
  <c r="Y103" i="43"/>
  <c r="AA103" i="43" s="1"/>
  <c r="AB103" i="43" s="1"/>
  <c r="K104" i="43"/>
  <c r="Y104" i="43" s="1"/>
  <c r="AA104" i="43" s="1"/>
  <c r="AB104" i="43" s="1"/>
  <c r="Y107" i="43"/>
  <c r="AA107" i="43" s="1"/>
  <c r="AB107" i="43" s="1"/>
  <c r="Y82" i="43"/>
  <c r="AA82" i="43" s="1"/>
  <c r="AB82" i="43" s="1"/>
  <c r="Y113" i="43"/>
  <c r="AA113" i="43" s="1"/>
  <c r="AB113" i="43" s="1"/>
  <c r="Y42" i="43"/>
  <c r="AA42" i="43" s="1"/>
  <c r="AB42" i="43" s="1"/>
  <c r="Y62" i="43"/>
  <c r="AA62" i="43" s="1"/>
  <c r="AB62" i="43" s="1"/>
  <c r="Y81" i="43"/>
  <c r="AA81" i="43" s="1"/>
  <c r="AB81" i="43" s="1"/>
  <c r="Y112" i="43"/>
  <c r="AA112" i="43" s="1"/>
  <c r="AB112" i="43" s="1"/>
  <c r="Y93" i="43"/>
  <c r="AA93" i="43" s="1"/>
  <c r="AB93" i="43" s="1"/>
  <c r="Y22" i="43"/>
  <c r="AA22" i="43" s="1"/>
  <c r="AB22" i="43" s="1"/>
  <c r="AE5" i="43"/>
  <c r="AE6" i="43" s="1"/>
  <c r="Y61" i="43"/>
  <c r="AA61" i="43" s="1"/>
  <c r="AB61" i="43" s="1"/>
  <c r="Y111" i="43"/>
  <c r="AA111" i="43" s="1"/>
  <c r="AB111" i="43" s="1"/>
  <c r="AG5" i="43"/>
  <c r="AG6" i="43" s="1"/>
  <c r="Y41" i="43"/>
  <c r="AA41" i="43" s="1"/>
  <c r="AB41" i="43" s="1"/>
  <c r="AH5" i="43" l="1"/>
  <c r="AH6" i="43" s="1"/>
  <c r="AF5" i="43"/>
  <c r="AF6" i="43" s="1"/>
  <c r="AI7" i="43" l="1"/>
  <c r="AG7" i="43"/>
  <c r="AF7" i="43"/>
  <c r="AL7" i="43"/>
  <c r="AO7" i="43"/>
  <c r="AK7" i="43"/>
  <c r="AE7" i="43"/>
  <c r="AH7" i="43"/>
  <c r="AJ7" i="43"/>
  <c r="AM7" i="43"/>
  <c r="AN7" i="43"/>
  <c r="M33" i="42" l="1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M102" i="42"/>
  <c r="M103" i="42"/>
  <c r="M104" i="42"/>
  <c r="M105" i="42"/>
  <c r="M106" i="42"/>
  <c r="M107" i="42"/>
  <c r="M108" i="42"/>
  <c r="M109" i="42"/>
  <c r="M110" i="42"/>
  <c r="M111" i="42"/>
  <c r="M112" i="42"/>
  <c r="M113" i="42"/>
  <c r="M114" i="42"/>
  <c r="M115" i="42"/>
  <c r="M116" i="42"/>
  <c r="M117" i="42"/>
  <c r="M118" i="42"/>
  <c r="M119" i="42"/>
  <c r="M120" i="42"/>
  <c r="M121" i="42"/>
  <c r="M122" i="42"/>
  <c r="M123" i="42"/>
  <c r="M124" i="42"/>
  <c r="M125" i="42"/>
  <c r="M126" i="42"/>
  <c r="M127" i="42"/>
  <c r="M128" i="42"/>
  <c r="M129" i="42"/>
  <c r="M130" i="42"/>
  <c r="M131" i="42"/>
  <c r="M132" i="42"/>
  <c r="M133" i="42"/>
  <c r="M134" i="42"/>
  <c r="M135" i="42"/>
  <c r="M136" i="42"/>
  <c r="M137" i="42"/>
  <c r="M138" i="42"/>
  <c r="M139" i="42"/>
  <c r="M140" i="42"/>
  <c r="M141" i="42"/>
  <c r="M142" i="42"/>
  <c r="M143" i="42"/>
  <c r="M144" i="42"/>
  <c r="M145" i="42"/>
  <c r="M146" i="42"/>
  <c r="M147" i="42"/>
  <c r="M148" i="42"/>
  <c r="M149" i="42"/>
  <c r="M150" i="42"/>
  <c r="M151" i="42"/>
  <c r="M152" i="42"/>
  <c r="M153" i="42"/>
  <c r="M154" i="42"/>
  <c r="M155" i="42"/>
  <c r="M156" i="42"/>
  <c r="M157" i="42"/>
  <c r="M158" i="42"/>
  <c r="M159" i="42"/>
  <c r="M160" i="42"/>
  <c r="M161" i="42"/>
  <c r="M162" i="42"/>
  <c r="M163" i="42"/>
  <c r="M164" i="42"/>
  <c r="M165" i="42"/>
  <c r="M166" i="42"/>
  <c r="M167" i="42"/>
  <c r="M168" i="42"/>
  <c r="M169" i="42"/>
  <c r="M170" i="42"/>
  <c r="M171" i="42"/>
  <c r="M172" i="42"/>
  <c r="M173" i="42"/>
  <c r="M174" i="42"/>
  <c r="M175" i="42"/>
  <c r="M176" i="42"/>
  <c r="M177" i="42"/>
  <c r="M178" i="42"/>
  <c r="M179" i="42"/>
  <c r="M180" i="42"/>
  <c r="M181" i="42"/>
  <c r="M182" i="42"/>
  <c r="M183" i="42"/>
  <c r="M184" i="42"/>
  <c r="M185" i="42"/>
  <c r="M186" i="42"/>
  <c r="M187" i="42"/>
  <c r="M188" i="42"/>
  <c r="M189" i="42"/>
  <c r="M190" i="42"/>
  <c r="M191" i="42"/>
  <c r="M192" i="42"/>
  <c r="M193" i="42"/>
  <c r="M194" i="42"/>
  <c r="M195" i="42"/>
  <c r="M196" i="42"/>
  <c r="M197" i="42"/>
  <c r="M198" i="42"/>
  <c r="M199" i="42"/>
  <c r="M200" i="42"/>
  <c r="M201" i="42"/>
  <c r="M202" i="42"/>
  <c r="M203" i="42"/>
  <c r="M204" i="42"/>
  <c r="M205" i="42"/>
  <c r="M206" i="42"/>
  <c r="M207" i="42"/>
  <c r="M208" i="42"/>
  <c r="M209" i="42"/>
  <c r="M210" i="42"/>
  <c r="M211" i="42"/>
  <c r="M212" i="42"/>
  <c r="M213" i="42"/>
  <c r="M214" i="42"/>
  <c r="M215" i="42"/>
  <c r="M216" i="42"/>
  <c r="M217" i="42"/>
  <c r="M218" i="42"/>
  <c r="M219" i="42"/>
  <c r="M220" i="42"/>
  <c r="M221" i="42"/>
  <c r="M222" i="42"/>
  <c r="M223" i="42"/>
  <c r="M224" i="42"/>
  <c r="M225" i="42"/>
  <c r="M226" i="42"/>
  <c r="M227" i="42"/>
  <c r="M228" i="42"/>
  <c r="M229" i="42"/>
  <c r="M230" i="42"/>
  <c r="M231" i="42"/>
  <c r="M232" i="42"/>
  <c r="M233" i="42"/>
  <c r="M234" i="42"/>
  <c r="M235" i="42"/>
  <c r="M236" i="42"/>
  <c r="M237" i="42"/>
  <c r="M238" i="42"/>
  <c r="M239" i="42"/>
  <c r="M240" i="42"/>
  <c r="M241" i="42"/>
  <c r="M242" i="42"/>
  <c r="M243" i="42"/>
  <c r="M244" i="42"/>
  <c r="M245" i="42"/>
  <c r="M246" i="42"/>
  <c r="M247" i="42"/>
  <c r="M248" i="42"/>
  <c r="M249" i="42"/>
  <c r="M250" i="42"/>
  <c r="M251" i="42"/>
  <c r="M252" i="42"/>
  <c r="M253" i="42"/>
  <c r="M254" i="42"/>
  <c r="M255" i="42"/>
  <c r="M256" i="42"/>
  <c r="M257" i="42"/>
  <c r="M258" i="42"/>
  <c r="M259" i="42"/>
  <c r="M260" i="42"/>
  <c r="M261" i="42"/>
  <c r="M262" i="42"/>
  <c r="M263" i="42"/>
  <c r="M264" i="42"/>
  <c r="M265" i="42"/>
  <c r="M266" i="42"/>
  <c r="M267" i="42"/>
  <c r="M268" i="42"/>
  <c r="M269" i="42"/>
  <c r="M270" i="42"/>
  <c r="M271" i="42"/>
  <c r="M272" i="42"/>
  <c r="M273" i="42"/>
  <c r="M274" i="42"/>
  <c r="M275" i="42"/>
  <c r="M276" i="42"/>
  <c r="M277" i="42"/>
  <c r="M278" i="42"/>
  <c r="M279" i="42"/>
  <c r="M280" i="42"/>
  <c r="M281" i="42"/>
  <c r="M282" i="42"/>
  <c r="M283" i="42"/>
  <c r="M284" i="42"/>
  <c r="M285" i="42"/>
  <c r="M286" i="42"/>
  <c r="M287" i="42"/>
  <c r="M288" i="42"/>
  <c r="M289" i="42"/>
  <c r="M290" i="42"/>
  <c r="M291" i="42"/>
  <c r="M292" i="42"/>
  <c r="M293" i="42"/>
  <c r="M294" i="42"/>
  <c r="M295" i="42"/>
  <c r="M28" i="42"/>
  <c r="M29" i="42"/>
  <c r="M30" i="42"/>
  <c r="M31" i="42"/>
  <c r="M32" i="42"/>
  <c r="AJ559" i="37" l="1"/>
  <c r="E620" i="36"/>
  <c r="G620" i="36"/>
  <c r="AY559" i="37"/>
  <c r="C147" i="32"/>
  <c r="C145" i="32"/>
  <c r="R629" i="36" l="1"/>
  <c r="P629" i="36"/>
  <c r="D620" i="36"/>
  <c r="O626" i="36"/>
  <c r="S626" i="36"/>
  <c r="O627" i="36"/>
  <c r="S627" i="36"/>
  <c r="AW557" i="37"/>
  <c r="AX558" i="37" s="1"/>
  <c r="AP557" i="37"/>
  <c r="AQ558" i="37" s="1"/>
  <c r="AR558" i="37" s="1"/>
  <c r="D619" i="36"/>
  <c r="G3137" i="39"/>
  <c r="G3138" i="39"/>
  <c r="G3139" i="39"/>
  <c r="G314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M132" i="39"/>
  <c r="G133" i="39"/>
  <c r="M133" i="39"/>
  <c r="G3127" i="39" s="1"/>
  <c r="G134" i="39"/>
  <c r="G135" i="39"/>
  <c r="G136" i="39"/>
  <c r="G137" i="39"/>
  <c r="G138" i="39"/>
  <c r="G139" i="39"/>
  <c r="G140" i="39"/>
  <c r="G141" i="39"/>
  <c r="G142" i="39"/>
  <c r="G143" i="39"/>
  <c r="N143" i="39"/>
  <c r="O143" i="39"/>
  <c r="P143" i="39"/>
  <c r="G144" i="39"/>
  <c r="P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302" i="39"/>
  <c r="G303" i="39"/>
  <c r="G304" i="39"/>
  <c r="G305" i="39"/>
  <c r="G306" i="39"/>
  <c r="G307" i="39"/>
  <c r="G308" i="39"/>
  <c r="G309" i="39"/>
  <c r="G310" i="39"/>
  <c r="G311" i="39"/>
  <c r="G312" i="39"/>
  <c r="G313" i="39"/>
  <c r="G314" i="39"/>
  <c r="G315" i="39"/>
  <c r="G316" i="39"/>
  <c r="G317" i="39"/>
  <c r="G318" i="39"/>
  <c r="G319" i="39"/>
  <c r="G320" i="39"/>
  <c r="G321" i="39"/>
  <c r="G322" i="39"/>
  <c r="G323" i="39"/>
  <c r="G324" i="39"/>
  <c r="G325" i="39"/>
  <c r="G326" i="39"/>
  <c r="G327" i="39"/>
  <c r="G328" i="39"/>
  <c r="G329" i="39"/>
  <c r="G330" i="39"/>
  <c r="G331" i="39"/>
  <c r="G332" i="39"/>
  <c r="G333" i="39"/>
  <c r="G334" i="39"/>
  <c r="G335" i="39"/>
  <c r="G336" i="39"/>
  <c r="G337" i="39"/>
  <c r="G338" i="39"/>
  <c r="G339" i="39"/>
  <c r="G340" i="39"/>
  <c r="G341" i="39"/>
  <c r="G342" i="39"/>
  <c r="G343" i="39"/>
  <c r="G344" i="39"/>
  <c r="G345" i="39"/>
  <c r="G346" i="39"/>
  <c r="G347" i="39"/>
  <c r="G348" i="39"/>
  <c r="G349" i="39"/>
  <c r="G350" i="39"/>
  <c r="G351" i="39"/>
  <c r="G352" i="39"/>
  <c r="G353" i="39"/>
  <c r="G354" i="39"/>
  <c r="G355" i="39"/>
  <c r="G356" i="39"/>
  <c r="G357" i="39"/>
  <c r="G358" i="39"/>
  <c r="G359" i="39"/>
  <c r="G360" i="39"/>
  <c r="G361" i="39"/>
  <c r="G362" i="39"/>
  <c r="G363" i="39"/>
  <c r="G364" i="39"/>
  <c r="G365" i="39"/>
  <c r="G366" i="39"/>
  <c r="G367" i="39"/>
  <c r="G368" i="39"/>
  <c r="G369" i="39"/>
  <c r="G370" i="39"/>
  <c r="G371" i="39"/>
  <c r="G372" i="39"/>
  <c r="G373" i="39"/>
  <c r="G374" i="39"/>
  <c r="G375" i="39"/>
  <c r="G376" i="39"/>
  <c r="G377" i="39"/>
  <c r="G378" i="39"/>
  <c r="G379" i="39"/>
  <c r="G380" i="39"/>
  <c r="G381" i="39"/>
  <c r="G382" i="39"/>
  <c r="G383" i="39"/>
  <c r="G384" i="39"/>
  <c r="G385" i="39"/>
  <c r="G386" i="39"/>
  <c r="G387" i="39"/>
  <c r="G388" i="39"/>
  <c r="G389" i="39"/>
  <c r="G390" i="39"/>
  <c r="G391" i="39"/>
  <c r="G392" i="39"/>
  <c r="G393" i="39"/>
  <c r="G394" i="39"/>
  <c r="G395" i="39"/>
  <c r="G396" i="39"/>
  <c r="G397" i="39"/>
  <c r="G398" i="39"/>
  <c r="G399" i="39"/>
  <c r="G400" i="39"/>
  <c r="G401" i="39"/>
  <c r="G402" i="39"/>
  <c r="G403" i="39"/>
  <c r="G404" i="39"/>
  <c r="G405" i="39"/>
  <c r="G406" i="39"/>
  <c r="G407" i="39"/>
  <c r="G408" i="39"/>
  <c r="G409" i="39"/>
  <c r="G410" i="39"/>
  <c r="G411" i="39"/>
  <c r="G412" i="39"/>
  <c r="G413" i="39"/>
  <c r="G414" i="39"/>
  <c r="G415" i="39"/>
  <c r="G416" i="39"/>
  <c r="G417" i="39"/>
  <c r="G418" i="39"/>
  <c r="G419" i="39"/>
  <c r="G420" i="39"/>
  <c r="G421" i="39"/>
  <c r="G422" i="39"/>
  <c r="G423" i="39"/>
  <c r="G424" i="39"/>
  <c r="G425" i="39"/>
  <c r="G426" i="39"/>
  <c r="G427" i="39"/>
  <c r="G428" i="39"/>
  <c r="G429" i="39"/>
  <c r="G430" i="39"/>
  <c r="G431" i="39"/>
  <c r="G432" i="39"/>
  <c r="G433" i="39"/>
  <c r="G434" i="39"/>
  <c r="G435" i="39"/>
  <c r="G436" i="39"/>
  <c r="G437" i="39"/>
  <c r="G438" i="39"/>
  <c r="G439" i="39"/>
  <c r="G440" i="39"/>
  <c r="G441" i="39"/>
  <c r="G442" i="39"/>
  <c r="G443" i="39"/>
  <c r="G444" i="39"/>
  <c r="G445" i="39"/>
  <c r="G446" i="39"/>
  <c r="G447" i="39"/>
  <c r="G448" i="39"/>
  <c r="G449" i="39"/>
  <c r="G450" i="39"/>
  <c r="G451" i="39"/>
  <c r="G452" i="39"/>
  <c r="G453" i="39"/>
  <c r="G454" i="39"/>
  <c r="G455" i="39"/>
  <c r="G456" i="39"/>
  <c r="G457" i="39"/>
  <c r="G458" i="39"/>
  <c r="G459" i="39"/>
  <c r="G460" i="39"/>
  <c r="G461" i="39"/>
  <c r="G462" i="39"/>
  <c r="G463" i="39"/>
  <c r="G464" i="39"/>
  <c r="G465" i="39"/>
  <c r="G466" i="39"/>
  <c r="G467" i="39"/>
  <c r="G468" i="39"/>
  <c r="G469" i="39"/>
  <c r="G470" i="39"/>
  <c r="G471" i="39"/>
  <c r="G472" i="39"/>
  <c r="G473" i="39"/>
  <c r="G474" i="39"/>
  <c r="G475" i="39"/>
  <c r="G476" i="39"/>
  <c r="G477" i="39"/>
  <c r="G478" i="39"/>
  <c r="G479" i="39"/>
  <c r="G480" i="39"/>
  <c r="G481" i="39"/>
  <c r="G482" i="39"/>
  <c r="G483" i="39"/>
  <c r="G484" i="39"/>
  <c r="G485" i="39"/>
  <c r="G486" i="39"/>
  <c r="G487" i="39"/>
  <c r="G488" i="39"/>
  <c r="G489" i="39"/>
  <c r="G490" i="39"/>
  <c r="G491" i="39"/>
  <c r="G492" i="39"/>
  <c r="G493" i="39"/>
  <c r="G494" i="39"/>
  <c r="G495" i="39"/>
  <c r="G496" i="39"/>
  <c r="G497" i="39"/>
  <c r="G498" i="39"/>
  <c r="G499" i="39"/>
  <c r="G500" i="39"/>
  <c r="G501" i="39"/>
  <c r="G502" i="39"/>
  <c r="G503" i="39"/>
  <c r="G504" i="39"/>
  <c r="G505" i="39"/>
  <c r="G506" i="39"/>
  <c r="G507" i="39"/>
  <c r="G508" i="39"/>
  <c r="G509" i="39"/>
  <c r="G510" i="39"/>
  <c r="G511" i="39"/>
  <c r="G512" i="39"/>
  <c r="G513" i="39"/>
  <c r="G514" i="39"/>
  <c r="G515" i="39"/>
  <c r="G516" i="39"/>
  <c r="G517" i="39"/>
  <c r="G518" i="39"/>
  <c r="G519" i="39"/>
  <c r="G520" i="39"/>
  <c r="G521" i="39"/>
  <c r="G522" i="39"/>
  <c r="G523" i="39"/>
  <c r="G524" i="39"/>
  <c r="G525" i="39"/>
  <c r="G526" i="39"/>
  <c r="G527" i="39"/>
  <c r="G528" i="39"/>
  <c r="G529" i="39"/>
  <c r="G530" i="39"/>
  <c r="G531" i="39"/>
  <c r="G532" i="39"/>
  <c r="G533" i="39"/>
  <c r="G534" i="39"/>
  <c r="G535" i="39"/>
  <c r="G536" i="39"/>
  <c r="G537" i="39"/>
  <c r="G538" i="39"/>
  <c r="G539" i="39"/>
  <c r="G540" i="39"/>
  <c r="G541" i="39"/>
  <c r="G542" i="39"/>
  <c r="G543" i="39"/>
  <c r="G544" i="39"/>
  <c r="G545" i="39"/>
  <c r="G546" i="39"/>
  <c r="G547" i="39"/>
  <c r="G548" i="39"/>
  <c r="G549" i="39"/>
  <c r="G550" i="39"/>
  <c r="G551" i="39"/>
  <c r="G552" i="39"/>
  <c r="G553" i="39"/>
  <c r="G554" i="39"/>
  <c r="G555" i="39"/>
  <c r="G556" i="39"/>
  <c r="G557" i="39"/>
  <c r="G558" i="39"/>
  <c r="G559" i="39"/>
  <c r="G560" i="39"/>
  <c r="G561" i="39"/>
  <c r="G562" i="39"/>
  <c r="G563" i="39"/>
  <c r="G564" i="39"/>
  <c r="G565" i="39"/>
  <c r="G566" i="39"/>
  <c r="G567" i="39"/>
  <c r="G568" i="39"/>
  <c r="G569" i="39"/>
  <c r="G570" i="39"/>
  <c r="G571" i="39"/>
  <c r="G572" i="39"/>
  <c r="G573" i="39"/>
  <c r="G574" i="39"/>
  <c r="G575" i="39"/>
  <c r="G576" i="39"/>
  <c r="G577" i="39"/>
  <c r="G578" i="39"/>
  <c r="G579" i="39"/>
  <c r="G580" i="39"/>
  <c r="G581" i="39"/>
  <c r="G582" i="39"/>
  <c r="G583" i="39"/>
  <c r="G584" i="39"/>
  <c r="G585" i="39"/>
  <c r="G586" i="39"/>
  <c r="G587" i="39"/>
  <c r="G588" i="39"/>
  <c r="G589" i="39"/>
  <c r="G590" i="39"/>
  <c r="G591" i="39"/>
  <c r="G592" i="39"/>
  <c r="G593" i="39"/>
  <c r="G594" i="39"/>
  <c r="G595" i="39"/>
  <c r="G596" i="39"/>
  <c r="G597" i="39"/>
  <c r="G598" i="39"/>
  <c r="G599" i="39"/>
  <c r="G600" i="39"/>
  <c r="G601" i="39"/>
  <c r="G602" i="39"/>
  <c r="G603" i="39"/>
  <c r="G604" i="39"/>
  <c r="G605" i="39"/>
  <c r="G606" i="39"/>
  <c r="G607" i="39"/>
  <c r="G608" i="39"/>
  <c r="G609" i="39"/>
  <c r="G610" i="39"/>
  <c r="G611" i="39"/>
  <c r="G612" i="39"/>
  <c r="G613" i="39"/>
  <c r="G614" i="39"/>
  <c r="G615" i="39"/>
  <c r="G616" i="39"/>
  <c r="G617" i="39"/>
  <c r="G618" i="39"/>
  <c r="G619" i="39"/>
  <c r="G620" i="39"/>
  <c r="G621" i="39"/>
  <c r="G622" i="39"/>
  <c r="G623" i="39"/>
  <c r="G624" i="39"/>
  <c r="G625" i="39"/>
  <c r="G626" i="39"/>
  <c r="G627" i="39"/>
  <c r="G628" i="39"/>
  <c r="G629" i="39"/>
  <c r="G630" i="39"/>
  <c r="G631" i="39"/>
  <c r="G632" i="39"/>
  <c r="G633" i="39"/>
  <c r="G634" i="39"/>
  <c r="G635" i="39"/>
  <c r="G636" i="39"/>
  <c r="G637" i="39"/>
  <c r="G638" i="39"/>
  <c r="G639" i="39"/>
  <c r="G640" i="39"/>
  <c r="G641" i="39"/>
  <c r="G642" i="39"/>
  <c r="G643" i="39"/>
  <c r="G644" i="39"/>
  <c r="G645" i="39"/>
  <c r="G646" i="39"/>
  <c r="G647" i="39"/>
  <c r="G648" i="39"/>
  <c r="G649" i="39"/>
  <c r="G650" i="39"/>
  <c r="G651" i="39"/>
  <c r="G652" i="39"/>
  <c r="G653" i="39"/>
  <c r="G654" i="39"/>
  <c r="G655" i="39"/>
  <c r="G656" i="39"/>
  <c r="G657" i="39"/>
  <c r="G658" i="39"/>
  <c r="G659" i="39"/>
  <c r="G660" i="39"/>
  <c r="G661" i="39"/>
  <c r="G662" i="39"/>
  <c r="G663" i="39"/>
  <c r="G664" i="39"/>
  <c r="G665" i="39"/>
  <c r="G666" i="39"/>
  <c r="G667" i="39"/>
  <c r="G668" i="39"/>
  <c r="G669" i="39"/>
  <c r="G670" i="39"/>
  <c r="G671" i="39"/>
  <c r="G672" i="39"/>
  <c r="G673" i="39"/>
  <c r="G674" i="39"/>
  <c r="G675" i="39"/>
  <c r="G676" i="39"/>
  <c r="G677" i="39"/>
  <c r="G678" i="39"/>
  <c r="G679" i="39"/>
  <c r="G680" i="39"/>
  <c r="G681" i="39"/>
  <c r="G682" i="39"/>
  <c r="G683" i="39"/>
  <c r="G684" i="39"/>
  <c r="G685" i="39"/>
  <c r="G686" i="39"/>
  <c r="G687" i="39"/>
  <c r="G688" i="39"/>
  <c r="G689" i="39"/>
  <c r="G690" i="39"/>
  <c r="G691" i="39"/>
  <c r="G692" i="39"/>
  <c r="G693" i="39"/>
  <c r="G694" i="39"/>
  <c r="G695" i="39"/>
  <c r="G696" i="39"/>
  <c r="G697" i="39"/>
  <c r="G698" i="39"/>
  <c r="G699" i="39"/>
  <c r="G700" i="39"/>
  <c r="G701" i="39"/>
  <c r="G702" i="39"/>
  <c r="G703" i="39"/>
  <c r="G704" i="39"/>
  <c r="G705" i="39"/>
  <c r="G706" i="39"/>
  <c r="G707" i="39"/>
  <c r="G708" i="39"/>
  <c r="G709" i="39"/>
  <c r="G710" i="39"/>
  <c r="G711" i="39"/>
  <c r="G712" i="39"/>
  <c r="G713" i="39"/>
  <c r="G714" i="39"/>
  <c r="G715" i="39"/>
  <c r="G716" i="39"/>
  <c r="G717" i="39"/>
  <c r="G718" i="39"/>
  <c r="G719" i="39"/>
  <c r="G720" i="39"/>
  <c r="G721" i="39"/>
  <c r="G722" i="39"/>
  <c r="G723" i="39"/>
  <c r="G724" i="39"/>
  <c r="G725" i="39"/>
  <c r="G726" i="39"/>
  <c r="G727" i="39"/>
  <c r="G728" i="39"/>
  <c r="G729" i="39"/>
  <c r="G730" i="39"/>
  <c r="G731" i="39"/>
  <c r="G732" i="39"/>
  <c r="G733" i="39"/>
  <c r="G734" i="39"/>
  <c r="G735" i="39"/>
  <c r="G736" i="39"/>
  <c r="G737" i="39"/>
  <c r="G738" i="39"/>
  <c r="G739" i="39"/>
  <c r="G740" i="39"/>
  <c r="G741" i="39"/>
  <c r="G742" i="39"/>
  <c r="G743" i="39"/>
  <c r="G744" i="39"/>
  <c r="G745" i="39"/>
  <c r="G746" i="39"/>
  <c r="G747" i="39"/>
  <c r="G748" i="39"/>
  <c r="G749" i="39"/>
  <c r="G750" i="39"/>
  <c r="G751" i="39"/>
  <c r="G752" i="39"/>
  <c r="G753" i="39"/>
  <c r="G754" i="39"/>
  <c r="G755" i="39"/>
  <c r="G756" i="39"/>
  <c r="G757" i="39"/>
  <c r="G758" i="39"/>
  <c r="G759" i="39"/>
  <c r="G760" i="39"/>
  <c r="G761" i="39"/>
  <c r="G762" i="39"/>
  <c r="G763" i="39"/>
  <c r="G764" i="39"/>
  <c r="G765" i="39"/>
  <c r="G766" i="39"/>
  <c r="G767" i="39"/>
  <c r="G768" i="39"/>
  <c r="G769" i="39"/>
  <c r="G770" i="39"/>
  <c r="G771" i="39"/>
  <c r="G772" i="39"/>
  <c r="G773" i="39"/>
  <c r="G774" i="39"/>
  <c r="G775" i="39"/>
  <c r="G776" i="39"/>
  <c r="G777" i="39"/>
  <c r="G778" i="39"/>
  <c r="G779" i="39"/>
  <c r="G780" i="39"/>
  <c r="G781" i="39"/>
  <c r="G782" i="39"/>
  <c r="G783" i="39"/>
  <c r="G784" i="39"/>
  <c r="G785" i="39"/>
  <c r="G786" i="39"/>
  <c r="G787" i="39"/>
  <c r="G788" i="39"/>
  <c r="G789" i="39"/>
  <c r="G790" i="39"/>
  <c r="G791" i="39"/>
  <c r="G792" i="39"/>
  <c r="G793" i="39"/>
  <c r="G794" i="39"/>
  <c r="G795" i="39"/>
  <c r="G796" i="39"/>
  <c r="G797" i="39"/>
  <c r="G798" i="39"/>
  <c r="G799" i="39"/>
  <c r="G800" i="39"/>
  <c r="G801" i="39"/>
  <c r="G802" i="39"/>
  <c r="G803" i="39"/>
  <c r="G804" i="39"/>
  <c r="G805" i="39"/>
  <c r="G806" i="39"/>
  <c r="G807" i="39"/>
  <c r="G808" i="39"/>
  <c r="G809" i="39"/>
  <c r="G810" i="39"/>
  <c r="G811" i="39"/>
  <c r="G812" i="39"/>
  <c r="G813" i="39"/>
  <c r="G814" i="39"/>
  <c r="G815" i="39"/>
  <c r="G816" i="39"/>
  <c r="G817" i="39"/>
  <c r="G818" i="39"/>
  <c r="G819" i="39"/>
  <c r="G820" i="39"/>
  <c r="G821" i="39"/>
  <c r="G822" i="39"/>
  <c r="G823" i="39"/>
  <c r="G824" i="39"/>
  <c r="G825" i="39"/>
  <c r="G826" i="39"/>
  <c r="G827" i="39"/>
  <c r="G828" i="39"/>
  <c r="G829" i="39"/>
  <c r="G830" i="39"/>
  <c r="G831" i="39"/>
  <c r="G832" i="39"/>
  <c r="G833" i="39"/>
  <c r="G834" i="39"/>
  <c r="G835" i="39"/>
  <c r="G836" i="39"/>
  <c r="G837" i="39"/>
  <c r="G838" i="39"/>
  <c r="G839" i="39"/>
  <c r="G840" i="39"/>
  <c r="G841" i="39"/>
  <c r="G842" i="39"/>
  <c r="G843" i="39"/>
  <c r="G844" i="39"/>
  <c r="G845" i="39"/>
  <c r="G846" i="39"/>
  <c r="G847" i="39"/>
  <c r="G848" i="39"/>
  <c r="G849" i="39"/>
  <c r="G850" i="39"/>
  <c r="G851" i="39"/>
  <c r="G852" i="39"/>
  <c r="G853" i="39"/>
  <c r="G854" i="39"/>
  <c r="G855" i="39"/>
  <c r="G856" i="39"/>
  <c r="G857" i="39"/>
  <c r="G858" i="39"/>
  <c r="G859" i="39"/>
  <c r="G860" i="39"/>
  <c r="G861" i="39"/>
  <c r="G862" i="39"/>
  <c r="G863" i="39"/>
  <c r="G864" i="39"/>
  <c r="G865" i="39"/>
  <c r="G866" i="39"/>
  <c r="G867" i="39"/>
  <c r="G868" i="39"/>
  <c r="G869" i="39"/>
  <c r="G870" i="39"/>
  <c r="G871" i="39"/>
  <c r="G872" i="39"/>
  <c r="G873" i="39"/>
  <c r="G874" i="39"/>
  <c r="G875" i="39"/>
  <c r="G876" i="39"/>
  <c r="G877" i="39"/>
  <c r="G878" i="39"/>
  <c r="G879" i="39"/>
  <c r="G880" i="39"/>
  <c r="G881" i="39"/>
  <c r="G882" i="39"/>
  <c r="G883" i="39"/>
  <c r="G884" i="39"/>
  <c r="G885" i="39"/>
  <c r="G886" i="39"/>
  <c r="G887" i="39"/>
  <c r="G888" i="39"/>
  <c r="G889" i="39"/>
  <c r="G890" i="39"/>
  <c r="G891" i="39"/>
  <c r="G892" i="39"/>
  <c r="G893" i="39"/>
  <c r="G894" i="39"/>
  <c r="G895" i="39"/>
  <c r="G896" i="39"/>
  <c r="G897" i="39"/>
  <c r="G898" i="39"/>
  <c r="G899" i="39"/>
  <c r="G900" i="39"/>
  <c r="G901" i="39"/>
  <c r="G902" i="39"/>
  <c r="G903" i="39"/>
  <c r="G904" i="39"/>
  <c r="G905" i="39"/>
  <c r="G906" i="39"/>
  <c r="G907" i="39"/>
  <c r="G908" i="39"/>
  <c r="G909" i="39"/>
  <c r="G910" i="39"/>
  <c r="G911" i="39"/>
  <c r="G912" i="39"/>
  <c r="G913" i="39"/>
  <c r="G914" i="39"/>
  <c r="G915" i="39"/>
  <c r="G916" i="39"/>
  <c r="G917" i="39"/>
  <c r="G918" i="39"/>
  <c r="G919" i="39"/>
  <c r="G920" i="39"/>
  <c r="G921" i="39"/>
  <c r="G922" i="39"/>
  <c r="G923" i="39"/>
  <c r="G924" i="39"/>
  <c r="G925" i="39"/>
  <c r="G926" i="39"/>
  <c r="G927" i="39"/>
  <c r="G928" i="39"/>
  <c r="G929" i="39"/>
  <c r="G930" i="39"/>
  <c r="G931" i="39"/>
  <c r="G932" i="39"/>
  <c r="G933" i="39"/>
  <c r="G934" i="39"/>
  <c r="G935" i="39"/>
  <c r="G936" i="39"/>
  <c r="G937" i="39"/>
  <c r="G938" i="39"/>
  <c r="G939" i="39"/>
  <c r="G940" i="39"/>
  <c r="G941" i="39"/>
  <c r="G942" i="39"/>
  <c r="G943" i="39"/>
  <c r="G944" i="39"/>
  <c r="G945" i="39"/>
  <c r="G946" i="39"/>
  <c r="G947" i="39"/>
  <c r="G948" i="39"/>
  <c r="G949" i="39"/>
  <c r="G950" i="39"/>
  <c r="G951" i="39"/>
  <c r="G952" i="39"/>
  <c r="G953" i="39"/>
  <c r="G954" i="39"/>
  <c r="G955" i="39"/>
  <c r="G956" i="39"/>
  <c r="G957" i="39"/>
  <c r="G958" i="39"/>
  <c r="G959" i="39"/>
  <c r="G960" i="39"/>
  <c r="G961" i="39"/>
  <c r="G962" i="39"/>
  <c r="G963" i="39"/>
  <c r="G964" i="39"/>
  <c r="G965" i="39"/>
  <c r="G966" i="39"/>
  <c r="G967" i="39"/>
  <c r="G968" i="39"/>
  <c r="G969" i="39"/>
  <c r="G970" i="39"/>
  <c r="G971" i="39"/>
  <c r="G972" i="39"/>
  <c r="G973" i="39"/>
  <c r="G974" i="39"/>
  <c r="G975" i="39"/>
  <c r="G976" i="39"/>
  <c r="G977" i="39"/>
  <c r="G978" i="39"/>
  <c r="G979" i="39"/>
  <c r="G980" i="39"/>
  <c r="G981" i="39"/>
  <c r="G982" i="39"/>
  <c r="G983" i="39"/>
  <c r="G984" i="39"/>
  <c r="G985" i="39"/>
  <c r="G986" i="39"/>
  <c r="G987" i="39"/>
  <c r="G988" i="39"/>
  <c r="G989" i="39"/>
  <c r="G990" i="39"/>
  <c r="G991" i="39"/>
  <c r="G992" i="39"/>
  <c r="G993" i="39"/>
  <c r="G994" i="39"/>
  <c r="G995" i="39"/>
  <c r="G996" i="39"/>
  <c r="G997" i="39"/>
  <c r="G998" i="39"/>
  <c r="G999" i="39"/>
  <c r="G1000" i="39"/>
  <c r="G1001" i="39"/>
  <c r="G1002" i="39"/>
  <c r="G1003" i="39"/>
  <c r="G1004" i="39"/>
  <c r="G1005" i="39"/>
  <c r="G1006" i="39"/>
  <c r="G1007" i="39"/>
  <c r="G1008" i="39"/>
  <c r="G1009" i="39"/>
  <c r="G1010" i="39"/>
  <c r="G1011" i="39"/>
  <c r="G1012" i="39"/>
  <c r="G1013" i="39"/>
  <c r="G1014" i="39"/>
  <c r="G1015" i="39"/>
  <c r="G1016" i="39"/>
  <c r="G1017" i="39"/>
  <c r="G1018" i="39"/>
  <c r="G1019" i="39"/>
  <c r="G1020" i="39"/>
  <c r="G1021" i="39"/>
  <c r="G1022" i="39"/>
  <c r="G1023" i="39"/>
  <c r="G1024" i="39"/>
  <c r="G1025" i="39"/>
  <c r="G1026" i="39"/>
  <c r="G1027" i="39"/>
  <c r="G1028" i="39"/>
  <c r="G1029" i="39"/>
  <c r="G1030" i="39"/>
  <c r="G1031" i="39"/>
  <c r="G1032" i="39"/>
  <c r="G1033" i="39"/>
  <c r="G1034" i="39"/>
  <c r="G1035" i="39"/>
  <c r="G1036" i="39"/>
  <c r="G1037" i="39"/>
  <c r="G1038" i="39"/>
  <c r="G1039" i="39"/>
  <c r="G1040" i="39"/>
  <c r="G1041" i="39"/>
  <c r="G1042" i="39"/>
  <c r="G1043" i="39"/>
  <c r="G1044" i="39"/>
  <c r="G1045" i="39"/>
  <c r="G1046" i="39"/>
  <c r="G1047" i="39"/>
  <c r="G1048" i="39"/>
  <c r="G1049" i="39"/>
  <c r="G1050" i="39"/>
  <c r="G1051" i="39"/>
  <c r="G1052" i="39"/>
  <c r="G1053" i="39"/>
  <c r="G1054" i="39"/>
  <c r="G1055" i="39"/>
  <c r="G1056" i="39"/>
  <c r="G1057" i="39"/>
  <c r="G1058" i="39"/>
  <c r="G1059" i="39"/>
  <c r="G1060" i="39"/>
  <c r="G1061" i="39"/>
  <c r="G1062" i="39"/>
  <c r="G1063" i="39"/>
  <c r="G1064" i="39"/>
  <c r="G1065" i="39"/>
  <c r="G1066" i="39"/>
  <c r="G1067" i="39"/>
  <c r="G1068" i="39"/>
  <c r="G1069" i="39"/>
  <c r="G1070" i="39"/>
  <c r="G1071" i="39"/>
  <c r="G1072" i="39"/>
  <c r="G1073" i="39"/>
  <c r="G1074" i="39"/>
  <c r="G1075" i="39"/>
  <c r="G1076" i="39"/>
  <c r="G1077" i="39"/>
  <c r="G1078" i="39"/>
  <c r="G1079" i="39"/>
  <c r="G1080" i="39"/>
  <c r="G1081" i="39"/>
  <c r="G1082" i="39"/>
  <c r="G1083" i="39"/>
  <c r="G1084" i="39"/>
  <c r="G1085" i="39"/>
  <c r="G1086" i="39"/>
  <c r="G1087" i="39"/>
  <c r="G1088" i="39"/>
  <c r="G1089" i="39"/>
  <c r="G1090" i="39"/>
  <c r="G1091" i="39"/>
  <c r="G1092" i="39"/>
  <c r="G1093" i="39"/>
  <c r="G1094" i="39"/>
  <c r="G1095" i="39"/>
  <c r="G1096" i="39"/>
  <c r="G1097" i="39"/>
  <c r="G1098" i="39"/>
  <c r="G1099" i="39"/>
  <c r="G1100" i="39"/>
  <c r="G1101" i="39"/>
  <c r="G1102" i="39"/>
  <c r="G1103" i="39"/>
  <c r="G1104" i="39"/>
  <c r="G1105" i="39"/>
  <c r="G1106" i="39"/>
  <c r="G1107" i="39"/>
  <c r="G1108" i="39"/>
  <c r="G1109" i="39"/>
  <c r="G1110" i="39"/>
  <c r="G1111" i="39"/>
  <c r="G1112" i="39"/>
  <c r="G1113" i="39"/>
  <c r="G1114" i="39"/>
  <c r="G1115" i="39"/>
  <c r="G1116" i="39"/>
  <c r="G1117" i="39"/>
  <c r="G1118" i="39"/>
  <c r="G1119" i="39"/>
  <c r="G1120" i="39"/>
  <c r="G1121" i="39"/>
  <c r="G1122" i="39"/>
  <c r="G1123" i="39"/>
  <c r="G1124" i="39"/>
  <c r="G1125" i="39"/>
  <c r="G1126" i="39"/>
  <c r="G1127" i="39"/>
  <c r="G1128" i="39"/>
  <c r="G1129" i="39"/>
  <c r="G1130" i="39"/>
  <c r="G1131" i="39"/>
  <c r="G1132" i="39"/>
  <c r="G1133" i="39"/>
  <c r="G1134" i="39"/>
  <c r="G1135" i="39"/>
  <c r="G1136" i="39"/>
  <c r="G1137" i="39"/>
  <c r="G1138" i="39"/>
  <c r="G1139" i="39"/>
  <c r="G1140" i="39"/>
  <c r="G1141" i="39"/>
  <c r="G1142" i="39"/>
  <c r="G1143" i="39"/>
  <c r="G1144" i="39"/>
  <c r="G1145" i="39"/>
  <c r="G1146" i="39"/>
  <c r="G1147" i="39"/>
  <c r="G1148" i="39"/>
  <c r="G1149" i="39"/>
  <c r="G1150" i="39"/>
  <c r="G1151" i="39"/>
  <c r="G1152" i="39"/>
  <c r="G1153" i="39"/>
  <c r="G1154" i="39"/>
  <c r="G1155" i="39"/>
  <c r="G1156" i="39"/>
  <c r="G1157" i="39"/>
  <c r="G1158" i="39"/>
  <c r="G1159" i="39"/>
  <c r="G1160" i="39"/>
  <c r="G1161" i="39"/>
  <c r="G1162" i="39"/>
  <c r="G1163" i="39"/>
  <c r="G1164" i="39"/>
  <c r="G1165" i="39"/>
  <c r="G1166" i="39"/>
  <c r="G1167" i="39"/>
  <c r="G1168" i="39"/>
  <c r="G1169" i="39"/>
  <c r="G1170" i="39"/>
  <c r="G1171" i="39"/>
  <c r="G1172" i="39"/>
  <c r="G1173" i="39"/>
  <c r="G1174" i="39"/>
  <c r="G1175" i="39"/>
  <c r="G1176" i="39"/>
  <c r="G1177" i="39"/>
  <c r="G1178" i="39"/>
  <c r="G1179" i="39"/>
  <c r="G1180" i="39"/>
  <c r="G1181" i="39"/>
  <c r="G1182" i="39"/>
  <c r="G1183" i="39"/>
  <c r="G1184" i="39"/>
  <c r="G1185" i="39"/>
  <c r="G1186" i="39"/>
  <c r="G1187" i="39"/>
  <c r="G1188" i="39"/>
  <c r="G1189" i="39"/>
  <c r="G1190" i="39"/>
  <c r="G1191" i="39"/>
  <c r="G1192" i="39"/>
  <c r="G1193" i="39"/>
  <c r="G1194" i="39"/>
  <c r="G1195" i="39"/>
  <c r="G1196" i="39"/>
  <c r="G1197" i="39"/>
  <c r="G1198" i="39"/>
  <c r="G1199" i="39"/>
  <c r="G1200" i="39"/>
  <c r="G1201" i="39"/>
  <c r="G1202" i="39"/>
  <c r="G1203" i="39"/>
  <c r="G1204" i="39"/>
  <c r="G1205" i="39"/>
  <c r="G1206" i="39"/>
  <c r="G1207" i="39"/>
  <c r="G1208" i="39"/>
  <c r="G1209" i="39"/>
  <c r="G1210" i="39"/>
  <c r="G1211" i="39"/>
  <c r="G1212" i="39"/>
  <c r="G1213" i="39"/>
  <c r="G1214" i="39"/>
  <c r="G1215" i="39"/>
  <c r="G1216" i="39"/>
  <c r="G1217" i="39"/>
  <c r="G1218" i="39"/>
  <c r="G1219" i="39"/>
  <c r="G1220" i="39"/>
  <c r="G1221" i="39"/>
  <c r="G1222" i="39"/>
  <c r="G1223" i="39"/>
  <c r="G1224" i="39"/>
  <c r="G1225" i="39"/>
  <c r="G1226" i="39"/>
  <c r="G1227" i="39"/>
  <c r="G1228" i="39"/>
  <c r="G1229" i="39"/>
  <c r="G1230" i="39"/>
  <c r="G1231" i="39"/>
  <c r="G1232" i="39"/>
  <c r="G1233" i="39"/>
  <c r="G1234" i="39"/>
  <c r="G1235" i="39"/>
  <c r="G1236" i="39"/>
  <c r="G1237" i="39"/>
  <c r="G1238" i="39"/>
  <c r="G1239" i="39"/>
  <c r="G1240" i="39"/>
  <c r="G1241" i="39"/>
  <c r="G1242" i="39"/>
  <c r="G1243" i="39"/>
  <c r="G1244" i="39"/>
  <c r="G1245" i="39"/>
  <c r="G1246" i="39"/>
  <c r="G1247" i="39"/>
  <c r="G1248" i="39"/>
  <c r="G1249" i="39"/>
  <c r="G1250" i="39"/>
  <c r="G1251" i="39"/>
  <c r="G1252" i="39"/>
  <c r="G1253" i="39"/>
  <c r="G1254" i="39"/>
  <c r="G1255" i="39"/>
  <c r="G1256" i="39"/>
  <c r="G1257" i="39"/>
  <c r="G1258" i="39"/>
  <c r="G1259" i="39"/>
  <c r="G1260" i="39"/>
  <c r="G1261" i="39"/>
  <c r="G1262" i="39"/>
  <c r="G1263" i="39"/>
  <c r="G1264" i="39"/>
  <c r="G1265" i="39"/>
  <c r="G1266" i="39"/>
  <c r="G1267" i="39"/>
  <c r="G1268" i="39"/>
  <c r="G1269" i="39"/>
  <c r="G1270" i="39"/>
  <c r="G1271" i="39"/>
  <c r="G1272" i="39"/>
  <c r="G1273" i="39"/>
  <c r="G1274" i="39"/>
  <c r="G1275" i="39"/>
  <c r="G1276" i="39"/>
  <c r="G1277" i="39"/>
  <c r="G1278" i="39"/>
  <c r="G1279" i="39"/>
  <c r="G1280" i="39"/>
  <c r="G1281" i="39"/>
  <c r="G1282" i="39"/>
  <c r="G1283" i="39"/>
  <c r="G1284" i="39"/>
  <c r="G1285" i="39"/>
  <c r="G1286" i="39"/>
  <c r="G1287" i="39"/>
  <c r="G1288" i="39"/>
  <c r="G1289" i="39"/>
  <c r="G1290" i="39"/>
  <c r="G1291" i="39"/>
  <c r="G1292" i="39"/>
  <c r="G1293" i="39"/>
  <c r="G1294" i="39"/>
  <c r="G1295" i="39"/>
  <c r="G1296" i="39"/>
  <c r="G1297" i="39"/>
  <c r="G1298" i="39"/>
  <c r="G1299" i="39"/>
  <c r="G1300" i="39"/>
  <c r="G1301" i="39"/>
  <c r="G1302" i="39"/>
  <c r="G1303" i="39"/>
  <c r="G1304" i="39"/>
  <c r="G1305" i="39"/>
  <c r="G1306" i="39"/>
  <c r="G1307" i="39"/>
  <c r="G1308" i="39"/>
  <c r="G1309" i="39"/>
  <c r="G1310" i="39"/>
  <c r="G1311" i="39"/>
  <c r="G1312" i="39"/>
  <c r="G1313" i="39"/>
  <c r="G1314" i="39"/>
  <c r="G1315" i="39"/>
  <c r="G1316" i="39"/>
  <c r="G1317" i="39"/>
  <c r="G1318" i="39"/>
  <c r="G1319" i="39"/>
  <c r="G1320" i="39"/>
  <c r="G1321" i="39"/>
  <c r="G1322" i="39"/>
  <c r="G1323" i="39"/>
  <c r="G1324" i="39"/>
  <c r="G1325" i="39"/>
  <c r="G1326" i="39"/>
  <c r="G1327" i="39"/>
  <c r="G1328" i="39"/>
  <c r="G1329" i="39"/>
  <c r="G1330" i="39"/>
  <c r="G1331" i="39"/>
  <c r="G1332" i="39"/>
  <c r="G1333" i="39"/>
  <c r="G1334" i="39"/>
  <c r="G1335" i="39"/>
  <c r="G1336" i="39"/>
  <c r="G1337" i="39"/>
  <c r="G1338" i="39"/>
  <c r="G1339" i="39"/>
  <c r="G1340" i="39"/>
  <c r="G1341" i="39"/>
  <c r="G1342" i="39"/>
  <c r="G1343" i="39"/>
  <c r="G1344" i="39"/>
  <c r="G1345" i="39"/>
  <c r="G1346" i="39"/>
  <c r="G1347" i="39"/>
  <c r="G1348" i="39"/>
  <c r="G1349" i="39"/>
  <c r="G1350" i="39"/>
  <c r="G1351" i="39"/>
  <c r="G1352" i="39"/>
  <c r="G1353" i="39"/>
  <c r="G1354" i="39"/>
  <c r="G1355" i="39"/>
  <c r="G1356" i="39"/>
  <c r="G1357" i="39"/>
  <c r="G1358" i="39"/>
  <c r="G1359" i="39"/>
  <c r="G1360" i="39"/>
  <c r="G1361" i="39"/>
  <c r="G1362" i="39"/>
  <c r="G1363" i="39"/>
  <c r="G1364" i="39"/>
  <c r="G1365" i="39"/>
  <c r="G1366" i="39"/>
  <c r="G1367" i="39"/>
  <c r="G1368" i="39"/>
  <c r="G1369" i="39"/>
  <c r="G1370" i="39"/>
  <c r="G1371" i="39"/>
  <c r="G1372" i="39"/>
  <c r="G1373" i="39"/>
  <c r="G1374" i="39"/>
  <c r="G1375" i="39"/>
  <c r="G1376" i="39"/>
  <c r="G1377" i="39"/>
  <c r="G1378" i="39"/>
  <c r="G1379" i="39"/>
  <c r="G1380" i="39"/>
  <c r="G1381" i="39"/>
  <c r="G1382" i="39"/>
  <c r="G1383" i="39"/>
  <c r="G1384" i="39"/>
  <c r="G1385" i="39"/>
  <c r="G1386" i="39"/>
  <c r="G1387" i="39"/>
  <c r="G1388" i="39"/>
  <c r="G1389" i="39"/>
  <c r="G1390" i="39"/>
  <c r="G1391" i="39"/>
  <c r="G1392" i="39"/>
  <c r="G1393" i="39"/>
  <c r="G1394" i="39"/>
  <c r="G1395" i="39"/>
  <c r="G1396" i="39"/>
  <c r="G1397" i="39"/>
  <c r="G1398" i="39"/>
  <c r="G1399" i="39"/>
  <c r="G1400" i="39"/>
  <c r="G1401" i="39"/>
  <c r="G1402" i="39"/>
  <c r="G1403" i="39"/>
  <c r="G1404" i="39"/>
  <c r="G1405" i="39"/>
  <c r="G1406" i="39"/>
  <c r="G1407" i="39"/>
  <c r="G1408" i="39"/>
  <c r="G1409" i="39"/>
  <c r="G1410" i="39"/>
  <c r="G1411" i="39"/>
  <c r="G1412" i="39"/>
  <c r="G1413" i="39"/>
  <c r="G1414" i="39"/>
  <c r="G1415" i="39"/>
  <c r="G1416" i="39"/>
  <c r="G1417" i="39"/>
  <c r="G1418" i="39"/>
  <c r="G1419" i="39"/>
  <c r="G1420" i="39"/>
  <c r="G1421" i="39"/>
  <c r="G1422" i="39"/>
  <c r="G1423" i="39"/>
  <c r="G1424" i="39"/>
  <c r="G1425" i="39"/>
  <c r="G1426" i="39"/>
  <c r="G1427" i="39"/>
  <c r="G1428" i="39"/>
  <c r="G1429" i="39"/>
  <c r="G1430" i="39"/>
  <c r="G1431" i="39"/>
  <c r="G1432" i="39"/>
  <c r="G1433" i="39"/>
  <c r="G1434" i="39"/>
  <c r="G1435" i="39"/>
  <c r="G1436" i="39"/>
  <c r="G1437" i="39"/>
  <c r="G1438" i="39"/>
  <c r="G1439" i="39"/>
  <c r="G1440" i="39"/>
  <c r="G1441" i="39"/>
  <c r="G1442" i="39"/>
  <c r="G1443" i="39"/>
  <c r="G1444" i="39"/>
  <c r="G1445" i="39"/>
  <c r="G1446" i="39"/>
  <c r="G1447" i="39"/>
  <c r="G1448" i="39"/>
  <c r="G1449" i="39"/>
  <c r="G1450" i="39"/>
  <c r="G1451" i="39"/>
  <c r="G1452" i="39"/>
  <c r="G1453" i="39"/>
  <c r="G1454" i="39"/>
  <c r="G1455" i="39"/>
  <c r="G1456" i="39"/>
  <c r="G1457" i="39"/>
  <c r="G1458" i="39"/>
  <c r="G1459" i="39"/>
  <c r="G1460" i="39"/>
  <c r="G1461" i="39"/>
  <c r="G1462" i="39"/>
  <c r="G1463" i="39"/>
  <c r="G1464" i="39"/>
  <c r="G1465" i="39"/>
  <c r="G1466" i="39"/>
  <c r="G1467" i="39"/>
  <c r="G1468" i="39"/>
  <c r="G1469" i="39"/>
  <c r="G1470" i="39"/>
  <c r="G1471" i="39"/>
  <c r="G1472" i="39"/>
  <c r="G1473" i="39"/>
  <c r="G1474" i="39"/>
  <c r="G1475" i="39"/>
  <c r="G1476" i="39"/>
  <c r="G1477" i="39"/>
  <c r="G1478" i="39"/>
  <c r="G1479" i="39"/>
  <c r="G1480" i="39"/>
  <c r="G1481" i="39"/>
  <c r="G1482" i="39"/>
  <c r="G1483" i="39"/>
  <c r="G1484" i="39"/>
  <c r="G1485" i="39"/>
  <c r="G1486" i="39"/>
  <c r="G1487" i="39"/>
  <c r="G1488" i="39"/>
  <c r="G1489" i="39"/>
  <c r="G1490" i="39"/>
  <c r="G1491" i="39"/>
  <c r="G1492" i="39"/>
  <c r="G1493" i="39"/>
  <c r="G1494" i="39"/>
  <c r="G1495" i="39"/>
  <c r="G1496" i="39"/>
  <c r="G1497" i="39"/>
  <c r="G1498" i="39"/>
  <c r="G1499" i="39"/>
  <c r="G1500" i="39"/>
  <c r="G1501" i="39"/>
  <c r="G1502" i="39"/>
  <c r="G1503" i="39"/>
  <c r="G1504" i="39"/>
  <c r="G1505" i="39"/>
  <c r="G1506" i="39"/>
  <c r="G1507" i="39"/>
  <c r="G1508" i="39"/>
  <c r="G1509" i="39"/>
  <c r="G1510" i="39"/>
  <c r="G1511" i="39"/>
  <c r="G1512" i="39"/>
  <c r="G1513" i="39"/>
  <c r="G1514" i="39"/>
  <c r="G1515" i="39"/>
  <c r="G1516" i="39"/>
  <c r="G1517" i="39"/>
  <c r="G1518" i="39"/>
  <c r="G1519" i="39"/>
  <c r="G1520" i="39"/>
  <c r="G1521" i="39"/>
  <c r="G1522" i="39"/>
  <c r="G1523" i="39"/>
  <c r="G1524" i="39"/>
  <c r="G1525" i="39"/>
  <c r="G1526" i="39"/>
  <c r="G1527" i="39"/>
  <c r="G1528" i="39"/>
  <c r="G1529" i="39"/>
  <c r="G1530" i="39"/>
  <c r="G1531" i="39"/>
  <c r="G1532" i="39"/>
  <c r="G1533" i="39"/>
  <c r="G1534" i="39"/>
  <c r="G1535" i="39"/>
  <c r="G1536" i="39"/>
  <c r="G1537" i="39"/>
  <c r="G1538" i="39"/>
  <c r="G1539" i="39"/>
  <c r="G1540" i="39"/>
  <c r="G1541" i="39"/>
  <c r="G1542" i="39"/>
  <c r="G1543" i="39"/>
  <c r="G1544" i="39"/>
  <c r="G1545" i="39"/>
  <c r="G1546" i="39"/>
  <c r="G1547" i="39"/>
  <c r="G1548" i="39"/>
  <c r="G1549" i="39"/>
  <c r="G1550" i="39"/>
  <c r="G1551" i="39"/>
  <c r="G1552" i="39"/>
  <c r="G1553" i="39"/>
  <c r="G1554" i="39"/>
  <c r="G1555" i="39"/>
  <c r="G1556" i="39"/>
  <c r="G1557" i="39"/>
  <c r="G1558" i="39"/>
  <c r="G1559" i="39"/>
  <c r="G1560" i="39"/>
  <c r="G1561" i="39"/>
  <c r="G1562" i="39"/>
  <c r="G1563" i="39"/>
  <c r="G1564" i="39"/>
  <c r="G1565" i="39"/>
  <c r="G1566" i="39"/>
  <c r="G1567" i="39"/>
  <c r="G1568" i="39"/>
  <c r="G1569" i="39"/>
  <c r="G1570" i="39"/>
  <c r="G1571" i="39"/>
  <c r="G1572" i="39"/>
  <c r="G1573" i="39"/>
  <c r="G1574" i="39"/>
  <c r="G1575" i="39"/>
  <c r="G1576" i="39"/>
  <c r="G1577" i="39"/>
  <c r="G1578" i="39"/>
  <c r="G1579" i="39"/>
  <c r="G1580" i="39"/>
  <c r="G1581" i="39"/>
  <c r="G1582" i="39"/>
  <c r="G1583" i="39"/>
  <c r="G1584" i="39"/>
  <c r="G1585" i="39"/>
  <c r="G1586" i="39"/>
  <c r="G1587" i="39"/>
  <c r="G1588" i="39"/>
  <c r="G1589" i="39"/>
  <c r="G1590" i="39"/>
  <c r="G1591" i="39"/>
  <c r="G1592" i="39"/>
  <c r="G1593" i="39"/>
  <c r="G1594" i="39"/>
  <c r="G1595" i="39"/>
  <c r="G1596" i="39"/>
  <c r="G1597" i="39"/>
  <c r="G1598" i="39"/>
  <c r="G1599" i="39"/>
  <c r="G1600" i="39"/>
  <c r="G1601" i="39"/>
  <c r="G1602" i="39"/>
  <c r="G1603" i="39"/>
  <c r="G1604" i="39"/>
  <c r="G1605" i="39"/>
  <c r="G1606" i="39"/>
  <c r="G1607" i="39"/>
  <c r="G1608" i="39"/>
  <c r="G1609" i="39"/>
  <c r="G1610" i="39"/>
  <c r="G1611" i="39"/>
  <c r="G1612" i="39"/>
  <c r="G1613" i="39"/>
  <c r="G1614" i="39"/>
  <c r="G1615" i="39"/>
  <c r="G1616" i="39"/>
  <c r="G1617" i="39"/>
  <c r="G1618" i="39"/>
  <c r="G1619" i="39"/>
  <c r="G1620" i="39"/>
  <c r="G1621" i="39"/>
  <c r="G1622" i="39"/>
  <c r="G1623" i="39"/>
  <c r="G1624" i="39"/>
  <c r="G1625" i="39"/>
  <c r="G1626" i="39"/>
  <c r="G1627" i="39"/>
  <c r="G1628" i="39"/>
  <c r="G1629" i="39"/>
  <c r="G1630" i="39"/>
  <c r="G1631" i="39"/>
  <c r="G1632" i="39"/>
  <c r="G1633" i="39"/>
  <c r="G1634" i="39"/>
  <c r="G1635" i="39"/>
  <c r="G1636" i="39"/>
  <c r="G1637" i="39"/>
  <c r="G1638" i="39"/>
  <c r="G1639" i="39"/>
  <c r="G1640" i="39"/>
  <c r="G1641" i="39"/>
  <c r="G1642" i="39"/>
  <c r="G1643" i="39"/>
  <c r="G1644" i="39"/>
  <c r="G1645" i="39"/>
  <c r="G1646" i="39"/>
  <c r="G1647" i="39"/>
  <c r="G1648" i="39"/>
  <c r="G1649" i="39"/>
  <c r="G1650" i="39"/>
  <c r="G1651" i="39"/>
  <c r="G1652" i="39"/>
  <c r="G1653" i="39"/>
  <c r="G1654" i="39"/>
  <c r="G1655" i="39"/>
  <c r="G1656" i="39"/>
  <c r="G1657" i="39"/>
  <c r="G1658" i="39"/>
  <c r="G1659" i="39"/>
  <c r="G1660" i="39"/>
  <c r="G1661" i="39"/>
  <c r="G1662" i="39"/>
  <c r="G1663" i="39"/>
  <c r="G1664" i="39"/>
  <c r="G1665" i="39"/>
  <c r="G1666" i="39"/>
  <c r="G1667" i="39"/>
  <c r="G1668" i="39"/>
  <c r="G1669" i="39"/>
  <c r="G1670" i="39"/>
  <c r="G1671" i="39"/>
  <c r="G1672" i="39"/>
  <c r="G1673" i="39"/>
  <c r="G1674" i="39"/>
  <c r="G1675" i="39"/>
  <c r="G1676" i="39"/>
  <c r="G1677" i="39"/>
  <c r="G1678" i="39"/>
  <c r="G1679" i="39"/>
  <c r="G1680" i="39"/>
  <c r="G1681" i="39"/>
  <c r="G1682" i="39"/>
  <c r="G1683" i="39"/>
  <c r="G1684" i="39"/>
  <c r="G1685" i="39"/>
  <c r="G1686" i="39"/>
  <c r="G1687" i="39"/>
  <c r="G1688" i="39"/>
  <c r="G1689" i="39"/>
  <c r="G1690" i="39"/>
  <c r="G1691" i="39"/>
  <c r="G1692" i="39"/>
  <c r="G1693" i="39"/>
  <c r="G1694" i="39"/>
  <c r="G1695" i="39"/>
  <c r="G1696" i="39"/>
  <c r="G1697" i="39"/>
  <c r="G1698" i="39"/>
  <c r="G1699" i="39"/>
  <c r="G1700" i="39"/>
  <c r="G1701" i="39"/>
  <c r="G1702" i="39"/>
  <c r="G1703" i="39"/>
  <c r="G1704" i="39"/>
  <c r="G1705" i="39"/>
  <c r="G1706" i="39"/>
  <c r="G1707" i="39"/>
  <c r="G1708" i="39"/>
  <c r="G1709" i="39"/>
  <c r="G1710" i="39"/>
  <c r="G1711" i="39"/>
  <c r="G1712" i="39"/>
  <c r="G1713" i="39"/>
  <c r="G1714" i="39"/>
  <c r="G1715" i="39"/>
  <c r="G1716" i="39"/>
  <c r="G1717" i="39"/>
  <c r="G1718" i="39"/>
  <c r="G1719" i="39"/>
  <c r="G1720" i="39"/>
  <c r="G1721" i="39"/>
  <c r="G1722" i="39"/>
  <c r="G1723" i="39"/>
  <c r="G1724" i="39"/>
  <c r="G1725" i="39"/>
  <c r="G1726" i="39"/>
  <c r="G1727" i="39"/>
  <c r="G1728" i="39"/>
  <c r="G1729" i="39"/>
  <c r="G1730" i="39"/>
  <c r="G1731" i="39"/>
  <c r="G1732" i="39"/>
  <c r="G1733" i="39"/>
  <c r="G1734" i="39"/>
  <c r="G1735" i="39"/>
  <c r="G1736" i="39"/>
  <c r="G1737" i="39"/>
  <c r="G1738" i="39"/>
  <c r="G1739" i="39"/>
  <c r="G1740" i="39"/>
  <c r="G1741" i="39"/>
  <c r="G1742" i="39"/>
  <c r="G1743" i="39"/>
  <c r="G1744" i="39"/>
  <c r="G1745" i="39"/>
  <c r="G1746" i="39"/>
  <c r="G1747" i="39"/>
  <c r="G1748" i="39"/>
  <c r="G1749" i="39"/>
  <c r="G1750" i="39"/>
  <c r="G1751" i="39"/>
  <c r="G1752" i="39"/>
  <c r="G1753" i="39"/>
  <c r="G1754" i="39"/>
  <c r="G1755" i="39"/>
  <c r="G1756" i="39"/>
  <c r="G1757" i="39"/>
  <c r="G1758" i="39"/>
  <c r="G1759" i="39"/>
  <c r="G1760" i="39"/>
  <c r="G1761" i="39"/>
  <c r="G1762" i="39"/>
  <c r="G1763" i="39"/>
  <c r="G1764" i="39"/>
  <c r="G1765" i="39"/>
  <c r="G1766" i="39"/>
  <c r="G1767" i="39"/>
  <c r="G1768" i="39"/>
  <c r="G1769" i="39"/>
  <c r="G1770" i="39"/>
  <c r="G1771" i="39"/>
  <c r="G1772" i="39"/>
  <c r="G1773" i="39"/>
  <c r="G1774" i="39"/>
  <c r="G1775" i="39"/>
  <c r="G1776" i="39"/>
  <c r="G1777" i="39"/>
  <c r="G1778" i="39"/>
  <c r="G1779" i="39"/>
  <c r="G1780" i="39"/>
  <c r="G1781" i="39"/>
  <c r="G1782" i="39"/>
  <c r="G1783" i="39"/>
  <c r="G1784" i="39"/>
  <c r="G1785" i="39"/>
  <c r="G1786" i="39"/>
  <c r="G1787" i="39"/>
  <c r="G1788" i="39"/>
  <c r="G1789" i="39"/>
  <c r="G1790" i="39"/>
  <c r="G1791" i="39"/>
  <c r="G1792" i="39"/>
  <c r="G1793" i="39"/>
  <c r="G1794" i="39"/>
  <c r="G1795" i="39"/>
  <c r="G1796" i="39"/>
  <c r="G1797" i="39"/>
  <c r="G1798" i="39"/>
  <c r="G1799" i="39"/>
  <c r="G1800" i="39"/>
  <c r="G1801" i="39"/>
  <c r="G1802" i="39"/>
  <c r="G1803" i="39"/>
  <c r="G1804" i="39"/>
  <c r="G1805" i="39"/>
  <c r="G1806" i="39"/>
  <c r="G1807" i="39"/>
  <c r="G1808" i="39"/>
  <c r="G1809" i="39"/>
  <c r="G1810" i="39"/>
  <c r="G1811" i="39"/>
  <c r="G1812" i="39"/>
  <c r="G1813" i="39"/>
  <c r="G1814" i="39"/>
  <c r="G1815" i="39"/>
  <c r="G1816" i="39"/>
  <c r="G1817" i="39"/>
  <c r="G1818" i="39"/>
  <c r="G1819" i="39"/>
  <c r="G1820" i="39"/>
  <c r="G1821" i="39"/>
  <c r="G1822" i="39"/>
  <c r="G1823" i="39"/>
  <c r="G1824" i="39"/>
  <c r="G1825" i="39"/>
  <c r="G1826" i="39"/>
  <c r="G1827" i="39"/>
  <c r="G1828" i="39"/>
  <c r="G1829" i="39"/>
  <c r="G1830" i="39"/>
  <c r="G1831" i="39"/>
  <c r="G1832" i="39"/>
  <c r="G1833" i="39"/>
  <c r="G1834" i="39"/>
  <c r="G1835" i="39"/>
  <c r="G1836" i="39"/>
  <c r="G1837" i="39"/>
  <c r="G1838" i="39"/>
  <c r="G1839" i="39"/>
  <c r="G1840" i="39"/>
  <c r="G1841" i="39"/>
  <c r="G1842" i="39"/>
  <c r="G1843" i="39"/>
  <c r="G1844" i="39"/>
  <c r="G1845" i="39"/>
  <c r="G1846" i="39"/>
  <c r="G1847" i="39"/>
  <c r="G1848" i="39"/>
  <c r="G1849" i="39"/>
  <c r="G1850" i="39"/>
  <c r="G1851" i="39"/>
  <c r="G1852" i="39"/>
  <c r="G1853" i="39"/>
  <c r="G1854" i="39"/>
  <c r="G1855" i="39"/>
  <c r="G1856" i="39"/>
  <c r="G1857" i="39"/>
  <c r="G1858" i="39"/>
  <c r="G1859" i="39"/>
  <c r="G1860" i="39"/>
  <c r="G1861" i="39"/>
  <c r="G1862" i="39"/>
  <c r="G1863" i="39"/>
  <c r="G1864" i="39"/>
  <c r="G1865" i="39"/>
  <c r="G1866" i="39"/>
  <c r="G1867" i="39"/>
  <c r="G1868" i="39"/>
  <c r="G1869" i="39"/>
  <c r="G1870" i="39"/>
  <c r="G1871" i="39"/>
  <c r="G1872" i="39"/>
  <c r="G1873" i="39"/>
  <c r="G1874" i="39"/>
  <c r="G1875" i="39"/>
  <c r="G1876" i="39"/>
  <c r="G1877" i="39"/>
  <c r="G1878" i="39"/>
  <c r="G1879" i="39"/>
  <c r="G1880" i="39"/>
  <c r="G1881" i="39"/>
  <c r="G1882" i="39"/>
  <c r="G1883" i="39"/>
  <c r="G1884" i="39"/>
  <c r="G1885" i="39"/>
  <c r="G1886" i="39"/>
  <c r="G1887" i="39"/>
  <c r="G1888" i="39"/>
  <c r="G1889" i="39"/>
  <c r="G1890" i="39"/>
  <c r="G1891" i="39"/>
  <c r="G1892" i="39"/>
  <c r="G1893" i="39"/>
  <c r="G1894" i="39"/>
  <c r="G1895" i="39"/>
  <c r="G1896" i="39"/>
  <c r="G1897" i="39"/>
  <c r="G1898" i="39"/>
  <c r="G1899" i="39"/>
  <c r="G1900" i="39"/>
  <c r="G1901" i="39"/>
  <c r="G1902" i="39"/>
  <c r="G1903" i="39"/>
  <c r="G1904" i="39"/>
  <c r="G1905" i="39"/>
  <c r="G1906" i="39"/>
  <c r="G1907" i="39"/>
  <c r="G1908" i="39"/>
  <c r="G1909" i="39"/>
  <c r="G1910" i="39"/>
  <c r="G1911" i="39"/>
  <c r="G1912" i="39"/>
  <c r="G1913" i="39"/>
  <c r="G1914" i="39"/>
  <c r="G1915" i="39"/>
  <c r="G1916" i="39"/>
  <c r="G1917" i="39"/>
  <c r="G1918" i="39"/>
  <c r="G1919" i="39"/>
  <c r="G1920" i="39"/>
  <c r="G1921" i="39"/>
  <c r="G1922" i="39"/>
  <c r="G1923" i="39"/>
  <c r="G1924" i="39"/>
  <c r="G1925" i="39"/>
  <c r="G1926" i="39"/>
  <c r="G1927" i="39"/>
  <c r="G1928" i="39"/>
  <c r="G1929" i="39"/>
  <c r="G1930" i="39"/>
  <c r="G1931" i="39"/>
  <c r="G1932" i="39"/>
  <c r="G1933" i="39"/>
  <c r="G1934" i="39"/>
  <c r="G1935" i="39"/>
  <c r="G1936" i="39"/>
  <c r="G1937" i="39"/>
  <c r="G1938" i="39"/>
  <c r="G1939" i="39"/>
  <c r="G1940" i="39"/>
  <c r="G1941" i="39"/>
  <c r="G1942" i="39"/>
  <c r="G1943" i="39"/>
  <c r="G1944" i="39"/>
  <c r="G1945" i="39"/>
  <c r="G1946" i="39"/>
  <c r="G1947" i="39"/>
  <c r="G1948" i="39"/>
  <c r="G1949" i="39"/>
  <c r="G1950" i="39"/>
  <c r="G1951" i="39"/>
  <c r="G1952" i="39"/>
  <c r="G1953" i="39"/>
  <c r="G1954" i="39"/>
  <c r="G1955" i="39"/>
  <c r="G1956" i="39"/>
  <c r="G1957" i="39"/>
  <c r="G1958" i="39"/>
  <c r="G1959" i="39"/>
  <c r="G1960" i="39"/>
  <c r="G1961" i="39"/>
  <c r="G1962" i="39"/>
  <c r="G1963" i="39"/>
  <c r="G1964" i="39"/>
  <c r="G1965" i="39"/>
  <c r="G1966" i="39"/>
  <c r="G1967" i="39"/>
  <c r="G1968" i="39"/>
  <c r="G1969" i="39"/>
  <c r="G1970" i="39"/>
  <c r="G1971" i="39"/>
  <c r="G1972" i="39"/>
  <c r="G1973" i="39"/>
  <c r="G1974" i="39"/>
  <c r="G1975" i="39"/>
  <c r="G1976" i="39"/>
  <c r="G1977" i="39"/>
  <c r="G1978" i="39"/>
  <c r="G1979" i="39"/>
  <c r="G1980" i="39"/>
  <c r="G1981" i="39"/>
  <c r="G1982" i="39"/>
  <c r="G1983" i="39"/>
  <c r="G1984" i="39"/>
  <c r="G1985" i="39"/>
  <c r="G1986" i="39"/>
  <c r="G1987" i="39"/>
  <c r="G1988" i="39"/>
  <c r="G1989" i="39"/>
  <c r="G1990" i="39"/>
  <c r="G1991" i="39"/>
  <c r="G1992" i="39"/>
  <c r="G1993" i="39"/>
  <c r="G1994" i="39"/>
  <c r="G1995" i="39"/>
  <c r="G1996" i="39"/>
  <c r="G1997" i="39"/>
  <c r="G1998" i="39"/>
  <c r="G1999" i="39"/>
  <c r="G2000" i="39"/>
  <c r="G2001" i="39"/>
  <c r="G2002" i="39"/>
  <c r="G2003" i="39"/>
  <c r="G2004" i="39"/>
  <c r="G2005" i="39"/>
  <c r="G2006" i="39"/>
  <c r="G2007" i="39"/>
  <c r="G2008" i="39"/>
  <c r="G2009" i="39"/>
  <c r="G2010" i="39"/>
  <c r="G2011" i="39"/>
  <c r="G2012" i="39"/>
  <c r="G2013" i="39"/>
  <c r="G2014" i="39"/>
  <c r="G2015" i="39"/>
  <c r="G2016" i="39"/>
  <c r="G2017" i="39"/>
  <c r="G2018" i="39"/>
  <c r="G2019" i="39"/>
  <c r="G2020" i="39"/>
  <c r="G2021" i="39"/>
  <c r="G2022" i="39"/>
  <c r="G2023" i="39"/>
  <c r="G2024" i="39"/>
  <c r="G2025" i="39"/>
  <c r="G2026" i="39"/>
  <c r="G2027" i="39"/>
  <c r="G2028" i="39"/>
  <c r="G2029" i="39"/>
  <c r="G2030" i="39"/>
  <c r="G2031" i="39"/>
  <c r="G2032" i="39"/>
  <c r="G2033" i="39"/>
  <c r="G2034" i="39"/>
  <c r="G2035" i="39"/>
  <c r="G2036" i="39"/>
  <c r="G2037" i="39"/>
  <c r="G2038" i="39"/>
  <c r="G2039" i="39"/>
  <c r="G2040" i="39"/>
  <c r="G2041" i="39"/>
  <c r="G2042" i="39"/>
  <c r="G2043" i="39"/>
  <c r="G2044" i="39"/>
  <c r="G2045" i="39"/>
  <c r="G2046" i="39"/>
  <c r="G2047" i="39"/>
  <c r="G2048" i="39"/>
  <c r="G2049" i="39"/>
  <c r="G2050" i="39"/>
  <c r="G2051" i="39"/>
  <c r="G2052" i="39"/>
  <c r="G2053" i="39"/>
  <c r="G2054" i="39"/>
  <c r="G2055" i="39"/>
  <c r="G2056" i="39"/>
  <c r="G2057" i="39"/>
  <c r="G2058" i="39"/>
  <c r="G2059" i="39"/>
  <c r="G2060" i="39"/>
  <c r="G2061" i="39"/>
  <c r="G2062" i="39"/>
  <c r="G2063" i="39"/>
  <c r="G2064" i="39"/>
  <c r="G2065" i="39"/>
  <c r="G2066" i="39"/>
  <c r="G2067" i="39"/>
  <c r="G2068" i="39"/>
  <c r="G2069" i="39"/>
  <c r="G2070" i="39"/>
  <c r="G2071" i="39"/>
  <c r="G2072" i="39"/>
  <c r="G2073" i="39"/>
  <c r="G2074" i="39"/>
  <c r="G2075" i="39"/>
  <c r="G2076" i="39"/>
  <c r="G2077" i="39"/>
  <c r="G2078" i="39"/>
  <c r="G2079" i="39"/>
  <c r="G2080" i="39"/>
  <c r="G2081" i="39"/>
  <c r="G2082" i="39"/>
  <c r="G2083" i="39"/>
  <c r="G2084" i="39"/>
  <c r="G2085" i="39"/>
  <c r="G2086" i="39"/>
  <c r="G2087" i="39"/>
  <c r="G2088" i="39"/>
  <c r="G2089" i="39"/>
  <c r="G2090" i="39"/>
  <c r="G2091" i="39"/>
  <c r="G2092" i="39"/>
  <c r="G2093" i="39"/>
  <c r="G2094" i="39"/>
  <c r="G2095" i="39"/>
  <c r="G2096" i="39"/>
  <c r="G2097" i="39"/>
  <c r="G2098" i="39"/>
  <c r="G2099" i="39"/>
  <c r="G2100" i="39"/>
  <c r="G2101" i="39"/>
  <c r="G2102" i="39"/>
  <c r="G2103" i="39"/>
  <c r="G2104" i="39"/>
  <c r="G2105" i="39"/>
  <c r="G2106" i="39"/>
  <c r="G2107" i="39"/>
  <c r="G2108" i="39"/>
  <c r="G2109" i="39"/>
  <c r="G2110" i="39"/>
  <c r="G2111" i="39"/>
  <c r="G2112" i="39"/>
  <c r="G2113" i="39"/>
  <c r="G2114" i="39"/>
  <c r="G2115" i="39"/>
  <c r="G2116" i="39"/>
  <c r="G2117" i="39"/>
  <c r="G2118" i="39"/>
  <c r="G2119" i="39"/>
  <c r="G2120" i="39"/>
  <c r="G2121" i="39"/>
  <c r="G2122" i="39"/>
  <c r="G2123" i="39"/>
  <c r="G2124" i="39"/>
  <c r="G2125" i="39"/>
  <c r="G2126" i="39"/>
  <c r="G2127" i="39"/>
  <c r="G2128" i="39"/>
  <c r="G2129" i="39"/>
  <c r="G2130" i="39"/>
  <c r="G2131" i="39"/>
  <c r="G2132" i="39"/>
  <c r="G2133" i="39"/>
  <c r="G2134" i="39"/>
  <c r="G2135" i="39"/>
  <c r="G2136" i="39"/>
  <c r="G2137" i="39"/>
  <c r="G2138" i="39"/>
  <c r="G2139" i="39"/>
  <c r="G2140" i="39"/>
  <c r="G2141" i="39"/>
  <c r="G2142" i="39"/>
  <c r="G2143" i="39"/>
  <c r="G2144" i="39"/>
  <c r="G2145" i="39"/>
  <c r="G2146" i="39"/>
  <c r="G2147" i="39"/>
  <c r="G2148" i="39"/>
  <c r="G2149" i="39"/>
  <c r="G2150" i="39"/>
  <c r="G2151" i="39"/>
  <c r="G2152" i="39"/>
  <c r="G2153" i="39"/>
  <c r="G2154" i="39"/>
  <c r="G2155" i="39"/>
  <c r="G2156" i="39"/>
  <c r="G2157" i="39"/>
  <c r="G2158" i="39"/>
  <c r="G2159" i="39"/>
  <c r="G2160" i="39"/>
  <c r="G2161" i="39"/>
  <c r="G2162" i="39"/>
  <c r="G2163" i="39"/>
  <c r="G2164" i="39"/>
  <c r="G2165" i="39"/>
  <c r="G2166" i="39"/>
  <c r="G2167" i="39"/>
  <c r="G2168" i="39"/>
  <c r="G2169" i="39"/>
  <c r="G2170" i="39"/>
  <c r="G2171" i="39"/>
  <c r="G2172" i="39"/>
  <c r="G2173" i="39"/>
  <c r="G2174" i="39"/>
  <c r="G2175" i="39"/>
  <c r="G2176" i="39"/>
  <c r="G2177" i="39"/>
  <c r="G2178" i="39"/>
  <c r="G2179" i="39"/>
  <c r="G2180" i="39"/>
  <c r="G2181" i="39"/>
  <c r="G2182" i="39"/>
  <c r="G2183" i="39"/>
  <c r="G2184" i="39"/>
  <c r="G2185" i="39"/>
  <c r="G2186" i="39"/>
  <c r="G2187" i="39"/>
  <c r="G2188" i="39"/>
  <c r="G2189" i="39"/>
  <c r="G2190" i="39"/>
  <c r="G2191" i="39"/>
  <c r="G2192" i="39"/>
  <c r="G2193" i="39"/>
  <c r="G2194" i="39"/>
  <c r="G2195" i="39"/>
  <c r="G2196" i="39"/>
  <c r="G2197" i="39"/>
  <c r="G2198" i="39"/>
  <c r="G2199" i="39"/>
  <c r="G2200" i="39"/>
  <c r="G2201" i="39"/>
  <c r="G2202" i="39"/>
  <c r="G2203" i="39"/>
  <c r="G2204" i="39"/>
  <c r="G2205" i="39"/>
  <c r="G2206" i="39"/>
  <c r="G2207" i="39"/>
  <c r="G2208" i="39"/>
  <c r="G2209" i="39"/>
  <c r="G2210" i="39"/>
  <c r="G2211" i="39"/>
  <c r="G2212" i="39"/>
  <c r="G2213" i="39"/>
  <c r="G2214" i="39"/>
  <c r="G2215" i="39"/>
  <c r="G2216" i="39"/>
  <c r="G2217" i="39"/>
  <c r="G2218" i="39"/>
  <c r="G2219" i="39"/>
  <c r="G2220" i="39"/>
  <c r="G2221" i="39"/>
  <c r="G2222" i="39"/>
  <c r="G2223" i="39"/>
  <c r="G2224" i="39"/>
  <c r="G2225" i="39"/>
  <c r="G2226" i="39"/>
  <c r="G2227" i="39"/>
  <c r="G2228" i="39"/>
  <c r="G2229" i="39"/>
  <c r="G2230" i="39"/>
  <c r="G2231" i="39"/>
  <c r="G2232" i="39"/>
  <c r="G2233" i="39"/>
  <c r="G2234" i="39"/>
  <c r="G2235" i="39"/>
  <c r="G2236" i="39"/>
  <c r="G2237" i="39"/>
  <c r="G2238" i="39"/>
  <c r="G2239" i="39"/>
  <c r="G2240" i="39"/>
  <c r="G2241" i="39"/>
  <c r="G2242" i="39"/>
  <c r="G2243" i="39"/>
  <c r="G2244" i="39"/>
  <c r="G2245" i="39"/>
  <c r="G2246" i="39"/>
  <c r="G2247" i="39"/>
  <c r="G2248" i="39"/>
  <c r="G2249" i="39"/>
  <c r="G2250" i="39"/>
  <c r="G2251" i="39"/>
  <c r="G2252" i="39"/>
  <c r="G2253" i="39"/>
  <c r="G2254" i="39"/>
  <c r="G2255" i="39"/>
  <c r="G2256" i="39"/>
  <c r="G2257" i="39"/>
  <c r="G2258" i="39"/>
  <c r="G2259" i="39"/>
  <c r="G2260" i="39"/>
  <c r="G2261" i="39"/>
  <c r="G2262" i="39"/>
  <c r="G2263" i="39"/>
  <c r="G2264" i="39"/>
  <c r="G2265" i="39"/>
  <c r="G2266" i="39"/>
  <c r="G2267" i="39"/>
  <c r="G2268" i="39"/>
  <c r="G2269" i="39"/>
  <c r="G2270" i="39"/>
  <c r="G2271" i="39"/>
  <c r="G2272" i="39"/>
  <c r="G2273" i="39"/>
  <c r="G2274" i="39"/>
  <c r="G2275" i="39"/>
  <c r="G2276" i="39"/>
  <c r="G2277" i="39"/>
  <c r="G2278" i="39"/>
  <c r="G2279" i="39"/>
  <c r="G2280" i="39"/>
  <c r="G2281" i="39"/>
  <c r="G2282" i="39"/>
  <c r="G2283" i="39"/>
  <c r="G2284" i="39"/>
  <c r="G2285" i="39"/>
  <c r="G2286" i="39"/>
  <c r="G2287" i="39"/>
  <c r="G2288" i="39"/>
  <c r="G2289" i="39"/>
  <c r="G2290" i="39"/>
  <c r="G2291" i="39"/>
  <c r="G2292" i="39"/>
  <c r="G2293" i="39"/>
  <c r="G2294" i="39"/>
  <c r="G2295" i="39"/>
  <c r="G2296" i="39"/>
  <c r="G2297" i="39"/>
  <c r="G2298" i="39"/>
  <c r="G2299" i="39"/>
  <c r="G2300" i="39"/>
  <c r="G2301" i="39"/>
  <c r="G2302" i="39"/>
  <c r="G2303" i="39"/>
  <c r="G2304" i="39"/>
  <c r="G2305" i="39"/>
  <c r="G2306" i="39"/>
  <c r="G2307" i="39"/>
  <c r="G2308" i="39"/>
  <c r="G2309" i="39"/>
  <c r="G2310" i="39"/>
  <c r="G2311" i="39"/>
  <c r="G2312" i="39"/>
  <c r="G2313" i="39"/>
  <c r="G2314" i="39"/>
  <c r="G2315" i="39"/>
  <c r="G2316" i="39"/>
  <c r="G2317" i="39"/>
  <c r="G2318" i="39"/>
  <c r="G2319" i="39"/>
  <c r="G2320" i="39"/>
  <c r="G2321" i="39"/>
  <c r="G2322" i="39"/>
  <c r="G2323" i="39"/>
  <c r="G2324" i="39"/>
  <c r="G2325" i="39"/>
  <c r="G2326" i="39"/>
  <c r="G2327" i="39"/>
  <c r="G2328" i="39"/>
  <c r="G2329" i="39"/>
  <c r="G2330" i="39"/>
  <c r="G2331" i="39"/>
  <c r="G2332" i="39"/>
  <c r="G2333" i="39"/>
  <c r="G2334" i="39"/>
  <c r="G2335" i="39"/>
  <c r="G2336" i="39"/>
  <c r="G2337" i="39"/>
  <c r="G2338" i="39"/>
  <c r="G2339" i="39"/>
  <c r="G2340" i="39"/>
  <c r="G2341" i="39"/>
  <c r="G2342" i="39"/>
  <c r="G2343" i="39"/>
  <c r="G2344" i="39"/>
  <c r="G2345" i="39"/>
  <c r="G2346" i="39"/>
  <c r="G2347" i="39"/>
  <c r="G2348" i="39"/>
  <c r="G2349" i="39"/>
  <c r="G2350" i="39"/>
  <c r="G2351" i="39"/>
  <c r="G2352" i="39"/>
  <c r="G2353" i="39"/>
  <c r="G2354" i="39"/>
  <c r="G2355" i="39"/>
  <c r="G2356" i="39"/>
  <c r="G2357" i="39"/>
  <c r="G2358" i="39"/>
  <c r="G2359" i="39"/>
  <c r="G2360" i="39"/>
  <c r="G2361" i="39"/>
  <c r="G2362" i="39"/>
  <c r="G2363" i="39"/>
  <c r="G2364" i="39"/>
  <c r="G2365" i="39"/>
  <c r="G2366" i="39"/>
  <c r="G2367" i="39"/>
  <c r="G2368" i="39"/>
  <c r="G2369" i="39"/>
  <c r="G2370" i="39"/>
  <c r="G2371" i="39"/>
  <c r="G2372" i="39"/>
  <c r="G2373" i="39"/>
  <c r="G2374" i="39"/>
  <c r="G2375" i="39"/>
  <c r="G2376" i="39"/>
  <c r="G2377" i="39"/>
  <c r="G2378" i="39"/>
  <c r="G2379" i="39"/>
  <c r="G2380" i="39"/>
  <c r="G2381" i="39"/>
  <c r="G2382" i="39"/>
  <c r="G2383" i="39"/>
  <c r="G2384" i="39"/>
  <c r="G2385" i="39"/>
  <c r="G2386" i="39"/>
  <c r="G2387" i="39"/>
  <c r="G2388" i="39"/>
  <c r="G2389" i="39"/>
  <c r="G2390" i="39"/>
  <c r="G2391" i="39"/>
  <c r="G2392" i="39"/>
  <c r="G2393" i="39"/>
  <c r="G2394" i="39"/>
  <c r="G2395" i="39"/>
  <c r="G2396" i="39"/>
  <c r="G2397" i="39"/>
  <c r="G2398" i="39"/>
  <c r="G2399" i="39"/>
  <c r="G2400" i="39"/>
  <c r="G2401" i="39"/>
  <c r="G2402" i="39"/>
  <c r="G2403" i="39"/>
  <c r="G2404" i="39"/>
  <c r="G2405" i="39"/>
  <c r="G2406" i="39"/>
  <c r="G2407" i="39"/>
  <c r="G2408" i="39"/>
  <c r="G2409" i="39"/>
  <c r="G2410" i="39"/>
  <c r="G2411" i="39"/>
  <c r="G2412" i="39"/>
  <c r="G2413" i="39"/>
  <c r="G2414" i="39"/>
  <c r="G2415" i="39"/>
  <c r="G2416" i="39"/>
  <c r="G2417" i="39"/>
  <c r="G2418" i="39"/>
  <c r="G2419" i="39"/>
  <c r="G2420" i="39"/>
  <c r="G2421" i="39"/>
  <c r="G2422" i="39"/>
  <c r="G2423" i="39"/>
  <c r="G2424" i="39"/>
  <c r="G2425" i="39"/>
  <c r="G2426" i="39"/>
  <c r="G2427" i="39"/>
  <c r="G2428" i="39"/>
  <c r="G2429" i="39"/>
  <c r="G2430" i="39"/>
  <c r="G2431" i="39"/>
  <c r="G2432" i="39"/>
  <c r="G2433" i="39"/>
  <c r="G2434" i="39"/>
  <c r="G2435" i="39"/>
  <c r="G2436" i="39"/>
  <c r="G2437" i="39"/>
  <c r="G2438" i="39"/>
  <c r="G2439" i="39"/>
  <c r="G2440" i="39"/>
  <c r="G2441" i="39"/>
  <c r="G2442" i="39"/>
  <c r="G2443" i="39"/>
  <c r="G2444" i="39"/>
  <c r="G2445" i="39"/>
  <c r="G2446" i="39"/>
  <c r="G2447" i="39"/>
  <c r="G2448" i="39"/>
  <c r="G2449" i="39"/>
  <c r="G2450" i="39"/>
  <c r="G2451" i="39"/>
  <c r="G2452" i="39"/>
  <c r="G2453" i="39"/>
  <c r="G2454" i="39"/>
  <c r="G2455" i="39"/>
  <c r="G2456" i="39"/>
  <c r="G2457" i="39"/>
  <c r="G2458" i="39"/>
  <c r="G2459" i="39"/>
  <c r="G2460" i="39"/>
  <c r="G2461" i="39"/>
  <c r="G2462" i="39"/>
  <c r="G2463" i="39"/>
  <c r="G2464" i="39"/>
  <c r="G2465" i="39"/>
  <c r="G2466" i="39"/>
  <c r="G2467" i="39"/>
  <c r="G2468" i="39"/>
  <c r="G2469" i="39"/>
  <c r="G2470" i="39"/>
  <c r="G2471" i="39"/>
  <c r="G2472" i="39"/>
  <c r="G2473" i="39"/>
  <c r="G2474" i="39"/>
  <c r="G2475" i="39"/>
  <c r="G2476" i="39"/>
  <c r="G2477" i="39"/>
  <c r="G2478" i="39"/>
  <c r="G2479" i="39"/>
  <c r="G2480" i="39"/>
  <c r="G2481" i="39"/>
  <c r="G2482" i="39"/>
  <c r="G2483" i="39"/>
  <c r="G2484" i="39"/>
  <c r="G2485" i="39"/>
  <c r="G2486" i="39"/>
  <c r="G2487" i="39"/>
  <c r="G2488" i="39"/>
  <c r="G2489" i="39"/>
  <c r="G2490" i="39"/>
  <c r="G2491" i="39"/>
  <c r="G2492" i="39"/>
  <c r="G2493" i="39"/>
  <c r="G2494" i="39"/>
  <c r="G2495" i="39"/>
  <c r="G2496" i="39"/>
  <c r="G2497" i="39"/>
  <c r="G2498" i="39"/>
  <c r="G2499" i="39"/>
  <c r="G2500" i="39"/>
  <c r="G2501" i="39"/>
  <c r="G2502" i="39"/>
  <c r="G2503" i="39"/>
  <c r="G2504" i="39"/>
  <c r="G2505" i="39"/>
  <c r="G2506" i="39"/>
  <c r="G2507" i="39"/>
  <c r="G2508" i="39"/>
  <c r="G2509" i="39"/>
  <c r="G2510" i="39"/>
  <c r="G2511" i="39"/>
  <c r="G2512" i="39"/>
  <c r="G2513" i="39"/>
  <c r="G2514" i="39"/>
  <c r="G2515" i="39"/>
  <c r="G2516" i="39"/>
  <c r="G2517" i="39"/>
  <c r="G2518" i="39"/>
  <c r="G2519" i="39"/>
  <c r="G2520" i="39"/>
  <c r="G2521" i="39"/>
  <c r="G2522" i="39"/>
  <c r="G2523" i="39"/>
  <c r="G2524" i="39"/>
  <c r="G2525" i="39"/>
  <c r="G2526" i="39"/>
  <c r="G2527" i="39"/>
  <c r="G2528" i="39"/>
  <c r="G2529" i="39"/>
  <c r="G2530" i="39"/>
  <c r="G2531" i="39"/>
  <c r="G2532" i="39"/>
  <c r="G2533" i="39"/>
  <c r="G2534" i="39"/>
  <c r="G2535" i="39"/>
  <c r="G2536" i="39"/>
  <c r="G2537" i="39"/>
  <c r="G2538" i="39"/>
  <c r="G2539" i="39"/>
  <c r="G2540" i="39"/>
  <c r="G2541" i="39"/>
  <c r="G2542" i="39"/>
  <c r="G2543" i="39"/>
  <c r="G2544" i="39"/>
  <c r="G2545" i="39"/>
  <c r="G2546" i="39"/>
  <c r="G2547" i="39"/>
  <c r="G2548" i="39"/>
  <c r="G2549" i="39"/>
  <c r="G2550" i="39"/>
  <c r="G2551" i="39"/>
  <c r="G2552" i="39"/>
  <c r="G2553" i="39"/>
  <c r="G2554" i="39"/>
  <c r="G2555" i="39"/>
  <c r="G2556" i="39"/>
  <c r="G2557" i="39"/>
  <c r="G2558" i="39"/>
  <c r="G2559" i="39"/>
  <c r="G2560" i="39"/>
  <c r="G2561" i="39"/>
  <c r="G2562" i="39"/>
  <c r="G2563" i="39"/>
  <c r="G2564" i="39"/>
  <c r="G2565" i="39"/>
  <c r="G2566" i="39"/>
  <c r="G2567" i="39"/>
  <c r="G2568" i="39"/>
  <c r="G2569" i="39"/>
  <c r="G2570" i="39"/>
  <c r="G2571" i="39"/>
  <c r="G2572" i="39"/>
  <c r="G2573" i="39"/>
  <c r="G2574" i="39"/>
  <c r="G2575" i="39"/>
  <c r="G2576" i="39"/>
  <c r="G2577" i="39"/>
  <c r="G2578" i="39"/>
  <c r="G2579" i="39"/>
  <c r="G2580" i="39"/>
  <c r="G2581" i="39"/>
  <c r="G2582" i="39"/>
  <c r="G2583" i="39"/>
  <c r="G2584" i="39"/>
  <c r="G2585" i="39"/>
  <c r="G2586" i="39"/>
  <c r="G2587" i="39"/>
  <c r="G2588" i="39"/>
  <c r="G2589" i="39"/>
  <c r="G2590" i="39"/>
  <c r="G2591" i="39"/>
  <c r="G2592" i="39"/>
  <c r="G2593" i="39"/>
  <c r="G2594" i="39"/>
  <c r="G2595" i="39"/>
  <c r="G2596" i="39"/>
  <c r="G2597" i="39"/>
  <c r="G2598" i="39"/>
  <c r="G2599" i="39"/>
  <c r="G2600" i="39"/>
  <c r="G2601" i="39"/>
  <c r="G2602" i="39"/>
  <c r="G2603" i="39"/>
  <c r="G2604" i="39"/>
  <c r="G2605" i="39"/>
  <c r="G2606" i="39"/>
  <c r="G2607" i="39"/>
  <c r="G2608" i="39"/>
  <c r="G2609" i="39"/>
  <c r="G2610" i="39"/>
  <c r="G2611" i="39"/>
  <c r="G2612" i="39"/>
  <c r="G2613" i="39"/>
  <c r="G2614" i="39"/>
  <c r="G2615" i="39"/>
  <c r="G2616" i="39"/>
  <c r="G2617" i="39"/>
  <c r="G2618" i="39"/>
  <c r="G2619" i="39"/>
  <c r="G2620" i="39"/>
  <c r="G2621" i="39"/>
  <c r="G2622" i="39"/>
  <c r="G2623" i="39"/>
  <c r="G2624" i="39"/>
  <c r="G2625" i="39"/>
  <c r="G2626" i="39"/>
  <c r="G2627" i="39"/>
  <c r="G2628" i="39"/>
  <c r="G2629" i="39"/>
  <c r="G2630" i="39"/>
  <c r="G2631" i="39"/>
  <c r="G2632" i="39"/>
  <c r="G2633" i="39"/>
  <c r="G2634" i="39"/>
  <c r="G2635" i="39"/>
  <c r="G2636" i="39"/>
  <c r="G2637" i="39"/>
  <c r="G2638" i="39"/>
  <c r="G2639" i="39"/>
  <c r="G2640" i="39"/>
  <c r="G2641" i="39"/>
  <c r="G2642" i="39"/>
  <c r="G2643" i="39"/>
  <c r="G2644" i="39"/>
  <c r="G2645" i="39"/>
  <c r="G2646" i="39"/>
  <c r="G2647" i="39"/>
  <c r="G2648" i="39"/>
  <c r="G2649" i="39"/>
  <c r="G2650" i="39"/>
  <c r="G2651" i="39"/>
  <c r="G2652" i="39"/>
  <c r="G2653" i="39"/>
  <c r="G2654" i="39"/>
  <c r="G2655" i="39"/>
  <c r="G2656" i="39"/>
  <c r="G2657" i="39"/>
  <c r="G2658" i="39"/>
  <c r="G2659" i="39"/>
  <c r="G2660" i="39"/>
  <c r="G2661" i="39"/>
  <c r="G2662" i="39"/>
  <c r="G2663" i="39"/>
  <c r="G2664" i="39"/>
  <c r="G2665" i="39"/>
  <c r="G2666" i="39"/>
  <c r="G2667" i="39"/>
  <c r="G2668" i="39"/>
  <c r="G2669" i="39"/>
  <c r="G2670" i="39"/>
  <c r="G2671" i="39"/>
  <c r="G2672" i="39"/>
  <c r="G2673" i="39"/>
  <c r="G2674" i="39"/>
  <c r="G2675" i="39"/>
  <c r="G2676" i="39"/>
  <c r="G2677" i="39"/>
  <c r="G2678" i="39"/>
  <c r="G2679" i="39"/>
  <c r="G2680" i="39"/>
  <c r="G2681" i="39"/>
  <c r="G2682" i="39"/>
  <c r="G2683" i="39"/>
  <c r="G2684" i="39"/>
  <c r="G2685" i="39"/>
  <c r="G2686" i="39"/>
  <c r="G2687" i="39"/>
  <c r="G2688" i="39"/>
  <c r="G2689" i="39"/>
  <c r="G2690" i="39"/>
  <c r="G2691" i="39"/>
  <c r="G2692" i="39"/>
  <c r="G2693" i="39"/>
  <c r="G2694" i="39"/>
  <c r="G2695" i="39"/>
  <c r="G2696" i="39"/>
  <c r="G2697" i="39"/>
  <c r="G2698" i="39"/>
  <c r="G2699" i="39"/>
  <c r="G2700" i="39"/>
  <c r="G2701" i="39"/>
  <c r="G2702" i="39"/>
  <c r="G2703" i="39"/>
  <c r="G2704" i="39"/>
  <c r="G2705" i="39"/>
  <c r="G2706" i="39"/>
  <c r="G2707" i="39"/>
  <c r="G2708" i="39"/>
  <c r="G2709" i="39"/>
  <c r="G2710" i="39"/>
  <c r="G2711" i="39"/>
  <c r="G2712" i="39"/>
  <c r="G2713" i="39"/>
  <c r="G2714" i="39"/>
  <c r="G2715" i="39"/>
  <c r="G2716" i="39"/>
  <c r="G2717" i="39"/>
  <c r="G2718" i="39"/>
  <c r="G2719" i="39"/>
  <c r="G2720" i="39"/>
  <c r="G2721" i="39"/>
  <c r="G2722" i="39"/>
  <c r="G2723" i="39"/>
  <c r="G2724" i="39"/>
  <c r="G2725" i="39"/>
  <c r="G2726" i="39"/>
  <c r="G2727" i="39"/>
  <c r="G2728" i="39"/>
  <c r="G2729" i="39"/>
  <c r="G2730" i="39"/>
  <c r="G2731" i="39"/>
  <c r="G2732" i="39"/>
  <c r="G2733" i="39"/>
  <c r="G2734" i="39"/>
  <c r="G2735" i="39"/>
  <c r="G2736" i="39"/>
  <c r="G2737" i="39"/>
  <c r="G2738" i="39"/>
  <c r="G2739" i="39"/>
  <c r="G2740" i="39"/>
  <c r="G2741" i="39"/>
  <c r="G2742" i="39"/>
  <c r="G2743" i="39"/>
  <c r="G2744" i="39"/>
  <c r="G2745" i="39"/>
  <c r="G2746" i="39"/>
  <c r="G2747" i="39"/>
  <c r="G2748" i="39"/>
  <c r="G2749" i="39"/>
  <c r="G2750" i="39"/>
  <c r="G2751" i="39"/>
  <c r="G2752" i="39"/>
  <c r="G2753" i="39"/>
  <c r="G2754" i="39"/>
  <c r="G2755" i="39"/>
  <c r="G2756" i="39"/>
  <c r="G2757" i="39"/>
  <c r="G2758" i="39"/>
  <c r="G2759" i="39"/>
  <c r="G2760" i="39"/>
  <c r="G2761" i="39"/>
  <c r="G2762" i="39"/>
  <c r="G2763" i="39"/>
  <c r="G2764" i="39"/>
  <c r="G2765" i="39"/>
  <c r="G2766" i="39"/>
  <c r="G2767" i="39"/>
  <c r="G2768" i="39"/>
  <c r="G2769" i="39"/>
  <c r="G2770" i="39"/>
  <c r="G2771" i="39"/>
  <c r="G2772" i="39"/>
  <c r="G2773" i="39"/>
  <c r="G2774" i="39"/>
  <c r="G2775" i="39"/>
  <c r="G2776" i="39"/>
  <c r="G2777" i="39"/>
  <c r="G2778" i="39"/>
  <c r="G2779" i="39"/>
  <c r="G2780" i="39"/>
  <c r="G2781" i="39"/>
  <c r="G2782" i="39"/>
  <c r="G2783" i="39"/>
  <c r="G2784" i="39"/>
  <c r="G2785" i="39"/>
  <c r="G2786" i="39"/>
  <c r="G2787" i="39"/>
  <c r="G2788" i="39"/>
  <c r="G2789" i="39"/>
  <c r="G2790" i="39"/>
  <c r="G2791" i="39"/>
  <c r="G2792" i="39"/>
  <c r="G2793" i="39"/>
  <c r="G2794" i="39"/>
  <c r="G2795" i="39"/>
  <c r="G2796" i="39"/>
  <c r="G2797" i="39"/>
  <c r="G2798" i="39"/>
  <c r="G2799" i="39"/>
  <c r="G2800" i="39"/>
  <c r="G2801" i="39"/>
  <c r="G2802" i="39"/>
  <c r="G2803" i="39"/>
  <c r="G2804" i="39"/>
  <c r="G2805" i="39"/>
  <c r="G2806" i="39"/>
  <c r="G2807" i="39"/>
  <c r="G2808" i="39"/>
  <c r="G2809" i="39"/>
  <c r="G2810" i="39"/>
  <c r="G2811" i="39"/>
  <c r="G2812" i="39"/>
  <c r="G2813" i="39"/>
  <c r="G2814" i="39"/>
  <c r="G2815" i="39"/>
  <c r="G2816" i="39"/>
  <c r="G2817" i="39"/>
  <c r="G2818" i="39"/>
  <c r="G2819" i="39"/>
  <c r="G2820" i="39"/>
  <c r="G2821" i="39"/>
  <c r="G2822" i="39"/>
  <c r="G2823" i="39"/>
  <c r="G2824" i="39"/>
  <c r="G2825" i="39"/>
  <c r="G2826" i="39"/>
  <c r="G2827" i="39"/>
  <c r="G2828" i="39"/>
  <c r="G2829" i="39"/>
  <c r="G2830" i="39"/>
  <c r="G2831" i="39"/>
  <c r="G2832" i="39"/>
  <c r="G2833" i="39"/>
  <c r="G2834" i="39"/>
  <c r="G2835" i="39"/>
  <c r="G2836" i="39"/>
  <c r="G2837" i="39"/>
  <c r="G2838" i="39"/>
  <c r="G2839" i="39"/>
  <c r="G2840" i="39"/>
  <c r="G2841" i="39"/>
  <c r="G2842" i="39"/>
  <c r="G2843" i="39"/>
  <c r="G2844" i="39"/>
  <c r="G2845" i="39"/>
  <c r="G2846" i="39"/>
  <c r="G2847" i="39"/>
  <c r="G2848" i="39"/>
  <c r="G2849" i="39"/>
  <c r="G2850" i="39"/>
  <c r="G2851" i="39"/>
  <c r="G2852" i="39"/>
  <c r="G2853" i="39"/>
  <c r="G2854" i="39"/>
  <c r="G2855" i="39"/>
  <c r="G2856" i="39"/>
  <c r="G2857" i="39"/>
  <c r="G2858" i="39"/>
  <c r="G2859" i="39"/>
  <c r="G2860" i="39"/>
  <c r="G2861" i="39"/>
  <c r="G2862" i="39"/>
  <c r="G2863" i="39"/>
  <c r="G2864" i="39"/>
  <c r="G2865" i="39"/>
  <c r="G2866" i="39"/>
  <c r="G2867" i="39"/>
  <c r="G2868" i="39"/>
  <c r="G2869" i="39"/>
  <c r="G2870" i="39"/>
  <c r="G2871" i="39"/>
  <c r="G2872" i="39"/>
  <c r="G2873" i="39"/>
  <c r="G2874" i="39"/>
  <c r="G2875" i="39"/>
  <c r="G2876" i="39"/>
  <c r="G2877" i="39"/>
  <c r="G2878" i="39"/>
  <c r="G2879" i="39"/>
  <c r="G2880" i="39"/>
  <c r="G2881" i="39"/>
  <c r="G2882" i="39"/>
  <c r="G2883" i="39"/>
  <c r="G2884" i="39"/>
  <c r="G2885" i="39"/>
  <c r="G2886" i="39"/>
  <c r="G2887" i="39"/>
  <c r="G2888" i="39"/>
  <c r="G2889" i="39"/>
  <c r="G2890" i="39"/>
  <c r="G2891" i="39"/>
  <c r="G2892" i="39"/>
  <c r="G2893" i="39"/>
  <c r="G2894" i="39"/>
  <c r="G2895" i="39"/>
  <c r="G2896" i="39"/>
  <c r="G2897" i="39"/>
  <c r="G2898" i="39"/>
  <c r="G2899" i="39"/>
  <c r="G2900" i="39"/>
  <c r="G2901" i="39"/>
  <c r="G2902" i="39"/>
  <c r="G2903" i="39"/>
  <c r="G2904" i="39"/>
  <c r="G2905" i="39"/>
  <c r="G2906" i="39"/>
  <c r="G2907" i="39"/>
  <c r="G2908" i="39"/>
  <c r="G2909" i="39"/>
  <c r="G2910" i="39"/>
  <c r="G2911" i="39"/>
  <c r="G2912" i="39"/>
  <c r="G2913" i="39"/>
  <c r="G2914" i="39"/>
  <c r="G2915" i="39"/>
  <c r="G2916" i="39"/>
  <c r="G2917" i="39"/>
  <c r="G2918" i="39"/>
  <c r="G2919" i="39"/>
  <c r="G2920" i="39"/>
  <c r="G2921" i="39"/>
  <c r="G2922" i="39"/>
  <c r="G2923" i="39"/>
  <c r="G2924" i="39"/>
  <c r="G2925" i="39"/>
  <c r="G2926" i="39"/>
  <c r="G2927" i="39"/>
  <c r="G2928" i="39"/>
  <c r="G2929" i="39"/>
  <c r="G2930" i="39"/>
  <c r="G2931" i="39"/>
  <c r="G2932" i="39"/>
  <c r="G2933" i="39"/>
  <c r="G2934" i="39"/>
  <c r="G2935" i="39"/>
  <c r="G2936" i="39"/>
  <c r="G2937" i="39"/>
  <c r="G2938" i="39"/>
  <c r="G2939" i="39"/>
  <c r="G2940" i="39"/>
  <c r="G2941" i="39"/>
  <c r="G2942" i="39"/>
  <c r="G2943" i="39"/>
  <c r="G2944" i="39"/>
  <c r="G2945" i="39"/>
  <c r="G2946" i="39"/>
  <c r="G2947" i="39"/>
  <c r="G2948" i="39"/>
  <c r="G2949" i="39"/>
  <c r="G2950" i="39"/>
  <c r="G2951" i="39"/>
  <c r="G2952" i="39"/>
  <c r="G2953" i="39"/>
  <c r="G2954" i="39"/>
  <c r="G2955" i="39"/>
  <c r="G2956" i="39"/>
  <c r="G2957" i="39"/>
  <c r="G2958" i="39"/>
  <c r="G2959" i="39"/>
  <c r="G2960" i="39"/>
  <c r="G2961" i="39"/>
  <c r="G2962" i="39"/>
  <c r="G2963" i="39"/>
  <c r="G2964" i="39"/>
  <c r="G2965" i="39"/>
  <c r="G2966" i="39"/>
  <c r="G2967" i="39"/>
  <c r="G2968" i="39"/>
  <c r="G2969" i="39"/>
  <c r="G2970" i="39"/>
  <c r="G2971" i="39"/>
  <c r="G2972" i="39"/>
  <c r="G2973" i="39"/>
  <c r="G2974" i="39"/>
  <c r="G2975" i="39"/>
  <c r="G2976" i="39"/>
  <c r="G2977" i="39"/>
  <c r="G2978" i="39"/>
  <c r="G2979" i="39"/>
  <c r="G2980" i="39"/>
  <c r="G2981" i="39"/>
  <c r="G2982" i="39"/>
  <c r="G2983" i="39"/>
  <c r="G2984" i="39"/>
  <c r="G2985" i="39"/>
  <c r="G2986" i="39"/>
  <c r="G2987" i="39"/>
  <c r="G2988" i="39"/>
  <c r="G2989" i="39"/>
  <c r="G2990" i="39"/>
  <c r="G2991" i="39"/>
  <c r="G2992" i="39"/>
  <c r="G2993" i="39"/>
  <c r="G2994" i="39"/>
  <c r="G2995" i="39"/>
  <c r="G2996" i="39"/>
  <c r="G2997" i="39"/>
  <c r="G2998" i="39"/>
  <c r="G2999" i="39"/>
  <c r="G3000" i="39"/>
  <c r="G3001" i="39"/>
  <c r="G3002" i="39"/>
  <c r="G3003" i="39"/>
  <c r="G3004" i="39"/>
  <c r="G3005" i="39"/>
  <c r="G3006" i="39"/>
  <c r="G3007" i="39"/>
  <c r="G3008" i="39"/>
  <c r="G3009" i="39"/>
  <c r="G3010" i="39"/>
  <c r="G3011" i="39"/>
  <c r="G3012" i="39"/>
  <c r="G3013" i="39"/>
  <c r="G3014" i="39"/>
  <c r="G3015" i="39"/>
  <c r="G3016" i="39"/>
  <c r="G3017" i="39"/>
  <c r="G3018" i="39"/>
  <c r="G3019" i="39"/>
  <c r="G3020" i="39"/>
  <c r="G3021" i="39"/>
  <c r="G3022" i="39"/>
  <c r="G3023" i="39"/>
  <c r="G3024" i="39"/>
  <c r="G3025" i="39"/>
  <c r="G3026" i="39"/>
  <c r="G3027" i="39"/>
  <c r="G3028" i="39"/>
  <c r="G3029" i="39"/>
  <c r="G3030" i="39"/>
  <c r="G3031" i="39"/>
  <c r="G3032" i="39"/>
  <c r="G3033" i="39"/>
  <c r="G3034" i="39"/>
  <c r="G3035" i="39"/>
  <c r="G3036" i="39"/>
  <c r="G3037" i="39"/>
  <c r="G3038" i="39"/>
  <c r="G3039" i="39"/>
  <c r="G3040" i="39"/>
  <c r="G3041" i="39"/>
  <c r="G3042" i="39"/>
  <c r="G3043" i="39"/>
  <c r="G3044" i="39"/>
  <c r="G3045" i="39"/>
  <c r="G3046" i="39"/>
  <c r="G3047" i="39"/>
  <c r="G3048" i="39"/>
  <c r="G3049" i="39"/>
  <c r="G3050" i="39"/>
  <c r="G3051" i="39"/>
  <c r="G3052" i="39"/>
  <c r="G3053" i="39"/>
  <c r="G3054" i="39"/>
  <c r="G3055" i="39"/>
  <c r="G3056" i="39"/>
  <c r="G3057" i="39"/>
  <c r="G3058" i="39"/>
  <c r="G3059" i="39"/>
  <c r="G3060" i="39"/>
  <c r="G3061" i="39"/>
  <c r="G3062" i="39"/>
  <c r="G3063" i="39"/>
  <c r="G3064" i="39"/>
  <c r="G3065" i="39"/>
  <c r="G3066" i="39"/>
  <c r="G3067" i="39"/>
  <c r="G3068" i="39"/>
  <c r="G3069" i="39"/>
  <c r="G3070" i="39"/>
  <c r="G3071" i="39"/>
  <c r="G3072" i="39"/>
  <c r="G3073" i="39"/>
  <c r="G3074" i="39"/>
  <c r="G3075" i="39"/>
  <c r="G3076" i="39"/>
  <c r="G3077" i="39"/>
  <c r="G3078" i="39"/>
  <c r="G3079" i="39"/>
  <c r="G3080" i="39"/>
  <c r="G3081" i="39"/>
  <c r="G3082" i="39"/>
  <c r="G3083" i="39"/>
  <c r="G3084" i="39"/>
  <c r="G3085" i="39"/>
  <c r="G3086" i="39"/>
  <c r="G3087" i="39"/>
  <c r="G3088" i="39"/>
  <c r="G3089" i="39"/>
  <c r="G3090" i="39"/>
  <c r="G3091" i="39"/>
  <c r="G3092" i="39"/>
  <c r="G3093" i="39"/>
  <c r="G3094" i="39"/>
  <c r="G3095" i="39"/>
  <c r="G3096" i="39"/>
  <c r="G3097" i="39"/>
  <c r="G3098" i="39"/>
  <c r="G3099" i="39"/>
  <c r="G3100" i="39"/>
  <c r="G3101" i="39"/>
  <c r="G3102" i="39"/>
  <c r="G3103" i="39"/>
  <c r="G3104" i="39"/>
  <c r="G3105" i="39"/>
  <c r="G3106" i="39"/>
  <c r="G3107" i="39"/>
  <c r="G3108" i="39"/>
  <c r="G3109" i="39"/>
  <c r="G3110" i="39"/>
  <c r="G3111" i="39"/>
  <c r="G3112" i="39"/>
  <c r="G3113" i="39"/>
  <c r="G3114" i="39"/>
  <c r="G3115" i="39"/>
  <c r="G3116" i="39"/>
  <c r="G3117" i="39"/>
  <c r="G3118" i="39"/>
  <c r="G3119" i="39"/>
  <c r="G3120" i="39"/>
  <c r="G3121" i="39"/>
  <c r="G3122" i="39"/>
  <c r="G3123" i="39"/>
  <c r="G3124" i="39"/>
  <c r="G3125" i="39"/>
  <c r="G3126" i="39"/>
  <c r="G3128" i="39"/>
  <c r="G3129" i="39"/>
  <c r="G3130" i="39"/>
  <c r="G3131" i="39"/>
  <c r="G3132" i="39"/>
  <c r="G3133" i="39"/>
  <c r="G3134" i="39"/>
  <c r="G3135" i="39"/>
  <c r="G3136" i="39"/>
  <c r="AL568" i="36"/>
  <c r="AL569" i="36"/>
  <c r="AL570" i="36"/>
  <c r="AL571" i="36"/>
  <c r="AL572" i="36"/>
  <c r="N563" i="36"/>
  <c r="O563" i="36"/>
  <c r="P563" i="36"/>
  <c r="Q563" i="36"/>
  <c r="R563" i="36"/>
  <c r="S563" i="36"/>
  <c r="N564" i="36"/>
  <c r="O564" i="36"/>
  <c r="P564" i="36"/>
  <c r="Q564" i="36"/>
  <c r="R564" i="36"/>
  <c r="S564" i="36"/>
  <c r="N565" i="36"/>
  <c r="O565" i="36"/>
  <c r="P565" i="36"/>
  <c r="Q565" i="36"/>
  <c r="R565" i="36"/>
  <c r="S565" i="36"/>
  <c r="N566" i="36"/>
  <c r="O566" i="36"/>
  <c r="P566" i="36"/>
  <c r="Q566" i="36"/>
  <c r="R566" i="36"/>
  <c r="S566" i="36"/>
  <c r="N567" i="36"/>
  <c r="O567" i="36"/>
  <c r="P567" i="36"/>
  <c r="Q567" i="36"/>
  <c r="R567" i="36"/>
  <c r="S567" i="36"/>
  <c r="N625" i="36"/>
  <c r="O568" i="36"/>
  <c r="P568" i="36"/>
  <c r="P625" i="36" s="1"/>
  <c r="Q568" i="36"/>
  <c r="Q625" i="36" s="1"/>
  <c r="R568" i="36"/>
  <c r="S568" i="36"/>
  <c r="S625" i="36" s="1"/>
  <c r="P561" i="36"/>
  <c r="P562" i="36"/>
  <c r="AW556" i="37"/>
  <c r="AX557" i="37" s="1"/>
  <c r="AY557" i="37" s="1"/>
  <c r="AP556" i="37"/>
  <c r="N133" i="27"/>
  <c r="O133" i="27"/>
  <c r="P133" i="27"/>
  <c r="Q133" i="27"/>
  <c r="R133" i="27"/>
  <c r="S133" i="27"/>
  <c r="N134" i="27"/>
  <c r="O134" i="27"/>
  <c r="P134" i="27"/>
  <c r="Q134" i="27"/>
  <c r="R134" i="27"/>
  <c r="S134" i="27"/>
  <c r="N135" i="27"/>
  <c r="O135" i="27"/>
  <c r="P135" i="27"/>
  <c r="Q135" i="27"/>
  <c r="R135" i="27"/>
  <c r="S135" i="27"/>
  <c r="N136" i="27"/>
  <c r="O136" i="27"/>
  <c r="P136" i="27"/>
  <c r="Q136" i="27"/>
  <c r="R136" i="27"/>
  <c r="S136" i="27"/>
  <c r="N137" i="27"/>
  <c r="O137" i="27"/>
  <c r="P137" i="27"/>
  <c r="Q137" i="27"/>
  <c r="R137" i="27"/>
  <c r="S137" i="27"/>
  <c r="N138" i="27"/>
  <c r="O138" i="27"/>
  <c r="P138" i="27"/>
  <c r="Q138" i="27"/>
  <c r="R138" i="27"/>
  <c r="S138" i="27"/>
  <c r="N139" i="27"/>
  <c r="O139" i="27"/>
  <c r="P139" i="27"/>
  <c r="Q139" i="27"/>
  <c r="R139" i="27"/>
  <c r="S139" i="27"/>
  <c r="D139" i="32"/>
  <c r="D140" i="32"/>
  <c r="B146" i="32"/>
  <c r="T576" i="36" l="1"/>
  <c r="AN576" i="36" s="1"/>
  <c r="AT576" i="36" s="1"/>
  <c r="T575" i="36"/>
  <c r="T572" i="36"/>
  <c r="T574" i="36"/>
  <c r="T573" i="36"/>
  <c r="T571" i="36"/>
  <c r="T140" i="27"/>
  <c r="C141" i="32" s="1"/>
  <c r="R625" i="36"/>
  <c r="O625" i="36"/>
  <c r="U137" i="27"/>
  <c r="AI558" i="37"/>
  <c r="AJ558" i="37" s="1"/>
  <c r="T141" i="27"/>
  <c r="C142" i="32" s="1"/>
  <c r="N629" i="36"/>
  <c r="L146" i="32"/>
  <c r="P146" i="32"/>
  <c r="O146" i="32"/>
  <c r="J145" i="32"/>
  <c r="M145" i="32" s="1"/>
  <c r="O145" i="32"/>
  <c r="P145" i="32"/>
  <c r="J144" i="32"/>
  <c r="M144" i="32" s="1"/>
  <c r="O144" i="32"/>
  <c r="P144" i="32"/>
  <c r="J143" i="32"/>
  <c r="M143" i="32" s="1"/>
  <c r="P143" i="32"/>
  <c r="J142" i="32"/>
  <c r="P142" i="32"/>
  <c r="I146" i="32"/>
  <c r="J146" i="32"/>
  <c r="M146" i="32" s="1"/>
  <c r="F619" i="36"/>
  <c r="Q628" i="36" s="1"/>
  <c r="G619" i="36"/>
  <c r="R628" i="36" s="1"/>
  <c r="AY558" i="37"/>
  <c r="G618" i="36"/>
  <c r="R627" i="36" s="1"/>
  <c r="N628" i="36"/>
  <c r="V141" i="27"/>
  <c r="V142" i="27"/>
  <c r="V135" i="27"/>
  <c r="V138" i="27"/>
  <c r="V137" i="27"/>
  <c r="V139" i="27"/>
  <c r="V140" i="27"/>
  <c r="V136" i="27"/>
  <c r="U141" i="27"/>
  <c r="U142" i="27"/>
  <c r="U140" i="27"/>
  <c r="U139" i="27"/>
  <c r="U138" i="27"/>
  <c r="U136" i="27"/>
  <c r="U135" i="27"/>
  <c r="T136" i="27"/>
  <c r="C137" i="32" s="1"/>
  <c r="T139" i="27"/>
  <c r="C140" i="32" s="1"/>
  <c r="T138" i="27"/>
  <c r="C139" i="32" s="1"/>
  <c r="C144" i="32"/>
  <c r="T135" i="27"/>
  <c r="C136" i="32" s="1"/>
  <c r="T137" i="27"/>
  <c r="C138" i="32" s="1"/>
  <c r="C143" i="32"/>
  <c r="AI557" i="37"/>
  <c r="AQ557" i="37"/>
  <c r="AR557" i="37" s="1"/>
  <c r="E619" i="36" l="1"/>
  <c r="P628" i="36" s="1"/>
  <c r="T633" i="36"/>
  <c r="T632" i="36"/>
  <c r="AN573" i="36"/>
  <c r="T630" i="36"/>
  <c r="T629" i="36"/>
  <c r="AN572" i="36"/>
  <c r="AN571" i="36"/>
  <c r="M142" i="32"/>
  <c r="W137" i="27"/>
  <c r="W139" i="27"/>
  <c r="W140" i="27"/>
  <c r="W138" i="27"/>
  <c r="W142" i="27"/>
  <c r="W141" i="27"/>
  <c r="W135" i="27"/>
  <c r="W136" i="27"/>
  <c r="F618" i="36"/>
  <c r="Q627" i="36" s="1"/>
  <c r="E618" i="36"/>
  <c r="P627" i="36" s="1"/>
  <c r="AJ557" i="37"/>
  <c r="AL567" i="36"/>
  <c r="AN575" i="36" l="1"/>
  <c r="T628" i="36"/>
  <c r="D618" i="36"/>
  <c r="AN574" i="36" s="1"/>
  <c r="O624" i="36"/>
  <c r="S624" i="36"/>
  <c r="AW554" i="37"/>
  <c r="AP554" i="37"/>
  <c r="AP555" i="37"/>
  <c r="AQ556" i="37" s="1"/>
  <c r="AR556" i="37" s="1"/>
  <c r="AH552" i="37"/>
  <c r="AI556" i="37"/>
  <c r="AJ556" i="37" s="1"/>
  <c r="AA554" i="37"/>
  <c r="AB555" i="37" s="1"/>
  <c r="AC555" i="37" s="1"/>
  <c r="N627" i="36" l="1"/>
  <c r="D617" i="36"/>
  <c r="E617" i="36"/>
  <c r="P626" i="36" s="1"/>
  <c r="F617" i="36"/>
  <c r="Q626" i="36" s="1"/>
  <c r="AI554" i="37"/>
  <c r="E615" i="36" s="1"/>
  <c r="P624" i="36" s="1"/>
  <c r="AI555" i="37"/>
  <c r="E616" i="36" s="1"/>
  <c r="N626" i="36"/>
  <c r="AX555" i="37"/>
  <c r="AY555" i="37" s="1"/>
  <c r="AI553" i="37"/>
  <c r="AJ553" i="37" s="1"/>
  <c r="AQ555" i="37"/>
  <c r="AW555" i="37"/>
  <c r="AX556" i="37" s="1"/>
  <c r="AY556" i="37" s="1"/>
  <c r="Z539" i="37"/>
  <c r="AA539" i="37" s="1"/>
  <c r="AG539" i="37"/>
  <c r="AH539" i="37" s="1"/>
  <c r="AO539" i="37"/>
  <c r="AP539" i="37" s="1"/>
  <c r="AV539" i="37"/>
  <c r="AW539" i="37" s="1"/>
  <c r="Z540" i="37"/>
  <c r="AA540" i="37" s="1"/>
  <c r="AG540" i="37"/>
  <c r="AH540" i="37" s="1"/>
  <c r="AO540" i="37"/>
  <c r="AP540" i="37" s="1"/>
  <c r="AV540" i="37"/>
  <c r="AW540" i="37" s="1"/>
  <c r="Z541" i="37"/>
  <c r="AA541" i="37" s="1"/>
  <c r="AG541" i="37"/>
  <c r="AH541" i="37" s="1"/>
  <c r="AO541" i="37"/>
  <c r="AP541" i="37" s="1"/>
  <c r="AV541" i="37"/>
  <c r="AW541" i="37" s="1"/>
  <c r="Z542" i="37"/>
  <c r="AA542" i="37" s="1"/>
  <c r="AG542" i="37"/>
  <c r="AH542" i="37" s="1"/>
  <c r="AP542" i="37"/>
  <c r="AV542" i="37"/>
  <c r="AW542" i="37" s="1"/>
  <c r="Z543" i="37"/>
  <c r="AA543" i="37" s="1"/>
  <c r="AG543" i="37"/>
  <c r="AH543" i="37" s="1"/>
  <c r="AP543" i="37"/>
  <c r="AW543" i="37"/>
  <c r="Z544" i="37"/>
  <c r="AA544" i="37" s="1"/>
  <c r="AG544" i="37"/>
  <c r="AH544" i="37" s="1"/>
  <c r="AP544" i="37"/>
  <c r="AW544" i="37"/>
  <c r="Z545" i="37"/>
  <c r="AA545" i="37" s="1"/>
  <c r="AG545" i="37"/>
  <c r="AH545" i="37" s="1"/>
  <c r="AP545" i="37"/>
  <c r="AW545" i="37"/>
  <c r="Z546" i="37"/>
  <c r="AA546" i="37" s="1"/>
  <c r="AH546" i="37"/>
  <c r="AP546" i="37"/>
  <c r="AW546" i="37"/>
  <c r="Z547" i="37"/>
  <c r="AA547" i="37" s="1"/>
  <c r="AH547" i="37"/>
  <c r="AP547" i="37"/>
  <c r="AW547" i="37"/>
  <c r="Z548" i="37"/>
  <c r="AA548" i="37" s="1"/>
  <c r="AH548" i="37"/>
  <c r="AP548" i="37"/>
  <c r="AW548" i="37"/>
  <c r="Z549" i="37"/>
  <c r="AA549" i="37" s="1"/>
  <c r="AH549" i="37"/>
  <c r="AJ549" i="37"/>
  <c r="AP549" i="37"/>
  <c r="AR549" i="37"/>
  <c r="AW549" i="37"/>
  <c r="AA550" i="37"/>
  <c r="AH550" i="37"/>
  <c r="AP550" i="37"/>
  <c r="AW550" i="37"/>
  <c r="AA551" i="37"/>
  <c r="AH551" i="37"/>
  <c r="AI552" i="37" s="1"/>
  <c r="AJ552" i="37" s="1"/>
  <c r="AP551" i="37"/>
  <c r="AW551" i="37"/>
  <c r="AA552" i="37"/>
  <c r="AP552" i="37"/>
  <c r="AW552" i="37"/>
  <c r="AA553" i="37"/>
  <c r="AB554" i="37" s="1"/>
  <c r="AP553" i="37"/>
  <c r="AQ554" i="37" s="1"/>
  <c r="AW553" i="37"/>
  <c r="AX554" i="37" s="1"/>
  <c r="AY554" i="37" s="1"/>
  <c r="T631" i="36" l="1"/>
  <c r="AJ555" i="37"/>
  <c r="AX550" i="37"/>
  <c r="AY550" i="37" s="1"/>
  <c r="G617" i="36"/>
  <c r="R626" i="36" s="1"/>
  <c r="AJ554" i="37"/>
  <c r="D616" i="36"/>
  <c r="AB546" i="37"/>
  <c r="D607" i="36" s="1"/>
  <c r="G615" i="36"/>
  <c r="R624" i="36" s="1"/>
  <c r="F615" i="36"/>
  <c r="Q624" i="36" s="1"/>
  <c r="AR554" i="37"/>
  <c r="D615" i="36"/>
  <c r="AC554" i="37"/>
  <c r="AX553" i="37"/>
  <c r="AY553" i="37" s="1"/>
  <c r="F616" i="36"/>
  <c r="AR555" i="37"/>
  <c r="AQ552" i="37"/>
  <c r="AR552" i="37" s="1"/>
  <c r="AI545" i="37"/>
  <c r="AB550" i="37"/>
  <c r="AC550" i="37" s="1"/>
  <c r="AX545" i="37"/>
  <c r="G616" i="36"/>
  <c r="AQ545" i="37"/>
  <c r="AI548" i="37"/>
  <c r="E609" i="36" s="1"/>
  <c r="AI551" i="37"/>
  <c r="AJ551" i="37" s="1"/>
  <c r="AI547" i="37"/>
  <c r="AE596" i="37" s="1"/>
  <c r="AB545" i="37"/>
  <c r="AI543" i="37"/>
  <c r="AI550" i="37"/>
  <c r="AJ550" i="37" s="1"/>
  <c r="AQ553" i="37"/>
  <c r="AR553" i="37" s="1"/>
  <c r="AQ544" i="37"/>
  <c r="AX552" i="37"/>
  <c r="AY552" i="37" s="1"/>
  <c r="AX548" i="37"/>
  <c r="G609" i="36" s="1"/>
  <c r="AX543" i="37"/>
  <c r="AB552" i="37"/>
  <c r="AC552" i="37" s="1"/>
  <c r="AB548" i="37"/>
  <c r="D609" i="36" s="1"/>
  <c r="N624" i="36"/>
  <c r="AI546" i="37"/>
  <c r="E607" i="36" s="1"/>
  <c r="AB547" i="37"/>
  <c r="X596" i="37" s="1"/>
  <c r="AB551" i="37"/>
  <c r="AC551" i="37" s="1"/>
  <c r="AB543" i="37"/>
  <c r="AQ546" i="37"/>
  <c r="F607" i="36" s="1"/>
  <c r="AQ551" i="37"/>
  <c r="AR551" i="37" s="1"/>
  <c r="AQ548" i="37"/>
  <c r="F609" i="36" s="1"/>
  <c r="AQ543" i="37"/>
  <c r="AQ547" i="37"/>
  <c r="AM596" i="37" s="1"/>
  <c r="AQ549" i="37"/>
  <c r="F610" i="36" s="1"/>
  <c r="AX549" i="37"/>
  <c r="G610" i="36" s="1"/>
  <c r="AX544" i="37"/>
  <c r="AX546" i="37"/>
  <c r="G607" i="36" s="1"/>
  <c r="F159" i="27"/>
  <c r="P154" i="27" s="1"/>
  <c r="AK549" i="37"/>
  <c r="AB553" i="37"/>
  <c r="AC553" i="37" s="1"/>
  <c r="AX551" i="37"/>
  <c r="AY551" i="37" s="1"/>
  <c r="AQ550" i="37"/>
  <c r="AX547" i="37"/>
  <c r="AT596" i="37" s="1"/>
  <c r="AI549" i="37"/>
  <c r="E610" i="36" s="1"/>
  <c r="AI544" i="37"/>
  <c r="AB544" i="37"/>
  <c r="AB549" i="37"/>
  <c r="D610" i="36" s="1"/>
  <c r="N20" i="36"/>
  <c r="O20" i="36"/>
  <c r="P20" i="36"/>
  <c r="Q20" i="36"/>
  <c r="R20" i="36"/>
  <c r="S20" i="36"/>
  <c r="N21" i="36"/>
  <c r="O21" i="36"/>
  <c r="P21" i="36"/>
  <c r="Q21" i="36"/>
  <c r="R21" i="36"/>
  <c r="S21" i="36"/>
  <c r="AL21" i="36"/>
  <c r="AM21" i="36"/>
  <c r="AN21" i="36"/>
  <c r="AO21" i="36"/>
  <c r="N22" i="36"/>
  <c r="O22" i="36"/>
  <c r="P22" i="36"/>
  <c r="Q22" i="36"/>
  <c r="R22" i="36"/>
  <c r="S22" i="36"/>
  <c r="AL22" i="36"/>
  <c r="AM22" i="36"/>
  <c r="AN22" i="36"/>
  <c r="AO22" i="36"/>
  <c r="N23" i="36"/>
  <c r="O23" i="36"/>
  <c r="P23" i="36"/>
  <c r="Q23" i="36"/>
  <c r="R23" i="36"/>
  <c r="S23" i="36"/>
  <c r="AL23" i="36"/>
  <c r="AM23" i="36"/>
  <c r="AN23" i="36"/>
  <c r="AO23" i="36"/>
  <c r="N24" i="36"/>
  <c r="O24" i="36"/>
  <c r="P24" i="36"/>
  <c r="Q24" i="36"/>
  <c r="R24" i="36"/>
  <c r="S24" i="36"/>
  <c r="AL24" i="36"/>
  <c r="AM24" i="36"/>
  <c r="AO24" i="36"/>
  <c r="N25" i="36"/>
  <c r="O25" i="36"/>
  <c r="P25" i="36"/>
  <c r="Q25" i="36"/>
  <c r="R25" i="36"/>
  <c r="S25" i="36"/>
  <c r="AL25" i="36"/>
  <c r="AM25" i="36"/>
  <c r="AO25" i="36"/>
  <c r="N26" i="36"/>
  <c r="O26" i="36"/>
  <c r="P26" i="36"/>
  <c r="Q26" i="36"/>
  <c r="R26" i="36"/>
  <c r="S26" i="36"/>
  <c r="AL26" i="36"/>
  <c r="AM26" i="36"/>
  <c r="AO26" i="36"/>
  <c r="N27" i="36"/>
  <c r="O27" i="36"/>
  <c r="P27" i="36"/>
  <c r="Q27" i="36"/>
  <c r="R27" i="36"/>
  <c r="S27" i="36"/>
  <c r="AJ27" i="36"/>
  <c r="AK27" i="36"/>
  <c r="AL27" i="36"/>
  <c r="AM27" i="36"/>
  <c r="AO27" i="36"/>
  <c r="N28" i="36"/>
  <c r="O28" i="36"/>
  <c r="P28" i="36"/>
  <c r="Q28" i="36"/>
  <c r="R28" i="36"/>
  <c r="S28" i="36"/>
  <c r="AL28" i="36"/>
  <c r="AM28" i="36"/>
  <c r="AO28" i="36"/>
  <c r="N29" i="36"/>
  <c r="O29" i="36"/>
  <c r="P29" i="36"/>
  <c r="Q29" i="36"/>
  <c r="R29" i="36"/>
  <c r="S29" i="36"/>
  <c r="AL29" i="36"/>
  <c r="AM29" i="36"/>
  <c r="AO29" i="36"/>
  <c r="N30" i="36"/>
  <c r="O30" i="36"/>
  <c r="P30" i="36"/>
  <c r="Q30" i="36"/>
  <c r="R30" i="36"/>
  <c r="S30" i="36"/>
  <c r="AL30" i="36"/>
  <c r="AM30" i="36"/>
  <c r="AO30" i="36"/>
  <c r="N31" i="36"/>
  <c r="O31" i="36"/>
  <c r="P31" i="36"/>
  <c r="Q31" i="36"/>
  <c r="R31" i="36"/>
  <c r="S31" i="36"/>
  <c r="AJ31" i="36"/>
  <c r="AK31" i="36"/>
  <c r="AL31" i="36"/>
  <c r="AM31" i="36"/>
  <c r="AO31" i="36"/>
  <c r="N32" i="36"/>
  <c r="O32" i="36"/>
  <c r="P32" i="36"/>
  <c r="Q32" i="36"/>
  <c r="R32" i="36"/>
  <c r="S32" i="36"/>
  <c r="AL32" i="36"/>
  <c r="AM32" i="36"/>
  <c r="AO32" i="36"/>
  <c r="N33" i="36"/>
  <c r="O33" i="36"/>
  <c r="P33" i="36"/>
  <c r="Q33" i="36"/>
  <c r="R33" i="36"/>
  <c r="S33" i="36"/>
  <c r="AL33" i="36"/>
  <c r="AM33" i="36"/>
  <c r="AO33" i="36"/>
  <c r="AQ33" i="36" s="1"/>
  <c r="N34" i="36"/>
  <c r="O34" i="36"/>
  <c r="P34" i="36"/>
  <c r="Q34" i="36"/>
  <c r="R34" i="36"/>
  <c r="S34" i="36"/>
  <c r="AL34" i="36"/>
  <c r="AM34" i="36"/>
  <c r="AO34" i="36"/>
  <c r="AQ34" i="36" s="1"/>
  <c r="N35" i="36"/>
  <c r="O35" i="36"/>
  <c r="P35" i="36"/>
  <c r="Q35" i="36"/>
  <c r="R35" i="36"/>
  <c r="S35" i="36"/>
  <c r="AJ35" i="36"/>
  <c r="AK35" i="36"/>
  <c r="AL35" i="36"/>
  <c r="AM35" i="36"/>
  <c r="AO35" i="36"/>
  <c r="AQ35" i="36" s="1"/>
  <c r="N36" i="36"/>
  <c r="O36" i="36"/>
  <c r="P36" i="36"/>
  <c r="Q36" i="36"/>
  <c r="R36" i="36"/>
  <c r="S36" i="36"/>
  <c r="AL36" i="36"/>
  <c r="AM36" i="36"/>
  <c r="AO36" i="36"/>
  <c r="AQ36" i="36" s="1"/>
  <c r="N37" i="36"/>
  <c r="O37" i="36"/>
  <c r="P37" i="36"/>
  <c r="Q37" i="36"/>
  <c r="R37" i="36"/>
  <c r="S37" i="36"/>
  <c r="AL37" i="36"/>
  <c r="AM37" i="36"/>
  <c r="AO37" i="36"/>
  <c r="AQ37" i="36" s="1"/>
  <c r="N38" i="36"/>
  <c r="O38" i="36"/>
  <c r="P38" i="36"/>
  <c r="Q38" i="36"/>
  <c r="R38" i="36"/>
  <c r="S38" i="36"/>
  <c r="AL38" i="36"/>
  <c r="AM38" i="36"/>
  <c r="AO38" i="36"/>
  <c r="AQ38" i="36" s="1"/>
  <c r="N39" i="36"/>
  <c r="O39" i="36"/>
  <c r="P39" i="36"/>
  <c r="Q39" i="36"/>
  <c r="R39" i="36"/>
  <c r="S39" i="36"/>
  <c r="AJ39" i="36"/>
  <c r="AK39" i="36"/>
  <c r="AL39" i="36"/>
  <c r="AM39" i="36"/>
  <c r="AO39" i="36"/>
  <c r="AQ39" i="36" s="1"/>
  <c r="N40" i="36"/>
  <c r="O40" i="36"/>
  <c r="P40" i="36"/>
  <c r="Q40" i="36"/>
  <c r="R40" i="36"/>
  <c r="S40" i="36"/>
  <c r="AL40" i="36"/>
  <c r="AM40" i="36"/>
  <c r="AO40" i="36"/>
  <c r="AQ40" i="36" s="1"/>
  <c r="N41" i="36"/>
  <c r="O41" i="36"/>
  <c r="P41" i="36"/>
  <c r="Q41" i="36"/>
  <c r="R41" i="36"/>
  <c r="S41" i="36"/>
  <c r="AL41" i="36"/>
  <c r="AM41" i="36"/>
  <c r="AO41" i="36"/>
  <c r="AQ41" i="36" s="1"/>
  <c r="N42" i="36"/>
  <c r="O42" i="36"/>
  <c r="P42" i="36"/>
  <c r="Q42" i="36"/>
  <c r="R42" i="36"/>
  <c r="S42" i="36"/>
  <c r="AL42" i="36"/>
  <c r="AM42" i="36"/>
  <c r="AO42" i="36"/>
  <c r="AQ42" i="36" s="1"/>
  <c r="N43" i="36"/>
  <c r="O43" i="36"/>
  <c r="P43" i="36"/>
  <c r="Q43" i="36"/>
  <c r="R43" i="36"/>
  <c r="S43" i="36"/>
  <c r="AJ43" i="36"/>
  <c r="AK43" i="36"/>
  <c r="AL43" i="36"/>
  <c r="AM43" i="36"/>
  <c r="AO43" i="36"/>
  <c r="AQ43" i="36" s="1"/>
  <c r="N44" i="36"/>
  <c r="O44" i="36"/>
  <c r="P44" i="36"/>
  <c r="Q44" i="36"/>
  <c r="R44" i="36"/>
  <c r="S44" i="36"/>
  <c r="AL44" i="36"/>
  <c r="AM44" i="36"/>
  <c r="AO44" i="36"/>
  <c r="AQ44" i="36" s="1"/>
  <c r="N45" i="36"/>
  <c r="O45" i="36"/>
  <c r="P45" i="36"/>
  <c r="Q45" i="36"/>
  <c r="R45" i="36"/>
  <c r="S45" i="36"/>
  <c r="AL45" i="36"/>
  <c r="AM45" i="36"/>
  <c r="AO45" i="36"/>
  <c r="AQ45" i="36" s="1"/>
  <c r="N46" i="36"/>
  <c r="O46" i="36"/>
  <c r="P46" i="36"/>
  <c r="Q46" i="36"/>
  <c r="R46" i="36"/>
  <c r="S46" i="36"/>
  <c r="AL46" i="36"/>
  <c r="AM46" i="36"/>
  <c r="AO46" i="36"/>
  <c r="AQ46" i="36" s="1"/>
  <c r="N47" i="36"/>
  <c r="O47" i="36"/>
  <c r="P47" i="36"/>
  <c r="Q47" i="36"/>
  <c r="R47" i="36"/>
  <c r="S47" i="36"/>
  <c r="AJ47" i="36"/>
  <c r="AK47" i="36"/>
  <c r="AL47" i="36"/>
  <c r="AM47" i="36"/>
  <c r="AO47" i="36"/>
  <c r="AQ47" i="36" s="1"/>
  <c r="N48" i="36"/>
  <c r="O48" i="36"/>
  <c r="P48" i="36"/>
  <c r="Q48" i="36"/>
  <c r="R48" i="36"/>
  <c r="S48" i="36"/>
  <c r="AL48" i="36"/>
  <c r="AM48" i="36"/>
  <c r="AO48" i="36"/>
  <c r="AQ48" i="36" s="1"/>
  <c r="N49" i="36"/>
  <c r="O49" i="36"/>
  <c r="P49" i="36"/>
  <c r="Q49" i="36"/>
  <c r="R49" i="36"/>
  <c r="S49" i="36"/>
  <c r="AL49" i="36"/>
  <c r="AM49" i="36"/>
  <c r="AO49" i="36"/>
  <c r="AQ49" i="36" s="1"/>
  <c r="N50" i="36"/>
  <c r="O50" i="36"/>
  <c r="P50" i="36"/>
  <c r="Q50" i="36"/>
  <c r="R50" i="36"/>
  <c r="S50" i="36"/>
  <c r="AL50" i="36"/>
  <c r="AM50" i="36"/>
  <c r="AO50" i="36"/>
  <c r="AQ50" i="36" s="1"/>
  <c r="N51" i="36"/>
  <c r="O51" i="36"/>
  <c r="P51" i="36"/>
  <c r="Q51" i="36"/>
  <c r="R51" i="36"/>
  <c r="S51" i="36"/>
  <c r="AJ51" i="36"/>
  <c r="AK51" i="36"/>
  <c r="AL51" i="36"/>
  <c r="AM51" i="36"/>
  <c r="AO51" i="36"/>
  <c r="AQ51" i="36" s="1"/>
  <c r="N52" i="36"/>
  <c r="O52" i="36"/>
  <c r="P52" i="36"/>
  <c r="Q52" i="36"/>
  <c r="R52" i="36"/>
  <c r="S52" i="36"/>
  <c r="AL52" i="36"/>
  <c r="AM52" i="36"/>
  <c r="AO52" i="36"/>
  <c r="AQ52" i="36" s="1"/>
  <c r="N53" i="36"/>
  <c r="O53" i="36"/>
  <c r="P53" i="36"/>
  <c r="Q53" i="36"/>
  <c r="R53" i="36"/>
  <c r="S53" i="36"/>
  <c r="AL53" i="36"/>
  <c r="AM53" i="36"/>
  <c r="AO53" i="36"/>
  <c r="AQ53" i="36" s="1"/>
  <c r="N54" i="36"/>
  <c r="O54" i="36"/>
  <c r="P54" i="36"/>
  <c r="Q54" i="36"/>
  <c r="R54" i="36"/>
  <c r="S54" i="36"/>
  <c r="AL54" i="36"/>
  <c r="AM54" i="36"/>
  <c r="AO54" i="36"/>
  <c r="AQ54" i="36" s="1"/>
  <c r="N55" i="36"/>
  <c r="O55" i="36"/>
  <c r="P55" i="36"/>
  <c r="Q55" i="36"/>
  <c r="R55" i="36"/>
  <c r="S55" i="36"/>
  <c r="AJ55" i="36"/>
  <c r="AK55" i="36"/>
  <c r="AL55" i="36"/>
  <c r="AM55" i="36"/>
  <c r="AO55" i="36"/>
  <c r="AQ55" i="36" s="1"/>
  <c r="N56" i="36"/>
  <c r="O56" i="36"/>
  <c r="P56" i="36"/>
  <c r="Q56" i="36"/>
  <c r="R56" i="36"/>
  <c r="S56" i="36"/>
  <c r="AL56" i="36"/>
  <c r="AM56" i="36"/>
  <c r="AO56" i="36"/>
  <c r="AQ56" i="36" s="1"/>
  <c r="N57" i="36"/>
  <c r="O57" i="36"/>
  <c r="P57" i="36"/>
  <c r="Q57" i="36"/>
  <c r="R57" i="36"/>
  <c r="S57" i="36"/>
  <c r="AL57" i="36"/>
  <c r="AM57" i="36"/>
  <c r="AO57" i="36"/>
  <c r="AQ57" i="36" s="1"/>
  <c r="N58" i="36"/>
  <c r="O58" i="36"/>
  <c r="P58" i="36"/>
  <c r="Q58" i="36"/>
  <c r="R58" i="36"/>
  <c r="S58" i="36"/>
  <c r="AL58" i="36"/>
  <c r="AM58" i="36"/>
  <c r="AO58" i="36"/>
  <c r="AQ58" i="36" s="1"/>
  <c r="N59" i="36"/>
  <c r="O59" i="36"/>
  <c r="P59" i="36"/>
  <c r="Q59" i="36"/>
  <c r="R59" i="36"/>
  <c r="S59" i="36"/>
  <c r="AJ59" i="36"/>
  <c r="AK59" i="36"/>
  <c r="AL59" i="36"/>
  <c r="AM59" i="36"/>
  <c r="AO59" i="36"/>
  <c r="AQ59" i="36" s="1"/>
  <c r="N60" i="36"/>
  <c r="O60" i="36"/>
  <c r="P60" i="36"/>
  <c r="Q60" i="36"/>
  <c r="R60" i="36"/>
  <c r="S60" i="36"/>
  <c r="AL60" i="36"/>
  <c r="AM60" i="36"/>
  <c r="AO60" i="36"/>
  <c r="AQ60" i="36" s="1"/>
  <c r="N61" i="36"/>
  <c r="O61" i="36"/>
  <c r="P61" i="36"/>
  <c r="Q61" i="36"/>
  <c r="R61" i="36"/>
  <c r="S61" i="36"/>
  <c r="AL61" i="36"/>
  <c r="AM61" i="36"/>
  <c r="AO61" i="36"/>
  <c r="AQ61" i="36" s="1"/>
  <c r="N62" i="36"/>
  <c r="O62" i="36"/>
  <c r="P62" i="36"/>
  <c r="Q62" i="36"/>
  <c r="R62" i="36"/>
  <c r="S62" i="36"/>
  <c r="AL62" i="36"/>
  <c r="AM62" i="36"/>
  <c r="AO62" i="36"/>
  <c r="AQ62" i="36" s="1"/>
  <c r="N63" i="36"/>
  <c r="O63" i="36"/>
  <c r="P63" i="36"/>
  <c r="Q63" i="36"/>
  <c r="R63" i="36"/>
  <c r="S63" i="36"/>
  <c r="AJ63" i="36"/>
  <c r="AK63" i="36"/>
  <c r="AL63" i="36"/>
  <c r="AM63" i="36"/>
  <c r="AO63" i="36"/>
  <c r="AQ63" i="36" s="1"/>
  <c r="N64" i="36"/>
  <c r="O64" i="36"/>
  <c r="P64" i="36"/>
  <c r="Q64" i="36"/>
  <c r="R64" i="36"/>
  <c r="S64" i="36"/>
  <c r="AL64" i="36"/>
  <c r="AM64" i="36"/>
  <c r="AO64" i="36"/>
  <c r="AQ64" i="36" s="1"/>
  <c r="N65" i="36"/>
  <c r="O65" i="36"/>
  <c r="P65" i="36"/>
  <c r="Q65" i="36"/>
  <c r="R65" i="36"/>
  <c r="S65" i="36"/>
  <c r="AL65" i="36"/>
  <c r="AM65" i="36"/>
  <c r="AO65" i="36"/>
  <c r="AQ65" i="36" s="1"/>
  <c r="N66" i="36"/>
  <c r="O66" i="36"/>
  <c r="P66" i="36"/>
  <c r="Q66" i="36"/>
  <c r="R66" i="36"/>
  <c r="S66" i="36"/>
  <c r="AL66" i="36"/>
  <c r="AM66" i="36"/>
  <c r="AO66" i="36"/>
  <c r="AQ66" i="36" s="1"/>
  <c r="N67" i="36"/>
  <c r="O67" i="36"/>
  <c r="P67" i="36"/>
  <c r="Q67" i="36"/>
  <c r="R67" i="36"/>
  <c r="S67" i="36"/>
  <c r="AJ67" i="36"/>
  <c r="AK67" i="36"/>
  <c r="AL67" i="36"/>
  <c r="AM67" i="36"/>
  <c r="AO67" i="36"/>
  <c r="AQ67" i="36" s="1"/>
  <c r="N68" i="36"/>
  <c r="O68" i="36"/>
  <c r="P68" i="36"/>
  <c r="Q68" i="36"/>
  <c r="R68" i="36"/>
  <c r="S68" i="36"/>
  <c r="AL68" i="36"/>
  <c r="AM68" i="36"/>
  <c r="AO68" i="36"/>
  <c r="AQ68" i="36" s="1"/>
  <c r="N69" i="36"/>
  <c r="O69" i="36"/>
  <c r="P69" i="36"/>
  <c r="Q69" i="36"/>
  <c r="R69" i="36"/>
  <c r="S69" i="36"/>
  <c r="AL69" i="36"/>
  <c r="AM69" i="36"/>
  <c r="AO69" i="36"/>
  <c r="AQ69" i="36" s="1"/>
  <c r="N70" i="36"/>
  <c r="O70" i="36"/>
  <c r="P70" i="36"/>
  <c r="Q70" i="36"/>
  <c r="R70" i="36"/>
  <c r="S70" i="36"/>
  <c r="AL70" i="36"/>
  <c r="AM70" i="36"/>
  <c r="AO70" i="36"/>
  <c r="AQ70" i="36" s="1"/>
  <c r="N71" i="36"/>
  <c r="O71" i="36"/>
  <c r="P71" i="36"/>
  <c r="Q71" i="36"/>
  <c r="R71" i="36"/>
  <c r="S71" i="36"/>
  <c r="AJ71" i="36"/>
  <c r="AK71" i="36"/>
  <c r="AL71" i="36"/>
  <c r="AM71" i="36"/>
  <c r="AO71" i="36"/>
  <c r="AQ71" i="36" s="1"/>
  <c r="N72" i="36"/>
  <c r="O72" i="36"/>
  <c r="P72" i="36"/>
  <c r="Q72" i="36"/>
  <c r="R72" i="36"/>
  <c r="S72" i="36"/>
  <c r="AL72" i="36"/>
  <c r="AM72" i="36"/>
  <c r="AO72" i="36"/>
  <c r="AQ72" i="36" s="1"/>
  <c r="N73" i="36"/>
  <c r="O73" i="36"/>
  <c r="P73" i="36"/>
  <c r="Q73" i="36"/>
  <c r="R73" i="36"/>
  <c r="S73" i="36"/>
  <c r="AL73" i="36"/>
  <c r="AM73" i="36"/>
  <c r="AO73" i="36"/>
  <c r="AQ73" i="36" s="1"/>
  <c r="N74" i="36"/>
  <c r="O74" i="36"/>
  <c r="P74" i="36"/>
  <c r="Q74" i="36"/>
  <c r="R74" i="36"/>
  <c r="S74" i="36"/>
  <c r="AL74" i="36"/>
  <c r="AM74" i="36"/>
  <c r="AO74" i="36"/>
  <c r="AQ74" i="36" s="1"/>
  <c r="N75" i="36"/>
  <c r="O75" i="36"/>
  <c r="P75" i="36"/>
  <c r="Q75" i="36"/>
  <c r="R75" i="36"/>
  <c r="S75" i="36"/>
  <c r="AJ75" i="36"/>
  <c r="AK75" i="36"/>
  <c r="AL75" i="36"/>
  <c r="AM75" i="36"/>
  <c r="AO75" i="36"/>
  <c r="AQ75" i="36" s="1"/>
  <c r="N76" i="36"/>
  <c r="O76" i="36"/>
  <c r="P76" i="36"/>
  <c r="Q76" i="36"/>
  <c r="R76" i="36"/>
  <c r="S76" i="36"/>
  <c r="AL76" i="36"/>
  <c r="AM76" i="36"/>
  <c r="AO76" i="36"/>
  <c r="AQ76" i="36" s="1"/>
  <c r="N77" i="36"/>
  <c r="O77" i="36"/>
  <c r="P77" i="36"/>
  <c r="Q77" i="36"/>
  <c r="R77" i="36"/>
  <c r="S77" i="36"/>
  <c r="AL77" i="36"/>
  <c r="AM77" i="36"/>
  <c r="AO77" i="36"/>
  <c r="AQ77" i="36" s="1"/>
  <c r="N78" i="36"/>
  <c r="O78" i="36"/>
  <c r="P78" i="36"/>
  <c r="Q78" i="36"/>
  <c r="R78" i="36"/>
  <c r="S78" i="36"/>
  <c r="AL78" i="36"/>
  <c r="AM78" i="36"/>
  <c r="AO78" i="36"/>
  <c r="N79" i="36"/>
  <c r="O79" i="36"/>
  <c r="P79" i="36"/>
  <c r="Q79" i="36"/>
  <c r="R79" i="36"/>
  <c r="S79" i="36"/>
  <c r="AJ79" i="36"/>
  <c r="AK79" i="36"/>
  <c r="AL79" i="36"/>
  <c r="AM79" i="36"/>
  <c r="AO79" i="36"/>
  <c r="N80" i="36"/>
  <c r="O80" i="36"/>
  <c r="P80" i="36"/>
  <c r="Q80" i="36"/>
  <c r="R80" i="36"/>
  <c r="S80" i="36"/>
  <c r="AL80" i="36"/>
  <c r="AM80" i="36"/>
  <c r="AO80" i="36"/>
  <c r="N81" i="36"/>
  <c r="O81" i="36"/>
  <c r="P81" i="36"/>
  <c r="Q81" i="36"/>
  <c r="R81" i="36"/>
  <c r="S81" i="36"/>
  <c r="AL81" i="36"/>
  <c r="AM81" i="36"/>
  <c r="AO81" i="36"/>
  <c r="N82" i="36"/>
  <c r="O82" i="36"/>
  <c r="P82" i="36"/>
  <c r="Q82" i="36"/>
  <c r="R82" i="36"/>
  <c r="S82" i="36"/>
  <c r="AL82" i="36"/>
  <c r="AM82" i="36"/>
  <c r="AO82" i="36"/>
  <c r="N83" i="36"/>
  <c r="O83" i="36"/>
  <c r="P83" i="36"/>
  <c r="Q83" i="36"/>
  <c r="R83" i="36"/>
  <c r="S83" i="36"/>
  <c r="AJ83" i="36"/>
  <c r="AK83" i="36"/>
  <c r="AL83" i="36"/>
  <c r="AM83" i="36"/>
  <c r="AO83" i="36"/>
  <c r="N84" i="36"/>
  <c r="O84" i="36"/>
  <c r="P84" i="36"/>
  <c r="Q84" i="36"/>
  <c r="R84" i="36"/>
  <c r="S84" i="36"/>
  <c r="AL84" i="36"/>
  <c r="AM84" i="36"/>
  <c r="AO84" i="36"/>
  <c r="N85" i="36"/>
  <c r="O85" i="36"/>
  <c r="P85" i="36"/>
  <c r="Q85" i="36"/>
  <c r="R85" i="36"/>
  <c r="S85" i="36"/>
  <c r="AL85" i="36"/>
  <c r="AM85" i="36"/>
  <c r="AO85" i="36"/>
  <c r="N86" i="36"/>
  <c r="O86" i="36"/>
  <c r="P86" i="36"/>
  <c r="Q86" i="36"/>
  <c r="R86" i="36"/>
  <c r="S86" i="36"/>
  <c r="AL86" i="36"/>
  <c r="AM86" i="36"/>
  <c r="AO86" i="36"/>
  <c r="N87" i="36"/>
  <c r="O87" i="36"/>
  <c r="P87" i="36"/>
  <c r="Q87" i="36"/>
  <c r="R87" i="36"/>
  <c r="S87" i="36"/>
  <c r="AJ87" i="36"/>
  <c r="AK87" i="36"/>
  <c r="AL87" i="36"/>
  <c r="AM87" i="36"/>
  <c r="AO87" i="36"/>
  <c r="N88" i="36"/>
  <c r="O88" i="36"/>
  <c r="P88" i="36"/>
  <c r="Q88" i="36"/>
  <c r="R88" i="36"/>
  <c r="S88" i="36"/>
  <c r="AL88" i="36"/>
  <c r="AM88" i="36"/>
  <c r="AO88" i="36"/>
  <c r="N89" i="36"/>
  <c r="O89" i="36"/>
  <c r="P89" i="36"/>
  <c r="Q89" i="36"/>
  <c r="R89" i="36"/>
  <c r="S89" i="36"/>
  <c r="AL89" i="36"/>
  <c r="AM89" i="36"/>
  <c r="AO89" i="36"/>
  <c r="N90" i="36"/>
  <c r="O90" i="36"/>
  <c r="P90" i="36"/>
  <c r="Q90" i="36"/>
  <c r="R90" i="36"/>
  <c r="S90" i="36"/>
  <c r="AL90" i="36"/>
  <c r="AM90" i="36"/>
  <c r="AO90" i="36"/>
  <c r="N91" i="36"/>
  <c r="O91" i="36"/>
  <c r="P91" i="36"/>
  <c r="Q91" i="36"/>
  <c r="R91" i="36"/>
  <c r="S91" i="36"/>
  <c r="AJ91" i="36"/>
  <c r="AK91" i="36"/>
  <c r="AL91" i="36"/>
  <c r="AM91" i="36"/>
  <c r="AO91" i="36"/>
  <c r="N92" i="36"/>
  <c r="O92" i="36"/>
  <c r="P92" i="36"/>
  <c r="Q92" i="36"/>
  <c r="R92" i="36"/>
  <c r="S92" i="36"/>
  <c r="AL92" i="36"/>
  <c r="AM92" i="36"/>
  <c r="AO92" i="36"/>
  <c r="N93" i="36"/>
  <c r="O93" i="36"/>
  <c r="P93" i="36"/>
  <c r="Q93" i="36"/>
  <c r="R93" i="36"/>
  <c r="S93" i="36"/>
  <c r="AL93" i="36"/>
  <c r="AM93" i="36"/>
  <c r="AO93" i="36"/>
  <c r="N94" i="36"/>
  <c r="O94" i="36"/>
  <c r="P94" i="36"/>
  <c r="Q94" i="36"/>
  <c r="R94" i="36"/>
  <c r="S94" i="36"/>
  <c r="AL94" i="36"/>
  <c r="AM94" i="36"/>
  <c r="AO94" i="36"/>
  <c r="N95" i="36"/>
  <c r="O95" i="36"/>
  <c r="P95" i="36"/>
  <c r="Q95" i="36"/>
  <c r="R95" i="36"/>
  <c r="S95" i="36"/>
  <c r="AJ95" i="36"/>
  <c r="AK95" i="36"/>
  <c r="AL95" i="36"/>
  <c r="AM95" i="36"/>
  <c r="AO95" i="36"/>
  <c r="N96" i="36"/>
  <c r="O96" i="36"/>
  <c r="P96" i="36"/>
  <c r="Q96" i="36"/>
  <c r="R96" i="36"/>
  <c r="S96" i="36"/>
  <c r="AL96" i="36"/>
  <c r="AM96" i="36"/>
  <c r="AO96" i="36"/>
  <c r="N97" i="36"/>
  <c r="O97" i="36"/>
  <c r="P97" i="36"/>
  <c r="Q97" i="36"/>
  <c r="R97" i="36"/>
  <c r="S97" i="36"/>
  <c r="AL97" i="36"/>
  <c r="AM97" i="36"/>
  <c r="AO97" i="36"/>
  <c r="N98" i="36"/>
  <c r="O98" i="36"/>
  <c r="P98" i="36"/>
  <c r="Q98" i="36"/>
  <c r="R98" i="36"/>
  <c r="S98" i="36"/>
  <c r="AL98" i="36"/>
  <c r="AM98" i="36"/>
  <c r="AO98" i="36"/>
  <c r="N99" i="36"/>
  <c r="O99" i="36"/>
  <c r="P99" i="36"/>
  <c r="Q99" i="36"/>
  <c r="R99" i="36"/>
  <c r="S99" i="36"/>
  <c r="AJ99" i="36"/>
  <c r="AK99" i="36"/>
  <c r="AL99" i="36"/>
  <c r="AM99" i="36"/>
  <c r="AO99" i="36"/>
  <c r="N100" i="36"/>
  <c r="O100" i="36"/>
  <c r="P100" i="36"/>
  <c r="Q100" i="36"/>
  <c r="R100" i="36"/>
  <c r="S100" i="36"/>
  <c r="AL100" i="36"/>
  <c r="AM100" i="36"/>
  <c r="AO100" i="36"/>
  <c r="N101" i="36"/>
  <c r="O101" i="36"/>
  <c r="P101" i="36"/>
  <c r="Q101" i="36"/>
  <c r="R101" i="36"/>
  <c r="S101" i="36"/>
  <c r="AL101" i="36"/>
  <c r="AM101" i="36"/>
  <c r="AO101" i="36"/>
  <c r="N102" i="36"/>
  <c r="O102" i="36"/>
  <c r="P102" i="36"/>
  <c r="Q102" i="36"/>
  <c r="R102" i="36"/>
  <c r="S102" i="36"/>
  <c r="AL102" i="36"/>
  <c r="AM102" i="36"/>
  <c r="AO102" i="36"/>
  <c r="N103" i="36"/>
  <c r="O103" i="36"/>
  <c r="P103" i="36"/>
  <c r="Q103" i="36"/>
  <c r="R103" i="36"/>
  <c r="S103" i="36"/>
  <c r="AJ103" i="36"/>
  <c r="AK103" i="36"/>
  <c r="AL103" i="36"/>
  <c r="AM103" i="36"/>
  <c r="AO103" i="36"/>
  <c r="N104" i="36"/>
  <c r="O104" i="36"/>
  <c r="P104" i="36"/>
  <c r="Q104" i="36"/>
  <c r="R104" i="36"/>
  <c r="S104" i="36"/>
  <c r="AL104" i="36"/>
  <c r="AM104" i="36"/>
  <c r="AO104" i="36"/>
  <c r="N105" i="36"/>
  <c r="O105" i="36"/>
  <c r="P105" i="36"/>
  <c r="Q105" i="36"/>
  <c r="R105" i="36"/>
  <c r="S105" i="36"/>
  <c r="AL105" i="36"/>
  <c r="AM105" i="36"/>
  <c r="AO105" i="36"/>
  <c r="N106" i="36"/>
  <c r="O106" i="36"/>
  <c r="P106" i="36"/>
  <c r="Q106" i="36"/>
  <c r="R106" i="36"/>
  <c r="S106" i="36"/>
  <c r="AL106" i="36"/>
  <c r="AM106" i="36"/>
  <c r="AO106" i="36"/>
  <c r="N107" i="36"/>
  <c r="O107" i="36"/>
  <c r="P107" i="36"/>
  <c r="Q107" i="36"/>
  <c r="R107" i="36"/>
  <c r="S107" i="36"/>
  <c r="AJ107" i="36"/>
  <c r="AK107" i="36"/>
  <c r="AL107" i="36"/>
  <c r="AM107" i="36"/>
  <c r="AO107" i="36"/>
  <c r="N108" i="36"/>
  <c r="O108" i="36"/>
  <c r="P108" i="36"/>
  <c r="Q108" i="36"/>
  <c r="R108" i="36"/>
  <c r="S108" i="36"/>
  <c r="AL108" i="36"/>
  <c r="AM108" i="36"/>
  <c r="AO108" i="36"/>
  <c r="N109" i="36"/>
  <c r="O109" i="36"/>
  <c r="P109" i="36"/>
  <c r="Q109" i="36"/>
  <c r="R109" i="36"/>
  <c r="S109" i="36"/>
  <c r="AL109" i="36"/>
  <c r="AM109" i="36"/>
  <c r="AO109" i="36"/>
  <c r="N110" i="36"/>
  <c r="O110" i="36"/>
  <c r="P110" i="36"/>
  <c r="Q110" i="36"/>
  <c r="R110" i="36"/>
  <c r="S110" i="36"/>
  <c r="AL110" i="36"/>
  <c r="AM110" i="36"/>
  <c r="AO110" i="36"/>
  <c r="N111" i="36"/>
  <c r="O111" i="36"/>
  <c r="P111" i="36"/>
  <c r="Q111" i="36"/>
  <c r="R111" i="36"/>
  <c r="S111" i="36"/>
  <c r="AJ111" i="36"/>
  <c r="AK111" i="36"/>
  <c r="AL111" i="36"/>
  <c r="AM111" i="36"/>
  <c r="AO111" i="36"/>
  <c r="N112" i="36"/>
  <c r="O112" i="36"/>
  <c r="P112" i="36"/>
  <c r="Q112" i="36"/>
  <c r="R112" i="36"/>
  <c r="S112" i="36"/>
  <c r="AL112" i="36"/>
  <c r="AM112" i="36"/>
  <c r="AO112" i="36"/>
  <c r="N113" i="36"/>
  <c r="O113" i="36"/>
  <c r="P113" i="36"/>
  <c r="Q113" i="36"/>
  <c r="R113" i="36"/>
  <c r="S113" i="36"/>
  <c r="AL113" i="36"/>
  <c r="AM113" i="36"/>
  <c r="AO113" i="36"/>
  <c r="N114" i="36"/>
  <c r="O114" i="36"/>
  <c r="P114" i="36"/>
  <c r="Q114" i="36"/>
  <c r="R114" i="36"/>
  <c r="S114" i="36"/>
  <c r="AL114" i="36"/>
  <c r="AM114" i="36"/>
  <c r="AO114" i="36"/>
  <c r="N115" i="36"/>
  <c r="O115" i="36"/>
  <c r="P115" i="36"/>
  <c r="Q115" i="36"/>
  <c r="R115" i="36"/>
  <c r="S115" i="36"/>
  <c r="AJ115" i="36"/>
  <c r="AK115" i="36"/>
  <c r="AL115" i="36"/>
  <c r="AM115" i="36"/>
  <c r="AO115" i="36"/>
  <c r="N116" i="36"/>
  <c r="O116" i="36"/>
  <c r="P116" i="36"/>
  <c r="Q116" i="36"/>
  <c r="R116" i="36"/>
  <c r="S116" i="36"/>
  <c r="AL116" i="36"/>
  <c r="AM116" i="36"/>
  <c r="AO116" i="36"/>
  <c r="N117" i="36"/>
  <c r="O117" i="36"/>
  <c r="P117" i="36"/>
  <c r="Q117" i="36"/>
  <c r="R117" i="36"/>
  <c r="S117" i="36"/>
  <c r="AL117" i="36"/>
  <c r="AM117" i="36"/>
  <c r="AO117" i="36"/>
  <c r="N118" i="36"/>
  <c r="O118" i="36"/>
  <c r="P118" i="36"/>
  <c r="Q118" i="36"/>
  <c r="R118" i="36"/>
  <c r="S118" i="36"/>
  <c r="AL118" i="36"/>
  <c r="AM118" i="36"/>
  <c r="AO118" i="36"/>
  <c r="N119" i="36"/>
  <c r="O119" i="36"/>
  <c r="P119" i="36"/>
  <c r="Q119" i="36"/>
  <c r="R119" i="36"/>
  <c r="S119" i="36"/>
  <c r="AJ119" i="36"/>
  <c r="AK119" i="36"/>
  <c r="AL119" i="36"/>
  <c r="AM119" i="36"/>
  <c r="AO119" i="36"/>
  <c r="N120" i="36"/>
  <c r="O120" i="36"/>
  <c r="P120" i="36"/>
  <c r="Q120" i="36"/>
  <c r="R120" i="36"/>
  <c r="S120" i="36"/>
  <c r="AL120" i="36"/>
  <c r="AM120" i="36"/>
  <c r="AO120" i="36"/>
  <c r="N121" i="36"/>
  <c r="O121" i="36"/>
  <c r="P121" i="36"/>
  <c r="Q121" i="36"/>
  <c r="R121" i="36"/>
  <c r="S121" i="36"/>
  <c r="AL121" i="36"/>
  <c r="AM121" i="36"/>
  <c r="AO121" i="36"/>
  <c r="N122" i="36"/>
  <c r="O122" i="36"/>
  <c r="P122" i="36"/>
  <c r="Q122" i="36"/>
  <c r="R122" i="36"/>
  <c r="S122" i="36"/>
  <c r="AL122" i="36"/>
  <c r="AM122" i="36"/>
  <c r="AO122" i="36"/>
  <c r="N123" i="36"/>
  <c r="O123" i="36"/>
  <c r="P123" i="36"/>
  <c r="Q123" i="36"/>
  <c r="R123" i="36"/>
  <c r="S123" i="36"/>
  <c r="AJ123" i="36"/>
  <c r="AK123" i="36"/>
  <c r="AL123" i="36"/>
  <c r="AM123" i="36"/>
  <c r="AO123" i="36"/>
  <c r="N124" i="36"/>
  <c r="O124" i="36"/>
  <c r="P124" i="36"/>
  <c r="Q124" i="36"/>
  <c r="R124" i="36"/>
  <c r="S124" i="36"/>
  <c r="AL124" i="36"/>
  <c r="AM124" i="36"/>
  <c r="AO124" i="36"/>
  <c r="N125" i="36"/>
  <c r="O125" i="36"/>
  <c r="P125" i="36"/>
  <c r="Q125" i="36"/>
  <c r="R125" i="36"/>
  <c r="S125" i="36"/>
  <c r="AL125" i="36"/>
  <c r="AM125" i="36"/>
  <c r="AO125" i="36"/>
  <c r="N126" i="36"/>
  <c r="O126" i="36"/>
  <c r="P126" i="36"/>
  <c r="Q126" i="36"/>
  <c r="R126" i="36"/>
  <c r="S126" i="36"/>
  <c r="AL126" i="36"/>
  <c r="AM126" i="36"/>
  <c r="AO126" i="36"/>
  <c r="N127" i="36"/>
  <c r="O127" i="36"/>
  <c r="P127" i="36"/>
  <c r="Q127" i="36"/>
  <c r="R127" i="36"/>
  <c r="S127" i="36"/>
  <c r="AJ127" i="36"/>
  <c r="AK127" i="36"/>
  <c r="AL127" i="36"/>
  <c r="AM127" i="36"/>
  <c r="AO127" i="36"/>
  <c r="N128" i="36"/>
  <c r="O128" i="36"/>
  <c r="P128" i="36"/>
  <c r="Q128" i="36"/>
  <c r="R128" i="36"/>
  <c r="S128" i="36"/>
  <c r="AL128" i="36"/>
  <c r="AM128" i="36"/>
  <c r="AO128" i="36"/>
  <c r="N129" i="36"/>
  <c r="O129" i="36"/>
  <c r="P129" i="36"/>
  <c r="Q129" i="36"/>
  <c r="R129" i="36"/>
  <c r="S129" i="36"/>
  <c r="AL129" i="36"/>
  <c r="AM129" i="36"/>
  <c r="AO129" i="36"/>
  <c r="N130" i="36"/>
  <c r="O130" i="36"/>
  <c r="P130" i="36"/>
  <c r="Q130" i="36"/>
  <c r="R130" i="36"/>
  <c r="S130" i="36"/>
  <c r="AL130" i="36"/>
  <c r="AM130" i="36"/>
  <c r="AO130" i="36"/>
  <c r="N131" i="36"/>
  <c r="O131" i="36"/>
  <c r="P131" i="36"/>
  <c r="Q131" i="36"/>
  <c r="R131" i="36"/>
  <c r="S131" i="36"/>
  <c r="AJ131" i="36"/>
  <c r="AK131" i="36"/>
  <c r="AL131" i="36"/>
  <c r="AM131" i="36"/>
  <c r="AO131" i="36"/>
  <c r="N132" i="36"/>
  <c r="O132" i="36"/>
  <c r="P132" i="36"/>
  <c r="Q132" i="36"/>
  <c r="R132" i="36"/>
  <c r="S132" i="36"/>
  <c r="AL132" i="36"/>
  <c r="AM132" i="36"/>
  <c r="AO132" i="36"/>
  <c r="N133" i="36"/>
  <c r="O133" i="36"/>
  <c r="P133" i="36"/>
  <c r="Q133" i="36"/>
  <c r="R133" i="36"/>
  <c r="S133" i="36"/>
  <c r="AL133" i="36"/>
  <c r="AM133" i="36"/>
  <c r="AO133" i="36"/>
  <c r="N134" i="36"/>
  <c r="O134" i="36"/>
  <c r="P134" i="36"/>
  <c r="Q134" i="36"/>
  <c r="R134" i="36"/>
  <c r="S134" i="36"/>
  <c r="AL134" i="36"/>
  <c r="AM134" i="36"/>
  <c r="AO134" i="36"/>
  <c r="N135" i="36"/>
  <c r="O135" i="36"/>
  <c r="P135" i="36"/>
  <c r="Q135" i="36"/>
  <c r="R135" i="36"/>
  <c r="S135" i="36"/>
  <c r="AJ135" i="36"/>
  <c r="AK135" i="36"/>
  <c r="AL135" i="36"/>
  <c r="AM135" i="36"/>
  <c r="AO135" i="36"/>
  <c r="N136" i="36"/>
  <c r="O136" i="36"/>
  <c r="P136" i="36"/>
  <c r="Q136" i="36"/>
  <c r="R136" i="36"/>
  <c r="S136" i="36"/>
  <c r="AL136" i="36"/>
  <c r="AM136" i="36"/>
  <c r="AO136" i="36"/>
  <c r="N137" i="36"/>
  <c r="O137" i="36"/>
  <c r="P137" i="36"/>
  <c r="Q137" i="36"/>
  <c r="R137" i="36"/>
  <c r="S137" i="36"/>
  <c r="AL137" i="36"/>
  <c r="AM137" i="36"/>
  <c r="AO137" i="36"/>
  <c r="N138" i="36"/>
  <c r="O138" i="36"/>
  <c r="P138" i="36"/>
  <c r="Q138" i="36"/>
  <c r="R138" i="36"/>
  <c r="S138" i="36"/>
  <c r="AL138" i="36"/>
  <c r="AM138" i="36"/>
  <c r="AO138" i="36"/>
  <c r="N139" i="36"/>
  <c r="O139" i="36"/>
  <c r="P139" i="36"/>
  <c r="Q139" i="36"/>
  <c r="R139" i="36"/>
  <c r="S139" i="36"/>
  <c r="AJ139" i="36"/>
  <c r="AK139" i="36"/>
  <c r="AL139" i="36"/>
  <c r="AM139" i="36"/>
  <c r="AO139" i="36"/>
  <c r="N140" i="36"/>
  <c r="O140" i="36"/>
  <c r="P140" i="36"/>
  <c r="Q140" i="36"/>
  <c r="R140" i="36"/>
  <c r="S140" i="36"/>
  <c r="AL140" i="36"/>
  <c r="AM140" i="36"/>
  <c r="AO140" i="36"/>
  <c r="N141" i="36"/>
  <c r="O141" i="36"/>
  <c r="P141" i="36"/>
  <c r="Q141" i="36"/>
  <c r="R141" i="36"/>
  <c r="S141" i="36"/>
  <c r="AL141" i="36"/>
  <c r="AM141" i="36"/>
  <c r="AO141" i="36"/>
  <c r="N142" i="36"/>
  <c r="O142" i="36"/>
  <c r="P142" i="36"/>
  <c r="Q142" i="36"/>
  <c r="R142" i="36"/>
  <c r="S142" i="36"/>
  <c r="AL142" i="36"/>
  <c r="AM142" i="36"/>
  <c r="AO142" i="36"/>
  <c r="N143" i="36"/>
  <c r="O143" i="36"/>
  <c r="P143" i="36"/>
  <c r="Q143" i="36"/>
  <c r="R143" i="36"/>
  <c r="S143" i="36"/>
  <c r="AJ143" i="36"/>
  <c r="AK143" i="36"/>
  <c r="AL143" i="36"/>
  <c r="AM143" i="36"/>
  <c r="AO143" i="36"/>
  <c r="N144" i="36"/>
  <c r="O144" i="36"/>
  <c r="P144" i="36"/>
  <c r="Q144" i="36"/>
  <c r="R144" i="36"/>
  <c r="S144" i="36"/>
  <c r="AL144" i="36"/>
  <c r="AM144" i="36"/>
  <c r="AO144" i="36"/>
  <c r="N145" i="36"/>
  <c r="O145" i="36"/>
  <c r="P145" i="36"/>
  <c r="Q145" i="36"/>
  <c r="R145" i="36"/>
  <c r="S145" i="36"/>
  <c r="AL145" i="36"/>
  <c r="AM145" i="36"/>
  <c r="AO145" i="36"/>
  <c r="N146" i="36"/>
  <c r="O146" i="36"/>
  <c r="P146" i="36"/>
  <c r="Q146" i="36"/>
  <c r="R146" i="36"/>
  <c r="S146" i="36"/>
  <c r="AL146" i="36"/>
  <c r="AM146" i="36"/>
  <c r="AO146" i="36"/>
  <c r="N147" i="36"/>
  <c r="O147" i="36"/>
  <c r="P147" i="36"/>
  <c r="Q147" i="36"/>
  <c r="R147" i="36"/>
  <c r="S147" i="36"/>
  <c r="AJ147" i="36"/>
  <c r="AK147" i="36"/>
  <c r="AL147" i="36"/>
  <c r="AM147" i="36"/>
  <c r="AO147" i="36"/>
  <c r="N148" i="36"/>
  <c r="O148" i="36"/>
  <c r="P148" i="36"/>
  <c r="Q148" i="36"/>
  <c r="R148" i="36"/>
  <c r="S148" i="36"/>
  <c r="AL148" i="36"/>
  <c r="AM148" i="36"/>
  <c r="AO148" i="36"/>
  <c r="N149" i="36"/>
  <c r="O149" i="36"/>
  <c r="P149" i="36"/>
  <c r="Q149" i="36"/>
  <c r="R149" i="36"/>
  <c r="S149" i="36"/>
  <c r="AL149" i="36"/>
  <c r="AM149" i="36"/>
  <c r="AO149" i="36"/>
  <c r="N150" i="36"/>
  <c r="O150" i="36"/>
  <c r="P150" i="36"/>
  <c r="Q150" i="36"/>
  <c r="R150" i="36"/>
  <c r="S150" i="36"/>
  <c r="AL150" i="36"/>
  <c r="AM150" i="36"/>
  <c r="AO150" i="36"/>
  <c r="N151" i="36"/>
  <c r="O151" i="36"/>
  <c r="P151" i="36"/>
  <c r="Q151" i="36"/>
  <c r="R151" i="36"/>
  <c r="S151" i="36"/>
  <c r="AJ151" i="36"/>
  <c r="AK151" i="36"/>
  <c r="AL151" i="36"/>
  <c r="AM151" i="36"/>
  <c r="AO151" i="36"/>
  <c r="N152" i="36"/>
  <c r="O152" i="36"/>
  <c r="P152" i="36"/>
  <c r="Q152" i="36"/>
  <c r="R152" i="36"/>
  <c r="S152" i="36"/>
  <c r="AL152" i="36"/>
  <c r="AM152" i="36"/>
  <c r="AO152" i="36"/>
  <c r="N153" i="36"/>
  <c r="O153" i="36"/>
  <c r="P153" i="36"/>
  <c r="Q153" i="36"/>
  <c r="R153" i="36"/>
  <c r="S153" i="36"/>
  <c r="AL153" i="36"/>
  <c r="AM153" i="36"/>
  <c r="AO153" i="36"/>
  <c r="N154" i="36"/>
  <c r="O154" i="36"/>
  <c r="P154" i="36"/>
  <c r="Q154" i="36"/>
  <c r="R154" i="36"/>
  <c r="S154" i="36"/>
  <c r="AL154" i="36"/>
  <c r="AM154" i="36"/>
  <c r="AO154" i="36"/>
  <c r="N155" i="36"/>
  <c r="O155" i="36"/>
  <c r="P155" i="36"/>
  <c r="Q155" i="36"/>
  <c r="R155" i="36"/>
  <c r="S155" i="36"/>
  <c r="AJ155" i="36"/>
  <c r="AK155" i="36"/>
  <c r="AL155" i="36"/>
  <c r="AM155" i="36"/>
  <c r="AO155" i="36"/>
  <c r="N156" i="36"/>
  <c r="O156" i="36"/>
  <c r="P156" i="36"/>
  <c r="Q156" i="36"/>
  <c r="R156" i="36"/>
  <c r="S156" i="36"/>
  <c r="AL156" i="36"/>
  <c r="AM156" i="36"/>
  <c r="AO156" i="36"/>
  <c r="N157" i="36"/>
  <c r="O157" i="36"/>
  <c r="P157" i="36"/>
  <c r="Q157" i="36"/>
  <c r="R157" i="36"/>
  <c r="S157" i="36"/>
  <c r="AL157" i="36"/>
  <c r="AM157" i="36"/>
  <c r="AO157" i="36"/>
  <c r="N158" i="36"/>
  <c r="O158" i="36"/>
  <c r="P158" i="36"/>
  <c r="Q158" i="36"/>
  <c r="R158" i="36"/>
  <c r="S158" i="36"/>
  <c r="AL158" i="36"/>
  <c r="AM158" i="36"/>
  <c r="AO158" i="36"/>
  <c r="N159" i="36"/>
  <c r="O159" i="36"/>
  <c r="P159" i="36"/>
  <c r="Q159" i="36"/>
  <c r="R159" i="36"/>
  <c r="S159" i="36"/>
  <c r="AJ159" i="36"/>
  <c r="AK159" i="36"/>
  <c r="AL159" i="36"/>
  <c r="AM159" i="36"/>
  <c r="AO159" i="36"/>
  <c r="N160" i="36"/>
  <c r="O160" i="36"/>
  <c r="P160" i="36"/>
  <c r="Q160" i="36"/>
  <c r="R160" i="36"/>
  <c r="S160" i="36"/>
  <c r="AL160" i="36"/>
  <c r="AM160" i="36"/>
  <c r="AO160" i="36"/>
  <c r="N161" i="36"/>
  <c r="O161" i="36"/>
  <c r="P161" i="36"/>
  <c r="Q161" i="36"/>
  <c r="R161" i="36"/>
  <c r="S161" i="36"/>
  <c r="AL161" i="36"/>
  <c r="AM161" i="36"/>
  <c r="AO161" i="36"/>
  <c r="N162" i="36"/>
  <c r="O162" i="36"/>
  <c r="P162" i="36"/>
  <c r="Q162" i="36"/>
  <c r="R162" i="36"/>
  <c r="S162" i="36"/>
  <c r="AL162" i="36"/>
  <c r="AM162" i="36"/>
  <c r="AO162" i="36"/>
  <c r="N163" i="36"/>
  <c r="O163" i="36"/>
  <c r="P163" i="36"/>
  <c r="Q163" i="36"/>
  <c r="R163" i="36"/>
  <c r="S163" i="36"/>
  <c r="AJ163" i="36"/>
  <c r="AK163" i="36"/>
  <c r="AL163" i="36"/>
  <c r="AM163" i="36"/>
  <c r="AO163" i="36"/>
  <c r="N164" i="36"/>
  <c r="O164" i="36"/>
  <c r="P164" i="36"/>
  <c r="Q164" i="36"/>
  <c r="R164" i="36"/>
  <c r="S164" i="36"/>
  <c r="AL164" i="36"/>
  <c r="AM164" i="36"/>
  <c r="AO164" i="36"/>
  <c r="N165" i="36"/>
  <c r="O165" i="36"/>
  <c r="P165" i="36"/>
  <c r="Q165" i="36"/>
  <c r="R165" i="36"/>
  <c r="S165" i="36"/>
  <c r="AL165" i="36"/>
  <c r="AM165" i="36"/>
  <c r="AO165" i="36"/>
  <c r="N166" i="36"/>
  <c r="O166" i="36"/>
  <c r="P166" i="36"/>
  <c r="Q166" i="36"/>
  <c r="R166" i="36"/>
  <c r="S166" i="36"/>
  <c r="AL166" i="36"/>
  <c r="AM166" i="36"/>
  <c r="AO166" i="36"/>
  <c r="N167" i="36"/>
  <c r="O167" i="36"/>
  <c r="P167" i="36"/>
  <c r="Q167" i="36"/>
  <c r="R167" i="36"/>
  <c r="S167" i="36"/>
  <c r="AJ167" i="36"/>
  <c r="AK167" i="36"/>
  <c r="AL167" i="36"/>
  <c r="AM167" i="36"/>
  <c r="AO167" i="36"/>
  <c r="N168" i="36"/>
  <c r="O168" i="36"/>
  <c r="P168" i="36"/>
  <c r="Q168" i="36"/>
  <c r="R168" i="36"/>
  <c r="S168" i="36"/>
  <c r="AL168" i="36"/>
  <c r="AM168" i="36"/>
  <c r="AO168" i="36"/>
  <c r="N169" i="36"/>
  <c r="O169" i="36"/>
  <c r="P169" i="36"/>
  <c r="Q169" i="36"/>
  <c r="R169" i="36"/>
  <c r="S169" i="36"/>
  <c r="AL169" i="36"/>
  <c r="AM169" i="36"/>
  <c r="AO169" i="36"/>
  <c r="N170" i="36"/>
  <c r="O170" i="36"/>
  <c r="P170" i="36"/>
  <c r="Q170" i="36"/>
  <c r="R170" i="36"/>
  <c r="S170" i="36"/>
  <c r="AL170" i="36"/>
  <c r="AM170" i="36"/>
  <c r="AO170" i="36"/>
  <c r="N171" i="36"/>
  <c r="O171" i="36"/>
  <c r="P171" i="36"/>
  <c r="Q171" i="36"/>
  <c r="R171" i="36"/>
  <c r="S171" i="36"/>
  <c r="AJ171" i="36"/>
  <c r="AK171" i="36"/>
  <c r="AL171" i="36"/>
  <c r="AM171" i="36"/>
  <c r="AO171" i="36"/>
  <c r="N172" i="36"/>
  <c r="O172" i="36"/>
  <c r="P172" i="36"/>
  <c r="Q172" i="36"/>
  <c r="R172" i="36"/>
  <c r="S172" i="36"/>
  <c r="AL172" i="36"/>
  <c r="AM172" i="36"/>
  <c r="AO172" i="36"/>
  <c r="N173" i="36"/>
  <c r="O173" i="36"/>
  <c r="P173" i="36"/>
  <c r="Q173" i="36"/>
  <c r="R173" i="36"/>
  <c r="S173" i="36"/>
  <c r="AL173" i="36"/>
  <c r="AM173" i="36"/>
  <c r="AO173" i="36"/>
  <c r="N174" i="36"/>
  <c r="O174" i="36"/>
  <c r="P174" i="36"/>
  <c r="Q174" i="36"/>
  <c r="R174" i="36"/>
  <c r="S174" i="36"/>
  <c r="AL174" i="36"/>
  <c r="AM174" i="36"/>
  <c r="AO174" i="36"/>
  <c r="N175" i="36"/>
  <c r="O175" i="36"/>
  <c r="P175" i="36"/>
  <c r="Q175" i="36"/>
  <c r="R175" i="36"/>
  <c r="S175" i="36"/>
  <c r="AJ175" i="36"/>
  <c r="AK175" i="36"/>
  <c r="AL175" i="36"/>
  <c r="AM175" i="36"/>
  <c r="AO175" i="36"/>
  <c r="N176" i="36"/>
  <c r="O176" i="36"/>
  <c r="P176" i="36"/>
  <c r="Q176" i="36"/>
  <c r="R176" i="36"/>
  <c r="S176" i="36"/>
  <c r="AL176" i="36"/>
  <c r="AM176" i="36"/>
  <c r="AO176" i="36"/>
  <c r="N177" i="36"/>
  <c r="O177" i="36"/>
  <c r="P177" i="36"/>
  <c r="Q177" i="36"/>
  <c r="R177" i="36"/>
  <c r="S177" i="36"/>
  <c r="AL177" i="36"/>
  <c r="AM177" i="36"/>
  <c r="AO177" i="36"/>
  <c r="N178" i="36"/>
  <c r="O178" i="36"/>
  <c r="P178" i="36"/>
  <c r="Q178" i="36"/>
  <c r="R178" i="36"/>
  <c r="S178" i="36"/>
  <c r="AL178" i="36"/>
  <c r="AM178" i="36"/>
  <c r="AO178" i="36"/>
  <c r="N179" i="36"/>
  <c r="O179" i="36"/>
  <c r="P179" i="36"/>
  <c r="Q179" i="36"/>
  <c r="R179" i="36"/>
  <c r="S179" i="36"/>
  <c r="AJ179" i="36"/>
  <c r="AK179" i="36"/>
  <c r="AL179" i="36"/>
  <c r="AM179" i="36"/>
  <c r="AO179" i="36"/>
  <c r="N180" i="36"/>
  <c r="O180" i="36"/>
  <c r="P180" i="36"/>
  <c r="Q180" i="36"/>
  <c r="R180" i="36"/>
  <c r="S180" i="36"/>
  <c r="AL180" i="36"/>
  <c r="AM180" i="36"/>
  <c r="AO180" i="36"/>
  <c r="N181" i="36"/>
  <c r="O181" i="36"/>
  <c r="P181" i="36"/>
  <c r="Q181" i="36"/>
  <c r="R181" i="36"/>
  <c r="S181" i="36"/>
  <c r="AL181" i="36"/>
  <c r="AM181" i="36"/>
  <c r="AO181" i="36"/>
  <c r="N182" i="36"/>
  <c r="O182" i="36"/>
  <c r="P182" i="36"/>
  <c r="Q182" i="36"/>
  <c r="R182" i="36"/>
  <c r="S182" i="36"/>
  <c r="AL182" i="36"/>
  <c r="AM182" i="36"/>
  <c r="AO182" i="36"/>
  <c r="N183" i="36"/>
  <c r="O183" i="36"/>
  <c r="P183" i="36"/>
  <c r="Q183" i="36"/>
  <c r="R183" i="36"/>
  <c r="S183" i="36"/>
  <c r="AJ183" i="36"/>
  <c r="AK183" i="36"/>
  <c r="AL183" i="36"/>
  <c r="AM183" i="36"/>
  <c r="AO183" i="36"/>
  <c r="N184" i="36"/>
  <c r="O184" i="36"/>
  <c r="P184" i="36"/>
  <c r="Q184" i="36"/>
  <c r="R184" i="36"/>
  <c r="S184" i="36"/>
  <c r="AL184" i="36"/>
  <c r="AM184" i="36"/>
  <c r="AO184" i="36"/>
  <c r="N185" i="36"/>
  <c r="O185" i="36"/>
  <c r="P185" i="36"/>
  <c r="Q185" i="36"/>
  <c r="R185" i="36"/>
  <c r="S185" i="36"/>
  <c r="AL185" i="36"/>
  <c r="AM185" i="36"/>
  <c r="AO185" i="36"/>
  <c r="N186" i="36"/>
  <c r="O186" i="36"/>
  <c r="P186" i="36"/>
  <c r="Q186" i="36"/>
  <c r="R186" i="36"/>
  <c r="S186" i="36"/>
  <c r="AL186" i="36"/>
  <c r="AM186" i="36"/>
  <c r="AO186" i="36"/>
  <c r="N187" i="36"/>
  <c r="O187" i="36"/>
  <c r="P187" i="36"/>
  <c r="Q187" i="36"/>
  <c r="R187" i="36"/>
  <c r="S187" i="36"/>
  <c r="AJ187" i="36"/>
  <c r="AK187" i="36"/>
  <c r="AL187" i="36"/>
  <c r="AM187" i="36"/>
  <c r="AO187" i="36"/>
  <c r="N188" i="36"/>
  <c r="O188" i="36"/>
  <c r="P188" i="36"/>
  <c r="Q188" i="36"/>
  <c r="R188" i="36"/>
  <c r="S188" i="36"/>
  <c r="AL188" i="36"/>
  <c r="AM188" i="36"/>
  <c r="AO188" i="36"/>
  <c r="N189" i="36"/>
  <c r="O189" i="36"/>
  <c r="P189" i="36"/>
  <c r="Q189" i="36"/>
  <c r="R189" i="36"/>
  <c r="S189" i="36"/>
  <c r="AL189" i="36"/>
  <c r="AM189" i="36"/>
  <c r="AO189" i="36"/>
  <c r="N190" i="36"/>
  <c r="O190" i="36"/>
  <c r="P190" i="36"/>
  <c r="Q190" i="36"/>
  <c r="R190" i="36"/>
  <c r="S190" i="36"/>
  <c r="AL190" i="36"/>
  <c r="AM190" i="36"/>
  <c r="AO190" i="36"/>
  <c r="N191" i="36"/>
  <c r="O191" i="36"/>
  <c r="P191" i="36"/>
  <c r="Q191" i="36"/>
  <c r="R191" i="36"/>
  <c r="S191" i="36"/>
  <c r="AJ191" i="36"/>
  <c r="AK191" i="36"/>
  <c r="AL191" i="36"/>
  <c r="AM191" i="36"/>
  <c r="AO191" i="36"/>
  <c r="N192" i="36"/>
  <c r="O192" i="36"/>
  <c r="P192" i="36"/>
  <c r="Q192" i="36"/>
  <c r="R192" i="36"/>
  <c r="S192" i="36"/>
  <c r="AL192" i="36"/>
  <c r="AM192" i="36"/>
  <c r="AO192" i="36"/>
  <c r="N193" i="36"/>
  <c r="O193" i="36"/>
  <c r="P193" i="36"/>
  <c r="Q193" i="36"/>
  <c r="R193" i="36"/>
  <c r="S193" i="36"/>
  <c r="AL193" i="36"/>
  <c r="AM193" i="36"/>
  <c r="AO193" i="36"/>
  <c r="N194" i="36"/>
  <c r="O194" i="36"/>
  <c r="P194" i="36"/>
  <c r="Q194" i="36"/>
  <c r="R194" i="36"/>
  <c r="S194" i="36"/>
  <c r="AL194" i="36"/>
  <c r="AM194" i="36"/>
  <c r="AO194" i="36"/>
  <c r="N195" i="36"/>
  <c r="O195" i="36"/>
  <c r="P195" i="36"/>
  <c r="Q195" i="36"/>
  <c r="R195" i="36"/>
  <c r="S195" i="36"/>
  <c r="AJ195" i="36"/>
  <c r="AK195" i="36"/>
  <c r="AL195" i="36"/>
  <c r="AM195" i="36"/>
  <c r="AO195" i="36"/>
  <c r="N196" i="36"/>
  <c r="O196" i="36"/>
  <c r="P196" i="36"/>
  <c r="Q196" i="36"/>
  <c r="R196" i="36"/>
  <c r="S196" i="36"/>
  <c r="AL196" i="36"/>
  <c r="AM196" i="36"/>
  <c r="AO196" i="36"/>
  <c r="N197" i="36"/>
  <c r="O197" i="36"/>
  <c r="P197" i="36"/>
  <c r="Q197" i="36"/>
  <c r="R197" i="36"/>
  <c r="S197" i="36"/>
  <c r="AL197" i="36"/>
  <c r="AM197" i="36"/>
  <c r="AO197" i="36"/>
  <c r="N198" i="36"/>
  <c r="O198" i="36"/>
  <c r="P198" i="36"/>
  <c r="Q198" i="36"/>
  <c r="R198" i="36"/>
  <c r="S198" i="36"/>
  <c r="AL198" i="36"/>
  <c r="AM198" i="36"/>
  <c r="AO198" i="36"/>
  <c r="N199" i="36"/>
  <c r="O199" i="36"/>
  <c r="P199" i="36"/>
  <c r="Q199" i="36"/>
  <c r="R199" i="36"/>
  <c r="S199" i="36"/>
  <c r="AJ199" i="36"/>
  <c r="AK199" i="36"/>
  <c r="AL199" i="36"/>
  <c r="AM199" i="36"/>
  <c r="AO199" i="36"/>
  <c r="N200" i="36"/>
  <c r="O200" i="36"/>
  <c r="P200" i="36"/>
  <c r="Q200" i="36"/>
  <c r="R200" i="36"/>
  <c r="S200" i="36"/>
  <c r="AL200" i="36"/>
  <c r="AM200" i="36"/>
  <c r="AO200" i="36"/>
  <c r="N201" i="36"/>
  <c r="O201" i="36"/>
  <c r="P201" i="36"/>
  <c r="Q201" i="36"/>
  <c r="R201" i="36"/>
  <c r="S201" i="36"/>
  <c r="AL201" i="36"/>
  <c r="AM201" i="36"/>
  <c r="AO201" i="36"/>
  <c r="N202" i="36"/>
  <c r="O202" i="36"/>
  <c r="P202" i="36"/>
  <c r="Q202" i="36"/>
  <c r="R202" i="36"/>
  <c r="S202" i="36"/>
  <c r="AL202" i="36"/>
  <c r="AM202" i="36"/>
  <c r="AO202" i="36"/>
  <c r="N203" i="36"/>
  <c r="O203" i="36"/>
  <c r="P203" i="36"/>
  <c r="Q203" i="36"/>
  <c r="R203" i="36"/>
  <c r="S203" i="36"/>
  <c r="AJ203" i="36"/>
  <c r="AK203" i="36"/>
  <c r="AL203" i="36"/>
  <c r="AM203" i="36"/>
  <c r="AO203" i="36"/>
  <c r="N204" i="36"/>
  <c r="O204" i="36"/>
  <c r="P204" i="36"/>
  <c r="Q204" i="36"/>
  <c r="R204" i="36"/>
  <c r="S204" i="36"/>
  <c r="AL204" i="36"/>
  <c r="AM204" i="36"/>
  <c r="AO204" i="36"/>
  <c r="N205" i="36"/>
  <c r="O205" i="36"/>
  <c r="P205" i="36"/>
  <c r="Q205" i="36"/>
  <c r="R205" i="36"/>
  <c r="S205" i="36"/>
  <c r="AL205" i="36"/>
  <c r="AM205" i="36"/>
  <c r="AO205" i="36"/>
  <c r="N206" i="36"/>
  <c r="O206" i="36"/>
  <c r="P206" i="36"/>
  <c r="Q206" i="36"/>
  <c r="R206" i="36"/>
  <c r="S206" i="36"/>
  <c r="AL206" i="36"/>
  <c r="AM206" i="36"/>
  <c r="AO206" i="36"/>
  <c r="N207" i="36"/>
  <c r="O207" i="36"/>
  <c r="P207" i="36"/>
  <c r="Q207" i="36"/>
  <c r="R207" i="36"/>
  <c r="S207" i="36"/>
  <c r="AJ207" i="36"/>
  <c r="AK207" i="36"/>
  <c r="AL207" i="36"/>
  <c r="AM207" i="36"/>
  <c r="AO207" i="36"/>
  <c r="N208" i="36"/>
  <c r="O208" i="36"/>
  <c r="P208" i="36"/>
  <c r="Q208" i="36"/>
  <c r="R208" i="36"/>
  <c r="S208" i="36"/>
  <c r="AL208" i="36"/>
  <c r="AM208" i="36"/>
  <c r="AO208" i="36"/>
  <c r="N209" i="36"/>
  <c r="O209" i="36"/>
  <c r="P209" i="36"/>
  <c r="Q209" i="36"/>
  <c r="R209" i="36"/>
  <c r="S209" i="36"/>
  <c r="AL209" i="36"/>
  <c r="AM209" i="36"/>
  <c r="AO209" i="36"/>
  <c r="N210" i="36"/>
  <c r="O210" i="36"/>
  <c r="P210" i="36"/>
  <c r="Q210" i="36"/>
  <c r="R210" i="36"/>
  <c r="S210" i="36"/>
  <c r="AL210" i="36"/>
  <c r="AM210" i="36"/>
  <c r="AO210" i="36"/>
  <c r="N211" i="36"/>
  <c r="O211" i="36"/>
  <c r="P211" i="36"/>
  <c r="Q211" i="36"/>
  <c r="R211" i="36"/>
  <c r="S211" i="36"/>
  <c r="AJ211" i="36"/>
  <c r="AK211" i="36"/>
  <c r="AL211" i="36"/>
  <c r="AM211" i="36"/>
  <c r="AO211" i="36"/>
  <c r="N212" i="36"/>
  <c r="O212" i="36"/>
  <c r="P212" i="36"/>
  <c r="Q212" i="36"/>
  <c r="R212" i="36"/>
  <c r="S212" i="36"/>
  <c r="AL212" i="36"/>
  <c r="AM212" i="36"/>
  <c r="AO212" i="36"/>
  <c r="N213" i="36"/>
  <c r="O213" i="36"/>
  <c r="P213" i="36"/>
  <c r="Q213" i="36"/>
  <c r="R213" i="36"/>
  <c r="S213" i="36"/>
  <c r="AL213" i="36"/>
  <c r="AM213" i="36"/>
  <c r="AO213" i="36"/>
  <c r="N214" i="36"/>
  <c r="O214" i="36"/>
  <c r="P214" i="36"/>
  <c r="Q214" i="36"/>
  <c r="R214" i="36"/>
  <c r="S214" i="36"/>
  <c r="AL214" i="36"/>
  <c r="AM214" i="36"/>
  <c r="AO214" i="36"/>
  <c r="N215" i="36"/>
  <c r="O215" i="36"/>
  <c r="P215" i="36"/>
  <c r="Q215" i="36"/>
  <c r="R215" i="36"/>
  <c r="S215" i="36"/>
  <c r="AJ215" i="36"/>
  <c r="AK215" i="36"/>
  <c r="AL215" i="36"/>
  <c r="AM215" i="36"/>
  <c r="AO215" i="36"/>
  <c r="N216" i="36"/>
  <c r="O216" i="36"/>
  <c r="P216" i="36"/>
  <c r="Q216" i="36"/>
  <c r="R216" i="36"/>
  <c r="S216" i="36"/>
  <c r="AL216" i="36"/>
  <c r="AM216" i="36"/>
  <c r="AO216" i="36"/>
  <c r="N217" i="36"/>
  <c r="O217" i="36"/>
  <c r="P217" i="36"/>
  <c r="Q217" i="36"/>
  <c r="R217" i="36"/>
  <c r="S217" i="36"/>
  <c r="AL217" i="36"/>
  <c r="AM217" i="36"/>
  <c r="AO217" i="36"/>
  <c r="N218" i="36"/>
  <c r="O218" i="36"/>
  <c r="P218" i="36"/>
  <c r="Q218" i="36"/>
  <c r="R218" i="36"/>
  <c r="S218" i="36"/>
  <c r="AL218" i="36"/>
  <c r="AM218" i="36"/>
  <c r="AO218" i="36"/>
  <c r="N219" i="36"/>
  <c r="O219" i="36"/>
  <c r="P219" i="36"/>
  <c r="Q219" i="36"/>
  <c r="R219" i="36"/>
  <c r="S219" i="36"/>
  <c r="AJ219" i="36"/>
  <c r="AK219" i="36"/>
  <c r="AL219" i="36"/>
  <c r="AM219" i="36"/>
  <c r="AO219" i="36"/>
  <c r="N220" i="36"/>
  <c r="O220" i="36"/>
  <c r="P220" i="36"/>
  <c r="Q220" i="36"/>
  <c r="R220" i="36"/>
  <c r="S220" i="36"/>
  <c r="AL220" i="36"/>
  <c r="AM220" i="36"/>
  <c r="AO220" i="36"/>
  <c r="N221" i="36"/>
  <c r="O221" i="36"/>
  <c r="P221" i="36"/>
  <c r="Q221" i="36"/>
  <c r="R221" i="36"/>
  <c r="S221" i="36"/>
  <c r="AL221" i="36"/>
  <c r="AM221" i="36"/>
  <c r="AO221" i="36"/>
  <c r="N222" i="36"/>
  <c r="O222" i="36"/>
  <c r="P222" i="36"/>
  <c r="Q222" i="36"/>
  <c r="R222" i="36"/>
  <c r="S222" i="36"/>
  <c r="AL222" i="36"/>
  <c r="AM222" i="36"/>
  <c r="AO222" i="36"/>
  <c r="N223" i="36"/>
  <c r="O223" i="36"/>
  <c r="P223" i="36"/>
  <c r="Q223" i="36"/>
  <c r="R223" i="36"/>
  <c r="S223" i="36"/>
  <c r="AJ223" i="36"/>
  <c r="AK223" i="36"/>
  <c r="AL223" i="36"/>
  <c r="AM223" i="36"/>
  <c r="AO223" i="36"/>
  <c r="N224" i="36"/>
  <c r="O224" i="36"/>
  <c r="P224" i="36"/>
  <c r="Q224" i="36"/>
  <c r="R224" i="36"/>
  <c r="S224" i="36"/>
  <c r="AL224" i="36"/>
  <c r="AM224" i="36"/>
  <c r="AO224" i="36"/>
  <c r="N225" i="36"/>
  <c r="O225" i="36"/>
  <c r="P225" i="36"/>
  <c r="Q225" i="36"/>
  <c r="R225" i="36"/>
  <c r="S225" i="36"/>
  <c r="AL225" i="36"/>
  <c r="AM225" i="36"/>
  <c r="AO225" i="36"/>
  <c r="N226" i="36"/>
  <c r="O226" i="36"/>
  <c r="P226" i="36"/>
  <c r="Q226" i="36"/>
  <c r="R226" i="36"/>
  <c r="S226" i="36"/>
  <c r="AL226" i="36"/>
  <c r="AM226" i="36"/>
  <c r="AO226" i="36"/>
  <c r="N227" i="36"/>
  <c r="O227" i="36"/>
  <c r="P227" i="36"/>
  <c r="Q227" i="36"/>
  <c r="R227" i="36"/>
  <c r="S227" i="36"/>
  <c r="AJ227" i="36"/>
  <c r="AK227" i="36"/>
  <c r="AL227" i="36"/>
  <c r="AM227" i="36"/>
  <c r="AO227" i="36"/>
  <c r="N228" i="36"/>
  <c r="O228" i="36"/>
  <c r="P228" i="36"/>
  <c r="Q228" i="36"/>
  <c r="R228" i="36"/>
  <c r="S228" i="36"/>
  <c r="AL228" i="36"/>
  <c r="AM228" i="36"/>
  <c r="AO228" i="36"/>
  <c r="N229" i="36"/>
  <c r="O229" i="36"/>
  <c r="P229" i="36"/>
  <c r="Q229" i="36"/>
  <c r="R229" i="36"/>
  <c r="S229" i="36"/>
  <c r="AL229" i="36"/>
  <c r="AM229" i="36"/>
  <c r="AO229" i="36"/>
  <c r="N230" i="36"/>
  <c r="O230" i="36"/>
  <c r="P230" i="36"/>
  <c r="Q230" i="36"/>
  <c r="R230" i="36"/>
  <c r="S230" i="36"/>
  <c r="AL230" i="36"/>
  <c r="AM230" i="36"/>
  <c r="AO230" i="36"/>
  <c r="N231" i="36"/>
  <c r="O231" i="36"/>
  <c r="P231" i="36"/>
  <c r="Q231" i="36"/>
  <c r="R231" i="36"/>
  <c r="S231" i="36"/>
  <c r="AJ231" i="36"/>
  <c r="AK231" i="36"/>
  <c r="AL231" i="36"/>
  <c r="AM231" i="36"/>
  <c r="AO231" i="36"/>
  <c r="N232" i="36"/>
  <c r="O232" i="36"/>
  <c r="P232" i="36"/>
  <c r="Q232" i="36"/>
  <c r="R232" i="36"/>
  <c r="S232" i="36"/>
  <c r="AL232" i="36"/>
  <c r="AM232" i="36"/>
  <c r="AO232" i="36"/>
  <c r="N233" i="36"/>
  <c r="O233" i="36"/>
  <c r="P233" i="36"/>
  <c r="Q233" i="36"/>
  <c r="R233" i="36"/>
  <c r="S233" i="36"/>
  <c r="AL233" i="36"/>
  <c r="AM233" i="36"/>
  <c r="AO233" i="36"/>
  <c r="N234" i="36"/>
  <c r="O234" i="36"/>
  <c r="P234" i="36"/>
  <c r="Q234" i="36"/>
  <c r="R234" i="36"/>
  <c r="S234" i="36"/>
  <c r="AL234" i="36"/>
  <c r="AM234" i="36"/>
  <c r="AO234" i="36"/>
  <c r="N235" i="36"/>
  <c r="O235" i="36"/>
  <c r="P235" i="36"/>
  <c r="Q235" i="36"/>
  <c r="R235" i="36"/>
  <c r="S235" i="36"/>
  <c r="AJ235" i="36"/>
  <c r="AK235" i="36"/>
  <c r="AL235" i="36"/>
  <c r="AM235" i="36"/>
  <c r="AO235" i="36"/>
  <c r="N236" i="36"/>
  <c r="O236" i="36"/>
  <c r="P236" i="36"/>
  <c r="Q236" i="36"/>
  <c r="R236" i="36"/>
  <c r="S236" i="36"/>
  <c r="AL236" i="36"/>
  <c r="AM236" i="36"/>
  <c r="AO236" i="36"/>
  <c r="N237" i="36"/>
  <c r="O237" i="36"/>
  <c r="P237" i="36"/>
  <c r="Q237" i="36"/>
  <c r="R237" i="36"/>
  <c r="S237" i="36"/>
  <c r="AL237" i="36"/>
  <c r="AM237" i="36"/>
  <c r="AO237" i="36"/>
  <c r="N238" i="36"/>
  <c r="O238" i="36"/>
  <c r="P238" i="36"/>
  <c r="Q238" i="36"/>
  <c r="R238" i="36"/>
  <c r="S238" i="36"/>
  <c r="AL238" i="36"/>
  <c r="AM238" i="36"/>
  <c r="AO238" i="36"/>
  <c r="N239" i="36"/>
  <c r="O239" i="36"/>
  <c r="P239" i="36"/>
  <c r="Q239" i="36"/>
  <c r="R239" i="36"/>
  <c r="S239" i="36"/>
  <c r="AJ239" i="36"/>
  <c r="AK239" i="36"/>
  <c r="AL239" i="36"/>
  <c r="AM239" i="36"/>
  <c r="AO239" i="36"/>
  <c r="N240" i="36"/>
  <c r="O240" i="36"/>
  <c r="P240" i="36"/>
  <c r="Q240" i="36"/>
  <c r="R240" i="36"/>
  <c r="S240" i="36"/>
  <c r="AL240" i="36"/>
  <c r="AM240" i="36"/>
  <c r="AO240" i="36"/>
  <c r="N241" i="36"/>
  <c r="O241" i="36"/>
  <c r="P241" i="36"/>
  <c r="Q241" i="36"/>
  <c r="R241" i="36"/>
  <c r="S241" i="36"/>
  <c r="AL241" i="36"/>
  <c r="AM241" i="36"/>
  <c r="AO241" i="36"/>
  <c r="N242" i="36"/>
  <c r="O242" i="36"/>
  <c r="P242" i="36"/>
  <c r="Q242" i="36"/>
  <c r="R242" i="36"/>
  <c r="S242" i="36"/>
  <c r="AL242" i="36"/>
  <c r="AM242" i="36"/>
  <c r="AO242" i="36"/>
  <c r="N243" i="36"/>
  <c r="O243" i="36"/>
  <c r="P243" i="36"/>
  <c r="Q243" i="36"/>
  <c r="R243" i="36"/>
  <c r="S243" i="36"/>
  <c r="AJ243" i="36"/>
  <c r="AK243" i="36"/>
  <c r="AL243" i="36"/>
  <c r="AM243" i="36"/>
  <c r="AO243" i="36"/>
  <c r="N244" i="36"/>
  <c r="O244" i="36"/>
  <c r="P244" i="36"/>
  <c r="Q244" i="36"/>
  <c r="R244" i="36"/>
  <c r="S244" i="36"/>
  <c r="AL244" i="36"/>
  <c r="AM244" i="36"/>
  <c r="AO244" i="36"/>
  <c r="N245" i="36"/>
  <c r="O245" i="36"/>
  <c r="P245" i="36"/>
  <c r="Q245" i="36"/>
  <c r="R245" i="36"/>
  <c r="S245" i="36"/>
  <c r="AL245" i="36"/>
  <c r="AM245" i="36"/>
  <c r="AO245" i="36"/>
  <c r="N246" i="36"/>
  <c r="O246" i="36"/>
  <c r="P246" i="36"/>
  <c r="Q246" i="36"/>
  <c r="R246" i="36"/>
  <c r="S246" i="36"/>
  <c r="AL246" i="36"/>
  <c r="AM246" i="36"/>
  <c r="AO246" i="36"/>
  <c r="N247" i="36"/>
  <c r="O247" i="36"/>
  <c r="P247" i="36"/>
  <c r="Q247" i="36"/>
  <c r="R247" i="36"/>
  <c r="S247" i="36"/>
  <c r="AJ247" i="36"/>
  <c r="AK247" i="36"/>
  <c r="AL247" i="36"/>
  <c r="AM247" i="36"/>
  <c r="AO247" i="36"/>
  <c r="N248" i="36"/>
  <c r="O248" i="36"/>
  <c r="P248" i="36"/>
  <c r="Q248" i="36"/>
  <c r="R248" i="36"/>
  <c r="S248" i="36"/>
  <c r="AL248" i="36"/>
  <c r="AM248" i="36"/>
  <c r="AO248" i="36"/>
  <c r="N249" i="36"/>
  <c r="O249" i="36"/>
  <c r="P249" i="36"/>
  <c r="Q249" i="36"/>
  <c r="R249" i="36"/>
  <c r="S249" i="36"/>
  <c r="AL249" i="36"/>
  <c r="AM249" i="36"/>
  <c r="AO249" i="36"/>
  <c r="N250" i="36"/>
  <c r="O250" i="36"/>
  <c r="P250" i="36"/>
  <c r="Q250" i="36"/>
  <c r="R250" i="36"/>
  <c r="S250" i="36"/>
  <c r="AL250" i="36"/>
  <c r="AM250" i="36"/>
  <c r="AO250" i="36"/>
  <c r="N251" i="36"/>
  <c r="O251" i="36"/>
  <c r="P251" i="36"/>
  <c r="Q251" i="36"/>
  <c r="R251" i="36"/>
  <c r="S251" i="36"/>
  <c r="AJ251" i="36"/>
  <c r="AK251" i="36"/>
  <c r="AL251" i="36"/>
  <c r="AM251" i="36"/>
  <c r="AO251" i="36"/>
  <c r="N252" i="36"/>
  <c r="O252" i="36"/>
  <c r="P252" i="36"/>
  <c r="Q252" i="36"/>
  <c r="R252" i="36"/>
  <c r="S252" i="36"/>
  <c r="AL252" i="36"/>
  <c r="AM252" i="36"/>
  <c r="AO252" i="36"/>
  <c r="N253" i="36"/>
  <c r="O253" i="36"/>
  <c r="P253" i="36"/>
  <c r="Q253" i="36"/>
  <c r="R253" i="36"/>
  <c r="S253" i="36"/>
  <c r="AL253" i="36"/>
  <c r="AM253" i="36"/>
  <c r="AO253" i="36"/>
  <c r="N254" i="36"/>
  <c r="O254" i="36"/>
  <c r="P254" i="36"/>
  <c r="Q254" i="36"/>
  <c r="R254" i="36"/>
  <c r="S254" i="36"/>
  <c r="AL254" i="36"/>
  <c r="AM254" i="36"/>
  <c r="AO254" i="36"/>
  <c r="N255" i="36"/>
  <c r="O255" i="36"/>
  <c r="P255" i="36"/>
  <c r="Q255" i="36"/>
  <c r="R255" i="36"/>
  <c r="S255" i="36"/>
  <c r="AJ255" i="36"/>
  <c r="AK255" i="36"/>
  <c r="AL255" i="36"/>
  <c r="AM255" i="36"/>
  <c r="AO255" i="36"/>
  <c r="N256" i="36"/>
  <c r="O256" i="36"/>
  <c r="P256" i="36"/>
  <c r="Q256" i="36"/>
  <c r="R256" i="36"/>
  <c r="S256" i="36"/>
  <c r="AL256" i="36"/>
  <c r="AM256" i="36"/>
  <c r="AO256" i="36"/>
  <c r="N257" i="36"/>
  <c r="O257" i="36"/>
  <c r="P257" i="36"/>
  <c r="Q257" i="36"/>
  <c r="R257" i="36"/>
  <c r="S257" i="36"/>
  <c r="AL257" i="36"/>
  <c r="AM257" i="36"/>
  <c r="AO257" i="36"/>
  <c r="N258" i="36"/>
  <c r="O258" i="36"/>
  <c r="P258" i="36"/>
  <c r="Q258" i="36"/>
  <c r="R258" i="36"/>
  <c r="S258" i="36"/>
  <c r="AL258" i="36"/>
  <c r="AM258" i="36"/>
  <c r="AO258" i="36"/>
  <c r="N259" i="36"/>
  <c r="O259" i="36"/>
  <c r="P259" i="36"/>
  <c r="Q259" i="36"/>
  <c r="R259" i="36"/>
  <c r="S259" i="36"/>
  <c r="AJ259" i="36"/>
  <c r="AK259" i="36"/>
  <c r="AL259" i="36"/>
  <c r="AM259" i="36"/>
  <c r="AO259" i="36"/>
  <c r="N260" i="36"/>
  <c r="O260" i="36"/>
  <c r="P260" i="36"/>
  <c r="Q260" i="36"/>
  <c r="R260" i="36"/>
  <c r="S260" i="36"/>
  <c r="AL260" i="36"/>
  <c r="AM260" i="36"/>
  <c r="AO260" i="36"/>
  <c r="N261" i="36"/>
  <c r="O261" i="36"/>
  <c r="P261" i="36"/>
  <c r="Q261" i="36"/>
  <c r="R261" i="36"/>
  <c r="S261" i="36"/>
  <c r="AL261" i="36"/>
  <c r="AM261" i="36"/>
  <c r="AO261" i="36"/>
  <c r="N262" i="36"/>
  <c r="O262" i="36"/>
  <c r="P262" i="36"/>
  <c r="Q262" i="36"/>
  <c r="R262" i="36"/>
  <c r="S262" i="36"/>
  <c r="AL262" i="36"/>
  <c r="AM262" i="36"/>
  <c r="AO262" i="36"/>
  <c r="N263" i="36"/>
  <c r="O263" i="36"/>
  <c r="P263" i="36"/>
  <c r="Q263" i="36"/>
  <c r="R263" i="36"/>
  <c r="S263" i="36"/>
  <c r="AJ263" i="36"/>
  <c r="AK263" i="36"/>
  <c r="AL263" i="36"/>
  <c r="AM263" i="36"/>
  <c r="AO263" i="36"/>
  <c r="N264" i="36"/>
  <c r="O264" i="36"/>
  <c r="P264" i="36"/>
  <c r="Q264" i="36"/>
  <c r="R264" i="36"/>
  <c r="S264" i="36"/>
  <c r="AL264" i="36"/>
  <c r="AM264" i="36"/>
  <c r="AO264" i="36"/>
  <c r="N265" i="36"/>
  <c r="O265" i="36"/>
  <c r="P265" i="36"/>
  <c r="Q265" i="36"/>
  <c r="R265" i="36"/>
  <c r="S265" i="36"/>
  <c r="AL265" i="36"/>
  <c r="AM265" i="36"/>
  <c r="AO265" i="36"/>
  <c r="N266" i="36"/>
  <c r="O266" i="36"/>
  <c r="P266" i="36"/>
  <c r="Q266" i="36"/>
  <c r="R266" i="36"/>
  <c r="S266" i="36"/>
  <c r="AL266" i="36"/>
  <c r="AM266" i="36"/>
  <c r="AO266" i="36"/>
  <c r="N267" i="36"/>
  <c r="O267" i="36"/>
  <c r="P267" i="36"/>
  <c r="Q267" i="36"/>
  <c r="R267" i="36"/>
  <c r="S267" i="36"/>
  <c r="AJ267" i="36"/>
  <c r="AK267" i="36"/>
  <c r="AL267" i="36"/>
  <c r="AM267" i="36"/>
  <c r="AO267" i="36"/>
  <c r="N268" i="36"/>
  <c r="O268" i="36"/>
  <c r="P268" i="36"/>
  <c r="Q268" i="36"/>
  <c r="R268" i="36"/>
  <c r="S268" i="36"/>
  <c r="AL268" i="36"/>
  <c r="AM268" i="36"/>
  <c r="AO268" i="36"/>
  <c r="N269" i="36"/>
  <c r="O269" i="36"/>
  <c r="P269" i="36"/>
  <c r="Q269" i="36"/>
  <c r="R269" i="36"/>
  <c r="S269" i="36"/>
  <c r="AL269" i="36"/>
  <c r="AM269" i="36"/>
  <c r="AO269" i="36"/>
  <c r="N270" i="36"/>
  <c r="O270" i="36"/>
  <c r="P270" i="36"/>
  <c r="Q270" i="36"/>
  <c r="R270" i="36"/>
  <c r="S270" i="36"/>
  <c r="AL270" i="36"/>
  <c r="AM270" i="36"/>
  <c r="AO270" i="36"/>
  <c r="N271" i="36"/>
  <c r="O271" i="36"/>
  <c r="P271" i="36"/>
  <c r="Q271" i="36"/>
  <c r="R271" i="36"/>
  <c r="S271" i="36"/>
  <c r="AJ271" i="36"/>
  <c r="AK271" i="36"/>
  <c r="AL271" i="36"/>
  <c r="AM271" i="36"/>
  <c r="AO271" i="36"/>
  <c r="N272" i="36"/>
  <c r="O272" i="36"/>
  <c r="P272" i="36"/>
  <c r="Q272" i="36"/>
  <c r="R272" i="36"/>
  <c r="S272" i="36"/>
  <c r="AL272" i="36"/>
  <c r="AM272" i="36"/>
  <c r="AO272" i="36"/>
  <c r="N273" i="36"/>
  <c r="O273" i="36"/>
  <c r="P273" i="36"/>
  <c r="Q273" i="36"/>
  <c r="R273" i="36"/>
  <c r="S273" i="36"/>
  <c r="AL273" i="36"/>
  <c r="AM273" i="36"/>
  <c r="AO273" i="36"/>
  <c r="N274" i="36"/>
  <c r="O274" i="36"/>
  <c r="P274" i="36"/>
  <c r="Q274" i="36"/>
  <c r="R274" i="36"/>
  <c r="S274" i="36"/>
  <c r="AL274" i="36"/>
  <c r="AM274" i="36"/>
  <c r="AO274" i="36"/>
  <c r="N275" i="36"/>
  <c r="O275" i="36"/>
  <c r="P275" i="36"/>
  <c r="Q275" i="36"/>
  <c r="R275" i="36"/>
  <c r="S275" i="36"/>
  <c r="AJ275" i="36"/>
  <c r="AK275" i="36"/>
  <c r="AL275" i="36"/>
  <c r="AM275" i="36"/>
  <c r="AO275" i="36"/>
  <c r="N276" i="36"/>
  <c r="O276" i="36"/>
  <c r="P276" i="36"/>
  <c r="Q276" i="36"/>
  <c r="R276" i="36"/>
  <c r="S276" i="36"/>
  <c r="AL276" i="36"/>
  <c r="AM276" i="36"/>
  <c r="AO276" i="36"/>
  <c r="N277" i="36"/>
  <c r="O277" i="36"/>
  <c r="P277" i="36"/>
  <c r="Q277" i="36"/>
  <c r="R277" i="36"/>
  <c r="S277" i="36"/>
  <c r="AL277" i="36"/>
  <c r="AM277" i="36"/>
  <c r="AO277" i="36"/>
  <c r="N278" i="36"/>
  <c r="O278" i="36"/>
  <c r="P278" i="36"/>
  <c r="Q278" i="36"/>
  <c r="R278" i="36"/>
  <c r="S278" i="36"/>
  <c r="AL278" i="36"/>
  <c r="AM278" i="36"/>
  <c r="AO278" i="36"/>
  <c r="N279" i="36"/>
  <c r="O279" i="36"/>
  <c r="P279" i="36"/>
  <c r="Q279" i="36"/>
  <c r="R279" i="36"/>
  <c r="S279" i="36"/>
  <c r="AJ279" i="36"/>
  <c r="AK279" i="36"/>
  <c r="AL279" i="36"/>
  <c r="AM279" i="36"/>
  <c r="AO279" i="36"/>
  <c r="N280" i="36"/>
  <c r="O280" i="36"/>
  <c r="P280" i="36"/>
  <c r="Q280" i="36"/>
  <c r="R280" i="36"/>
  <c r="S280" i="36"/>
  <c r="AL280" i="36"/>
  <c r="AM280" i="36"/>
  <c r="AO280" i="36"/>
  <c r="N281" i="36"/>
  <c r="O281" i="36"/>
  <c r="P281" i="36"/>
  <c r="Q281" i="36"/>
  <c r="R281" i="36"/>
  <c r="S281" i="36"/>
  <c r="AL281" i="36"/>
  <c r="AM281" i="36"/>
  <c r="AO281" i="36"/>
  <c r="N282" i="36"/>
  <c r="O282" i="36"/>
  <c r="P282" i="36"/>
  <c r="Q282" i="36"/>
  <c r="R282" i="36"/>
  <c r="S282" i="36"/>
  <c r="AL282" i="36"/>
  <c r="AM282" i="36"/>
  <c r="AO282" i="36"/>
  <c r="N283" i="36"/>
  <c r="O283" i="36"/>
  <c r="P283" i="36"/>
  <c r="Q283" i="36"/>
  <c r="R283" i="36"/>
  <c r="S283" i="36"/>
  <c r="AJ283" i="36"/>
  <c r="AK283" i="36"/>
  <c r="AL283" i="36"/>
  <c r="AM283" i="36"/>
  <c r="AO283" i="36"/>
  <c r="N284" i="36"/>
  <c r="O284" i="36"/>
  <c r="P284" i="36"/>
  <c r="Q284" i="36"/>
  <c r="R284" i="36"/>
  <c r="S284" i="36"/>
  <c r="AL284" i="36"/>
  <c r="AM284" i="36"/>
  <c r="AO284" i="36"/>
  <c r="N285" i="36"/>
  <c r="O285" i="36"/>
  <c r="P285" i="36"/>
  <c r="Q285" i="36"/>
  <c r="R285" i="36"/>
  <c r="S285" i="36"/>
  <c r="AL285" i="36"/>
  <c r="AM285" i="36"/>
  <c r="AO285" i="36"/>
  <c r="N286" i="36"/>
  <c r="O286" i="36"/>
  <c r="P286" i="36"/>
  <c r="Q286" i="36"/>
  <c r="R286" i="36"/>
  <c r="S286" i="36"/>
  <c r="AL286" i="36"/>
  <c r="AM286" i="36"/>
  <c r="AO286" i="36"/>
  <c r="N287" i="36"/>
  <c r="O287" i="36"/>
  <c r="P287" i="36"/>
  <c r="Q287" i="36"/>
  <c r="R287" i="36"/>
  <c r="S287" i="36"/>
  <c r="AJ287" i="36"/>
  <c r="AK287" i="36"/>
  <c r="AL287" i="36"/>
  <c r="AM287" i="36"/>
  <c r="AO287" i="36"/>
  <c r="N288" i="36"/>
  <c r="O288" i="36"/>
  <c r="P288" i="36"/>
  <c r="Q288" i="36"/>
  <c r="R288" i="36"/>
  <c r="S288" i="36"/>
  <c r="AL288" i="36"/>
  <c r="AM288" i="36"/>
  <c r="AO288" i="36"/>
  <c r="N289" i="36"/>
  <c r="O289" i="36"/>
  <c r="P289" i="36"/>
  <c r="Q289" i="36"/>
  <c r="R289" i="36"/>
  <c r="S289" i="36"/>
  <c r="AL289" i="36"/>
  <c r="AM289" i="36"/>
  <c r="AO289" i="36"/>
  <c r="N290" i="36"/>
  <c r="O290" i="36"/>
  <c r="P290" i="36"/>
  <c r="Q290" i="36"/>
  <c r="R290" i="36"/>
  <c r="S290" i="36"/>
  <c r="AL290" i="36"/>
  <c r="AM290" i="36"/>
  <c r="AO290" i="36"/>
  <c r="N291" i="36"/>
  <c r="O291" i="36"/>
  <c r="P291" i="36"/>
  <c r="Q291" i="36"/>
  <c r="R291" i="36"/>
  <c r="S291" i="36"/>
  <c r="AJ291" i="36"/>
  <c r="AK291" i="36"/>
  <c r="AL291" i="36"/>
  <c r="AM291" i="36"/>
  <c r="AO291" i="36"/>
  <c r="N292" i="36"/>
  <c r="O292" i="36"/>
  <c r="P292" i="36"/>
  <c r="Q292" i="36"/>
  <c r="R292" i="36"/>
  <c r="S292" i="36"/>
  <c r="AL292" i="36"/>
  <c r="AM292" i="36"/>
  <c r="AO292" i="36"/>
  <c r="N293" i="36"/>
  <c r="O293" i="36"/>
  <c r="P293" i="36"/>
  <c r="Q293" i="36"/>
  <c r="R293" i="36"/>
  <c r="S293" i="36"/>
  <c r="AL293" i="36"/>
  <c r="AM293" i="36"/>
  <c r="AO293" i="36"/>
  <c r="N294" i="36"/>
  <c r="O294" i="36"/>
  <c r="P294" i="36"/>
  <c r="Q294" i="36"/>
  <c r="R294" i="36"/>
  <c r="S294" i="36"/>
  <c r="AL294" i="36"/>
  <c r="AM294" i="36"/>
  <c r="AO294" i="36"/>
  <c r="N295" i="36"/>
  <c r="O295" i="36"/>
  <c r="P295" i="36"/>
  <c r="Q295" i="36"/>
  <c r="R295" i="36"/>
  <c r="S295" i="36"/>
  <c r="AJ295" i="36"/>
  <c r="AK295" i="36"/>
  <c r="AL295" i="36"/>
  <c r="AM295" i="36"/>
  <c r="AO295" i="36"/>
  <c r="N296" i="36"/>
  <c r="O296" i="36"/>
  <c r="P296" i="36"/>
  <c r="Q296" i="36"/>
  <c r="R296" i="36"/>
  <c r="S296" i="36"/>
  <c r="AL296" i="36"/>
  <c r="AM296" i="36"/>
  <c r="AO296" i="36"/>
  <c r="N297" i="36"/>
  <c r="O297" i="36"/>
  <c r="P297" i="36"/>
  <c r="Q297" i="36"/>
  <c r="R297" i="36"/>
  <c r="S297" i="36"/>
  <c r="AL297" i="36"/>
  <c r="AM297" i="36"/>
  <c r="AO297" i="36"/>
  <c r="N298" i="36"/>
  <c r="O298" i="36"/>
  <c r="P298" i="36"/>
  <c r="Q298" i="36"/>
  <c r="R298" i="36"/>
  <c r="S298" i="36"/>
  <c r="AL298" i="36"/>
  <c r="AM298" i="36"/>
  <c r="AO298" i="36"/>
  <c r="N299" i="36"/>
  <c r="O299" i="36"/>
  <c r="P299" i="36"/>
  <c r="Q299" i="36"/>
  <c r="R299" i="36"/>
  <c r="S299" i="36"/>
  <c r="AJ299" i="36"/>
  <c r="AK299" i="36"/>
  <c r="AL299" i="36"/>
  <c r="AM299" i="36"/>
  <c r="AO299" i="36"/>
  <c r="N300" i="36"/>
  <c r="O300" i="36"/>
  <c r="P300" i="36"/>
  <c r="Q300" i="36"/>
  <c r="R300" i="36"/>
  <c r="S300" i="36"/>
  <c r="AL300" i="36"/>
  <c r="AM300" i="36"/>
  <c r="AO300" i="36"/>
  <c r="N301" i="36"/>
  <c r="O301" i="36"/>
  <c r="P301" i="36"/>
  <c r="Q301" i="36"/>
  <c r="R301" i="36"/>
  <c r="S301" i="36"/>
  <c r="AL301" i="36"/>
  <c r="AM301" i="36"/>
  <c r="AO301" i="36"/>
  <c r="N302" i="36"/>
  <c r="O302" i="36"/>
  <c r="P302" i="36"/>
  <c r="Q302" i="36"/>
  <c r="R302" i="36"/>
  <c r="S302" i="36"/>
  <c r="AL302" i="36"/>
  <c r="AM302" i="36"/>
  <c r="AO302" i="36"/>
  <c r="N303" i="36"/>
  <c r="O303" i="36"/>
  <c r="P303" i="36"/>
  <c r="Q303" i="36"/>
  <c r="R303" i="36"/>
  <c r="S303" i="36"/>
  <c r="AJ303" i="36"/>
  <c r="AK303" i="36"/>
  <c r="AL303" i="36"/>
  <c r="AM303" i="36"/>
  <c r="AO303" i="36"/>
  <c r="N304" i="36"/>
  <c r="O304" i="36"/>
  <c r="P304" i="36"/>
  <c r="Q304" i="36"/>
  <c r="R304" i="36"/>
  <c r="S304" i="36"/>
  <c r="AL304" i="36"/>
  <c r="AM304" i="36"/>
  <c r="AO304" i="36"/>
  <c r="N305" i="36"/>
  <c r="O305" i="36"/>
  <c r="P305" i="36"/>
  <c r="Q305" i="36"/>
  <c r="R305" i="36"/>
  <c r="S305" i="36"/>
  <c r="AL305" i="36"/>
  <c r="AM305" i="36"/>
  <c r="AO305" i="36"/>
  <c r="N306" i="36"/>
  <c r="O306" i="36"/>
  <c r="P306" i="36"/>
  <c r="Q306" i="36"/>
  <c r="R306" i="36"/>
  <c r="S306" i="36"/>
  <c r="AL306" i="36"/>
  <c r="AM306" i="36"/>
  <c r="AO306" i="36"/>
  <c r="N307" i="36"/>
  <c r="O307" i="36"/>
  <c r="P307" i="36"/>
  <c r="Q307" i="36"/>
  <c r="R307" i="36"/>
  <c r="S307" i="36"/>
  <c r="AJ307" i="36"/>
  <c r="AK307" i="36"/>
  <c r="AL307" i="36"/>
  <c r="AM307" i="36"/>
  <c r="AO307" i="36"/>
  <c r="N308" i="36"/>
  <c r="O308" i="36"/>
  <c r="P308" i="36"/>
  <c r="Q308" i="36"/>
  <c r="R308" i="36"/>
  <c r="S308" i="36"/>
  <c r="AL308" i="36"/>
  <c r="AM308" i="36"/>
  <c r="AO308" i="36"/>
  <c r="N309" i="36"/>
  <c r="O309" i="36"/>
  <c r="P309" i="36"/>
  <c r="Q309" i="36"/>
  <c r="R309" i="36"/>
  <c r="S309" i="36"/>
  <c r="AL309" i="36"/>
  <c r="AM309" i="36"/>
  <c r="AO309" i="36"/>
  <c r="N310" i="36"/>
  <c r="O310" i="36"/>
  <c r="P310" i="36"/>
  <c r="Q310" i="36"/>
  <c r="R310" i="36"/>
  <c r="S310" i="36"/>
  <c r="AL310" i="36"/>
  <c r="AM310" i="36"/>
  <c r="AO310" i="36"/>
  <c r="N311" i="36"/>
  <c r="O311" i="36"/>
  <c r="P311" i="36"/>
  <c r="Q311" i="36"/>
  <c r="R311" i="36"/>
  <c r="S311" i="36"/>
  <c r="AJ311" i="36"/>
  <c r="AK311" i="36"/>
  <c r="AL311" i="36"/>
  <c r="AM311" i="36"/>
  <c r="AO311" i="36"/>
  <c r="N312" i="36"/>
  <c r="O312" i="36"/>
  <c r="P312" i="36"/>
  <c r="Q312" i="36"/>
  <c r="R312" i="36"/>
  <c r="S312" i="36"/>
  <c r="AL312" i="36"/>
  <c r="AM312" i="36"/>
  <c r="AO312" i="36"/>
  <c r="N313" i="36"/>
  <c r="O313" i="36"/>
  <c r="P313" i="36"/>
  <c r="Q313" i="36"/>
  <c r="R313" i="36"/>
  <c r="S313" i="36"/>
  <c r="AL313" i="36"/>
  <c r="AM313" i="36"/>
  <c r="AO313" i="36"/>
  <c r="N314" i="36"/>
  <c r="O314" i="36"/>
  <c r="P314" i="36"/>
  <c r="Q314" i="36"/>
  <c r="R314" i="36"/>
  <c r="S314" i="36"/>
  <c r="AL314" i="36"/>
  <c r="AM314" i="36"/>
  <c r="AO314" i="36"/>
  <c r="N315" i="36"/>
  <c r="O315" i="36"/>
  <c r="P315" i="36"/>
  <c r="Q315" i="36"/>
  <c r="R315" i="36"/>
  <c r="S315" i="36"/>
  <c r="AJ315" i="36"/>
  <c r="AK315" i="36"/>
  <c r="AL315" i="36"/>
  <c r="AM315" i="36"/>
  <c r="AO315" i="36"/>
  <c r="N316" i="36"/>
  <c r="O316" i="36"/>
  <c r="P316" i="36"/>
  <c r="Q316" i="36"/>
  <c r="R316" i="36"/>
  <c r="S316" i="36"/>
  <c r="AL316" i="36"/>
  <c r="AM316" i="36"/>
  <c r="AO316" i="36"/>
  <c r="N317" i="36"/>
  <c r="O317" i="36"/>
  <c r="P317" i="36"/>
  <c r="Q317" i="36"/>
  <c r="R317" i="36"/>
  <c r="S317" i="36"/>
  <c r="AL317" i="36"/>
  <c r="AM317" i="36"/>
  <c r="AO317" i="36"/>
  <c r="N318" i="36"/>
  <c r="O318" i="36"/>
  <c r="P318" i="36"/>
  <c r="Q318" i="36"/>
  <c r="R318" i="36"/>
  <c r="S318" i="36"/>
  <c r="AL318" i="36"/>
  <c r="AM318" i="36"/>
  <c r="AO318" i="36"/>
  <c r="N319" i="36"/>
  <c r="O319" i="36"/>
  <c r="P319" i="36"/>
  <c r="Q319" i="36"/>
  <c r="R319" i="36"/>
  <c r="S319" i="36"/>
  <c r="AJ319" i="36"/>
  <c r="AK319" i="36"/>
  <c r="AL319" i="36"/>
  <c r="AM319" i="36"/>
  <c r="AO319" i="36"/>
  <c r="N320" i="36"/>
  <c r="O320" i="36"/>
  <c r="P320" i="36"/>
  <c r="Q320" i="36"/>
  <c r="R320" i="36"/>
  <c r="S320" i="36"/>
  <c r="AL320" i="36"/>
  <c r="AM320" i="36"/>
  <c r="AO320" i="36"/>
  <c r="N321" i="36"/>
  <c r="O321" i="36"/>
  <c r="P321" i="36"/>
  <c r="Q321" i="36"/>
  <c r="R321" i="36"/>
  <c r="S321" i="36"/>
  <c r="AL321" i="36"/>
  <c r="AM321" i="36"/>
  <c r="AO321" i="36"/>
  <c r="N322" i="36"/>
  <c r="O322" i="36"/>
  <c r="P322" i="36"/>
  <c r="Q322" i="36"/>
  <c r="R322" i="36"/>
  <c r="S322" i="36"/>
  <c r="AL322" i="36"/>
  <c r="AM322" i="36"/>
  <c r="AO322" i="36"/>
  <c r="N323" i="36"/>
  <c r="O323" i="36"/>
  <c r="P323" i="36"/>
  <c r="Q323" i="36"/>
  <c r="R323" i="36"/>
  <c r="S323" i="36"/>
  <c r="AJ323" i="36"/>
  <c r="AK323" i="36"/>
  <c r="AL323" i="36"/>
  <c r="AM323" i="36"/>
  <c r="AO323" i="36"/>
  <c r="N324" i="36"/>
  <c r="O324" i="36"/>
  <c r="P324" i="36"/>
  <c r="Q324" i="36"/>
  <c r="R324" i="36"/>
  <c r="S324" i="36"/>
  <c r="AL324" i="36"/>
  <c r="AM324" i="36"/>
  <c r="AO324" i="36"/>
  <c r="N325" i="36"/>
  <c r="O325" i="36"/>
  <c r="P325" i="36"/>
  <c r="Q325" i="36"/>
  <c r="R325" i="36"/>
  <c r="S325" i="36"/>
  <c r="AL325" i="36"/>
  <c r="AM325" i="36"/>
  <c r="AO325" i="36"/>
  <c r="N326" i="36"/>
  <c r="O326" i="36"/>
  <c r="P326" i="36"/>
  <c r="Q326" i="36"/>
  <c r="R326" i="36"/>
  <c r="S326" i="36"/>
  <c r="AL326" i="36"/>
  <c r="AM326" i="36"/>
  <c r="AO326" i="36"/>
  <c r="N327" i="36"/>
  <c r="O327" i="36"/>
  <c r="P327" i="36"/>
  <c r="Q327" i="36"/>
  <c r="R327" i="36"/>
  <c r="S327" i="36"/>
  <c r="AJ327" i="36"/>
  <c r="AK327" i="36"/>
  <c r="AL327" i="36"/>
  <c r="AM327" i="36"/>
  <c r="AO327" i="36"/>
  <c r="N328" i="36"/>
  <c r="O328" i="36"/>
  <c r="P328" i="36"/>
  <c r="Q328" i="36"/>
  <c r="R328" i="36"/>
  <c r="S328" i="36"/>
  <c r="AL328" i="36"/>
  <c r="AM328" i="36"/>
  <c r="AO328" i="36"/>
  <c r="N329" i="36"/>
  <c r="O329" i="36"/>
  <c r="P329" i="36"/>
  <c r="Q329" i="36"/>
  <c r="R329" i="36"/>
  <c r="S329" i="36"/>
  <c r="AL329" i="36"/>
  <c r="AM329" i="36"/>
  <c r="AO329" i="36"/>
  <c r="N330" i="36"/>
  <c r="O330" i="36"/>
  <c r="P330" i="36"/>
  <c r="Q330" i="36"/>
  <c r="R330" i="36"/>
  <c r="S330" i="36"/>
  <c r="AL330" i="36"/>
  <c r="AM330" i="36"/>
  <c r="AO330" i="36"/>
  <c r="N331" i="36"/>
  <c r="O331" i="36"/>
  <c r="P331" i="36"/>
  <c r="Q331" i="36"/>
  <c r="R331" i="36"/>
  <c r="S331" i="36"/>
  <c r="AJ331" i="36"/>
  <c r="AK331" i="36"/>
  <c r="AL331" i="36"/>
  <c r="AM331" i="36"/>
  <c r="AO331" i="36"/>
  <c r="N332" i="36"/>
  <c r="O332" i="36"/>
  <c r="P332" i="36"/>
  <c r="Q332" i="36"/>
  <c r="R332" i="36"/>
  <c r="S332" i="36"/>
  <c r="AL332" i="36"/>
  <c r="AM332" i="36"/>
  <c r="AO332" i="36"/>
  <c r="N333" i="36"/>
  <c r="O333" i="36"/>
  <c r="P333" i="36"/>
  <c r="Q333" i="36"/>
  <c r="R333" i="36"/>
  <c r="S333" i="36"/>
  <c r="AL333" i="36"/>
  <c r="AM333" i="36"/>
  <c r="AO333" i="36"/>
  <c r="N334" i="36"/>
  <c r="O334" i="36"/>
  <c r="P334" i="36"/>
  <c r="Q334" i="36"/>
  <c r="R334" i="36"/>
  <c r="S334" i="36"/>
  <c r="AL334" i="36"/>
  <c r="AM334" i="36"/>
  <c r="AO334" i="36"/>
  <c r="N335" i="36"/>
  <c r="O335" i="36"/>
  <c r="P335" i="36"/>
  <c r="Q335" i="36"/>
  <c r="R335" i="36"/>
  <c r="S335" i="36"/>
  <c r="AJ335" i="36"/>
  <c r="AK335" i="36"/>
  <c r="AL335" i="36"/>
  <c r="AM335" i="36"/>
  <c r="AO335" i="36"/>
  <c r="N336" i="36"/>
  <c r="O336" i="36"/>
  <c r="P336" i="36"/>
  <c r="Q336" i="36"/>
  <c r="R336" i="36"/>
  <c r="S336" i="36"/>
  <c r="AL336" i="36"/>
  <c r="AM336" i="36"/>
  <c r="AO336" i="36"/>
  <c r="N337" i="36"/>
  <c r="O337" i="36"/>
  <c r="P337" i="36"/>
  <c r="Q337" i="36"/>
  <c r="R337" i="36"/>
  <c r="S337" i="36"/>
  <c r="AL337" i="36"/>
  <c r="AM337" i="36"/>
  <c r="AO337" i="36"/>
  <c r="N338" i="36"/>
  <c r="O338" i="36"/>
  <c r="P338" i="36"/>
  <c r="Q338" i="36"/>
  <c r="R338" i="36"/>
  <c r="S338" i="36"/>
  <c r="AL338" i="36"/>
  <c r="AM338" i="36"/>
  <c r="AO338" i="36"/>
  <c r="N339" i="36"/>
  <c r="O339" i="36"/>
  <c r="P339" i="36"/>
  <c r="Q339" i="36"/>
  <c r="R339" i="36"/>
  <c r="S339" i="36"/>
  <c r="AJ339" i="36"/>
  <c r="AK339" i="36"/>
  <c r="AL339" i="36"/>
  <c r="AM339" i="36"/>
  <c r="AO339" i="36"/>
  <c r="N340" i="36"/>
  <c r="O340" i="36"/>
  <c r="P340" i="36"/>
  <c r="Q340" i="36"/>
  <c r="R340" i="36"/>
  <c r="S340" i="36"/>
  <c r="AL340" i="36"/>
  <c r="AM340" i="36"/>
  <c r="AO340" i="36"/>
  <c r="N341" i="36"/>
  <c r="O341" i="36"/>
  <c r="P341" i="36"/>
  <c r="Q341" i="36"/>
  <c r="R341" i="36"/>
  <c r="S341" i="36"/>
  <c r="AL341" i="36"/>
  <c r="AM341" i="36"/>
  <c r="AO341" i="36"/>
  <c r="N342" i="36"/>
  <c r="O342" i="36"/>
  <c r="P342" i="36"/>
  <c r="Q342" i="36"/>
  <c r="R342" i="36"/>
  <c r="S342" i="36"/>
  <c r="AL342" i="36"/>
  <c r="AM342" i="36"/>
  <c r="AO342" i="36"/>
  <c r="N343" i="36"/>
  <c r="O343" i="36"/>
  <c r="P343" i="36"/>
  <c r="Q343" i="36"/>
  <c r="R343" i="36"/>
  <c r="S343" i="36"/>
  <c r="AJ343" i="36"/>
  <c r="AK343" i="36"/>
  <c r="AL343" i="36"/>
  <c r="AM343" i="36"/>
  <c r="AO343" i="36"/>
  <c r="N344" i="36"/>
  <c r="O344" i="36"/>
  <c r="P344" i="36"/>
  <c r="Q344" i="36"/>
  <c r="R344" i="36"/>
  <c r="S344" i="36"/>
  <c r="AL344" i="36"/>
  <c r="AM344" i="36"/>
  <c r="AO344" i="36"/>
  <c r="N345" i="36"/>
  <c r="O345" i="36"/>
  <c r="P345" i="36"/>
  <c r="Q345" i="36"/>
  <c r="R345" i="36"/>
  <c r="S345" i="36"/>
  <c r="AL345" i="36"/>
  <c r="AM345" i="36"/>
  <c r="AO345" i="36"/>
  <c r="N346" i="36"/>
  <c r="O346" i="36"/>
  <c r="P346" i="36"/>
  <c r="Q346" i="36"/>
  <c r="R346" i="36"/>
  <c r="S346" i="36"/>
  <c r="AL346" i="36"/>
  <c r="AM346" i="36"/>
  <c r="AO346" i="36"/>
  <c r="N347" i="36"/>
  <c r="O347" i="36"/>
  <c r="P347" i="36"/>
  <c r="Q347" i="36"/>
  <c r="R347" i="36"/>
  <c r="S347" i="36"/>
  <c r="AJ347" i="36"/>
  <c r="AK347" i="36"/>
  <c r="AL347" i="36"/>
  <c r="AM347" i="36"/>
  <c r="AO347" i="36"/>
  <c r="N348" i="36"/>
  <c r="O348" i="36"/>
  <c r="P348" i="36"/>
  <c r="Q348" i="36"/>
  <c r="R348" i="36"/>
  <c r="S348" i="36"/>
  <c r="AL348" i="36"/>
  <c r="AM348" i="36"/>
  <c r="AO348" i="36"/>
  <c r="N349" i="36"/>
  <c r="O349" i="36"/>
  <c r="P349" i="36"/>
  <c r="Q349" i="36"/>
  <c r="R349" i="36"/>
  <c r="S349" i="36"/>
  <c r="AL349" i="36"/>
  <c r="AM349" i="36"/>
  <c r="AO349" i="36"/>
  <c r="N350" i="36"/>
  <c r="O350" i="36"/>
  <c r="P350" i="36"/>
  <c r="Q350" i="36"/>
  <c r="R350" i="36"/>
  <c r="S350" i="36"/>
  <c r="AL350" i="36"/>
  <c r="AM350" i="36"/>
  <c r="AO350" i="36"/>
  <c r="N351" i="36"/>
  <c r="O351" i="36"/>
  <c r="P351" i="36"/>
  <c r="Q351" i="36"/>
  <c r="R351" i="36"/>
  <c r="S351" i="36"/>
  <c r="AJ351" i="36"/>
  <c r="AK351" i="36"/>
  <c r="AL351" i="36"/>
  <c r="AM351" i="36"/>
  <c r="AO351" i="36"/>
  <c r="N352" i="36"/>
  <c r="O352" i="36"/>
  <c r="P352" i="36"/>
  <c r="Q352" i="36"/>
  <c r="R352" i="36"/>
  <c r="S352" i="36"/>
  <c r="AL352" i="36"/>
  <c r="AM352" i="36"/>
  <c r="AO352" i="36"/>
  <c r="N353" i="36"/>
  <c r="O353" i="36"/>
  <c r="P353" i="36"/>
  <c r="Q353" i="36"/>
  <c r="R353" i="36"/>
  <c r="S353" i="36"/>
  <c r="AL353" i="36"/>
  <c r="AM353" i="36"/>
  <c r="AO353" i="36"/>
  <c r="N354" i="36"/>
  <c r="O354" i="36"/>
  <c r="P354" i="36"/>
  <c r="Q354" i="36"/>
  <c r="R354" i="36"/>
  <c r="S354" i="36"/>
  <c r="AL354" i="36"/>
  <c r="AM354" i="36"/>
  <c r="AO354" i="36"/>
  <c r="N355" i="36"/>
  <c r="O355" i="36"/>
  <c r="P355" i="36"/>
  <c r="Q355" i="36"/>
  <c r="R355" i="36"/>
  <c r="S355" i="36"/>
  <c r="AJ355" i="36"/>
  <c r="AK355" i="36"/>
  <c r="AL355" i="36"/>
  <c r="AM355" i="36"/>
  <c r="AO355" i="36"/>
  <c r="N356" i="36"/>
  <c r="O356" i="36"/>
  <c r="P356" i="36"/>
  <c r="Q356" i="36"/>
  <c r="R356" i="36"/>
  <c r="S356" i="36"/>
  <c r="AL356" i="36"/>
  <c r="AM356" i="36"/>
  <c r="AO356" i="36"/>
  <c r="N357" i="36"/>
  <c r="O357" i="36"/>
  <c r="P357" i="36"/>
  <c r="Q357" i="36"/>
  <c r="R357" i="36"/>
  <c r="S357" i="36"/>
  <c r="AL357" i="36"/>
  <c r="AM357" i="36"/>
  <c r="AO357" i="36"/>
  <c r="N358" i="36"/>
  <c r="O358" i="36"/>
  <c r="P358" i="36"/>
  <c r="Q358" i="36"/>
  <c r="R358" i="36"/>
  <c r="S358" i="36"/>
  <c r="AL358" i="36"/>
  <c r="AM358" i="36"/>
  <c r="AO358" i="36"/>
  <c r="N359" i="36"/>
  <c r="O359" i="36"/>
  <c r="P359" i="36"/>
  <c r="Q359" i="36"/>
  <c r="R359" i="36"/>
  <c r="S359" i="36"/>
  <c r="AJ359" i="36"/>
  <c r="AK359" i="36"/>
  <c r="AL359" i="36"/>
  <c r="AM359" i="36"/>
  <c r="AO359" i="36"/>
  <c r="N360" i="36"/>
  <c r="O360" i="36"/>
  <c r="P360" i="36"/>
  <c r="Q360" i="36"/>
  <c r="R360" i="36"/>
  <c r="S360" i="36"/>
  <c r="AL360" i="36"/>
  <c r="AM360" i="36"/>
  <c r="AO360" i="36"/>
  <c r="N361" i="36"/>
  <c r="O361" i="36"/>
  <c r="P361" i="36"/>
  <c r="Q361" i="36"/>
  <c r="R361" i="36"/>
  <c r="S361" i="36"/>
  <c r="AL361" i="36"/>
  <c r="AM361" i="36"/>
  <c r="AO361" i="36"/>
  <c r="N362" i="36"/>
  <c r="O362" i="36"/>
  <c r="P362" i="36"/>
  <c r="Q362" i="36"/>
  <c r="R362" i="36"/>
  <c r="S362" i="36"/>
  <c r="AL362" i="36"/>
  <c r="AM362" i="36"/>
  <c r="AO362" i="36"/>
  <c r="N363" i="36"/>
  <c r="O363" i="36"/>
  <c r="P363" i="36"/>
  <c r="Q363" i="36"/>
  <c r="R363" i="36"/>
  <c r="S363" i="36"/>
  <c r="AJ363" i="36"/>
  <c r="AK363" i="36"/>
  <c r="AL363" i="36"/>
  <c r="AM363" i="36"/>
  <c r="AO363" i="36"/>
  <c r="N364" i="36"/>
  <c r="O364" i="36"/>
  <c r="P364" i="36"/>
  <c r="Q364" i="36"/>
  <c r="R364" i="36"/>
  <c r="S364" i="36"/>
  <c r="AL364" i="36"/>
  <c r="AM364" i="36"/>
  <c r="AO364" i="36"/>
  <c r="N365" i="36"/>
  <c r="O365" i="36"/>
  <c r="P365" i="36"/>
  <c r="Q365" i="36"/>
  <c r="R365" i="36"/>
  <c r="S365" i="36"/>
  <c r="AL365" i="36"/>
  <c r="AM365" i="36"/>
  <c r="AO365" i="36"/>
  <c r="N366" i="36"/>
  <c r="O366" i="36"/>
  <c r="P366" i="36"/>
  <c r="Q366" i="36"/>
  <c r="R366" i="36"/>
  <c r="S366" i="36"/>
  <c r="AL366" i="36"/>
  <c r="AM366" i="36"/>
  <c r="AO366" i="36"/>
  <c r="N367" i="36"/>
  <c r="O367" i="36"/>
  <c r="P367" i="36"/>
  <c r="Q367" i="36"/>
  <c r="R367" i="36"/>
  <c r="S367" i="36"/>
  <c r="AJ367" i="36"/>
  <c r="AK367" i="36"/>
  <c r="AL367" i="36"/>
  <c r="AM367" i="36"/>
  <c r="AO367" i="36"/>
  <c r="N368" i="36"/>
  <c r="O368" i="36"/>
  <c r="P368" i="36"/>
  <c r="Q368" i="36"/>
  <c r="R368" i="36"/>
  <c r="S368" i="36"/>
  <c r="AL368" i="36"/>
  <c r="AM368" i="36"/>
  <c r="AO368" i="36"/>
  <c r="N369" i="36"/>
  <c r="O369" i="36"/>
  <c r="P369" i="36"/>
  <c r="Q369" i="36"/>
  <c r="R369" i="36"/>
  <c r="S369" i="36"/>
  <c r="AL369" i="36"/>
  <c r="AM369" i="36"/>
  <c r="AO369" i="36"/>
  <c r="N370" i="36"/>
  <c r="O370" i="36"/>
  <c r="P370" i="36"/>
  <c r="Q370" i="36"/>
  <c r="R370" i="36"/>
  <c r="S370" i="36"/>
  <c r="AL370" i="36"/>
  <c r="AM370" i="36"/>
  <c r="AO370" i="36"/>
  <c r="N371" i="36"/>
  <c r="O371" i="36"/>
  <c r="P371" i="36"/>
  <c r="Q371" i="36"/>
  <c r="R371" i="36"/>
  <c r="S371" i="36"/>
  <c r="AJ371" i="36"/>
  <c r="AK371" i="36"/>
  <c r="AL371" i="36"/>
  <c r="AM371" i="36"/>
  <c r="AO371" i="36"/>
  <c r="N372" i="36"/>
  <c r="O372" i="36"/>
  <c r="P372" i="36"/>
  <c r="Q372" i="36"/>
  <c r="R372" i="36"/>
  <c r="S372" i="36"/>
  <c r="AL372" i="36"/>
  <c r="AM372" i="36"/>
  <c r="AO372" i="36"/>
  <c r="N373" i="36"/>
  <c r="O373" i="36"/>
  <c r="P373" i="36"/>
  <c r="Q373" i="36"/>
  <c r="R373" i="36"/>
  <c r="S373" i="36"/>
  <c r="AL373" i="36"/>
  <c r="AM373" i="36"/>
  <c r="AO373" i="36"/>
  <c r="N374" i="36"/>
  <c r="O374" i="36"/>
  <c r="P374" i="36"/>
  <c r="Q374" i="36"/>
  <c r="R374" i="36"/>
  <c r="S374" i="36"/>
  <c r="AL374" i="36"/>
  <c r="AM374" i="36"/>
  <c r="AO374" i="36"/>
  <c r="N375" i="36"/>
  <c r="O375" i="36"/>
  <c r="P375" i="36"/>
  <c r="Q375" i="36"/>
  <c r="R375" i="36"/>
  <c r="S375" i="36"/>
  <c r="AJ375" i="36"/>
  <c r="AK375" i="36"/>
  <c r="AL375" i="36"/>
  <c r="AM375" i="36"/>
  <c r="AO375" i="36"/>
  <c r="N376" i="36"/>
  <c r="O376" i="36"/>
  <c r="P376" i="36"/>
  <c r="Q376" i="36"/>
  <c r="R376" i="36"/>
  <c r="S376" i="36"/>
  <c r="AL376" i="36"/>
  <c r="AM376" i="36"/>
  <c r="AO376" i="36"/>
  <c r="N377" i="36"/>
  <c r="O377" i="36"/>
  <c r="P377" i="36"/>
  <c r="Q377" i="36"/>
  <c r="R377" i="36"/>
  <c r="S377" i="36"/>
  <c r="AL377" i="36"/>
  <c r="AM377" i="36"/>
  <c r="AO377" i="36"/>
  <c r="N378" i="36"/>
  <c r="O378" i="36"/>
  <c r="P378" i="36"/>
  <c r="Q378" i="36"/>
  <c r="R378" i="36"/>
  <c r="S378" i="36"/>
  <c r="AL378" i="36"/>
  <c r="AM378" i="36"/>
  <c r="AO378" i="36"/>
  <c r="N379" i="36"/>
  <c r="O379" i="36"/>
  <c r="P379" i="36"/>
  <c r="Q379" i="36"/>
  <c r="R379" i="36"/>
  <c r="S379" i="36"/>
  <c r="AJ379" i="36"/>
  <c r="AK379" i="36"/>
  <c r="AL379" i="36"/>
  <c r="AM379" i="36"/>
  <c r="AO379" i="36"/>
  <c r="N380" i="36"/>
  <c r="O380" i="36"/>
  <c r="P380" i="36"/>
  <c r="Q380" i="36"/>
  <c r="R380" i="36"/>
  <c r="S380" i="36"/>
  <c r="AL380" i="36"/>
  <c r="AM380" i="36"/>
  <c r="AO380" i="36"/>
  <c r="N381" i="36"/>
  <c r="O381" i="36"/>
  <c r="P381" i="36"/>
  <c r="Q381" i="36"/>
  <c r="R381" i="36"/>
  <c r="S381" i="36"/>
  <c r="AL381" i="36"/>
  <c r="AM381" i="36"/>
  <c r="AO381" i="36"/>
  <c r="N382" i="36"/>
  <c r="O382" i="36"/>
  <c r="P382" i="36"/>
  <c r="Q382" i="36"/>
  <c r="R382" i="36"/>
  <c r="S382" i="36"/>
  <c r="AL382" i="36"/>
  <c r="AM382" i="36"/>
  <c r="AO382" i="36"/>
  <c r="N383" i="36"/>
  <c r="O383" i="36"/>
  <c r="P383" i="36"/>
  <c r="Q383" i="36"/>
  <c r="R383" i="36"/>
  <c r="S383" i="36"/>
  <c r="AJ383" i="36"/>
  <c r="AK383" i="36"/>
  <c r="AL383" i="36"/>
  <c r="AM383" i="36"/>
  <c r="AO383" i="36"/>
  <c r="N384" i="36"/>
  <c r="O384" i="36"/>
  <c r="P384" i="36"/>
  <c r="Q384" i="36"/>
  <c r="R384" i="36"/>
  <c r="S384" i="36"/>
  <c r="AL384" i="36"/>
  <c r="AM384" i="36"/>
  <c r="AO384" i="36"/>
  <c r="N385" i="36"/>
  <c r="O385" i="36"/>
  <c r="P385" i="36"/>
  <c r="Q385" i="36"/>
  <c r="R385" i="36"/>
  <c r="S385" i="36"/>
  <c r="AL385" i="36"/>
  <c r="AM385" i="36"/>
  <c r="AO385" i="36"/>
  <c r="N386" i="36"/>
  <c r="O386" i="36"/>
  <c r="P386" i="36"/>
  <c r="Q386" i="36"/>
  <c r="R386" i="36"/>
  <c r="S386" i="36"/>
  <c r="AL386" i="36"/>
  <c r="AM386" i="36"/>
  <c r="AO386" i="36"/>
  <c r="N387" i="36"/>
  <c r="O387" i="36"/>
  <c r="P387" i="36"/>
  <c r="Q387" i="36"/>
  <c r="R387" i="36"/>
  <c r="S387" i="36"/>
  <c r="AJ387" i="36"/>
  <c r="AK387" i="36"/>
  <c r="AL387" i="36"/>
  <c r="AM387" i="36"/>
  <c r="AO387" i="36"/>
  <c r="N388" i="36"/>
  <c r="O388" i="36"/>
  <c r="P388" i="36"/>
  <c r="Q388" i="36"/>
  <c r="R388" i="36"/>
  <c r="S388" i="36"/>
  <c r="AL388" i="36"/>
  <c r="AM388" i="36"/>
  <c r="AO388" i="36"/>
  <c r="N389" i="36"/>
  <c r="O389" i="36"/>
  <c r="P389" i="36"/>
  <c r="Q389" i="36"/>
  <c r="R389" i="36"/>
  <c r="S389" i="36"/>
  <c r="AL389" i="36"/>
  <c r="AM389" i="36"/>
  <c r="AO389" i="36"/>
  <c r="N390" i="36"/>
  <c r="O390" i="36"/>
  <c r="P390" i="36"/>
  <c r="Q390" i="36"/>
  <c r="R390" i="36"/>
  <c r="S390" i="36"/>
  <c r="AL390" i="36"/>
  <c r="AM390" i="36"/>
  <c r="AO390" i="36"/>
  <c r="N391" i="36"/>
  <c r="O391" i="36"/>
  <c r="P391" i="36"/>
  <c r="Q391" i="36"/>
  <c r="R391" i="36"/>
  <c r="S391" i="36"/>
  <c r="AJ391" i="36"/>
  <c r="AK391" i="36"/>
  <c r="AL391" i="36"/>
  <c r="AM391" i="36"/>
  <c r="AO391" i="36"/>
  <c r="N392" i="36"/>
  <c r="O392" i="36"/>
  <c r="P392" i="36"/>
  <c r="Q392" i="36"/>
  <c r="R392" i="36"/>
  <c r="S392" i="36"/>
  <c r="AL392" i="36"/>
  <c r="AM392" i="36"/>
  <c r="AO392" i="36"/>
  <c r="N393" i="36"/>
  <c r="O393" i="36"/>
  <c r="P393" i="36"/>
  <c r="Q393" i="36"/>
  <c r="R393" i="36"/>
  <c r="S393" i="36"/>
  <c r="AL393" i="36"/>
  <c r="AM393" i="36"/>
  <c r="AO393" i="36"/>
  <c r="N394" i="36"/>
  <c r="O394" i="36"/>
  <c r="P394" i="36"/>
  <c r="Q394" i="36"/>
  <c r="R394" i="36"/>
  <c r="S394" i="36"/>
  <c r="AL394" i="36"/>
  <c r="AM394" i="36"/>
  <c r="AO394" i="36"/>
  <c r="N395" i="36"/>
  <c r="O395" i="36"/>
  <c r="P395" i="36"/>
  <c r="Q395" i="36"/>
  <c r="R395" i="36"/>
  <c r="S395" i="36"/>
  <c r="AJ395" i="36"/>
  <c r="AK395" i="36"/>
  <c r="AL395" i="36"/>
  <c r="AM395" i="36"/>
  <c r="AO395" i="36"/>
  <c r="N396" i="36"/>
  <c r="O396" i="36"/>
  <c r="P396" i="36"/>
  <c r="Q396" i="36"/>
  <c r="R396" i="36"/>
  <c r="S396" i="36"/>
  <c r="AL396" i="36"/>
  <c r="AM396" i="36"/>
  <c r="AO396" i="36"/>
  <c r="N397" i="36"/>
  <c r="O397" i="36"/>
  <c r="P397" i="36"/>
  <c r="Q397" i="36"/>
  <c r="R397" i="36"/>
  <c r="S397" i="36"/>
  <c r="AL397" i="36"/>
  <c r="AM397" i="36"/>
  <c r="AO397" i="36"/>
  <c r="N398" i="36"/>
  <c r="O398" i="36"/>
  <c r="P398" i="36"/>
  <c r="Q398" i="36"/>
  <c r="R398" i="36"/>
  <c r="S398" i="36"/>
  <c r="AL398" i="36"/>
  <c r="AM398" i="36"/>
  <c r="AO398" i="36"/>
  <c r="N399" i="36"/>
  <c r="O399" i="36"/>
  <c r="P399" i="36"/>
  <c r="Q399" i="36"/>
  <c r="R399" i="36"/>
  <c r="S399" i="36"/>
  <c r="AJ399" i="36"/>
  <c r="AK399" i="36"/>
  <c r="AL399" i="36"/>
  <c r="AM399" i="36"/>
  <c r="AO399" i="36"/>
  <c r="N400" i="36"/>
  <c r="O400" i="36"/>
  <c r="P400" i="36"/>
  <c r="Q400" i="36"/>
  <c r="R400" i="36"/>
  <c r="S400" i="36"/>
  <c r="AL400" i="36"/>
  <c r="AM400" i="36"/>
  <c r="AO400" i="36"/>
  <c r="N401" i="36"/>
  <c r="O401" i="36"/>
  <c r="P401" i="36"/>
  <c r="Q401" i="36"/>
  <c r="R401" i="36"/>
  <c r="S401" i="36"/>
  <c r="AL401" i="36"/>
  <c r="AM401" i="36"/>
  <c r="AO401" i="36"/>
  <c r="N402" i="36"/>
  <c r="O402" i="36"/>
  <c r="P402" i="36"/>
  <c r="Q402" i="36"/>
  <c r="R402" i="36"/>
  <c r="S402" i="36"/>
  <c r="AL402" i="36"/>
  <c r="AM402" i="36"/>
  <c r="AO402" i="36"/>
  <c r="N403" i="36"/>
  <c r="O403" i="36"/>
  <c r="P403" i="36"/>
  <c r="Q403" i="36"/>
  <c r="R403" i="36"/>
  <c r="S403" i="36"/>
  <c r="AJ403" i="36"/>
  <c r="AK403" i="36"/>
  <c r="AL403" i="36"/>
  <c r="AM403" i="36"/>
  <c r="AO403" i="36"/>
  <c r="N404" i="36"/>
  <c r="O404" i="36"/>
  <c r="P404" i="36"/>
  <c r="Q404" i="36"/>
  <c r="R404" i="36"/>
  <c r="S404" i="36"/>
  <c r="AL404" i="36"/>
  <c r="AM404" i="36"/>
  <c r="AO404" i="36"/>
  <c r="N405" i="36"/>
  <c r="O405" i="36"/>
  <c r="P405" i="36"/>
  <c r="Q405" i="36"/>
  <c r="R405" i="36"/>
  <c r="S405" i="36"/>
  <c r="AL405" i="36"/>
  <c r="AM405" i="36"/>
  <c r="AO405" i="36"/>
  <c r="N406" i="36"/>
  <c r="O406" i="36"/>
  <c r="P406" i="36"/>
  <c r="Q406" i="36"/>
  <c r="R406" i="36"/>
  <c r="S406" i="36"/>
  <c r="AL406" i="36"/>
  <c r="AM406" i="36"/>
  <c r="AO406" i="36"/>
  <c r="N407" i="36"/>
  <c r="O407" i="36"/>
  <c r="P407" i="36"/>
  <c r="Q407" i="36"/>
  <c r="R407" i="36"/>
  <c r="S407" i="36"/>
  <c r="AJ407" i="36"/>
  <c r="AK407" i="36"/>
  <c r="AL407" i="36"/>
  <c r="AM407" i="36"/>
  <c r="AO407" i="36"/>
  <c r="N408" i="36"/>
  <c r="O408" i="36"/>
  <c r="P408" i="36"/>
  <c r="Q408" i="36"/>
  <c r="R408" i="36"/>
  <c r="S408" i="36"/>
  <c r="AL408" i="36"/>
  <c r="AM408" i="36"/>
  <c r="AO408" i="36"/>
  <c r="N409" i="36"/>
  <c r="O409" i="36"/>
  <c r="P409" i="36"/>
  <c r="Q409" i="36"/>
  <c r="R409" i="36"/>
  <c r="S409" i="36"/>
  <c r="AL409" i="36"/>
  <c r="AM409" i="36"/>
  <c r="AO409" i="36"/>
  <c r="N410" i="36"/>
  <c r="O410" i="36"/>
  <c r="P410" i="36"/>
  <c r="Q410" i="36"/>
  <c r="R410" i="36"/>
  <c r="S410" i="36"/>
  <c r="AL410" i="36"/>
  <c r="AM410" i="36"/>
  <c r="AO410" i="36"/>
  <c r="N411" i="36"/>
  <c r="O411" i="36"/>
  <c r="P411" i="36"/>
  <c r="Q411" i="36"/>
  <c r="R411" i="36"/>
  <c r="S411" i="36"/>
  <c r="AJ411" i="36"/>
  <c r="AK411" i="36"/>
  <c r="AL411" i="36"/>
  <c r="AM411" i="36"/>
  <c r="AO411" i="36"/>
  <c r="N412" i="36"/>
  <c r="O412" i="36"/>
  <c r="P412" i="36"/>
  <c r="Q412" i="36"/>
  <c r="R412" i="36"/>
  <c r="S412" i="36"/>
  <c r="AL412" i="36"/>
  <c r="AM412" i="36"/>
  <c r="AO412" i="36"/>
  <c r="N413" i="36"/>
  <c r="O413" i="36"/>
  <c r="P413" i="36"/>
  <c r="Q413" i="36"/>
  <c r="R413" i="36"/>
  <c r="S413" i="36"/>
  <c r="AL413" i="36"/>
  <c r="AM413" i="36"/>
  <c r="AO413" i="36"/>
  <c r="N414" i="36"/>
  <c r="O414" i="36"/>
  <c r="P414" i="36"/>
  <c r="Q414" i="36"/>
  <c r="R414" i="36"/>
  <c r="S414" i="36"/>
  <c r="AL414" i="36"/>
  <c r="AM414" i="36"/>
  <c r="AO414" i="36"/>
  <c r="N415" i="36"/>
  <c r="O415" i="36"/>
  <c r="P415" i="36"/>
  <c r="Q415" i="36"/>
  <c r="R415" i="36"/>
  <c r="S415" i="36"/>
  <c r="AJ415" i="36"/>
  <c r="AK415" i="36"/>
  <c r="AL415" i="36"/>
  <c r="AM415" i="36"/>
  <c r="AO415" i="36"/>
  <c r="N416" i="36"/>
  <c r="O416" i="36"/>
  <c r="P416" i="36"/>
  <c r="Q416" i="36"/>
  <c r="R416" i="36"/>
  <c r="S416" i="36"/>
  <c r="AL416" i="36"/>
  <c r="AM416" i="36"/>
  <c r="AO416" i="36"/>
  <c r="N417" i="36"/>
  <c r="O417" i="36"/>
  <c r="P417" i="36"/>
  <c r="Q417" i="36"/>
  <c r="R417" i="36"/>
  <c r="S417" i="36"/>
  <c r="AL417" i="36"/>
  <c r="AM417" i="36"/>
  <c r="AO417" i="36"/>
  <c r="N418" i="36"/>
  <c r="O418" i="36"/>
  <c r="P418" i="36"/>
  <c r="Q418" i="36"/>
  <c r="R418" i="36"/>
  <c r="S418" i="36"/>
  <c r="AL418" i="36"/>
  <c r="AM418" i="36"/>
  <c r="AO418" i="36"/>
  <c r="N419" i="36"/>
  <c r="O419" i="36"/>
  <c r="P419" i="36"/>
  <c r="Q419" i="36"/>
  <c r="R419" i="36"/>
  <c r="S419" i="36"/>
  <c r="AJ419" i="36"/>
  <c r="AK419" i="36"/>
  <c r="AL419" i="36"/>
  <c r="AM419" i="36"/>
  <c r="AO419" i="36"/>
  <c r="N420" i="36"/>
  <c r="O420" i="36"/>
  <c r="P420" i="36"/>
  <c r="Q420" i="36"/>
  <c r="R420" i="36"/>
  <c r="S420" i="36"/>
  <c r="AL420" i="36"/>
  <c r="AM420" i="36"/>
  <c r="AO420" i="36"/>
  <c r="N421" i="36"/>
  <c r="O421" i="36"/>
  <c r="P421" i="36"/>
  <c r="Q421" i="36"/>
  <c r="R421" i="36"/>
  <c r="S421" i="36"/>
  <c r="AL421" i="36"/>
  <c r="AM421" i="36"/>
  <c r="AO421" i="36"/>
  <c r="N422" i="36"/>
  <c r="O422" i="36"/>
  <c r="P422" i="36"/>
  <c r="Q422" i="36"/>
  <c r="R422" i="36"/>
  <c r="S422" i="36"/>
  <c r="AL422" i="36"/>
  <c r="AM422" i="36"/>
  <c r="AO422" i="36"/>
  <c r="N423" i="36"/>
  <c r="O423" i="36"/>
  <c r="P423" i="36"/>
  <c r="Q423" i="36"/>
  <c r="R423" i="36"/>
  <c r="S423" i="36"/>
  <c r="AJ423" i="36"/>
  <c r="AK423" i="36"/>
  <c r="AL423" i="36"/>
  <c r="AM423" i="36"/>
  <c r="AO423" i="36"/>
  <c r="N424" i="36"/>
  <c r="O424" i="36"/>
  <c r="P424" i="36"/>
  <c r="Q424" i="36"/>
  <c r="R424" i="36"/>
  <c r="S424" i="36"/>
  <c r="AL424" i="36"/>
  <c r="AM424" i="36"/>
  <c r="AO424" i="36"/>
  <c r="N425" i="36"/>
  <c r="O425" i="36"/>
  <c r="P425" i="36"/>
  <c r="Q425" i="36"/>
  <c r="R425" i="36"/>
  <c r="S425" i="36"/>
  <c r="AL425" i="36"/>
  <c r="AM425" i="36"/>
  <c r="AO425" i="36"/>
  <c r="N426" i="36"/>
  <c r="O426" i="36"/>
  <c r="P426" i="36"/>
  <c r="Q426" i="36"/>
  <c r="R426" i="36"/>
  <c r="S426" i="36"/>
  <c r="AL426" i="36"/>
  <c r="AM426" i="36"/>
  <c r="AO426" i="36"/>
  <c r="N427" i="36"/>
  <c r="O427" i="36"/>
  <c r="P427" i="36"/>
  <c r="Q427" i="36"/>
  <c r="R427" i="36"/>
  <c r="S427" i="36"/>
  <c r="AJ427" i="36"/>
  <c r="AK427" i="36"/>
  <c r="AL427" i="36"/>
  <c r="AM427" i="36"/>
  <c r="AO427" i="36"/>
  <c r="N428" i="36"/>
  <c r="O428" i="36"/>
  <c r="P428" i="36"/>
  <c r="Q428" i="36"/>
  <c r="R428" i="36"/>
  <c r="S428" i="36"/>
  <c r="AL428" i="36"/>
  <c r="AM428" i="36"/>
  <c r="AO428" i="36"/>
  <c r="N429" i="36"/>
  <c r="O429" i="36"/>
  <c r="P429" i="36"/>
  <c r="Q429" i="36"/>
  <c r="R429" i="36"/>
  <c r="S429" i="36"/>
  <c r="AL429" i="36"/>
  <c r="AM429" i="36"/>
  <c r="AO429" i="36"/>
  <c r="N430" i="36"/>
  <c r="O430" i="36"/>
  <c r="P430" i="36"/>
  <c r="Q430" i="36"/>
  <c r="R430" i="36"/>
  <c r="S430" i="36"/>
  <c r="AL430" i="36"/>
  <c r="AM430" i="36"/>
  <c r="AO430" i="36"/>
  <c r="N431" i="36"/>
  <c r="O431" i="36"/>
  <c r="P431" i="36"/>
  <c r="Q431" i="36"/>
  <c r="R431" i="36"/>
  <c r="S431" i="36"/>
  <c r="AJ431" i="36"/>
  <c r="AK431" i="36"/>
  <c r="AL431" i="36"/>
  <c r="AM431" i="36"/>
  <c r="AO431" i="36"/>
  <c r="N432" i="36"/>
  <c r="O432" i="36"/>
  <c r="P432" i="36"/>
  <c r="Q432" i="36"/>
  <c r="R432" i="36"/>
  <c r="S432" i="36"/>
  <c r="AL432" i="36"/>
  <c r="AM432" i="36"/>
  <c r="AO432" i="36"/>
  <c r="N433" i="36"/>
  <c r="O433" i="36"/>
  <c r="P433" i="36"/>
  <c r="Q433" i="36"/>
  <c r="R433" i="36"/>
  <c r="S433" i="36"/>
  <c r="AL433" i="36"/>
  <c r="AM433" i="36"/>
  <c r="AO433" i="36"/>
  <c r="N434" i="36"/>
  <c r="O434" i="36"/>
  <c r="P434" i="36"/>
  <c r="Q434" i="36"/>
  <c r="R434" i="36"/>
  <c r="S434" i="36"/>
  <c r="AL434" i="36"/>
  <c r="AM434" i="36"/>
  <c r="AO434" i="36"/>
  <c r="N435" i="36"/>
  <c r="O435" i="36"/>
  <c r="P435" i="36"/>
  <c r="Q435" i="36"/>
  <c r="R435" i="36"/>
  <c r="S435" i="36"/>
  <c r="AJ435" i="36"/>
  <c r="AK435" i="36"/>
  <c r="AL435" i="36"/>
  <c r="AM435" i="36"/>
  <c r="AO435" i="36"/>
  <c r="N436" i="36"/>
  <c r="O436" i="36"/>
  <c r="P436" i="36"/>
  <c r="Q436" i="36"/>
  <c r="R436" i="36"/>
  <c r="S436" i="36"/>
  <c r="AL436" i="36"/>
  <c r="AM436" i="36"/>
  <c r="AO436" i="36"/>
  <c r="N437" i="36"/>
  <c r="O437" i="36"/>
  <c r="P437" i="36"/>
  <c r="Q437" i="36"/>
  <c r="R437" i="36"/>
  <c r="S437" i="36"/>
  <c r="AL437" i="36"/>
  <c r="AM437" i="36"/>
  <c r="AO437" i="36"/>
  <c r="N438" i="36"/>
  <c r="O438" i="36"/>
  <c r="P438" i="36"/>
  <c r="Q438" i="36"/>
  <c r="R438" i="36"/>
  <c r="S438" i="36"/>
  <c r="AL438" i="36"/>
  <c r="AM438" i="36"/>
  <c r="AO438" i="36"/>
  <c r="N439" i="36"/>
  <c r="O439" i="36"/>
  <c r="P439" i="36"/>
  <c r="Q439" i="36"/>
  <c r="R439" i="36"/>
  <c r="S439" i="36"/>
  <c r="AJ439" i="36"/>
  <c r="AK439" i="36"/>
  <c r="AL439" i="36"/>
  <c r="AM439" i="36"/>
  <c r="AO439" i="36"/>
  <c r="N440" i="36"/>
  <c r="O440" i="36"/>
  <c r="P440" i="36"/>
  <c r="Q440" i="36"/>
  <c r="R440" i="36"/>
  <c r="S440" i="36"/>
  <c r="AL440" i="36"/>
  <c r="AM440" i="36"/>
  <c r="AO440" i="36"/>
  <c r="N441" i="36"/>
  <c r="O441" i="36"/>
  <c r="P441" i="36"/>
  <c r="Q441" i="36"/>
  <c r="R441" i="36"/>
  <c r="S441" i="36"/>
  <c r="AL441" i="36"/>
  <c r="AM441" i="36"/>
  <c r="AO441" i="36"/>
  <c r="N442" i="36"/>
  <c r="O442" i="36"/>
  <c r="P442" i="36"/>
  <c r="Q442" i="36"/>
  <c r="R442" i="36"/>
  <c r="S442" i="36"/>
  <c r="AL442" i="36"/>
  <c r="AM442" i="36"/>
  <c r="AO442" i="36"/>
  <c r="N443" i="36"/>
  <c r="O443" i="36"/>
  <c r="P443" i="36"/>
  <c r="Q443" i="36"/>
  <c r="R443" i="36"/>
  <c r="S443" i="36"/>
  <c r="AJ443" i="36"/>
  <c r="AK443" i="36"/>
  <c r="AL443" i="36"/>
  <c r="AM443" i="36"/>
  <c r="AO443" i="36"/>
  <c r="N444" i="36"/>
  <c r="O444" i="36"/>
  <c r="P444" i="36"/>
  <c r="Q444" i="36"/>
  <c r="R444" i="36"/>
  <c r="S444" i="36"/>
  <c r="AL444" i="36"/>
  <c r="AM444" i="36"/>
  <c r="AO444" i="36"/>
  <c r="N445" i="36"/>
  <c r="O445" i="36"/>
  <c r="P445" i="36"/>
  <c r="Q445" i="36"/>
  <c r="R445" i="36"/>
  <c r="S445" i="36"/>
  <c r="AL445" i="36"/>
  <c r="AM445" i="36"/>
  <c r="AO445" i="36"/>
  <c r="N446" i="36"/>
  <c r="O446" i="36"/>
  <c r="P446" i="36"/>
  <c r="Q446" i="36"/>
  <c r="R446" i="36"/>
  <c r="S446" i="36"/>
  <c r="AL446" i="36"/>
  <c r="AM446" i="36"/>
  <c r="AO446" i="36"/>
  <c r="N447" i="36"/>
  <c r="O447" i="36"/>
  <c r="P447" i="36"/>
  <c r="Q447" i="36"/>
  <c r="R447" i="36"/>
  <c r="S447" i="36"/>
  <c r="AJ447" i="36"/>
  <c r="AK447" i="36"/>
  <c r="AL447" i="36"/>
  <c r="AM447" i="36"/>
  <c r="AO447" i="36"/>
  <c r="N448" i="36"/>
  <c r="O448" i="36"/>
  <c r="P448" i="36"/>
  <c r="Q448" i="36"/>
  <c r="R448" i="36"/>
  <c r="S448" i="36"/>
  <c r="AL448" i="36"/>
  <c r="AM448" i="36"/>
  <c r="AO448" i="36"/>
  <c r="N449" i="36"/>
  <c r="O449" i="36"/>
  <c r="P449" i="36"/>
  <c r="Q449" i="36"/>
  <c r="R449" i="36"/>
  <c r="S449" i="36"/>
  <c r="AL449" i="36"/>
  <c r="AM449" i="36"/>
  <c r="AO449" i="36"/>
  <c r="N450" i="36"/>
  <c r="O450" i="36"/>
  <c r="P450" i="36"/>
  <c r="Q450" i="36"/>
  <c r="R450" i="36"/>
  <c r="S450" i="36"/>
  <c r="AL450" i="36"/>
  <c r="AM450" i="36"/>
  <c r="AO450" i="36"/>
  <c r="N451" i="36"/>
  <c r="O451" i="36"/>
  <c r="P451" i="36"/>
  <c r="Q451" i="36"/>
  <c r="R451" i="36"/>
  <c r="S451" i="36"/>
  <c r="AJ451" i="36"/>
  <c r="AK451" i="36"/>
  <c r="AL451" i="36"/>
  <c r="AM451" i="36"/>
  <c r="AO451" i="36"/>
  <c r="N452" i="36"/>
  <c r="O452" i="36"/>
  <c r="P452" i="36"/>
  <c r="Q452" i="36"/>
  <c r="R452" i="36"/>
  <c r="S452" i="36"/>
  <c r="AL452" i="36"/>
  <c r="AM452" i="36"/>
  <c r="AO452" i="36"/>
  <c r="N453" i="36"/>
  <c r="O453" i="36"/>
  <c r="P453" i="36"/>
  <c r="Q453" i="36"/>
  <c r="R453" i="36"/>
  <c r="S453" i="36"/>
  <c r="AL453" i="36"/>
  <c r="AM453" i="36"/>
  <c r="AO453" i="36"/>
  <c r="N454" i="36"/>
  <c r="O454" i="36"/>
  <c r="P454" i="36"/>
  <c r="Q454" i="36"/>
  <c r="R454" i="36"/>
  <c r="S454" i="36"/>
  <c r="AL454" i="36"/>
  <c r="AM454" i="36"/>
  <c r="AO454" i="36"/>
  <c r="N455" i="36"/>
  <c r="O455" i="36"/>
  <c r="P455" i="36"/>
  <c r="Q455" i="36"/>
  <c r="R455" i="36"/>
  <c r="S455" i="36"/>
  <c r="AJ455" i="36"/>
  <c r="AK455" i="36"/>
  <c r="AL455" i="36"/>
  <c r="AM455" i="36"/>
  <c r="AO455" i="36"/>
  <c r="N456" i="36"/>
  <c r="O456" i="36"/>
  <c r="P456" i="36"/>
  <c r="Q456" i="36"/>
  <c r="R456" i="36"/>
  <c r="S456" i="36"/>
  <c r="AL456" i="36"/>
  <c r="AM456" i="36"/>
  <c r="AO456" i="36"/>
  <c r="N457" i="36"/>
  <c r="O457" i="36"/>
  <c r="P457" i="36"/>
  <c r="Q457" i="36"/>
  <c r="R457" i="36"/>
  <c r="S457" i="36"/>
  <c r="AL457" i="36"/>
  <c r="AM457" i="36"/>
  <c r="AO457" i="36"/>
  <c r="N458" i="36"/>
  <c r="O458" i="36"/>
  <c r="P458" i="36"/>
  <c r="Q458" i="36"/>
  <c r="R458" i="36"/>
  <c r="S458" i="36"/>
  <c r="AL458" i="36"/>
  <c r="AM458" i="36"/>
  <c r="AO458" i="36"/>
  <c r="N459" i="36"/>
  <c r="O459" i="36"/>
  <c r="P459" i="36"/>
  <c r="Q459" i="36"/>
  <c r="R459" i="36"/>
  <c r="S459" i="36"/>
  <c r="AJ459" i="36"/>
  <c r="AK459" i="36"/>
  <c r="AL459" i="36"/>
  <c r="AM459" i="36"/>
  <c r="AO459" i="36"/>
  <c r="N460" i="36"/>
  <c r="O460" i="36"/>
  <c r="P460" i="36"/>
  <c r="Q460" i="36"/>
  <c r="R460" i="36"/>
  <c r="S460" i="36"/>
  <c r="AL460" i="36"/>
  <c r="AM460" i="36"/>
  <c r="AO460" i="36"/>
  <c r="N461" i="36"/>
  <c r="O461" i="36"/>
  <c r="P461" i="36"/>
  <c r="Q461" i="36"/>
  <c r="R461" i="36"/>
  <c r="S461" i="36"/>
  <c r="AL461" i="36"/>
  <c r="AM461" i="36"/>
  <c r="AO461" i="36"/>
  <c r="N462" i="36"/>
  <c r="O462" i="36"/>
  <c r="P462" i="36"/>
  <c r="Q462" i="36"/>
  <c r="R462" i="36"/>
  <c r="S462" i="36"/>
  <c r="AL462" i="36"/>
  <c r="AM462" i="36"/>
  <c r="AO462" i="36"/>
  <c r="N463" i="36"/>
  <c r="O463" i="36"/>
  <c r="P463" i="36"/>
  <c r="Q463" i="36"/>
  <c r="R463" i="36"/>
  <c r="S463" i="36"/>
  <c r="AJ463" i="36"/>
  <c r="AK463" i="36"/>
  <c r="AL463" i="36"/>
  <c r="AM463" i="36"/>
  <c r="AO463" i="36"/>
  <c r="N464" i="36"/>
  <c r="O464" i="36"/>
  <c r="P464" i="36"/>
  <c r="Q464" i="36"/>
  <c r="R464" i="36"/>
  <c r="S464" i="36"/>
  <c r="AL464" i="36"/>
  <c r="AM464" i="36"/>
  <c r="AO464" i="36"/>
  <c r="N465" i="36"/>
  <c r="O465" i="36"/>
  <c r="P465" i="36"/>
  <c r="Q465" i="36"/>
  <c r="R465" i="36"/>
  <c r="S465" i="36"/>
  <c r="AL465" i="36"/>
  <c r="AM465" i="36"/>
  <c r="AO465" i="36"/>
  <c r="N466" i="36"/>
  <c r="O466" i="36"/>
  <c r="P466" i="36"/>
  <c r="Q466" i="36"/>
  <c r="R466" i="36"/>
  <c r="S466" i="36"/>
  <c r="AL466" i="36"/>
  <c r="AM466" i="36"/>
  <c r="AO466" i="36"/>
  <c r="N467" i="36"/>
  <c r="O467" i="36"/>
  <c r="P467" i="36"/>
  <c r="Q467" i="36"/>
  <c r="R467" i="36"/>
  <c r="S467" i="36"/>
  <c r="AJ467" i="36"/>
  <c r="AK467" i="36"/>
  <c r="AL467" i="36"/>
  <c r="AM467" i="36"/>
  <c r="AO467" i="36"/>
  <c r="N468" i="36"/>
  <c r="O468" i="36"/>
  <c r="P468" i="36"/>
  <c r="Q468" i="36"/>
  <c r="R468" i="36"/>
  <c r="S468" i="36"/>
  <c r="AL468" i="36"/>
  <c r="AM468" i="36"/>
  <c r="AO468" i="36"/>
  <c r="N469" i="36"/>
  <c r="O469" i="36"/>
  <c r="P469" i="36"/>
  <c r="Q469" i="36"/>
  <c r="R469" i="36"/>
  <c r="S469" i="36"/>
  <c r="AL469" i="36"/>
  <c r="AM469" i="36"/>
  <c r="AO469" i="36"/>
  <c r="N470" i="36"/>
  <c r="O470" i="36"/>
  <c r="P470" i="36"/>
  <c r="Q470" i="36"/>
  <c r="R470" i="36"/>
  <c r="S470" i="36"/>
  <c r="AL470" i="36"/>
  <c r="AM470" i="36"/>
  <c r="AO470" i="36"/>
  <c r="N471" i="36"/>
  <c r="O471" i="36"/>
  <c r="P471" i="36"/>
  <c r="Q471" i="36"/>
  <c r="R471" i="36"/>
  <c r="S471" i="36"/>
  <c r="AJ471" i="36"/>
  <c r="AK471" i="36"/>
  <c r="AL471" i="36"/>
  <c r="AM471" i="36"/>
  <c r="AO471" i="36"/>
  <c r="N472" i="36"/>
  <c r="O472" i="36"/>
  <c r="P472" i="36"/>
  <c r="Q472" i="36"/>
  <c r="R472" i="36"/>
  <c r="S472" i="36"/>
  <c r="AL472" i="36"/>
  <c r="AM472" i="36"/>
  <c r="AO472" i="36"/>
  <c r="N473" i="36"/>
  <c r="O473" i="36"/>
  <c r="P473" i="36"/>
  <c r="Q473" i="36"/>
  <c r="R473" i="36"/>
  <c r="S473" i="36"/>
  <c r="AL473" i="36"/>
  <c r="AM473" i="36"/>
  <c r="AO473" i="36"/>
  <c r="N474" i="36"/>
  <c r="O474" i="36"/>
  <c r="P474" i="36"/>
  <c r="Q474" i="36"/>
  <c r="R474" i="36"/>
  <c r="S474" i="36"/>
  <c r="AL474" i="36"/>
  <c r="AM474" i="36"/>
  <c r="AO474" i="36"/>
  <c r="N475" i="36"/>
  <c r="O475" i="36"/>
  <c r="P475" i="36"/>
  <c r="Q475" i="36"/>
  <c r="R475" i="36"/>
  <c r="S475" i="36"/>
  <c r="AJ475" i="36"/>
  <c r="AK475" i="36"/>
  <c r="AL475" i="36"/>
  <c r="AM475" i="36"/>
  <c r="AO475" i="36"/>
  <c r="N476" i="36"/>
  <c r="O476" i="36"/>
  <c r="P476" i="36"/>
  <c r="Q476" i="36"/>
  <c r="R476" i="36"/>
  <c r="S476" i="36"/>
  <c r="AL476" i="36"/>
  <c r="AM476" i="36"/>
  <c r="AO476" i="36"/>
  <c r="N477" i="36"/>
  <c r="O477" i="36"/>
  <c r="P477" i="36"/>
  <c r="Q477" i="36"/>
  <c r="R477" i="36"/>
  <c r="S477" i="36"/>
  <c r="AL477" i="36"/>
  <c r="AM477" i="36"/>
  <c r="AO477" i="36"/>
  <c r="N478" i="36"/>
  <c r="O478" i="36"/>
  <c r="P478" i="36"/>
  <c r="Q478" i="36"/>
  <c r="R478" i="36"/>
  <c r="S478" i="36"/>
  <c r="AL478" i="36"/>
  <c r="AM478" i="36"/>
  <c r="AO478" i="36"/>
  <c r="N479" i="36"/>
  <c r="O479" i="36"/>
  <c r="P479" i="36"/>
  <c r="Q479" i="36"/>
  <c r="R479" i="36"/>
  <c r="S479" i="36"/>
  <c r="AJ479" i="36"/>
  <c r="AK479" i="36"/>
  <c r="AL479" i="36"/>
  <c r="AM479" i="36"/>
  <c r="AO479" i="36"/>
  <c r="N480" i="36"/>
  <c r="O480" i="36"/>
  <c r="P480" i="36"/>
  <c r="Q480" i="36"/>
  <c r="R480" i="36"/>
  <c r="S480" i="36"/>
  <c r="AL480" i="36"/>
  <c r="AM480" i="36"/>
  <c r="AO480" i="36"/>
  <c r="N481" i="36"/>
  <c r="O481" i="36"/>
  <c r="P481" i="36"/>
  <c r="Q481" i="36"/>
  <c r="R481" i="36"/>
  <c r="S481" i="36"/>
  <c r="AL481" i="36"/>
  <c r="AM481" i="36"/>
  <c r="AO481" i="36"/>
  <c r="N482" i="36"/>
  <c r="O482" i="36"/>
  <c r="P482" i="36"/>
  <c r="Q482" i="36"/>
  <c r="R482" i="36"/>
  <c r="S482" i="36"/>
  <c r="AL482" i="36"/>
  <c r="AM482" i="36"/>
  <c r="AO482" i="36"/>
  <c r="N483" i="36"/>
  <c r="O483" i="36"/>
  <c r="P483" i="36"/>
  <c r="Q483" i="36"/>
  <c r="R483" i="36"/>
  <c r="S483" i="36"/>
  <c r="AJ483" i="36"/>
  <c r="AK483" i="36"/>
  <c r="AL483" i="36"/>
  <c r="AM483" i="36"/>
  <c r="AO483" i="36"/>
  <c r="N484" i="36"/>
  <c r="O484" i="36"/>
  <c r="P484" i="36"/>
  <c r="Q484" i="36"/>
  <c r="R484" i="36"/>
  <c r="S484" i="36"/>
  <c r="AL484" i="36"/>
  <c r="AM484" i="36"/>
  <c r="AO484" i="36"/>
  <c r="N485" i="36"/>
  <c r="O485" i="36"/>
  <c r="P485" i="36"/>
  <c r="Q485" i="36"/>
  <c r="R485" i="36"/>
  <c r="S485" i="36"/>
  <c r="AL485" i="36"/>
  <c r="AM485" i="36"/>
  <c r="AO485" i="36"/>
  <c r="N486" i="36"/>
  <c r="O486" i="36"/>
  <c r="P486" i="36"/>
  <c r="Q486" i="36"/>
  <c r="R486" i="36"/>
  <c r="S486" i="36"/>
  <c r="AL486" i="36"/>
  <c r="AM486" i="36"/>
  <c r="AO486" i="36"/>
  <c r="N487" i="36"/>
  <c r="O487" i="36"/>
  <c r="P487" i="36"/>
  <c r="Q487" i="36"/>
  <c r="R487" i="36"/>
  <c r="S487" i="36"/>
  <c r="AJ487" i="36"/>
  <c r="AK487" i="36"/>
  <c r="AL487" i="36"/>
  <c r="AM487" i="36"/>
  <c r="AO487" i="36"/>
  <c r="N488" i="36"/>
  <c r="O488" i="36"/>
  <c r="P488" i="36"/>
  <c r="Q488" i="36"/>
  <c r="R488" i="36"/>
  <c r="S488" i="36"/>
  <c r="AL488" i="36"/>
  <c r="AM488" i="36"/>
  <c r="AO488" i="36"/>
  <c r="N489" i="36"/>
  <c r="O489" i="36"/>
  <c r="P489" i="36"/>
  <c r="Q489" i="36"/>
  <c r="R489" i="36"/>
  <c r="S489" i="36"/>
  <c r="AL489" i="36"/>
  <c r="AM489" i="36"/>
  <c r="AO489" i="36"/>
  <c r="N490" i="36"/>
  <c r="O490" i="36"/>
  <c r="P490" i="36"/>
  <c r="Q490" i="36"/>
  <c r="R490" i="36"/>
  <c r="S490" i="36"/>
  <c r="AL490" i="36"/>
  <c r="AM490" i="36"/>
  <c r="AO490" i="36"/>
  <c r="N491" i="36"/>
  <c r="O491" i="36"/>
  <c r="P491" i="36"/>
  <c r="Q491" i="36"/>
  <c r="R491" i="36"/>
  <c r="S491" i="36"/>
  <c r="AJ491" i="36"/>
  <c r="AK491" i="36"/>
  <c r="AL491" i="36"/>
  <c r="AM491" i="36"/>
  <c r="AO491" i="36"/>
  <c r="N492" i="36"/>
  <c r="O492" i="36"/>
  <c r="P492" i="36"/>
  <c r="Q492" i="36"/>
  <c r="R492" i="36"/>
  <c r="S492" i="36"/>
  <c r="AL492" i="36"/>
  <c r="AM492" i="36"/>
  <c r="AO492" i="36"/>
  <c r="N493" i="36"/>
  <c r="O493" i="36"/>
  <c r="P493" i="36"/>
  <c r="Q493" i="36"/>
  <c r="R493" i="36"/>
  <c r="S493" i="36"/>
  <c r="AL493" i="36"/>
  <c r="AM493" i="36"/>
  <c r="AO493" i="36"/>
  <c r="N494" i="36"/>
  <c r="O494" i="36"/>
  <c r="P494" i="36"/>
  <c r="Q494" i="36"/>
  <c r="R494" i="36"/>
  <c r="S494" i="36"/>
  <c r="AL494" i="36"/>
  <c r="AM494" i="36"/>
  <c r="AO494" i="36"/>
  <c r="N495" i="36"/>
  <c r="O495" i="36"/>
  <c r="P495" i="36"/>
  <c r="Q495" i="36"/>
  <c r="R495" i="36"/>
  <c r="S495" i="36"/>
  <c r="AL495" i="36"/>
  <c r="AM495" i="36"/>
  <c r="AO495" i="36"/>
  <c r="N496" i="36"/>
  <c r="O496" i="36"/>
  <c r="P496" i="36"/>
  <c r="Q496" i="36"/>
  <c r="R496" i="36"/>
  <c r="S496" i="36"/>
  <c r="AL496" i="36"/>
  <c r="AM496" i="36"/>
  <c r="AO496" i="36"/>
  <c r="N497" i="36"/>
  <c r="O497" i="36"/>
  <c r="P497" i="36"/>
  <c r="Q497" i="36"/>
  <c r="R497" i="36"/>
  <c r="S497" i="36"/>
  <c r="AJ497" i="36"/>
  <c r="AK497" i="36"/>
  <c r="AL497" i="36"/>
  <c r="AM497" i="36"/>
  <c r="AO497" i="36"/>
  <c r="N498" i="36"/>
  <c r="O498" i="36"/>
  <c r="P498" i="36"/>
  <c r="Q498" i="36"/>
  <c r="R498" i="36"/>
  <c r="S498" i="36"/>
  <c r="AL498" i="36"/>
  <c r="AM498" i="36"/>
  <c r="AO498" i="36"/>
  <c r="N499" i="36"/>
  <c r="O499" i="36"/>
  <c r="P499" i="36"/>
  <c r="Q499" i="36"/>
  <c r="R499" i="36"/>
  <c r="S499" i="36"/>
  <c r="AL499" i="36"/>
  <c r="AM499" i="36"/>
  <c r="AO499" i="36"/>
  <c r="N500" i="36"/>
  <c r="O500" i="36"/>
  <c r="P500" i="36"/>
  <c r="Q500" i="36"/>
  <c r="R500" i="36"/>
  <c r="S500" i="36"/>
  <c r="AL500" i="36"/>
  <c r="AM500" i="36"/>
  <c r="AO500" i="36"/>
  <c r="N501" i="36"/>
  <c r="O501" i="36"/>
  <c r="P501" i="36"/>
  <c r="Q501" i="36"/>
  <c r="R501" i="36"/>
  <c r="S501" i="36"/>
  <c r="AL501" i="36"/>
  <c r="AM501" i="36"/>
  <c r="AO501" i="36"/>
  <c r="N502" i="36"/>
  <c r="O502" i="36"/>
  <c r="P502" i="36"/>
  <c r="Q502" i="36"/>
  <c r="R502" i="36"/>
  <c r="S502" i="36"/>
  <c r="AJ502" i="36"/>
  <c r="AK502" i="36"/>
  <c r="AL502" i="36"/>
  <c r="AM502" i="36"/>
  <c r="AO502" i="36"/>
  <c r="N503" i="36"/>
  <c r="O503" i="36"/>
  <c r="P503" i="36"/>
  <c r="Q503" i="36"/>
  <c r="R503" i="36"/>
  <c r="S503" i="36"/>
  <c r="AL503" i="36"/>
  <c r="AM503" i="36"/>
  <c r="AO503" i="36"/>
  <c r="N504" i="36"/>
  <c r="O504" i="36"/>
  <c r="P504" i="36"/>
  <c r="Q504" i="36"/>
  <c r="R504" i="36"/>
  <c r="S504" i="36"/>
  <c r="AL504" i="36"/>
  <c r="AM504" i="36"/>
  <c r="AO504" i="36"/>
  <c r="N505" i="36"/>
  <c r="O505" i="36"/>
  <c r="P505" i="36"/>
  <c r="Q505" i="36"/>
  <c r="R505" i="36"/>
  <c r="S505" i="36"/>
  <c r="AL505" i="36"/>
  <c r="AM505" i="36"/>
  <c r="AO505" i="36"/>
  <c r="N506" i="36"/>
  <c r="O506" i="36"/>
  <c r="P506" i="36"/>
  <c r="Q506" i="36"/>
  <c r="R506" i="36"/>
  <c r="S506" i="36"/>
  <c r="AL506" i="36"/>
  <c r="AM506" i="36"/>
  <c r="AO506" i="36"/>
  <c r="N507" i="36"/>
  <c r="O507" i="36"/>
  <c r="P507" i="36"/>
  <c r="Q507" i="36"/>
  <c r="R507" i="36"/>
  <c r="S507" i="36"/>
  <c r="AJ507" i="36"/>
  <c r="AK507" i="36"/>
  <c r="AL507" i="36"/>
  <c r="AM507" i="36"/>
  <c r="AO507" i="36"/>
  <c r="N508" i="36"/>
  <c r="O508" i="36"/>
  <c r="P508" i="36"/>
  <c r="Q508" i="36"/>
  <c r="R508" i="36"/>
  <c r="S508" i="36"/>
  <c r="AL508" i="36"/>
  <c r="AM508" i="36"/>
  <c r="AO508" i="36"/>
  <c r="N509" i="36"/>
  <c r="O509" i="36"/>
  <c r="P509" i="36"/>
  <c r="Q509" i="36"/>
  <c r="R509" i="36"/>
  <c r="S509" i="36"/>
  <c r="AL509" i="36"/>
  <c r="AM509" i="36"/>
  <c r="AO509" i="36"/>
  <c r="N510" i="36"/>
  <c r="O510" i="36"/>
  <c r="P510" i="36"/>
  <c r="Q510" i="36"/>
  <c r="R510" i="36"/>
  <c r="S510" i="36"/>
  <c r="AL510" i="36"/>
  <c r="AM510" i="36"/>
  <c r="AO510" i="36"/>
  <c r="N511" i="36"/>
  <c r="O511" i="36"/>
  <c r="P511" i="36"/>
  <c r="Q511" i="36"/>
  <c r="R511" i="36"/>
  <c r="S511" i="36"/>
  <c r="AL511" i="36"/>
  <c r="AM511" i="36"/>
  <c r="AO511" i="36"/>
  <c r="N512" i="36"/>
  <c r="O512" i="36"/>
  <c r="P512" i="36"/>
  <c r="Q512" i="36"/>
  <c r="R512" i="36"/>
  <c r="S512" i="36"/>
  <c r="AJ512" i="36"/>
  <c r="AK512" i="36"/>
  <c r="AL512" i="36"/>
  <c r="AM512" i="36"/>
  <c r="AO512" i="36"/>
  <c r="N513" i="36"/>
  <c r="O513" i="36"/>
  <c r="P513" i="36"/>
  <c r="Q513" i="36"/>
  <c r="R513" i="36"/>
  <c r="S513" i="36"/>
  <c r="AL513" i="36"/>
  <c r="AM513" i="36"/>
  <c r="AO513" i="36"/>
  <c r="N514" i="36"/>
  <c r="O514" i="36"/>
  <c r="P514" i="36"/>
  <c r="Q514" i="36"/>
  <c r="R514" i="36"/>
  <c r="S514" i="36"/>
  <c r="AL514" i="36"/>
  <c r="AM514" i="36"/>
  <c r="AO514" i="36"/>
  <c r="N515" i="36"/>
  <c r="O515" i="36"/>
  <c r="P515" i="36"/>
  <c r="Q515" i="36"/>
  <c r="R515" i="36"/>
  <c r="S515" i="36"/>
  <c r="AL515" i="36"/>
  <c r="AM515" i="36"/>
  <c r="AO515" i="36"/>
  <c r="N516" i="36"/>
  <c r="O516" i="36"/>
  <c r="P516" i="36"/>
  <c r="Q516" i="36"/>
  <c r="R516" i="36"/>
  <c r="S516" i="36"/>
  <c r="AL516" i="36"/>
  <c r="AM516" i="36"/>
  <c r="AO516" i="36"/>
  <c r="N517" i="36"/>
  <c r="O517" i="36"/>
  <c r="P517" i="36"/>
  <c r="Q517" i="36"/>
  <c r="R517" i="36"/>
  <c r="S517" i="36"/>
  <c r="AL517" i="36"/>
  <c r="AM517" i="36"/>
  <c r="AO517" i="36"/>
  <c r="N518" i="36"/>
  <c r="O518" i="36"/>
  <c r="P518" i="36"/>
  <c r="Q518" i="36"/>
  <c r="R518" i="36"/>
  <c r="S518" i="36"/>
  <c r="AJ518" i="36"/>
  <c r="AK518" i="36"/>
  <c r="AL518" i="36"/>
  <c r="AM518" i="36"/>
  <c r="AO518" i="36"/>
  <c r="N519" i="36"/>
  <c r="O519" i="36"/>
  <c r="P519" i="36"/>
  <c r="Q519" i="36"/>
  <c r="R519" i="36"/>
  <c r="S519" i="36"/>
  <c r="AL519" i="36"/>
  <c r="AM519" i="36"/>
  <c r="AO519" i="36"/>
  <c r="N520" i="36"/>
  <c r="O520" i="36"/>
  <c r="P520" i="36"/>
  <c r="Q520" i="36"/>
  <c r="R520" i="36"/>
  <c r="S520" i="36"/>
  <c r="AL520" i="36"/>
  <c r="AM520" i="36"/>
  <c r="AO520" i="36"/>
  <c r="N521" i="36"/>
  <c r="O521" i="36"/>
  <c r="P521" i="36"/>
  <c r="Q521" i="36"/>
  <c r="R521" i="36"/>
  <c r="S521" i="36"/>
  <c r="AL521" i="36"/>
  <c r="AM521" i="36"/>
  <c r="AO521" i="36"/>
  <c r="N522" i="36"/>
  <c r="O522" i="36"/>
  <c r="P522" i="36"/>
  <c r="Q522" i="36"/>
  <c r="R522" i="36"/>
  <c r="S522" i="36"/>
  <c r="AL522" i="36"/>
  <c r="AM522" i="36"/>
  <c r="AO522" i="36"/>
  <c r="N523" i="36"/>
  <c r="O523" i="36"/>
  <c r="P523" i="36"/>
  <c r="Q523" i="36"/>
  <c r="R523" i="36"/>
  <c r="S523" i="36"/>
  <c r="AJ523" i="36"/>
  <c r="AK523" i="36"/>
  <c r="AL523" i="36"/>
  <c r="AM523" i="36"/>
  <c r="AO523" i="36"/>
  <c r="N524" i="36"/>
  <c r="O524" i="36"/>
  <c r="P524" i="36"/>
  <c r="Q524" i="36"/>
  <c r="R524" i="36"/>
  <c r="S524" i="36"/>
  <c r="AL524" i="36"/>
  <c r="AM524" i="36"/>
  <c r="AO524" i="36"/>
  <c r="N525" i="36"/>
  <c r="O525" i="36"/>
  <c r="P525" i="36"/>
  <c r="Q525" i="36"/>
  <c r="R525" i="36"/>
  <c r="S525" i="36"/>
  <c r="AL525" i="36"/>
  <c r="AM525" i="36"/>
  <c r="AO525" i="36"/>
  <c r="N526" i="36"/>
  <c r="O526" i="36"/>
  <c r="P526" i="36"/>
  <c r="Q526" i="36"/>
  <c r="R526" i="36"/>
  <c r="S526" i="36"/>
  <c r="AL526" i="36"/>
  <c r="AM526" i="36"/>
  <c r="AO526" i="36"/>
  <c r="N527" i="36"/>
  <c r="O527" i="36"/>
  <c r="P527" i="36"/>
  <c r="Q527" i="36"/>
  <c r="R527" i="36"/>
  <c r="S527" i="36"/>
  <c r="AJ527" i="36"/>
  <c r="AK527" i="36"/>
  <c r="AL527" i="36"/>
  <c r="AM527" i="36"/>
  <c r="AO527" i="36"/>
  <c r="N528" i="36"/>
  <c r="O528" i="36"/>
  <c r="P528" i="36"/>
  <c r="Q528" i="36"/>
  <c r="R528" i="36"/>
  <c r="S528" i="36"/>
  <c r="AL528" i="36"/>
  <c r="AM528" i="36"/>
  <c r="AO528" i="36"/>
  <c r="N529" i="36"/>
  <c r="O529" i="36"/>
  <c r="P529" i="36"/>
  <c r="Q529" i="36"/>
  <c r="R529" i="36"/>
  <c r="S529" i="36"/>
  <c r="AL529" i="36"/>
  <c r="AM529" i="36"/>
  <c r="AO529" i="36"/>
  <c r="N530" i="36"/>
  <c r="O530" i="36"/>
  <c r="P530" i="36"/>
  <c r="Q530" i="36"/>
  <c r="R530" i="36"/>
  <c r="S530" i="36"/>
  <c r="AL530" i="36"/>
  <c r="AM530" i="36"/>
  <c r="AV582" i="36" s="1"/>
  <c r="AO530" i="36"/>
  <c r="N531" i="36"/>
  <c r="O531" i="36"/>
  <c r="P531" i="36"/>
  <c r="Q531" i="36"/>
  <c r="R531" i="36"/>
  <c r="S531" i="36"/>
  <c r="AL531" i="36"/>
  <c r="AM531" i="36"/>
  <c r="AV583" i="36" s="1"/>
  <c r="AO531" i="36"/>
  <c r="N532" i="36"/>
  <c r="O532" i="36"/>
  <c r="P532" i="36"/>
  <c r="Q532" i="36"/>
  <c r="R532" i="36"/>
  <c r="S532" i="36"/>
  <c r="AJ532" i="36"/>
  <c r="AK532" i="36"/>
  <c r="AL532" i="36"/>
  <c r="AM532" i="36"/>
  <c r="AV584" i="36" s="1"/>
  <c r="AO532" i="36"/>
  <c r="N533" i="36"/>
  <c r="O533" i="36"/>
  <c r="P533" i="36"/>
  <c r="Q533" i="36"/>
  <c r="R533" i="36"/>
  <c r="S533" i="36"/>
  <c r="AL533" i="36"/>
  <c r="AM533" i="36"/>
  <c r="AO533" i="36"/>
  <c r="N534" i="36"/>
  <c r="O534" i="36"/>
  <c r="P534" i="36"/>
  <c r="Q534" i="36"/>
  <c r="R534" i="36"/>
  <c r="S534" i="36"/>
  <c r="AL534" i="36"/>
  <c r="AM534" i="36"/>
  <c r="AO534" i="36"/>
  <c r="N535" i="36"/>
  <c r="O535" i="36"/>
  <c r="P535" i="36"/>
  <c r="Q535" i="36"/>
  <c r="R535" i="36"/>
  <c r="S535" i="36"/>
  <c r="AL535" i="36"/>
  <c r="AM535" i="36"/>
  <c r="AO535" i="36"/>
  <c r="N536" i="36"/>
  <c r="O536" i="36"/>
  <c r="P536" i="36"/>
  <c r="Q536" i="36"/>
  <c r="R536" i="36"/>
  <c r="S536" i="36"/>
  <c r="AJ536" i="36"/>
  <c r="AK536" i="36"/>
  <c r="AL536" i="36"/>
  <c r="AM536" i="36"/>
  <c r="AO536" i="36"/>
  <c r="N537" i="36"/>
  <c r="O537" i="36"/>
  <c r="P537" i="36"/>
  <c r="Q537" i="36"/>
  <c r="R537" i="36"/>
  <c r="S537" i="36"/>
  <c r="AL537" i="36"/>
  <c r="AM537" i="36"/>
  <c r="AO537" i="36"/>
  <c r="N538" i="36"/>
  <c r="O538" i="36"/>
  <c r="P538" i="36"/>
  <c r="Q538" i="36"/>
  <c r="R538" i="36"/>
  <c r="S538" i="36"/>
  <c r="AL538" i="36"/>
  <c r="AM538" i="36"/>
  <c r="AO538" i="36"/>
  <c r="N539" i="36"/>
  <c r="O539" i="36"/>
  <c r="P539" i="36"/>
  <c r="Q539" i="36"/>
  <c r="R539" i="36"/>
  <c r="S539" i="36"/>
  <c r="AL539" i="36"/>
  <c r="AM539" i="36"/>
  <c r="AO539" i="36"/>
  <c r="N540" i="36"/>
  <c r="O540" i="36"/>
  <c r="P540" i="36"/>
  <c r="Q540" i="36"/>
  <c r="R540" i="36"/>
  <c r="S540" i="36"/>
  <c r="AL540" i="36"/>
  <c r="AM540" i="36"/>
  <c r="AO540" i="36"/>
  <c r="N541" i="36"/>
  <c r="O541" i="36"/>
  <c r="P541" i="36"/>
  <c r="Q541" i="36"/>
  <c r="R541" i="36"/>
  <c r="S541" i="36"/>
  <c r="AJ541" i="36"/>
  <c r="AK541" i="36"/>
  <c r="AL541" i="36"/>
  <c r="AM541" i="36"/>
  <c r="AO541" i="36"/>
  <c r="N542" i="36"/>
  <c r="O542" i="36"/>
  <c r="P542" i="36"/>
  <c r="Q542" i="36"/>
  <c r="R542" i="36"/>
  <c r="S542" i="36"/>
  <c r="AL542" i="36"/>
  <c r="AM542" i="36"/>
  <c r="AV594" i="36" s="1"/>
  <c r="AO542" i="36"/>
  <c r="N543" i="36"/>
  <c r="O543" i="36"/>
  <c r="P543" i="36"/>
  <c r="Q543" i="36"/>
  <c r="R543" i="36"/>
  <c r="S543" i="36"/>
  <c r="AL543" i="36"/>
  <c r="AM543" i="36"/>
  <c r="AO543" i="36"/>
  <c r="N544" i="36"/>
  <c r="O544" i="36"/>
  <c r="P544" i="36"/>
  <c r="Q544" i="36"/>
  <c r="R544" i="36"/>
  <c r="S544" i="36"/>
  <c r="AL544" i="36"/>
  <c r="AM544" i="36"/>
  <c r="AO544" i="36"/>
  <c r="N545" i="36"/>
  <c r="O545" i="36"/>
  <c r="P545" i="36"/>
  <c r="Q545" i="36"/>
  <c r="R545" i="36"/>
  <c r="S545" i="36"/>
  <c r="AJ545" i="36"/>
  <c r="AK545" i="36"/>
  <c r="AL545" i="36"/>
  <c r="AM545" i="36"/>
  <c r="AO545" i="36"/>
  <c r="N546" i="36"/>
  <c r="O546" i="36"/>
  <c r="P546" i="36"/>
  <c r="Q546" i="36"/>
  <c r="R546" i="36"/>
  <c r="S546" i="36"/>
  <c r="AL546" i="36"/>
  <c r="AM546" i="36"/>
  <c r="AO546" i="36"/>
  <c r="N547" i="36"/>
  <c r="O547" i="36"/>
  <c r="P547" i="36"/>
  <c r="Q547" i="36"/>
  <c r="R547" i="36"/>
  <c r="S547" i="36"/>
  <c r="AJ547" i="36"/>
  <c r="AK547" i="36"/>
  <c r="AL547" i="36"/>
  <c r="AM547" i="36"/>
  <c r="AO547" i="36"/>
  <c r="N548" i="36"/>
  <c r="O548" i="36"/>
  <c r="P548" i="36"/>
  <c r="Q548" i="36"/>
  <c r="R548" i="36"/>
  <c r="S548" i="36"/>
  <c r="AL548" i="36"/>
  <c r="AM548" i="36"/>
  <c r="AO548" i="36"/>
  <c r="N549" i="36"/>
  <c r="O549" i="36"/>
  <c r="P549" i="36"/>
  <c r="Q549" i="36"/>
  <c r="R549" i="36"/>
  <c r="S549" i="36"/>
  <c r="AL549" i="36"/>
  <c r="AM549" i="36"/>
  <c r="AO549" i="36"/>
  <c r="N550" i="36"/>
  <c r="N607" i="36" s="1"/>
  <c r="O550" i="36"/>
  <c r="O607" i="36" s="1"/>
  <c r="P550" i="36"/>
  <c r="P607" i="36" s="1"/>
  <c r="Q550" i="36"/>
  <c r="Q607" i="36" s="1"/>
  <c r="R550" i="36"/>
  <c r="R607" i="36" s="1"/>
  <c r="S550" i="36"/>
  <c r="S607" i="36" s="1"/>
  <c r="AL550" i="36"/>
  <c r="AM550" i="36"/>
  <c r="AO550" i="36"/>
  <c r="N551" i="36"/>
  <c r="N608" i="36" s="1"/>
  <c r="O551" i="36"/>
  <c r="O608" i="36" s="1"/>
  <c r="P551" i="36"/>
  <c r="P608" i="36" s="1"/>
  <c r="Q551" i="36"/>
  <c r="Q608" i="36" s="1"/>
  <c r="R551" i="36"/>
  <c r="R608" i="36" s="1"/>
  <c r="S551" i="36"/>
  <c r="S608" i="36" s="1"/>
  <c r="AL551" i="36"/>
  <c r="AM551" i="36"/>
  <c r="AO551" i="36"/>
  <c r="N552" i="36"/>
  <c r="N609" i="36" s="1"/>
  <c r="O552" i="36"/>
  <c r="O609" i="36" s="1"/>
  <c r="P552" i="36"/>
  <c r="P609" i="36" s="1"/>
  <c r="Q552" i="36"/>
  <c r="Q609" i="36" s="1"/>
  <c r="R552" i="36"/>
  <c r="R609" i="36" s="1"/>
  <c r="S552" i="36"/>
  <c r="S609" i="36" s="1"/>
  <c r="AL552" i="36"/>
  <c r="AM552" i="36"/>
  <c r="AO552" i="36"/>
  <c r="N553" i="36"/>
  <c r="O553" i="36"/>
  <c r="O610" i="36" s="1"/>
  <c r="P553" i="36"/>
  <c r="Q553" i="36"/>
  <c r="Q610" i="36" s="1"/>
  <c r="R553" i="36"/>
  <c r="R610" i="36" s="1"/>
  <c r="S553" i="36"/>
  <c r="S610" i="36" s="1"/>
  <c r="AL553" i="36"/>
  <c r="AM553" i="36"/>
  <c r="AO553" i="36"/>
  <c r="N554" i="36"/>
  <c r="N611" i="36" s="1"/>
  <c r="O554" i="36"/>
  <c r="O611" i="36" s="1"/>
  <c r="P554" i="36"/>
  <c r="P611" i="36" s="1"/>
  <c r="Q554" i="36"/>
  <c r="Q611" i="36" s="1"/>
  <c r="R554" i="36"/>
  <c r="R611" i="36" s="1"/>
  <c r="S554" i="36"/>
  <c r="S611" i="36" s="1"/>
  <c r="AL554" i="36"/>
  <c r="AM554" i="36"/>
  <c r="N555" i="36"/>
  <c r="N612" i="36" s="1"/>
  <c r="O555" i="36"/>
  <c r="O612" i="36" s="1"/>
  <c r="P555" i="36"/>
  <c r="P612" i="36" s="1"/>
  <c r="Q555" i="36"/>
  <c r="Q612" i="36" s="1"/>
  <c r="R555" i="36"/>
  <c r="R612" i="36" s="1"/>
  <c r="S555" i="36"/>
  <c r="S612" i="36" s="1"/>
  <c r="AL555" i="36"/>
  <c r="AM555" i="36"/>
  <c r="AO555" i="36"/>
  <c r="N556" i="36"/>
  <c r="N613" i="36" s="1"/>
  <c r="O556" i="36"/>
  <c r="P556" i="36"/>
  <c r="P613" i="36" s="1"/>
  <c r="Q556" i="36"/>
  <c r="Q613" i="36" s="1"/>
  <c r="R556" i="36"/>
  <c r="R613" i="36" s="1"/>
  <c r="S556" i="36"/>
  <c r="S613" i="36" s="1"/>
  <c r="AL556" i="36"/>
  <c r="AM556" i="36"/>
  <c r="AO556" i="36"/>
  <c r="N557" i="36"/>
  <c r="N614" i="36" s="1"/>
  <c r="O557" i="36"/>
  <c r="O614" i="36" s="1"/>
  <c r="P557" i="36"/>
  <c r="P614" i="36" s="1"/>
  <c r="Q557" i="36"/>
  <c r="Q614" i="36" s="1"/>
  <c r="R557" i="36"/>
  <c r="R614" i="36" s="1"/>
  <c r="S557" i="36"/>
  <c r="S614" i="36" s="1"/>
  <c r="AL557" i="36"/>
  <c r="AM557" i="36"/>
  <c r="AO557" i="36"/>
  <c r="N558" i="36"/>
  <c r="N615" i="36" s="1"/>
  <c r="O558" i="36"/>
  <c r="O615" i="36" s="1"/>
  <c r="P558" i="36"/>
  <c r="P615" i="36" s="1"/>
  <c r="Q558" i="36"/>
  <c r="Q615" i="36" s="1"/>
  <c r="R558" i="36"/>
  <c r="R615" i="36" s="1"/>
  <c r="S558" i="36"/>
  <c r="S615" i="36" s="1"/>
  <c r="AL558" i="36"/>
  <c r="AM558" i="36"/>
  <c r="AM559" i="36" s="1"/>
  <c r="AM560" i="36" s="1"/>
  <c r="AM561" i="36" s="1"/>
  <c r="AM562" i="36" s="1"/>
  <c r="AM564" i="36" s="1"/>
  <c r="AM565" i="36" s="1"/>
  <c r="AM566" i="36" s="1"/>
  <c r="AM568" i="36" s="1"/>
  <c r="AM569" i="36" s="1"/>
  <c r="AM570" i="36" s="1"/>
  <c r="AM571" i="36" s="1"/>
  <c r="AM586" i="36" s="1"/>
  <c r="AM587" i="36" s="1"/>
  <c r="AM588" i="36" s="1"/>
  <c r="AM590" i="36" s="1"/>
  <c r="AM591" i="36" s="1"/>
  <c r="AM592" i="36" s="1"/>
  <c r="AM593" i="36" s="1"/>
  <c r="AO558" i="36"/>
  <c r="N559" i="36"/>
  <c r="O559" i="36"/>
  <c r="O616" i="36" s="1"/>
  <c r="P559" i="36"/>
  <c r="P616" i="36" s="1"/>
  <c r="Q559" i="36"/>
  <c r="Q616" i="36" s="1"/>
  <c r="R559" i="36"/>
  <c r="S559" i="36"/>
  <c r="S616" i="36" s="1"/>
  <c r="AL559" i="36"/>
  <c r="AO559" i="36"/>
  <c r="N560" i="36"/>
  <c r="O560" i="36"/>
  <c r="O617" i="36" s="1"/>
  <c r="P560" i="36"/>
  <c r="P617" i="36" s="1"/>
  <c r="Q560" i="36"/>
  <c r="Q617" i="36" s="1"/>
  <c r="R560" i="36"/>
  <c r="S560" i="36"/>
  <c r="S617" i="36" s="1"/>
  <c r="AL560" i="36"/>
  <c r="AO560" i="36"/>
  <c r="AU560" i="36"/>
  <c r="N561" i="36"/>
  <c r="O561" i="36"/>
  <c r="O618" i="36" s="1"/>
  <c r="P618" i="36"/>
  <c r="Q561" i="36"/>
  <c r="Q618" i="36" s="1"/>
  <c r="R561" i="36"/>
  <c r="S561" i="36"/>
  <c r="S618" i="36" s="1"/>
  <c r="AL561" i="36"/>
  <c r="AO561" i="36"/>
  <c r="N562" i="36"/>
  <c r="O562" i="36"/>
  <c r="O619" i="36" s="1"/>
  <c r="P619" i="36"/>
  <c r="Q562" i="36"/>
  <c r="Q619" i="36" s="1"/>
  <c r="R562" i="36"/>
  <c r="S562" i="36"/>
  <c r="S619" i="36" s="1"/>
  <c r="AL562" i="36"/>
  <c r="AO562" i="36"/>
  <c r="AO563" i="36" s="1"/>
  <c r="AU562" i="36"/>
  <c r="N620" i="36"/>
  <c r="O620" i="36"/>
  <c r="P620" i="36"/>
  <c r="S620" i="36"/>
  <c r="AL563" i="36"/>
  <c r="N621" i="36"/>
  <c r="O621" i="36"/>
  <c r="P621" i="36"/>
  <c r="Q621" i="36"/>
  <c r="S621" i="36"/>
  <c r="AL564" i="36"/>
  <c r="AO564" i="36"/>
  <c r="AU569" i="36"/>
  <c r="N622" i="36"/>
  <c r="O622" i="36"/>
  <c r="P622" i="36"/>
  <c r="Q622" i="36"/>
  <c r="R622" i="36"/>
  <c r="S622" i="36"/>
  <c r="AL565" i="36"/>
  <c r="AO565" i="36"/>
  <c r="O623" i="36"/>
  <c r="Q623" i="36"/>
  <c r="S623" i="36"/>
  <c r="AL566" i="36"/>
  <c r="AO566" i="36"/>
  <c r="E613" i="36"/>
  <c r="E614" i="36"/>
  <c r="P623" i="36" s="1"/>
  <c r="Q620" i="36"/>
  <c r="R620" i="36"/>
  <c r="R621" i="36"/>
  <c r="AT920" i="36"/>
  <c r="AV920" i="36" s="1"/>
  <c r="AU920" i="36"/>
  <c r="AU921" i="36" s="1"/>
  <c r="AU922" i="36" s="1"/>
  <c r="AU923" i="36" s="1"/>
  <c r="AT921" i="36"/>
  <c r="AV921" i="36" s="1"/>
  <c r="AT922" i="36"/>
  <c r="AV922" i="36" s="1"/>
  <c r="AT923" i="36"/>
  <c r="AV923" i="36" s="1"/>
  <c r="AT924" i="36"/>
  <c r="AV924" i="36" s="1"/>
  <c r="AU924" i="36"/>
  <c r="AU925" i="36" s="1"/>
  <c r="AU926" i="36" s="1"/>
  <c r="AU927" i="36" s="1"/>
  <c r="AT925" i="36"/>
  <c r="AV925" i="36" s="1"/>
  <c r="AT926" i="36"/>
  <c r="AV926" i="36" s="1"/>
  <c r="AT927" i="36"/>
  <c r="AV927" i="36" s="1"/>
  <c r="AT928" i="36"/>
  <c r="AV928" i="36" s="1"/>
  <c r="AU928" i="36"/>
  <c r="AU929" i="36" s="1"/>
  <c r="AU930" i="36" s="1"/>
  <c r="AU931" i="36" s="1"/>
  <c r="AT929" i="36"/>
  <c r="AV929" i="36" s="1"/>
  <c r="AT930" i="36"/>
  <c r="AV930" i="36" s="1"/>
  <c r="AT931" i="36"/>
  <c r="AV931" i="36" s="1"/>
  <c r="AT932" i="36"/>
  <c r="AV932" i="36" s="1"/>
  <c r="AU932" i="36"/>
  <c r="AU933" i="36" s="1"/>
  <c r="AU934" i="36" s="1"/>
  <c r="AU935" i="36" s="1"/>
  <c r="AU936" i="36" s="1"/>
  <c r="AT933" i="36"/>
  <c r="AV933" i="36" s="1"/>
  <c r="AT934" i="36"/>
  <c r="AV934" i="36" s="1"/>
  <c r="AT935" i="36"/>
  <c r="AV935" i="36" s="1"/>
  <c r="AT936" i="36"/>
  <c r="AV936" i="36" s="1"/>
  <c r="AT937" i="36"/>
  <c r="AV937" i="36" s="1"/>
  <c r="AU937" i="36"/>
  <c r="AU938" i="36" s="1"/>
  <c r="AU939" i="36" s="1"/>
  <c r="AU940" i="36" s="1"/>
  <c r="AU941" i="36" s="1"/>
  <c r="AU942" i="36" s="1"/>
  <c r="AU943" i="36" s="1"/>
  <c r="AU944" i="36" s="1"/>
  <c r="AT938" i="36"/>
  <c r="AV938" i="36" s="1"/>
  <c r="AT939" i="36"/>
  <c r="AV939" i="36" s="1"/>
  <c r="AT940" i="36"/>
  <c r="AV940" i="36" s="1"/>
  <c r="AT941" i="36"/>
  <c r="AV941" i="36" s="1"/>
  <c r="AT942" i="36"/>
  <c r="AV942" i="36" s="1"/>
  <c r="AT943" i="36"/>
  <c r="AV943" i="36" s="1"/>
  <c r="AT944" i="36"/>
  <c r="AV944" i="36" s="1"/>
  <c r="AT945" i="36"/>
  <c r="AV945" i="36" s="1"/>
  <c r="AU945" i="36"/>
  <c r="AU946" i="36" s="1"/>
  <c r="AU947" i="36" s="1"/>
  <c r="AU948" i="36" s="1"/>
  <c r="AU949" i="36" s="1"/>
  <c r="AT946" i="36"/>
  <c r="AV946" i="36" s="1"/>
  <c r="AT947" i="36"/>
  <c r="AV947" i="36" s="1"/>
  <c r="AT948" i="36"/>
  <c r="AV948" i="36" s="1"/>
  <c r="AT949" i="36"/>
  <c r="AV949" i="36" s="1"/>
  <c r="AT950" i="36"/>
  <c r="AV950" i="36" s="1"/>
  <c r="AU950" i="36"/>
  <c r="AU951" i="36" s="1"/>
  <c r="AU952" i="36" s="1"/>
  <c r="AU953" i="36" s="1"/>
  <c r="AT951" i="36"/>
  <c r="AV951" i="36" s="1"/>
  <c r="AT952" i="36"/>
  <c r="AV952" i="36" s="1"/>
  <c r="AT953" i="36"/>
  <c r="AV953" i="36" s="1"/>
  <c r="AT954" i="36"/>
  <c r="AV954" i="36" s="1"/>
  <c r="AU954" i="36"/>
  <c r="AU955" i="36" s="1"/>
  <c r="AU956" i="36" s="1"/>
  <c r="AU957" i="36" s="1"/>
  <c r="AT955" i="36"/>
  <c r="AV955" i="36" s="1"/>
  <c r="AT956" i="36"/>
  <c r="AV956" i="36" s="1"/>
  <c r="AT957" i="36"/>
  <c r="AV957" i="36" s="1"/>
  <c r="AT958" i="36"/>
  <c r="AV958" i="36" s="1"/>
  <c r="AU958" i="36"/>
  <c r="AU959" i="36" s="1"/>
  <c r="AU960" i="36" s="1"/>
  <c r="AU961" i="36" s="1"/>
  <c r="AU962" i="36" s="1"/>
  <c r="AT959" i="36"/>
  <c r="AV959" i="36" s="1"/>
  <c r="AT960" i="36"/>
  <c r="AV960" i="36" s="1"/>
  <c r="AT961" i="36"/>
  <c r="AV961" i="36" s="1"/>
  <c r="AT962" i="36"/>
  <c r="AV962" i="36" s="1"/>
  <c r="AT963" i="36"/>
  <c r="AV963" i="36" s="1"/>
  <c r="AU963" i="36"/>
  <c r="AU964" i="36" s="1"/>
  <c r="AU965" i="36" s="1"/>
  <c r="AU966" i="36" s="1"/>
  <c r="AT964" i="36"/>
  <c r="AV964" i="36" s="1"/>
  <c r="AT965" i="36"/>
  <c r="AV965" i="36" s="1"/>
  <c r="AT966" i="36"/>
  <c r="AV966" i="36" s="1"/>
  <c r="AT967" i="36"/>
  <c r="AV967" i="36" s="1"/>
  <c r="AU967" i="36"/>
  <c r="AU968" i="36" s="1"/>
  <c r="AU969" i="36" s="1"/>
  <c r="AU970" i="36" s="1"/>
  <c r="AT968" i="36"/>
  <c r="AV968" i="36" s="1"/>
  <c r="AT969" i="36"/>
  <c r="AV969" i="36" s="1"/>
  <c r="AT970" i="36"/>
  <c r="AV970" i="36" s="1"/>
  <c r="AT971" i="36"/>
  <c r="AV971" i="36" s="1"/>
  <c r="AU971" i="36"/>
  <c r="AT972" i="36"/>
  <c r="AV972" i="36" s="1"/>
  <c r="AU972" i="36"/>
  <c r="AU973" i="36" s="1"/>
  <c r="AU974" i="36" s="1"/>
  <c r="AU975" i="36" s="1"/>
  <c r="AT973" i="36"/>
  <c r="AV973" i="36" s="1"/>
  <c r="AT974" i="36"/>
  <c r="AV974" i="36" s="1"/>
  <c r="AT975" i="36"/>
  <c r="AV975" i="36" s="1"/>
  <c r="AT976" i="36"/>
  <c r="AV976" i="36" s="1"/>
  <c r="AU976" i="36"/>
  <c r="AU977" i="36" s="1"/>
  <c r="AU978" i="36" s="1"/>
  <c r="AU979" i="36" s="1"/>
  <c r="AT977" i="36"/>
  <c r="AV977" i="36" s="1"/>
  <c r="AT978" i="36"/>
  <c r="AV978" i="36" s="1"/>
  <c r="AT979" i="36"/>
  <c r="AV979" i="36" s="1"/>
  <c r="AT980" i="36"/>
  <c r="AV980" i="36" s="1"/>
  <c r="AU980" i="36"/>
  <c r="AU981" i="36" s="1"/>
  <c r="AU982" i="36" s="1"/>
  <c r="AU983" i="36" s="1"/>
  <c r="AT981" i="36"/>
  <c r="AV981" i="36" s="1"/>
  <c r="AT982" i="36"/>
  <c r="AV982" i="36" s="1"/>
  <c r="AT983" i="36"/>
  <c r="AV983" i="36" s="1"/>
  <c r="AT984" i="36"/>
  <c r="AV984" i="36" s="1"/>
  <c r="AU984" i="36"/>
  <c r="AU985" i="36" s="1"/>
  <c r="AU986" i="36" s="1"/>
  <c r="AU987" i="36" s="1"/>
  <c r="AT985" i="36"/>
  <c r="AV985" i="36" s="1"/>
  <c r="AT986" i="36"/>
  <c r="AV986" i="36" s="1"/>
  <c r="AT987" i="36"/>
  <c r="AV987" i="36" s="1"/>
  <c r="AT988" i="36"/>
  <c r="AV988" i="36" s="1"/>
  <c r="AU988" i="36"/>
  <c r="AU989" i="36" s="1"/>
  <c r="AU990" i="36" s="1"/>
  <c r="AU991" i="36" s="1"/>
  <c r="AU992" i="36" s="1"/>
  <c r="AT989" i="36"/>
  <c r="AV989" i="36" s="1"/>
  <c r="AT990" i="36"/>
  <c r="AV990" i="36" s="1"/>
  <c r="AT991" i="36"/>
  <c r="AV991" i="36" s="1"/>
  <c r="AT992" i="36"/>
  <c r="AV992" i="36" s="1"/>
  <c r="AT993" i="36"/>
  <c r="AV993" i="36" s="1"/>
  <c r="AU993" i="36"/>
  <c r="AU994" i="36" s="1"/>
  <c r="AU995" i="36" s="1"/>
  <c r="AU996" i="36" s="1"/>
  <c r="AU997" i="36" s="1"/>
  <c r="AT994" i="36"/>
  <c r="AV994" i="36" s="1"/>
  <c r="AT995" i="36"/>
  <c r="AV995" i="36" s="1"/>
  <c r="AT996" i="36"/>
  <c r="AV996" i="36" s="1"/>
  <c r="AT997" i="36"/>
  <c r="AV997" i="36" s="1"/>
  <c r="AT998" i="36"/>
  <c r="AV998" i="36" s="1"/>
  <c r="AU998" i="36"/>
  <c r="AU999" i="36" s="1"/>
  <c r="AU1000" i="36" s="1"/>
  <c r="AU1001" i="36" s="1"/>
  <c r="AT999" i="36"/>
  <c r="AV999" i="36" s="1"/>
  <c r="AT1000" i="36"/>
  <c r="AV1000" i="36" s="1"/>
  <c r="AT1001" i="36"/>
  <c r="AV1001" i="36" s="1"/>
  <c r="AT1002" i="36"/>
  <c r="AV1002" i="36" s="1"/>
  <c r="AU1002" i="36"/>
  <c r="AU1003" i="36" s="1"/>
  <c r="AU1004" i="36" s="1"/>
  <c r="AU1005" i="36" s="1"/>
  <c r="AT1003" i="36"/>
  <c r="AV1003" i="36" s="1"/>
  <c r="AT1004" i="36"/>
  <c r="AV1004" i="36" s="1"/>
  <c r="AT1005" i="36"/>
  <c r="AV1005" i="36" s="1"/>
  <c r="AT1006" i="36"/>
  <c r="AV1006" i="36" s="1"/>
  <c r="AU1006" i="36"/>
  <c r="AU1007" i="36" s="1"/>
  <c r="AU1008" i="36" s="1"/>
  <c r="AU1009" i="36" s="1"/>
  <c r="AT1007" i="36"/>
  <c r="AV1007" i="36" s="1"/>
  <c r="AT1008" i="36"/>
  <c r="AV1008" i="36" s="1"/>
  <c r="AT1009" i="36"/>
  <c r="AV1009" i="36" s="1"/>
  <c r="AT1010" i="36"/>
  <c r="AV1010" i="36" s="1"/>
  <c r="AU1010" i="36"/>
  <c r="AU1011" i="36" s="1"/>
  <c r="AU1012" i="36" s="1"/>
  <c r="AU1013" i="36" s="1"/>
  <c r="AU1014" i="36" s="1"/>
  <c r="AT1011" i="36"/>
  <c r="AV1011" i="36" s="1"/>
  <c r="AT1012" i="36"/>
  <c r="AV1012" i="36" s="1"/>
  <c r="AT1013" i="36"/>
  <c r="AV1013" i="36" s="1"/>
  <c r="AT1014" i="36"/>
  <c r="AV1014" i="36" s="1"/>
  <c r="AT1015" i="36"/>
  <c r="AV1015" i="36" s="1"/>
  <c r="AU1015" i="36"/>
  <c r="AU1016" i="36" s="1"/>
  <c r="AU1017" i="36" s="1"/>
  <c r="AU1018" i="36" s="1"/>
  <c r="AT1016" i="36"/>
  <c r="AV1016" i="36" s="1"/>
  <c r="AT1017" i="36"/>
  <c r="AV1017" i="36" s="1"/>
  <c r="AT1018" i="36"/>
  <c r="AV1018" i="36" s="1"/>
  <c r="AT1019" i="36"/>
  <c r="AV1019" i="36" s="1"/>
  <c r="AU1019" i="36"/>
  <c r="AU1020" i="36" s="1"/>
  <c r="AU1021" i="36" s="1"/>
  <c r="AU1022" i="36" s="1"/>
  <c r="AT1020" i="36"/>
  <c r="AV1020" i="36" s="1"/>
  <c r="AT1021" i="36"/>
  <c r="AV1021" i="36" s="1"/>
  <c r="AT1022" i="36"/>
  <c r="AV1022" i="36" s="1"/>
  <c r="AT1023" i="36"/>
  <c r="AV1023" i="36" s="1"/>
  <c r="AU1023" i="36"/>
  <c r="AU1024" i="36" s="1"/>
  <c r="AU1025" i="36" s="1"/>
  <c r="AU1026" i="36" s="1"/>
  <c r="AU1027" i="36" s="1"/>
  <c r="AT1024" i="36"/>
  <c r="AV1024" i="36" s="1"/>
  <c r="AT1025" i="36"/>
  <c r="AV1025" i="36" s="1"/>
  <c r="AT1026" i="36"/>
  <c r="AV1026" i="36" s="1"/>
  <c r="AT1027" i="36"/>
  <c r="AV1027" i="36" s="1"/>
  <c r="AT1028" i="36"/>
  <c r="AV1028" i="36" s="1"/>
  <c r="AU1028" i="36"/>
  <c r="AU1029" i="36" s="1"/>
  <c r="AU1030" i="36" s="1"/>
  <c r="AU1031" i="36" s="1"/>
  <c r="AT1029" i="36"/>
  <c r="AV1029" i="36" s="1"/>
  <c r="AT1030" i="36"/>
  <c r="AV1030" i="36" s="1"/>
  <c r="AT1031" i="36"/>
  <c r="AV1031" i="36" s="1"/>
  <c r="AT1032" i="36"/>
  <c r="AV1032" i="36" s="1"/>
  <c r="AU1032" i="36"/>
  <c r="AU1033" i="36" s="1"/>
  <c r="AU1034" i="36" s="1"/>
  <c r="AU1035" i="36" s="1"/>
  <c r="AU1036" i="36" s="1"/>
  <c r="AT1033" i="36"/>
  <c r="AV1033" i="36" s="1"/>
  <c r="AT1034" i="36"/>
  <c r="AV1034" i="36" s="1"/>
  <c r="AT1035" i="36"/>
  <c r="AV1035" i="36" s="1"/>
  <c r="AT1036" i="36"/>
  <c r="AV1036" i="36" s="1"/>
  <c r="AT1037" i="36"/>
  <c r="AV1037" i="36" s="1"/>
  <c r="AU1037" i="36"/>
  <c r="AU1038" i="36" s="1"/>
  <c r="AU1039" i="36" s="1"/>
  <c r="AU1040" i="36" s="1"/>
  <c r="AT1038" i="36"/>
  <c r="AV1038" i="36" s="1"/>
  <c r="AT1039" i="36"/>
  <c r="AV1039" i="36" s="1"/>
  <c r="AT1040" i="36"/>
  <c r="AV1040" i="36" s="1"/>
  <c r="AT1041" i="36"/>
  <c r="AV1041" i="36" s="1"/>
  <c r="AU1041" i="36"/>
  <c r="AU1042" i="36" s="1"/>
  <c r="AU1043" i="36" s="1"/>
  <c r="AU1044" i="36" s="1"/>
  <c r="AT1042" i="36"/>
  <c r="AV1042" i="36" s="1"/>
  <c r="AT1043" i="36"/>
  <c r="AV1043" i="36" s="1"/>
  <c r="AT1044" i="36"/>
  <c r="AV1044" i="36" s="1"/>
  <c r="AT1045" i="36"/>
  <c r="AV1045" i="36" s="1"/>
  <c r="AU1045" i="36"/>
  <c r="AU1046" i="36" s="1"/>
  <c r="AU1047" i="36" s="1"/>
  <c r="AU1048" i="36" s="1"/>
  <c r="AT1046" i="36"/>
  <c r="AV1046" i="36" s="1"/>
  <c r="AT1047" i="36"/>
  <c r="AV1047" i="36" s="1"/>
  <c r="AT1048" i="36"/>
  <c r="AV1048" i="36" s="1"/>
  <c r="AT1049" i="36"/>
  <c r="AV1049" i="36" s="1"/>
  <c r="AU1049" i="36"/>
  <c r="AU1050" i="36" s="1"/>
  <c r="AV1050" i="36"/>
  <c r="AP597" i="36" l="1"/>
  <c r="AV597" i="36"/>
  <c r="AP596" i="36"/>
  <c r="AV596" i="36"/>
  <c r="AP595" i="36"/>
  <c r="AV595" i="36"/>
  <c r="AP594" i="36"/>
  <c r="AV593" i="36"/>
  <c r="AP593" i="36"/>
  <c r="AP592" i="36"/>
  <c r="AV592" i="36"/>
  <c r="AP591" i="36"/>
  <c r="AV591" i="36"/>
  <c r="AV590" i="36"/>
  <c r="AP590" i="36"/>
  <c r="AV581" i="36"/>
  <c r="P610" i="36"/>
  <c r="P667" i="36"/>
  <c r="AP584" i="36"/>
  <c r="AQ584" i="36" s="1"/>
  <c r="AP583" i="36"/>
  <c r="AQ583" i="36" s="1"/>
  <c r="AP582" i="36"/>
  <c r="AQ582" i="36" s="1"/>
  <c r="AP581" i="36"/>
  <c r="AQ581" i="36" s="1"/>
  <c r="T569" i="36"/>
  <c r="T570" i="36"/>
  <c r="AN570" i="36" s="1"/>
  <c r="G611" i="36"/>
  <c r="F614" i="36"/>
  <c r="G613" i="36"/>
  <c r="E611" i="36"/>
  <c r="R619" i="36"/>
  <c r="R618" i="36"/>
  <c r="F613" i="36"/>
  <c r="H159" i="27"/>
  <c r="R154" i="27" s="1"/>
  <c r="AU570" i="36"/>
  <c r="AU571" i="36" s="1"/>
  <c r="AU572" i="36" s="1"/>
  <c r="D613" i="36"/>
  <c r="D612" i="36"/>
  <c r="E612" i="36"/>
  <c r="E608" i="36"/>
  <c r="D608" i="36"/>
  <c r="D611" i="36"/>
  <c r="G614" i="36"/>
  <c r="R623" i="36" s="1"/>
  <c r="N617" i="36"/>
  <c r="T564" i="36"/>
  <c r="N619" i="36"/>
  <c r="T566" i="36"/>
  <c r="R616" i="36"/>
  <c r="T567" i="36"/>
  <c r="AN567" i="36" s="1"/>
  <c r="T565" i="36"/>
  <c r="R617" i="36"/>
  <c r="T568" i="36"/>
  <c r="AN568" i="36" s="1"/>
  <c r="F608" i="36"/>
  <c r="F612" i="36"/>
  <c r="AY549" i="37"/>
  <c r="AZ549" i="37" s="1"/>
  <c r="N159" i="27"/>
  <c r="D614" i="36"/>
  <c r="G612" i="36"/>
  <c r="T551" i="36"/>
  <c r="AN551" i="36" s="1"/>
  <c r="T40" i="36"/>
  <c r="AN40" i="36" s="1"/>
  <c r="T230" i="36"/>
  <c r="AN230" i="36" s="1"/>
  <c r="AP230" i="36" s="1"/>
  <c r="AQ230" i="36" s="1"/>
  <c r="T291" i="36"/>
  <c r="AN291" i="36" s="1"/>
  <c r="AR291" i="36" s="1"/>
  <c r="T307" i="36"/>
  <c r="AN307" i="36" s="1"/>
  <c r="AR307" i="36" s="1"/>
  <c r="T332" i="36"/>
  <c r="AN332" i="36" s="1"/>
  <c r="AR332" i="36" s="1"/>
  <c r="T251" i="36"/>
  <c r="AN251" i="36" s="1"/>
  <c r="AP251" i="36" s="1"/>
  <c r="AQ251" i="36" s="1"/>
  <c r="T395" i="36"/>
  <c r="AN395" i="36" s="1"/>
  <c r="AP395" i="36" s="1"/>
  <c r="AQ395" i="36" s="1"/>
  <c r="T273" i="36"/>
  <c r="AN273" i="36" s="1"/>
  <c r="AR273" i="36" s="1"/>
  <c r="T374" i="36"/>
  <c r="AN374" i="36" s="1"/>
  <c r="AR374" i="36" s="1"/>
  <c r="T355" i="36"/>
  <c r="AN355" i="36" s="1"/>
  <c r="AP355" i="36" s="1"/>
  <c r="AQ355" i="36" s="1"/>
  <c r="T24" i="36"/>
  <c r="AN24" i="36" s="1"/>
  <c r="T129" i="36"/>
  <c r="AN129" i="36" s="1"/>
  <c r="AP129" i="36" s="1"/>
  <c r="AQ129" i="36" s="1"/>
  <c r="T422" i="36"/>
  <c r="AN422" i="36" s="1"/>
  <c r="AR422" i="36" s="1"/>
  <c r="T382" i="36"/>
  <c r="AN382" i="36" s="1"/>
  <c r="AR382" i="36" s="1"/>
  <c r="T512" i="36"/>
  <c r="AN512" i="36" s="1"/>
  <c r="AP512" i="36" s="1"/>
  <c r="AQ512" i="36" s="1"/>
  <c r="T97" i="36"/>
  <c r="AN97" i="36" s="1"/>
  <c r="AP97" i="36" s="1"/>
  <c r="AQ97" i="36" s="1"/>
  <c r="T299" i="36"/>
  <c r="AN299" i="36" s="1"/>
  <c r="AP299" i="36" s="1"/>
  <c r="AQ299" i="36" s="1"/>
  <c r="T526" i="36"/>
  <c r="AN526" i="36" s="1"/>
  <c r="AR526" i="36" s="1"/>
  <c r="T516" i="36"/>
  <c r="AN516" i="36" s="1"/>
  <c r="AR516" i="36" s="1"/>
  <c r="T449" i="36"/>
  <c r="AN449" i="36" s="1"/>
  <c r="AR449" i="36" s="1"/>
  <c r="T519" i="36"/>
  <c r="AN519" i="36" s="1"/>
  <c r="AR519" i="36" s="1"/>
  <c r="T430" i="36"/>
  <c r="AN430" i="36" s="1"/>
  <c r="AR430" i="36" s="1"/>
  <c r="T482" i="36"/>
  <c r="AN482" i="36" s="1"/>
  <c r="AR482" i="36" s="1"/>
  <c r="T304" i="36"/>
  <c r="AN304" i="36" s="1"/>
  <c r="AP304" i="36" s="1"/>
  <c r="AQ304" i="36" s="1"/>
  <c r="T260" i="36"/>
  <c r="AN260" i="36" s="1"/>
  <c r="AR260" i="36" s="1"/>
  <c r="T34" i="36"/>
  <c r="AN34" i="36" s="1"/>
  <c r="T246" i="36"/>
  <c r="AN246" i="36" s="1"/>
  <c r="AP246" i="36" s="1"/>
  <c r="AQ246" i="36" s="1"/>
  <c r="T545" i="36"/>
  <c r="AN545" i="36" s="1"/>
  <c r="AP545" i="36" s="1"/>
  <c r="AQ545" i="36" s="1"/>
  <c r="T333" i="36"/>
  <c r="AN333" i="36" s="1"/>
  <c r="AR333" i="36" s="1"/>
  <c r="T530" i="36"/>
  <c r="AN530" i="36" s="1"/>
  <c r="AP530" i="36" s="1"/>
  <c r="AQ530" i="36" s="1"/>
  <c r="T283" i="36"/>
  <c r="AN283" i="36" s="1"/>
  <c r="AP283" i="36" s="1"/>
  <c r="AQ283" i="36" s="1"/>
  <c r="T84" i="36"/>
  <c r="AN84" i="36" s="1"/>
  <c r="AR84" i="36" s="1"/>
  <c r="T48" i="36"/>
  <c r="AN48" i="36" s="1"/>
  <c r="T289" i="36"/>
  <c r="AN289" i="36" s="1"/>
  <c r="AP289" i="36" s="1"/>
  <c r="AQ289" i="36" s="1"/>
  <c r="T61" i="36"/>
  <c r="AN61" i="36" s="1"/>
  <c r="T60" i="36"/>
  <c r="AN60" i="36" s="1"/>
  <c r="T385" i="36"/>
  <c r="AN385" i="36" s="1"/>
  <c r="AP385" i="36" s="1"/>
  <c r="AQ385" i="36" s="1"/>
  <c r="T388" i="36"/>
  <c r="AN388" i="36" s="1"/>
  <c r="AP388" i="36" s="1"/>
  <c r="AQ388" i="36" s="1"/>
  <c r="T247" i="36"/>
  <c r="AN247" i="36" s="1"/>
  <c r="AR247" i="36" s="1"/>
  <c r="T93" i="36"/>
  <c r="AN93" i="36" s="1"/>
  <c r="AR93" i="36" s="1"/>
  <c r="T411" i="36"/>
  <c r="AN411" i="36" s="1"/>
  <c r="AR411" i="36" s="1"/>
  <c r="T557" i="36"/>
  <c r="AN557" i="36" s="1"/>
  <c r="AP557" i="36" s="1"/>
  <c r="AQ557" i="36" s="1"/>
  <c r="T400" i="36"/>
  <c r="AN400" i="36" s="1"/>
  <c r="AR400" i="36" s="1"/>
  <c r="T345" i="36"/>
  <c r="AN345" i="36" s="1"/>
  <c r="AP345" i="36" s="1"/>
  <c r="AQ345" i="36" s="1"/>
  <c r="T302" i="36"/>
  <c r="AN302" i="36" s="1"/>
  <c r="AR302" i="36" s="1"/>
  <c r="T465" i="36"/>
  <c r="AN465" i="36" s="1"/>
  <c r="AR465" i="36" s="1"/>
  <c r="T373" i="36"/>
  <c r="AN373" i="36" s="1"/>
  <c r="AR373" i="36" s="1"/>
  <c r="T343" i="36"/>
  <c r="AN343" i="36" s="1"/>
  <c r="AP343" i="36" s="1"/>
  <c r="AQ343" i="36" s="1"/>
  <c r="T274" i="36"/>
  <c r="AN274" i="36" s="1"/>
  <c r="AR274" i="36" s="1"/>
  <c r="T161" i="36"/>
  <c r="AN161" i="36" s="1"/>
  <c r="AP161" i="36" s="1"/>
  <c r="AQ161" i="36" s="1"/>
  <c r="T116" i="36"/>
  <c r="AN116" i="36" s="1"/>
  <c r="AP116" i="36" s="1"/>
  <c r="AQ116" i="36" s="1"/>
  <c r="T114" i="36"/>
  <c r="AN114" i="36" s="1"/>
  <c r="AR114" i="36" s="1"/>
  <c r="T402" i="36"/>
  <c r="AN402" i="36" s="1"/>
  <c r="AP402" i="36" s="1"/>
  <c r="AQ402" i="36" s="1"/>
  <c r="T313" i="36"/>
  <c r="AN313" i="36" s="1"/>
  <c r="AR313" i="36" s="1"/>
  <c r="T483" i="36"/>
  <c r="AN483" i="36" s="1"/>
  <c r="AP483" i="36" s="1"/>
  <c r="AQ483" i="36" s="1"/>
  <c r="T158" i="36"/>
  <c r="AN158" i="36" s="1"/>
  <c r="AR158" i="36" s="1"/>
  <c r="T124" i="36"/>
  <c r="AN124" i="36" s="1"/>
  <c r="AR124" i="36" s="1"/>
  <c r="T120" i="36"/>
  <c r="AN120" i="36" s="1"/>
  <c r="AP120" i="36" s="1"/>
  <c r="AQ120" i="36" s="1"/>
  <c r="T102" i="36"/>
  <c r="AN102" i="36" s="1"/>
  <c r="AP102" i="36" s="1"/>
  <c r="AQ102" i="36" s="1"/>
  <c r="T100" i="36"/>
  <c r="AN100" i="36" s="1"/>
  <c r="AP100" i="36" s="1"/>
  <c r="AQ100" i="36" s="1"/>
  <c r="T146" i="36"/>
  <c r="AN146" i="36" s="1"/>
  <c r="AR146" i="36" s="1"/>
  <c r="T540" i="36"/>
  <c r="AN540" i="36" s="1"/>
  <c r="AP540" i="36" s="1"/>
  <c r="AQ540" i="36" s="1"/>
  <c r="T504" i="36"/>
  <c r="AN504" i="36" s="1"/>
  <c r="AP504" i="36" s="1"/>
  <c r="AQ504" i="36" s="1"/>
  <c r="T487" i="36"/>
  <c r="AN487" i="36" s="1"/>
  <c r="AR487" i="36" s="1"/>
  <c r="T427" i="36"/>
  <c r="AN427" i="36" s="1"/>
  <c r="AP427" i="36" s="1"/>
  <c r="AQ427" i="36" s="1"/>
  <c r="T202" i="36"/>
  <c r="AN202" i="36" s="1"/>
  <c r="AP202" i="36" s="1"/>
  <c r="AQ202" i="36" s="1"/>
  <c r="T169" i="36"/>
  <c r="AN169" i="36" s="1"/>
  <c r="AR169" i="36" s="1"/>
  <c r="T277" i="36"/>
  <c r="AN277" i="36" s="1"/>
  <c r="AP277" i="36" s="1"/>
  <c r="AQ277" i="36" s="1"/>
  <c r="T185" i="36"/>
  <c r="AN185" i="36" s="1"/>
  <c r="AR185" i="36" s="1"/>
  <c r="T493" i="36"/>
  <c r="AN493" i="36" s="1"/>
  <c r="AP493" i="36" s="1"/>
  <c r="AQ493" i="36" s="1"/>
  <c r="T208" i="36"/>
  <c r="AN208" i="36" s="1"/>
  <c r="AR208" i="36" s="1"/>
  <c r="T206" i="36"/>
  <c r="AN206" i="36" s="1"/>
  <c r="AP206" i="36" s="1"/>
  <c r="AQ206" i="36" s="1"/>
  <c r="T539" i="36"/>
  <c r="AN539" i="36" s="1"/>
  <c r="AP539" i="36" s="1"/>
  <c r="AQ539" i="36" s="1"/>
  <c r="T324" i="36"/>
  <c r="AN324" i="36" s="1"/>
  <c r="AP324" i="36" s="1"/>
  <c r="AQ324" i="36" s="1"/>
  <c r="T33" i="36"/>
  <c r="AN33" i="36" s="1"/>
  <c r="T212" i="36"/>
  <c r="AN212" i="36" s="1"/>
  <c r="AR212" i="36" s="1"/>
  <c r="T78" i="36"/>
  <c r="AN78" i="36" s="1"/>
  <c r="AR78" i="36" s="1"/>
  <c r="T532" i="36"/>
  <c r="AN532" i="36" s="1"/>
  <c r="AP532" i="36" s="1"/>
  <c r="AQ532" i="36" s="1"/>
  <c r="T317" i="36"/>
  <c r="AN317" i="36" s="1"/>
  <c r="AR317" i="36" s="1"/>
  <c r="T209" i="36"/>
  <c r="AN209" i="36" s="1"/>
  <c r="AR209" i="36" s="1"/>
  <c r="T73" i="36"/>
  <c r="AN73" i="36" s="1"/>
  <c r="T454" i="36"/>
  <c r="AN454" i="36" s="1"/>
  <c r="AP454" i="36" s="1"/>
  <c r="AQ454" i="36" s="1"/>
  <c r="T444" i="36"/>
  <c r="AN444" i="36" s="1"/>
  <c r="AP444" i="36" s="1"/>
  <c r="AQ444" i="36" s="1"/>
  <c r="T360" i="36"/>
  <c r="AN360" i="36" s="1"/>
  <c r="AR360" i="36" s="1"/>
  <c r="T232" i="36"/>
  <c r="AN232" i="36" s="1"/>
  <c r="AP232" i="36" s="1"/>
  <c r="AQ232" i="36" s="1"/>
  <c r="T91" i="36"/>
  <c r="AN91" i="36" s="1"/>
  <c r="AR91" i="36" s="1"/>
  <c r="T534" i="36"/>
  <c r="AN534" i="36" s="1"/>
  <c r="AR534" i="36" s="1"/>
  <c r="T406" i="36"/>
  <c r="AN406" i="36" s="1"/>
  <c r="AP406" i="36" s="1"/>
  <c r="AQ406" i="36" s="1"/>
  <c r="T300" i="36"/>
  <c r="AN300" i="36" s="1"/>
  <c r="AR300" i="36" s="1"/>
  <c r="T288" i="36"/>
  <c r="AN288" i="36" s="1"/>
  <c r="AP288" i="36" s="1"/>
  <c r="AQ288" i="36" s="1"/>
  <c r="T244" i="36"/>
  <c r="AN244" i="36" s="1"/>
  <c r="AP244" i="36" s="1"/>
  <c r="AQ244" i="36" s="1"/>
  <c r="T368" i="36"/>
  <c r="AN368" i="36" s="1"/>
  <c r="AP368" i="36" s="1"/>
  <c r="AQ368" i="36" s="1"/>
  <c r="T359" i="36"/>
  <c r="AN359" i="36" s="1"/>
  <c r="AP359" i="36" s="1"/>
  <c r="AQ359" i="36" s="1"/>
  <c r="T255" i="36"/>
  <c r="AN255" i="36" s="1"/>
  <c r="AR255" i="36" s="1"/>
  <c r="T105" i="36"/>
  <c r="AN105" i="36" s="1"/>
  <c r="AR105" i="36" s="1"/>
  <c r="T547" i="36"/>
  <c r="AN547" i="36" s="1"/>
  <c r="AR547" i="36" s="1"/>
  <c r="T445" i="36"/>
  <c r="AN445" i="36" s="1"/>
  <c r="AP445" i="36" s="1"/>
  <c r="AQ445" i="36" s="1"/>
  <c r="T151" i="36"/>
  <c r="AN151" i="36" s="1"/>
  <c r="AR151" i="36" s="1"/>
  <c r="T533" i="36"/>
  <c r="AN533" i="36" s="1"/>
  <c r="AR533" i="36" s="1"/>
  <c r="T437" i="36"/>
  <c r="AN437" i="36" s="1"/>
  <c r="AR437" i="36" s="1"/>
  <c r="T72" i="36"/>
  <c r="AN72" i="36" s="1"/>
  <c r="T156" i="36"/>
  <c r="AN156" i="36" s="1"/>
  <c r="AP156" i="36" s="1"/>
  <c r="AQ156" i="36" s="1"/>
  <c r="T499" i="36"/>
  <c r="AN499" i="36" s="1"/>
  <c r="AP499" i="36" s="1"/>
  <c r="AQ499" i="36" s="1"/>
  <c r="T473" i="36"/>
  <c r="AN473" i="36" s="1"/>
  <c r="AR473" i="36" s="1"/>
  <c r="T351" i="36"/>
  <c r="AN351" i="36" s="1"/>
  <c r="AR351" i="36" s="1"/>
  <c r="T278" i="36"/>
  <c r="AN278" i="36" s="1"/>
  <c r="AR278" i="36" s="1"/>
  <c r="T264" i="36"/>
  <c r="AN264" i="36" s="1"/>
  <c r="AR264" i="36" s="1"/>
  <c r="T117" i="36"/>
  <c r="AN117" i="36" s="1"/>
  <c r="AR117" i="36" s="1"/>
  <c r="T509" i="36"/>
  <c r="AN509" i="36" s="1"/>
  <c r="AR509" i="36" s="1"/>
  <c r="T236" i="36"/>
  <c r="AN236" i="36" s="1"/>
  <c r="AP236" i="36" s="1"/>
  <c r="AQ236" i="36" s="1"/>
  <c r="T525" i="36"/>
  <c r="AN525" i="36" s="1"/>
  <c r="AR525" i="36" s="1"/>
  <c r="T431" i="36"/>
  <c r="AN431" i="36" s="1"/>
  <c r="AP431" i="36" s="1"/>
  <c r="AQ431" i="36" s="1"/>
  <c r="T354" i="36"/>
  <c r="AN354" i="36" s="1"/>
  <c r="AP354" i="36" s="1"/>
  <c r="AQ354" i="36" s="1"/>
  <c r="T173" i="36"/>
  <c r="AN173" i="36" s="1"/>
  <c r="AP173" i="36" s="1"/>
  <c r="AQ173" i="36" s="1"/>
  <c r="T381" i="36"/>
  <c r="AN381" i="36" s="1"/>
  <c r="AR381" i="36" s="1"/>
  <c r="T179" i="36"/>
  <c r="AN179" i="36" s="1"/>
  <c r="AP179" i="36" s="1"/>
  <c r="AQ179" i="36" s="1"/>
  <c r="T135" i="36"/>
  <c r="AN135" i="36" s="1"/>
  <c r="AR135" i="36" s="1"/>
  <c r="T76" i="36"/>
  <c r="AN76" i="36" s="1"/>
  <c r="T389" i="36"/>
  <c r="AN389" i="36" s="1"/>
  <c r="AP389" i="36" s="1"/>
  <c r="AQ389" i="36" s="1"/>
  <c r="T27" i="36"/>
  <c r="AN27" i="36" s="1"/>
  <c r="T491" i="36"/>
  <c r="AN491" i="36" s="1"/>
  <c r="AP491" i="36" s="1"/>
  <c r="AQ491" i="36" s="1"/>
  <c r="T265" i="36"/>
  <c r="AN265" i="36" s="1"/>
  <c r="AP265" i="36" s="1"/>
  <c r="AQ265" i="36" s="1"/>
  <c r="T461" i="36"/>
  <c r="AN461" i="36" s="1"/>
  <c r="AP461" i="36" s="1"/>
  <c r="AQ461" i="36" s="1"/>
  <c r="T340" i="36"/>
  <c r="AN340" i="36" s="1"/>
  <c r="AP340" i="36" s="1"/>
  <c r="AQ340" i="36" s="1"/>
  <c r="T496" i="36"/>
  <c r="AN496" i="36" s="1"/>
  <c r="AP496" i="36" s="1"/>
  <c r="AQ496" i="36" s="1"/>
  <c r="T238" i="36"/>
  <c r="AN238" i="36" s="1"/>
  <c r="AP238" i="36" s="1"/>
  <c r="AQ238" i="36" s="1"/>
  <c r="T417" i="36"/>
  <c r="AN417" i="36" s="1"/>
  <c r="AP417" i="36" s="1"/>
  <c r="AQ417" i="36" s="1"/>
  <c r="T377" i="36"/>
  <c r="AN377" i="36" s="1"/>
  <c r="AR377" i="36" s="1"/>
  <c r="T316" i="36"/>
  <c r="AN316" i="36" s="1"/>
  <c r="AP316" i="36" s="1"/>
  <c r="AQ316" i="36" s="1"/>
  <c r="T271" i="36"/>
  <c r="AN271" i="36" s="1"/>
  <c r="AR271" i="36" s="1"/>
  <c r="T257" i="36"/>
  <c r="AN257" i="36" s="1"/>
  <c r="AR257" i="36" s="1"/>
  <c r="T25" i="36"/>
  <c r="AN25" i="36" s="1"/>
  <c r="T30" i="36"/>
  <c r="AN30" i="36" s="1"/>
  <c r="T490" i="36"/>
  <c r="AN490" i="36" s="1"/>
  <c r="AP490" i="36" s="1"/>
  <c r="AQ490" i="36" s="1"/>
  <c r="T495" i="36"/>
  <c r="AN495" i="36" s="1"/>
  <c r="T31" i="36"/>
  <c r="AN31" i="36" s="1"/>
  <c r="T36" i="36"/>
  <c r="AN36" i="36" s="1"/>
  <c r="T421" i="36"/>
  <c r="AN421" i="36" s="1"/>
  <c r="AR421" i="36" s="1"/>
  <c r="T426" i="36"/>
  <c r="AN426" i="36" s="1"/>
  <c r="T451" i="36"/>
  <c r="AN451" i="36" s="1"/>
  <c r="T225" i="36"/>
  <c r="AN225" i="36" s="1"/>
  <c r="AR225" i="36" s="1"/>
  <c r="T220" i="36"/>
  <c r="AN220" i="36" s="1"/>
  <c r="T518" i="36"/>
  <c r="AN518" i="36" s="1"/>
  <c r="AP518" i="36" s="1"/>
  <c r="AQ518" i="36" s="1"/>
  <c r="T441" i="36"/>
  <c r="AN441" i="36" s="1"/>
  <c r="AR441" i="36" s="1"/>
  <c r="T446" i="36"/>
  <c r="AN446" i="36" s="1"/>
  <c r="T556" i="36"/>
  <c r="O613" i="36"/>
  <c r="T459" i="36"/>
  <c r="AN459" i="36" s="1"/>
  <c r="AP459" i="36" s="1"/>
  <c r="AQ459" i="36" s="1"/>
  <c r="T464" i="36"/>
  <c r="AN464" i="36" s="1"/>
  <c r="AR464" i="36" s="1"/>
  <c r="T502" i="36"/>
  <c r="AN502" i="36" s="1"/>
  <c r="T507" i="36"/>
  <c r="AN507" i="36" s="1"/>
  <c r="AP507" i="36" s="1"/>
  <c r="AQ507" i="36" s="1"/>
  <c r="T258" i="36"/>
  <c r="AN258" i="36" s="1"/>
  <c r="AR258" i="36" s="1"/>
  <c r="T538" i="36"/>
  <c r="AN538" i="36" s="1"/>
  <c r="T523" i="36"/>
  <c r="AN523" i="36" s="1"/>
  <c r="AP523" i="36" s="1"/>
  <c r="AQ523" i="36" s="1"/>
  <c r="T486" i="36"/>
  <c r="AN486" i="36" s="1"/>
  <c r="T419" i="36"/>
  <c r="AN419" i="36" s="1"/>
  <c r="AR419" i="36" s="1"/>
  <c r="T424" i="36"/>
  <c r="AN424" i="36" s="1"/>
  <c r="AR424" i="36" s="1"/>
  <c r="T524" i="36"/>
  <c r="AN524" i="36" s="1"/>
  <c r="AP524" i="36" s="1"/>
  <c r="AQ524" i="36" s="1"/>
  <c r="T470" i="36"/>
  <c r="AN470" i="36" s="1"/>
  <c r="T66" i="36"/>
  <c r="AN66" i="36" s="1"/>
  <c r="T541" i="36"/>
  <c r="AN541" i="36" s="1"/>
  <c r="T494" i="36"/>
  <c r="AN494" i="36" s="1"/>
  <c r="AP494" i="36" s="1"/>
  <c r="AQ494" i="36" s="1"/>
  <c r="T350" i="36"/>
  <c r="AN350" i="36" s="1"/>
  <c r="AR350" i="36" s="1"/>
  <c r="T196" i="36"/>
  <c r="AN196" i="36" s="1"/>
  <c r="AR196" i="36" s="1"/>
  <c r="T191" i="36"/>
  <c r="AN191" i="36" s="1"/>
  <c r="T134" i="36"/>
  <c r="AN134" i="36" s="1"/>
  <c r="T139" i="36"/>
  <c r="AN139" i="36" s="1"/>
  <c r="AR139" i="36" s="1"/>
  <c r="T552" i="36"/>
  <c r="T531" i="36"/>
  <c r="AN531" i="36" s="1"/>
  <c r="T74" i="36"/>
  <c r="AN74" i="36" s="1"/>
  <c r="T505" i="36"/>
  <c r="AN505" i="36" s="1"/>
  <c r="AP505" i="36" s="1"/>
  <c r="AQ505" i="36" s="1"/>
  <c r="T501" i="36"/>
  <c r="AN501" i="36" s="1"/>
  <c r="AP501" i="36" s="1"/>
  <c r="AQ501" i="36" s="1"/>
  <c r="T484" i="36"/>
  <c r="AN484" i="36" s="1"/>
  <c r="AR484" i="36" s="1"/>
  <c r="T160" i="36"/>
  <c r="AN160" i="36" s="1"/>
  <c r="AR160" i="36" s="1"/>
  <c r="T480" i="36"/>
  <c r="AN480" i="36" s="1"/>
  <c r="T475" i="36"/>
  <c r="AN475" i="36" s="1"/>
  <c r="AR475" i="36" s="1"/>
  <c r="T462" i="36"/>
  <c r="AN462" i="36" s="1"/>
  <c r="T460" i="36"/>
  <c r="AN460" i="36" s="1"/>
  <c r="T429" i="36"/>
  <c r="AN429" i="36" s="1"/>
  <c r="T366" i="36"/>
  <c r="AN366" i="36" s="1"/>
  <c r="AP366" i="36" s="1"/>
  <c r="AQ366" i="36" s="1"/>
  <c r="T222" i="36"/>
  <c r="AN222" i="36" s="1"/>
  <c r="AR222" i="36" s="1"/>
  <c r="T217" i="36"/>
  <c r="AN217" i="36" s="1"/>
  <c r="AP217" i="36" s="1"/>
  <c r="AQ217" i="36" s="1"/>
  <c r="T162" i="36"/>
  <c r="AN162" i="36" s="1"/>
  <c r="AR162" i="36" s="1"/>
  <c r="T26" i="36"/>
  <c r="AN26" i="36" s="1"/>
  <c r="T341" i="36"/>
  <c r="AN341" i="36" s="1"/>
  <c r="AR341" i="36" s="1"/>
  <c r="T346" i="36"/>
  <c r="AN346" i="36" s="1"/>
  <c r="AP346" i="36" s="1"/>
  <c r="AQ346" i="36" s="1"/>
  <c r="T508" i="36"/>
  <c r="AN508" i="36" s="1"/>
  <c r="AP508" i="36" s="1"/>
  <c r="AQ508" i="36" s="1"/>
  <c r="T513" i="36"/>
  <c r="AN513" i="36" s="1"/>
  <c r="T342" i="36"/>
  <c r="AN342" i="36" s="1"/>
  <c r="AP342" i="36" s="1"/>
  <c r="AQ342" i="36" s="1"/>
  <c r="T347" i="36"/>
  <c r="AN347" i="36" s="1"/>
  <c r="AP347" i="36" s="1"/>
  <c r="AQ347" i="36" s="1"/>
  <c r="T263" i="36"/>
  <c r="AN263" i="36" s="1"/>
  <c r="T268" i="36"/>
  <c r="AN268" i="36" s="1"/>
  <c r="AP268" i="36" s="1"/>
  <c r="AQ268" i="36" s="1"/>
  <c r="T371" i="36"/>
  <c r="AN371" i="36" s="1"/>
  <c r="AP371" i="36" s="1"/>
  <c r="AQ371" i="36" s="1"/>
  <c r="T293" i="36"/>
  <c r="AN293" i="36" s="1"/>
  <c r="AR293" i="36" s="1"/>
  <c r="T544" i="36"/>
  <c r="AN544" i="36" s="1"/>
  <c r="T436" i="36"/>
  <c r="AN436" i="36" s="1"/>
  <c r="AP436" i="36" s="1"/>
  <c r="AQ436" i="36" s="1"/>
  <c r="T412" i="36"/>
  <c r="AN412" i="36" s="1"/>
  <c r="AR412" i="36" s="1"/>
  <c r="T348" i="36"/>
  <c r="AN348" i="36" s="1"/>
  <c r="T118" i="36"/>
  <c r="AN118" i="36" s="1"/>
  <c r="AR118" i="36" s="1"/>
  <c r="T113" i="36"/>
  <c r="AN113" i="36" s="1"/>
  <c r="AR113" i="36" s="1"/>
  <c r="T188" i="36"/>
  <c r="AN188" i="36" s="1"/>
  <c r="AP188" i="36" s="1"/>
  <c r="AQ188" i="36" s="1"/>
  <c r="T193" i="36"/>
  <c r="AN193" i="36" s="1"/>
  <c r="AR193" i="36" s="1"/>
  <c r="T226" i="36"/>
  <c r="AN226" i="36" s="1"/>
  <c r="AP226" i="36" s="1"/>
  <c r="AQ226" i="36" s="1"/>
  <c r="T231" i="36"/>
  <c r="AN231" i="36" s="1"/>
  <c r="T472" i="36"/>
  <c r="AN472" i="36" s="1"/>
  <c r="AR472" i="36" s="1"/>
  <c r="T467" i="36"/>
  <c r="AN467" i="36" s="1"/>
  <c r="AR467" i="36" s="1"/>
  <c r="T452" i="36"/>
  <c r="AN452" i="36" s="1"/>
  <c r="AP452" i="36" s="1"/>
  <c r="AQ452" i="36" s="1"/>
  <c r="T133" i="36"/>
  <c r="AN133" i="36" s="1"/>
  <c r="AR133" i="36" s="1"/>
  <c r="AQ78" i="36"/>
  <c r="T224" i="36"/>
  <c r="AN224" i="36" s="1"/>
  <c r="AP224" i="36" s="1"/>
  <c r="AQ224" i="36" s="1"/>
  <c r="T219" i="36"/>
  <c r="AN219" i="36" s="1"/>
  <c r="AP219" i="36" s="1"/>
  <c r="AQ219" i="36" s="1"/>
  <c r="T106" i="36"/>
  <c r="AN106" i="36" s="1"/>
  <c r="AP106" i="36" s="1"/>
  <c r="AQ106" i="36" s="1"/>
  <c r="T542" i="36"/>
  <c r="AN542" i="36" s="1"/>
  <c r="T562" i="36"/>
  <c r="T554" i="36"/>
  <c r="T506" i="36"/>
  <c r="AN506" i="36" s="1"/>
  <c r="T511" i="36"/>
  <c r="AN511" i="36" s="1"/>
  <c r="T563" i="36"/>
  <c r="T514" i="36"/>
  <c r="AN514" i="36" s="1"/>
  <c r="T478" i="36"/>
  <c r="AN478" i="36" s="1"/>
  <c r="T443" i="36"/>
  <c r="AN443" i="36" s="1"/>
  <c r="AR443" i="36" s="1"/>
  <c r="T448" i="36"/>
  <c r="AN448" i="36" s="1"/>
  <c r="T357" i="36"/>
  <c r="AN357" i="36" s="1"/>
  <c r="AP357" i="36" s="1"/>
  <c r="AQ357" i="36" s="1"/>
  <c r="T362" i="36"/>
  <c r="AN362" i="36" s="1"/>
  <c r="AR362" i="36" s="1"/>
  <c r="T339" i="36"/>
  <c r="AN339" i="36" s="1"/>
  <c r="AP339" i="36" s="1"/>
  <c r="AQ339" i="36" s="1"/>
  <c r="T329" i="36"/>
  <c r="AN329" i="36" s="1"/>
  <c r="AR329" i="36" s="1"/>
  <c r="T334" i="36"/>
  <c r="AN334" i="36" s="1"/>
  <c r="T294" i="36"/>
  <c r="AN294" i="36" s="1"/>
  <c r="T111" i="36"/>
  <c r="AN111" i="36" s="1"/>
  <c r="T108" i="36"/>
  <c r="AN108" i="36" s="1"/>
  <c r="AP108" i="36" s="1"/>
  <c r="AQ108" i="36" s="1"/>
  <c r="T515" i="36"/>
  <c r="AN515" i="36" s="1"/>
  <c r="AP515" i="36" s="1"/>
  <c r="AQ515" i="36" s="1"/>
  <c r="T520" i="36"/>
  <c r="AN520" i="36" s="1"/>
  <c r="T404" i="36"/>
  <c r="AN404" i="36" s="1"/>
  <c r="T497" i="36"/>
  <c r="AN497" i="36" s="1"/>
  <c r="T423" i="36"/>
  <c r="AN423" i="36" s="1"/>
  <c r="AR423" i="36" s="1"/>
  <c r="T398" i="36"/>
  <c r="AN398" i="36" s="1"/>
  <c r="T403" i="36"/>
  <c r="AN403" i="36" s="1"/>
  <c r="AP403" i="36" s="1"/>
  <c r="AQ403" i="36" s="1"/>
  <c r="T195" i="36"/>
  <c r="AN195" i="36" s="1"/>
  <c r="AP195" i="36" s="1"/>
  <c r="AQ195" i="36" s="1"/>
  <c r="T190" i="36"/>
  <c r="AN190" i="36" s="1"/>
  <c r="T128" i="36"/>
  <c r="AN128" i="36" s="1"/>
  <c r="AP128" i="36" s="1"/>
  <c r="AQ128" i="36" s="1"/>
  <c r="T456" i="36"/>
  <c r="AN456" i="36" s="1"/>
  <c r="T279" i="36"/>
  <c r="AN279" i="36" s="1"/>
  <c r="AP279" i="36" s="1"/>
  <c r="AQ279" i="36" s="1"/>
  <c r="T284" i="36"/>
  <c r="AN284" i="36" s="1"/>
  <c r="AR284" i="36" s="1"/>
  <c r="T53" i="36"/>
  <c r="AN53" i="36" s="1"/>
  <c r="T560" i="36"/>
  <c r="T548" i="36"/>
  <c r="AN548" i="36" s="1"/>
  <c r="AR548" i="36" s="1"/>
  <c r="T522" i="36"/>
  <c r="AN522" i="36" s="1"/>
  <c r="AR522" i="36" s="1"/>
  <c r="T476" i="36"/>
  <c r="AN476" i="36" s="1"/>
  <c r="AP476" i="36" s="1"/>
  <c r="AQ476" i="36" s="1"/>
  <c r="T375" i="36"/>
  <c r="AN375" i="36" s="1"/>
  <c r="AP375" i="36" s="1"/>
  <c r="AQ375" i="36" s="1"/>
  <c r="T275" i="36"/>
  <c r="AN275" i="36" s="1"/>
  <c r="AR275" i="36" s="1"/>
  <c r="T259" i="36"/>
  <c r="AN259" i="36" s="1"/>
  <c r="AP259" i="36" s="1"/>
  <c r="AQ259" i="36" s="1"/>
  <c r="T148" i="36"/>
  <c r="AN148" i="36" s="1"/>
  <c r="AP148" i="36" s="1"/>
  <c r="AQ148" i="36" s="1"/>
  <c r="T127" i="36"/>
  <c r="AN127" i="36" s="1"/>
  <c r="AR127" i="36" s="1"/>
  <c r="T125" i="36"/>
  <c r="AN125" i="36" s="1"/>
  <c r="AP125" i="36" s="1"/>
  <c r="AQ125" i="36" s="1"/>
  <c r="T94" i="36"/>
  <c r="AN94" i="36" s="1"/>
  <c r="AR94" i="36" s="1"/>
  <c r="T89" i="36"/>
  <c r="AN89" i="36" s="1"/>
  <c r="T65" i="36"/>
  <c r="AN65" i="36" s="1"/>
  <c r="T57" i="36"/>
  <c r="AN57" i="36" s="1"/>
  <c r="T52" i="36"/>
  <c r="AN52" i="36" s="1"/>
  <c r="N623" i="36"/>
  <c r="T485" i="36"/>
  <c r="AN485" i="36" s="1"/>
  <c r="AR485" i="36" s="1"/>
  <c r="T457" i="36"/>
  <c r="AN457" i="36" s="1"/>
  <c r="AR457" i="36" s="1"/>
  <c r="T414" i="36"/>
  <c r="AN414" i="36" s="1"/>
  <c r="AR414" i="36" s="1"/>
  <c r="T409" i="36"/>
  <c r="AN409" i="36" s="1"/>
  <c r="AP409" i="36" s="1"/>
  <c r="AQ409" i="36" s="1"/>
  <c r="T298" i="36"/>
  <c r="AN298" i="36" s="1"/>
  <c r="T121" i="36"/>
  <c r="AN121" i="36" s="1"/>
  <c r="AP121" i="36" s="1"/>
  <c r="AQ121" i="36" s="1"/>
  <c r="T126" i="36"/>
  <c r="AN126" i="36" s="1"/>
  <c r="AP126" i="36" s="1"/>
  <c r="AQ126" i="36" s="1"/>
  <c r="T535" i="36"/>
  <c r="AN535" i="36" s="1"/>
  <c r="AP535" i="36" s="1"/>
  <c r="AQ535" i="36" s="1"/>
  <c r="T500" i="36"/>
  <c r="AN500" i="36" s="1"/>
  <c r="AP500" i="36" s="1"/>
  <c r="AQ500" i="36" s="1"/>
  <c r="T367" i="36"/>
  <c r="AN367" i="36" s="1"/>
  <c r="AR367" i="36" s="1"/>
  <c r="T365" i="36"/>
  <c r="AN365" i="36" s="1"/>
  <c r="AR365" i="36" s="1"/>
  <c r="T154" i="36"/>
  <c r="AN154" i="36" s="1"/>
  <c r="AP154" i="36" s="1"/>
  <c r="AQ154" i="36" s="1"/>
  <c r="T58" i="36"/>
  <c r="AN58" i="36" s="1"/>
  <c r="T311" i="36"/>
  <c r="AN311" i="36" s="1"/>
  <c r="T153" i="36"/>
  <c r="AN153" i="36" s="1"/>
  <c r="AR153" i="36" s="1"/>
  <c r="AR550" i="37"/>
  <c r="F611" i="36"/>
  <c r="N618" i="36"/>
  <c r="T561" i="36"/>
  <c r="T558" i="36"/>
  <c r="T549" i="36"/>
  <c r="AN549" i="36" s="1"/>
  <c r="T528" i="36"/>
  <c r="AN528" i="36" s="1"/>
  <c r="AP528" i="36" s="1"/>
  <c r="AQ528" i="36" s="1"/>
  <c r="T503" i="36"/>
  <c r="AN503" i="36" s="1"/>
  <c r="AP503" i="36" s="1"/>
  <c r="AQ503" i="36" s="1"/>
  <c r="T477" i="36"/>
  <c r="AN477" i="36" s="1"/>
  <c r="AR477" i="36" s="1"/>
  <c r="T489" i="36"/>
  <c r="AN489" i="36" s="1"/>
  <c r="AP489" i="36" s="1"/>
  <c r="AQ489" i="36" s="1"/>
  <c r="T469" i="36"/>
  <c r="AN469" i="36" s="1"/>
  <c r="AR469" i="36" s="1"/>
  <c r="T466" i="36"/>
  <c r="AN466" i="36" s="1"/>
  <c r="AR466" i="36" s="1"/>
  <c r="T447" i="36"/>
  <c r="AN447" i="36" s="1"/>
  <c r="T396" i="36"/>
  <c r="AN396" i="36" s="1"/>
  <c r="AR396" i="36" s="1"/>
  <c r="T391" i="36"/>
  <c r="AN391" i="36" s="1"/>
  <c r="AR391" i="36" s="1"/>
  <c r="T338" i="36"/>
  <c r="AN338" i="36" s="1"/>
  <c r="T331" i="36"/>
  <c r="AN331" i="36" s="1"/>
  <c r="AP331" i="36" s="1"/>
  <c r="AQ331" i="36" s="1"/>
  <c r="T326" i="36"/>
  <c r="AN326" i="36" s="1"/>
  <c r="AP326" i="36" s="1"/>
  <c r="AQ326" i="36" s="1"/>
  <c r="T305" i="36"/>
  <c r="AN305" i="36" s="1"/>
  <c r="T253" i="36"/>
  <c r="AN253" i="36" s="1"/>
  <c r="AR253" i="36" s="1"/>
  <c r="T233" i="36"/>
  <c r="AN233" i="36" s="1"/>
  <c r="AR233" i="36" s="1"/>
  <c r="T163" i="36"/>
  <c r="AN163" i="36" s="1"/>
  <c r="AP163" i="36" s="1"/>
  <c r="AQ163" i="36" s="1"/>
  <c r="T378" i="36"/>
  <c r="AN378" i="36" s="1"/>
  <c r="AR378" i="36" s="1"/>
  <c r="T353" i="36"/>
  <c r="AN353" i="36" s="1"/>
  <c r="AP353" i="36" s="1"/>
  <c r="AQ353" i="36" s="1"/>
  <c r="T358" i="36"/>
  <c r="AN358" i="36" s="1"/>
  <c r="AR358" i="36" s="1"/>
  <c r="T301" i="36"/>
  <c r="AN301" i="36" s="1"/>
  <c r="AR301" i="36" s="1"/>
  <c r="T282" i="36"/>
  <c r="AN282" i="36" s="1"/>
  <c r="AR282" i="36" s="1"/>
  <c r="T266" i="36"/>
  <c r="AN266" i="36" s="1"/>
  <c r="AP266" i="36" s="1"/>
  <c r="AQ266" i="36" s="1"/>
  <c r="T41" i="36"/>
  <c r="AN41" i="36" s="1"/>
  <c r="T49" i="36"/>
  <c r="AN49" i="36" s="1"/>
  <c r="T546" i="36"/>
  <c r="AN546" i="36" s="1"/>
  <c r="AP546" i="36" s="1"/>
  <c r="AQ546" i="36" s="1"/>
  <c r="T543" i="36"/>
  <c r="AN543" i="36" s="1"/>
  <c r="AR543" i="36" s="1"/>
  <c r="T471" i="36"/>
  <c r="AN471" i="36" s="1"/>
  <c r="T428" i="36"/>
  <c r="AN428" i="36" s="1"/>
  <c r="AR428" i="36" s="1"/>
  <c r="T433" i="36"/>
  <c r="AN433" i="36" s="1"/>
  <c r="T290" i="36"/>
  <c r="AN290" i="36" s="1"/>
  <c r="T453" i="36"/>
  <c r="AN453" i="36" s="1"/>
  <c r="AR453" i="36" s="1"/>
  <c r="T420" i="36"/>
  <c r="AN420" i="36" s="1"/>
  <c r="AR420" i="36" s="1"/>
  <c r="T387" i="36"/>
  <c r="AN387" i="36" s="1"/>
  <c r="AR387" i="36" s="1"/>
  <c r="T392" i="36"/>
  <c r="AN392" i="36" s="1"/>
  <c r="AP392" i="36" s="1"/>
  <c r="AQ392" i="36" s="1"/>
  <c r="T369" i="36"/>
  <c r="AN369" i="36" s="1"/>
  <c r="AR369" i="36" s="1"/>
  <c r="T364" i="36"/>
  <c r="AN364" i="36" s="1"/>
  <c r="AP364" i="36" s="1"/>
  <c r="AQ364" i="36" s="1"/>
  <c r="T314" i="36"/>
  <c r="AN314" i="36" s="1"/>
  <c r="AR314" i="36" s="1"/>
  <c r="T315" i="36"/>
  <c r="AN315" i="36" s="1"/>
  <c r="AR315" i="36" s="1"/>
  <c r="T310" i="36"/>
  <c r="AN310" i="36" s="1"/>
  <c r="T306" i="36"/>
  <c r="AN306" i="36" s="1"/>
  <c r="AR306" i="36" s="1"/>
  <c r="T303" i="36"/>
  <c r="AN303" i="36" s="1"/>
  <c r="AP303" i="36" s="1"/>
  <c r="AQ303" i="36" s="1"/>
  <c r="T308" i="36"/>
  <c r="AN308" i="36" s="1"/>
  <c r="AP308" i="36" s="1"/>
  <c r="AQ308" i="36" s="1"/>
  <c r="T380" i="36"/>
  <c r="AN380" i="36" s="1"/>
  <c r="AR380" i="36" s="1"/>
  <c r="T249" i="36"/>
  <c r="AN249" i="36" s="1"/>
  <c r="G608" i="36"/>
  <c r="T510" i="36"/>
  <c r="AN510" i="36" s="1"/>
  <c r="AR510" i="36" s="1"/>
  <c r="T481" i="36"/>
  <c r="AN481" i="36" s="1"/>
  <c r="AR481" i="36" s="1"/>
  <c r="T330" i="36"/>
  <c r="AN330" i="36" s="1"/>
  <c r="AR330" i="36" s="1"/>
  <c r="T335" i="36"/>
  <c r="AN335" i="36" s="1"/>
  <c r="T131" i="36"/>
  <c r="AN131" i="36" s="1"/>
  <c r="N610" i="36"/>
  <c r="T553" i="36"/>
  <c r="T537" i="36"/>
  <c r="AN537" i="36" s="1"/>
  <c r="AR537" i="36" s="1"/>
  <c r="T517" i="36"/>
  <c r="AN517" i="36" s="1"/>
  <c r="AP517" i="36" s="1"/>
  <c r="AQ517" i="36" s="1"/>
  <c r="T434" i="36"/>
  <c r="AN434" i="36" s="1"/>
  <c r="AR434" i="36" s="1"/>
  <c r="T439" i="36"/>
  <c r="AN439" i="36" s="1"/>
  <c r="AP439" i="36" s="1"/>
  <c r="AQ439" i="36" s="1"/>
  <c r="T408" i="36"/>
  <c r="AN408" i="36" s="1"/>
  <c r="T413" i="36"/>
  <c r="AN413" i="36" s="1"/>
  <c r="T227" i="36"/>
  <c r="AN227" i="36" s="1"/>
  <c r="AP227" i="36" s="1"/>
  <c r="AQ227" i="36" s="1"/>
  <c r="T155" i="36"/>
  <c r="AN155" i="36" s="1"/>
  <c r="AR155" i="36" s="1"/>
  <c r="T90" i="36"/>
  <c r="AN90" i="36" s="1"/>
  <c r="T59" i="36"/>
  <c r="AN59" i="36" s="1"/>
  <c r="T64" i="36"/>
  <c r="AN64" i="36" s="1"/>
  <c r="T450" i="36"/>
  <c r="AN450" i="36" s="1"/>
  <c r="AR450" i="36" s="1"/>
  <c r="T325" i="36"/>
  <c r="AN325" i="36" s="1"/>
  <c r="AP325" i="36" s="1"/>
  <c r="AQ325" i="36" s="1"/>
  <c r="T199" i="36"/>
  <c r="AN199" i="36" s="1"/>
  <c r="AP199" i="36" s="1"/>
  <c r="AQ199" i="36" s="1"/>
  <c r="T204" i="36"/>
  <c r="AN204" i="36" s="1"/>
  <c r="AR204" i="36" s="1"/>
  <c r="T172" i="36"/>
  <c r="AN172" i="36" s="1"/>
  <c r="AP172" i="36" s="1"/>
  <c r="AQ172" i="36" s="1"/>
  <c r="T177" i="36"/>
  <c r="AN177" i="36" s="1"/>
  <c r="AP177" i="36" s="1"/>
  <c r="AQ177" i="36" s="1"/>
  <c r="T107" i="36"/>
  <c r="AN107" i="36" s="1"/>
  <c r="T45" i="36"/>
  <c r="AN45" i="36" s="1"/>
  <c r="T110" i="36"/>
  <c r="AN110" i="36" s="1"/>
  <c r="T46" i="36"/>
  <c r="AN46" i="36" s="1"/>
  <c r="T32" i="36"/>
  <c r="AN32" i="36" s="1"/>
  <c r="T479" i="36"/>
  <c r="AN479" i="36" s="1"/>
  <c r="AR479" i="36" s="1"/>
  <c r="T432" i="36"/>
  <c r="AN432" i="36" s="1"/>
  <c r="AP432" i="36" s="1"/>
  <c r="AQ432" i="36" s="1"/>
  <c r="T425" i="36"/>
  <c r="AN425" i="36" s="1"/>
  <c r="T416" i="36"/>
  <c r="AN416" i="36" s="1"/>
  <c r="T401" i="36"/>
  <c r="AN401" i="36" s="1"/>
  <c r="AP401" i="36" s="1"/>
  <c r="AQ401" i="36" s="1"/>
  <c r="T178" i="36"/>
  <c r="AN178" i="36" s="1"/>
  <c r="AR178" i="36" s="1"/>
  <c r="T166" i="36"/>
  <c r="AN166" i="36" s="1"/>
  <c r="AP166" i="36" s="1"/>
  <c r="AQ166" i="36" s="1"/>
  <c r="T130" i="36"/>
  <c r="AN130" i="36" s="1"/>
  <c r="AR130" i="36" s="1"/>
  <c r="T99" i="36"/>
  <c r="AN99" i="36" s="1"/>
  <c r="AR99" i="36" s="1"/>
  <c r="T147" i="36"/>
  <c r="AN147" i="36" s="1"/>
  <c r="AP147" i="36" s="1"/>
  <c r="AQ147" i="36" s="1"/>
  <c r="T145" i="36"/>
  <c r="AN145" i="36" s="1"/>
  <c r="AR145" i="36" s="1"/>
  <c r="T550" i="36"/>
  <c r="T527" i="36"/>
  <c r="AN527" i="36" s="1"/>
  <c r="T438" i="36"/>
  <c r="AN438" i="36" s="1"/>
  <c r="T435" i="36"/>
  <c r="AN435" i="36" s="1"/>
  <c r="AR435" i="36" s="1"/>
  <c r="T440" i="36"/>
  <c r="AN440" i="36" s="1"/>
  <c r="T394" i="36"/>
  <c r="AN394" i="36" s="1"/>
  <c r="T399" i="36"/>
  <c r="AN399" i="36" s="1"/>
  <c r="AR399" i="36" s="1"/>
  <c r="T210" i="36"/>
  <c r="AN210" i="36" s="1"/>
  <c r="T215" i="36"/>
  <c r="AN215" i="36" s="1"/>
  <c r="AR215" i="36" s="1"/>
  <c r="T68" i="36"/>
  <c r="AN68" i="36" s="1"/>
  <c r="T529" i="36"/>
  <c r="AN529" i="36" s="1"/>
  <c r="AR529" i="36" s="1"/>
  <c r="T488" i="36"/>
  <c r="AN488" i="36" s="1"/>
  <c r="T150" i="36"/>
  <c r="AN150" i="36" s="1"/>
  <c r="AP150" i="36" s="1"/>
  <c r="AQ150" i="36" s="1"/>
  <c r="T70" i="36"/>
  <c r="AN70" i="36" s="1"/>
  <c r="T42" i="36"/>
  <c r="AN42" i="36" s="1"/>
  <c r="T37" i="36"/>
  <c r="AN37" i="36" s="1"/>
  <c r="T555" i="36"/>
  <c r="T383" i="36"/>
  <c r="AN383" i="36" s="1"/>
  <c r="T318" i="36"/>
  <c r="AN318" i="36" s="1"/>
  <c r="AR318" i="36" s="1"/>
  <c r="T559" i="36"/>
  <c r="T492" i="36"/>
  <c r="AN492" i="36" s="1"/>
  <c r="AP492" i="36" s="1"/>
  <c r="AQ492" i="36" s="1"/>
  <c r="T468" i="36"/>
  <c r="AN468" i="36" s="1"/>
  <c r="AP468" i="36" s="1"/>
  <c r="AQ468" i="36" s="1"/>
  <c r="T458" i="36"/>
  <c r="AN458" i="36" s="1"/>
  <c r="T390" i="36"/>
  <c r="AN390" i="36" s="1"/>
  <c r="AR390" i="36" s="1"/>
  <c r="T386" i="36"/>
  <c r="AN386" i="36" s="1"/>
  <c r="T376" i="36"/>
  <c r="AN376" i="36" s="1"/>
  <c r="AP376" i="36" s="1"/>
  <c r="AQ376" i="36" s="1"/>
  <c r="T337" i="36"/>
  <c r="AN337" i="36" s="1"/>
  <c r="AP337" i="36" s="1"/>
  <c r="AQ337" i="36" s="1"/>
  <c r="T322" i="36"/>
  <c r="AN322" i="36" s="1"/>
  <c r="AR322" i="36" s="1"/>
  <c r="T521" i="36"/>
  <c r="AN521" i="36" s="1"/>
  <c r="AR521" i="36" s="1"/>
  <c r="T407" i="36"/>
  <c r="AN407" i="36" s="1"/>
  <c r="T372" i="36"/>
  <c r="AN372" i="36" s="1"/>
  <c r="AP372" i="36" s="1"/>
  <c r="AQ372" i="36" s="1"/>
  <c r="T356" i="36"/>
  <c r="AN356" i="36" s="1"/>
  <c r="T270" i="36"/>
  <c r="AN270" i="36" s="1"/>
  <c r="T243" i="36"/>
  <c r="AN243" i="36" s="1"/>
  <c r="T248" i="36"/>
  <c r="AN248" i="36" s="1"/>
  <c r="AP248" i="36" s="1"/>
  <c r="AQ248" i="36" s="1"/>
  <c r="T132" i="36"/>
  <c r="AN132" i="36" s="1"/>
  <c r="AP132" i="36" s="1"/>
  <c r="AQ132" i="36" s="1"/>
  <c r="T137" i="36"/>
  <c r="AN137" i="36" s="1"/>
  <c r="AP137" i="36" s="1"/>
  <c r="AQ137" i="36" s="1"/>
  <c r="T104" i="36"/>
  <c r="AN104" i="36" s="1"/>
  <c r="AR104" i="36" s="1"/>
  <c r="T82" i="36"/>
  <c r="AN82" i="36" s="1"/>
  <c r="AR82" i="36" s="1"/>
  <c r="T38" i="36"/>
  <c r="AN38" i="36" s="1"/>
  <c r="T463" i="36"/>
  <c r="AN463" i="36" s="1"/>
  <c r="AR463" i="36" s="1"/>
  <c r="T418" i="36"/>
  <c r="AN418" i="36" s="1"/>
  <c r="T405" i="36"/>
  <c r="AN405" i="36" s="1"/>
  <c r="T410" i="36"/>
  <c r="AN410" i="36" s="1"/>
  <c r="AP410" i="36" s="1"/>
  <c r="AQ410" i="36" s="1"/>
  <c r="T361" i="36"/>
  <c r="AN361" i="36" s="1"/>
  <c r="AR361" i="36" s="1"/>
  <c r="T276" i="36"/>
  <c r="AN276" i="36" s="1"/>
  <c r="AR276" i="36" s="1"/>
  <c r="T182" i="36"/>
  <c r="AN182" i="36" s="1"/>
  <c r="AR182" i="36" s="1"/>
  <c r="T141" i="36"/>
  <c r="AN141" i="36" s="1"/>
  <c r="AP141" i="36" s="1"/>
  <c r="AQ141" i="36" s="1"/>
  <c r="T442" i="36"/>
  <c r="AN442" i="36" s="1"/>
  <c r="AR442" i="36" s="1"/>
  <c r="T140" i="36"/>
  <c r="AN140" i="36" s="1"/>
  <c r="T83" i="36"/>
  <c r="AN83" i="36" s="1"/>
  <c r="AR83" i="36" s="1"/>
  <c r="T88" i="36"/>
  <c r="AN88" i="36" s="1"/>
  <c r="AP88" i="36" s="1"/>
  <c r="AQ88" i="36" s="1"/>
  <c r="T44" i="36"/>
  <c r="AN44" i="36" s="1"/>
  <c r="T286" i="36"/>
  <c r="AN286" i="36" s="1"/>
  <c r="AP286" i="36" s="1"/>
  <c r="AQ286" i="36" s="1"/>
  <c r="T281" i="36"/>
  <c r="AN281" i="36" s="1"/>
  <c r="AP281" i="36" s="1"/>
  <c r="AQ281" i="36" s="1"/>
  <c r="T187" i="36"/>
  <c r="AN187" i="36" s="1"/>
  <c r="AR187" i="36" s="1"/>
  <c r="T157" i="36"/>
  <c r="AN157" i="36" s="1"/>
  <c r="AR157" i="36" s="1"/>
  <c r="T86" i="36"/>
  <c r="AN86" i="36" s="1"/>
  <c r="AP86" i="36" s="1"/>
  <c r="AQ86" i="36" s="1"/>
  <c r="T81" i="36"/>
  <c r="AN81" i="36" s="1"/>
  <c r="T62" i="36"/>
  <c r="AN62" i="36" s="1"/>
  <c r="T536" i="36"/>
  <c r="AN536" i="36" s="1"/>
  <c r="T415" i="36"/>
  <c r="AN415" i="36" s="1"/>
  <c r="T397" i="36"/>
  <c r="AN397" i="36" s="1"/>
  <c r="AR397" i="36" s="1"/>
  <c r="T267" i="36"/>
  <c r="AN267" i="36" s="1"/>
  <c r="AR267" i="36" s="1"/>
  <c r="T197" i="36"/>
  <c r="AN197" i="36" s="1"/>
  <c r="AP197" i="36" s="1"/>
  <c r="AQ197" i="36" s="1"/>
  <c r="T142" i="36"/>
  <c r="AN142" i="36" s="1"/>
  <c r="AR142" i="36" s="1"/>
  <c r="T77" i="36"/>
  <c r="AN77" i="36" s="1"/>
  <c r="T455" i="36"/>
  <c r="AN455" i="36" s="1"/>
  <c r="AP455" i="36" s="1"/>
  <c r="AQ455" i="36" s="1"/>
  <c r="T344" i="36"/>
  <c r="AN344" i="36" s="1"/>
  <c r="AR344" i="36" s="1"/>
  <c r="T349" i="36"/>
  <c r="AN349" i="36" s="1"/>
  <c r="AR349" i="36" s="1"/>
  <c r="T254" i="36"/>
  <c r="AN254" i="36" s="1"/>
  <c r="AR254" i="36" s="1"/>
  <c r="T237" i="36"/>
  <c r="AN237" i="36" s="1"/>
  <c r="AP237" i="36" s="1"/>
  <c r="AQ237" i="36" s="1"/>
  <c r="T242" i="36"/>
  <c r="AN242" i="36" s="1"/>
  <c r="AR242" i="36" s="1"/>
  <c r="T174" i="36"/>
  <c r="AN174" i="36" s="1"/>
  <c r="T98" i="36"/>
  <c r="AN98" i="36" s="1"/>
  <c r="T56" i="36"/>
  <c r="AN56" i="36" s="1"/>
  <c r="T323" i="36"/>
  <c r="AN323" i="36" s="1"/>
  <c r="AP323" i="36" s="1"/>
  <c r="AQ323" i="36" s="1"/>
  <c r="T321" i="36"/>
  <c r="AN321" i="36" s="1"/>
  <c r="AP321" i="36" s="1"/>
  <c r="AQ321" i="36" s="1"/>
  <c r="T292" i="36"/>
  <c r="AN292" i="36" s="1"/>
  <c r="T297" i="36"/>
  <c r="AN297" i="36" s="1"/>
  <c r="AP297" i="36" s="1"/>
  <c r="AQ297" i="36" s="1"/>
  <c r="T261" i="36"/>
  <c r="AN261" i="36" s="1"/>
  <c r="T252" i="36"/>
  <c r="AN252" i="36" s="1"/>
  <c r="T240" i="36"/>
  <c r="AN240" i="36" s="1"/>
  <c r="AR240" i="36" s="1"/>
  <c r="T235" i="36"/>
  <c r="AN235" i="36" s="1"/>
  <c r="AR235" i="36" s="1"/>
  <c r="T198" i="36"/>
  <c r="AN198" i="36" s="1"/>
  <c r="T203" i="36"/>
  <c r="AN203" i="36" s="1"/>
  <c r="AP203" i="36" s="1"/>
  <c r="AQ203" i="36" s="1"/>
  <c r="T50" i="36"/>
  <c r="AN50" i="36" s="1"/>
  <c r="T39" i="36"/>
  <c r="AN39" i="36" s="1"/>
  <c r="T152" i="36"/>
  <c r="AN152" i="36" s="1"/>
  <c r="AP152" i="36" s="1"/>
  <c r="AQ152" i="36" s="1"/>
  <c r="T103" i="36"/>
  <c r="AN103" i="36" s="1"/>
  <c r="T384" i="36"/>
  <c r="AN384" i="36" s="1"/>
  <c r="AP384" i="36" s="1"/>
  <c r="AQ384" i="36" s="1"/>
  <c r="T328" i="36"/>
  <c r="AN328" i="36" s="1"/>
  <c r="AP328" i="36" s="1"/>
  <c r="AQ328" i="36" s="1"/>
  <c r="T184" i="36"/>
  <c r="AN184" i="36" s="1"/>
  <c r="AR184" i="36" s="1"/>
  <c r="T87" i="36"/>
  <c r="AN87" i="36" s="1"/>
  <c r="T498" i="36"/>
  <c r="AN498" i="36" s="1"/>
  <c r="T474" i="36"/>
  <c r="AN474" i="36" s="1"/>
  <c r="T363" i="36"/>
  <c r="AN363" i="36" s="1"/>
  <c r="AP363" i="36" s="1"/>
  <c r="AQ363" i="36" s="1"/>
  <c r="T295" i="36"/>
  <c r="AN295" i="36" s="1"/>
  <c r="AR295" i="36" s="1"/>
  <c r="T262" i="36"/>
  <c r="AN262" i="36" s="1"/>
  <c r="AR262" i="36" s="1"/>
  <c r="T250" i="36"/>
  <c r="AN250" i="36" s="1"/>
  <c r="AR250" i="36" s="1"/>
  <c r="T214" i="36"/>
  <c r="AN214" i="36" s="1"/>
  <c r="T175" i="36"/>
  <c r="AN175" i="36" s="1"/>
  <c r="AR175" i="36" s="1"/>
  <c r="T180" i="36"/>
  <c r="AN180" i="36" s="1"/>
  <c r="T168" i="36"/>
  <c r="AN168" i="36" s="1"/>
  <c r="AP168" i="36" s="1"/>
  <c r="AQ168" i="36" s="1"/>
  <c r="T159" i="36"/>
  <c r="AN159" i="36" s="1"/>
  <c r="AP159" i="36" s="1"/>
  <c r="AQ159" i="36" s="1"/>
  <c r="T164" i="36"/>
  <c r="AN164" i="36" s="1"/>
  <c r="AR164" i="36" s="1"/>
  <c r="T122" i="36"/>
  <c r="AN122" i="36" s="1"/>
  <c r="AR122" i="36" s="1"/>
  <c r="T92" i="36"/>
  <c r="AN92" i="36" s="1"/>
  <c r="AP92" i="36" s="1"/>
  <c r="AQ92" i="36" s="1"/>
  <c r="T115" i="36"/>
  <c r="AN115" i="36" s="1"/>
  <c r="AR115" i="36" s="1"/>
  <c r="T63" i="36"/>
  <c r="AN63" i="36" s="1"/>
  <c r="T370" i="36"/>
  <c r="AN370" i="36" s="1"/>
  <c r="AR370" i="36" s="1"/>
  <c r="T319" i="36"/>
  <c r="AN319" i="36" s="1"/>
  <c r="AP319" i="36" s="1"/>
  <c r="AQ319" i="36" s="1"/>
  <c r="T287" i="36"/>
  <c r="AN287" i="36" s="1"/>
  <c r="T205" i="36"/>
  <c r="AN205" i="36" s="1"/>
  <c r="AP205" i="36" s="1"/>
  <c r="AQ205" i="36" s="1"/>
  <c r="T138" i="36"/>
  <c r="AN138" i="36" s="1"/>
  <c r="AP138" i="36" s="1"/>
  <c r="AQ138" i="36" s="1"/>
  <c r="T123" i="36"/>
  <c r="AN123" i="36" s="1"/>
  <c r="AP123" i="36" s="1"/>
  <c r="AQ123" i="36" s="1"/>
  <c r="T95" i="36"/>
  <c r="AN95" i="36" s="1"/>
  <c r="AR95" i="36" s="1"/>
  <c r="T379" i="36"/>
  <c r="AN379" i="36" s="1"/>
  <c r="AR379" i="36" s="1"/>
  <c r="T241" i="36"/>
  <c r="AN241" i="36" s="1"/>
  <c r="AP241" i="36" s="1"/>
  <c r="AQ241" i="36" s="1"/>
  <c r="T213" i="36"/>
  <c r="AN213" i="36" s="1"/>
  <c r="AR213" i="36" s="1"/>
  <c r="T171" i="36"/>
  <c r="AN171" i="36" s="1"/>
  <c r="T327" i="36"/>
  <c r="AN327" i="36" s="1"/>
  <c r="AR327" i="36" s="1"/>
  <c r="T223" i="36"/>
  <c r="AN223" i="36" s="1"/>
  <c r="T228" i="36"/>
  <c r="AN228" i="36" s="1"/>
  <c r="AP228" i="36" s="1"/>
  <c r="AQ228" i="36" s="1"/>
  <c r="T176" i="36"/>
  <c r="AN176" i="36" s="1"/>
  <c r="AP176" i="36" s="1"/>
  <c r="AQ176" i="36" s="1"/>
  <c r="T119" i="36"/>
  <c r="AN119" i="36" s="1"/>
  <c r="AP119" i="36" s="1"/>
  <c r="AQ119" i="36" s="1"/>
  <c r="T69" i="36"/>
  <c r="AN69" i="36" s="1"/>
  <c r="T393" i="36"/>
  <c r="AN393" i="36" s="1"/>
  <c r="T211" i="36"/>
  <c r="AN211" i="36" s="1"/>
  <c r="AP211" i="36" s="1"/>
  <c r="AQ211" i="36" s="1"/>
  <c r="T181" i="36"/>
  <c r="AN181" i="36" s="1"/>
  <c r="AP181" i="36" s="1"/>
  <c r="AQ181" i="36" s="1"/>
  <c r="T144" i="36"/>
  <c r="AN144" i="36" s="1"/>
  <c r="AR144" i="36" s="1"/>
  <c r="T101" i="36"/>
  <c r="AN101" i="36" s="1"/>
  <c r="T80" i="36"/>
  <c r="AN80" i="36" s="1"/>
  <c r="T75" i="36"/>
  <c r="AN75" i="36" s="1"/>
  <c r="T320" i="36"/>
  <c r="AN320" i="36" s="1"/>
  <c r="AP320" i="36" s="1"/>
  <c r="AQ320" i="36" s="1"/>
  <c r="T201" i="36"/>
  <c r="AN201" i="36" s="1"/>
  <c r="T186" i="36"/>
  <c r="AN186" i="36" s="1"/>
  <c r="AP186" i="36" s="1"/>
  <c r="AQ186" i="36" s="1"/>
  <c r="T149" i="36"/>
  <c r="AN149" i="36" s="1"/>
  <c r="AR149" i="36" s="1"/>
  <c r="T54" i="36"/>
  <c r="AN54" i="36" s="1"/>
  <c r="T352" i="36"/>
  <c r="AN352" i="36" s="1"/>
  <c r="AP352" i="36" s="1"/>
  <c r="AQ352" i="36" s="1"/>
  <c r="T280" i="36"/>
  <c r="AN280" i="36" s="1"/>
  <c r="T256" i="36"/>
  <c r="AN256" i="36" s="1"/>
  <c r="AR256" i="36" s="1"/>
  <c r="T229" i="36"/>
  <c r="AN229" i="36" s="1"/>
  <c r="AR229" i="36" s="1"/>
  <c r="T183" i="36"/>
  <c r="AN183" i="36" s="1"/>
  <c r="AP183" i="36" s="1"/>
  <c r="AQ183" i="36" s="1"/>
  <c r="T71" i="36"/>
  <c r="AN71" i="36" s="1"/>
  <c r="T51" i="36"/>
  <c r="AN51" i="36" s="1"/>
  <c r="T28" i="36"/>
  <c r="AN28" i="36" s="1"/>
  <c r="T200" i="36"/>
  <c r="AN200" i="36" s="1"/>
  <c r="AP200" i="36" s="1"/>
  <c r="AQ200" i="36" s="1"/>
  <c r="T170" i="36"/>
  <c r="AN170" i="36" s="1"/>
  <c r="AR170" i="36" s="1"/>
  <c r="T143" i="36"/>
  <c r="AN143" i="36" s="1"/>
  <c r="AP143" i="36" s="1"/>
  <c r="AQ143" i="36" s="1"/>
  <c r="T239" i="36"/>
  <c r="AN239" i="36" s="1"/>
  <c r="AP239" i="36" s="1"/>
  <c r="AQ239" i="36" s="1"/>
  <c r="T221" i="36"/>
  <c r="AN221" i="36" s="1"/>
  <c r="AP221" i="36" s="1"/>
  <c r="AQ221" i="36" s="1"/>
  <c r="T218" i="36"/>
  <c r="AN218" i="36" s="1"/>
  <c r="AP218" i="36" s="1"/>
  <c r="AQ218" i="36" s="1"/>
  <c r="T194" i="36"/>
  <c r="AN194" i="36" s="1"/>
  <c r="AP194" i="36" s="1"/>
  <c r="AQ194" i="36" s="1"/>
  <c r="T167" i="36"/>
  <c r="AN167" i="36" s="1"/>
  <c r="T296" i="36"/>
  <c r="AN296" i="36" s="1"/>
  <c r="AP296" i="36" s="1"/>
  <c r="AQ296" i="36" s="1"/>
  <c r="T272" i="36"/>
  <c r="AN272" i="36" s="1"/>
  <c r="AP272" i="36" s="1"/>
  <c r="AQ272" i="36" s="1"/>
  <c r="T269" i="36"/>
  <c r="AN269" i="36" s="1"/>
  <c r="AR269" i="36" s="1"/>
  <c r="T245" i="36"/>
  <c r="AN245" i="36" s="1"/>
  <c r="AP245" i="36" s="1"/>
  <c r="AQ245" i="36" s="1"/>
  <c r="T96" i="36"/>
  <c r="AN96" i="36" s="1"/>
  <c r="AP96" i="36" s="1"/>
  <c r="AQ96" i="36" s="1"/>
  <c r="T47" i="36"/>
  <c r="AN47" i="36" s="1"/>
  <c r="T35" i="36"/>
  <c r="AN35" i="36" s="1"/>
  <c r="T216" i="36"/>
  <c r="AN216" i="36" s="1"/>
  <c r="T192" i="36"/>
  <c r="AN192" i="36" s="1"/>
  <c r="T189" i="36"/>
  <c r="AN189" i="36" s="1"/>
  <c r="AR189" i="36" s="1"/>
  <c r="T165" i="36"/>
  <c r="AN165" i="36" s="1"/>
  <c r="AP165" i="36" s="1"/>
  <c r="AQ165" i="36" s="1"/>
  <c r="T234" i="36"/>
  <c r="AN234" i="36" s="1"/>
  <c r="AR234" i="36" s="1"/>
  <c r="T207" i="36"/>
  <c r="AN207" i="36" s="1"/>
  <c r="T79" i="36"/>
  <c r="AN79" i="36" s="1"/>
  <c r="AP79" i="36" s="1"/>
  <c r="AQ79" i="36" s="1"/>
  <c r="T55" i="36"/>
  <c r="AN55" i="36" s="1"/>
  <c r="T43" i="36"/>
  <c r="AN43" i="36" s="1"/>
  <c r="T29" i="36"/>
  <c r="AN29" i="36" s="1"/>
  <c r="T336" i="36"/>
  <c r="AN336" i="36" s="1"/>
  <c r="AR336" i="36" s="1"/>
  <c r="T312" i="36"/>
  <c r="AN312" i="36" s="1"/>
  <c r="AR312" i="36" s="1"/>
  <c r="T309" i="36"/>
  <c r="AN309" i="36" s="1"/>
  <c r="AR309" i="36" s="1"/>
  <c r="T285" i="36"/>
  <c r="AN285" i="36" s="1"/>
  <c r="AR285" i="36" s="1"/>
  <c r="T136" i="36"/>
  <c r="AN136" i="36" s="1"/>
  <c r="AR136" i="36" s="1"/>
  <c r="T112" i="36"/>
  <c r="AN112" i="36" s="1"/>
  <c r="AR112" i="36" s="1"/>
  <c r="T109" i="36"/>
  <c r="AN109" i="36" s="1"/>
  <c r="AR109" i="36" s="1"/>
  <c r="T85" i="36"/>
  <c r="AN85" i="36" s="1"/>
  <c r="AR85" i="36" s="1"/>
  <c r="T67" i="36"/>
  <c r="AN67" i="36" s="1"/>
  <c r="C152" i="32" l="1"/>
  <c r="AT572" i="36"/>
  <c r="AU573" i="36"/>
  <c r="AU574" i="36" s="1"/>
  <c r="AT571" i="36"/>
  <c r="AV571" i="36" s="1"/>
  <c r="AN569" i="36"/>
  <c r="AP569" i="36" s="1"/>
  <c r="T627" i="36"/>
  <c r="AP570" i="36"/>
  <c r="T608" i="36"/>
  <c r="AP307" i="36"/>
  <c r="AQ307" i="36" s="1"/>
  <c r="T625" i="36"/>
  <c r="T626" i="36"/>
  <c r="AR568" i="36"/>
  <c r="T624" i="36"/>
  <c r="AR246" i="36"/>
  <c r="AR230" i="36"/>
  <c r="AP332" i="36"/>
  <c r="AQ332" i="36" s="1"/>
  <c r="AR395" i="36"/>
  <c r="AP84" i="36"/>
  <c r="AQ84" i="36" s="1"/>
  <c r="AP567" i="36"/>
  <c r="AT567" i="36"/>
  <c r="AV567" i="36" s="1"/>
  <c r="AP274" i="36"/>
  <c r="AQ274" i="36" s="1"/>
  <c r="AP291" i="36"/>
  <c r="AQ291" i="36" s="1"/>
  <c r="AR504" i="36"/>
  <c r="AR355" i="36"/>
  <c r="AR491" i="36"/>
  <c r="AR444" i="36"/>
  <c r="AP473" i="36"/>
  <c r="AQ473" i="36" s="1"/>
  <c r="AR202" i="36"/>
  <c r="AP400" i="36"/>
  <c r="AQ400" i="36" s="1"/>
  <c r="AR206" i="36"/>
  <c r="AR316" i="36"/>
  <c r="AR577" i="36" s="1"/>
  <c r="AR427" i="36"/>
  <c r="AR545" i="36"/>
  <c r="AP273" i="36"/>
  <c r="AQ273" i="36" s="1"/>
  <c r="AP169" i="36"/>
  <c r="AQ169" i="36" s="1"/>
  <c r="AP382" i="36"/>
  <c r="AQ382" i="36" s="1"/>
  <c r="AP465" i="36"/>
  <c r="AQ465" i="36" s="1"/>
  <c r="AR97" i="36"/>
  <c r="AR489" i="36"/>
  <c r="AP547" i="36"/>
  <c r="AQ547" i="36" s="1"/>
  <c r="AR251" i="36"/>
  <c r="AP374" i="36"/>
  <c r="AQ374" i="36" s="1"/>
  <c r="AP185" i="36"/>
  <c r="AQ185" i="36" s="1"/>
  <c r="AP302" i="36"/>
  <c r="AQ302" i="36" s="1"/>
  <c r="AP333" i="36"/>
  <c r="AQ333" i="36" s="1"/>
  <c r="AR129" i="36"/>
  <c r="AR324" i="36"/>
  <c r="AR326" i="36"/>
  <c r="AP146" i="36"/>
  <c r="AQ146" i="36" s="1"/>
  <c r="AP209" i="36"/>
  <c r="AQ209" i="36" s="1"/>
  <c r="AP208" i="36"/>
  <c r="AQ208" i="36" s="1"/>
  <c r="AR173" i="36"/>
  <c r="AR296" i="36"/>
  <c r="AR299" i="36"/>
  <c r="AP516" i="36"/>
  <c r="AQ516" i="36" s="1"/>
  <c r="AR512" i="36"/>
  <c r="AP526" i="36"/>
  <c r="AQ526" i="36" s="1"/>
  <c r="AR493" i="36"/>
  <c r="AR354" i="36"/>
  <c r="AP422" i="36"/>
  <c r="AQ422" i="36" s="1"/>
  <c r="AR530" i="36"/>
  <c r="AR283" i="36"/>
  <c r="AR148" i="36"/>
  <c r="AP124" i="36"/>
  <c r="AQ124" i="36" s="1"/>
  <c r="AP522" i="36"/>
  <c r="AQ522" i="36" s="1"/>
  <c r="AR241" i="36"/>
  <c r="AP373" i="36"/>
  <c r="AQ373" i="36" s="1"/>
  <c r="AP519" i="36"/>
  <c r="AQ519" i="36" s="1"/>
  <c r="AR304" i="36"/>
  <c r="AP360" i="36"/>
  <c r="AQ360" i="36" s="1"/>
  <c r="AP482" i="36"/>
  <c r="AQ482" i="36" s="1"/>
  <c r="AR557" i="36"/>
  <c r="AP487" i="36"/>
  <c r="AQ487" i="36" s="1"/>
  <c r="AP260" i="36"/>
  <c r="AQ260" i="36" s="1"/>
  <c r="AP158" i="36"/>
  <c r="AQ158" i="36" s="1"/>
  <c r="AP423" i="36"/>
  <c r="AQ423" i="36" s="1"/>
  <c r="AP449" i="36"/>
  <c r="AQ449" i="36" s="1"/>
  <c r="AR156" i="36"/>
  <c r="AR540" i="36"/>
  <c r="AP322" i="36"/>
  <c r="AQ322" i="36" s="1"/>
  <c r="AP275" i="36"/>
  <c r="AQ275" i="36" s="1"/>
  <c r="AR353" i="36"/>
  <c r="AR454" i="36"/>
  <c r="AP430" i="36"/>
  <c r="AQ430" i="36" s="1"/>
  <c r="T614" i="36"/>
  <c r="P666" i="36" s="1"/>
  <c r="AP381" i="36"/>
  <c r="AQ381" i="36" s="1"/>
  <c r="AP253" i="36"/>
  <c r="AQ253" i="36" s="1"/>
  <c r="AP437" i="36"/>
  <c r="AQ437" i="36" s="1"/>
  <c r="AR161" i="36"/>
  <c r="AR402" i="36"/>
  <c r="AR116" i="36"/>
  <c r="AR337" i="36"/>
  <c r="AP293" i="36"/>
  <c r="AQ293" i="36" s="1"/>
  <c r="AP411" i="36"/>
  <c r="AQ411" i="36" s="1"/>
  <c r="AR375" i="36"/>
  <c r="AR539" i="36"/>
  <c r="AR403" i="36"/>
  <c r="AR100" i="36"/>
  <c r="AR179" i="36"/>
  <c r="AR388" i="36"/>
  <c r="AR483" i="36"/>
  <c r="AR431" i="36"/>
  <c r="AP135" i="36"/>
  <c r="AQ135" i="36" s="1"/>
  <c r="AP114" i="36"/>
  <c r="AQ114" i="36" s="1"/>
  <c r="AR432" i="36"/>
  <c r="AR120" i="36"/>
  <c r="AP105" i="36"/>
  <c r="AQ105" i="36" s="1"/>
  <c r="AP93" i="36"/>
  <c r="AQ93" i="36" s="1"/>
  <c r="AP142" i="36"/>
  <c r="AQ142" i="36" s="1"/>
  <c r="AR277" i="36"/>
  <c r="AP477" i="36"/>
  <c r="AQ477" i="36" s="1"/>
  <c r="AR343" i="36"/>
  <c r="AR401" i="36"/>
  <c r="AR445" i="36"/>
  <c r="AP257" i="36"/>
  <c r="AQ257" i="36" s="1"/>
  <c r="AR289" i="36"/>
  <c r="AP235" i="36"/>
  <c r="AQ235" i="36" s="1"/>
  <c r="AP212" i="36"/>
  <c r="AQ212" i="36" s="1"/>
  <c r="AP533" i="36"/>
  <c r="AQ533" i="36" s="1"/>
  <c r="AR102" i="36"/>
  <c r="AR177" i="36"/>
  <c r="AP247" i="36"/>
  <c r="AQ247" i="36" s="1"/>
  <c r="AP317" i="36"/>
  <c r="AQ317" i="36" s="1"/>
  <c r="AP271" i="36"/>
  <c r="AQ271" i="36" s="1"/>
  <c r="AR154" i="36"/>
  <c r="AP313" i="36"/>
  <c r="AQ313" i="36" s="1"/>
  <c r="AP255" i="36"/>
  <c r="AQ255" i="36" s="1"/>
  <c r="AR181" i="36"/>
  <c r="AP184" i="36"/>
  <c r="AQ184" i="36" s="1"/>
  <c r="AR392" i="36"/>
  <c r="AR345" i="36"/>
  <c r="AR385" i="36"/>
  <c r="AP534" i="36"/>
  <c r="AQ534" i="36" s="1"/>
  <c r="AR532" i="36"/>
  <c r="AP196" i="36"/>
  <c r="AQ196" i="36" s="1"/>
  <c r="AR359" i="36"/>
  <c r="AP122" i="36"/>
  <c r="AQ122" i="36" s="1"/>
  <c r="AP509" i="36"/>
  <c r="AQ509" i="36" s="1"/>
  <c r="AP525" i="36"/>
  <c r="AQ525" i="36" s="1"/>
  <c r="AR200" i="36"/>
  <c r="AP204" i="36"/>
  <c r="AQ204" i="36" s="1"/>
  <c r="AR238" i="36"/>
  <c r="AR288" i="36"/>
  <c r="AR152" i="36"/>
  <c r="AR417" i="36"/>
  <c r="AR236" i="36"/>
  <c r="AR265" i="36"/>
  <c r="AR578" i="36" s="1"/>
  <c r="AR244" i="36"/>
  <c r="AR320" i="36"/>
  <c r="AP117" i="36"/>
  <c r="AQ117" i="36" s="1"/>
  <c r="AR106" i="36"/>
  <c r="AR141" i="36"/>
  <c r="AR499" i="36"/>
  <c r="AP115" i="36"/>
  <c r="AQ115" i="36" s="1"/>
  <c r="AR340" i="36"/>
  <c r="AR224" i="36"/>
  <c r="AP136" i="36"/>
  <c r="AQ136" i="36" s="1"/>
  <c r="AP133" i="36"/>
  <c r="AQ133" i="36" s="1"/>
  <c r="AR331" i="36"/>
  <c r="AR389" i="36"/>
  <c r="AR496" i="36"/>
  <c r="AP300" i="36"/>
  <c r="AQ300" i="36" s="1"/>
  <c r="AP278" i="36"/>
  <c r="AQ278" i="36" s="1"/>
  <c r="AP118" i="36"/>
  <c r="AQ118" i="36" s="1"/>
  <c r="AR232" i="36"/>
  <c r="AR368" i="36"/>
  <c r="AP139" i="36"/>
  <c r="AQ139" i="36" s="1"/>
  <c r="AP377" i="36"/>
  <c r="AQ377" i="36" s="1"/>
  <c r="AR121" i="36"/>
  <c r="AP367" i="36"/>
  <c r="AQ367" i="36" s="1"/>
  <c r="AR226" i="36"/>
  <c r="AR219" i="36"/>
  <c r="AP91" i="36"/>
  <c r="AQ91" i="36" s="1"/>
  <c r="AP264" i="36"/>
  <c r="AQ264" i="36" s="1"/>
  <c r="AR461" i="36"/>
  <c r="AR406" i="36"/>
  <c r="AP351" i="36"/>
  <c r="AQ351" i="36" s="1"/>
  <c r="AP306" i="36"/>
  <c r="AQ306" i="36" s="1"/>
  <c r="AP151" i="36"/>
  <c r="AQ151" i="36" s="1"/>
  <c r="AP463" i="36"/>
  <c r="AQ463" i="36" s="1"/>
  <c r="AP414" i="36"/>
  <c r="AQ414" i="36" s="1"/>
  <c r="AR524" i="36"/>
  <c r="AR199" i="36"/>
  <c r="AP318" i="36"/>
  <c r="AQ318" i="36" s="1"/>
  <c r="AR138" i="36"/>
  <c r="AR227" i="36"/>
  <c r="AP155" i="36"/>
  <c r="AQ155" i="36" s="1"/>
  <c r="AR297" i="36"/>
  <c r="AP242" i="36"/>
  <c r="AQ242" i="36" s="1"/>
  <c r="AR211" i="36"/>
  <c r="AR319" i="36"/>
  <c r="AR371" i="36"/>
  <c r="AR352" i="36"/>
  <c r="AR325" i="36"/>
  <c r="AR586" i="36" s="1"/>
  <c r="AR589" i="36" s="1"/>
  <c r="AR137" i="36"/>
  <c r="AP234" i="36"/>
  <c r="AQ234" i="36" s="1"/>
  <c r="AR517" i="36"/>
  <c r="AR197" i="36"/>
  <c r="AP336" i="36"/>
  <c r="AQ336" i="36" s="1"/>
  <c r="AR221" i="36"/>
  <c r="AP258" i="36"/>
  <c r="AQ258" i="36" s="1"/>
  <c r="AP301" i="36"/>
  <c r="AQ301" i="36" s="1"/>
  <c r="AR92" i="36"/>
  <c r="AR123" i="36"/>
  <c r="AR308" i="36"/>
  <c r="AP229" i="36"/>
  <c r="AQ229" i="36" s="1"/>
  <c r="AP144" i="36"/>
  <c r="AQ144" i="36" s="1"/>
  <c r="AR237" i="36"/>
  <c r="AR339" i="36"/>
  <c r="AP358" i="36"/>
  <c r="AQ358" i="36" s="1"/>
  <c r="AP399" i="36"/>
  <c r="AQ399" i="36" s="1"/>
  <c r="AP267" i="36"/>
  <c r="AQ267" i="36" s="1"/>
  <c r="AP127" i="36"/>
  <c r="AQ127" i="36" s="1"/>
  <c r="AR272" i="36"/>
  <c r="AP396" i="36"/>
  <c r="AQ396" i="36" s="1"/>
  <c r="AP391" i="36"/>
  <c r="AQ391" i="36" s="1"/>
  <c r="AR183" i="36"/>
  <c r="AP510" i="36"/>
  <c r="AQ510" i="36" s="1"/>
  <c r="AP387" i="36"/>
  <c r="AQ387" i="36" s="1"/>
  <c r="AP370" i="36"/>
  <c r="AQ370" i="36" s="1"/>
  <c r="AR372" i="36"/>
  <c r="AP397" i="36"/>
  <c r="AQ397" i="36" s="1"/>
  <c r="AR357" i="36"/>
  <c r="AR347" i="36"/>
  <c r="AP130" i="36"/>
  <c r="AQ130" i="36" s="1"/>
  <c r="AP284" i="36"/>
  <c r="AQ284" i="36" s="1"/>
  <c r="AP145" i="36"/>
  <c r="AQ145" i="36" s="1"/>
  <c r="AR128" i="36"/>
  <c r="AP153" i="36"/>
  <c r="AQ153" i="36" s="1"/>
  <c r="AP149" i="36"/>
  <c r="AQ149" i="36" s="1"/>
  <c r="AR126" i="36"/>
  <c r="AP329" i="36"/>
  <c r="AQ329" i="36" s="1"/>
  <c r="AR166" i="36"/>
  <c r="AR409" i="36"/>
  <c r="AP82" i="36"/>
  <c r="AQ82" i="36" s="1"/>
  <c r="AP193" i="36"/>
  <c r="AQ193" i="36" s="1"/>
  <c r="AP362" i="36"/>
  <c r="AQ362" i="36" s="1"/>
  <c r="AP341" i="36"/>
  <c r="AQ341" i="36" s="1"/>
  <c r="AP282" i="36"/>
  <c r="AQ282" i="36" s="1"/>
  <c r="AP378" i="36"/>
  <c r="AQ378" i="36" s="1"/>
  <c r="AR279" i="36"/>
  <c r="AP104" i="36"/>
  <c r="AQ104" i="36" s="1"/>
  <c r="AR172" i="36"/>
  <c r="AR96" i="36"/>
  <c r="AP314" i="36"/>
  <c r="AQ314" i="36" s="1"/>
  <c r="AR214" i="36"/>
  <c r="AP214" i="36"/>
  <c r="AQ214" i="36" s="1"/>
  <c r="AP249" i="36"/>
  <c r="AQ249" i="36" s="1"/>
  <c r="AR249" i="36"/>
  <c r="AP311" i="36"/>
  <c r="AQ311" i="36" s="1"/>
  <c r="AR311" i="36"/>
  <c r="T615" i="36"/>
  <c r="AN558" i="36"/>
  <c r="AP448" i="36"/>
  <c r="AQ448" i="36" s="1"/>
  <c r="AP263" i="36"/>
  <c r="AQ263" i="36" s="1"/>
  <c r="AR263" i="36"/>
  <c r="AP335" i="36"/>
  <c r="AQ335" i="36" s="1"/>
  <c r="AR335" i="36"/>
  <c r="AR190" i="36"/>
  <c r="AP190" i="36"/>
  <c r="AQ190" i="36" s="1"/>
  <c r="AR513" i="36"/>
  <c r="AP470" i="36"/>
  <c r="AQ470" i="36" s="1"/>
  <c r="AR470" i="36"/>
  <c r="AP527" i="36"/>
  <c r="AQ527" i="36" s="1"/>
  <c r="AR527" i="36"/>
  <c r="AR474" i="36"/>
  <c r="AU472" i="36" s="1"/>
  <c r="AU473" i="36" s="1"/>
  <c r="AN555" i="36"/>
  <c r="T612" i="36"/>
  <c r="AP440" i="36"/>
  <c r="AQ440" i="36" s="1"/>
  <c r="AR440" i="36"/>
  <c r="AU440" i="36" s="1"/>
  <c r="AU441" i="36" s="1"/>
  <c r="AU442" i="36" s="1"/>
  <c r="AU443" i="36" s="1"/>
  <c r="AT443" i="36" s="1"/>
  <c r="AV443" i="36" s="1"/>
  <c r="AP170" i="36"/>
  <c r="AQ170" i="36" s="1"/>
  <c r="AR549" i="36"/>
  <c r="AR429" i="36"/>
  <c r="AR239" i="36"/>
  <c r="AR498" i="36"/>
  <c r="AP292" i="36"/>
  <c r="AQ292" i="36" s="1"/>
  <c r="AR292" i="36"/>
  <c r="AR418" i="36"/>
  <c r="AP435" i="36"/>
  <c r="AQ435" i="36" s="1"/>
  <c r="AP479" i="36"/>
  <c r="AQ479" i="36" s="1"/>
  <c r="AP537" i="36"/>
  <c r="AQ537" i="36" s="1"/>
  <c r="AP498" i="36"/>
  <c r="AQ498" i="36" s="1"/>
  <c r="AP262" i="36"/>
  <c r="AQ262" i="36" s="1"/>
  <c r="AP250" i="36"/>
  <c r="AQ250" i="36" s="1"/>
  <c r="AP87" i="36"/>
  <c r="AQ87" i="36" s="1"/>
  <c r="AR87" i="36"/>
  <c r="AP312" i="36"/>
  <c r="AQ312" i="36" s="1"/>
  <c r="AP81" i="36"/>
  <c r="AQ81" i="36" s="1"/>
  <c r="AR81" i="36"/>
  <c r="AU420" i="36"/>
  <c r="AU421" i="36" s="1"/>
  <c r="AU422" i="36" s="1"/>
  <c r="AP215" i="36"/>
  <c r="AQ215" i="36" s="1"/>
  <c r="AR488" i="36"/>
  <c r="AP488" i="36"/>
  <c r="AQ488" i="36" s="1"/>
  <c r="AR438" i="36"/>
  <c r="T610" i="36"/>
  <c r="AN553" i="36"/>
  <c r="AR310" i="36"/>
  <c r="AP310" i="36"/>
  <c r="AQ310" i="36" s="1"/>
  <c r="AP349" i="36"/>
  <c r="AQ349" i="36" s="1"/>
  <c r="AR168" i="36"/>
  <c r="AR447" i="36"/>
  <c r="AP447" i="36"/>
  <c r="AQ447" i="36" s="1"/>
  <c r="AR376" i="36"/>
  <c r="AR298" i="36"/>
  <c r="AP298" i="36"/>
  <c r="AQ298" i="36" s="1"/>
  <c r="AP89" i="36"/>
  <c r="AQ89" i="36" s="1"/>
  <c r="AR89" i="36"/>
  <c r="AP443" i="36"/>
  <c r="AQ443" i="36" s="1"/>
  <c r="AP551" i="36"/>
  <c r="AQ551" i="36" s="1"/>
  <c r="AR551" i="36"/>
  <c r="AR460" i="36"/>
  <c r="AP460" i="36"/>
  <c r="AQ460" i="36" s="1"/>
  <c r="AP484" i="36"/>
  <c r="AQ484" i="36" s="1"/>
  <c r="T609" i="36"/>
  <c r="AN552" i="36"/>
  <c r="AP541" i="36"/>
  <c r="AQ541" i="36" s="1"/>
  <c r="AR541" i="36"/>
  <c r="AR192" i="36"/>
  <c r="AP192" i="36"/>
  <c r="AQ192" i="36" s="1"/>
  <c r="AR186" i="36"/>
  <c r="AR462" i="36"/>
  <c r="AP462" i="36"/>
  <c r="AQ462" i="36" s="1"/>
  <c r="AR486" i="36"/>
  <c r="AU484" i="36" s="1"/>
  <c r="AR201" i="36"/>
  <c r="AP201" i="36"/>
  <c r="AQ201" i="36" s="1"/>
  <c r="AP549" i="36"/>
  <c r="AQ549" i="36" s="1"/>
  <c r="AR290" i="36"/>
  <c r="AP290" i="36"/>
  <c r="AQ290" i="36" s="1"/>
  <c r="AP469" i="36"/>
  <c r="AQ469" i="36" s="1"/>
  <c r="AR456" i="36"/>
  <c r="AP456" i="36"/>
  <c r="AQ456" i="36" s="1"/>
  <c r="AP478" i="36"/>
  <c r="AQ478" i="36" s="1"/>
  <c r="AR505" i="36"/>
  <c r="AP83" i="36"/>
  <c r="AQ83" i="36" s="1"/>
  <c r="AR328" i="36"/>
  <c r="AP223" i="36"/>
  <c r="AQ223" i="36" s="1"/>
  <c r="AR223" i="36"/>
  <c r="AP157" i="36"/>
  <c r="AQ157" i="36" s="1"/>
  <c r="AP225" i="36"/>
  <c r="AQ225" i="36" s="1"/>
  <c r="AP481" i="36"/>
  <c r="AQ481" i="36" s="1"/>
  <c r="AR514" i="36"/>
  <c r="AP514" i="36"/>
  <c r="AQ514" i="36" s="1"/>
  <c r="AP480" i="36"/>
  <c r="AQ480" i="36" s="1"/>
  <c r="AR480" i="36"/>
  <c r="AP451" i="36"/>
  <c r="AQ451" i="36" s="1"/>
  <c r="AR451" i="36"/>
  <c r="AP233" i="36"/>
  <c r="AQ233" i="36" s="1"/>
  <c r="AR248" i="36"/>
  <c r="AP285" i="36"/>
  <c r="AQ285" i="36" s="1"/>
  <c r="AR356" i="36"/>
  <c r="AP356" i="36"/>
  <c r="AQ356" i="36" s="1"/>
  <c r="AR195" i="36"/>
  <c r="AR194" i="36"/>
  <c r="AR131" i="36"/>
  <c r="AP131" i="36"/>
  <c r="AQ131" i="36" s="1"/>
  <c r="AP474" i="36"/>
  <c r="AQ474" i="36" s="1"/>
  <c r="AR478" i="36"/>
  <c r="AR523" i="36"/>
  <c r="AR79" i="36"/>
  <c r="AR245" i="36"/>
  <c r="AP175" i="36"/>
  <c r="AQ175" i="36" s="1"/>
  <c r="AR366" i="36"/>
  <c r="AR384" i="36"/>
  <c r="AP256" i="36"/>
  <c r="AQ256" i="36" s="1"/>
  <c r="AR218" i="36"/>
  <c r="AR150" i="36"/>
  <c r="AP178" i="36"/>
  <c r="AQ178" i="36" s="1"/>
  <c r="AP99" i="36"/>
  <c r="AQ99" i="36" s="1"/>
  <c r="AR323" i="36"/>
  <c r="AR176" i="36"/>
  <c r="AP433" i="36"/>
  <c r="AQ433" i="36" s="1"/>
  <c r="AR433" i="36"/>
  <c r="AR500" i="36"/>
  <c r="AR132" i="36"/>
  <c r="T620" i="36"/>
  <c r="AN563" i="36"/>
  <c r="AT563" i="36" s="1"/>
  <c r="AV563" i="36" s="1"/>
  <c r="AR119" i="36"/>
  <c r="AR228" i="36"/>
  <c r="AR134" i="36"/>
  <c r="AP134" i="36"/>
  <c r="AQ134" i="36" s="1"/>
  <c r="AR538" i="36"/>
  <c r="AP538" i="36"/>
  <c r="AQ538" i="36" s="1"/>
  <c r="AP213" i="36"/>
  <c r="AQ213" i="36" s="1"/>
  <c r="AP107" i="36"/>
  <c r="AQ107" i="36" s="1"/>
  <c r="AR107" i="36"/>
  <c r="AP497" i="36"/>
  <c r="AQ497" i="36" s="1"/>
  <c r="AR497" i="36"/>
  <c r="AP495" i="36"/>
  <c r="AQ495" i="36" s="1"/>
  <c r="AR140" i="36"/>
  <c r="AP140" i="36"/>
  <c r="AQ140" i="36" s="1"/>
  <c r="AP243" i="36"/>
  <c r="AQ243" i="36" s="1"/>
  <c r="AR243" i="36"/>
  <c r="AR110" i="36"/>
  <c r="AP110" i="36"/>
  <c r="AQ110" i="36" s="1"/>
  <c r="AP475" i="36"/>
  <c r="AQ475" i="36" s="1"/>
  <c r="AR490" i="36"/>
  <c r="AP270" i="36"/>
  <c r="AQ270" i="36" s="1"/>
  <c r="AR270" i="36"/>
  <c r="AP112" i="36"/>
  <c r="AQ112" i="36" s="1"/>
  <c r="AP315" i="36"/>
  <c r="AQ315" i="36" s="1"/>
  <c r="AP466" i="36"/>
  <c r="AQ466" i="36" s="1"/>
  <c r="AP95" i="36"/>
  <c r="AQ95" i="36" s="1"/>
  <c r="AP330" i="36"/>
  <c r="AQ330" i="36" s="1"/>
  <c r="AR364" i="36"/>
  <c r="AP407" i="36"/>
  <c r="AQ407" i="36" s="1"/>
  <c r="AR407" i="36"/>
  <c r="AR468" i="36"/>
  <c r="AP428" i="36"/>
  <c r="AQ428" i="36" s="1"/>
  <c r="AP511" i="36"/>
  <c r="AQ511" i="36" s="1"/>
  <c r="AR147" i="36"/>
  <c r="AP191" i="36"/>
  <c r="AQ191" i="36" s="1"/>
  <c r="AR191" i="36"/>
  <c r="AR386" i="36"/>
  <c r="AP386" i="36"/>
  <c r="AQ386" i="36" s="1"/>
  <c r="AR220" i="36"/>
  <c r="AP220" i="36"/>
  <c r="AQ220" i="36" s="1"/>
  <c r="AP529" i="36"/>
  <c r="AQ529" i="36" s="1"/>
  <c r="AP216" i="36"/>
  <c r="AQ216" i="36" s="1"/>
  <c r="AR216" i="36"/>
  <c r="AR268" i="36"/>
  <c r="AR393" i="36"/>
  <c r="AP393" i="36"/>
  <c r="AQ393" i="36" s="1"/>
  <c r="AR303" i="36"/>
  <c r="AR98" i="36"/>
  <c r="AP98" i="36"/>
  <c r="AQ98" i="36" s="1"/>
  <c r="AR476" i="36"/>
  <c r="AP269" i="36"/>
  <c r="AQ269" i="36" s="1"/>
  <c r="AP240" i="36"/>
  <c r="AQ240" i="36" s="1"/>
  <c r="AR448" i="36"/>
  <c r="AP413" i="36"/>
  <c r="AQ413" i="36" s="1"/>
  <c r="AR413" i="36"/>
  <c r="AP471" i="36"/>
  <c r="AQ471" i="36" s="1"/>
  <c r="AR471" i="36"/>
  <c r="AR531" i="36"/>
  <c r="AP457" i="36"/>
  <c r="AQ457" i="36" s="1"/>
  <c r="AR163" i="36"/>
  <c r="AP404" i="36"/>
  <c r="AQ404" i="36" s="1"/>
  <c r="AR404" i="36"/>
  <c r="AP94" i="36"/>
  <c r="AQ94" i="36" s="1"/>
  <c r="AR506" i="36"/>
  <c r="AP506" i="36"/>
  <c r="AQ506" i="36" s="1"/>
  <c r="AP348" i="36"/>
  <c r="AQ348" i="36" s="1"/>
  <c r="AR348" i="36"/>
  <c r="AP350" i="36"/>
  <c r="AQ350" i="36" s="1"/>
  <c r="AP198" i="36"/>
  <c r="AQ198" i="36" s="1"/>
  <c r="AR198" i="36"/>
  <c r="AR515" i="36"/>
  <c r="AR426" i="36"/>
  <c r="AR174" i="36"/>
  <c r="AP174" i="36"/>
  <c r="AQ174" i="36" s="1"/>
  <c r="AP344" i="36"/>
  <c r="AQ344" i="36" s="1"/>
  <c r="AP485" i="36"/>
  <c r="AQ485" i="36" s="1"/>
  <c r="AR205" i="36"/>
  <c r="AP164" i="36"/>
  <c r="AQ164" i="36" s="1"/>
  <c r="AR342" i="36"/>
  <c r="AR492" i="36"/>
  <c r="AP160" i="36"/>
  <c r="AQ160" i="36" s="1"/>
  <c r="AP543" i="36"/>
  <c r="AQ543" i="36" s="1"/>
  <c r="AN564" i="36"/>
  <c r="T621" i="36"/>
  <c r="AR111" i="36"/>
  <c r="AP111" i="36"/>
  <c r="AQ111" i="36" s="1"/>
  <c r="AP294" i="36"/>
  <c r="AQ294" i="36" s="1"/>
  <c r="AR294" i="36"/>
  <c r="AN554" i="36"/>
  <c r="T611" i="36"/>
  <c r="AP365" i="36"/>
  <c r="AQ365" i="36" s="1"/>
  <c r="AP418" i="36"/>
  <c r="AQ418" i="36" s="1"/>
  <c r="AP426" i="36"/>
  <c r="AQ426" i="36" s="1"/>
  <c r="AR280" i="36"/>
  <c r="AP280" i="36"/>
  <c r="AQ280" i="36" s="1"/>
  <c r="AP287" i="36"/>
  <c r="AQ287" i="36" s="1"/>
  <c r="AR287" i="36"/>
  <c r="AP103" i="36"/>
  <c r="AQ103" i="36" s="1"/>
  <c r="AR103" i="36"/>
  <c r="AR217" i="36"/>
  <c r="AR286" i="36"/>
  <c r="AN550" i="36"/>
  <c r="T607" i="36"/>
  <c r="AR546" i="36"/>
  <c r="AU546" i="36" s="1"/>
  <c r="AU547" i="36" s="1"/>
  <c r="AR495" i="36"/>
  <c r="AP398" i="36"/>
  <c r="AQ398" i="36" s="1"/>
  <c r="AR398" i="36"/>
  <c r="AP334" i="36"/>
  <c r="AQ334" i="36" s="1"/>
  <c r="AR334" i="36"/>
  <c r="T619" i="36"/>
  <c r="AN562" i="36"/>
  <c r="AR507" i="36"/>
  <c r="AR88" i="36"/>
  <c r="AR321" i="36"/>
  <c r="AR180" i="36"/>
  <c r="AP180" i="36"/>
  <c r="AQ180" i="36" s="1"/>
  <c r="AP369" i="36"/>
  <c r="AQ369" i="36" s="1"/>
  <c r="AR346" i="36"/>
  <c r="AP109" i="36"/>
  <c r="AQ109" i="36" s="1"/>
  <c r="AN559" i="36"/>
  <c r="T616" i="36"/>
  <c r="AP380" i="36"/>
  <c r="AQ380" i="36" s="1"/>
  <c r="AP416" i="36"/>
  <c r="AQ416" i="36" s="1"/>
  <c r="AR416" i="36"/>
  <c r="AP450" i="36"/>
  <c r="AQ450" i="36" s="1"/>
  <c r="AR305" i="36"/>
  <c r="AP305" i="36"/>
  <c r="AQ305" i="36" s="1"/>
  <c r="AP187" i="36"/>
  <c r="AQ187" i="36" s="1"/>
  <c r="AR501" i="36"/>
  <c r="AP513" i="36"/>
  <c r="AQ513" i="36" s="1"/>
  <c r="AP521" i="36"/>
  <c r="AQ521" i="36" s="1"/>
  <c r="AP361" i="36"/>
  <c r="AQ361" i="36" s="1"/>
  <c r="AR363" i="36"/>
  <c r="AR502" i="36"/>
  <c r="AP502" i="36"/>
  <c r="AQ502" i="36" s="1"/>
  <c r="AP446" i="36"/>
  <c r="AQ446" i="36" s="1"/>
  <c r="AR446" i="36"/>
  <c r="AP390" i="36"/>
  <c r="AQ390" i="36" s="1"/>
  <c r="AR143" i="36"/>
  <c r="AR408" i="36"/>
  <c r="AP408" i="36"/>
  <c r="AQ408" i="36" s="1"/>
  <c r="AR86" i="36"/>
  <c r="AP85" i="36"/>
  <c r="AQ85" i="36" s="1"/>
  <c r="T622" i="36"/>
  <c r="AN565" i="36"/>
  <c r="AR508" i="36"/>
  <c r="AP412" i="36"/>
  <c r="AQ412" i="36" s="1"/>
  <c r="AU464" i="36"/>
  <c r="AU465" i="36" s="1"/>
  <c r="AR535" i="36"/>
  <c r="AR171" i="36"/>
  <c r="AP171" i="36"/>
  <c r="AQ171" i="36" s="1"/>
  <c r="AP167" i="36"/>
  <c r="AQ167" i="36" s="1"/>
  <c r="AR167" i="36"/>
  <c r="AP458" i="36"/>
  <c r="AQ458" i="36" s="1"/>
  <c r="AR503" i="36"/>
  <c r="AP542" i="36"/>
  <c r="AQ542" i="36" s="1"/>
  <c r="AP441" i="36"/>
  <c r="AQ441" i="36" s="1"/>
  <c r="AP207" i="36"/>
  <c r="AQ207" i="36" s="1"/>
  <c r="AR207" i="36"/>
  <c r="AP113" i="36"/>
  <c r="AQ113" i="36" s="1"/>
  <c r="AP182" i="36"/>
  <c r="AQ182" i="36" s="1"/>
  <c r="AP252" i="36"/>
  <c r="AQ252" i="36" s="1"/>
  <c r="AR252" i="36"/>
  <c r="AP415" i="36"/>
  <c r="AQ415" i="36" s="1"/>
  <c r="AR415" i="36"/>
  <c r="AP189" i="36"/>
  <c r="AQ189" i="36" s="1"/>
  <c r="AR425" i="36"/>
  <c r="AR231" i="36"/>
  <c r="AP231" i="36"/>
  <c r="AQ231" i="36" s="1"/>
  <c r="AP424" i="36"/>
  <c r="AQ424" i="36" s="1"/>
  <c r="AP464" i="36"/>
  <c r="AQ464" i="36" s="1"/>
  <c r="AR188" i="36"/>
  <c r="AR261" i="36"/>
  <c r="AP261" i="36"/>
  <c r="AQ261" i="36" s="1"/>
  <c r="AR259" i="36"/>
  <c r="AR108" i="36"/>
  <c r="AP327" i="36"/>
  <c r="AQ327" i="36" s="1"/>
  <c r="AR383" i="36"/>
  <c r="AP383" i="36"/>
  <c r="AQ383" i="36" s="1"/>
  <c r="AP425" i="36"/>
  <c r="AQ425" i="36" s="1"/>
  <c r="AR281" i="36"/>
  <c r="AP453" i="36"/>
  <c r="AQ453" i="36" s="1"/>
  <c r="AR338" i="36"/>
  <c r="AP338" i="36"/>
  <c r="AQ338" i="36" s="1"/>
  <c r="AR528" i="36"/>
  <c r="AP276" i="36"/>
  <c r="AQ276" i="36" s="1"/>
  <c r="T623" i="36"/>
  <c r="AN566" i="36"/>
  <c r="AR458" i="36"/>
  <c r="AP419" i="36"/>
  <c r="AQ419" i="36" s="1"/>
  <c r="AR459" i="36"/>
  <c r="AR518" i="36"/>
  <c r="AR570" i="36" s="1"/>
  <c r="AP210" i="36"/>
  <c r="AQ210" i="36" s="1"/>
  <c r="AR210" i="36"/>
  <c r="T618" i="36"/>
  <c r="AN561" i="36"/>
  <c r="AP520" i="36"/>
  <c r="AQ520" i="36" s="1"/>
  <c r="AR520" i="36"/>
  <c r="T613" i="36"/>
  <c r="AN556" i="36"/>
  <c r="AR439" i="36"/>
  <c r="AP379" i="36"/>
  <c r="AQ379" i="36" s="1"/>
  <c r="AN560" i="36"/>
  <c r="T617" i="36"/>
  <c r="AR436" i="36"/>
  <c r="AP421" i="36"/>
  <c r="AQ421" i="36" s="1"/>
  <c r="AP80" i="36"/>
  <c r="AQ80" i="36" s="1"/>
  <c r="AR80" i="36"/>
  <c r="AR455" i="36"/>
  <c r="AP162" i="36"/>
  <c r="AQ162" i="36" s="1"/>
  <c r="AP101" i="36"/>
  <c r="AQ101" i="36" s="1"/>
  <c r="AR101" i="36"/>
  <c r="AR165" i="36"/>
  <c r="AP467" i="36"/>
  <c r="AQ467" i="36" s="1"/>
  <c r="AR203" i="36"/>
  <c r="AR125" i="36"/>
  <c r="AP394" i="36"/>
  <c r="AQ394" i="36" s="1"/>
  <c r="AR394" i="36"/>
  <c r="AP434" i="36"/>
  <c r="AQ434" i="36" s="1"/>
  <c r="AP90" i="36"/>
  <c r="AQ90" i="36" s="1"/>
  <c r="AR90" i="36"/>
  <c r="AP420" i="36"/>
  <c r="AQ420" i="36" s="1"/>
  <c r="AP472" i="36"/>
  <c r="AQ472" i="36" s="1"/>
  <c r="AP544" i="36"/>
  <c r="AQ544" i="36" s="1"/>
  <c r="AR544" i="36"/>
  <c r="AR542" i="36"/>
  <c r="AP438" i="36"/>
  <c r="AQ438" i="36" s="1"/>
  <c r="AP486" i="36"/>
  <c r="AQ486" i="36" s="1"/>
  <c r="AP295" i="36"/>
  <c r="AQ295" i="36" s="1"/>
  <c r="AP309" i="36"/>
  <c r="AQ309" i="36" s="1"/>
  <c r="AR266" i="36"/>
  <c r="AP536" i="36"/>
  <c r="AQ536" i="36" s="1"/>
  <c r="AR536" i="36"/>
  <c r="AP429" i="36"/>
  <c r="AQ429" i="36" s="1"/>
  <c r="AP442" i="36"/>
  <c r="AQ442" i="36" s="1"/>
  <c r="AP405" i="36"/>
  <c r="AQ405" i="36" s="1"/>
  <c r="AR405" i="36"/>
  <c r="AR159" i="36"/>
  <c r="AR511" i="36"/>
  <c r="AP548" i="36"/>
  <c r="AQ548" i="36" s="1"/>
  <c r="AP222" i="36"/>
  <c r="AQ222" i="36" s="1"/>
  <c r="AP254" i="36"/>
  <c r="AQ254" i="36" s="1"/>
  <c r="AR452" i="36"/>
  <c r="AR410" i="36"/>
  <c r="AP531" i="36"/>
  <c r="AQ531" i="36" s="1"/>
  <c r="AR494" i="36"/>
  <c r="AN603" i="36" l="1"/>
  <c r="AT603" i="36" s="1"/>
  <c r="C153" i="32"/>
  <c r="AR585" i="36"/>
  <c r="AN585" i="36" s="1"/>
  <c r="AT585" i="36" s="1"/>
  <c r="AV585" i="36" s="1"/>
  <c r="AR588" i="36"/>
  <c r="AN588" i="36" s="1"/>
  <c r="AT588" i="36" s="1"/>
  <c r="AV588" i="36" s="1"/>
  <c r="AR587" i="36"/>
  <c r="AN587" i="36" s="1"/>
  <c r="AN586" i="36"/>
  <c r="AP586" i="36" s="1"/>
  <c r="AN589" i="36"/>
  <c r="AT589" i="36" s="1"/>
  <c r="AR581" i="36"/>
  <c r="AR582" i="36"/>
  <c r="AR584" i="36"/>
  <c r="AR580" i="36"/>
  <c r="AR583" i="36"/>
  <c r="N666" i="36"/>
  <c r="AR579" i="36"/>
  <c r="AR576" i="36"/>
  <c r="AU575" i="36"/>
  <c r="AT575" i="36" s="1"/>
  <c r="AT574" i="36"/>
  <c r="AR575" i="36"/>
  <c r="AR574" i="36"/>
  <c r="AT573" i="36"/>
  <c r="AR573" i="36"/>
  <c r="AR572" i="36"/>
  <c r="AR571" i="36"/>
  <c r="AT569" i="36"/>
  <c r="AV569" i="36" s="1"/>
  <c r="AR569" i="36"/>
  <c r="AT570" i="36"/>
  <c r="AV570" i="36" s="1"/>
  <c r="AU533" i="36"/>
  <c r="AU534" i="36" s="1"/>
  <c r="AP568" i="36"/>
  <c r="AT568" i="36"/>
  <c r="AV568" i="36" s="1"/>
  <c r="AU480" i="36"/>
  <c r="AU481" i="36" s="1"/>
  <c r="AU482" i="36" s="1"/>
  <c r="AU483" i="36" s="1"/>
  <c r="AT483" i="36" s="1"/>
  <c r="AV483" i="36" s="1"/>
  <c r="AR567" i="36"/>
  <c r="AT420" i="36"/>
  <c r="AV420" i="36" s="1"/>
  <c r="AU511" i="36"/>
  <c r="AU512" i="36" s="1"/>
  <c r="AT512" i="36" s="1"/>
  <c r="AV512" i="36" s="1"/>
  <c r="AU428" i="36"/>
  <c r="AT428" i="36" s="1"/>
  <c r="AV428" i="36" s="1"/>
  <c r="S666" i="36"/>
  <c r="T666" i="36"/>
  <c r="O666" i="36"/>
  <c r="R666" i="36"/>
  <c r="AU432" i="36"/>
  <c r="AU433" i="36" s="1"/>
  <c r="AU434" i="36" s="1"/>
  <c r="AU435" i="36" s="1"/>
  <c r="AT435" i="36" s="1"/>
  <c r="AV435" i="36" s="1"/>
  <c r="AU424" i="36"/>
  <c r="AT424" i="36" s="1"/>
  <c r="AV424" i="36" s="1"/>
  <c r="Q666" i="36"/>
  <c r="AU524" i="36"/>
  <c r="AU525" i="36" s="1"/>
  <c r="AU526" i="36" s="1"/>
  <c r="AU541" i="36"/>
  <c r="AT541" i="36" s="1"/>
  <c r="AV541" i="36" s="1"/>
  <c r="AT440" i="36"/>
  <c r="AV440" i="36" s="1"/>
  <c r="AR562" i="36"/>
  <c r="AU515" i="36"/>
  <c r="AU516" i="36" s="1"/>
  <c r="AU517" i="36" s="1"/>
  <c r="AT546" i="36"/>
  <c r="AV546" i="36" s="1"/>
  <c r="AU452" i="36"/>
  <c r="AU453" i="36" s="1"/>
  <c r="AU454" i="36" s="1"/>
  <c r="AU455" i="36" s="1"/>
  <c r="AT455" i="36" s="1"/>
  <c r="AV455" i="36" s="1"/>
  <c r="AR566" i="36"/>
  <c r="AU488" i="36"/>
  <c r="AT442" i="36"/>
  <c r="AV442" i="36" s="1"/>
  <c r="AU456" i="36"/>
  <c r="AU457" i="36" s="1"/>
  <c r="AU458" i="36" s="1"/>
  <c r="AU459" i="36" s="1"/>
  <c r="AT459" i="36" s="1"/>
  <c r="AV459" i="36" s="1"/>
  <c r="AR563" i="36"/>
  <c r="AU498" i="36"/>
  <c r="AU499" i="36" s="1"/>
  <c r="AT499" i="36" s="1"/>
  <c r="AV499" i="36" s="1"/>
  <c r="AT441" i="36"/>
  <c r="AV441" i="36" s="1"/>
  <c r="AR564" i="36"/>
  <c r="AU494" i="36"/>
  <c r="AS541" i="36"/>
  <c r="AR559" i="36"/>
  <c r="AU444" i="36"/>
  <c r="AT444" i="36" s="1"/>
  <c r="AV444" i="36" s="1"/>
  <c r="AU506" i="36"/>
  <c r="AU507" i="36" s="1"/>
  <c r="AR560" i="36"/>
  <c r="AU528" i="36"/>
  <c r="AU529" i="36" s="1"/>
  <c r="AT421" i="36"/>
  <c r="AV421" i="36" s="1"/>
  <c r="AU485" i="36"/>
  <c r="AT484" i="36"/>
  <c r="AV484" i="36" s="1"/>
  <c r="AR552" i="36"/>
  <c r="AP552" i="36"/>
  <c r="AQ552" i="36" s="1"/>
  <c r="AR565" i="36"/>
  <c r="AU466" i="36"/>
  <c r="AT465" i="36"/>
  <c r="AV465" i="36" s="1"/>
  <c r="AR554" i="36"/>
  <c r="AP554" i="36"/>
  <c r="AQ554" i="36" s="1"/>
  <c r="AU468" i="36"/>
  <c r="AP563" i="36"/>
  <c r="AQ563" i="36" s="1"/>
  <c r="AU537" i="36"/>
  <c r="AR553" i="36"/>
  <c r="AP553" i="36"/>
  <c r="AQ553" i="36" s="1"/>
  <c r="AT561" i="36"/>
  <c r="AV561" i="36" s="1"/>
  <c r="AP561" i="36"/>
  <c r="AQ561" i="36" s="1"/>
  <c r="AU416" i="36"/>
  <c r="AT472" i="36"/>
  <c r="AV472" i="36" s="1"/>
  <c r="AU520" i="36"/>
  <c r="AT565" i="36"/>
  <c r="AV565" i="36" s="1"/>
  <c r="AP565" i="36"/>
  <c r="AQ565" i="36" s="1"/>
  <c r="AT559" i="36"/>
  <c r="AV559" i="36" s="1"/>
  <c r="AP559" i="36"/>
  <c r="AQ559" i="36" s="1"/>
  <c r="AU502" i="36"/>
  <c r="AU548" i="36"/>
  <c r="AT547" i="36"/>
  <c r="AV547" i="36" s="1"/>
  <c r="AU460" i="36"/>
  <c r="AP555" i="36"/>
  <c r="AQ555" i="36" s="1"/>
  <c r="AR555" i="36"/>
  <c r="AP558" i="36"/>
  <c r="AQ558" i="36" s="1"/>
  <c r="AR558" i="36"/>
  <c r="AU436" i="36"/>
  <c r="AT560" i="36"/>
  <c r="AV560" i="36" s="1"/>
  <c r="AP560" i="36"/>
  <c r="AQ560" i="36" s="1"/>
  <c r="AP550" i="36"/>
  <c r="AQ550" i="36" s="1"/>
  <c r="AR550" i="36"/>
  <c r="AT562" i="36"/>
  <c r="AV562" i="36" s="1"/>
  <c r="AP562" i="36"/>
  <c r="AQ562" i="36" s="1"/>
  <c r="AP564" i="36"/>
  <c r="AQ564" i="36" s="1"/>
  <c r="AT564" i="36"/>
  <c r="AV564" i="36" s="1"/>
  <c r="AU474" i="36"/>
  <c r="AT473" i="36"/>
  <c r="AV473" i="36" s="1"/>
  <c r="AT566" i="36"/>
  <c r="AV566" i="36" s="1"/>
  <c r="AP566" i="36"/>
  <c r="AQ566" i="36" s="1"/>
  <c r="AT464" i="36"/>
  <c r="AV464" i="36" s="1"/>
  <c r="AU448" i="36"/>
  <c r="AU423" i="36"/>
  <c r="AT423" i="36" s="1"/>
  <c r="AV423" i="36" s="1"/>
  <c r="AT422" i="36"/>
  <c r="AV422" i="36" s="1"/>
  <c r="AP556" i="36"/>
  <c r="AQ556" i="36" s="1"/>
  <c r="AR556" i="36"/>
  <c r="AU476" i="36"/>
  <c r="AR561" i="36"/>
  <c r="AR609" i="36" l="1"/>
  <c r="AN602" i="36"/>
  <c r="B158" i="27"/>
  <c r="AT586" i="36"/>
  <c r="AV586" i="36" s="1"/>
  <c r="AT587" i="36"/>
  <c r="AV587" i="36" s="1"/>
  <c r="AP587" i="36"/>
  <c r="AP585" i="36"/>
  <c r="AP588" i="36"/>
  <c r="AV589" i="36"/>
  <c r="AP589" i="36"/>
  <c r="C151" i="32"/>
  <c r="C149" i="32"/>
  <c r="AT482" i="36"/>
  <c r="AV482" i="36" s="1"/>
  <c r="AT533" i="36"/>
  <c r="AV533" i="36" s="1"/>
  <c r="C146" i="32"/>
  <c r="AU542" i="36"/>
  <c r="AT542" i="36" s="1"/>
  <c r="AV542" i="36" s="1"/>
  <c r="AT480" i="36"/>
  <c r="AV480" i="36" s="1"/>
  <c r="AT481" i="36"/>
  <c r="AV481" i="36" s="1"/>
  <c r="AU429" i="36"/>
  <c r="AT429" i="36" s="1"/>
  <c r="AV429" i="36" s="1"/>
  <c r="AT525" i="36"/>
  <c r="AV525" i="36" s="1"/>
  <c r="AT511" i="36"/>
  <c r="AV511" i="36" s="1"/>
  <c r="AU425" i="36"/>
  <c r="AU426" i="36" s="1"/>
  <c r="AT515" i="36"/>
  <c r="AV515" i="36" s="1"/>
  <c r="AT524" i="36"/>
  <c r="AV524" i="36" s="1"/>
  <c r="AT432" i="36"/>
  <c r="AV432" i="36" s="1"/>
  <c r="AT457" i="36"/>
  <c r="AV457" i="36" s="1"/>
  <c r="AT458" i="36"/>
  <c r="AV458" i="36" s="1"/>
  <c r="AT433" i="36"/>
  <c r="AV433" i="36" s="1"/>
  <c r="AT456" i="36"/>
  <c r="AV456" i="36" s="1"/>
  <c r="AT452" i="36"/>
  <c r="AV452" i="36" s="1"/>
  <c r="AU513" i="36"/>
  <c r="AU514" i="36" s="1"/>
  <c r="AT514" i="36" s="1"/>
  <c r="AV514" i="36" s="1"/>
  <c r="AT453" i="36"/>
  <c r="AV453" i="36" s="1"/>
  <c r="AT454" i="36"/>
  <c r="AV454" i="36" s="1"/>
  <c r="AT434" i="36"/>
  <c r="AV434" i="36" s="1"/>
  <c r="AT516" i="36"/>
  <c r="AV516" i="36" s="1"/>
  <c r="AU500" i="36"/>
  <c r="AT500" i="36" s="1"/>
  <c r="AV500" i="36" s="1"/>
  <c r="AT528" i="36"/>
  <c r="AV528" i="36" s="1"/>
  <c r="AU495" i="36"/>
  <c r="AT494" i="36"/>
  <c r="AV494" i="36" s="1"/>
  <c r="AT506" i="36"/>
  <c r="AV506" i="36" s="1"/>
  <c r="AU489" i="36"/>
  <c r="AT488" i="36"/>
  <c r="AV488" i="36" s="1"/>
  <c r="AU445" i="36"/>
  <c r="AT445" i="36" s="1"/>
  <c r="AV445" i="36" s="1"/>
  <c r="AT498" i="36"/>
  <c r="AV498" i="36" s="1"/>
  <c r="AU550" i="36"/>
  <c r="AU461" i="36"/>
  <c r="AT460" i="36"/>
  <c r="AV460" i="36" s="1"/>
  <c r="AU538" i="36"/>
  <c r="AT537" i="36"/>
  <c r="AV537" i="36" s="1"/>
  <c r="AU535" i="36"/>
  <c r="AT534" i="36"/>
  <c r="AV534" i="36" s="1"/>
  <c r="AU530" i="36"/>
  <c r="AT529" i="36"/>
  <c r="AV529" i="36" s="1"/>
  <c r="AU518" i="36"/>
  <c r="AT517" i="36"/>
  <c r="AV517" i="36" s="1"/>
  <c r="AU549" i="36"/>
  <c r="AT549" i="36" s="1"/>
  <c r="AV549" i="36" s="1"/>
  <c r="AT548" i="36"/>
  <c r="AV548" i="36" s="1"/>
  <c r="AU469" i="36"/>
  <c r="AT468" i="36"/>
  <c r="AV468" i="36" s="1"/>
  <c r="AU486" i="36"/>
  <c r="AT485" i="36"/>
  <c r="AV485" i="36" s="1"/>
  <c r="AU503" i="36"/>
  <c r="AT502" i="36"/>
  <c r="AV502" i="36" s="1"/>
  <c r="AU449" i="36"/>
  <c r="AT448" i="36"/>
  <c r="AV448" i="36" s="1"/>
  <c r="AU527" i="36"/>
  <c r="AT527" i="36" s="1"/>
  <c r="AV527" i="36" s="1"/>
  <c r="AT526" i="36"/>
  <c r="AV526" i="36" s="1"/>
  <c r="AU508" i="36"/>
  <c r="AT507" i="36"/>
  <c r="AV507" i="36" s="1"/>
  <c r="AU521" i="36"/>
  <c r="AT520" i="36"/>
  <c r="AV520" i="36" s="1"/>
  <c r="AU554" i="36"/>
  <c r="AU475" i="36"/>
  <c r="AT475" i="36" s="1"/>
  <c r="AV475" i="36" s="1"/>
  <c r="AT474" i="36"/>
  <c r="AV474" i="36" s="1"/>
  <c r="AU437" i="36"/>
  <c r="AT436" i="36"/>
  <c r="AV436" i="36" s="1"/>
  <c r="AU467" i="36"/>
  <c r="AT467" i="36" s="1"/>
  <c r="AV467" i="36" s="1"/>
  <c r="AT466" i="36"/>
  <c r="AV466" i="36" s="1"/>
  <c r="AU477" i="36"/>
  <c r="AT476" i="36"/>
  <c r="AV476" i="36" s="1"/>
  <c r="AU417" i="36"/>
  <c r="AT416" i="36"/>
  <c r="AV416" i="36" s="1"/>
  <c r="T153" i="27" l="1"/>
  <c r="U153" i="27"/>
  <c r="V153" i="27"/>
  <c r="AT602" i="36"/>
  <c r="AT609" i="36" s="1"/>
  <c r="AN609" i="36"/>
  <c r="T655" i="36"/>
  <c r="C148" i="32"/>
  <c r="AU430" i="36"/>
  <c r="AT430" i="36" s="1"/>
  <c r="AV430" i="36" s="1"/>
  <c r="AU543" i="36"/>
  <c r="AU544" i="36" s="1"/>
  <c r="AT425" i="36"/>
  <c r="AV425" i="36" s="1"/>
  <c r="AU501" i="36"/>
  <c r="AT501" i="36" s="1"/>
  <c r="AV501" i="36" s="1"/>
  <c r="AT513" i="36"/>
  <c r="AV513" i="36" s="1"/>
  <c r="AU446" i="36"/>
  <c r="AU447" i="36" s="1"/>
  <c r="AT447" i="36" s="1"/>
  <c r="AV447" i="36" s="1"/>
  <c r="AU496" i="36"/>
  <c r="AT495" i="36"/>
  <c r="AV495" i="36" s="1"/>
  <c r="AU490" i="36"/>
  <c r="AT489" i="36"/>
  <c r="AV489" i="36" s="1"/>
  <c r="AU522" i="36"/>
  <c r="AT521" i="36"/>
  <c r="AV521" i="36" s="1"/>
  <c r="AU539" i="36"/>
  <c r="AT538" i="36"/>
  <c r="AV538" i="36" s="1"/>
  <c r="AU462" i="36"/>
  <c r="AT461" i="36"/>
  <c r="AV461" i="36" s="1"/>
  <c r="AU551" i="36"/>
  <c r="AT550" i="36"/>
  <c r="AV550" i="36" s="1"/>
  <c r="AU438" i="36"/>
  <c r="AT437" i="36"/>
  <c r="AV437" i="36" s="1"/>
  <c r="AU487" i="36"/>
  <c r="AT487" i="36" s="1"/>
  <c r="AV487" i="36" s="1"/>
  <c r="AT486" i="36"/>
  <c r="AV486" i="36" s="1"/>
  <c r="AU519" i="36"/>
  <c r="AT519" i="36" s="1"/>
  <c r="AV519" i="36" s="1"/>
  <c r="AT518" i="36"/>
  <c r="AV518" i="36" s="1"/>
  <c r="AU427" i="36"/>
  <c r="AT427" i="36" s="1"/>
  <c r="AV427" i="36" s="1"/>
  <c r="AT426" i="36"/>
  <c r="AV426" i="36" s="1"/>
  <c r="AU478" i="36"/>
  <c r="AT477" i="36"/>
  <c r="AV477" i="36" s="1"/>
  <c r="AU450" i="36"/>
  <c r="AT449" i="36"/>
  <c r="AV449" i="36" s="1"/>
  <c r="AU504" i="36"/>
  <c r="AT503" i="36"/>
  <c r="AV503" i="36" s="1"/>
  <c r="AU555" i="36"/>
  <c r="AT554" i="36"/>
  <c r="AV554" i="36" s="1"/>
  <c r="AU470" i="36"/>
  <c r="AT469" i="36"/>
  <c r="AV469" i="36" s="1"/>
  <c r="AU509" i="36"/>
  <c r="AT508" i="36"/>
  <c r="AV508" i="36" s="1"/>
  <c r="AU531" i="36"/>
  <c r="AT530" i="36"/>
  <c r="AV530" i="36" s="1"/>
  <c r="AU536" i="36"/>
  <c r="AT536" i="36" s="1"/>
  <c r="AV536" i="36" s="1"/>
  <c r="AT535" i="36"/>
  <c r="AV535" i="36" s="1"/>
  <c r="AU418" i="36"/>
  <c r="AT417" i="36"/>
  <c r="AV417" i="36" s="1"/>
  <c r="BJ9" i="27"/>
  <c r="BJ16" i="27" s="1"/>
  <c r="B139" i="32"/>
  <c r="E151" i="32" s="1"/>
  <c r="B140" i="32"/>
  <c r="E152" i="32" s="1"/>
  <c r="B141" i="32"/>
  <c r="B142" i="32"/>
  <c r="B143" i="32"/>
  <c r="B144" i="32"/>
  <c r="B145" i="32"/>
  <c r="G145" i="32" s="1"/>
  <c r="W153" i="27" l="1"/>
  <c r="E153" i="32"/>
  <c r="C154" i="32"/>
  <c r="AU431" i="36"/>
  <c r="AT431" i="36" s="1"/>
  <c r="AV431" i="36" s="1"/>
  <c r="AT543" i="36"/>
  <c r="AV543" i="36" s="1"/>
  <c r="AT446" i="36"/>
  <c r="AV446" i="36" s="1"/>
  <c r="AU491" i="36"/>
  <c r="AT490" i="36"/>
  <c r="AV490" i="36" s="1"/>
  <c r="AT496" i="36"/>
  <c r="AV496" i="36" s="1"/>
  <c r="AU497" i="36"/>
  <c r="AT497" i="36" s="1"/>
  <c r="AV497" i="36" s="1"/>
  <c r="AU471" i="36"/>
  <c r="AT471" i="36" s="1"/>
  <c r="AV471" i="36" s="1"/>
  <c r="AT470" i="36"/>
  <c r="AV470" i="36" s="1"/>
  <c r="AU439" i="36"/>
  <c r="AT439" i="36" s="1"/>
  <c r="AV439" i="36" s="1"/>
  <c r="AT438" i="36"/>
  <c r="AV438" i="36" s="1"/>
  <c r="AU505" i="36"/>
  <c r="AT505" i="36" s="1"/>
  <c r="AV505" i="36" s="1"/>
  <c r="AT504" i="36"/>
  <c r="AV504" i="36" s="1"/>
  <c r="AU451" i="36"/>
  <c r="AT451" i="36" s="1"/>
  <c r="AV451" i="36" s="1"/>
  <c r="AT450" i="36"/>
  <c r="AV450" i="36" s="1"/>
  <c r="AU419" i="36"/>
  <c r="AT419" i="36" s="1"/>
  <c r="AV419" i="36" s="1"/>
  <c r="AT418" i="36"/>
  <c r="AV418" i="36" s="1"/>
  <c r="AU545" i="36"/>
  <c r="AT545" i="36" s="1"/>
  <c r="AV545" i="36" s="1"/>
  <c r="AT544" i="36"/>
  <c r="AV544" i="36" s="1"/>
  <c r="AU532" i="36"/>
  <c r="AT532" i="36" s="1"/>
  <c r="AV532" i="36" s="1"/>
  <c r="AT531" i="36"/>
  <c r="AV531" i="36" s="1"/>
  <c r="AU510" i="36"/>
  <c r="AT510" i="36" s="1"/>
  <c r="AV510" i="36" s="1"/>
  <c r="AT509" i="36"/>
  <c r="AV509" i="36" s="1"/>
  <c r="AU556" i="36"/>
  <c r="AT555" i="36"/>
  <c r="AV555" i="36" s="1"/>
  <c r="AU552" i="36"/>
  <c r="AT551" i="36"/>
  <c r="AV551" i="36" s="1"/>
  <c r="AU463" i="36"/>
  <c r="AT463" i="36" s="1"/>
  <c r="AV463" i="36" s="1"/>
  <c r="AT462" i="36"/>
  <c r="AV462" i="36" s="1"/>
  <c r="AU540" i="36"/>
  <c r="AT540" i="36" s="1"/>
  <c r="AV540" i="36" s="1"/>
  <c r="AT539" i="36"/>
  <c r="AV539" i="36" s="1"/>
  <c r="AU479" i="36"/>
  <c r="AT479" i="36" s="1"/>
  <c r="AV479" i="36" s="1"/>
  <c r="AT478" i="36"/>
  <c r="AV478" i="36" s="1"/>
  <c r="AU523" i="36"/>
  <c r="AT523" i="36" s="1"/>
  <c r="AV523" i="36" s="1"/>
  <c r="AT522" i="36"/>
  <c r="AV522" i="36" s="1"/>
  <c r="BJ10" i="27"/>
  <c r="BM2" i="27" s="1"/>
  <c r="BJ11" i="27"/>
  <c r="BM3" i="27" s="1"/>
  <c r="BJ21" i="27"/>
  <c r="BJ17" i="27"/>
  <c r="BJ15" i="27"/>
  <c r="BJ20" i="27"/>
  <c r="BJ19" i="27"/>
  <c r="BJ18" i="27"/>
  <c r="BJ12" i="27"/>
  <c r="BM4" i="27" s="1"/>
  <c r="BJ13" i="27"/>
  <c r="BM5" i="27" s="1"/>
  <c r="BJ14" i="27"/>
  <c r="E154" i="32" l="1"/>
  <c r="AO595" i="36"/>
  <c r="AV598" i="36"/>
  <c r="AP598" i="36"/>
  <c r="AT491" i="36"/>
  <c r="AV491" i="36" s="1"/>
  <c r="AU492" i="36"/>
  <c r="AU557" i="36"/>
  <c r="AT556" i="36"/>
  <c r="AV556" i="36" s="1"/>
  <c r="AU553" i="36"/>
  <c r="AT553" i="36" s="1"/>
  <c r="AV553" i="36" s="1"/>
  <c r="AT552" i="36"/>
  <c r="AV552" i="36" s="1"/>
  <c r="BM7" i="27"/>
  <c r="BM6" i="27"/>
  <c r="AO596" i="36" l="1"/>
  <c r="AP599" i="36"/>
  <c r="AV599" i="36"/>
  <c r="BM8" i="27"/>
  <c r="AT492" i="36"/>
  <c r="AV492" i="36" s="1"/>
  <c r="AU493" i="36"/>
  <c r="AT493" i="36" s="1"/>
  <c r="AV493" i="36" s="1"/>
  <c r="AU558" i="36"/>
  <c r="AT558" i="36" s="1"/>
  <c r="AV558" i="36" s="1"/>
  <c r="AT557" i="36"/>
  <c r="AV557" i="36" s="1"/>
  <c r="AO597" i="36" l="1"/>
  <c r="AV601" i="36" s="1"/>
  <c r="AV600" i="36"/>
  <c r="AP600" i="36"/>
  <c r="K132" i="27"/>
  <c r="AP601" i="36" l="1"/>
  <c r="A154" i="32"/>
  <c r="A155" i="32"/>
  <c r="A153" i="32"/>
  <c r="A151" i="32"/>
  <c r="A152" i="32"/>
  <c r="A142" i="32"/>
  <c r="A143" i="32"/>
  <c r="A144" i="32"/>
  <c r="A145" i="32"/>
  <c r="A146" i="32"/>
  <c r="A147" i="32"/>
  <c r="A148" i="32"/>
  <c r="A150" i="32"/>
  <c r="I163" i="27"/>
  <c r="E163" i="27"/>
  <c r="F163" i="27"/>
  <c r="G163" i="27"/>
  <c r="H163" i="27"/>
  <c r="D163" i="27"/>
  <c r="AO599" i="36" l="1"/>
  <c r="AV609" i="36" s="1"/>
  <c r="AP602" i="36"/>
  <c r="AV602" i="36"/>
  <c r="P159" i="27"/>
  <c r="R159" i="27"/>
  <c r="Q159" i="27"/>
  <c r="AV603" i="36" l="1"/>
  <c r="AO600" i="36"/>
  <c r="AP603" i="36"/>
  <c r="AP609" i="36" s="1"/>
  <c r="Q173" i="32"/>
  <c r="G144" i="32"/>
  <c r="S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20" i="27"/>
  <c r="K20" i="27"/>
  <c r="L20" i="27" s="1"/>
  <c r="K21" i="27"/>
  <c r="L21" i="27" s="1"/>
  <c r="K22" i="27"/>
  <c r="L22" i="27" s="1"/>
  <c r="K23" i="27"/>
  <c r="L23" i="27" s="1"/>
  <c r="K24" i="27"/>
  <c r="L24" i="27" s="1"/>
  <c r="K25" i="27"/>
  <c r="L25" i="27" s="1"/>
  <c r="K26" i="27"/>
  <c r="L26" i="27" s="1"/>
  <c r="K27" i="27"/>
  <c r="L27" i="27" s="1"/>
  <c r="K28" i="27"/>
  <c r="L28" i="27" s="1"/>
  <c r="K29" i="27"/>
  <c r="L29" i="27" s="1"/>
  <c r="K30" i="27"/>
  <c r="L30" i="27" s="1"/>
  <c r="K31" i="27"/>
  <c r="L31" i="27" s="1"/>
  <c r="K32" i="27"/>
  <c r="L32" i="27" s="1"/>
  <c r="K33" i="27"/>
  <c r="L33" i="27" s="1"/>
  <c r="K34" i="27"/>
  <c r="L34" i="27" s="1"/>
  <c r="K35" i="27"/>
  <c r="L35" i="27" s="1"/>
  <c r="K36" i="27"/>
  <c r="L36" i="27" s="1"/>
  <c r="K37" i="27"/>
  <c r="L37" i="27" s="1"/>
  <c r="K38" i="27"/>
  <c r="L38" i="27" s="1"/>
  <c r="K39" i="27"/>
  <c r="L39" i="27" s="1"/>
  <c r="K40" i="27"/>
  <c r="L40" i="27" s="1"/>
  <c r="K41" i="27"/>
  <c r="L41" i="27" s="1"/>
  <c r="K42" i="27"/>
  <c r="L42" i="27" s="1"/>
  <c r="K43" i="27"/>
  <c r="L43" i="27" s="1"/>
  <c r="K44" i="27"/>
  <c r="L44" i="27" s="1"/>
  <c r="K45" i="27"/>
  <c r="L45" i="27" s="1"/>
  <c r="K46" i="27"/>
  <c r="L46" i="27" s="1"/>
  <c r="K47" i="27"/>
  <c r="L47" i="27" s="1"/>
  <c r="K48" i="27"/>
  <c r="L48" i="27" s="1"/>
  <c r="K49" i="27"/>
  <c r="L49" i="27" s="1"/>
  <c r="K50" i="27"/>
  <c r="L50" i="27" s="1"/>
  <c r="K51" i="27"/>
  <c r="L51" i="27" s="1"/>
  <c r="K52" i="27"/>
  <c r="L52" i="27" s="1"/>
  <c r="K53" i="27"/>
  <c r="L53" i="27" s="1"/>
  <c r="K54" i="27"/>
  <c r="L54" i="27" s="1"/>
  <c r="K55" i="27"/>
  <c r="L55" i="27" s="1"/>
  <c r="K56" i="27"/>
  <c r="L56" i="27" s="1"/>
  <c r="K57" i="27"/>
  <c r="L57" i="27" s="1"/>
  <c r="K58" i="27"/>
  <c r="L58" i="27" s="1"/>
  <c r="K59" i="27"/>
  <c r="L59" i="27" s="1"/>
  <c r="K60" i="27"/>
  <c r="L60" i="27" s="1"/>
  <c r="K61" i="27"/>
  <c r="L61" i="27" s="1"/>
  <c r="K62" i="27"/>
  <c r="L62" i="27" s="1"/>
  <c r="K63" i="27"/>
  <c r="L63" i="27" s="1"/>
  <c r="K64" i="27"/>
  <c r="L64" i="27" s="1"/>
  <c r="K65" i="27"/>
  <c r="L65" i="27" s="1"/>
  <c r="K66" i="27"/>
  <c r="L66" i="27" s="1"/>
  <c r="K67" i="27"/>
  <c r="L67" i="27" s="1"/>
  <c r="K68" i="27"/>
  <c r="L68" i="27" s="1"/>
  <c r="K69" i="27"/>
  <c r="L69" i="27" s="1"/>
  <c r="K70" i="27"/>
  <c r="L70" i="27" s="1"/>
  <c r="K71" i="27"/>
  <c r="L71" i="27" s="1"/>
  <c r="K72" i="27"/>
  <c r="L72" i="27" s="1"/>
  <c r="K73" i="27"/>
  <c r="L73" i="27" s="1"/>
  <c r="K74" i="27"/>
  <c r="L74" i="27" s="1"/>
  <c r="K75" i="27"/>
  <c r="L75" i="27" s="1"/>
  <c r="K76" i="27"/>
  <c r="L76" i="27" s="1"/>
  <c r="K77" i="27"/>
  <c r="L77" i="27" s="1"/>
  <c r="K78" i="27"/>
  <c r="L78" i="27" s="1"/>
  <c r="K79" i="27"/>
  <c r="L79" i="27" s="1"/>
  <c r="K80" i="27"/>
  <c r="L80" i="27" s="1"/>
  <c r="K81" i="27"/>
  <c r="L81" i="27" s="1"/>
  <c r="K82" i="27"/>
  <c r="L82" i="27" s="1"/>
  <c r="K83" i="27"/>
  <c r="L83" i="27" s="1"/>
  <c r="K84" i="27"/>
  <c r="L84" i="27" s="1"/>
  <c r="K85" i="27"/>
  <c r="L85" i="27" s="1"/>
  <c r="K86" i="27"/>
  <c r="L86" i="27" s="1"/>
  <c r="K87" i="27"/>
  <c r="L87" i="27" s="1"/>
  <c r="K88" i="27"/>
  <c r="L88" i="27" s="1"/>
  <c r="K89" i="27"/>
  <c r="L89" i="27" s="1"/>
  <c r="K90" i="27"/>
  <c r="L90" i="27" s="1"/>
  <c r="K91" i="27"/>
  <c r="L91" i="27" s="1"/>
  <c r="K92" i="27"/>
  <c r="L92" i="27" s="1"/>
  <c r="K93" i="27"/>
  <c r="L93" i="27" s="1"/>
  <c r="K94" i="27"/>
  <c r="L94" i="27" s="1"/>
  <c r="K95" i="27"/>
  <c r="L95" i="27" s="1"/>
  <c r="K96" i="27"/>
  <c r="L96" i="27" s="1"/>
  <c r="K97" i="27"/>
  <c r="L97" i="27" s="1"/>
  <c r="K98" i="27"/>
  <c r="L98" i="27" s="1"/>
  <c r="K99" i="27"/>
  <c r="L99" i="27" s="1"/>
  <c r="K100" i="27"/>
  <c r="L100" i="27" s="1"/>
  <c r="K101" i="27"/>
  <c r="L101" i="27" s="1"/>
  <c r="K102" i="27"/>
  <c r="L102" i="27" s="1"/>
  <c r="K103" i="27"/>
  <c r="L103" i="27" s="1"/>
  <c r="K104" i="27"/>
  <c r="L104" i="27" s="1"/>
  <c r="K105" i="27"/>
  <c r="L105" i="27" s="1"/>
  <c r="K106" i="27"/>
  <c r="L106" i="27" s="1"/>
  <c r="K107" i="27"/>
  <c r="L107" i="27" s="1"/>
  <c r="K108" i="27"/>
  <c r="L108" i="27" s="1"/>
  <c r="K109" i="27"/>
  <c r="L109" i="27" s="1"/>
  <c r="K110" i="27"/>
  <c r="L110" i="27" s="1"/>
  <c r="K111" i="27"/>
  <c r="L111" i="27" s="1"/>
  <c r="K112" i="27"/>
  <c r="L112" i="27" s="1"/>
  <c r="K113" i="27"/>
  <c r="L113" i="27" s="1"/>
  <c r="K114" i="27"/>
  <c r="L114" i="27" s="1"/>
  <c r="K115" i="27"/>
  <c r="L115" i="27" s="1"/>
  <c r="K116" i="27"/>
  <c r="L116" i="27" s="1"/>
  <c r="K117" i="27"/>
  <c r="L117" i="27" s="1"/>
  <c r="K118" i="27"/>
  <c r="L118" i="27" s="1"/>
  <c r="K119" i="27"/>
  <c r="L119" i="27" s="1"/>
  <c r="K120" i="27"/>
  <c r="L120" i="27" s="1"/>
  <c r="K121" i="27"/>
  <c r="L121" i="27" s="1"/>
  <c r="K122" i="27"/>
  <c r="L122" i="27" s="1"/>
  <c r="K123" i="27"/>
  <c r="L123" i="27" s="1"/>
  <c r="K124" i="27"/>
  <c r="L124" i="27" s="1"/>
  <c r="K125" i="27"/>
  <c r="L125" i="27" s="1"/>
  <c r="K126" i="27"/>
  <c r="L126" i="27" s="1"/>
  <c r="K127" i="27"/>
  <c r="L127" i="27" s="1"/>
  <c r="K128" i="27"/>
  <c r="L128" i="27" s="1"/>
  <c r="K129" i="27"/>
  <c r="L129" i="27" s="1"/>
  <c r="K130" i="27"/>
  <c r="L130" i="27" s="1"/>
  <c r="K131" i="27"/>
  <c r="L131" i="27" s="1"/>
  <c r="L132" i="27"/>
  <c r="K133" i="27"/>
  <c r="L133" i="27" s="1"/>
  <c r="K19" i="27"/>
  <c r="L19" i="27" s="1"/>
  <c r="B22" i="32"/>
  <c r="A141" i="32"/>
  <c r="A140" i="32"/>
  <c r="A139" i="32"/>
  <c r="D138" i="32"/>
  <c r="B138" i="32"/>
  <c r="E150" i="32" s="1"/>
  <c r="A138" i="32"/>
  <c r="D137" i="32"/>
  <c r="B137" i="32"/>
  <c r="E149" i="32" s="1"/>
  <c r="A137" i="32"/>
  <c r="D136" i="32"/>
  <c r="B136" i="32"/>
  <c r="E148" i="32" s="1"/>
  <c r="A136" i="32"/>
  <c r="D135" i="32"/>
  <c r="B135" i="32"/>
  <c r="E147" i="32" s="1"/>
  <c r="A135" i="32"/>
  <c r="D134" i="32"/>
  <c r="B134" i="32"/>
  <c r="E146" i="32" s="1"/>
  <c r="F146" i="32" s="1"/>
  <c r="A134" i="32"/>
  <c r="D133" i="32"/>
  <c r="B133" i="32"/>
  <c r="E145" i="32" s="1"/>
  <c r="F145" i="32" s="1"/>
  <c r="A133" i="32"/>
  <c r="D132" i="32"/>
  <c r="B132" i="32"/>
  <c r="E144" i="32" s="1"/>
  <c r="F144" i="32" s="1"/>
  <c r="A132" i="32"/>
  <c r="D131" i="32"/>
  <c r="B131" i="32"/>
  <c r="E143" i="32" s="1"/>
  <c r="F143" i="32" s="1"/>
  <c r="A131" i="32"/>
  <c r="D130" i="32"/>
  <c r="B130" i="32"/>
  <c r="A130" i="32"/>
  <c r="D129" i="32"/>
  <c r="B129" i="32"/>
  <c r="A129" i="32"/>
  <c r="D128" i="32"/>
  <c r="B128" i="32"/>
  <c r="A128" i="32"/>
  <c r="D127" i="32"/>
  <c r="B127" i="32"/>
  <c r="A127" i="32"/>
  <c r="D126" i="32"/>
  <c r="B126" i="32"/>
  <c r="A126" i="32"/>
  <c r="D125" i="32"/>
  <c r="B125" i="32"/>
  <c r="A125" i="32"/>
  <c r="D124" i="32"/>
  <c r="B124" i="32"/>
  <c r="A124" i="32"/>
  <c r="D123" i="32"/>
  <c r="B123" i="32"/>
  <c r="A123" i="32"/>
  <c r="D122" i="32"/>
  <c r="B122" i="32"/>
  <c r="A122" i="32"/>
  <c r="D121" i="32"/>
  <c r="B121" i="32"/>
  <c r="A121" i="32"/>
  <c r="D120" i="32"/>
  <c r="B120" i="32"/>
  <c r="A120" i="32"/>
  <c r="D119" i="32"/>
  <c r="B119" i="32"/>
  <c r="A119" i="32"/>
  <c r="D118" i="32"/>
  <c r="B118" i="32"/>
  <c r="A118" i="32"/>
  <c r="D117" i="32"/>
  <c r="B117" i="32"/>
  <c r="A117" i="32"/>
  <c r="D116" i="32"/>
  <c r="B116" i="32"/>
  <c r="A116" i="32"/>
  <c r="D115" i="32"/>
  <c r="B115" i="32"/>
  <c r="A115" i="32"/>
  <c r="D114" i="32"/>
  <c r="B114" i="32"/>
  <c r="A114" i="32"/>
  <c r="D113" i="32"/>
  <c r="B113" i="32"/>
  <c r="A113" i="32"/>
  <c r="D112" i="32"/>
  <c r="B112" i="32"/>
  <c r="A112" i="32"/>
  <c r="D111" i="32"/>
  <c r="B111" i="32"/>
  <c r="A111" i="32"/>
  <c r="D110" i="32"/>
  <c r="B110" i="32"/>
  <c r="A110" i="32"/>
  <c r="D109" i="32"/>
  <c r="B109" i="32"/>
  <c r="A109" i="32"/>
  <c r="D108" i="32"/>
  <c r="B108" i="32"/>
  <c r="A108" i="32"/>
  <c r="D107" i="32"/>
  <c r="B107" i="32"/>
  <c r="A107" i="32"/>
  <c r="D106" i="32"/>
  <c r="B106" i="32"/>
  <c r="A106" i="32"/>
  <c r="D105" i="32"/>
  <c r="B105" i="32"/>
  <c r="A105" i="32"/>
  <c r="D104" i="32"/>
  <c r="B104" i="32"/>
  <c r="A104" i="32"/>
  <c r="D103" i="32"/>
  <c r="B103" i="32"/>
  <c r="A103" i="32"/>
  <c r="D102" i="32"/>
  <c r="B102" i="32"/>
  <c r="A102" i="32"/>
  <c r="D101" i="32"/>
  <c r="B101" i="32"/>
  <c r="A101" i="32"/>
  <c r="D100" i="32"/>
  <c r="B100" i="32"/>
  <c r="A100" i="32"/>
  <c r="D99" i="32"/>
  <c r="B99" i="32"/>
  <c r="A99" i="32"/>
  <c r="D98" i="32"/>
  <c r="B98" i="32"/>
  <c r="A98" i="32"/>
  <c r="D97" i="32"/>
  <c r="B97" i="32"/>
  <c r="A97" i="32"/>
  <c r="D96" i="32"/>
  <c r="B96" i="32"/>
  <c r="A96" i="32"/>
  <c r="D95" i="32"/>
  <c r="B95" i="32"/>
  <c r="A95" i="32"/>
  <c r="D94" i="32"/>
  <c r="B94" i="32"/>
  <c r="A94" i="32"/>
  <c r="D93" i="32"/>
  <c r="B93" i="32"/>
  <c r="A93" i="32"/>
  <c r="D92" i="32"/>
  <c r="B92" i="32"/>
  <c r="A92" i="32"/>
  <c r="D91" i="32"/>
  <c r="B91" i="32"/>
  <c r="A91" i="32"/>
  <c r="D90" i="32"/>
  <c r="B90" i="32"/>
  <c r="A90" i="32"/>
  <c r="D89" i="32"/>
  <c r="B89" i="32"/>
  <c r="A89" i="32"/>
  <c r="D88" i="32"/>
  <c r="B88" i="32"/>
  <c r="A88" i="32"/>
  <c r="D87" i="32"/>
  <c r="B87" i="32"/>
  <c r="A87" i="32"/>
  <c r="D86" i="32"/>
  <c r="B86" i="32"/>
  <c r="A86" i="32"/>
  <c r="D85" i="32"/>
  <c r="B85" i="32"/>
  <c r="A85" i="32"/>
  <c r="D84" i="32"/>
  <c r="B84" i="32"/>
  <c r="A84" i="32"/>
  <c r="D83" i="32"/>
  <c r="B83" i="32"/>
  <c r="A83" i="32"/>
  <c r="D82" i="32"/>
  <c r="B82" i="32"/>
  <c r="A82" i="32"/>
  <c r="D81" i="32"/>
  <c r="B81" i="32"/>
  <c r="A81" i="32"/>
  <c r="D80" i="32"/>
  <c r="B80" i="32"/>
  <c r="A80" i="32"/>
  <c r="D79" i="32"/>
  <c r="B79" i="32"/>
  <c r="A79" i="32"/>
  <c r="D78" i="32"/>
  <c r="B78" i="32"/>
  <c r="A78" i="32"/>
  <c r="D77" i="32"/>
  <c r="B77" i="32"/>
  <c r="A77" i="32"/>
  <c r="D76" i="32"/>
  <c r="B76" i="32"/>
  <c r="A76" i="32"/>
  <c r="D75" i="32"/>
  <c r="B75" i="32"/>
  <c r="A75" i="32"/>
  <c r="D74" i="32"/>
  <c r="B74" i="32"/>
  <c r="A74" i="32"/>
  <c r="D73" i="32"/>
  <c r="B73" i="32"/>
  <c r="A73" i="32"/>
  <c r="D72" i="32"/>
  <c r="B72" i="32"/>
  <c r="A72" i="32"/>
  <c r="D71" i="32"/>
  <c r="B71" i="32"/>
  <c r="A71" i="32"/>
  <c r="D70" i="32"/>
  <c r="B70" i="32"/>
  <c r="A70" i="32"/>
  <c r="D69" i="32"/>
  <c r="B69" i="32"/>
  <c r="A69" i="32"/>
  <c r="D68" i="32"/>
  <c r="B68" i="32"/>
  <c r="A68" i="32"/>
  <c r="D67" i="32"/>
  <c r="B67" i="32"/>
  <c r="A67" i="32"/>
  <c r="D66" i="32"/>
  <c r="B66" i="32"/>
  <c r="A66" i="32"/>
  <c r="D65" i="32"/>
  <c r="B65" i="32"/>
  <c r="A65" i="32"/>
  <c r="D64" i="32"/>
  <c r="B64" i="32"/>
  <c r="A64" i="32"/>
  <c r="D63" i="32"/>
  <c r="B63" i="32"/>
  <c r="A63" i="32"/>
  <c r="D62" i="32"/>
  <c r="B62" i="32"/>
  <c r="A62" i="32"/>
  <c r="D61" i="32"/>
  <c r="B61" i="32"/>
  <c r="A61" i="32"/>
  <c r="D60" i="32"/>
  <c r="B60" i="32"/>
  <c r="A60" i="32"/>
  <c r="D59" i="32"/>
  <c r="B59" i="32"/>
  <c r="A59" i="32"/>
  <c r="D58" i="32"/>
  <c r="B58" i="32"/>
  <c r="A58" i="32"/>
  <c r="D57" i="32"/>
  <c r="B57" i="32"/>
  <c r="A57" i="32"/>
  <c r="D56" i="32"/>
  <c r="B56" i="32"/>
  <c r="A56" i="32"/>
  <c r="D55" i="32"/>
  <c r="B55" i="32"/>
  <c r="A55" i="32"/>
  <c r="D54" i="32"/>
  <c r="B54" i="32"/>
  <c r="A54" i="32"/>
  <c r="D53" i="32"/>
  <c r="B53" i="32"/>
  <c r="A53" i="32"/>
  <c r="D52" i="32"/>
  <c r="B52" i="32"/>
  <c r="A52" i="32"/>
  <c r="D51" i="32"/>
  <c r="B51" i="32"/>
  <c r="A51" i="32"/>
  <c r="D50" i="32"/>
  <c r="B50" i="32"/>
  <c r="A50" i="32"/>
  <c r="D49" i="32"/>
  <c r="B49" i="32"/>
  <c r="A49" i="32"/>
  <c r="D48" i="32"/>
  <c r="B48" i="32"/>
  <c r="A48" i="32"/>
  <c r="D47" i="32"/>
  <c r="B47" i="32"/>
  <c r="A47" i="32"/>
  <c r="D46" i="32"/>
  <c r="B46" i="32"/>
  <c r="A46" i="32"/>
  <c r="D45" i="32"/>
  <c r="B45" i="32"/>
  <c r="A45" i="32"/>
  <c r="D44" i="32"/>
  <c r="B44" i="32"/>
  <c r="A44" i="32"/>
  <c r="D43" i="32"/>
  <c r="B43" i="32"/>
  <c r="A43" i="32"/>
  <c r="D42" i="32"/>
  <c r="B42" i="32"/>
  <c r="A42" i="32"/>
  <c r="D41" i="32"/>
  <c r="B41" i="32"/>
  <c r="A41" i="32"/>
  <c r="D40" i="32"/>
  <c r="B40" i="32"/>
  <c r="A40" i="32"/>
  <c r="D39" i="32"/>
  <c r="B39" i="32"/>
  <c r="A39" i="32"/>
  <c r="D38" i="32"/>
  <c r="B38" i="32"/>
  <c r="A38" i="32"/>
  <c r="D37" i="32"/>
  <c r="B37" i="32"/>
  <c r="A37" i="32"/>
  <c r="D36" i="32"/>
  <c r="B36" i="32"/>
  <c r="A36" i="32"/>
  <c r="D35" i="32"/>
  <c r="B35" i="32"/>
  <c r="A35" i="32"/>
  <c r="D34" i="32"/>
  <c r="B34" i="32"/>
  <c r="A34" i="32"/>
  <c r="D33" i="32"/>
  <c r="B33" i="32"/>
  <c r="A33" i="32"/>
  <c r="D32" i="32"/>
  <c r="B32" i="32"/>
  <c r="A32" i="32"/>
  <c r="D31" i="32"/>
  <c r="B31" i="32"/>
  <c r="A31" i="32"/>
  <c r="D30" i="32"/>
  <c r="B30" i="32"/>
  <c r="A30" i="32"/>
  <c r="D29" i="32"/>
  <c r="B29" i="32"/>
  <c r="A29" i="32"/>
  <c r="D28" i="32"/>
  <c r="B28" i="32"/>
  <c r="A28" i="32"/>
  <c r="D27" i="32"/>
  <c r="B27" i="32"/>
  <c r="A27" i="32"/>
  <c r="D26" i="32"/>
  <c r="B26" i="32"/>
  <c r="A26" i="32"/>
  <c r="D25" i="32"/>
  <c r="B25" i="32"/>
  <c r="A25" i="32"/>
  <c r="D24" i="32"/>
  <c r="B24" i="32"/>
  <c r="A24" i="32"/>
  <c r="D23" i="32"/>
  <c r="B23" i="32"/>
  <c r="A23" i="32"/>
  <c r="D22" i="32"/>
  <c r="A22" i="32"/>
  <c r="AO601" i="36" l="1"/>
  <c r="AO602" i="36" s="1"/>
  <c r="AP604" i="36"/>
  <c r="K154" i="27"/>
  <c r="K153" i="27"/>
  <c r="L153" i="27" s="1"/>
  <c r="K150" i="27"/>
  <c r="L150" i="27" s="1"/>
  <c r="K149" i="27"/>
  <c r="L149" i="27" s="1"/>
  <c r="K151" i="27"/>
  <c r="L151" i="27" s="1"/>
  <c r="K152" i="27"/>
  <c r="L152" i="27" s="1"/>
  <c r="AO603" i="36"/>
  <c r="AO604" i="36" s="1"/>
  <c r="AO609" i="36"/>
  <c r="K148" i="27"/>
  <c r="L148" i="27" s="1"/>
  <c r="K142" i="27"/>
  <c r="L142" i="27" s="1"/>
  <c r="K143" i="27"/>
  <c r="L143" i="27" s="1"/>
  <c r="K144" i="27"/>
  <c r="L144" i="27" s="1"/>
  <c r="K145" i="27"/>
  <c r="L145" i="27" s="1"/>
  <c r="K146" i="27"/>
  <c r="L146" i="27" s="1"/>
  <c r="P147" i="32"/>
  <c r="J147" i="32"/>
  <c r="I147" i="32" s="1"/>
  <c r="M147" i="32"/>
  <c r="L147" i="32" s="1"/>
  <c r="K147" i="27"/>
  <c r="L147" i="27" s="1"/>
  <c r="R173" i="32"/>
  <c r="S173" i="32"/>
  <c r="E142" i="32"/>
  <c r="F142" i="32" s="1"/>
  <c r="K134" i="27"/>
  <c r="W163" i="32"/>
  <c r="S165" i="32"/>
  <c r="O167" i="32"/>
  <c r="W168" i="32"/>
  <c r="S170" i="32"/>
  <c r="O172" i="32"/>
  <c r="V162" i="32"/>
  <c r="T167" i="32"/>
  <c r="Q164" i="32"/>
  <c r="M171" i="32"/>
  <c r="Q168" i="32"/>
  <c r="V171" i="32"/>
  <c r="S168" i="32"/>
  <c r="T168" i="32"/>
  <c r="Q165" i="32"/>
  <c r="X163" i="32"/>
  <c r="T165" i="32"/>
  <c r="P167" i="32"/>
  <c r="X168" i="32"/>
  <c r="T170" i="32"/>
  <c r="P172" i="32"/>
  <c r="W162" i="32"/>
  <c r="U170" i="32"/>
  <c r="Q172" i="32"/>
  <c r="O164" i="32"/>
  <c r="S167" i="32"/>
  <c r="S172" i="32"/>
  <c r="P169" i="32"/>
  <c r="T172" i="32"/>
  <c r="Q169" i="32"/>
  <c r="U172" i="32"/>
  <c r="M166" i="32"/>
  <c r="V172" i="32"/>
  <c r="T171" i="32"/>
  <c r="Q162" i="32"/>
  <c r="S162" i="32"/>
  <c r="R165" i="32"/>
  <c r="Y163" i="32"/>
  <c r="U165" i="32"/>
  <c r="Q167" i="32"/>
  <c r="Y168" i="32"/>
  <c r="X162" i="32"/>
  <c r="W170" i="32"/>
  <c r="X165" i="32"/>
  <c r="U167" i="32"/>
  <c r="V167" i="32"/>
  <c r="O162" i="32"/>
  <c r="Y169" i="32"/>
  <c r="R168" i="32"/>
  <c r="O170" i="32"/>
  <c r="X166" i="32"/>
  <c r="U163" i="32"/>
  <c r="M167" i="32"/>
  <c r="M164" i="32"/>
  <c r="V165" i="32"/>
  <c r="R167" i="32"/>
  <c r="M169" i="32"/>
  <c r="V170" i="32"/>
  <c r="R172" i="32"/>
  <c r="Y162" i="32"/>
  <c r="W165" i="32"/>
  <c r="O169" i="32"/>
  <c r="M162" i="32"/>
  <c r="P164" i="32"/>
  <c r="X170" i="32"/>
  <c r="Y165" i="32"/>
  <c r="Y170" i="32"/>
  <c r="R164" i="32"/>
  <c r="R169" i="32"/>
  <c r="P168" i="32"/>
  <c r="U166" i="32"/>
  <c r="R163" i="32"/>
  <c r="M170" i="32"/>
  <c r="W166" i="32"/>
  <c r="R162" i="32"/>
  <c r="P165" i="32"/>
  <c r="X171" i="32"/>
  <c r="T162" i="32"/>
  <c r="R170" i="32"/>
  <c r="U162" i="32"/>
  <c r="P173" i="32"/>
  <c r="S164" i="32"/>
  <c r="O166" i="32"/>
  <c r="W167" i="32"/>
  <c r="S169" i="32"/>
  <c r="O171" i="32"/>
  <c r="W172" i="32"/>
  <c r="T164" i="32"/>
  <c r="P166" i="32"/>
  <c r="X167" i="32"/>
  <c r="T169" i="32"/>
  <c r="X172" i="32"/>
  <c r="M173" i="32"/>
  <c r="W164" i="32"/>
  <c r="O168" i="32"/>
  <c r="W169" i="32"/>
  <c r="O173" i="32"/>
  <c r="X164" i="32"/>
  <c r="T166" i="32"/>
  <c r="Y164" i="32"/>
  <c r="P162" i="32"/>
  <c r="M165" i="32"/>
  <c r="S163" i="32"/>
  <c r="W171" i="32"/>
  <c r="T163" i="32"/>
  <c r="P170" i="32"/>
  <c r="U168" i="32"/>
  <c r="Q170" i="32"/>
  <c r="V168" i="32"/>
  <c r="P171" i="32"/>
  <c r="Z173" i="32"/>
  <c r="U164" i="32"/>
  <c r="Q166" i="32"/>
  <c r="Y167" i="32"/>
  <c r="U169" i="32"/>
  <c r="Q171" i="32"/>
  <c r="Y172" i="32"/>
  <c r="M163" i="32"/>
  <c r="V164" i="32"/>
  <c r="R166" i="32"/>
  <c r="M168" i="32"/>
  <c r="V169" i="32"/>
  <c r="R171" i="32"/>
  <c r="O163" i="32"/>
  <c r="S166" i="32"/>
  <c r="S171" i="32"/>
  <c r="P163" i="32"/>
  <c r="X169" i="32"/>
  <c r="Q163" i="32"/>
  <c r="U171" i="32"/>
  <c r="V166" i="32"/>
  <c r="O165" i="32"/>
  <c r="Y166" i="32"/>
  <c r="Y171" i="32"/>
  <c r="V163" i="32"/>
  <c r="M172" i="32"/>
  <c r="K135" i="27"/>
  <c r="L135" i="27" s="1"/>
  <c r="K141" i="27"/>
  <c r="L141" i="27" s="1"/>
  <c r="G142" i="32"/>
  <c r="K140" i="27"/>
  <c r="K139" i="27"/>
  <c r="K138" i="27"/>
  <c r="K137" i="27"/>
  <c r="K136" i="27"/>
  <c r="O154" i="27" l="1"/>
  <c r="L154" i="27"/>
  <c r="O147" i="32"/>
  <c r="M148" i="32"/>
  <c r="AO568" i="36"/>
  <c r="AP571" i="36"/>
  <c r="AQ567" i="36"/>
  <c r="V175" i="32"/>
  <c r="M175" i="32"/>
  <c r="O175" i="32"/>
  <c r="Q175" i="32"/>
  <c r="S175" i="32"/>
  <c r="Y175" i="32"/>
  <c r="P175" i="32"/>
  <c r="X175" i="32"/>
  <c r="W175" i="32"/>
  <c r="U175" i="32"/>
  <c r="T175" i="32"/>
  <c r="R175" i="32"/>
  <c r="L136" i="27"/>
  <c r="L137" i="27"/>
  <c r="L138" i="27"/>
  <c r="L139" i="27"/>
  <c r="L140" i="27"/>
  <c r="L134" i="27"/>
  <c r="V154" i="27" l="1"/>
  <c r="T154" i="27"/>
  <c r="U154" i="27"/>
  <c r="W154" i="27" s="1"/>
  <c r="AV572" i="36"/>
  <c r="P148" i="32"/>
  <c r="AO569" i="36"/>
  <c r="AP572" i="36"/>
  <c r="AQ568" i="36"/>
  <c r="E141" i="32"/>
  <c r="P174" i="32"/>
  <c r="U174" i="32"/>
  <c r="T174" i="32"/>
  <c r="S174" i="32"/>
  <c r="G143" i="32"/>
  <c r="E139" i="32"/>
  <c r="AG30" i="26"/>
  <c r="AF30" i="26"/>
  <c r="N126" i="27"/>
  <c r="P126" i="27"/>
  <c r="Q126" i="27"/>
  <c r="R126" i="27"/>
  <c r="S126" i="27"/>
  <c r="N127" i="27"/>
  <c r="P127" i="27"/>
  <c r="Q127" i="27"/>
  <c r="R127" i="27"/>
  <c r="S127" i="27"/>
  <c r="N128" i="27"/>
  <c r="P128" i="27"/>
  <c r="Q128" i="27"/>
  <c r="R128" i="27"/>
  <c r="S128" i="27"/>
  <c r="N129" i="27"/>
  <c r="P129" i="27"/>
  <c r="Q129" i="27"/>
  <c r="R129" i="27"/>
  <c r="S129" i="27"/>
  <c r="N130" i="27"/>
  <c r="P130" i="27"/>
  <c r="Q130" i="27"/>
  <c r="R130" i="27"/>
  <c r="S130" i="27"/>
  <c r="N131" i="27"/>
  <c r="P131" i="27"/>
  <c r="Q131" i="27"/>
  <c r="R131" i="27"/>
  <c r="S131" i="27"/>
  <c r="N132" i="27"/>
  <c r="P132" i="27"/>
  <c r="Q132" i="27"/>
  <c r="R132" i="27"/>
  <c r="S132" i="27"/>
  <c r="C155" i="32" l="1"/>
  <c r="E155" i="32" s="1"/>
  <c r="U134" i="27"/>
  <c r="AP573" i="36"/>
  <c r="AV573" i="36"/>
  <c r="O148" i="32"/>
  <c r="P149" i="32" s="1"/>
  <c r="O149" i="32" s="1"/>
  <c r="P150" i="32" s="1"/>
  <c r="O150" i="32" s="1"/>
  <c r="P151" i="32" s="1"/>
  <c r="O151" i="32" s="1"/>
  <c r="P152" i="32" s="1"/>
  <c r="O152" i="32" s="1"/>
  <c r="P153" i="32" s="1"/>
  <c r="O153" i="32" s="1"/>
  <c r="P154" i="32" s="1"/>
  <c r="O154" i="32" s="1"/>
  <c r="AO570" i="36"/>
  <c r="AV575" i="36" s="1"/>
  <c r="AQ569" i="36"/>
  <c r="V130" i="27"/>
  <c r="V128" i="27"/>
  <c r="V134" i="27"/>
  <c r="V132" i="27"/>
  <c r="V133" i="27"/>
  <c r="V129" i="27"/>
  <c r="V131" i="27"/>
  <c r="U133" i="27"/>
  <c r="U132" i="27"/>
  <c r="U131" i="27"/>
  <c r="U130" i="27"/>
  <c r="U129" i="27"/>
  <c r="U128" i="27"/>
  <c r="T134" i="27"/>
  <c r="C135" i="32" s="1"/>
  <c r="T133" i="27"/>
  <c r="C134" i="32" s="1"/>
  <c r="E134" i="32" s="1"/>
  <c r="E140" i="32"/>
  <c r="Q174" i="32"/>
  <c r="X174" i="32"/>
  <c r="W174" i="32"/>
  <c r="R174" i="32"/>
  <c r="Y174" i="32"/>
  <c r="V174" i="32"/>
  <c r="T130" i="27"/>
  <c r="C131" i="32" s="1"/>
  <c r="T129" i="27"/>
  <c r="C130" i="32" s="1"/>
  <c r="G130" i="32" s="1"/>
  <c r="T132" i="27"/>
  <c r="C133" i="32" s="1"/>
  <c r="E133" i="32" s="1"/>
  <c r="T128" i="27"/>
  <c r="C129" i="32" s="1"/>
  <c r="T131" i="27"/>
  <c r="C132" i="32" s="1"/>
  <c r="E132" i="32" s="1"/>
  <c r="N125" i="27"/>
  <c r="P125" i="27"/>
  <c r="Q125" i="27"/>
  <c r="R125" i="27"/>
  <c r="S125" i="27"/>
  <c r="AP574" i="36" l="1"/>
  <c r="AV574" i="36"/>
  <c r="P156" i="32"/>
  <c r="W131" i="27"/>
  <c r="AO571" i="36"/>
  <c r="AQ570" i="36"/>
  <c r="V127" i="27"/>
  <c r="U127" i="27"/>
  <c r="W129" i="27"/>
  <c r="W134" i="27"/>
  <c r="W128" i="27"/>
  <c r="W130" i="27"/>
  <c r="W132" i="27"/>
  <c r="W133" i="27"/>
  <c r="E138" i="32"/>
  <c r="F138" i="32" s="1"/>
  <c r="E137" i="32"/>
  <c r="F137" i="32" s="1"/>
  <c r="E136" i="32"/>
  <c r="F136" i="32" s="1"/>
  <c r="G135" i="32"/>
  <c r="E135" i="32"/>
  <c r="F135" i="32" s="1"/>
  <c r="T127" i="27"/>
  <c r="C128" i="32" s="1"/>
  <c r="E128" i="32" s="1"/>
  <c r="F128" i="32" s="1"/>
  <c r="E130" i="32"/>
  <c r="F130" i="32" s="1"/>
  <c r="G141" i="32"/>
  <c r="F141" i="32"/>
  <c r="F132" i="32"/>
  <c r="G132" i="32"/>
  <c r="F134" i="32"/>
  <c r="G134" i="32"/>
  <c r="F139" i="32"/>
  <c r="G139" i="32"/>
  <c r="E129" i="32"/>
  <c r="F129" i="32" s="1"/>
  <c r="G129" i="32"/>
  <c r="F133" i="32"/>
  <c r="G133" i="32"/>
  <c r="E131" i="32"/>
  <c r="F131" i="32" s="1"/>
  <c r="G131" i="32"/>
  <c r="F140" i="32"/>
  <c r="G140" i="32"/>
  <c r="S124" i="27"/>
  <c r="R124" i="27"/>
  <c r="Q124" i="27"/>
  <c r="P124" i="27"/>
  <c r="N124" i="27"/>
  <c r="S123" i="27"/>
  <c r="R123" i="27"/>
  <c r="Q123" i="27"/>
  <c r="P123" i="27"/>
  <c r="N123" i="27"/>
  <c r="S122" i="27"/>
  <c r="R122" i="27"/>
  <c r="Q122" i="27"/>
  <c r="P122" i="27"/>
  <c r="N122" i="27"/>
  <c r="S121" i="27"/>
  <c r="R121" i="27"/>
  <c r="Q121" i="27"/>
  <c r="P121" i="27"/>
  <c r="N121" i="27"/>
  <c r="S120" i="27"/>
  <c r="R120" i="27"/>
  <c r="Q120" i="27"/>
  <c r="P120" i="27"/>
  <c r="N120" i="27"/>
  <c r="S119" i="27"/>
  <c r="R119" i="27"/>
  <c r="Q119" i="27"/>
  <c r="P119" i="27"/>
  <c r="N119" i="27"/>
  <c r="S118" i="27"/>
  <c r="R118" i="27"/>
  <c r="Q118" i="27"/>
  <c r="P118" i="27"/>
  <c r="N118" i="27"/>
  <c r="S117" i="27"/>
  <c r="R117" i="27"/>
  <c r="Q117" i="27"/>
  <c r="P117" i="27"/>
  <c r="N117" i="27"/>
  <c r="S116" i="27"/>
  <c r="R116" i="27"/>
  <c r="Q116" i="27"/>
  <c r="P116" i="27"/>
  <c r="N116" i="27"/>
  <c r="S115" i="27"/>
  <c r="R115" i="27"/>
  <c r="Q115" i="27"/>
  <c r="P115" i="27"/>
  <c r="N115" i="27"/>
  <c r="S114" i="27"/>
  <c r="R114" i="27"/>
  <c r="Q114" i="27"/>
  <c r="P114" i="27"/>
  <c r="N114" i="27"/>
  <c r="S113" i="27"/>
  <c r="R113" i="27"/>
  <c r="Q113" i="27"/>
  <c r="P113" i="27"/>
  <c r="N113" i="27"/>
  <c r="S112" i="27"/>
  <c r="R112" i="27"/>
  <c r="Q112" i="27"/>
  <c r="P112" i="27"/>
  <c r="N112" i="27"/>
  <c r="S111" i="27"/>
  <c r="R111" i="27"/>
  <c r="Q111" i="27"/>
  <c r="P111" i="27"/>
  <c r="N111" i="27"/>
  <c r="S110" i="27"/>
  <c r="R110" i="27"/>
  <c r="Q110" i="27"/>
  <c r="P110" i="27"/>
  <c r="N110" i="27"/>
  <c r="S109" i="27"/>
  <c r="R109" i="27"/>
  <c r="Q109" i="27"/>
  <c r="P109" i="27"/>
  <c r="N109" i="27"/>
  <c r="S108" i="27"/>
  <c r="R108" i="27"/>
  <c r="Q108" i="27"/>
  <c r="P108" i="27"/>
  <c r="N108" i="27"/>
  <c r="S107" i="27"/>
  <c r="R107" i="27"/>
  <c r="Q107" i="27"/>
  <c r="P107" i="27"/>
  <c r="N107" i="27"/>
  <c r="S106" i="27"/>
  <c r="R106" i="27"/>
  <c r="Q106" i="27"/>
  <c r="P106" i="27"/>
  <c r="N106" i="27"/>
  <c r="S105" i="27"/>
  <c r="R105" i="27"/>
  <c r="Q105" i="27"/>
  <c r="P105" i="27"/>
  <c r="N105" i="27"/>
  <c r="S104" i="27"/>
  <c r="R104" i="27"/>
  <c r="Q104" i="27"/>
  <c r="P104" i="27"/>
  <c r="N104" i="27"/>
  <c r="S103" i="27"/>
  <c r="R103" i="27"/>
  <c r="Q103" i="27"/>
  <c r="P103" i="27"/>
  <c r="N103" i="27"/>
  <c r="S102" i="27"/>
  <c r="R102" i="27"/>
  <c r="Q102" i="27"/>
  <c r="P102" i="27"/>
  <c r="N102" i="27"/>
  <c r="S101" i="27"/>
  <c r="R101" i="27"/>
  <c r="Q101" i="27"/>
  <c r="P101" i="27"/>
  <c r="N101" i="27"/>
  <c r="S100" i="27"/>
  <c r="R100" i="27"/>
  <c r="Q100" i="27"/>
  <c r="P100" i="27"/>
  <c r="N100" i="27"/>
  <c r="S99" i="27"/>
  <c r="R99" i="27"/>
  <c r="Q99" i="27"/>
  <c r="P99" i="27"/>
  <c r="N99" i="27"/>
  <c r="S98" i="27"/>
  <c r="R98" i="27"/>
  <c r="Q98" i="27"/>
  <c r="P98" i="27"/>
  <c r="N98" i="27"/>
  <c r="S97" i="27"/>
  <c r="R97" i="27"/>
  <c r="Q97" i="27"/>
  <c r="P97" i="27"/>
  <c r="N97" i="27"/>
  <c r="S96" i="27"/>
  <c r="R96" i="27"/>
  <c r="Q96" i="27"/>
  <c r="P96" i="27"/>
  <c r="N96" i="27"/>
  <c r="S95" i="27"/>
  <c r="R95" i="27"/>
  <c r="Q95" i="27"/>
  <c r="P95" i="27"/>
  <c r="N95" i="27"/>
  <c r="S94" i="27"/>
  <c r="R94" i="27"/>
  <c r="Q94" i="27"/>
  <c r="P94" i="27"/>
  <c r="N94" i="27"/>
  <c r="S93" i="27"/>
  <c r="R93" i="27"/>
  <c r="Q93" i="27"/>
  <c r="P93" i="27"/>
  <c r="N93" i="27"/>
  <c r="S92" i="27"/>
  <c r="R92" i="27"/>
  <c r="Q92" i="27"/>
  <c r="P92" i="27"/>
  <c r="N92" i="27"/>
  <c r="S91" i="27"/>
  <c r="R91" i="27"/>
  <c r="Q91" i="27"/>
  <c r="P91" i="27"/>
  <c r="N91" i="27"/>
  <c r="S90" i="27"/>
  <c r="R90" i="27"/>
  <c r="Q90" i="27"/>
  <c r="P90" i="27"/>
  <c r="N90" i="27"/>
  <c r="S89" i="27"/>
  <c r="R89" i="27"/>
  <c r="Q89" i="27"/>
  <c r="P89" i="27"/>
  <c r="N89" i="27"/>
  <c r="S88" i="27"/>
  <c r="R88" i="27"/>
  <c r="Q88" i="27"/>
  <c r="P88" i="27"/>
  <c r="N88" i="27"/>
  <c r="S87" i="27"/>
  <c r="R87" i="27"/>
  <c r="Q87" i="27"/>
  <c r="P87" i="27"/>
  <c r="N87" i="27"/>
  <c r="S86" i="27"/>
  <c r="R86" i="27"/>
  <c r="Q86" i="27"/>
  <c r="P86" i="27"/>
  <c r="N86" i="27"/>
  <c r="S85" i="27"/>
  <c r="R85" i="27"/>
  <c r="Q85" i="27"/>
  <c r="P85" i="27"/>
  <c r="N85" i="27"/>
  <c r="S84" i="27"/>
  <c r="R84" i="27"/>
  <c r="Q84" i="27"/>
  <c r="P84" i="27"/>
  <c r="N84" i="27"/>
  <c r="S83" i="27"/>
  <c r="R83" i="27"/>
  <c r="Q83" i="27"/>
  <c r="P83" i="27"/>
  <c r="N83" i="27"/>
  <c r="S82" i="27"/>
  <c r="R82" i="27"/>
  <c r="Q82" i="27"/>
  <c r="P82" i="27"/>
  <c r="N82" i="27"/>
  <c r="S81" i="27"/>
  <c r="R81" i="27"/>
  <c r="Q81" i="27"/>
  <c r="P81" i="27"/>
  <c r="N81" i="27"/>
  <c r="S80" i="27"/>
  <c r="R80" i="27"/>
  <c r="Q80" i="27"/>
  <c r="P80" i="27"/>
  <c r="N80" i="27"/>
  <c r="S79" i="27"/>
  <c r="R79" i="27"/>
  <c r="Q79" i="27"/>
  <c r="P79" i="27"/>
  <c r="N79" i="27"/>
  <c r="S78" i="27"/>
  <c r="R78" i="27"/>
  <c r="Q78" i="27"/>
  <c r="P78" i="27"/>
  <c r="N78" i="27"/>
  <c r="S77" i="27"/>
  <c r="R77" i="27"/>
  <c r="Q77" i="27"/>
  <c r="P77" i="27"/>
  <c r="N77" i="27"/>
  <c r="S76" i="27"/>
  <c r="R76" i="27"/>
  <c r="Q76" i="27"/>
  <c r="P76" i="27"/>
  <c r="N76" i="27"/>
  <c r="S75" i="27"/>
  <c r="R75" i="27"/>
  <c r="Q75" i="27"/>
  <c r="P75" i="27"/>
  <c r="N75" i="27"/>
  <c r="S74" i="27"/>
  <c r="R74" i="27"/>
  <c r="Q74" i="27"/>
  <c r="P74" i="27"/>
  <c r="N74" i="27"/>
  <c r="S73" i="27"/>
  <c r="R73" i="27"/>
  <c r="Q73" i="27"/>
  <c r="P73" i="27"/>
  <c r="N73" i="27"/>
  <c r="S72" i="27"/>
  <c r="R72" i="27"/>
  <c r="Q72" i="27"/>
  <c r="P72" i="27"/>
  <c r="N72" i="27"/>
  <c r="S71" i="27"/>
  <c r="R71" i="27"/>
  <c r="Q71" i="27"/>
  <c r="P71" i="27"/>
  <c r="N71" i="27"/>
  <c r="S70" i="27"/>
  <c r="R70" i="27"/>
  <c r="Q70" i="27"/>
  <c r="P70" i="27"/>
  <c r="N70" i="27"/>
  <c r="S69" i="27"/>
  <c r="R69" i="27"/>
  <c r="Q69" i="27"/>
  <c r="P69" i="27"/>
  <c r="N69" i="27"/>
  <c r="S68" i="27"/>
  <c r="R68" i="27"/>
  <c r="Q68" i="27"/>
  <c r="P68" i="27"/>
  <c r="N68" i="27"/>
  <c r="S67" i="27"/>
  <c r="R67" i="27"/>
  <c r="Q67" i="27"/>
  <c r="P67" i="27"/>
  <c r="N67" i="27"/>
  <c r="S66" i="27"/>
  <c r="R66" i="27"/>
  <c r="Q66" i="27"/>
  <c r="P66" i="27"/>
  <c r="N66" i="27"/>
  <c r="S65" i="27"/>
  <c r="R65" i="27"/>
  <c r="Q65" i="27"/>
  <c r="P65" i="27"/>
  <c r="N65" i="27"/>
  <c r="S64" i="27"/>
  <c r="R64" i="27"/>
  <c r="Q64" i="27"/>
  <c r="P64" i="27"/>
  <c r="N64" i="27"/>
  <c r="S63" i="27"/>
  <c r="R63" i="27"/>
  <c r="Q63" i="27"/>
  <c r="P63" i="27"/>
  <c r="N63" i="27"/>
  <c r="S62" i="27"/>
  <c r="R62" i="27"/>
  <c r="Q62" i="27"/>
  <c r="P62" i="27"/>
  <c r="N62" i="27"/>
  <c r="S61" i="27"/>
  <c r="R61" i="27"/>
  <c r="Q61" i="27"/>
  <c r="P61" i="27"/>
  <c r="N61" i="27"/>
  <c r="S60" i="27"/>
  <c r="R60" i="27"/>
  <c r="Q60" i="27"/>
  <c r="P60" i="27"/>
  <c r="N60" i="27"/>
  <c r="S59" i="27"/>
  <c r="R59" i="27"/>
  <c r="Q59" i="27"/>
  <c r="P59" i="27"/>
  <c r="N59" i="27"/>
  <c r="S58" i="27"/>
  <c r="R58" i="27"/>
  <c r="Q58" i="27"/>
  <c r="P58" i="27"/>
  <c r="N58" i="27"/>
  <c r="S57" i="27"/>
  <c r="R57" i="27"/>
  <c r="Q57" i="27"/>
  <c r="P57" i="27"/>
  <c r="N57" i="27"/>
  <c r="S56" i="27"/>
  <c r="R56" i="27"/>
  <c r="Q56" i="27"/>
  <c r="P56" i="27"/>
  <c r="N56" i="27"/>
  <c r="S55" i="27"/>
  <c r="R55" i="27"/>
  <c r="Q55" i="27"/>
  <c r="P55" i="27"/>
  <c r="N55" i="27"/>
  <c r="S54" i="27"/>
  <c r="R54" i="27"/>
  <c r="Q54" i="27"/>
  <c r="P54" i="27"/>
  <c r="N54" i="27"/>
  <c r="S53" i="27"/>
  <c r="R53" i="27"/>
  <c r="Q53" i="27"/>
  <c r="P53" i="27"/>
  <c r="N53" i="27"/>
  <c r="S52" i="27"/>
  <c r="R52" i="27"/>
  <c r="Q52" i="27"/>
  <c r="P52" i="27"/>
  <c r="N52" i="27"/>
  <c r="S51" i="27"/>
  <c r="R51" i="27"/>
  <c r="Q51" i="27"/>
  <c r="P51" i="27"/>
  <c r="N51" i="27"/>
  <c r="S50" i="27"/>
  <c r="R50" i="27"/>
  <c r="Q50" i="27"/>
  <c r="P50" i="27"/>
  <c r="N50" i="27"/>
  <c r="S49" i="27"/>
  <c r="R49" i="27"/>
  <c r="Q49" i="27"/>
  <c r="P49" i="27"/>
  <c r="N49" i="27"/>
  <c r="S48" i="27"/>
  <c r="R48" i="27"/>
  <c r="Q48" i="27"/>
  <c r="P48" i="27"/>
  <c r="N48" i="27"/>
  <c r="S47" i="27"/>
  <c r="R47" i="27"/>
  <c r="Q47" i="27"/>
  <c r="P47" i="27"/>
  <c r="N47" i="27"/>
  <c r="S46" i="27"/>
  <c r="R46" i="27"/>
  <c r="Q46" i="27"/>
  <c r="P46" i="27"/>
  <c r="N46" i="27"/>
  <c r="S45" i="27"/>
  <c r="R45" i="27"/>
  <c r="Q45" i="27"/>
  <c r="P45" i="27"/>
  <c r="N45" i="27"/>
  <c r="S44" i="27"/>
  <c r="R44" i="27"/>
  <c r="Q44" i="27"/>
  <c r="P44" i="27"/>
  <c r="N44" i="27"/>
  <c r="S43" i="27"/>
  <c r="R43" i="27"/>
  <c r="Q43" i="27"/>
  <c r="P43" i="27"/>
  <c r="N43" i="27"/>
  <c r="S42" i="27"/>
  <c r="R42" i="27"/>
  <c r="Q42" i="27"/>
  <c r="P42" i="27"/>
  <c r="N42" i="27"/>
  <c r="S41" i="27"/>
  <c r="R41" i="27"/>
  <c r="Q41" i="27"/>
  <c r="P41" i="27"/>
  <c r="N41" i="27"/>
  <c r="S40" i="27"/>
  <c r="R40" i="27"/>
  <c r="Q40" i="27"/>
  <c r="P40" i="27"/>
  <c r="N40" i="27"/>
  <c r="S39" i="27"/>
  <c r="R39" i="27"/>
  <c r="Q39" i="27"/>
  <c r="P39" i="27"/>
  <c r="N39" i="27"/>
  <c r="S38" i="27"/>
  <c r="R38" i="27"/>
  <c r="Q38" i="27"/>
  <c r="P38" i="27"/>
  <c r="N38" i="27"/>
  <c r="S37" i="27"/>
  <c r="R37" i="27"/>
  <c r="Q37" i="27"/>
  <c r="P37" i="27"/>
  <c r="N37" i="27"/>
  <c r="S36" i="27"/>
  <c r="R36" i="27"/>
  <c r="Q36" i="27"/>
  <c r="P36" i="27"/>
  <c r="N36" i="27"/>
  <c r="S35" i="27"/>
  <c r="R35" i="27"/>
  <c r="Q35" i="27"/>
  <c r="P35" i="27"/>
  <c r="N35" i="27"/>
  <c r="S34" i="27"/>
  <c r="R34" i="27"/>
  <c r="Q34" i="27"/>
  <c r="P34" i="27"/>
  <c r="N34" i="27"/>
  <c r="S33" i="27"/>
  <c r="R33" i="27"/>
  <c r="Q33" i="27"/>
  <c r="P33" i="27"/>
  <c r="N33" i="27"/>
  <c r="S32" i="27"/>
  <c r="R32" i="27"/>
  <c r="Q32" i="27"/>
  <c r="P32" i="27"/>
  <c r="N32" i="27"/>
  <c r="S31" i="27"/>
  <c r="R31" i="27"/>
  <c r="Q31" i="27"/>
  <c r="P31" i="27"/>
  <c r="N31" i="27"/>
  <c r="S30" i="27"/>
  <c r="R30" i="27"/>
  <c r="Q30" i="27"/>
  <c r="P30" i="27"/>
  <c r="N30" i="27"/>
  <c r="S29" i="27"/>
  <c r="R29" i="27"/>
  <c r="Q29" i="27"/>
  <c r="P29" i="27"/>
  <c r="N29" i="27"/>
  <c r="S28" i="27"/>
  <c r="R28" i="27"/>
  <c r="Q28" i="27"/>
  <c r="P28" i="27"/>
  <c r="N28" i="27"/>
  <c r="S27" i="27"/>
  <c r="R27" i="27"/>
  <c r="Q27" i="27"/>
  <c r="P27" i="27"/>
  <c r="N27" i="27"/>
  <c r="S26" i="27"/>
  <c r="R26" i="27"/>
  <c r="Q26" i="27"/>
  <c r="P26" i="27"/>
  <c r="N26" i="27"/>
  <c r="S25" i="27"/>
  <c r="R25" i="27"/>
  <c r="Q25" i="27"/>
  <c r="P25" i="27"/>
  <c r="N25" i="27"/>
  <c r="S24" i="27"/>
  <c r="R24" i="27"/>
  <c r="Q24" i="27"/>
  <c r="P24" i="27"/>
  <c r="N24" i="27"/>
  <c r="S23" i="27"/>
  <c r="R23" i="27"/>
  <c r="Q23" i="27"/>
  <c r="P23" i="27"/>
  <c r="N23" i="27"/>
  <c r="S22" i="27"/>
  <c r="R22" i="27"/>
  <c r="Q22" i="27"/>
  <c r="P22" i="27"/>
  <c r="N22" i="27"/>
  <c r="S21" i="27"/>
  <c r="R21" i="27"/>
  <c r="Q21" i="27"/>
  <c r="P21" i="27"/>
  <c r="N21" i="27"/>
  <c r="R20" i="27"/>
  <c r="Q20" i="27"/>
  <c r="P20" i="27"/>
  <c r="N20" i="27"/>
  <c r="AQ571" i="36" l="1"/>
  <c r="AO572" i="36"/>
  <c r="AP575" i="36"/>
  <c r="U36" i="27"/>
  <c r="V36" i="27"/>
  <c r="J148" i="32"/>
  <c r="V126" i="27"/>
  <c r="W127" i="27"/>
  <c r="V40" i="27"/>
  <c r="U40" i="27"/>
  <c r="V72" i="27"/>
  <c r="U72" i="27"/>
  <c r="V116" i="27"/>
  <c r="U53" i="27"/>
  <c r="V53" i="27"/>
  <c r="V34" i="27"/>
  <c r="U34" i="27"/>
  <c r="V70" i="27"/>
  <c r="U70" i="27"/>
  <c r="V110" i="27"/>
  <c r="V60" i="27"/>
  <c r="U60" i="27"/>
  <c r="V112" i="27"/>
  <c r="U49" i="27"/>
  <c r="V49" i="27"/>
  <c r="V89" i="27"/>
  <c r="U89" i="27"/>
  <c r="U62" i="27"/>
  <c r="V62" i="27"/>
  <c r="V98" i="27"/>
  <c r="U98" i="27"/>
  <c r="V32" i="27"/>
  <c r="U32" i="27"/>
  <c r="V64" i="27"/>
  <c r="U64" i="27"/>
  <c r="V124" i="27"/>
  <c r="V29" i="27"/>
  <c r="U29" i="27"/>
  <c r="V41" i="27"/>
  <c r="U41" i="27"/>
  <c r="V61" i="27"/>
  <c r="U61" i="27"/>
  <c r="V77" i="27"/>
  <c r="U77" i="27"/>
  <c r="V97" i="27"/>
  <c r="U97" i="27"/>
  <c r="V117" i="27"/>
  <c r="U46" i="27"/>
  <c r="V46" i="27"/>
  <c r="V78" i="27"/>
  <c r="U78" i="27"/>
  <c r="V122" i="27"/>
  <c r="V28" i="27"/>
  <c r="U28" i="27"/>
  <c r="T28" i="27"/>
  <c r="C29" i="32" s="1"/>
  <c r="V52" i="27"/>
  <c r="U52" i="27"/>
  <c r="V76" i="27"/>
  <c r="U76" i="27"/>
  <c r="U100" i="27"/>
  <c r="V100" i="27"/>
  <c r="V33" i="27"/>
  <c r="U33" i="27"/>
  <c r="U65" i="27"/>
  <c r="V65" i="27"/>
  <c r="U85" i="27"/>
  <c r="V85" i="27"/>
  <c r="V109" i="27"/>
  <c r="U58" i="27"/>
  <c r="V58" i="27"/>
  <c r="V90" i="27"/>
  <c r="U90" i="27"/>
  <c r="V44" i="27"/>
  <c r="U44" i="27"/>
  <c r="V56" i="27"/>
  <c r="U56" i="27"/>
  <c r="V68" i="27"/>
  <c r="U68" i="27"/>
  <c r="V80" i="27"/>
  <c r="U80" i="27"/>
  <c r="V88" i="27"/>
  <c r="U88" i="27"/>
  <c r="V92" i="27"/>
  <c r="U92" i="27"/>
  <c r="V96" i="27"/>
  <c r="U96" i="27"/>
  <c r="V104" i="27"/>
  <c r="U104" i="27"/>
  <c r="V108" i="27"/>
  <c r="U108" i="27"/>
  <c r="V37" i="27"/>
  <c r="U37" i="27"/>
  <c r="V57" i="27"/>
  <c r="U57" i="27"/>
  <c r="V73" i="27"/>
  <c r="U73" i="27"/>
  <c r="V93" i="27"/>
  <c r="U93" i="27"/>
  <c r="U105" i="27"/>
  <c r="V105" i="27"/>
  <c r="V121" i="27"/>
  <c r="V30" i="27"/>
  <c r="U30" i="27"/>
  <c r="U42" i="27"/>
  <c r="V42" i="27"/>
  <c r="V54" i="27"/>
  <c r="U54" i="27"/>
  <c r="V74" i="27"/>
  <c r="U74" i="27"/>
  <c r="U86" i="27"/>
  <c r="V86" i="27"/>
  <c r="U102" i="27"/>
  <c r="V102" i="27"/>
  <c r="V114" i="27"/>
  <c r="U31" i="27"/>
  <c r="V31" i="27"/>
  <c r="V35" i="27"/>
  <c r="U35" i="27"/>
  <c r="V39" i="27"/>
  <c r="U39" i="27"/>
  <c r="V47" i="27"/>
  <c r="U47" i="27"/>
  <c r="U51" i="27"/>
  <c r="V51" i="27"/>
  <c r="V55" i="27"/>
  <c r="U55" i="27"/>
  <c r="U59" i="27"/>
  <c r="V59" i="27"/>
  <c r="V63" i="27"/>
  <c r="U63" i="27"/>
  <c r="U67" i="27"/>
  <c r="V67" i="27"/>
  <c r="V71" i="27"/>
  <c r="U71" i="27"/>
  <c r="V75" i="27"/>
  <c r="U75" i="27"/>
  <c r="U79" i="27"/>
  <c r="V79" i="27"/>
  <c r="V83" i="27"/>
  <c r="U83" i="27"/>
  <c r="U87" i="27"/>
  <c r="V87" i="27"/>
  <c r="V91" i="27"/>
  <c r="U91" i="27"/>
  <c r="V95" i="27"/>
  <c r="U95" i="27"/>
  <c r="U99" i="27"/>
  <c r="V99" i="27"/>
  <c r="V103" i="27"/>
  <c r="U103" i="27"/>
  <c r="U107" i="27"/>
  <c r="V107" i="27"/>
  <c r="V111" i="27"/>
  <c r="V115" i="27"/>
  <c r="V119" i="27"/>
  <c r="V123" i="27"/>
  <c r="V125" i="27"/>
  <c r="V48" i="27"/>
  <c r="U48" i="27"/>
  <c r="V84" i="27"/>
  <c r="U84" i="27"/>
  <c r="V120" i="27"/>
  <c r="V45" i="27"/>
  <c r="U45" i="27"/>
  <c r="V69" i="27"/>
  <c r="U69" i="27"/>
  <c r="V81" i="27"/>
  <c r="U81" i="27"/>
  <c r="U101" i="27"/>
  <c r="V101" i="27"/>
  <c r="V113" i="27"/>
  <c r="V38" i="27"/>
  <c r="U38" i="27"/>
  <c r="V50" i="27"/>
  <c r="U50" i="27"/>
  <c r="U66" i="27"/>
  <c r="V66" i="27"/>
  <c r="V82" i="27"/>
  <c r="U82" i="27"/>
  <c r="V94" i="27"/>
  <c r="U94" i="27"/>
  <c r="U106" i="27"/>
  <c r="V106" i="27"/>
  <c r="V118" i="27"/>
  <c r="V27" i="27"/>
  <c r="T27" i="27"/>
  <c r="U43" i="27"/>
  <c r="V43" i="27"/>
  <c r="U126" i="27"/>
  <c r="U125" i="27"/>
  <c r="U109" i="27"/>
  <c r="U110" i="27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U123" i="27"/>
  <c r="U124" i="27"/>
  <c r="T123" i="27"/>
  <c r="C124" i="32" s="1"/>
  <c r="G137" i="32"/>
  <c r="G136" i="32"/>
  <c r="G138" i="32"/>
  <c r="G128" i="32"/>
  <c r="T126" i="27"/>
  <c r="C127" i="32" s="1"/>
  <c r="E127" i="32" s="1"/>
  <c r="F127" i="32" s="1"/>
  <c r="T21" i="27"/>
  <c r="C22" i="32" s="1"/>
  <c r="T20" i="27"/>
  <c r="T66" i="27"/>
  <c r="C67" i="32" s="1"/>
  <c r="E67" i="32" s="1"/>
  <c r="F67" i="32" s="1"/>
  <c r="T102" i="27"/>
  <c r="C103" i="32" s="1"/>
  <c r="E103" i="32" s="1"/>
  <c r="F103" i="32" s="1"/>
  <c r="T54" i="27"/>
  <c r="C55" i="32" s="1"/>
  <c r="E55" i="32" s="1"/>
  <c r="F55" i="32" s="1"/>
  <c r="T114" i="27"/>
  <c r="C115" i="32" s="1"/>
  <c r="T42" i="27"/>
  <c r="C43" i="32" s="1"/>
  <c r="E43" i="32" s="1"/>
  <c r="F43" i="32" s="1"/>
  <c r="T98" i="27"/>
  <c r="C99" i="32" s="1"/>
  <c r="E99" i="32" s="1"/>
  <c r="F99" i="32" s="1"/>
  <c r="T34" i="27"/>
  <c r="C35" i="32" s="1"/>
  <c r="E35" i="32" s="1"/>
  <c r="F35" i="32" s="1"/>
  <c r="T70" i="27"/>
  <c r="C71" i="32" s="1"/>
  <c r="E71" i="32" s="1"/>
  <c r="F71" i="32" s="1"/>
  <c r="T90" i="27"/>
  <c r="C91" i="32" s="1"/>
  <c r="E91" i="32" s="1"/>
  <c r="F91" i="32" s="1"/>
  <c r="T58" i="27"/>
  <c r="C59" i="32" s="1"/>
  <c r="E59" i="32" s="1"/>
  <c r="F59" i="32" s="1"/>
  <c r="T94" i="27"/>
  <c r="C95" i="32" s="1"/>
  <c r="E95" i="32" s="1"/>
  <c r="F95" i="32" s="1"/>
  <c r="T31" i="27"/>
  <c r="C32" i="32" s="1"/>
  <c r="T55" i="27"/>
  <c r="C56" i="32" s="1"/>
  <c r="E56" i="32" s="1"/>
  <c r="F56" i="32" s="1"/>
  <c r="T59" i="27"/>
  <c r="C60" i="32" s="1"/>
  <c r="E60" i="32" s="1"/>
  <c r="F60" i="32" s="1"/>
  <c r="T67" i="27"/>
  <c r="C68" i="32" s="1"/>
  <c r="E68" i="32" s="1"/>
  <c r="F68" i="32" s="1"/>
  <c r="T71" i="27"/>
  <c r="C72" i="32" s="1"/>
  <c r="E72" i="32" s="1"/>
  <c r="F72" i="32" s="1"/>
  <c r="T95" i="27"/>
  <c r="C96" i="32" s="1"/>
  <c r="E96" i="32" s="1"/>
  <c r="F96" i="32" s="1"/>
  <c r="T99" i="27"/>
  <c r="C100" i="32" s="1"/>
  <c r="E100" i="32" s="1"/>
  <c r="F100" i="32" s="1"/>
  <c r="T103" i="27"/>
  <c r="C104" i="32" s="1"/>
  <c r="E104" i="32" s="1"/>
  <c r="F104" i="32" s="1"/>
  <c r="T107" i="27"/>
  <c r="C108" i="32" s="1"/>
  <c r="T111" i="27"/>
  <c r="C112" i="32" s="1"/>
  <c r="G112" i="32" s="1"/>
  <c r="T115" i="27"/>
  <c r="C116" i="32" s="1"/>
  <c r="G116" i="32" s="1"/>
  <c r="T119" i="27"/>
  <c r="C120" i="32" s="1"/>
  <c r="T38" i="27"/>
  <c r="C39" i="32" s="1"/>
  <c r="E39" i="32" s="1"/>
  <c r="F39" i="32" s="1"/>
  <c r="T78" i="27"/>
  <c r="C79" i="32" s="1"/>
  <c r="E79" i="32" s="1"/>
  <c r="F79" i="32" s="1"/>
  <c r="T106" i="27"/>
  <c r="C107" i="32" s="1"/>
  <c r="E107" i="32" s="1"/>
  <c r="F107" i="32" s="1"/>
  <c r="T23" i="27"/>
  <c r="C24" i="32" s="1"/>
  <c r="T39" i="27"/>
  <c r="C40" i="32" s="1"/>
  <c r="E40" i="32" s="1"/>
  <c r="F40" i="32" s="1"/>
  <c r="T75" i="27"/>
  <c r="C76" i="32" s="1"/>
  <c r="E76" i="32" s="1"/>
  <c r="F76" i="32" s="1"/>
  <c r="T62" i="27"/>
  <c r="C63" i="32" s="1"/>
  <c r="E63" i="32" s="1"/>
  <c r="F63" i="32" s="1"/>
  <c r="T118" i="27"/>
  <c r="C119" i="32" s="1"/>
  <c r="T43" i="27"/>
  <c r="C44" i="32" s="1"/>
  <c r="E44" i="32" s="1"/>
  <c r="F44" i="32" s="1"/>
  <c r="T83" i="27"/>
  <c r="C84" i="32" s="1"/>
  <c r="E84" i="32" s="1"/>
  <c r="F84" i="32" s="1"/>
  <c r="T26" i="27"/>
  <c r="C27" i="32" s="1"/>
  <c r="T74" i="27"/>
  <c r="C75" i="32" s="1"/>
  <c r="E75" i="32" s="1"/>
  <c r="F75" i="32" s="1"/>
  <c r="T110" i="27"/>
  <c r="C111" i="32" s="1"/>
  <c r="T47" i="27"/>
  <c r="C48" i="32" s="1"/>
  <c r="E48" i="32" s="1"/>
  <c r="F48" i="32" s="1"/>
  <c r="T87" i="27"/>
  <c r="C88" i="32" s="1"/>
  <c r="E88" i="32" s="1"/>
  <c r="F88" i="32" s="1"/>
  <c r="T50" i="27"/>
  <c r="C51" i="32" s="1"/>
  <c r="E51" i="32" s="1"/>
  <c r="F51" i="32" s="1"/>
  <c r="T82" i="27"/>
  <c r="C83" i="32" s="1"/>
  <c r="E83" i="32" s="1"/>
  <c r="F83" i="32" s="1"/>
  <c r="T86" i="27"/>
  <c r="C87" i="32" s="1"/>
  <c r="E87" i="32" s="1"/>
  <c r="F87" i="32" s="1"/>
  <c r="T35" i="27"/>
  <c r="C36" i="32" s="1"/>
  <c r="E36" i="32" s="1"/>
  <c r="F36" i="32" s="1"/>
  <c r="T91" i="27"/>
  <c r="C92" i="32" s="1"/>
  <c r="E92" i="32" s="1"/>
  <c r="F92" i="32" s="1"/>
  <c r="T46" i="27"/>
  <c r="C47" i="32" s="1"/>
  <c r="E47" i="32" s="1"/>
  <c r="F47" i="32" s="1"/>
  <c r="T122" i="27"/>
  <c r="C123" i="32" s="1"/>
  <c r="C28" i="32"/>
  <c r="T51" i="27"/>
  <c r="C52" i="32" s="1"/>
  <c r="E52" i="32" s="1"/>
  <c r="F52" i="32" s="1"/>
  <c r="T63" i="27"/>
  <c r="C64" i="32" s="1"/>
  <c r="E64" i="32" s="1"/>
  <c r="F64" i="32" s="1"/>
  <c r="T79" i="27"/>
  <c r="C80" i="32" s="1"/>
  <c r="E80" i="32" s="1"/>
  <c r="F80" i="32" s="1"/>
  <c r="T24" i="27"/>
  <c r="C25" i="32" s="1"/>
  <c r="T32" i="27"/>
  <c r="C33" i="32" s="1"/>
  <c r="T36" i="27"/>
  <c r="C37" i="32" s="1"/>
  <c r="E37" i="32" s="1"/>
  <c r="F37" i="32" s="1"/>
  <c r="T40" i="27"/>
  <c r="C41" i="32" s="1"/>
  <c r="E41" i="32" s="1"/>
  <c r="F41" i="32" s="1"/>
  <c r="T44" i="27"/>
  <c r="C45" i="32" s="1"/>
  <c r="E45" i="32" s="1"/>
  <c r="F45" i="32" s="1"/>
  <c r="T48" i="27"/>
  <c r="C49" i="32" s="1"/>
  <c r="E49" i="32" s="1"/>
  <c r="F49" i="32" s="1"/>
  <c r="T52" i="27"/>
  <c r="C53" i="32" s="1"/>
  <c r="E53" i="32" s="1"/>
  <c r="F53" i="32" s="1"/>
  <c r="T56" i="27"/>
  <c r="C57" i="32" s="1"/>
  <c r="E57" i="32" s="1"/>
  <c r="F57" i="32" s="1"/>
  <c r="T60" i="27"/>
  <c r="C61" i="32" s="1"/>
  <c r="E61" i="32" s="1"/>
  <c r="F61" i="32" s="1"/>
  <c r="T64" i="27"/>
  <c r="C65" i="32" s="1"/>
  <c r="E65" i="32" s="1"/>
  <c r="F65" i="32" s="1"/>
  <c r="T68" i="27"/>
  <c r="C69" i="32" s="1"/>
  <c r="E69" i="32" s="1"/>
  <c r="F69" i="32" s="1"/>
  <c r="T72" i="27"/>
  <c r="C73" i="32" s="1"/>
  <c r="E73" i="32" s="1"/>
  <c r="F73" i="32" s="1"/>
  <c r="T76" i="27"/>
  <c r="C77" i="32" s="1"/>
  <c r="E77" i="32" s="1"/>
  <c r="F77" i="32" s="1"/>
  <c r="T80" i="27"/>
  <c r="C81" i="32" s="1"/>
  <c r="E81" i="32" s="1"/>
  <c r="F81" i="32" s="1"/>
  <c r="T84" i="27"/>
  <c r="C85" i="32" s="1"/>
  <c r="E85" i="32" s="1"/>
  <c r="F85" i="32" s="1"/>
  <c r="T88" i="27"/>
  <c r="C89" i="32" s="1"/>
  <c r="E89" i="32" s="1"/>
  <c r="F89" i="32" s="1"/>
  <c r="T92" i="27"/>
  <c r="C93" i="32" s="1"/>
  <c r="E93" i="32" s="1"/>
  <c r="F93" i="32" s="1"/>
  <c r="T96" i="27"/>
  <c r="C97" i="32" s="1"/>
  <c r="E97" i="32" s="1"/>
  <c r="F97" i="32" s="1"/>
  <c r="T100" i="27"/>
  <c r="C101" i="32" s="1"/>
  <c r="E101" i="32" s="1"/>
  <c r="F101" i="32" s="1"/>
  <c r="T104" i="27"/>
  <c r="C105" i="32" s="1"/>
  <c r="E105" i="32" s="1"/>
  <c r="F105" i="32" s="1"/>
  <c r="T108" i="27"/>
  <c r="C109" i="32" s="1"/>
  <c r="T112" i="27"/>
  <c r="C113" i="32" s="1"/>
  <c r="T116" i="27"/>
  <c r="C117" i="32" s="1"/>
  <c r="T120" i="27"/>
  <c r="C121" i="32" s="1"/>
  <c r="T124" i="27"/>
  <c r="C125" i="32" s="1"/>
  <c r="T22" i="27"/>
  <c r="C23" i="32" s="1"/>
  <c r="T33" i="27"/>
  <c r="C34" i="32" s="1"/>
  <c r="E34" i="32" s="1"/>
  <c r="F34" i="32" s="1"/>
  <c r="T49" i="27"/>
  <c r="C50" i="32" s="1"/>
  <c r="E50" i="32" s="1"/>
  <c r="F50" i="32" s="1"/>
  <c r="T69" i="27"/>
  <c r="C70" i="32" s="1"/>
  <c r="E70" i="32" s="1"/>
  <c r="F70" i="32" s="1"/>
  <c r="T85" i="27"/>
  <c r="C86" i="32" s="1"/>
  <c r="E86" i="32" s="1"/>
  <c r="F86" i="32" s="1"/>
  <c r="T101" i="27"/>
  <c r="C102" i="32" s="1"/>
  <c r="E102" i="32" s="1"/>
  <c r="F102" i="32" s="1"/>
  <c r="T105" i="27"/>
  <c r="C106" i="32" s="1"/>
  <c r="E106" i="32" s="1"/>
  <c r="F106" i="32" s="1"/>
  <c r="T109" i="27"/>
  <c r="C110" i="32" s="1"/>
  <c r="T117" i="27"/>
  <c r="C118" i="32" s="1"/>
  <c r="T121" i="27"/>
  <c r="C122" i="32" s="1"/>
  <c r="T30" i="27"/>
  <c r="C31" i="32" s="1"/>
  <c r="T25" i="27"/>
  <c r="C26" i="32" s="1"/>
  <c r="T45" i="27"/>
  <c r="C46" i="32" s="1"/>
  <c r="E46" i="32" s="1"/>
  <c r="F46" i="32" s="1"/>
  <c r="T65" i="27"/>
  <c r="C66" i="32" s="1"/>
  <c r="E66" i="32" s="1"/>
  <c r="F66" i="32" s="1"/>
  <c r="T93" i="27"/>
  <c r="C94" i="32" s="1"/>
  <c r="E94" i="32" s="1"/>
  <c r="F94" i="32" s="1"/>
  <c r="T29" i="27"/>
  <c r="C30" i="32" s="1"/>
  <c r="T37" i="27"/>
  <c r="C38" i="32" s="1"/>
  <c r="E38" i="32" s="1"/>
  <c r="F38" i="32" s="1"/>
  <c r="T41" i="27"/>
  <c r="C42" i="32" s="1"/>
  <c r="E42" i="32" s="1"/>
  <c r="F42" i="32" s="1"/>
  <c r="T53" i="27"/>
  <c r="C54" i="32" s="1"/>
  <c r="E54" i="32" s="1"/>
  <c r="F54" i="32" s="1"/>
  <c r="T57" i="27"/>
  <c r="C58" i="32" s="1"/>
  <c r="E58" i="32" s="1"/>
  <c r="F58" i="32" s="1"/>
  <c r="T61" i="27"/>
  <c r="C62" i="32" s="1"/>
  <c r="E62" i="32" s="1"/>
  <c r="F62" i="32" s="1"/>
  <c r="T73" i="27"/>
  <c r="C74" i="32" s="1"/>
  <c r="E74" i="32" s="1"/>
  <c r="F74" i="32" s="1"/>
  <c r="T77" i="27"/>
  <c r="C78" i="32" s="1"/>
  <c r="E78" i="32" s="1"/>
  <c r="F78" i="32" s="1"/>
  <c r="T81" i="27"/>
  <c r="C82" i="32" s="1"/>
  <c r="E82" i="32" s="1"/>
  <c r="F82" i="32" s="1"/>
  <c r="T89" i="27"/>
  <c r="C90" i="32" s="1"/>
  <c r="E90" i="32" s="1"/>
  <c r="F90" i="32" s="1"/>
  <c r="T97" i="27"/>
  <c r="C98" i="32" s="1"/>
  <c r="E98" i="32" s="1"/>
  <c r="F98" i="32" s="1"/>
  <c r="T113" i="27"/>
  <c r="C114" i="32" s="1"/>
  <c r="T125" i="27"/>
  <c r="C126" i="32" s="1"/>
  <c r="W36" i="27" l="1"/>
  <c r="AV576" i="36"/>
  <c r="AP576" i="36"/>
  <c r="AO573" i="36"/>
  <c r="AV577" i="36" s="1"/>
  <c r="AQ572" i="36"/>
  <c r="W126" i="27"/>
  <c r="W122" i="27"/>
  <c r="W82" i="27"/>
  <c r="W48" i="27"/>
  <c r="W111" i="27"/>
  <c r="W46" i="27"/>
  <c r="W62" i="27"/>
  <c r="W116" i="27"/>
  <c r="W38" i="27"/>
  <c r="W64" i="27"/>
  <c r="W124" i="27"/>
  <c r="W47" i="27"/>
  <c r="W88" i="27"/>
  <c r="W77" i="27"/>
  <c r="W119" i="27"/>
  <c r="W83" i="27"/>
  <c r="W123" i="27"/>
  <c r="W39" i="27"/>
  <c r="W80" i="27"/>
  <c r="W61" i="27"/>
  <c r="W60" i="27"/>
  <c r="W75" i="27"/>
  <c r="W73" i="27"/>
  <c r="W56" i="27"/>
  <c r="W94" i="27"/>
  <c r="W69" i="27"/>
  <c r="W95" i="27"/>
  <c r="W55" i="27"/>
  <c r="W96" i="27"/>
  <c r="W89" i="27"/>
  <c r="W84" i="27"/>
  <c r="W29" i="27"/>
  <c r="W45" i="27"/>
  <c r="W91" i="27"/>
  <c r="W92" i="27"/>
  <c r="W97" i="27"/>
  <c r="W115" i="27"/>
  <c r="W76" i="27"/>
  <c r="W70" i="27"/>
  <c r="W114" i="27"/>
  <c r="W32" i="27"/>
  <c r="W74" i="27"/>
  <c r="W78" i="27"/>
  <c r="W98" i="27"/>
  <c r="W81" i="27"/>
  <c r="W113" i="27"/>
  <c r="W50" i="27"/>
  <c r="W52" i="27"/>
  <c r="W34" i="27"/>
  <c r="W37" i="27"/>
  <c r="W28" i="27"/>
  <c r="W33" i="27"/>
  <c r="W72" i="27"/>
  <c r="W104" i="27"/>
  <c r="W121" i="27"/>
  <c r="W30" i="27"/>
  <c r="W35" i="27"/>
  <c r="W93" i="27"/>
  <c r="W68" i="27"/>
  <c r="W41" i="27"/>
  <c r="W101" i="27"/>
  <c r="W40" i="27"/>
  <c r="W66" i="27"/>
  <c r="W112" i="27"/>
  <c r="W71" i="27"/>
  <c r="W57" i="27"/>
  <c r="W44" i="27"/>
  <c r="W51" i="27"/>
  <c r="W100" i="27"/>
  <c r="W109" i="27"/>
  <c r="W107" i="27"/>
  <c r="W67" i="27"/>
  <c r="W42" i="27"/>
  <c r="W120" i="27"/>
  <c r="W65" i="27"/>
  <c r="W118" i="27"/>
  <c r="W31" i="27"/>
  <c r="W110" i="27"/>
  <c r="W53" i="27"/>
  <c r="W125" i="27"/>
  <c r="W103" i="27"/>
  <c r="W63" i="27"/>
  <c r="W86" i="27"/>
  <c r="W108" i="27"/>
  <c r="W90" i="27"/>
  <c r="W102" i="27"/>
  <c r="W85" i="27"/>
  <c r="W106" i="27"/>
  <c r="W87" i="27"/>
  <c r="W49" i="27"/>
  <c r="W117" i="27"/>
  <c r="W105" i="27"/>
  <c r="W79" i="27"/>
  <c r="W43" i="27"/>
  <c r="W99" i="27"/>
  <c r="W59" i="27"/>
  <c r="W54" i="27"/>
  <c r="W58" i="27"/>
  <c r="G127" i="32"/>
  <c r="E112" i="32"/>
  <c r="F112" i="32" s="1"/>
  <c r="E116" i="32"/>
  <c r="F116" i="32" s="1"/>
  <c r="E111" i="32"/>
  <c r="F111" i="32" s="1"/>
  <c r="G111" i="32"/>
  <c r="E109" i="32"/>
  <c r="F109" i="32" s="1"/>
  <c r="G109" i="32"/>
  <c r="E121" i="32"/>
  <c r="F121" i="32" s="1"/>
  <c r="G121" i="32"/>
  <c r="E123" i="32"/>
  <c r="F123" i="32" s="1"/>
  <c r="G123" i="32"/>
  <c r="E113" i="32"/>
  <c r="F113" i="32" s="1"/>
  <c r="G113" i="32"/>
  <c r="E124" i="32"/>
  <c r="F124" i="32" s="1"/>
  <c r="G124" i="32"/>
  <c r="E115" i="32"/>
  <c r="F115" i="32" s="1"/>
  <c r="G115" i="32"/>
  <c r="E117" i="32"/>
  <c r="F117" i="32" s="1"/>
  <c r="G117" i="32"/>
  <c r="E126" i="32"/>
  <c r="F126" i="32" s="1"/>
  <c r="G126" i="32"/>
  <c r="E120" i="32"/>
  <c r="F120" i="32" s="1"/>
  <c r="G120" i="32"/>
  <c r="E119" i="32"/>
  <c r="F119" i="32" s="1"/>
  <c r="G119" i="32"/>
  <c r="E122" i="32"/>
  <c r="F122" i="32" s="1"/>
  <c r="G122" i="32"/>
  <c r="E118" i="32"/>
  <c r="F118" i="32" s="1"/>
  <c r="G118" i="32"/>
  <c r="E114" i="32"/>
  <c r="F114" i="32" s="1"/>
  <c r="G114" i="32"/>
  <c r="E110" i="32"/>
  <c r="F110" i="32" s="1"/>
  <c r="G110" i="32"/>
  <c r="E125" i="32"/>
  <c r="F125" i="32" s="1"/>
  <c r="G125" i="32"/>
  <c r="E108" i="32"/>
  <c r="F108" i="32" s="1"/>
  <c r="G108" i="32"/>
  <c r="AM275" i="26"/>
  <c r="AL275" i="26"/>
  <c r="AK275" i="26"/>
  <c r="AJ275" i="26"/>
  <c r="AI275" i="26"/>
  <c r="AH275" i="26"/>
  <c r="AG275" i="26"/>
  <c r="AF275" i="26"/>
  <c r="AE275" i="26"/>
  <c r="AD275" i="26"/>
  <c r="AC275" i="26"/>
  <c r="AB275" i="26"/>
  <c r="AA275" i="26"/>
  <c r="Z275" i="26"/>
  <c r="Y275" i="26"/>
  <c r="X275" i="26"/>
  <c r="W275" i="26"/>
  <c r="V275" i="26"/>
  <c r="U275" i="26"/>
  <c r="AM274" i="26"/>
  <c r="AL274" i="26"/>
  <c r="AK274" i="26"/>
  <c r="AJ274" i="26"/>
  <c r="AI274" i="26"/>
  <c r="AH274" i="26"/>
  <c r="AG274" i="26"/>
  <c r="AF274" i="26"/>
  <c r="AE274" i="26"/>
  <c r="AD274" i="26"/>
  <c r="AC274" i="26"/>
  <c r="AB274" i="26"/>
  <c r="AA274" i="26"/>
  <c r="Z274" i="26"/>
  <c r="Y274" i="26"/>
  <c r="X274" i="26"/>
  <c r="W274" i="26"/>
  <c r="V274" i="26"/>
  <c r="U274" i="26"/>
  <c r="AM273" i="26"/>
  <c r="AL273" i="26"/>
  <c r="AK273" i="26"/>
  <c r="AJ273" i="26"/>
  <c r="AI273" i="26"/>
  <c r="AH273" i="26"/>
  <c r="AG273" i="26"/>
  <c r="AF273" i="26"/>
  <c r="AE273" i="26"/>
  <c r="AD273" i="26"/>
  <c r="AC273" i="26"/>
  <c r="AB273" i="26"/>
  <c r="AA273" i="26"/>
  <c r="Z273" i="26"/>
  <c r="Y273" i="26"/>
  <c r="X273" i="26"/>
  <c r="W273" i="26"/>
  <c r="V273" i="26"/>
  <c r="U273" i="26"/>
  <c r="AM272" i="26"/>
  <c r="AL272" i="26"/>
  <c r="AK272" i="26"/>
  <c r="AJ272" i="26"/>
  <c r="AI272" i="26"/>
  <c r="AH272" i="26"/>
  <c r="AG272" i="26"/>
  <c r="AF272" i="26"/>
  <c r="AE272" i="26"/>
  <c r="AD272" i="26"/>
  <c r="AC272" i="26"/>
  <c r="AB272" i="26"/>
  <c r="AA272" i="26"/>
  <c r="Z272" i="26"/>
  <c r="Y272" i="26"/>
  <c r="X272" i="26"/>
  <c r="W272" i="26"/>
  <c r="V272" i="26"/>
  <c r="U272" i="26"/>
  <c r="AM271" i="26"/>
  <c r="AL271" i="26"/>
  <c r="AK271" i="26"/>
  <c r="AJ271" i="26"/>
  <c r="AI271" i="26"/>
  <c r="AH271" i="26"/>
  <c r="AG271" i="26"/>
  <c r="AF271" i="26"/>
  <c r="AE271" i="26"/>
  <c r="AD271" i="26"/>
  <c r="AC271" i="26"/>
  <c r="AB271" i="26"/>
  <c r="AA271" i="26"/>
  <c r="Z271" i="26"/>
  <c r="Y271" i="26"/>
  <c r="X271" i="26"/>
  <c r="W271" i="26"/>
  <c r="V271" i="26"/>
  <c r="U271" i="26"/>
  <c r="AM270" i="26"/>
  <c r="AL270" i="26"/>
  <c r="AK270" i="26"/>
  <c r="AJ270" i="26"/>
  <c r="AI270" i="26"/>
  <c r="AH270" i="26"/>
  <c r="AG270" i="26"/>
  <c r="AF270" i="26"/>
  <c r="AE270" i="26"/>
  <c r="AD270" i="26"/>
  <c r="AC270" i="26"/>
  <c r="AB270" i="26"/>
  <c r="AA270" i="26"/>
  <c r="Z270" i="26"/>
  <c r="Y270" i="26"/>
  <c r="X270" i="26"/>
  <c r="W270" i="26"/>
  <c r="V270" i="26"/>
  <c r="U270" i="26"/>
  <c r="AM269" i="26"/>
  <c r="AL269" i="26"/>
  <c r="AK269" i="26"/>
  <c r="AJ269" i="26"/>
  <c r="AI269" i="26"/>
  <c r="AH269" i="26"/>
  <c r="AG269" i="26"/>
  <c r="AF269" i="26"/>
  <c r="AE269" i="26"/>
  <c r="AD269" i="26"/>
  <c r="AC269" i="26"/>
  <c r="AB269" i="26"/>
  <c r="AA269" i="26"/>
  <c r="Z269" i="26"/>
  <c r="Y269" i="26"/>
  <c r="X269" i="26"/>
  <c r="W269" i="26"/>
  <c r="V269" i="26"/>
  <c r="U269" i="26"/>
  <c r="AM268" i="26"/>
  <c r="AL268" i="26"/>
  <c r="AK268" i="26"/>
  <c r="AJ268" i="26"/>
  <c r="AI268" i="26"/>
  <c r="AH268" i="26"/>
  <c r="AG268" i="26"/>
  <c r="AF268" i="26"/>
  <c r="AE268" i="26"/>
  <c r="AD268" i="26"/>
  <c r="AC268" i="26"/>
  <c r="AB268" i="26"/>
  <c r="AA268" i="26"/>
  <c r="Z268" i="26"/>
  <c r="Y268" i="26"/>
  <c r="X268" i="26"/>
  <c r="W268" i="26"/>
  <c r="V268" i="26"/>
  <c r="U268" i="26"/>
  <c r="AM267" i="26"/>
  <c r="AL267" i="26"/>
  <c r="AK267" i="26"/>
  <c r="AJ267" i="26"/>
  <c r="AI267" i="26"/>
  <c r="AH267" i="26"/>
  <c r="AG267" i="26"/>
  <c r="AF267" i="26"/>
  <c r="AE267" i="26"/>
  <c r="AD267" i="26"/>
  <c r="AC267" i="26"/>
  <c r="AB267" i="26"/>
  <c r="AA267" i="26"/>
  <c r="Z267" i="26"/>
  <c r="Y267" i="26"/>
  <c r="X267" i="26"/>
  <c r="W267" i="26"/>
  <c r="V267" i="26"/>
  <c r="U267" i="26"/>
  <c r="AM266" i="26"/>
  <c r="AL266" i="26"/>
  <c r="AK266" i="26"/>
  <c r="AJ266" i="26"/>
  <c r="AI266" i="26"/>
  <c r="AH266" i="26"/>
  <c r="AG266" i="26"/>
  <c r="AF266" i="26"/>
  <c r="AE266" i="26"/>
  <c r="AD266" i="26"/>
  <c r="AC266" i="26"/>
  <c r="AB266" i="26"/>
  <c r="AA266" i="26"/>
  <c r="Z266" i="26"/>
  <c r="Y266" i="26"/>
  <c r="X266" i="26"/>
  <c r="W266" i="26"/>
  <c r="V266" i="26"/>
  <c r="U266" i="26"/>
  <c r="AM265" i="26"/>
  <c r="AL265" i="26"/>
  <c r="AK265" i="26"/>
  <c r="AJ265" i="26"/>
  <c r="AI265" i="26"/>
  <c r="AH265" i="26"/>
  <c r="AG265" i="26"/>
  <c r="AF265" i="26"/>
  <c r="AE265" i="26"/>
  <c r="AD265" i="26"/>
  <c r="AC265" i="26"/>
  <c r="AB265" i="26"/>
  <c r="AA265" i="26"/>
  <c r="Z265" i="26"/>
  <c r="Y265" i="26"/>
  <c r="X265" i="26"/>
  <c r="W265" i="26"/>
  <c r="V265" i="26"/>
  <c r="U265" i="26"/>
  <c r="AM264" i="26"/>
  <c r="AL264" i="26"/>
  <c r="AK264" i="26"/>
  <c r="AJ264" i="26"/>
  <c r="AI264" i="26"/>
  <c r="AH264" i="26"/>
  <c r="AG264" i="26"/>
  <c r="AF264" i="26"/>
  <c r="AE264" i="26"/>
  <c r="AD264" i="26"/>
  <c r="AC264" i="26"/>
  <c r="AB264" i="26"/>
  <c r="AA264" i="26"/>
  <c r="Z264" i="26"/>
  <c r="Y264" i="26"/>
  <c r="X264" i="26"/>
  <c r="W264" i="26"/>
  <c r="V264" i="26"/>
  <c r="U264" i="26"/>
  <c r="AM263" i="26"/>
  <c r="AL263" i="26"/>
  <c r="AK263" i="26"/>
  <c r="AJ263" i="26"/>
  <c r="AI263" i="26"/>
  <c r="AH263" i="26"/>
  <c r="AG263" i="26"/>
  <c r="AF263" i="26"/>
  <c r="AE263" i="26"/>
  <c r="AD263" i="26"/>
  <c r="AC263" i="26"/>
  <c r="AB263" i="26"/>
  <c r="AA263" i="26"/>
  <c r="Z263" i="26"/>
  <c r="Y263" i="26"/>
  <c r="X263" i="26"/>
  <c r="W263" i="26"/>
  <c r="V263" i="26"/>
  <c r="U263" i="26"/>
  <c r="AM262" i="26"/>
  <c r="AL262" i="26"/>
  <c r="AK262" i="26"/>
  <c r="AJ262" i="26"/>
  <c r="AI262" i="26"/>
  <c r="AH262" i="26"/>
  <c r="AG262" i="26"/>
  <c r="AF262" i="26"/>
  <c r="AE262" i="26"/>
  <c r="AD262" i="26"/>
  <c r="AC262" i="26"/>
  <c r="AB262" i="26"/>
  <c r="AA262" i="26"/>
  <c r="Z262" i="26"/>
  <c r="Y262" i="26"/>
  <c r="X262" i="26"/>
  <c r="W262" i="26"/>
  <c r="V262" i="26"/>
  <c r="U262" i="26"/>
  <c r="AM261" i="26"/>
  <c r="AL261" i="26"/>
  <c r="AK261" i="26"/>
  <c r="AJ261" i="26"/>
  <c r="AI261" i="26"/>
  <c r="AH261" i="26"/>
  <c r="AG261" i="26"/>
  <c r="AF261" i="26"/>
  <c r="AE261" i="26"/>
  <c r="AD261" i="26"/>
  <c r="AC261" i="26"/>
  <c r="AB261" i="26"/>
  <c r="AA261" i="26"/>
  <c r="Z261" i="26"/>
  <c r="Y261" i="26"/>
  <c r="X261" i="26"/>
  <c r="W261" i="26"/>
  <c r="V261" i="26"/>
  <c r="U261" i="26"/>
  <c r="AM260" i="26"/>
  <c r="AL260" i="26"/>
  <c r="AK260" i="26"/>
  <c r="AJ260" i="26"/>
  <c r="AI260" i="26"/>
  <c r="AH260" i="26"/>
  <c r="AG260" i="26"/>
  <c r="AF260" i="26"/>
  <c r="AE260" i="26"/>
  <c r="AD260" i="26"/>
  <c r="AC260" i="26"/>
  <c r="AB260" i="26"/>
  <c r="AA260" i="26"/>
  <c r="Z260" i="26"/>
  <c r="Y260" i="26"/>
  <c r="X260" i="26"/>
  <c r="W260" i="26"/>
  <c r="V260" i="26"/>
  <c r="U260" i="26"/>
  <c r="AM259" i="26"/>
  <c r="AL259" i="26"/>
  <c r="AK259" i="26"/>
  <c r="AJ259" i="26"/>
  <c r="AI259" i="26"/>
  <c r="AH259" i="26"/>
  <c r="AG259" i="26"/>
  <c r="AF259" i="26"/>
  <c r="AE259" i="26"/>
  <c r="AD259" i="26"/>
  <c r="AC259" i="26"/>
  <c r="AB259" i="26"/>
  <c r="AA259" i="26"/>
  <c r="Z259" i="26"/>
  <c r="Y259" i="26"/>
  <c r="X259" i="26"/>
  <c r="W259" i="26"/>
  <c r="V259" i="26"/>
  <c r="U259" i="26"/>
  <c r="AM258" i="26"/>
  <c r="AL258" i="26"/>
  <c r="AK258" i="26"/>
  <c r="AJ258" i="26"/>
  <c r="AI258" i="26"/>
  <c r="AH258" i="26"/>
  <c r="AG258" i="26"/>
  <c r="AF258" i="26"/>
  <c r="AE258" i="26"/>
  <c r="AD258" i="26"/>
  <c r="AC258" i="26"/>
  <c r="AB258" i="26"/>
  <c r="AA258" i="26"/>
  <c r="Z258" i="26"/>
  <c r="Y258" i="26"/>
  <c r="X258" i="26"/>
  <c r="W258" i="26"/>
  <c r="V258" i="26"/>
  <c r="U258" i="26"/>
  <c r="AM257" i="26"/>
  <c r="AL257" i="26"/>
  <c r="AK257" i="26"/>
  <c r="AJ257" i="26"/>
  <c r="AI257" i="26"/>
  <c r="AH257" i="26"/>
  <c r="AG257" i="26"/>
  <c r="AF257" i="26"/>
  <c r="AE257" i="26"/>
  <c r="AD257" i="26"/>
  <c r="AC257" i="26"/>
  <c r="AB257" i="26"/>
  <c r="AA257" i="26"/>
  <c r="Z257" i="26"/>
  <c r="Y257" i="26"/>
  <c r="X257" i="26"/>
  <c r="W257" i="26"/>
  <c r="V257" i="26"/>
  <c r="U257" i="26"/>
  <c r="AM256" i="26"/>
  <c r="AL256" i="26"/>
  <c r="AK256" i="26"/>
  <c r="AJ256" i="26"/>
  <c r="AI256" i="26"/>
  <c r="AH256" i="26"/>
  <c r="AG256" i="26"/>
  <c r="AF256" i="26"/>
  <c r="AE256" i="26"/>
  <c r="AD256" i="26"/>
  <c r="AC256" i="26"/>
  <c r="AB256" i="26"/>
  <c r="AA256" i="26"/>
  <c r="Z256" i="26"/>
  <c r="Y256" i="26"/>
  <c r="X256" i="26"/>
  <c r="W256" i="26"/>
  <c r="V256" i="26"/>
  <c r="U256" i="26"/>
  <c r="AM255" i="26"/>
  <c r="AL255" i="26"/>
  <c r="AK255" i="26"/>
  <c r="AJ255" i="26"/>
  <c r="AI255" i="26"/>
  <c r="AH255" i="26"/>
  <c r="AG255" i="26"/>
  <c r="AF255" i="26"/>
  <c r="AE255" i="26"/>
  <c r="AD255" i="26"/>
  <c r="AC255" i="26"/>
  <c r="AB255" i="26"/>
  <c r="AA255" i="26"/>
  <c r="Z255" i="26"/>
  <c r="Y255" i="26"/>
  <c r="X255" i="26"/>
  <c r="W255" i="26"/>
  <c r="V255" i="26"/>
  <c r="U255" i="26"/>
  <c r="AM254" i="26"/>
  <c r="AL254" i="26"/>
  <c r="AK254" i="26"/>
  <c r="AJ254" i="26"/>
  <c r="AI254" i="26"/>
  <c r="AH254" i="26"/>
  <c r="AG254" i="26"/>
  <c r="AF254" i="26"/>
  <c r="AE254" i="26"/>
  <c r="AD254" i="26"/>
  <c r="AC254" i="26"/>
  <c r="AB254" i="26"/>
  <c r="AA254" i="26"/>
  <c r="Z254" i="26"/>
  <c r="Y254" i="26"/>
  <c r="X254" i="26"/>
  <c r="W254" i="26"/>
  <c r="V254" i="26"/>
  <c r="U254" i="26"/>
  <c r="AM253" i="26"/>
  <c r="AL253" i="26"/>
  <c r="AK253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AM252" i="26"/>
  <c r="AL252" i="26"/>
  <c r="AK252" i="26"/>
  <c r="AJ252" i="26"/>
  <c r="AI252" i="26"/>
  <c r="AH252" i="26"/>
  <c r="AG252" i="26"/>
  <c r="AF252" i="26"/>
  <c r="AE252" i="26"/>
  <c r="AD252" i="26"/>
  <c r="AC252" i="26"/>
  <c r="AB252" i="26"/>
  <c r="AA252" i="26"/>
  <c r="Z252" i="26"/>
  <c r="Y252" i="26"/>
  <c r="X252" i="26"/>
  <c r="W252" i="26"/>
  <c r="V252" i="26"/>
  <c r="U252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AM250" i="26"/>
  <c r="AL250" i="26"/>
  <c r="AK250" i="26"/>
  <c r="AJ250" i="26"/>
  <c r="AI250" i="26"/>
  <c r="AH250" i="26"/>
  <c r="AG250" i="26"/>
  <c r="AF250" i="26"/>
  <c r="AE250" i="26"/>
  <c r="AD250" i="26"/>
  <c r="AC250" i="26"/>
  <c r="AB250" i="26"/>
  <c r="AA250" i="26"/>
  <c r="Z250" i="26"/>
  <c r="Y250" i="26"/>
  <c r="X250" i="26"/>
  <c r="W250" i="26"/>
  <c r="V250" i="26"/>
  <c r="U250" i="26"/>
  <c r="AM249" i="26"/>
  <c r="AL249" i="26"/>
  <c r="AK249" i="26"/>
  <c r="AJ249" i="26"/>
  <c r="AI249" i="26"/>
  <c r="AH249" i="26"/>
  <c r="AG249" i="26"/>
  <c r="AF249" i="26"/>
  <c r="AE249" i="26"/>
  <c r="AD249" i="26"/>
  <c r="AC249" i="26"/>
  <c r="AB249" i="26"/>
  <c r="AA249" i="26"/>
  <c r="Z249" i="26"/>
  <c r="Y249" i="26"/>
  <c r="X249" i="26"/>
  <c r="W249" i="26"/>
  <c r="V249" i="26"/>
  <c r="U249" i="26"/>
  <c r="AM248" i="26"/>
  <c r="AL248" i="26"/>
  <c r="AK248" i="26"/>
  <c r="AJ248" i="26"/>
  <c r="AI248" i="26"/>
  <c r="AH248" i="26"/>
  <c r="AG248" i="26"/>
  <c r="AF248" i="26"/>
  <c r="AE248" i="26"/>
  <c r="AD248" i="26"/>
  <c r="AC248" i="26"/>
  <c r="AB248" i="26"/>
  <c r="AA248" i="26"/>
  <c r="Z248" i="26"/>
  <c r="Y248" i="26"/>
  <c r="X248" i="26"/>
  <c r="W248" i="26"/>
  <c r="V248" i="26"/>
  <c r="U248" i="26"/>
  <c r="AM247" i="26"/>
  <c r="AL247" i="26"/>
  <c r="AK247" i="26"/>
  <c r="AJ247" i="26"/>
  <c r="AI247" i="26"/>
  <c r="AH247" i="26"/>
  <c r="AG247" i="26"/>
  <c r="AF247" i="26"/>
  <c r="AE247" i="26"/>
  <c r="AD247" i="26"/>
  <c r="AC247" i="26"/>
  <c r="AB247" i="26"/>
  <c r="AA247" i="26"/>
  <c r="Z247" i="26"/>
  <c r="Y247" i="26"/>
  <c r="X247" i="26"/>
  <c r="W247" i="26"/>
  <c r="V247" i="26"/>
  <c r="U247" i="26"/>
  <c r="AM246" i="26"/>
  <c r="AL246" i="26"/>
  <c r="AK246" i="26"/>
  <c r="AJ246" i="26"/>
  <c r="AI246" i="26"/>
  <c r="AH246" i="26"/>
  <c r="AG246" i="26"/>
  <c r="AF246" i="26"/>
  <c r="AE246" i="26"/>
  <c r="AD246" i="26"/>
  <c r="AC246" i="26"/>
  <c r="AB246" i="26"/>
  <c r="AA246" i="26"/>
  <c r="Z246" i="26"/>
  <c r="Y246" i="26"/>
  <c r="X246" i="26"/>
  <c r="W246" i="26"/>
  <c r="V246" i="26"/>
  <c r="U246" i="26"/>
  <c r="AM245" i="26"/>
  <c r="AL245" i="26"/>
  <c r="AK245" i="26"/>
  <c r="AJ245" i="26"/>
  <c r="AI245" i="26"/>
  <c r="AH245" i="26"/>
  <c r="AG245" i="26"/>
  <c r="AF245" i="26"/>
  <c r="AE245" i="26"/>
  <c r="AD245" i="26"/>
  <c r="AC245" i="26"/>
  <c r="AB245" i="26"/>
  <c r="AA245" i="26"/>
  <c r="Z245" i="26"/>
  <c r="Y245" i="26"/>
  <c r="X245" i="26"/>
  <c r="W245" i="26"/>
  <c r="V245" i="26"/>
  <c r="U245" i="26"/>
  <c r="AM244" i="26"/>
  <c r="AL244" i="26"/>
  <c r="AK244" i="26"/>
  <c r="AJ244" i="26"/>
  <c r="AI244" i="26"/>
  <c r="AH244" i="26"/>
  <c r="AG244" i="26"/>
  <c r="AF244" i="26"/>
  <c r="AE244" i="26"/>
  <c r="AD244" i="26"/>
  <c r="AC244" i="26"/>
  <c r="AB244" i="26"/>
  <c r="AA244" i="26"/>
  <c r="Z244" i="26"/>
  <c r="Y244" i="26"/>
  <c r="X244" i="26"/>
  <c r="W244" i="26"/>
  <c r="V244" i="26"/>
  <c r="U244" i="26"/>
  <c r="AM243" i="26"/>
  <c r="AL243" i="26"/>
  <c r="AK243" i="26"/>
  <c r="AJ243" i="26"/>
  <c r="AI243" i="26"/>
  <c r="AH243" i="26"/>
  <c r="AG243" i="26"/>
  <c r="AF243" i="26"/>
  <c r="AE243" i="26"/>
  <c r="AD243" i="26"/>
  <c r="AC243" i="26"/>
  <c r="AB243" i="26"/>
  <c r="AA243" i="26"/>
  <c r="Z243" i="26"/>
  <c r="Y243" i="26"/>
  <c r="X243" i="26"/>
  <c r="W243" i="26"/>
  <c r="V243" i="26"/>
  <c r="U243" i="26"/>
  <c r="AM242" i="26"/>
  <c r="AL242" i="26"/>
  <c r="AK242" i="26"/>
  <c r="AJ242" i="26"/>
  <c r="AI242" i="26"/>
  <c r="AH242" i="26"/>
  <c r="AG242" i="26"/>
  <c r="AF242" i="26"/>
  <c r="AE242" i="26"/>
  <c r="AD242" i="26"/>
  <c r="AC242" i="26"/>
  <c r="AB242" i="26"/>
  <c r="AA242" i="26"/>
  <c r="Z242" i="26"/>
  <c r="Y242" i="26"/>
  <c r="X242" i="26"/>
  <c r="W242" i="26"/>
  <c r="V242" i="26"/>
  <c r="U242" i="26"/>
  <c r="AM241" i="26"/>
  <c r="AL241" i="26"/>
  <c r="AK241" i="26"/>
  <c r="AJ241" i="26"/>
  <c r="AI241" i="26"/>
  <c r="AH241" i="26"/>
  <c r="AG241" i="26"/>
  <c r="AF241" i="26"/>
  <c r="AE241" i="26"/>
  <c r="AD241" i="26"/>
  <c r="AC241" i="26"/>
  <c r="AB241" i="26"/>
  <c r="AA241" i="26"/>
  <c r="Z241" i="26"/>
  <c r="Y241" i="26"/>
  <c r="X241" i="26"/>
  <c r="W241" i="26"/>
  <c r="V241" i="26"/>
  <c r="U241" i="26"/>
  <c r="AM240" i="26"/>
  <c r="AL240" i="26"/>
  <c r="AK240" i="26"/>
  <c r="AJ240" i="26"/>
  <c r="AI240" i="26"/>
  <c r="AH240" i="26"/>
  <c r="AG240" i="26"/>
  <c r="AF240" i="26"/>
  <c r="AE240" i="26"/>
  <c r="AD240" i="26"/>
  <c r="AC240" i="26"/>
  <c r="AB240" i="26"/>
  <c r="AA240" i="26"/>
  <c r="Z240" i="26"/>
  <c r="Y240" i="26"/>
  <c r="X240" i="26"/>
  <c r="W240" i="26"/>
  <c r="V240" i="26"/>
  <c r="U240" i="26"/>
  <c r="AM239" i="26"/>
  <c r="AL239" i="26"/>
  <c r="AK239" i="26"/>
  <c r="AJ239" i="26"/>
  <c r="AI239" i="26"/>
  <c r="AH239" i="26"/>
  <c r="AG239" i="26"/>
  <c r="AF239" i="26"/>
  <c r="AE239" i="26"/>
  <c r="AD239" i="26"/>
  <c r="AC239" i="26"/>
  <c r="AB239" i="26"/>
  <c r="AA239" i="26"/>
  <c r="Z239" i="26"/>
  <c r="Y239" i="26"/>
  <c r="X239" i="26"/>
  <c r="W239" i="26"/>
  <c r="V239" i="26"/>
  <c r="U239" i="26"/>
  <c r="AM238" i="26"/>
  <c r="AL238" i="26"/>
  <c r="AK238" i="26"/>
  <c r="AJ238" i="26"/>
  <c r="AI238" i="26"/>
  <c r="AH238" i="26"/>
  <c r="AG238" i="26"/>
  <c r="AF238" i="26"/>
  <c r="AE238" i="26"/>
  <c r="AD238" i="26"/>
  <c r="AC238" i="26"/>
  <c r="AB238" i="26"/>
  <c r="AA238" i="26"/>
  <c r="Z238" i="26"/>
  <c r="Y238" i="26"/>
  <c r="X238" i="26"/>
  <c r="W238" i="26"/>
  <c r="V238" i="26"/>
  <c r="U238" i="26"/>
  <c r="AM237" i="26"/>
  <c r="AL237" i="26"/>
  <c r="AK237" i="26"/>
  <c r="AJ237" i="26"/>
  <c r="AI237" i="26"/>
  <c r="AH237" i="26"/>
  <c r="AG237" i="26"/>
  <c r="AF237" i="26"/>
  <c r="AE237" i="26"/>
  <c r="AD237" i="26"/>
  <c r="AC237" i="26"/>
  <c r="AB237" i="26"/>
  <c r="AA237" i="26"/>
  <c r="Z237" i="26"/>
  <c r="Y237" i="26"/>
  <c r="X237" i="26"/>
  <c r="W237" i="26"/>
  <c r="V237" i="26"/>
  <c r="U237" i="26"/>
  <c r="AM236" i="26"/>
  <c r="AL236" i="26"/>
  <c r="AK236" i="26"/>
  <c r="AJ236" i="26"/>
  <c r="AI236" i="26"/>
  <c r="AH236" i="26"/>
  <c r="AG236" i="26"/>
  <c r="AF236" i="26"/>
  <c r="AE236" i="26"/>
  <c r="AD236" i="26"/>
  <c r="AC236" i="26"/>
  <c r="AB236" i="26"/>
  <c r="AA236" i="26"/>
  <c r="Z236" i="26"/>
  <c r="Y236" i="26"/>
  <c r="X236" i="26"/>
  <c r="W236" i="26"/>
  <c r="V236" i="26"/>
  <c r="U236" i="26"/>
  <c r="AM235" i="26"/>
  <c r="AL235" i="26"/>
  <c r="AK235" i="26"/>
  <c r="AJ235" i="26"/>
  <c r="AI235" i="26"/>
  <c r="AH235" i="26"/>
  <c r="AG235" i="26"/>
  <c r="AF235" i="26"/>
  <c r="AE235" i="26"/>
  <c r="AD235" i="26"/>
  <c r="AC235" i="26"/>
  <c r="AB235" i="26"/>
  <c r="AA235" i="26"/>
  <c r="Z235" i="26"/>
  <c r="Y235" i="26"/>
  <c r="X235" i="26"/>
  <c r="W235" i="26"/>
  <c r="V235" i="26"/>
  <c r="U235" i="26"/>
  <c r="AM234" i="26"/>
  <c r="AL234" i="26"/>
  <c r="AK234" i="26"/>
  <c r="AJ234" i="26"/>
  <c r="AI234" i="26"/>
  <c r="AH234" i="26"/>
  <c r="AG234" i="26"/>
  <c r="AF234" i="26"/>
  <c r="AE234" i="26"/>
  <c r="AD234" i="26"/>
  <c r="AC234" i="26"/>
  <c r="AB234" i="26"/>
  <c r="AA234" i="26"/>
  <c r="Z234" i="26"/>
  <c r="Y234" i="26"/>
  <c r="X234" i="26"/>
  <c r="W234" i="26"/>
  <c r="V234" i="26"/>
  <c r="U234" i="26"/>
  <c r="AM233" i="26"/>
  <c r="AL233" i="26"/>
  <c r="AK233" i="26"/>
  <c r="AJ233" i="26"/>
  <c r="AI233" i="26"/>
  <c r="AH233" i="26"/>
  <c r="AG233" i="26"/>
  <c r="AF233" i="26"/>
  <c r="AE233" i="26"/>
  <c r="AD233" i="26"/>
  <c r="AC233" i="26"/>
  <c r="AB233" i="26"/>
  <c r="AA233" i="26"/>
  <c r="Z233" i="26"/>
  <c r="Y233" i="26"/>
  <c r="X233" i="26"/>
  <c r="W233" i="26"/>
  <c r="V233" i="26"/>
  <c r="U233" i="26"/>
  <c r="AM232" i="26"/>
  <c r="AL232" i="26"/>
  <c r="AK232" i="26"/>
  <c r="AJ232" i="26"/>
  <c r="AI232" i="26"/>
  <c r="AH232" i="26"/>
  <c r="AG232" i="26"/>
  <c r="AF232" i="26"/>
  <c r="AE232" i="26"/>
  <c r="AD232" i="26"/>
  <c r="AC232" i="26"/>
  <c r="AB232" i="26"/>
  <c r="AA232" i="26"/>
  <c r="Z232" i="26"/>
  <c r="Y232" i="26"/>
  <c r="X232" i="26"/>
  <c r="W232" i="26"/>
  <c r="V232" i="26"/>
  <c r="U232" i="26"/>
  <c r="AM231" i="26"/>
  <c r="AL231" i="26"/>
  <c r="AK231" i="26"/>
  <c r="AJ231" i="26"/>
  <c r="AI231" i="26"/>
  <c r="AH231" i="26"/>
  <c r="AG231" i="26"/>
  <c r="AF231" i="26"/>
  <c r="AE231" i="26"/>
  <c r="AD231" i="26"/>
  <c r="AC231" i="26"/>
  <c r="AB231" i="26"/>
  <c r="AA231" i="26"/>
  <c r="Z231" i="26"/>
  <c r="Y231" i="26"/>
  <c r="X231" i="26"/>
  <c r="W231" i="26"/>
  <c r="V231" i="26"/>
  <c r="U231" i="26"/>
  <c r="AM230" i="26"/>
  <c r="AL230" i="26"/>
  <c r="AK230" i="26"/>
  <c r="AJ230" i="26"/>
  <c r="AI230" i="26"/>
  <c r="AH230" i="26"/>
  <c r="AG230" i="26"/>
  <c r="AF230" i="26"/>
  <c r="AE230" i="26"/>
  <c r="AD230" i="26"/>
  <c r="AC230" i="26"/>
  <c r="AB230" i="26"/>
  <c r="AA230" i="26"/>
  <c r="Z230" i="26"/>
  <c r="Y230" i="26"/>
  <c r="X230" i="26"/>
  <c r="W230" i="26"/>
  <c r="V230" i="26"/>
  <c r="U230" i="26"/>
  <c r="AM229" i="26"/>
  <c r="AL229" i="26"/>
  <c r="AK229" i="26"/>
  <c r="AJ229" i="26"/>
  <c r="AI229" i="26"/>
  <c r="AH229" i="26"/>
  <c r="AG229" i="26"/>
  <c r="AF229" i="26"/>
  <c r="AE229" i="26"/>
  <c r="AD229" i="26"/>
  <c r="AC229" i="26"/>
  <c r="AB229" i="26"/>
  <c r="AA229" i="26"/>
  <c r="Z229" i="26"/>
  <c r="Y229" i="26"/>
  <c r="X229" i="26"/>
  <c r="W229" i="26"/>
  <c r="V229" i="26"/>
  <c r="U229" i="26"/>
  <c r="AM228" i="26"/>
  <c r="AL228" i="26"/>
  <c r="AK228" i="26"/>
  <c r="AJ228" i="26"/>
  <c r="AI228" i="26"/>
  <c r="AH228" i="26"/>
  <c r="AG228" i="26"/>
  <c r="AF228" i="26"/>
  <c r="AE228" i="26"/>
  <c r="AD228" i="26"/>
  <c r="AC228" i="26"/>
  <c r="AB228" i="26"/>
  <c r="AA228" i="26"/>
  <c r="Z228" i="26"/>
  <c r="Y228" i="26"/>
  <c r="X228" i="26"/>
  <c r="W228" i="26"/>
  <c r="V228" i="26"/>
  <c r="U228" i="26"/>
  <c r="AM227" i="26"/>
  <c r="AL227" i="26"/>
  <c r="AK227" i="26"/>
  <c r="AJ227" i="26"/>
  <c r="AI227" i="26"/>
  <c r="AH227" i="26"/>
  <c r="AG227" i="26"/>
  <c r="AF227" i="26"/>
  <c r="AE227" i="26"/>
  <c r="AD227" i="26"/>
  <c r="AC227" i="26"/>
  <c r="AB227" i="26"/>
  <c r="AA227" i="26"/>
  <c r="Z227" i="26"/>
  <c r="Y227" i="26"/>
  <c r="X227" i="26"/>
  <c r="W227" i="26"/>
  <c r="V227" i="26"/>
  <c r="U227" i="26"/>
  <c r="AM226" i="26"/>
  <c r="AL226" i="26"/>
  <c r="AK226" i="26"/>
  <c r="AJ226" i="26"/>
  <c r="AI226" i="26"/>
  <c r="AH226" i="26"/>
  <c r="AG226" i="26"/>
  <c r="AF226" i="26"/>
  <c r="AE226" i="26"/>
  <c r="AD226" i="26"/>
  <c r="AC226" i="26"/>
  <c r="AB226" i="26"/>
  <c r="AA226" i="26"/>
  <c r="Z226" i="26"/>
  <c r="Y226" i="26"/>
  <c r="X226" i="26"/>
  <c r="W226" i="26"/>
  <c r="V226" i="26"/>
  <c r="U226" i="26"/>
  <c r="AM225" i="26"/>
  <c r="AL225" i="26"/>
  <c r="AK225" i="26"/>
  <c r="AJ225" i="26"/>
  <c r="AI225" i="26"/>
  <c r="AH225" i="26"/>
  <c r="AG225" i="26"/>
  <c r="AF225" i="26"/>
  <c r="AE225" i="26"/>
  <c r="AD225" i="26"/>
  <c r="AC225" i="26"/>
  <c r="AB225" i="26"/>
  <c r="AA225" i="26"/>
  <c r="Z225" i="26"/>
  <c r="Y225" i="26"/>
  <c r="X225" i="26"/>
  <c r="W225" i="26"/>
  <c r="V225" i="26"/>
  <c r="U225" i="26"/>
  <c r="AM224" i="26"/>
  <c r="AL224" i="26"/>
  <c r="AK224" i="26"/>
  <c r="AJ224" i="26"/>
  <c r="AI224" i="26"/>
  <c r="AH224" i="26"/>
  <c r="AG224" i="26"/>
  <c r="AF224" i="26"/>
  <c r="AE224" i="26"/>
  <c r="AD224" i="26"/>
  <c r="AC224" i="26"/>
  <c r="AB224" i="26"/>
  <c r="AA224" i="26"/>
  <c r="Z224" i="26"/>
  <c r="Y224" i="26"/>
  <c r="X224" i="26"/>
  <c r="W224" i="26"/>
  <c r="V224" i="26"/>
  <c r="U224" i="26"/>
  <c r="AM223" i="26"/>
  <c r="AL223" i="26"/>
  <c r="AK223" i="26"/>
  <c r="AJ223" i="26"/>
  <c r="AI223" i="26"/>
  <c r="AH223" i="26"/>
  <c r="AG223" i="26"/>
  <c r="AF223" i="26"/>
  <c r="AE223" i="26"/>
  <c r="AD223" i="26"/>
  <c r="AC223" i="26"/>
  <c r="AB223" i="26"/>
  <c r="AA223" i="26"/>
  <c r="Z223" i="26"/>
  <c r="Y223" i="26"/>
  <c r="X223" i="26"/>
  <c r="W223" i="26"/>
  <c r="V223" i="26"/>
  <c r="U223" i="26"/>
  <c r="AM222" i="26"/>
  <c r="AL222" i="26"/>
  <c r="AK222" i="26"/>
  <c r="AJ222" i="26"/>
  <c r="AI222" i="26"/>
  <c r="AH222" i="26"/>
  <c r="AG222" i="26"/>
  <c r="AF222" i="26"/>
  <c r="AE222" i="26"/>
  <c r="AD222" i="26"/>
  <c r="AC222" i="26"/>
  <c r="AB222" i="26"/>
  <c r="AA222" i="26"/>
  <c r="Z222" i="26"/>
  <c r="Y222" i="26"/>
  <c r="X222" i="26"/>
  <c r="W222" i="26"/>
  <c r="V222" i="26"/>
  <c r="U222" i="26"/>
  <c r="AM221" i="26"/>
  <c r="AL221" i="26"/>
  <c r="AK221" i="26"/>
  <c r="AJ221" i="26"/>
  <c r="AI221" i="26"/>
  <c r="AH221" i="26"/>
  <c r="AG221" i="26"/>
  <c r="AF221" i="26"/>
  <c r="AE221" i="26"/>
  <c r="AD221" i="26"/>
  <c r="AC221" i="26"/>
  <c r="AB221" i="26"/>
  <c r="AA221" i="26"/>
  <c r="Z221" i="26"/>
  <c r="Y221" i="26"/>
  <c r="X221" i="26"/>
  <c r="W221" i="26"/>
  <c r="V221" i="26"/>
  <c r="U221" i="26"/>
  <c r="AM220" i="26"/>
  <c r="AL220" i="26"/>
  <c r="AK220" i="26"/>
  <c r="AJ220" i="26"/>
  <c r="AI220" i="26"/>
  <c r="AH220" i="26"/>
  <c r="AG220" i="26"/>
  <c r="AF220" i="26"/>
  <c r="AE220" i="26"/>
  <c r="AD220" i="26"/>
  <c r="AC220" i="26"/>
  <c r="AB220" i="26"/>
  <c r="AA220" i="26"/>
  <c r="Z220" i="26"/>
  <c r="Y220" i="26"/>
  <c r="X220" i="26"/>
  <c r="W220" i="26"/>
  <c r="V220" i="26"/>
  <c r="U220" i="26"/>
  <c r="AM219" i="26"/>
  <c r="AL219" i="26"/>
  <c r="AK219" i="26"/>
  <c r="AJ219" i="26"/>
  <c r="AI219" i="26"/>
  <c r="AH219" i="26"/>
  <c r="AG219" i="26"/>
  <c r="AF219" i="26"/>
  <c r="AE219" i="26"/>
  <c r="AD219" i="26"/>
  <c r="AC219" i="26"/>
  <c r="AB219" i="26"/>
  <c r="AA219" i="26"/>
  <c r="Z219" i="26"/>
  <c r="Y219" i="26"/>
  <c r="X219" i="26"/>
  <c r="W219" i="26"/>
  <c r="V219" i="26"/>
  <c r="U219" i="26"/>
  <c r="AM218" i="26"/>
  <c r="AL218" i="26"/>
  <c r="AK218" i="26"/>
  <c r="AJ218" i="26"/>
  <c r="AI218" i="26"/>
  <c r="AH218" i="26"/>
  <c r="AG218" i="26"/>
  <c r="AF218" i="26"/>
  <c r="AE218" i="26"/>
  <c r="AD218" i="26"/>
  <c r="AC218" i="26"/>
  <c r="AB218" i="26"/>
  <c r="AA218" i="26"/>
  <c r="Z218" i="26"/>
  <c r="Y218" i="26"/>
  <c r="X218" i="26"/>
  <c r="W218" i="26"/>
  <c r="V218" i="26"/>
  <c r="U218" i="26"/>
  <c r="AM217" i="26"/>
  <c r="AL217" i="26"/>
  <c r="AK217" i="26"/>
  <c r="AJ217" i="26"/>
  <c r="AI217" i="26"/>
  <c r="AH217" i="26"/>
  <c r="AG217" i="26"/>
  <c r="AF217" i="26"/>
  <c r="AE217" i="26"/>
  <c r="AD217" i="26"/>
  <c r="AC217" i="26"/>
  <c r="AB217" i="26"/>
  <c r="AA217" i="26"/>
  <c r="Z217" i="26"/>
  <c r="Y217" i="26"/>
  <c r="X217" i="26"/>
  <c r="W217" i="26"/>
  <c r="V217" i="26"/>
  <c r="U217" i="26"/>
  <c r="AM216" i="26"/>
  <c r="AL216" i="26"/>
  <c r="AK216" i="26"/>
  <c r="AJ216" i="26"/>
  <c r="AI216" i="26"/>
  <c r="AH216" i="26"/>
  <c r="AG216" i="26"/>
  <c r="AF216" i="26"/>
  <c r="AE216" i="26"/>
  <c r="AD216" i="26"/>
  <c r="AC216" i="26"/>
  <c r="AB216" i="26"/>
  <c r="AA216" i="26"/>
  <c r="Z216" i="26"/>
  <c r="Y216" i="26"/>
  <c r="X216" i="26"/>
  <c r="W216" i="26"/>
  <c r="V216" i="26"/>
  <c r="U216" i="26"/>
  <c r="AM215" i="26"/>
  <c r="AL215" i="26"/>
  <c r="AK215" i="26"/>
  <c r="AJ215" i="26"/>
  <c r="AI215" i="26"/>
  <c r="AH215" i="26"/>
  <c r="AG215" i="26"/>
  <c r="AF215" i="26"/>
  <c r="AE215" i="26"/>
  <c r="AD215" i="26"/>
  <c r="AC215" i="26"/>
  <c r="AB215" i="26"/>
  <c r="AA215" i="26"/>
  <c r="Z215" i="26"/>
  <c r="Y215" i="26"/>
  <c r="X215" i="26"/>
  <c r="W215" i="26"/>
  <c r="V215" i="26"/>
  <c r="U215" i="26"/>
  <c r="AM214" i="26"/>
  <c r="AL214" i="26"/>
  <c r="AK214" i="26"/>
  <c r="AJ214" i="26"/>
  <c r="AI214" i="26"/>
  <c r="AH214" i="26"/>
  <c r="AG214" i="26"/>
  <c r="AF214" i="26"/>
  <c r="AE214" i="26"/>
  <c r="AD214" i="26"/>
  <c r="AC214" i="26"/>
  <c r="AB214" i="26"/>
  <c r="AA214" i="26"/>
  <c r="Z214" i="26"/>
  <c r="Y214" i="26"/>
  <c r="X214" i="26"/>
  <c r="W214" i="26"/>
  <c r="V214" i="26"/>
  <c r="U214" i="26"/>
  <c r="AM213" i="26"/>
  <c r="AL213" i="26"/>
  <c r="AK213" i="26"/>
  <c r="AJ213" i="26"/>
  <c r="AI213" i="26"/>
  <c r="AH213" i="26"/>
  <c r="AG213" i="26"/>
  <c r="AF213" i="26"/>
  <c r="AE213" i="26"/>
  <c r="AD213" i="26"/>
  <c r="AC213" i="26"/>
  <c r="AB213" i="26"/>
  <c r="AA213" i="26"/>
  <c r="Z213" i="26"/>
  <c r="Y213" i="26"/>
  <c r="X213" i="26"/>
  <c r="W213" i="26"/>
  <c r="V213" i="26"/>
  <c r="U213" i="26"/>
  <c r="AM212" i="26"/>
  <c r="AL212" i="26"/>
  <c r="AK212" i="26"/>
  <c r="AJ212" i="26"/>
  <c r="AI212" i="26"/>
  <c r="AH212" i="26"/>
  <c r="AG212" i="26"/>
  <c r="AF212" i="26"/>
  <c r="AE212" i="26"/>
  <c r="AD212" i="26"/>
  <c r="AC212" i="26"/>
  <c r="AB212" i="26"/>
  <c r="AA212" i="26"/>
  <c r="Z212" i="26"/>
  <c r="Y212" i="26"/>
  <c r="X212" i="26"/>
  <c r="W212" i="26"/>
  <c r="V212" i="26"/>
  <c r="U212" i="26"/>
  <c r="AM211" i="26"/>
  <c r="AL211" i="26"/>
  <c r="AK211" i="26"/>
  <c r="AJ211" i="26"/>
  <c r="AI211" i="26"/>
  <c r="AH211" i="26"/>
  <c r="AG211" i="26"/>
  <c r="AF211" i="26"/>
  <c r="AE211" i="26"/>
  <c r="AD211" i="26"/>
  <c r="AC211" i="26"/>
  <c r="AB211" i="26"/>
  <c r="AA211" i="26"/>
  <c r="Z211" i="26"/>
  <c r="Y211" i="26"/>
  <c r="X211" i="26"/>
  <c r="W211" i="26"/>
  <c r="V211" i="26"/>
  <c r="U211" i="26"/>
  <c r="AM210" i="26"/>
  <c r="AL210" i="26"/>
  <c r="AK210" i="26"/>
  <c r="AJ210" i="26"/>
  <c r="AI210" i="26"/>
  <c r="AH210" i="26"/>
  <c r="AG210" i="26"/>
  <c r="AF210" i="26"/>
  <c r="AE210" i="26"/>
  <c r="AD210" i="26"/>
  <c r="AC210" i="26"/>
  <c r="AB210" i="26"/>
  <c r="AA210" i="26"/>
  <c r="Z210" i="26"/>
  <c r="Y210" i="26"/>
  <c r="X210" i="26"/>
  <c r="W210" i="26"/>
  <c r="V210" i="26"/>
  <c r="U210" i="26"/>
  <c r="AM209" i="26"/>
  <c r="AL209" i="26"/>
  <c r="AK209" i="26"/>
  <c r="AJ209" i="26"/>
  <c r="AI209" i="26"/>
  <c r="AH209" i="26"/>
  <c r="AG209" i="26"/>
  <c r="AF209" i="26"/>
  <c r="AE209" i="26"/>
  <c r="AD209" i="26"/>
  <c r="AC209" i="26"/>
  <c r="AB209" i="26"/>
  <c r="AA209" i="26"/>
  <c r="Z209" i="26"/>
  <c r="Y209" i="26"/>
  <c r="X209" i="26"/>
  <c r="W209" i="26"/>
  <c r="V209" i="26"/>
  <c r="U209" i="26"/>
  <c r="AM208" i="26"/>
  <c r="AL208" i="26"/>
  <c r="AK208" i="26"/>
  <c r="AJ208" i="26"/>
  <c r="AI208" i="26"/>
  <c r="AH208" i="26"/>
  <c r="AG208" i="26"/>
  <c r="AF208" i="26"/>
  <c r="AE208" i="26"/>
  <c r="AD208" i="26"/>
  <c r="AC208" i="26"/>
  <c r="AB208" i="26"/>
  <c r="AA208" i="26"/>
  <c r="Z208" i="26"/>
  <c r="Y208" i="26"/>
  <c r="X208" i="26"/>
  <c r="W208" i="26"/>
  <c r="V208" i="26"/>
  <c r="U208" i="26"/>
  <c r="AM207" i="26"/>
  <c r="AL207" i="26"/>
  <c r="AK207" i="26"/>
  <c r="AJ207" i="26"/>
  <c r="AI207" i="26"/>
  <c r="AH207" i="26"/>
  <c r="AG207" i="26"/>
  <c r="AF207" i="26"/>
  <c r="AE207" i="26"/>
  <c r="AD207" i="26"/>
  <c r="AC207" i="26"/>
  <c r="AB207" i="26"/>
  <c r="AA207" i="26"/>
  <c r="Z207" i="26"/>
  <c r="Y207" i="26"/>
  <c r="X207" i="26"/>
  <c r="W207" i="26"/>
  <c r="V207" i="26"/>
  <c r="U207" i="26"/>
  <c r="AM206" i="26"/>
  <c r="AL206" i="26"/>
  <c r="AK206" i="26"/>
  <c r="AJ206" i="26"/>
  <c r="AI206" i="26"/>
  <c r="AH206" i="26"/>
  <c r="AG206" i="26"/>
  <c r="AF206" i="26"/>
  <c r="AE206" i="26"/>
  <c r="AD206" i="26"/>
  <c r="AC206" i="26"/>
  <c r="AB206" i="26"/>
  <c r="AA206" i="26"/>
  <c r="Z206" i="26"/>
  <c r="Y206" i="26"/>
  <c r="X206" i="26"/>
  <c r="W206" i="26"/>
  <c r="V206" i="26"/>
  <c r="U206" i="26"/>
  <c r="AM205" i="26"/>
  <c r="AL205" i="26"/>
  <c r="AK205" i="26"/>
  <c r="AJ205" i="26"/>
  <c r="AI205" i="26"/>
  <c r="AH205" i="26"/>
  <c r="AG205" i="26"/>
  <c r="AF205" i="26"/>
  <c r="AE205" i="26"/>
  <c r="AD205" i="26"/>
  <c r="AC205" i="26"/>
  <c r="AB205" i="26"/>
  <c r="AA205" i="26"/>
  <c r="Z205" i="26"/>
  <c r="Y205" i="26"/>
  <c r="X205" i="26"/>
  <c r="W205" i="26"/>
  <c r="V205" i="26"/>
  <c r="U205" i="26"/>
  <c r="AM204" i="26"/>
  <c r="AL204" i="26"/>
  <c r="AK204" i="26"/>
  <c r="AJ204" i="26"/>
  <c r="AI204" i="26"/>
  <c r="AH204" i="26"/>
  <c r="AG204" i="26"/>
  <c r="AF204" i="26"/>
  <c r="AE204" i="26"/>
  <c r="AD204" i="26"/>
  <c r="AC204" i="26"/>
  <c r="AB204" i="26"/>
  <c r="AA204" i="26"/>
  <c r="Z204" i="26"/>
  <c r="Y204" i="26"/>
  <c r="X204" i="26"/>
  <c r="W204" i="26"/>
  <c r="V204" i="26"/>
  <c r="U204" i="26"/>
  <c r="AM203" i="26"/>
  <c r="AL203" i="26"/>
  <c r="AK203" i="26"/>
  <c r="AJ203" i="26"/>
  <c r="AI203" i="26"/>
  <c r="AH203" i="26"/>
  <c r="AG203" i="26"/>
  <c r="AF203" i="26"/>
  <c r="AE203" i="26"/>
  <c r="AD203" i="26"/>
  <c r="AC203" i="26"/>
  <c r="AB203" i="26"/>
  <c r="AA203" i="26"/>
  <c r="Z203" i="26"/>
  <c r="Y203" i="26"/>
  <c r="X203" i="26"/>
  <c r="W203" i="26"/>
  <c r="V203" i="26"/>
  <c r="U203" i="26"/>
  <c r="AM202" i="26"/>
  <c r="AL202" i="26"/>
  <c r="AK202" i="26"/>
  <c r="AJ202" i="26"/>
  <c r="AI202" i="26"/>
  <c r="AH202" i="26"/>
  <c r="AG202" i="26"/>
  <c r="AF202" i="26"/>
  <c r="AE202" i="26"/>
  <c r="AD202" i="26"/>
  <c r="AC202" i="26"/>
  <c r="AB202" i="26"/>
  <c r="AA202" i="26"/>
  <c r="Z202" i="26"/>
  <c r="Y202" i="26"/>
  <c r="X202" i="26"/>
  <c r="W202" i="26"/>
  <c r="V202" i="26"/>
  <c r="U202" i="26"/>
  <c r="AM201" i="26"/>
  <c r="AL201" i="26"/>
  <c r="AK201" i="26"/>
  <c r="AJ201" i="26"/>
  <c r="AI201" i="26"/>
  <c r="AH201" i="26"/>
  <c r="AG201" i="26"/>
  <c r="AF201" i="26"/>
  <c r="AE201" i="26"/>
  <c r="AD201" i="26"/>
  <c r="AC201" i="26"/>
  <c r="AB201" i="26"/>
  <c r="AA201" i="26"/>
  <c r="Z201" i="26"/>
  <c r="Y201" i="26"/>
  <c r="X201" i="26"/>
  <c r="W201" i="26"/>
  <c r="V201" i="26"/>
  <c r="U201" i="26"/>
  <c r="AM200" i="26"/>
  <c r="AL200" i="26"/>
  <c r="AK200" i="26"/>
  <c r="AJ200" i="26"/>
  <c r="AI200" i="26"/>
  <c r="AH200" i="26"/>
  <c r="AG200" i="26"/>
  <c r="AF200" i="26"/>
  <c r="AE200" i="26"/>
  <c r="AD200" i="26"/>
  <c r="AC200" i="26"/>
  <c r="AB200" i="26"/>
  <c r="AA200" i="26"/>
  <c r="Z200" i="26"/>
  <c r="Y200" i="26"/>
  <c r="X200" i="26"/>
  <c r="W200" i="26"/>
  <c r="V200" i="26"/>
  <c r="U200" i="26"/>
  <c r="AM199" i="26"/>
  <c r="AL199" i="26"/>
  <c r="AK199" i="26"/>
  <c r="AJ199" i="26"/>
  <c r="AI199" i="26"/>
  <c r="AH199" i="26"/>
  <c r="AG199" i="26"/>
  <c r="AF199" i="26"/>
  <c r="AE199" i="26"/>
  <c r="AD199" i="26"/>
  <c r="AC199" i="26"/>
  <c r="AB199" i="26"/>
  <c r="AA199" i="26"/>
  <c r="Z199" i="26"/>
  <c r="Y199" i="26"/>
  <c r="X199" i="26"/>
  <c r="W199" i="26"/>
  <c r="V199" i="26"/>
  <c r="U199" i="26"/>
  <c r="AM198" i="26"/>
  <c r="AL198" i="26"/>
  <c r="AK198" i="26"/>
  <c r="AJ198" i="26"/>
  <c r="AI198" i="26"/>
  <c r="AH198" i="26"/>
  <c r="AG198" i="26"/>
  <c r="AF198" i="26"/>
  <c r="AE198" i="26"/>
  <c r="AD198" i="26"/>
  <c r="AC198" i="26"/>
  <c r="AB198" i="26"/>
  <c r="AA198" i="26"/>
  <c r="Z198" i="26"/>
  <c r="Y198" i="26"/>
  <c r="X198" i="26"/>
  <c r="W198" i="26"/>
  <c r="V198" i="26"/>
  <c r="U198" i="26"/>
  <c r="AM197" i="26"/>
  <c r="AL197" i="26"/>
  <c r="AK197" i="26"/>
  <c r="AJ197" i="26"/>
  <c r="AI197" i="26"/>
  <c r="AH197" i="26"/>
  <c r="AG197" i="26"/>
  <c r="AF197" i="26"/>
  <c r="AE197" i="26"/>
  <c r="AD197" i="26"/>
  <c r="AC197" i="26"/>
  <c r="AB197" i="26"/>
  <c r="AA197" i="26"/>
  <c r="Z197" i="26"/>
  <c r="Y197" i="26"/>
  <c r="X197" i="26"/>
  <c r="W197" i="26"/>
  <c r="V197" i="26"/>
  <c r="U197" i="26"/>
  <c r="AM196" i="26"/>
  <c r="AL196" i="26"/>
  <c r="AK196" i="26"/>
  <c r="AJ196" i="26"/>
  <c r="AI196" i="26"/>
  <c r="AH196" i="26"/>
  <c r="AG196" i="26"/>
  <c r="AF196" i="26"/>
  <c r="AE196" i="26"/>
  <c r="AD196" i="26"/>
  <c r="AC196" i="26"/>
  <c r="AB196" i="26"/>
  <c r="AA196" i="26"/>
  <c r="Z196" i="26"/>
  <c r="Y196" i="26"/>
  <c r="X196" i="26"/>
  <c r="W196" i="26"/>
  <c r="V196" i="26"/>
  <c r="U196" i="26"/>
  <c r="AM195" i="26"/>
  <c r="AL195" i="26"/>
  <c r="AK195" i="26"/>
  <c r="AJ195" i="26"/>
  <c r="AI195" i="26"/>
  <c r="AH195" i="26"/>
  <c r="AG195" i="26"/>
  <c r="AF195" i="26"/>
  <c r="AE195" i="26"/>
  <c r="AD195" i="26"/>
  <c r="AC195" i="26"/>
  <c r="AB195" i="26"/>
  <c r="AA195" i="26"/>
  <c r="Z195" i="26"/>
  <c r="Y195" i="26"/>
  <c r="X195" i="26"/>
  <c r="W195" i="26"/>
  <c r="V195" i="26"/>
  <c r="U195" i="26"/>
  <c r="AM194" i="26"/>
  <c r="AL194" i="26"/>
  <c r="AK194" i="26"/>
  <c r="AJ194" i="26"/>
  <c r="AI194" i="26"/>
  <c r="AH194" i="26"/>
  <c r="AG194" i="26"/>
  <c r="AF194" i="26"/>
  <c r="AE194" i="26"/>
  <c r="AD194" i="26"/>
  <c r="AC194" i="26"/>
  <c r="AB194" i="26"/>
  <c r="AA194" i="26"/>
  <c r="Z194" i="26"/>
  <c r="Y194" i="26"/>
  <c r="X194" i="26"/>
  <c r="W194" i="26"/>
  <c r="V194" i="26"/>
  <c r="U194" i="26"/>
  <c r="AM193" i="26"/>
  <c r="AL193" i="26"/>
  <c r="AK193" i="26"/>
  <c r="AJ193" i="26"/>
  <c r="AI193" i="26"/>
  <c r="AH193" i="26"/>
  <c r="AG193" i="26"/>
  <c r="AF193" i="26"/>
  <c r="AE193" i="26"/>
  <c r="AD193" i="26"/>
  <c r="AC193" i="26"/>
  <c r="AB193" i="26"/>
  <c r="AA193" i="26"/>
  <c r="Z193" i="26"/>
  <c r="Y193" i="26"/>
  <c r="X193" i="26"/>
  <c r="W193" i="26"/>
  <c r="V193" i="26"/>
  <c r="U193" i="26"/>
  <c r="AM192" i="26"/>
  <c r="AL192" i="26"/>
  <c r="AK192" i="26"/>
  <c r="AJ192" i="26"/>
  <c r="AI192" i="26"/>
  <c r="AH192" i="26"/>
  <c r="AG192" i="26"/>
  <c r="AF192" i="26"/>
  <c r="AE192" i="26"/>
  <c r="AD192" i="26"/>
  <c r="AC192" i="26"/>
  <c r="AB192" i="26"/>
  <c r="AA192" i="26"/>
  <c r="Z192" i="26"/>
  <c r="Y192" i="26"/>
  <c r="X192" i="26"/>
  <c r="W192" i="26"/>
  <c r="V192" i="26"/>
  <c r="U192" i="26"/>
  <c r="AM191" i="26"/>
  <c r="AL191" i="26"/>
  <c r="AK191" i="26"/>
  <c r="AJ191" i="26"/>
  <c r="AI191" i="26"/>
  <c r="AH191" i="26"/>
  <c r="AG191" i="26"/>
  <c r="AF191" i="26"/>
  <c r="AE191" i="26"/>
  <c r="AD191" i="26"/>
  <c r="AC191" i="26"/>
  <c r="AB191" i="26"/>
  <c r="AA191" i="26"/>
  <c r="Z191" i="26"/>
  <c r="Y191" i="26"/>
  <c r="X191" i="26"/>
  <c r="W191" i="26"/>
  <c r="V191" i="26"/>
  <c r="U191" i="26"/>
  <c r="AM190" i="26"/>
  <c r="AL190" i="26"/>
  <c r="AK190" i="26"/>
  <c r="AJ190" i="26"/>
  <c r="AI190" i="26"/>
  <c r="AH190" i="26"/>
  <c r="AG190" i="26"/>
  <c r="AF190" i="26"/>
  <c r="AE190" i="26"/>
  <c r="AD190" i="26"/>
  <c r="AC190" i="26"/>
  <c r="AB190" i="26"/>
  <c r="AA190" i="26"/>
  <c r="Z190" i="26"/>
  <c r="Y190" i="26"/>
  <c r="X190" i="26"/>
  <c r="W190" i="26"/>
  <c r="V190" i="26"/>
  <c r="U190" i="26"/>
  <c r="AM189" i="26"/>
  <c r="AL189" i="26"/>
  <c r="AK189" i="26"/>
  <c r="AJ189" i="26"/>
  <c r="AI189" i="26"/>
  <c r="AH189" i="26"/>
  <c r="AG189" i="26"/>
  <c r="AF189" i="26"/>
  <c r="AE189" i="26"/>
  <c r="AD189" i="26"/>
  <c r="AC189" i="26"/>
  <c r="AB189" i="26"/>
  <c r="AA189" i="26"/>
  <c r="Z189" i="26"/>
  <c r="Y189" i="26"/>
  <c r="X189" i="26"/>
  <c r="W189" i="26"/>
  <c r="V189" i="26"/>
  <c r="U189" i="26"/>
  <c r="AM188" i="26"/>
  <c r="AL188" i="26"/>
  <c r="AK188" i="26"/>
  <c r="AJ188" i="26"/>
  <c r="AI188" i="26"/>
  <c r="AH188" i="26"/>
  <c r="AG188" i="26"/>
  <c r="AF188" i="26"/>
  <c r="AE188" i="26"/>
  <c r="AD188" i="26"/>
  <c r="AC188" i="26"/>
  <c r="AB188" i="26"/>
  <c r="AA188" i="26"/>
  <c r="Z188" i="26"/>
  <c r="Y188" i="26"/>
  <c r="X188" i="26"/>
  <c r="W188" i="26"/>
  <c r="V188" i="26"/>
  <c r="U188" i="26"/>
  <c r="AM187" i="26"/>
  <c r="AL187" i="26"/>
  <c r="AK187" i="26"/>
  <c r="AJ187" i="26"/>
  <c r="AI187" i="26"/>
  <c r="AH187" i="26"/>
  <c r="AG187" i="26"/>
  <c r="AF187" i="26"/>
  <c r="AE187" i="26"/>
  <c r="AD187" i="26"/>
  <c r="AC187" i="26"/>
  <c r="AB187" i="26"/>
  <c r="AA187" i="26"/>
  <c r="Z187" i="26"/>
  <c r="Y187" i="26"/>
  <c r="X187" i="26"/>
  <c r="W187" i="26"/>
  <c r="V187" i="26"/>
  <c r="U187" i="26"/>
  <c r="AM186" i="26"/>
  <c r="AL186" i="26"/>
  <c r="AK186" i="26"/>
  <c r="AJ186" i="26"/>
  <c r="AI186" i="26"/>
  <c r="AH186" i="26"/>
  <c r="AG186" i="26"/>
  <c r="AF186" i="26"/>
  <c r="AE186" i="26"/>
  <c r="AD186" i="26"/>
  <c r="AC186" i="26"/>
  <c r="AB186" i="26"/>
  <c r="AA186" i="26"/>
  <c r="Z186" i="26"/>
  <c r="Y186" i="26"/>
  <c r="X186" i="26"/>
  <c r="W186" i="26"/>
  <c r="V186" i="26"/>
  <c r="U186" i="26"/>
  <c r="AM185" i="26"/>
  <c r="AL185" i="26"/>
  <c r="AK185" i="26"/>
  <c r="AJ185" i="26"/>
  <c r="AI185" i="26"/>
  <c r="AH185" i="26"/>
  <c r="AG185" i="26"/>
  <c r="AF185" i="26"/>
  <c r="AE185" i="26"/>
  <c r="AD185" i="26"/>
  <c r="AC185" i="26"/>
  <c r="AB185" i="26"/>
  <c r="AA185" i="26"/>
  <c r="Z185" i="26"/>
  <c r="Y185" i="26"/>
  <c r="X185" i="26"/>
  <c r="W185" i="26"/>
  <c r="V185" i="26"/>
  <c r="U185" i="26"/>
  <c r="AM184" i="26"/>
  <c r="AL184" i="26"/>
  <c r="AK184" i="26"/>
  <c r="AJ184" i="26"/>
  <c r="AI184" i="26"/>
  <c r="AH184" i="26"/>
  <c r="AG184" i="26"/>
  <c r="AF184" i="26"/>
  <c r="AE184" i="26"/>
  <c r="AD184" i="26"/>
  <c r="AC184" i="26"/>
  <c r="AB184" i="26"/>
  <c r="AA184" i="26"/>
  <c r="Z184" i="26"/>
  <c r="Y184" i="26"/>
  <c r="X184" i="26"/>
  <c r="W184" i="26"/>
  <c r="V184" i="26"/>
  <c r="U184" i="26"/>
  <c r="AM183" i="26"/>
  <c r="AL183" i="26"/>
  <c r="AK183" i="26"/>
  <c r="AJ183" i="26"/>
  <c r="AI183" i="26"/>
  <c r="AH183" i="26"/>
  <c r="AG183" i="26"/>
  <c r="AF183" i="26"/>
  <c r="AE183" i="26"/>
  <c r="AD183" i="26"/>
  <c r="AC183" i="26"/>
  <c r="AB183" i="26"/>
  <c r="AA183" i="26"/>
  <c r="Z183" i="26"/>
  <c r="Y183" i="26"/>
  <c r="X183" i="26"/>
  <c r="W183" i="26"/>
  <c r="V183" i="26"/>
  <c r="U183" i="26"/>
  <c r="AM182" i="26"/>
  <c r="AL182" i="26"/>
  <c r="AK182" i="26"/>
  <c r="AJ182" i="26"/>
  <c r="AI182" i="26"/>
  <c r="AH182" i="26"/>
  <c r="AG182" i="26"/>
  <c r="AF182" i="26"/>
  <c r="AE182" i="26"/>
  <c r="AD182" i="26"/>
  <c r="AC182" i="26"/>
  <c r="AB182" i="26"/>
  <c r="AA182" i="26"/>
  <c r="Z182" i="26"/>
  <c r="Y182" i="26"/>
  <c r="X182" i="26"/>
  <c r="W182" i="26"/>
  <c r="V182" i="26"/>
  <c r="U182" i="26"/>
  <c r="AM181" i="26"/>
  <c r="AL181" i="26"/>
  <c r="AK181" i="26"/>
  <c r="AJ181" i="26"/>
  <c r="AI181" i="26"/>
  <c r="AH181" i="26"/>
  <c r="AG181" i="26"/>
  <c r="AF181" i="26"/>
  <c r="AE181" i="26"/>
  <c r="AD181" i="26"/>
  <c r="AC181" i="26"/>
  <c r="AB181" i="26"/>
  <c r="AA181" i="26"/>
  <c r="Z181" i="26"/>
  <c r="Y181" i="26"/>
  <c r="X181" i="26"/>
  <c r="W181" i="26"/>
  <c r="V181" i="26"/>
  <c r="U181" i="26"/>
  <c r="AM180" i="26"/>
  <c r="AL180" i="26"/>
  <c r="AK180" i="26"/>
  <c r="AJ180" i="26"/>
  <c r="AI180" i="26"/>
  <c r="AH180" i="26"/>
  <c r="AG180" i="26"/>
  <c r="AF180" i="26"/>
  <c r="AE180" i="26"/>
  <c r="AD180" i="26"/>
  <c r="AC180" i="26"/>
  <c r="AB180" i="26"/>
  <c r="AA180" i="26"/>
  <c r="Z180" i="26"/>
  <c r="Y180" i="26"/>
  <c r="X180" i="26"/>
  <c r="W180" i="26"/>
  <c r="V180" i="26"/>
  <c r="U180" i="26"/>
  <c r="AM179" i="26"/>
  <c r="AL179" i="26"/>
  <c r="AK179" i="26"/>
  <c r="AJ179" i="26"/>
  <c r="AI179" i="26"/>
  <c r="AH179" i="26"/>
  <c r="AG179" i="26"/>
  <c r="AF179" i="26"/>
  <c r="AE179" i="26"/>
  <c r="AD179" i="26"/>
  <c r="AC179" i="26"/>
  <c r="AB179" i="26"/>
  <c r="AA179" i="26"/>
  <c r="Z179" i="26"/>
  <c r="Y179" i="26"/>
  <c r="X179" i="26"/>
  <c r="W179" i="26"/>
  <c r="V179" i="26"/>
  <c r="U179" i="26"/>
  <c r="AM178" i="26"/>
  <c r="AL178" i="26"/>
  <c r="AK178" i="26"/>
  <c r="AJ178" i="26"/>
  <c r="AI178" i="26"/>
  <c r="AH178" i="26"/>
  <c r="AG178" i="26"/>
  <c r="AF178" i="26"/>
  <c r="AE178" i="26"/>
  <c r="AD178" i="26"/>
  <c r="AC178" i="26"/>
  <c r="AB178" i="26"/>
  <c r="AA178" i="26"/>
  <c r="Z178" i="26"/>
  <c r="Y178" i="26"/>
  <c r="X178" i="26"/>
  <c r="W178" i="26"/>
  <c r="V178" i="26"/>
  <c r="U178" i="26"/>
  <c r="AM177" i="26"/>
  <c r="AL177" i="26"/>
  <c r="AK177" i="26"/>
  <c r="AJ177" i="26"/>
  <c r="AI177" i="26"/>
  <c r="AH177" i="26"/>
  <c r="AG177" i="26"/>
  <c r="AF177" i="26"/>
  <c r="AE177" i="26"/>
  <c r="AD177" i="26"/>
  <c r="AC177" i="26"/>
  <c r="AB177" i="26"/>
  <c r="AA177" i="26"/>
  <c r="Z177" i="26"/>
  <c r="Y177" i="26"/>
  <c r="X177" i="26"/>
  <c r="W177" i="26"/>
  <c r="V177" i="26"/>
  <c r="U177" i="26"/>
  <c r="AM176" i="26"/>
  <c r="AL176" i="26"/>
  <c r="AK176" i="26"/>
  <c r="AJ176" i="26"/>
  <c r="AI176" i="26"/>
  <c r="AH176" i="26"/>
  <c r="AG176" i="26"/>
  <c r="AF176" i="26"/>
  <c r="AE176" i="26"/>
  <c r="AD176" i="26"/>
  <c r="AC176" i="26"/>
  <c r="AB176" i="26"/>
  <c r="AA176" i="26"/>
  <c r="Z176" i="26"/>
  <c r="Y176" i="26"/>
  <c r="X176" i="26"/>
  <c r="W176" i="26"/>
  <c r="V176" i="26"/>
  <c r="U176" i="26"/>
  <c r="AM175" i="26"/>
  <c r="AL175" i="26"/>
  <c r="AK175" i="26"/>
  <c r="AJ175" i="26"/>
  <c r="AI175" i="26"/>
  <c r="AH175" i="26"/>
  <c r="AG175" i="26"/>
  <c r="AF175" i="26"/>
  <c r="AE175" i="26"/>
  <c r="AD175" i="26"/>
  <c r="AC175" i="26"/>
  <c r="AB175" i="26"/>
  <c r="AA175" i="26"/>
  <c r="Z175" i="26"/>
  <c r="Y175" i="26"/>
  <c r="X175" i="26"/>
  <c r="W175" i="26"/>
  <c r="V175" i="26"/>
  <c r="U175" i="26"/>
  <c r="AM174" i="26"/>
  <c r="AL174" i="26"/>
  <c r="AK174" i="26"/>
  <c r="AJ174" i="26"/>
  <c r="AI174" i="26"/>
  <c r="AH174" i="26"/>
  <c r="AG174" i="26"/>
  <c r="AF174" i="26"/>
  <c r="AE174" i="26"/>
  <c r="AD174" i="26"/>
  <c r="AC174" i="26"/>
  <c r="AB174" i="26"/>
  <c r="AA174" i="26"/>
  <c r="Z174" i="26"/>
  <c r="Y174" i="26"/>
  <c r="X174" i="26"/>
  <c r="W174" i="26"/>
  <c r="V174" i="26"/>
  <c r="U174" i="26"/>
  <c r="AM173" i="26"/>
  <c r="AL173" i="26"/>
  <c r="AK173" i="26"/>
  <c r="AJ173" i="26"/>
  <c r="AI173" i="26"/>
  <c r="AH173" i="26"/>
  <c r="AG173" i="26"/>
  <c r="AF173" i="26"/>
  <c r="AE173" i="26"/>
  <c r="AD173" i="26"/>
  <c r="AC173" i="26"/>
  <c r="AB173" i="26"/>
  <c r="AA173" i="26"/>
  <c r="Z173" i="26"/>
  <c r="Y173" i="26"/>
  <c r="X173" i="26"/>
  <c r="W173" i="26"/>
  <c r="V173" i="26"/>
  <c r="U173" i="26"/>
  <c r="AM172" i="26"/>
  <c r="AL172" i="26"/>
  <c r="AK172" i="26"/>
  <c r="AJ172" i="26"/>
  <c r="AI172" i="26"/>
  <c r="AH172" i="26"/>
  <c r="AG172" i="26"/>
  <c r="AF172" i="26"/>
  <c r="AE172" i="26"/>
  <c r="AD172" i="26"/>
  <c r="AC172" i="26"/>
  <c r="AB172" i="26"/>
  <c r="AA172" i="26"/>
  <c r="Z172" i="26"/>
  <c r="Y172" i="26"/>
  <c r="X172" i="26"/>
  <c r="W172" i="26"/>
  <c r="V172" i="26"/>
  <c r="U172" i="26"/>
  <c r="AM171" i="26"/>
  <c r="AL171" i="26"/>
  <c r="AK171" i="26"/>
  <c r="AJ171" i="26"/>
  <c r="AI171" i="26"/>
  <c r="AH171" i="26"/>
  <c r="AG171" i="26"/>
  <c r="AF171" i="26"/>
  <c r="AE171" i="26"/>
  <c r="AD171" i="26"/>
  <c r="AC171" i="26"/>
  <c r="AB171" i="26"/>
  <c r="AA171" i="26"/>
  <c r="Z171" i="26"/>
  <c r="Y171" i="26"/>
  <c r="X171" i="26"/>
  <c r="W171" i="26"/>
  <c r="V171" i="26"/>
  <c r="U171" i="26"/>
  <c r="AM170" i="26"/>
  <c r="AL170" i="26"/>
  <c r="AK170" i="26"/>
  <c r="AJ170" i="26"/>
  <c r="AI170" i="26"/>
  <c r="AH170" i="26"/>
  <c r="AG170" i="26"/>
  <c r="AF170" i="26"/>
  <c r="AE170" i="26"/>
  <c r="AD170" i="26"/>
  <c r="AC170" i="26"/>
  <c r="AB170" i="26"/>
  <c r="AA170" i="26"/>
  <c r="Z170" i="26"/>
  <c r="Y170" i="26"/>
  <c r="X170" i="26"/>
  <c r="W170" i="26"/>
  <c r="V170" i="26"/>
  <c r="U170" i="26"/>
  <c r="AM169" i="26"/>
  <c r="AL169" i="26"/>
  <c r="AK169" i="26"/>
  <c r="AJ169" i="26"/>
  <c r="AI169" i="26"/>
  <c r="AH169" i="26"/>
  <c r="AG169" i="26"/>
  <c r="AF169" i="26"/>
  <c r="AE169" i="26"/>
  <c r="AD169" i="26"/>
  <c r="AC169" i="26"/>
  <c r="AB169" i="26"/>
  <c r="AA169" i="26"/>
  <c r="Z169" i="26"/>
  <c r="Y169" i="26"/>
  <c r="X169" i="26"/>
  <c r="W169" i="26"/>
  <c r="V169" i="26"/>
  <c r="U169" i="26"/>
  <c r="AM168" i="26"/>
  <c r="AL168" i="26"/>
  <c r="AK168" i="26"/>
  <c r="AJ168" i="26"/>
  <c r="AI168" i="26"/>
  <c r="AH168" i="26"/>
  <c r="AG168" i="26"/>
  <c r="AF168" i="26"/>
  <c r="AE168" i="26"/>
  <c r="AD168" i="26"/>
  <c r="AC168" i="26"/>
  <c r="AB168" i="26"/>
  <c r="AA168" i="26"/>
  <c r="Z168" i="26"/>
  <c r="Y168" i="26"/>
  <c r="X168" i="26"/>
  <c r="W168" i="26"/>
  <c r="V168" i="26"/>
  <c r="U168" i="26"/>
  <c r="AM167" i="26"/>
  <c r="AL167" i="26"/>
  <c r="AK167" i="26"/>
  <c r="AJ167" i="26"/>
  <c r="AI167" i="26"/>
  <c r="AH167" i="26"/>
  <c r="AG167" i="26"/>
  <c r="AF167" i="26"/>
  <c r="AE167" i="26"/>
  <c r="AD167" i="26"/>
  <c r="AC167" i="26"/>
  <c r="AB167" i="26"/>
  <c r="AA167" i="26"/>
  <c r="Z167" i="26"/>
  <c r="Y167" i="26"/>
  <c r="X167" i="26"/>
  <c r="W167" i="26"/>
  <c r="V167" i="26"/>
  <c r="U167" i="26"/>
  <c r="AM166" i="26"/>
  <c r="AL166" i="26"/>
  <c r="AK166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6" i="26"/>
  <c r="U166" i="26"/>
  <c r="AM165" i="26"/>
  <c r="AL165" i="26"/>
  <c r="AK165" i="26"/>
  <c r="AJ165" i="26"/>
  <c r="AI165" i="26"/>
  <c r="AH165" i="26"/>
  <c r="AG165" i="26"/>
  <c r="AF165" i="26"/>
  <c r="AE165" i="26"/>
  <c r="AD165" i="26"/>
  <c r="AC165" i="26"/>
  <c r="AB165" i="26"/>
  <c r="AA165" i="26"/>
  <c r="Z165" i="26"/>
  <c r="Y165" i="26"/>
  <c r="X165" i="26"/>
  <c r="W165" i="26"/>
  <c r="V165" i="26"/>
  <c r="U165" i="26"/>
  <c r="AM164" i="26"/>
  <c r="AL164" i="26"/>
  <c r="AK164" i="26"/>
  <c r="AJ164" i="26"/>
  <c r="AI164" i="26"/>
  <c r="AH164" i="26"/>
  <c r="AG164" i="26"/>
  <c r="AF164" i="26"/>
  <c r="AE164" i="26"/>
  <c r="AD164" i="26"/>
  <c r="AC164" i="26"/>
  <c r="AB164" i="26"/>
  <c r="AA164" i="26"/>
  <c r="Z164" i="26"/>
  <c r="Y164" i="26"/>
  <c r="X164" i="26"/>
  <c r="W164" i="26"/>
  <c r="V164" i="26"/>
  <c r="U164" i="26"/>
  <c r="AM163" i="26"/>
  <c r="AL163" i="26"/>
  <c r="AK163" i="26"/>
  <c r="AJ163" i="26"/>
  <c r="AI163" i="26"/>
  <c r="AH163" i="26"/>
  <c r="AG163" i="26"/>
  <c r="AF163" i="26"/>
  <c r="AE163" i="26"/>
  <c r="AD163" i="26"/>
  <c r="AC163" i="26"/>
  <c r="AB163" i="26"/>
  <c r="AA163" i="26"/>
  <c r="Z163" i="26"/>
  <c r="Y163" i="26"/>
  <c r="X163" i="26"/>
  <c r="W163" i="26"/>
  <c r="V163" i="26"/>
  <c r="U163" i="26"/>
  <c r="AM162" i="26"/>
  <c r="AL162" i="26"/>
  <c r="AK162" i="26"/>
  <c r="AJ162" i="26"/>
  <c r="AI162" i="26"/>
  <c r="AH162" i="26"/>
  <c r="AG162" i="26"/>
  <c r="AF162" i="26"/>
  <c r="AE162" i="26"/>
  <c r="AD162" i="26"/>
  <c r="AC162" i="26"/>
  <c r="AB162" i="26"/>
  <c r="AA162" i="26"/>
  <c r="Z162" i="26"/>
  <c r="Y162" i="26"/>
  <c r="X162" i="26"/>
  <c r="W162" i="26"/>
  <c r="V162" i="26"/>
  <c r="U162" i="26"/>
  <c r="AM161" i="26"/>
  <c r="AL161" i="26"/>
  <c r="AK161" i="26"/>
  <c r="AJ161" i="26"/>
  <c r="AI161" i="26"/>
  <c r="AH161" i="26"/>
  <c r="AG161" i="26"/>
  <c r="AF161" i="26"/>
  <c r="AE161" i="26"/>
  <c r="AD161" i="26"/>
  <c r="AC161" i="26"/>
  <c r="AB161" i="26"/>
  <c r="AA161" i="26"/>
  <c r="Z161" i="26"/>
  <c r="Y161" i="26"/>
  <c r="X161" i="26"/>
  <c r="W161" i="26"/>
  <c r="V161" i="26"/>
  <c r="U161" i="26"/>
  <c r="AM160" i="26"/>
  <c r="AL160" i="26"/>
  <c r="AK160" i="26"/>
  <c r="AJ160" i="26"/>
  <c r="AI160" i="26"/>
  <c r="AH160" i="26"/>
  <c r="AG160" i="26"/>
  <c r="AF160" i="26"/>
  <c r="AE160" i="26"/>
  <c r="AD160" i="26"/>
  <c r="AC160" i="26"/>
  <c r="AB160" i="26"/>
  <c r="AA160" i="26"/>
  <c r="Z160" i="26"/>
  <c r="Y160" i="26"/>
  <c r="X160" i="26"/>
  <c r="W160" i="26"/>
  <c r="V160" i="26"/>
  <c r="U160" i="26"/>
  <c r="AM159" i="26"/>
  <c r="AL159" i="26"/>
  <c r="AK159" i="26"/>
  <c r="AJ159" i="26"/>
  <c r="AI159" i="26"/>
  <c r="AH159" i="26"/>
  <c r="AG159" i="26"/>
  <c r="AF159" i="26"/>
  <c r="AE159" i="26"/>
  <c r="AD159" i="26"/>
  <c r="AC159" i="26"/>
  <c r="AB159" i="26"/>
  <c r="AA159" i="26"/>
  <c r="Z159" i="26"/>
  <c r="Y159" i="26"/>
  <c r="X159" i="26"/>
  <c r="W159" i="26"/>
  <c r="V159" i="26"/>
  <c r="U159" i="26"/>
  <c r="AM158" i="26"/>
  <c r="AL158" i="26"/>
  <c r="AK158" i="26"/>
  <c r="AJ158" i="26"/>
  <c r="AI158" i="26"/>
  <c r="AH158" i="26"/>
  <c r="AG158" i="26"/>
  <c r="AF158" i="26"/>
  <c r="AE158" i="26"/>
  <c r="AD158" i="26"/>
  <c r="AC158" i="26"/>
  <c r="AB158" i="26"/>
  <c r="AA158" i="26"/>
  <c r="Z158" i="26"/>
  <c r="Y158" i="26"/>
  <c r="X158" i="26"/>
  <c r="W158" i="26"/>
  <c r="V158" i="26"/>
  <c r="U158" i="26"/>
  <c r="AM157" i="26"/>
  <c r="AL157" i="26"/>
  <c r="AK157" i="26"/>
  <c r="AJ157" i="26"/>
  <c r="AI157" i="26"/>
  <c r="AH157" i="26"/>
  <c r="AG157" i="26"/>
  <c r="AF157" i="26"/>
  <c r="AE157" i="26"/>
  <c r="AD157" i="26"/>
  <c r="AC157" i="26"/>
  <c r="AB157" i="26"/>
  <c r="AA157" i="26"/>
  <c r="Z157" i="26"/>
  <c r="Y157" i="26"/>
  <c r="X157" i="26"/>
  <c r="W157" i="26"/>
  <c r="V157" i="26"/>
  <c r="U157" i="26"/>
  <c r="AM156" i="26"/>
  <c r="AL156" i="26"/>
  <c r="AK156" i="26"/>
  <c r="AJ156" i="26"/>
  <c r="AI156" i="26"/>
  <c r="AH156" i="26"/>
  <c r="AG156" i="26"/>
  <c r="AF156" i="26"/>
  <c r="AE156" i="26"/>
  <c r="AD156" i="26"/>
  <c r="AC156" i="26"/>
  <c r="AB156" i="26"/>
  <c r="AA156" i="26"/>
  <c r="Z156" i="26"/>
  <c r="Y156" i="26"/>
  <c r="X156" i="26"/>
  <c r="W156" i="26"/>
  <c r="V156" i="26"/>
  <c r="U156" i="26"/>
  <c r="AM155" i="26"/>
  <c r="AL155" i="26"/>
  <c r="AK155" i="26"/>
  <c r="AJ155" i="26"/>
  <c r="AI155" i="26"/>
  <c r="AH155" i="26"/>
  <c r="AG155" i="26"/>
  <c r="AF155" i="26"/>
  <c r="AE155" i="26"/>
  <c r="AD155" i="26"/>
  <c r="AC155" i="26"/>
  <c r="AB155" i="26"/>
  <c r="AA155" i="26"/>
  <c r="Z155" i="26"/>
  <c r="Y155" i="26"/>
  <c r="X155" i="26"/>
  <c r="W155" i="26"/>
  <c r="V155" i="26"/>
  <c r="U155" i="26"/>
  <c r="AM154" i="26"/>
  <c r="AL154" i="26"/>
  <c r="AK154" i="26"/>
  <c r="AJ154" i="26"/>
  <c r="AI154" i="26"/>
  <c r="AH154" i="26"/>
  <c r="AG154" i="26"/>
  <c r="AF154" i="26"/>
  <c r="AE154" i="26"/>
  <c r="AD154" i="26"/>
  <c r="AC154" i="26"/>
  <c r="AB154" i="26"/>
  <c r="AA154" i="26"/>
  <c r="Z154" i="26"/>
  <c r="Y154" i="26"/>
  <c r="X154" i="26"/>
  <c r="W154" i="26"/>
  <c r="V154" i="26"/>
  <c r="U154" i="26"/>
  <c r="AM153" i="26"/>
  <c r="AL153" i="26"/>
  <c r="AK153" i="26"/>
  <c r="AJ153" i="26"/>
  <c r="AI153" i="26"/>
  <c r="AH153" i="26"/>
  <c r="AG153" i="26"/>
  <c r="AF153" i="26"/>
  <c r="AE153" i="26"/>
  <c r="AD153" i="26"/>
  <c r="AC153" i="26"/>
  <c r="AB153" i="26"/>
  <c r="AA153" i="26"/>
  <c r="Z153" i="26"/>
  <c r="Y153" i="26"/>
  <c r="X153" i="26"/>
  <c r="W153" i="26"/>
  <c r="V153" i="26"/>
  <c r="U153" i="26"/>
  <c r="AM152" i="26"/>
  <c r="AL152" i="26"/>
  <c r="AK152" i="26"/>
  <c r="AJ152" i="26"/>
  <c r="AI152" i="26"/>
  <c r="AH152" i="26"/>
  <c r="AG152" i="26"/>
  <c r="AF152" i="26"/>
  <c r="AE152" i="26"/>
  <c r="AD152" i="26"/>
  <c r="AC152" i="26"/>
  <c r="AB152" i="26"/>
  <c r="AA152" i="26"/>
  <c r="Z152" i="26"/>
  <c r="Y152" i="26"/>
  <c r="X152" i="26"/>
  <c r="W152" i="26"/>
  <c r="V152" i="26"/>
  <c r="U152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AM150" i="26"/>
  <c r="AL150" i="26"/>
  <c r="AK150" i="26"/>
  <c r="AJ150" i="26"/>
  <c r="AI150" i="26"/>
  <c r="AH150" i="26"/>
  <c r="AG150" i="26"/>
  <c r="AF150" i="26"/>
  <c r="AE150" i="26"/>
  <c r="AD150" i="26"/>
  <c r="AC150" i="26"/>
  <c r="AB150" i="26"/>
  <c r="AA150" i="26"/>
  <c r="Z150" i="26"/>
  <c r="Y150" i="26"/>
  <c r="X150" i="26"/>
  <c r="W150" i="26"/>
  <c r="V150" i="26"/>
  <c r="U150" i="26"/>
  <c r="AM149" i="26"/>
  <c r="AL149" i="26"/>
  <c r="AK149" i="26"/>
  <c r="AJ149" i="26"/>
  <c r="AI149" i="26"/>
  <c r="AH149" i="26"/>
  <c r="AG149" i="26"/>
  <c r="AF149" i="26"/>
  <c r="AE149" i="26"/>
  <c r="AD149" i="26"/>
  <c r="AC149" i="26"/>
  <c r="AB149" i="26"/>
  <c r="AA149" i="26"/>
  <c r="Z149" i="26"/>
  <c r="Y149" i="26"/>
  <c r="X149" i="26"/>
  <c r="W149" i="26"/>
  <c r="V149" i="26"/>
  <c r="U149" i="26"/>
  <c r="AM148" i="26"/>
  <c r="AL148" i="26"/>
  <c r="AK148" i="26"/>
  <c r="AJ148" i="26"/>
  <c r="AI148" i="26"/>
  <c r="AH148" i="26"/>
  <c r="AG148" i="26"/>
  <c r="AF148" i="26"/>
  <c r="AE148" i="26"/>
  <c r="AD148" i="26"/>
  <c r="AC148" i="26"/>
  <c r="AB148" i="26"/>
  <c r="AA148" i="26"/>
  <c r="Z148" i="26"/>
  <c r="Y148" i="26"/>
  <c r="X148" i="26"/>
  <c r="W148" i="26"/>
  <c r="V148" i="26"/>
  <c r="U148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AM146" i="26"/>
  <c r="AL146" i="26"/>
  <c r="AK146" i="26"/>
  <c r="AJ146" i="26"/>
  <c r="AI146" i="26"/>
  <c r="AH146" i="26"/>
  <c r="AG146" i="26"/>
  <c r="AF146" i="26"/>
  <c r="AE146" i="26"/>
  <c r="AD146" i="26"/>
  <c r="AC146" i="26"/>
  <c r="AB146" i="26"/>
  <c r="AA146" i="26"/>
  <c r="Z146" i="26"/>
  <c r="Y146" i="26"/>
  <c r="X146" i="26"/>
  <c r="W146" i="26"/>
  <c r="V146" i="26"/>
  <c r="U146" i="26"/>
  <c r="AM145" i="26"/>
  <c r="AL145" i="26"/>
  <c r="AK145" i="26"/>
  <c r="AJ145" i="26"/>
  <c r="AI145" i="26"/>
  <c r="AH145" i="26"/>
  <c r="AG145" i="26"/>
  <c r="AF145" i="26"/>
  <c r="AE145" i="26"/>
  <c r="AD145" i="26"/>
  <c r="AC145" i="26"/>
  <c r="AB145" i="26"/>
  <c r="AA145" i="26"/>
  <c r="Z145" i="26"/>
  <c r="Y145" i="26"/>
  <c r="X145" i="26"/>
  <c r="W145" i="26"/>
  <c r="V145" i="26"/>
  <c r="U145" i="26"/>
  <c r="AM144" i="26"/>
  <c r="AL144" i="26"/>
  <c r="AK144" i="26"/>
  <c r="AJ144" i="26"/>
  <c r="AI144" i="26"/>
  <c r="AH144" i="26"/>
  <c r="AG144" i="26"/>
  <c r="AF144" i="26"/>
  <c r="AE144" i="26"/>
  <c r="AD144" i="26"/>
  <c r="AC144" i="26"/>
  <c r="AB144" i="26"/>
  <c r="AA144" i="26"/>
  <c r="Z144" i="26"/>
  <c r="Y144" i="26"/>
  <c r="X144" i="26"/>
  <c r="W144" i="26"/>
  <c r="V144" i="26"/>
  <c r="U144" i="26"/>
  <c r="AM143" i="26"/>
  <c r="AL143" i="26"/>
  <c r="AK143" i="26"/>
  <c r="AJ143" i="26"/>
  <c r="AI143" i="26"/>
  <c r="AH143" i="26"/>
  <c r="AG143" i="26"/>
  <c r="AF143" i="26"/>
  <c r="AE143" i="26"/>
  <c r="AD143" i="26"/>
  <c r="AC143" i="26"/>
  <c r="AB143" i="26"/>
  <c r="AA143" i="26"/>
  <c r="Z143" i="26"/>
  <c r="Y143" i="26"/>
  <c r="X143" i="26"/>
  <c r="W143" i="26"/>
  <c r="V143" i="26"/>
  <c r="U143" i="26"/>
  <c r="AM142" i="26"/>
  <c r="AL142" i="26"/>
  <c r="AK142" i="26"/>
  <c r="AJ142" i="26"/>
  <c r="AI142" i="26"/>
  <c r="AH142" i="26"/>
  <c r="AG142" i="26"/>
  <c r="AF142" i="26"/>
  <c r="AE142" i="26"/>
  <c r="AD142" i="26"/>
  <c r="AC142" i="26"/>
  <c r="AB142" i="26"/>
  <c r="AA142" i="26"/>
  <c r="Z142" i="26"/>
  <c r="Y142" i="26"/>
  <c r="X142" i="26"/>
  <c r="W142" i="26"/>
  <c r="V142" i="26"/>
  <c r="U142" i="26"/>
  <c r="AM141" i="26"/>
  <c r="AL141" i="26"/>
  <c r="AK141" i="26"/>
  <c r="AJ141" i="26"/>
  <c r="AI141" i="26"/>
  <c r="AH141" i="26"/>
  <c r="AG141" i="26"/>
  <c r="AF141" i="26"/>
  <c r="AE141" i="26"/>
  <c r="AD141" i="26"/>
  <c r="AC141" i="26"/>
  <c r="AB141" i="26"/>
  <c r="AA141" i="26"/>
  <c r="Z141" i="26"/>
  <c r="Y141" i="26"/>
  <c r="X141" i="26"/>
  <c r="W141" i="26"/>
  <c r="V141" i="26"/>
  <c r="U141" i="26"/>
  <c r="AM140" i="26"/>
  <c r="AL140" i="26"/>
  <c r="AK140" i="26"/>
  <c r="AJ140" i="26"/>
  <c r="AI140" i="26"/>
  <c r="AH140" i="26"/>
  <c r="AG140" i="26"/>
  <c r="AF140" i="26"/>
  <c r="AE140" i="26"/>
  <c r="AD140" i="26"/>
  <c r="AC140" i="26"/>
  <c r="AB140" i="26"/>
  <c r="AA140" i="26"/>
  <c r="Z140" i="26"/>
  <c r="Y140" i="26"/>
  <c r="X140" i="26"/>
  <c r="W140" i="26"/>
  <c r="V140" i="26"/>
  <c r="U140" i="26"/>
  <c r="AM139" i="26"/>
  <c r="AL139" i="26"/>
  <c r="AK139" i="26"/>
  <c r="AJ139" i="26"/>
  <c r="AI139" i="26"/>
  <c r="AH139" i="26"/>
  <c r="AG139" i="26"/>
  <c r="AF139" i="26"/>
  <c r="AE139" i="26"/>
  <c r="AD139" i="26"/>
  <c r="AC139" i="26"/>
  <c r="AB139" i="26"/>
  <c r="AA139" i="26"/>
  <c r="Z139" i="26"/>
  <c r="Y139" i="26"/>
  <c r="X139" i="26"/>
  <c r="W139" i="26"/>
  <c r="V139" i="26"/>
  <c r="U139" i="26"/>
  <c r="AM138" i="26"/>
  <c r="AL138" i="26"/>
  <c r="AK138" i="26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8" i="26"/>
  <c r="U138" i="26"/>
  <c r="AM137" i="26"/>
  <c r="AL137" i="26"/>
  <c r="AK137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7" i="26"/>
  <c r="U137" i="26"/>
  <c r="AM136" i="26"/>
  <c r="AL136" i="26"/>
  <c r="AK136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6" i="26"/>
  <c r="U136" i="26"/>
  <c r="AM135" i="26"/>
  <c r="AL135" i="26"/>
  <c r="AK135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AM134" i="26"/>
  <c r="AL134" i="26"/>
  <c r="AK134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4" i="26"/>
  <c r="U134" i="26"/>
  <c r="AM133" i="26"/>
  <c r="AL133" i="26"/>
  <c r="AK133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3" i="26"/>
  <c r="U133" i="26"/>
  <c r="AM132" i="26"/>
  <c r="AL132" i="26"/>
  <c r="AK132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2" i="26"/>
  <c r="U132" i="26"/>
  <c r="AM131" i="26"/>
  <c r="AL131" i="26"/>
  <c r="AK131" i="26"/>
  <c r="AJ131" i="26"/>
  <c r="AI131" i="26"/>
  <c r="AH131" i="26"/>
  <c r="AG131" i="26"/>
  <c r="AF131" i="26"/>
  <c r="AE131" i="26"/>
  <c r="AD131" i="26"/>
  <c r="AC131" i="26"/>
  <c r="AB131" i="26"/>
  <c r="AA131" i="26"/>
  <c r="Z131" i="26"/>
  <c r="Y131" i="26"/>
  <c r="X131" i="26"/>
  <c r="W131" i="26"/>
  <c r="V131" i="26"/>
  <c r="U131" i="26"/>
  <c r="AM130" i="26"/>
  <c r="AL130" i="26"/>
  <c r="AK130" i="26"/>
  <c r="AJ130" i="26"/>
  <c r="AI130" i="26"/>
  <c r="AH130" i="26"/>
  <c r="AG130" i="26"/>
  <c r="AF130" i="26"/>
  <c r="AE130" i="26"/>
  <c r="AD130" i="26"/>
  <c r="AC130" i="26"/>
  <c r="AB130" i="26"/>
  <c r="AA130" i="26"/>
  <c r="Z130" i="26"/>
  <c r="Y130" i="26"/>
  <c r="X130" i="26"/>
  <c r="W130" i="26"/>
  <c r="V130" i="26"/>
  <c r="U130" i="26"/>
  <c r="AM129" i="26"/>
  <c r="AL129" i="26"/>
  <c r="AK129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9" i="26"/>
  <c r="U129" i="26"/>
  <c r="AM128" i="26"/>
  <c r="AL128" i="26"/>
  <c r="AK128" i="26"/>
  <c r="AJ128" i="26"/>
  <c r="AI128" i="26"/>
  <c r="AH128" i="26"/>
  <c r="AG128" i="26"/>
  <c r="AF128" i="26"/>
  <c r="AE128" i="26"/>
  <c r="AD128" i="26"/>
  <c r="AC128" i="26"/>
  <c r="AB128" i="26"/>
  <c r="AA128" i="26"/>
  <c r="Z128" i="26"/>
  <c r="Y128" i="26"/>
  <c r="X128" i="26"/>
  <c r="W128" i="26"/>
  <c r="V128" i="26"/>
  <c r="U128" i="26"/>
  <c r="AM127" i="26"/>
  <c r="AL127" i="26"/>
  <c r="AK127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7" i="26"/>
  <c r="U127" i="26"/>
  <c r="AM126" i="26"/>
  <c r="AL126" i="26"/>
  <c r="AK126" i="26"/>
  <c r="AJ126" i="26"/>
  <c r="AI126" i="26"/>
  <c r="AH126" i="26"/>
  <c r="AG126" i="26"/>
  <c r="AF126" i="26"/>
  <c r="AE126" i="26"/>
  <c r="AD126" i="26"/>
  <c r="AC126" i="26"/>
  <c r="AB126" i="26"/>
  <c r="AA126" i="26"/>
  <c r="Z126" i="26"/>
  <c r="Y126" i="26"/>
  <c r="X126" i="26"/>
  <c r="W126" i="26"/>
  <c r="V126" i="26"/>
  <c r="U126" i="26"/>
  <c r="AM125" i="26"/>
  <c r="AL125" i="26"/>
  <c r="AK125" i="26"/>
  <c r="AJ125" i="26"/>
  <c r="AI125" i="26"/>
  <c r="AH125" i="26"/>
  <c r="AG125" i="26"/>
  <c r="AF125" i="26"/>
  <c r="AE125" i="26"/>
  <c r="AD125" i="26"/>
  <c r="AC125" i="26"/>
  <c r="AB125" i="26"/>
  <c r="AA125" i="26"/>
  <c r="Z125" i="26"/>
  <c r="Y125" i="26"/>
  <c r="X125" i="26"/>
  <c r="W125" i="26"/>
  <c r="V125" i="26"/>
  <c r="U125" i="26"/>
  <c r="AM124" i="26"/>
  <c r="AL124" i="26"/>
  <c r="AK124" i="26"/>
  <c r="AJ124" i="26"/>
  <c r="AI124" i="26"/>
  <c r="AH124" i="26"/>
  <c r="AG124" i="26"/>
  <c r="AF124" i="26"/>
  <c r="AE124" i="26"/>
  <c r="AD124" i="26"/>
  <c r="AC124" i="26"/>
  <c r="AB124" i="26"/>
  <c r="AA124" i="26"/>
  <c r="Z124" i="26"/>
  <c r="Y124" i="26"/>
  <c r="X124" i="26"/>
  <c r="W124" i="26"/>
  <c r="V124" i="26"/>
  <c r="U124" i="26"/>
  <c r="AM123" i="26"/>
  <c r="AL123" i="26"/>
  <c r="AK123" i="26"/>
  <c r="AJ123" i="26"/>
  <c r="AI123" i="26"/>
  <c r="AH123" i="26"/>
  <c r="AG123" i="26"/>
  <c r="AF123" i="26"/>
  <c r="AE123" i="26"/>
  <c r="AD123" i="26"/>
  <c r="AC123" i="26"/>
  <c r="AB123" i="26"/>
  <c r="AA123" i="26"/>
  <c r="Z123" i="26"/>
  <c r="Y123" i="26"/>
  <c r="X123" i="26"/>
  <c r="W123" i="26"/>
  <c r="V123" i="26"/>
  <c r="U123" i="26"/>
  <c r="AM122" i="26"/>
  <c r="AL122" i="26"/>
  <c r="AK122" i="26"/>
  <c r="AJ122" i="26"/>
  <c r="AI122" i="26"/>
  <c r="AH122" i="26"/>
  <c r="AG122" i="26"/>
  <c r="AF122" i="26"/>
  <c r="AE122" i="26"/>
  <c r="AD122" i="26"/>
  <c r="AC122" i="26"/>
  <c r="AB122" i="26"/>
  <c r="AA122" i="26"/>
  <c r="Z122" i="26"/>
  <c r="Y122" i="26"/>
  <c r="X122" i="26"/>
  <c r="W122" i="26"/>
  <c r="V122" i="26"/>
  <c r="U122" i="26"/>
  <c r="AM121" i="26"/>
  <c r="AL121" i="26"/>
  <c r="AK121" i="26"/>
  <c r="AJ121" i="26"/>
  <c r="AI121" i="26"/>
  <c r="AH121" i="26"/>
  <c r="AG121" i="26"/>
  <c r="AF121" i="26"/>
  <c r="AE121" i="26"/>
  <c r="AD121" i="26"/>
  <c r="AC121" i="26"/>
  <c r="AB121" i="26"/>
  <c r="AA121" i="26"/>
  <c r="Z121" i="26"/>
  <c r="Y121" i="26"/>
  <c r="X121" i="26"/>
  <c r="W121" i="26"/>
  <c r="V121" i="26"/>
  <c r="U121" i="26"/>
  <c r="AM120" i="26"/>
  <c r="AL120" i="26"/>
  <c r="AK120" i="26"/>
  <c r="AJ120" i="26"/>
  <c r="AI120" i="26"/>
  <c r="AH120" i="26"/>
  <c r="AG120" i="26"/>
  <c r="AF120" i="26"/>
  <c r="AE120" i="26"/>
  <c r="AD120" i="26"/>
  <c r="AC120" i="26"/>
  <c r="AB120" i="26"/>
  <c r="AA120" i="26"/>
  <c r="Z120" i="26"/>
  <c r="Y120" i="26"/>
  <c r="X120" i="26"/>
  <c r="W120" i="26"/>
  <c r="V120" i="26"/>
  <c r="U120" i="26"/>
  <c r="AM119" i="26"/>
  <c r="AL119" i="26"/>
  <c r="AK119" i="26"/>
  <c r="AJ119" i="26"/>
  <c r="AI119" i="26"/>
  <c r="AH119" i="26"/>
  <c r="AG119" i="26"/>
  <c r="AF119" i="26"/>
  <c r="AE119" i="26"/>
  <c r="AD119" i="26"/>
  <c r="AC119" i="26"/>
  <c r="AB119" i="26"/>
  <c r="AA119" i="26"/>
  <c r="Z119" i="26"/>
  <c r="Y119" i="26"/>
  <c r="X119" i="26"/>
  <c r="W119" i="26"/>
  <c r="V119" i="26"/>
  <c r="U119" i="26"/>
  <c r="AM118" i="26"/>
  <c r="AL118" i="26"/>
  <c r="AK118" i="26"/>
  <c r="AJ118" i="26"/>
  <c r="AI118" i="26"/>
  <c r="AH118" i="26"/>
  <c r="AG118" i="26"/>
  <c r="AF118" i="26"/>
  <c r="AE118" i="26"/>
  <c r="AD118" i="26"/>
  <c r="AC118" i="26"/>
  <c r="AB118" i="26"/>
  <c r="AA118" i="26"/>
  <c r="Z118" i="26"/>
  <c r="Y118" i="26"/>
  <c r="X118" i="26"/>
  <c r="W118" i="26"/>
  <c r="V118" i="26"/>
  <c r="U118" i="26"/>
  <c r="AM117" i="26"/>
  <c r="AL117" i="26"/>
  <c r="AK117" i="26"/>
  <c r="AJ117" i="26"/>
  <c r="AI117" i="26"/>
  <c r="AH117" i="26"/>
  <c r="AG117" i="26"/>
  <c r="AF117" i="26"/>
  <c r="AE117" i="26"/>
  <c r="AD117" i="26"/>
  <c r="AC117" i="26"/>
  <c r="AB117" i="26"/>
  <c r="AA117" i="26"/>
  <c r="Z117" i="26"/>
  <c r="Y117" i="26"/>
  <c r="X117" i="26"/>
  <c r="W117" i="26"/>
  <c r="V117" i="26"/>
  <c r="U117" i="26"/>
  <c r="AM116" i="26"/>
  <c r="AL116" i="26"/>
  <c r="AK116" i="26"/>
  <c r="AJ116" i="26"/>
  <c r="AI116" i="26"/>
  <c r="AH116" i="26"/>
  <c r="AG116" i="26"/>
  <c r="AF116" i="26"/>
  <c r="AE116" i="26"/>
  <c r="AD116" i="26"/>
  <c r="AC116" i="26"/>
  <c r="AB116" i="26"/>
  <c r="AA116" i="26"/>
  <c r="Z116" i="26"/>
  <c r="Y116" i="26"/>
  <c r="X116" i="26"/>
  <c r="W116" i="26"/>
  <c r="V116" i="26"/>
  <c r="U116" i="26"/>
  <c r="AM115" i="26"/>
  <c r="AL115" i="26"/>
  <c r="AK115" i="26"/>
  <c r="AJ115" i="26"/>
  <c r="AI115" i="26"/>
  <c r="AH115" i="26"/>
  <c r="AG115" i="26"/>
  <c r="AF115" i="26"/>
  <c r="AE115" i="26"/>
  <c r="AD115" i="26"/>
  <c r="AC115" i="26"/>
  <c r="AB115" i="26"/>
  <c r="AA115" i="26"/>
  <c r="Z115" i="26"/>
  <c r="Y115" i="26"/>
  <c r="X115" i="26"/>
  <c r="W115" i="26"/>
  <c r="V115" i="26"/>
  <c r="U115" i="26"/>
  <c r="AM114" i="26"/>
  <c r="AL114" i="26"/>
  <c r="AK114" i="26"/>
  <c r="AJ114" i="26"/>
  <c r="AI114" i="26"/>
  <c r="AH114" i="26"/>
  <c r="AG114" i="26"/>
  <c r="AF114" i="26"/>
  <c r="AE114" i="26"/>
  <c r="AD114" i="26"/>
  <c r="AC114" i="26"/>
  <c r="AB114" i="26"/>
  <c r="AA114" i="26"/>
  <c r="Z114" i="26"/>
  <c r="Y114" i="26"/>
  <c r="X114" i="26"/>
  <c r="W114" i="26"/>
  <c r="V114" i="26"/>
  <c r="U114" i="26"/>
  <c r="AM113" i="26"/>
  <c r="AL113" i="26"/>
  <c r="AK113" i="26"/>
  <c r="AJ113" i="26"/>
  <c r="AI113" i="26"/>
  <c r="AH113" i="26"/>
  <c r="AG113" i="26"/>
  <c r="AF113" i="26"/>
  <c r="AE113" i="26"/>
  <c r="AD113" i="26"/>
  <c r="AC113" i="26"/>
  <c r="AB113" i="26"/>
  <c r="AA113" i="26"/>
  <c r="Z113" i="26"/>
  <c r="Y113" i="26"/>
  <c r="X113" i="26"/>
  <c r="W113" i="26"/>
  <c r="V113" i="26"/>
  <c r="U113" i="26"/>
  <c r="AM112" i="26"/>
  <c r="AL112" i="26"/>
  <c r="AK112" i="26"/>
  <c r="AJ112" i="26"/>
  <c r="AI112" i="26"/>
  <c r="AH112" i="26"/>
  <c r="AG112" i="26"/>
  <c r="AF112" i="26"/>
  <c r="AE112" i="26"/>
  <c r="AD112" i="26"/>
  <c r="AC112" i="26"/>
  <c r="AB112" i="26"/>
  <c r="AA112" i="26"/>
  <c r="Z112" i="26"/>
  <c r="Y112" i="26"/>
  <c r="X112" i="26"/>
  <c r="W112" i="26"/>
  <c r="V112" i="26"/>
  <c r="U112" i="26"/>
  <c r="AM111" i="26"/>
  <c r="AL111" i="26"/>
  <c r="AK111" i="26"/>
  <c r="AJ111" i="26"/>
  <c r="AI111" i="26"/>
  <c r="AH111" i="26"/>
  <c r="AG111" i="26"/>
  <c r="AF111" i="26"/>
  <c r="AE111" i="26"/>
  <c r="AD111" i="26"/>
  <c r="AC111" i="26"/>
  <c r="AB111" i="26"/>
  <c r="AA111" i="26"/>
  <c r="Z111" i="26"/>
  <c r="Y111" i="26"/>
  <c r="X111" i="26"/>
  <c r="W111" i="26"/>
  <c r="V111" i="26"/>
  <c r="U111" i="26"/>
  <c r="AM110" i="26"/>
  <c r="AL110" i="26"/>
  <c r="AK110" i="26"/>
  <c r="AJ110" i="26"/>
  <c r="AI110" i="26"/>
  <c r="AH110" i="26"/>
  <c r="AG110" i="26"/>
  <c r="AF110" i="26"/>
  <c r="AE110" i="26"/>
  <c r="AD110" i="26"/>
  <c r="AC110" i="26"/>
  <c r="AB110" i="26"/>
  <c r="AA110" i="26"/>
  <c r="Z110" i="26"/>
  <c r="Y110" i="26"/>
  <c r="X110" i="26"/>
  <c r="W110" i="26"/>
  <c r="V110" i="26"/>
  <c r="U110" i="26"/>
  <c r="AM109" i="26"/>
  <c r="AL109" i="26"/>
  <c r="AK109" i="26"/>
  <c r="AJ109" i="26"/>
  <c r="AI109" i="26"/>
  <c r="AH109" i="26"/>
  <c r="AG109" i="26"/>
  <c r="AF109" i="26"/>
  <c r="AE109" i="26"/>
  <c r="AD109" i="26"/>
  <c r="AC109" i="26"/>
  <c r="AB109" i="26"/>
  <c r="AA109" i="26"/>
  <c r="Z109" i="26"/>
  <c r="Y109" i="26"/>
  <c r="X109" i="26"/>
  <c r="W109" i="26"/>
  <c r="V109" i="26"/>
  <c r="U109" i="26"/>
  <c r="AM108" i="26"/>
  <c r="AL108" i="26"/>
  <c r="AK108" i="26"/>
  <c r="AJ108" i="26"/>
  <c r="AI108" i="26"/>
  <c r="AH108" i="26"/>
  <c r="AG108" i="26"/>
  <c r="AF108" i="26"/>
  <c r="AE108" i="26"/>
  <c r="AD108" i="26"/>
  <c r="AC108" i="26"/>
  <c r="AB108" i="26"/>
  <c r="AA108" i="26"/>
  <c r="Z108" i="26"/>
  <c r="Y108" i="26"/>
  <c r="X108" i="26"/>
  <c r="W108" i="26"/>
  <c r="V108" i="26"/>
  <c r="U108" i="26"/>
  <c r="AM107" i="26"/>
  <c r="AL107" i="26"/>
  <c r="AK107" i="26"/>
  <c r="AJ107" i="26"/>
  <c r="AI107" i="26"/>
  <c r="AH107" i="26"/>
  <c r="AG107" i="26"/>
  <c r="AF107" i="26"/>
  <c r="AE107" i="26"/>
  <c r="AD107" i="26"/>
  <c r="AC107" i="26"/>
  <c r="AB107" i="26"/>
  <c r="AA107" i="26"/>
  <c r="Z107" i="26"/>
  <c r="Y107" i="26"/>
  <c r="X107" i="26"/>
  <c r="W107" i="26"/>
  <c r="V107" i="26"/>
  <c r="U107" i="26"/>
  <c r="AM106" i="26"/>
  <c r="AL106" i="26"/>
  <c r="AK106" i="26"/>
  <c r="AJ106" i="26"/>
  <c r="AI106" i="26"/>
  <c r="AH106" i="26"/>
  <c r="AG106" i="26"/>
  <c r="AF106" i="26"/>
  <c r="AE106" i="26"/>
  <c r="AD106" i="26"/>
  <c r="AC106" i="26"/>
  <c r="AB106" i="26"/>
  <c r="AA106" i="26"/>
  <c r="Z106" i="26"/>
  <c r="Y106" i="26"/>
  <c r="X106" i="26"/>
  <c r="W106" i="26"/>
  <c r="V106" i="26"/>
  <c r="U106" i="26"/>
  <c r="AM105" i="26"/>
  <c r="AL105" i="26"/>
  <c r="AK105" i="26"/>
  <c r="AJ105" i="26"/>
  <c r="AI105" i="26"/>
  <c r="AH105" i="26"/>
  <c r="AG105" i="26"/>
  <c r="AF105" i="26"/>
  <c r="AE105" i="26"/>
  <c r="AD105" i="26"/>
  <c r="AC105" i="26"/>
  <c r="AB105" i="26"/>
  <c r="AA105" i="26"/>
  <c r="Z105" i="26"/>
  <c r="Y105" i="26"/>
  <c r="X105" i="26"/>
  <c r="W105" i="26"/>
  <c r="V105" i="26"/>
  <c r="U105" i="26"/>
  <c r="AM104" i="26"/>
  <c r="AL104" i="26"/>
  <c r="AK104" i="26"/>
  <c r="AJ104" i="26"/>
  <c r="AI104" i="26"/>
  <c r="AH104" i="26"/>
  <c r="AG104" i="26"/>
  <c r="AF104" i="26"/>
  <c r="AE104" i="26"/>
  <c r="AD104" i="26"/>
  <c r="AC104" i="26"/>
  <c r="AB104" i="26"/>
  <c r="AA104" i="26"/>
  <c r="Z104" i="26"/>
  <c r="Y104" i="26"/>
  <c r="X104" i="26"/>
  <c r="W104" i="26"/>
  <c r="V104" i="26"/>
  <c r="U104" i="26"/>
  <c r="AM103" i="26"/>
  <c r="AL103" i="26"/>
  <c r="AK103" i="26"/>
  <c r="AJ103" i="26"/>
  <c r="AI103" i="26"/>
  <c r="AH103" i="26"/>
  <c r="AG103" i="26"/>
  <c r="AF103" i="26"/>
  <c r="AE103" i="26"/>
  <c r="AD103" i="26"/>
  <c r="AC103" i="26"/>
  <c r="AB103" i="26"/>
  <c r="AA103" i="26"/>
  <c r="Z103" i="26"/>
  <c r="Y103" i="26"/>
  <c r="X103" i="26"/>
  <c r="W103" i="26"/>
  <c r="V103" i="26"/>
  <c r="U103" i="26"/>
  <c r="AM102" i="26"/>
  <c r="AL102" i="26"/>
  <c r="AK102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2" i="26"/>
  <c r="U102" i="26"/>
  <c r="AM101" i="26"/>
  <c r="AL101" i="26"/>
  <c r="AK101" i="26"/>
  <c r="AJ101" i="26"/>
  <c r="AI101" i="26"/>
  <c r="AH101" i="26"/>
  <c r="AG101" i="26"/>
  <c r="AF101" i="26"/>
  <c r="AE101" i="26"/>
  <c r="AD101" i="26"/>
  <c r="AC101" i="26"/>
  <c r="AB101" i="26"/>
  <c r="AA101" i="26"/>
  <c r="Z101" i="26"/>
  <c r="Y101" i="26"/>
  <c r="X101" i="26"/>
  <c r="W101" i="26"/>
  <c r="V101" i="26"/>
  <c r="U101" i="26"/>
  <c r="AM100" i="26"/>
  <c r="AL100" i="26"/>
  <c r="AK100" i="26"/>
  <c r="AJ100" i="26"/>
  <c r="AI100" i="26"/>
  <c r="AH100" i="26"/>
  <c r="AG100" i="26"/>
  <c r="AF100" i="26"/>
  <c r="AE100" i="26"/>
  <c r="AD100" i="26"/>
  <c r="AC100" i="26"/>
  <c r="AB100" i="26"/>
  <c r="AA100" i="26"/>
  <c r="Z100" i="26"/>
  <c r="Y100" i="26"/>
  <c r="X100" i="26"/>
  <c r="W100" i="26"/>
  <c r="V100" i="26"/>
  <c r="U100" i="26"/>
  <c r="AM99" i="26"/>
  <c r="AL99" i="26"/>
  <c r="AK99" i="26"/>
  <c r="AJ99" i="26"/>
  <c r="AI99" i="26"/>
  <c r="AH99" i="26"/>
  <c r="AG99" i="26"/>
  <c r="AF99" i="26"/>
  <c r="AE99" i="26"/>
  <c r="AD99" i="26"/>
  <c r="AC99" i="26"/>
  <c r="AB99" i="26"/>
  <c r="AA99" i="26"/>
  <c r="Z99" i="26"/>
  <c r="Y99" i="26"/>
  <c r="X99" i="26"/>
  <c r="W99" i="26"/>
  <c r="V99" i="26"/>
  <c r="U99" i="26"/>
  <c r="AM98" i="26"/>
  <c r="AL98" i="26"/>
  <c r="AK98" i="26"/>
  <c r="AJ98" i="26"/>
  <c r="AI98" i="26"/>
  <c r="AH98" i="26"/>
  <c r="AG98" i="26"/>
  <c r="AF98" i="26"/>
  <c r="AE98" i="26"/>
  <c r="AD98" i="26"/>
  <c r="AC98" i="26"/>
  <c r="AB98" i="26"/>
  <c r="AA98" i="26"/>
  <c r="Z98" i="26"/>
  <c r="Y98" i="26"/>
  <c r="X98" i="26"/>
  <c r="W98" i="26"/>
  <c r="V98" i="26"/>
  <c r="U98" i="26"/>
  <c r="AM97" i="26"/>
  <c r="AL97" i="26"/>
  <c r="AK97" i="26"/>
  <c r="AJ97" i="26"/>
  <c r="AI97" i="26"/>
  <c r="AH97" i="26"/>
  <c r="AG97" i="26"/>
  <c r="AF97" i="26"/>
  <c r="AE97" i="26"/>
  <c r="AD97" i="26"/>
  <c r="AC97" i="26"/>
  <c r="AB97" i="26"/>
  <c r="AA97" i="26"/>
  <c r="Z97" i="26"/>
  <c r="Y97" i="26"/>
  <c r="X97" i="26"/>
  <c r="W97" i="26"/>
  <c r="V97" i="26"/>
  <c r="U97" i="26"/>
  <c r="AM96" i="26"/>
  <c r="AL96" i="26"/>
  <c r="AK96" i="26"/>
  <c r="AJ96" i="26"/>
  <c r="AI96" i="26"/>
  <c r="AH96" i="26"/>
  <c r="AG96" i="26"/>
  <c r="AF96" i="26"/>
  <c r="AE96" i="26"/>
  <c r="AD96" i="26"/>
  <c r="AC96" i="26"/>
  <c r="AB96" i="26"/>
  <c r="AA96" i="26"/>
  <c r="Z96" i="26"/>
  <c r="Y96" i="26"/>
  <c r="X96" i="26"/>
  <c r="W96" i="26"/>
  <c r="V96" i="26"/>
  <c r="U96" i="26"/>
  <c r="AM95" i="26"/>
  <c r="AL95" i="26"/>
  <c r="AK95" i="26"/>
  <c r="AJ95" i="26"/>
  <c r="AI95" i="26"/>
  <c r="AH95" i="26"/>
  <c r="AG95" i="26"/>
  <c r="AF95" i="26"/>
  <c r="AE95" i="26"/>
  <c r="AD95" i="26"/>
  <c r="AC95" i="26"/>
  <c r="AB95" i="26"/>
  <c r="AA95" i="26"/>
  <c r="Z95" i="26"/>
  <c r="Y95" i="26"/>
  <c r="X95" i="26"/>
  <c r="W95" i="26"/>
  <c r="V95" i="26"/>
  <c r="U95" i="26"/>
  <c r="AM94" i="26"/>
  <c r="AL94" i="26"/>
  <c r="AK94" i="26"/>
  <c r="AJ94" i="26"/>
  <c r="AI94" i="26"/>
  <c r="AH94" i="26"/>
  <c r="AG94" i="26"/>
  <c r="AF94" i="26"/>
  <c r="AE94" i="26"/>
  <c r="AD94" i="26"/>
  <c r="AC94" i="26"/>
  <c r="AB94" i="26"/>
  <c r="AA94" i="26"/>
  <c r="Z94" i="26"/>
  <c r="Y94" i="26"/>
  <c r="X94" i="26"/>
  <c r="W94" i="26"/>
  <c r="V94" i="26"/>
  <c r="U94" i="26"/>
  <c r="AM93" i="26"/>
  <c r="AL93" i="26"/>
  <c r="AK93" i="26"/>
  <c r="AJ93" i="26"/>
  <c r="AI93" i="26"/>
  <c r="AH93" i="26"/>
  <c r="AG93" i="26"/>
  <c r="AF93" i="26"/>
  <c r="AE93" i="26"/>
  <c r="AD93" i="26"/>
  <c r="AC93" i="26"/>
  <c r="AB93" i="26"/>
  <c r="AA93" i="26"/>
  <c r="Z93" i="26"/>
  <c r="Y93" i="26"/>
  <c r="X93" i="26"/>
  <c r="W93" i="26"/>
  <c r="V93" i="26"/>
  <c r="U93" i="26"/>
  <c r="AM92" i="26"/>
  <c r="AL92" i="26"/>
  <c r="AK92" i="26"/>
  <c r="AJ92" i="26"/>
  <c r="AI92" i="26"/>
  <c r="AH92" i="26"/>
  <c r="AG92" i="26"/>
  <c r="AF92" i="26"/>
  <c r="AE92" i="26"/>
  <c r="AD92" i="26"/>
  <c r="AC92" i="26"/>
  <c r="AB92" i="26"/>
  <c r="AA92" i="26"/>
  <c r="Z92" i="26"/>
  <c r="Y92" i="26"/>
  <c r="X92" i="26"/>
  <c r="W92" i="26"/>
  <c r="V92" i="26"/>
  <c r="U92" i="26"/>
  <c r="AM91" i="26"/>
  <c r="AL91" i="26"/>
  <c r="AK91" i="26"/>
  <c r="AJ91" i="26"/>
  <c r="AI91" i="26"/>
  <c r="AH91" i="26"/>
  <c r="AG91" i="26"/>
  <c r="AF91" i="26"/>
  <c r="AE91" i="26"/>
  <c r="AD91" i="26"/>
  <c r="AC91" i="26"/>
  <c r="AB91" i="26"/>
  <c r="AA91" i="26"/>
  <c r="Z91" i="26"/>
  <c r="Y91" i="26"/>
  <c r="X91" i="26"/>
  <c r="W91" i="26"/>
  <c r="V91" i="26"/>
  <c r="U91" i="26"/>
  <c r="AM90" i="26"/>
  <c r="AL90" i="26"/>
  <c r="AK90" i="26"/>
  <c r="AJ90" i="26"/>
  <c r="AI90" i="26"/>
  <c r="AH90" i="26"/>
  <c r="AG90" i="26"/>
  <c r="AF90" i="26"/>
  <c r="AE90" i="26"/>
  <c r="AD90" i="26"/>
  <c r="AC90" i="26"/>
  <c r="AB90" i="26"/>
  <c r="AA90" i="26"/>
  <c r="Z90" i="26"/>
  <c r="Y90" i="26"/>
  <c r="X90" i="26"/>
  <c r="W90" i="26"/>
  <c r="V90" i="26"/>
  <c r="U90" i="26"/>
  <c r="AM89" i="26"/>
  <c r="AL89" i="26"/>
  <c r="AK89" i="26"/>
  <c r="AJ89" i="26"/>
  <c r="AI89" i="26"/>
  <c r="AH89" i="26"/>
  <c r="AG89" i="26"/>
  <c r="AF89" i="26"/>
  <c r="AE89" i="26"/>
  <c r="AD89" i="26"/>
  <c r="AC89" i="26"/>
  <c r="AB89" i="26"/>
  <c r="AA89" i="26"/>
  <c r="Z89" i="26"/>
  <c r="Y89" i="26"/>
  <c r="X89" i="26"/>
  <c r="W89" i="26"/>
  <c r="V89" i="26"/>
  <c r="U89" i="26"/>
  <c r="AM88" i="26"/>
  <c r="AL88" i="26"/>
  <c r="AK88" i="26"/>
  <c r="AJ88" i="26"/>
  <c r="AI88" i="26"/>
  <c r="AH88" i="26"/>
  <c r="AG88" i="26"/>
  <c r="AF88" i="26"/>
  <c r="AE88" i="26"/>
  <c r="AD88" i="26"/>
  <c r="AC88" i="26"/>
  <c r="AB88" i="26"/>
  <c r="AA88" i="26"/>
  <c r="Z88" i="26"/>
  <c r="Y88" i="26"/>
  <c r="X88" i="26"/>
  <c r="W88" i="26"/>
  <c r="V88" i="26"/>
  <c r="U88" i="26"/>
  <c r="AM87" i="26"/>
  <c r="AL87" i="26"/>
  <c r="AK87" i="26"/>
  <c r="AJ87" i="26"/>
  <c r="AI87" i="26"/>
  <c r="AH87" i="26"/>
  <c r="AG87" i="26"/>
  <c r="AF87" i="26"/>
  <c r="AE87" i="26"/>
  <c r="AD87" i="26"/>
  <c r="AC87" i="26"/>
  <c r="AB87" i="26"/>
  <c r="AA87" i="26"/>
  <c r="Z87" i="26"/>
  <c r="Y87" i="26"/>
  <c r="X87" i="26"/>
  <c r="W87" i="26"/>
  <c r="V87" i="26"/>
  <c r="U87" i="26"/>
  <c r="AM86" i="26"/>
  <c r="AL86" i="26"/>
  <c r="AK86" i="26"/>
  <c r="AJ86" i="26"/>
  <c r="AI86" i="26"/>
  <c r="AH86" i="26"/>
  <c r="AG86" i="26"/>
  <c r="AF86" i="26"/>
  <c r="AE86" i="26"/>
  <c r="AD86" i="26"/>
  <c r="AC86" i="26"/>
  <c r="AB86" i="26"/>
  <c r="AA86" i="26"/>
  <c r="Z86" i="26"/>
  <c r="Y86" i="26"/>
  <c r="X86" i="26"/>
  <c r="W86" i="26"/>
  <c r="V86" i="26"/>
  <c r="U86" i="26"/>
  <c r="AM85" i="26"/>
  <c r="AL85" i="26"/>
  <c r="AK85" i="26"/>
  <c r="AJ85" i="26"/>
  <c r="AI85" i="26"/>
  <c r="AH85" i="26"/>
  <c r="AG85" i="26"/>
  <c r="AF85" i="26"/>
  <c r="AE85" i="26"/>
  <c r="AD85" i="26"/>
  <c r="AC85" i="26"/>
  <c r="AB85" i="26"/>
  <c r="AA85" i="26"/>
  <c r="Z85" i="26"/>
  <c r="Y85" i="26"/>
  <c r="X85" i="26"/>
  <c r="W85" i="26"/>
  <c r="V85" i="26"/>
  <c r="U85" i="26"/>
  <c r="AM84" i="26"/>
  <c r="AL84" i="26"/>
  <c r="AK84" i="26"/>
  <c r="AJ84" i="26"/>
  <c r="AI84" i="26"/>
  <c r="AH84" i="26"/>
  <c r="AG84" i="26"/>
  <c r="AF84" i="26"/>
  <c r="AE84" i="26"/>
  <c r="AD84" i="26"/>
  <c r="AC84" i="26"/>
  <c r="AB84" i="26"/>
  <c r="AA84" i="26"/>
  <c r="Z84" i="26"/>
  <c r="Y84" i="26"/>
  <c r="X84" i="26"/>
  <c r="W84" i="26"/>
  <c r="V84" i="26"/>
  <c r="U84" i="26"/>
  <c r="AM83" i="26"/>
  <c r="AL83" i="26"/>
  <c r="AK83" i="26"/>
  <c r="AJ83" i="26"/>
  <c r="AI83" i="26"/>
  <c r="AH83" i="26"/>
  <c r="AG83" i="26"/>
  <c r="AF83" i="26"/>
  <c r="AE83" i="26"/>
  <c r="AD83" i="26"/>
  <c r="AC83" i="26"/>
  <c r="AB83" i="26"/>
  <c r="AA83" i="26"/>
  <c r="Z83" i="26"/>
  <c r="Y83" i="26"/>
  <c r="X83" i="26"/>
  <c r="W83" i="26"/>
  <c r="V83" i="26"/>
  <c r="U83" i="26"/>
  <c r="AM82" i="26"/>
  <c r="AL82" i="26"/>
  <c r="AK82" i="26"/>
  <c r="AJ82" i="26"/>
  <c r="AI82" i="26"/>
  <c r="AH82" i="26"/>
  <c r="AG82" i="26"/>
  <c r="AF82" i="26"/>
  <c r="AE82" i="26"/>
  <c r="AD82" i="26"/>
  <c r="AC82" i="26"/>
  <c r="AB82" i="26"/>
  <c r="AA82" i="26"/>
  <c r="Z82" i="26"/>
  <c r="Y82" i="26"/>
  <c r="X82" i="26"/>
  <c r="W82" i="26"/>
  <c r="V82" i="26"/>
  <c r="U82" i="26"/>
  <c r="AM81" i="26"/>
  <c r="AL81" i="26"/>
  <c r="AK81" i="26"/>
  <c r="AJ81" i="26"/>
  <c r="AI81" i="26"/>
  <c r="AH81" i="26"/>
  <c r="AG81" i="26"/>
  <c r="AF81" i="26"/>
  <c r="AE81" i="26"/>
  <c r="AD81" i="26"/>
  <c r="AC81" i="26"/>
  <c r="AB81" i="26"/>
  <c r="AA81" i="26"/>
  <c r="Z81" i="26"/>
  <c r="Y81" i="26"/>
  <c r="X81" i="26"/>
  <c r="W81" i="26"/>
  <c r="V81" i="26"/>
  <c r="U81" i="26"/>
  <c r="AM80" i="26"/>
  <c r="AL80" i="26"/>
  <c r="AK80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80" i="26"/>
  <c r="U80" i="26"/>
  <c r="AM79" i="26"/>
  <c r="AL79" i="26"/>
  <c r="AK79" i="26"/>
  <c r="AJ79" i="26"/>
  <c r="AI79" i="26"/>
  <c r="AH79" i="26"/>
  <c r="AG79" i="26"/>
  <c r="AF79" i="26"/>
  <c r="AE79" i="26"/>
  <c r="AD79" i="26"/>
  <c r="AC79" i="26"/>
  <c r="AB79" i="26"/>
  <c r="AA79" i="26"/>
  <c r="Z79" i="26"/>
  <c r="Y79" i="26"/>
  <c r="X79" i="26"/>
  <c r="W79" i="26"/>
  <c r="V79" i="26"/>
  <c r="U79" i="26"/>
  <c r="AM78" i="26"/>
  <c r="AL78" i="26"/>
  <c r="AK78" i="26"/>
  <c r="AJ78" i="26"/>
  <c r="AI78" i="26"/>
  <c r="AH78" i="26"/>
  <c r="AG78" i="26"/>
  <c r="AF78" i="26"/>
  <c r="AE78" i="26"/>
  <c r="AD78" i="26"/>
  <c r="AC78" i="26"/>
  <c r="AB78" i="26"/>
  <c r="AA78" i="26"/>
  <c r="Z78" i="26"/>
  <c r="Y78" i="26"/>
  <c r="X78" i="26"/>
  <c r="W78" i="26"/>
  <c r="V78" i="26"/>
  <c r="U78" i="26"/>
  <c r="AM77" i="26"/>
  <c r="AL77" i="26"/>
  <c r="AK77" i="26"/>
  <c r="AJ77" i="26"/>
  <c r="AI77" i="26"/>
  <c r="AH77" i="26"/>
  <c r="AG77" i="26"/>
  <c r="AF77" i="26"/>
  <c r="AE77" i="26"/>
  <c r="AD77" i="26"/>
  <c r="AC77" i="26"/>
  <c r="AB77" i="26"/>
  <c r="AA77" i="26"/>
  <c r="Z77" i="26"/>
  <c r="Y77" i="26"/>
  <c r="X77" i="26"/>
  <c r="W77" i="26"/>
  <c r="V77" i="26"/>
  <c r="U77" i="26"/>
  <c r="AM76" i="26"/>
  <c r="AL76" i="26"/>
  <c r="AK76" i="26"/>
  <c r="AJ76" i="26"/>
  <c r="AI76" i="26"/>
  <c r="AH76" i="26"/>
  <c r="AG76" i="26"/>
  <c r="AF76" i="26"/>
  <c r="AE76" i="26"/>
  <c r="AD76" i="26"/>
  <c r="AC76" i="26"/>
  <c r="AB76" i="26"/>
  <c r="AA76" i="26"/>
  <c r="Z76" i="26"/>
  <c r="Y76" i="26"/>
  <c r="X76" i="26"/>
  <c r="W76" i="26"/>
  <c r="V76" i="26"/>
  <c r="U76" i="26"/>
  <c r="AM75" i="26"/>
  <c r="AL75" i="26"/>
  <c r="AK75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5" i="26"/>
  <c r="U75" i="26"/>
  <c r="AM74" i="26"/>
  <c r="AL74" i="26"/>
  <c r="AK74" i="26"/>
  <c r="AJ74" i="26"/>
  <c r="AI74" i="26"/>
  <c r="AH74" i="26"/>
  <c r="AG74" i="26"/>
  <c r="AF74" i="26"/>
  <c r="AE74" i="26"/>
  <c r="AD74" i="26"/>
  <c r="AC74" i="26"/>
  <c r="AB74" i="26"/>
  <c r="AA74" i="26"/>
  <c r="Z74" i="26"/>
  <c r="Y74" i="26"/>
  <c r="X74" i="26"/>
  <c r="W74" i="26"/>
  <c r="V74" i="26"/>
  <c r="U74" i="26"/>
  <c r="AM73" i="26"/>
  <c r="AL73" i="26"/>
  <c r="AK73" i="26"/>
  <c r="AJ73" i="26"/>
  <c r="AI73" i="26"/>
  <c r="AH73" i="26"/>
  <c r="AG73" i="26"/>
  <c r="AF73" i="26"/>
  <c r="AE73" i="26"/>
  <c r="AD73" i="26"/>
  <c r="AC73" i="26"/>
  <c r="AB73" i="26"/>
  <c r="AA73" i="26"/>
  <c r="Z73" i="26"/>
  <c r="Y73" i="26"/>
  <c r="X73" i="26"/>
  <c r="W73" i="26"/>
  <c r="V73" i="26"/>
  <c r="U73" i="26"/>
  <c r="AM72" i="26"/>
  <c r="AL72" i="26"/>
  <c r="AK72" i="26"/>
  <c r="AJ72" i="26"/>
  <c r="AI72" i="26"/>
  <c r="AH72" i="26"/>
  <c r="AG72" i="26"/>
  <c r="AF72" i="26"/>
  <c r="AE72" i="26"/>
  <c r="AD72" i="26"/>
  <c r="AC72" i="26"/>
  <c r="AB72" i="26"/>
  <c r="AA72" i="26"/>
  <c r="Z72" i="26"/>
  <c r="Y72" i="26"/>
  <c r="X72" i="26"/>
  <c r="W72" i="26"/>
  <c r="V72" i="26"/>
  <c r="U72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AM52" i="26"/>
  <c r="AL52" i="26"/>
  <c r="AK52" i="26"/>
  <c r="AJ52" i="26"/>
  <c r="AI52" i="26"/>
  <c r="AH52" i="26"/>
  <c r="AG52" i="26"/>
  <c r="AF52" i="26"/>
  <c r="AE52" i="26"/>
  <c r="AD52" i="26"/>
  <c r="AC52" i="26"/>
  <c r="AB52" i="26"/>
  <c r="AA52" i="26"/>
  <c r="Z52" i="26"/>
  <c r="Y52" i="26"/>
  <c r="X52" i="26"/>
  <c r="W52" i="26"/>
  <c r="V52" i="26"/>
  <c r="U52" i="26"/>
  <c r="AM51" i="26"/>
  <c r="AL51" i="26"/>
  <c r="AK51" i="26"/>
  <c r="AJ51" i="26"/>
  <c r="AI51" i="26"/>
  <c r="AH51" i="26"/>
  <c r="AG51" i="26"/>
  <c r="AF51" i="26"/>
  <c r="AE51" i="26"/>
  <c r="AD51" i="26"/>
  <c r="AC51" i="26"/>
  <c r="AB51" i="26"/>
  <c r="AA51" i="26"/>
  <c r="Z51" i="26"/>
  <c r="Y51" i="26"/>
  <c r="X51" i="26"/>
  <c r="W51" i="26"/>
  <c r="V51" i="26"/>
  <c r="U51" i="26"/>
  <c r="AM50" i="26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50" i="26"/>
  <c r="U50" i="26"/>
  <c r="AM49" i="26"/>
  <c r="AL49" i="26"/>
  <c r="AK49" i="26"/>
  <c r="AJ49" i="26"/>
  <c r="AI49" i="26"/>
  <c r="AH49" i="26"/>
  <c r="AG49" i="26"/>
  <c r="AF49" i="26"/>
  <c r="AE49" i="26"/>
  <c r="AD49" i="26"/>
  <c r="AC49" i="26"/>
  <c r="AB49" i="26"/>
  <c r="AA49" i="26"/>
  <c r="Z49" i="26"/>
  <c r="Y49" i="26"/>
  <c r="X49" i="26"/>
  <c r="W49" i="26"/>
  <c r="V49" i="26"/>
  <c r="U49" i="26"/>
  <c r="AM48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8" i="26"/>
  <c r="U48" i="26"/>
  <c r="AM47" i="26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AM46" i="26"/>
  <c r="AL46" i="26"/>
  <c r="AK46" i="26"/>
  <c r="AJ46" i="26"/>
  <c r="AI46" i="26"/>
  <c r="AH46" i="26"/>
  <c r="AG46" i="26"/>
  <c r="AF46" i="26"/>
  <c r="AE46" i="26"/>
  <c r="AD46" i="26"/>
  <c r="AC46" i="26"/>
  <c r="AB46" i="26"/>
  <c r="AA46" i="26"/>
  <c r="Z46" i="26"/>
  <c r="Y46" i="26"/>
  <c r="X46" i="26"/>
  <c r="W46" i="26"/>
  <c r="V46" i="26"/>
  <c r="U46" i="26"/>
  <c r="AM45" i="26"/>
  <c r="AL45" i="26"/>
  <c r="AK45" i="26"/>
  <c r="AJ45" i="26"/>
  <c r="AI45" i="26"/>
  <c r="AH45" i="26"/>
  <c r="AG45" i="26"/>
  <c r="AF45" i="26"/>
  <c r="AE45" i="26"/>
  <c r="AD45" i="26"/>
  <c r="AC45" i="26"/>
  <c r="AB45" i="26"/>
  <c r="AA45" i="26"/>
  <c r="Z45" i="26"/>
  <c r="Y45" i="26"/>
  <c r="X45" i="26"/>
  <c r="W45" i="26"/>
  <c r="V45" i="26"/>
  <c r="U45" i="26"/>
  <c r="AM44" i="26"/>
  <c r="AL44" i="26"/>
  <c r="AK44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4" i="26"/>
  <c r="U44" i="26"/>
  <c r="AM43" i="26"/>
  <c r="AL43" i="26"/>
  <c r="AK43" i="26"/>
  <c r="AJ43" i="26"/>
  <c r="AI43" i="26"/>
  <c r="AH43" i="26"/>
  <c r="AG43" i="26"/>
  <c r="AF43" i="26"/>
  <c r="AE43" i="26"/>
  <c r="AD43" i="26"/>
  <c r="AC43" i="26"/>
  <c r="AB43" i="26"/>
  <c r="AA43" i="26"/>
  <c r="Z43" i="26"/>
  <c r="Y43" i="26"/>
  <c r="X43" i="26"/>
  <c r="W43" i="26"/>
  <c r="V43" i="26"/>
  <c r="U43" i="26"/>
  <c r="AM42" i="26"/>
  <c r="AL42" i="26"/>
  <c r="AK42" i="26"/>
  <c r="AJ42" i="26"/>
  <c r="AI42" i="26"/>
  <c r="AH42" i="26"/>
  <c r="AG42" i="26"/>
  <c r="AF42" i="26"/>
  <c r="AE42" i="26"/>
  <c r="AD42" i="26"/>
  <c r="AC42" i="26"/>
  <c r="AB42" i="26"/>
  <c r="AA42" i="26"/>
  <c r="Z42" i="26"/>
  <c r="Y42" i="26"/>
  <c r="X42" i="26"/>
  <c r="W42" i="26"/>
  <c r="V42" i="26"/>
  <c r="U42" i="26"/>
  <c r="AM41" i="26"/>
  <c r="AL41" i="26"/>
  <c r="AK41" i="26"/>
  <c r="AJ41" i="26"/>
  <c r="AI41" i="26"/>
  <c r="AH41" i="26"/>
  <c r="AG41" i="26"/>
  <c r="AF41" i="26"/>
  <c r="AE41" i="26"/>
  <c r="AD41" i="26"/>
  <c r="AC41" i="26"/>
  <c r="AB41" i="26"/>
  <c r="AA41" i="26"/>
  <c r="Z41" i="26"/>
  <c r="Y41" i="26"/>
  <c r="X41" i="26"/>
  <c r="W41" i="26"/>
  <c r="V41" i="26"/>
  <c r="U41" i="26"/>
  <c r="AM40" i="26"/>
  <c r="AL40" i="26"/>
  <c r="AK40" i="26"/>
  <c r="AJ40" i="26"/>
  <c r="AI40" i="26"/>
  <c r="AH40" i="26"/>
  <c r="AG40" i="26"/>
  <c r="AF40" i="26"/>
  <c r="AE40" i="26"/>
  <c r="AD40" i="26"/>
  <c r="AC40" i="26"/>
  <c r="AB40" i="26"/>
  <c r="AA40" i="26"/>
  <c r="Z40" i="26"/>
  <c r="Y40" i="26"/>
  <c r="X40" i="26"/>
  <c r="W40" i="26"/>
  <c r="V40" i="26"/>
  <c r="U40" i="26"/>
  <c r="AM39" i="26"/>
  <c r="AL39" i="26"/>
  <c r="AK39" i="26"/>
  <c r="AJ39" i="26"/>
  <c r="AI39" i="26"/>
  <c r="AH39" i="26"/>
  <c r="AG39" i="26"/>
  <c r="AF39" i="26"/>
  <c r="AE39" i="26"/>
  <c r="AD39" i="26"/>
  <c r="AC39" i="26"/>
  <c r="AB39" i="26"/>
  <c r="AA39" i="26"/>
  <c r="Z39" i="26"/>
  <c r="Y39" i="26"/>
  <c r="X39" i="26"/>
  <c r="W39" i="26"/>
  <c r="V39" i="26"/>
  <c r="U39" i="26"/>
  <c r="AM38" i="26"/>
  <c r="AL38" i="26"/>
  <c r="AK38" i="26"/>
  <c r="AJ38" i="26"/>
  <c r="AI38" i="26"/>
  <c r="AH38" i="26"/>
  <c r="AG38" i="26"/>
  <c r="AF38" i="26"/>
  <c r="AE38" i="26"/>
  <c r="AD38" i="26"/>
  <c r="AC38" i="26"/>
  <c r="AB38" i="26"/>
  <c r="AA38" i="26"/>
  <c r="Z38" i="26"/>
  <c r="Y38" i="26"/>
  <c r="X38" i="26"/>
  <c r="W38" i="26"/>
  <c r="V38" i="26"/>
  <c r="U38" i="26"/>
  <c r="AM37" i="26"/>
  <c r="AL37" i="26"/>
  <c r="AK37" i="26"/>
  <c r="AJ37" i="26"/>
  <c r="AI37" i="26"/>
  <c r="AH37" i="26"/>
  <c r="AG37" i="26"/>
  <c r="AF37" i="26"/>
  <c r="AE37" i="26"/>
  <c r="AD37" i="26"/>
  <c r="AC37" i="26"/>
  <c r="AB37" i="26"/>
  <c r="AA37" i="26"/>
  <c r="Z37" i="26"/>
  <c r="Y37" i="26"/>
  <c r="X37" i="26"/>
  <c r="W37" i="26"/>
  <c r="V37" i="26"/>
  <c r="U37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W36" i="26"/>
  <c r="V36" i="26"/>
  <c r="U36" i="26"/>
  <c r="AM35" i="26"/>
  <c r="AL35" i="26"/>
  <c r="AK35" i="26"/>
  <c r="AJ35" i="26"/>
  <c r="AI35" i="26"/>
  <c r="AH35" i="26"/>
  <c r="AG35" i="26"/>
  <c r="AF35" i="26"/>
  <c r="AE35" i="26"/>
  <c r="AD35" i="26"/>
  <c r="AC35" i="26"/>
  <c r="AB35" i="26"/>
  <c r="AA35" i="26"/>
  <c r="Z35" i="26"/>
  <c r="Y35" i="26"/>
  <c r="X35" i="26"/>
  <c r="W35" i="26"/>
  <c r="V35" i="26"/>
  <c r="U35" i="26"/>
  <c r="AM34" i="26"/>
  <c r="AL34" i="26"/>
  <c r="AK34" i="26"/>
  <c r="AJ34" i="26"/>
  <c r="AI34" i="26"/>
  <c r="AH34" i="26"/>
  <c r="AG34" i="26"/>
  <c r="AF34" i="26"/>
  <c r="AE34" i="26"/>
  <c r="AD34" i="26"/>
  <c r="AC34" i="26"/>
  <c r="AB34" i="26"/>
  <c r="AA34" i="26"/>
  <c r="Z34" i="26"/>
  <c r="Y34" i="26"/>
  <c r="X34" i="26"/>
  <c r="W34" i="26"/>
  <c r="V34" i="26"/>
  <c r="U34" i="26"/>
  <c r="AM33" i="26"/>
  <c r="AL33" i="26"/>
  <c r="AK33" i="26"/>
  <c r="AJ33" i="26"/>
  <c r="AI33" i="26"/>
  <c r="AH33" i="26"/>
  <c r="AG33" i="26"/>
  <c r="AF33" i="26"/>
  <c r="AE33" i="26"/>
  <c r="AD33" i="26"/>
  <c r="AC33" i="26"/>
  <c r="AB33" i="26"/>
  <c r="AA33" i="26"/>
  <c r="Z33" i="26"/>
  <c r="Y33" i="26"/>
  <c r="X33" i="26"/>
  <c r="W33" i="26"/>
  <c r="V33" i="26"/>
  <c r="U33" i="26"/>
  <c r="AM32" i="26"/>
  <c r="AL32" i="26"/>
  <c r="AK32" i="26"/>
  <c r="AJ32" i="26"/>
  <c r="AI32" i="26"/>
  <c r="AH32" i="26"/>
  <c r="AG32" i="26"/>
  <c r="AF32" i="26"/>
  <c r="AE32" i="26"/>
  <c r="AD32" i="26"/>
  <c r="AC32" i="26"/>
  <c r="AB32" i="26"/>
  <c r="AA32" i="26"/>
  <c r="Z32" i="26"/>
  <c r="Y32" i="26"/>
  <c r="X32" i="26"/>
  <c r="W32" i="26"/>
  <c r="V32" i="26"/>
  <c r="U32" i="26"/>
  <c r="AM31" i="26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1" i="26"/>
  <c r="U31" i="26"/>
  <c r="AM30" i="26"/>
  <c r="AL30" i="26"/>
  <c r="AK30" i="26"/>
  <c r="AJ30" i="26"/>
  <c r="AI30" i="26"/>
  <c r="AH30" i="26"/>
  <c r="AE30" i="26"/>
  <c r="AD30" i="26"/>
  <c r="AC30" i="26"/>
  <c r="AB30" i="26"/>
  <c r="AA30" i="26"/>
  <c r="Z30" i="26"/>
  <c r="Y30" i="26"/>
  <c r="X30" i="26"/>
  <c r="W30" i="26"/>
  <c r="V30" i="26"/>
  <c r="U30" i="26"/>
  <c r="AM29" i="26"/>
  <c r="AL29" i="26"/>
  <c r="AK29" i="26"/>
  <c r="AJ29" i="26"/>
  <c r="AI29" i="26"/>
  <c r="AH29" i="26"/>
  <c r="AG29" i="26"/>
  <c r="AF29" i="26"/>
  <c r="AE29" i="26"/>
  <c r="AD29" i="26"/>
  <c r="AC29" i="26"/>
  <c r="AB29" i="26"/>
  <c r="AA29" i="26"/>
  <c r="Z29" i="26"/>
  <c r="Y29" i="26"/>
  <c r="X29" i="26"/>
  <c r="W29" i="26"/>
  <c r="V29" i="26"/>
  <c r="U29" i="26"/>
  <c r="AP577" i="36" l="1"/>
  <c r="AQ577" i="36" s="1"/>
  <c r="AO574" i="36"/>
  <c r="AQ573" i="36"/>
  <c r="I148" i="32"/>
  <c r="AC25" i="26"/>
  <c r="AB25" i="26"/>
  <c r="AE25" i="26"/>
  <c r="W25" i="26"/>
  <c r="AL25" i="26"/>
  <c r="AD25" i="26"/>
  <c r="Y26" i="26"/>
  <c r="AG26" i="26"/>
  <c r="AK25" i="26"/>
  <c r="AD26" i="26"/>
  <c r="AL26" i="26"/>
  <c r="AJ26" i="26"/>
  <c r="AC26" i="26"/>
  <c r="AM25" i="26"/>
  <c r="AK26" i="26"/>
  <c r="AB26" i="26"/>
  <c r="X25" i="26"/>
  <c r="AF25" i="26"/>
  <c r="W26" i="26"/>
  <c r="AE26" i="26"/>
  <c r="AM26" i="26"/>
  <c r="Y25" i="26"/>
  <c r="AG25" i="26"/>
  <c r="X26" i="26"/>
  <c r="AF26" i="26"/>
  <c r="Z25" i="26"/>
  <c r="AH25" i="26"/>
  <c r="AA25" i="26"/>
  <c r="AI25" i="26"/>
  <c r="Z26" i="26"/>
  <c r="AH26" i="26"/>
  <c r="AJ25" i="26"/>
  <c r="AA26" i="26"/>
  <c r="AI26" i="26"/>
  <c r="AP578" i="36" l="1"/>
  <c r="AQ578" i="36" s="1"/>
  <c r="AV578" i="36"/>
  <c r="AO575" i="36"/>
  <c r="AO576" i="36" s="1"/>
  <c r="AQ574" i="36"/>
  <c r="J149" i="32"/>
  <c r="I149" i="32" s="1"/>
  <c r="J150" i="32" s="1"/>
  <c r="L148" i="32"/>
  <c r="AP580" i="36" l="1"/>
  <c r="AQ580" i="36" s="1"/>
  <c r="AV580" i="36"/>
  <c r="AQ576" i="36"/>
  <c r="AQ575" i="36"/>
  <c r="AP579" i="36"/>
  <c r="AQ579" i="36" s="1"/>
  <c r="AV579" i="36"/>
  <c r="M149" i="32"/>
  <c r="I150" i="32"/>
  <c r="J151" i="32" s="1"/>
  <c r="L149" i="32" l="1"/>
  <c r="M150" i="32" l="1"/>
  <c r="L150" i="32" s="1"/>
  <c r="I151" i="32"/>
  <c r="J152" i="32" s="1"/>
  <c r="M151" i="32" l="1"/>
  <c r="L151" i="32" s="1"/>
  <c r="I152" i="32"/>
  <c r="J153" i="32" s="1"/>
  <c r="J156" i="32" s="1"/>
  <c r="M152" i="32" l="1"/>
  <c r="L152" i="32" s="1"/>
  <c r="M153" i="32" s="1"/>
  <c r="I153" i="32" l="1"/>
  <c r="J154" i="32" s="1"/>
  <c r="M156" i="32"/>
  <c r="I154" i="32" l="1"/>
  <c r="L153" i="32"/>
  <c r="M154" i="32" s="1"/>
  <c r="J155" i="32" l="1"/>
  <c r="I155" i="32" s="1"/>
  <c r="L154" i="32"/>
  <c r="S159" i="27"/>
  <c r="T159" i="27" s="1"/>
  <c r="M155" i="32" l="1"/>
  <c r="L155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小郭小</author>
  </authors>
  <commentList>
    <comment ref="A14" authorId="0" shapeId="0" xr:uid="{5A02F6BA-4E4B-4BED-B0BE-7AD3B70967E2}">
      <text>
        <r>
          <rPr>
            <b/>
            <sz val="9"/>
            <color indexed="81"/>
            <rFont val="宋体"/>
            <family val="3"/>
            <charset val="134"/>
          </rPr>
          <t>UEsDBBQACAgIADGklFcAAAAAAAAAAAAAAAABAAAAMO2a3W4bxxXHfd2nWKxRQAJEZD53Z3gnU7QjWJYVSY5hBIEwOzMrLUJy1eUysWEIaGCkSYM0Tas0DWInaYo09k3qIDUSfyTtI+QlTMp+i54lKX5IpEjJpBsEvTCsHe5yZ//z23PO/A+LC2dO/erUqVPXXXt1O07SQlwJo003f901NlS1UrqkKps1tWndvKsr7pxroup2SV27EJtsyJQXKybSKo3i7MOoOl/Vbj5NajY7eDEy9kxJVV7bH6pV7VKtohI3H6pS1e7Mte+6HqUle3G7+S1wa1UqNUeKJVu2lbTaPn3O1XGtkibXOsfGVnUSta9r3SJM7G9qtqK7J8EkKmkURjbpDFVVebtku4e2ZHVqTfOm5+21paiauvlX3MRW0zixy6ps4eFqlSiF/6pxLdHN422jUrsA/9xXO8PtWaQqKLWu279HdnW1o0P30uYICFG2aRKBdq9cdzfgQ7UQbTYvIHOt4/Vr23AynnMDuxlVWpe6BCGCMMVuJk1zQS4gxCT2EIzYSmsCbmErqqi8s7KymHfW41SVHFi0WhWEdFaS2NR0Ws07F+ILzWsuZU+Zd3/tNtdGVYw1nWewV9NE6XRdbfaq7ebZnLuZxLXt5gftc1+zsAIuC3lIDBIWecqTLJBwAH/TwCCCWWDgLpXWJLPZ1d+68/TGnfr3/3h8/5P67pv5vffvNu5+COe0F6Ij3/4cd+aOoxaW0sPogFoIE+IfW60r8ZVpqOVLzjxmFA1Ci602ATHSk9bzmeReEB6tVv3H3catd+ofvDdJzYAwuU/YFoQCu2p1nJgmpzoul+GRsze2Pa2zq8WXNhYuXl6G07dVAoOpTarZCReKq+eKG+tXVopw2vzL5+CEK8X51aUrG6vFteI6DGbIZtdny3Jxef1FOFw8t3xxtbixfGlpqeeEjbXVAhxeLhbP74+0v5dn1ywXli4tLC6f2yguL2wszK9nH2B3Z2fn1c6yVzEbsOKXt+KSraqShXWOtM07yDntLEQWokPvWl+rqcoLaTPcTWLJsWVWUcpEyBmXIZfcChpiz/qUYEG7S974/YP6H//0+NH3eXS68fm9xrcP8rDc2UKrNwqt51rjmHBJvNbg2eatafPv8+2bGR4wzbTUxBhKA+pTBbzxQLDQU3goNfW3brxQ/+DOsdnBFEmKfn7sNLHoZwePyw7pi61na2kNNHPWbJq2slWLHmcGMmkaVWpxrTqbd9ZSq8pOIVbTRElKqiz3A8uMZw0yoZVUYmFDKbCRrAelW58/uXd779Hu3j//CkDNPPnPZ3uPvp7N19+9U3/35t5bXx4mC2EBAZv2koV7ydKhpZxBpBIhwzK0LJSE60AiIrGSduJkIYr8n2NUehaysDcgKq1tx+l+QFqwYZyUrclwsiXnjEqcmZ9+R3i5PDtFrCA4SBog7Ie+FoHwlTLCg1ElmWel18Vq7/1vAKssQj357OHewwdP//z3fGt6Wa6q3/xxEFa+9Dw2HCvlU25VCLczGIiSFPIiJwH3qAglnTxWHhQnv7CAhQeVN71YFeLtbQso4dPTxMhIhSxXNoAXN+DGCoUZw0KD4lpJMwijp7u38vj00fBwbyg8ihFmLaYALUehkYHykEIBJxQJIoL/wzMOPGIEPPOlWhnSXNmZmUdomvxQH3PNPIE4960KjOXa+BwSjB8qJeVgfj7Nw6xGAMSHAkR0GCiIPr4vlfEVosT3BGNcUaZIICZfLhHEf3FJTR4CyCls2XKkYWfV3lC1SybYZ9mrvQRNiBwFNW+IBaydj6EsUiQMPW4hGIVKY8W75Dy+/zVwUn/vo2xT9fA2bKqAosbffmi893bjL9/MFAori7MDim7mQ5XjD6WI+34IMQ62wkj7jEiJAqwD5nMRCiOHUzQQn0NVECFiCsAcoOPwtmsIL8cupumA8PJSVNmC2LFpVOysxEmad4pXo07A6ZbSzsxLnCN0fjbfnOfSlfz8y8XV+XPF6UWhgEjGIIPkiDBejgUBykmjTQ4LbJXEkMhQbya7/dXeJ2/Xv73ZuH83X3/wr8ePdrOw1CmzO/MHprLP65++Xf/tD631gZ3EIswUHdjfIcCJDNvf+V5AaODznBSI5ZhvaU5KQ3MEh0QRyH4h6ct6PdbUiKh1IE4JRKcSp54bdnhYVltPVKUKTERxpVMe6dT0Mbm+ZZMy4NdiMFtC5zxEs4lg2B4axSFXWGqrVC7wA5JjOOA5ITXLcRNy4RthabMQOchhvp0bH37Z+PgAitlj1L+8Xf/DF4dx7BI47zHMMePDCKSeEsbXgBw1NscoDnKCeDoXSo/IECIlCdiJ0uYvDUBydNzrDXnOTEbm7IDI9zyJg0yjQohxOeGJACKfhNhCLckZhIinrLZE6VGRb6aF3+zBCHgUcRDzKIOybxhxCraIiNogF3IJb0JoVE74lOQEhVqfcKV9QyZf6f+vXPcxF4tRIpAlBApj7mnf+pwxwn1leKBwKHsW6vnY7hRhxLtyrcHCME/2mbDDjbR5iMavWyfz0zId4EVYXCk6Z7IM6RSSmrHOxajPVru0tvBCoJKk5duOLSc+wgLhQkPgQ9QYn2TtixCxkPgIhRoiWq9Je8BZa9x79OT7G/UP3tl7+NVsHuZdv3+j8e2D4Ul479/vZ1A2vvjuRGZr0/vVfZ4dPqnKz+ZZjist44ZhImjowTZOSe0LoiiHeXPlqeYeayxpOxHlZPXNiAYIbbaIenTFVNCT6nrYxZumvkQDvMIDgEPNOYUdA1IWB75PIWaLI0zhfn07jt6k9YXowBHDh/SV5KT6tu2sgkq34Aur0xTXI1BTc8pgcwmQCBJYTL2s08mxFkKOK+7Tj+81Pnvz6e6t5yWuOLG4+3bPVEOCgWTKpPG80GZNKqM0JHguVcCtEGhsVXc/nUowwKgn8/e03KbcT+xTjx7RUBzZ4xvaUJy8oTU4JQ2kr1CKq1Flc2D7rHfHNU3yAmQ5UwreY6VDXwpGrAhCypCGDYzwD5LX+PC7vZsfD+ygTYE8ivw+8rq9k+fYMxpXydGNm3GbRlOx6TE/KCQf1Xx7xi7JuMKNbloc3SZ5XnLxqfcFxq9wRrn0IxoDU/HxkexNEh2LeEpO+Lhajfaij2GFH8+5PkGeGLPEnuAvLcYObyN/7jDuTy0m5ce25Ou3w7qGU49vN3Hbc4rFzJh24slszgn4kEggjo8UPrPssY/7Kp5l+4ZWVYDYWS5eLvTaet0AetDPmBy7GDNk4PXPYeuTHOOgrqKK54yGzUKIwwDRgVmm++OgvYc/gn6Nj+7Wv/kwe4KRbsakKO7xAp/dO50itmN6kifzSicRMIb1Dfu5bbeanrk9N0Wlx+x4HbMf5x7swI3QG2RLo7I9mzUXsvQE25isv6C3rH7tZVWKuo9Ygvf+YpAtCWsdtBKiW8pGbfJ684f0mWURB9WzSVxuZ0eMm+0cGFxLVZLOp4fG1+PWkMSkaUxDqRrFpv3t29m3N79uZ+e/UEsHCPQk4bIxCgAA8S8AAA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小郭小</author>
  </authors>
  <commentList>
    <comment ref="A24" authorId="0" shapeId="0" xr:uid="{9FFC7DBF-A6D2-4D65-8E08-970092050EA0}">
      <text>
        <r>
          <rPr>
            <b/>
            <sz val="9"/>
            <color indexed="81"/>
            <rFont val="宋体"/>
            <family val="3"/>
            <charset val="134"/>
          </rPr>
          <t>UEsDBBQAAAAIANOk1FRFOUkJxwkAAISzAAAKAAAAemlwcGVkZmlsZe2dfVATZx7Hdzm1p47WuastXHtzWloLWutuyAtJO70iRkDlpUi9lilji1BHELXAjI7OKactjlgYre3Rjq1V1IClgEYghITIi0ZJE6AQgopvh613x0tb6iv0rJcXAuQhu0lwA/vE5/PPCk8GduPz+/LZ3+6zES9aiE3EMOz3vpiZVZraok75vdDsX/Z8sLz7xxkYwAMjxg0eFRUmOlcoPSU/0lymlokUshPnwJdCQmmWl+03TId2vLT0ZvU1mcFPX+s/Prs1EjycILhCkk9QjO/aW1A8wdAk76f5GfJ+ZbPupFKtMjj/e5939oVeOOYx00JaPN57gGAjr4c8vuPN6r6ww9opVeuW7vwrOD6Qj1ijQXFb2S7SF7XoRC158n6psrZNe35ResLY7/JDcvvWZPMWt36DrYeGL+eRJCkkeBTjO/bKi3GKMSt/W7PO5cOoq9Z/vUB33PELvdj73rlMJcpHxEjwZ28lT03MPxKUpbniryjM4YJ5OQEzJwlOWQgife14H4RrMJGP4ZERMaHL3vKzJtiLW4NWiKODQsQvzgpbt2p9yoa1iemJDyuieBoPo8vHpL3q4gkOfgbKRyexzUfcNDkc/e1BPAI86M6OKin6X0juxJ+uJn9UPmXE+IA/appOHjIWgvrXFp2fkOfrbzyrkvfPWhE29nv8sMT4AE2Emru6gprull8M55u/ru+X9rdpahqV7RW947N7Qxj9UUhyuQIBxXh+nrQYZ+r8+ty3db0nms3/NKZjuVOn48bza4+ZFuXIHxEjwXcf6wooilobIdm4esOtbx77DsxLqz9SFQJ0+shIPg75oyXB3OSPfIwuH3flqZnrP44qHz3oz2Y58keEHRLeEa6dTkRGHroYGnt1ja4HHLfrjxyICwF7AzZ/DKQYZ50/wjwtkD8i7IBf0r8f/5xm/cJ9S5bFTbsTtw3MS7v+yIHZH5nIR8AfA93kjwKMLh9Z54+ek4/IHxEWVibMTgn5+xNBx4/Wc3N8vbeA44A/SnuNhUBAXAcYtgI2fxRSjLPIH+GfFsgfEXbAVT+f+3RrUqx4e35WfLNPczWYl4A/goUAnz4yko+APwrd5I+BGF0+ssgfPS0fkT8iLGxSvfx2/N6VC/O9uTHKwE2h4LjVH8/0y/KMhUD4mkph7HeTQeZ0/NG8HZz+bD000/2PHJ6Qw6cYz9gvLf6dg3ys1zb0Sk+59ntdyUe2vncuIxvMR0e3TCEeIfCkqsTapg3LX8uMerk4J0axCcxLqz/aFAKE1jgEE/k47P5Hc4K5yR+FGF0+Zu537I8oH53ENh+RPyIszF+wPa7pFf9QiTxWdaIr4zo4bvXHs+cVmrLKinaRukpqMFZEeUmNpK7S73UejyCWsmZJnjO81znRvB2c/mw9NJM/ElyegEMxPnefzKE/Wo6trlJ7SnfP2d/rSj6y9b1zmaF89KJ7GeLRAv/+XVHpjczgJeXrmlIrXwnuBvPS6o/0hQCTUDKRj8P80ZxgbvJHksBo8nHmPsf+iPLRSWzzEfkjwkJcVtKlopIflhx4IbXhn6r7x8BxOn88fcxaCv6i+qqGu1K6SmUNit1APsr7T1/UdVgqmw3Xra2Y/ZEMoLw/fOt+pcPr1xV9qstNtQ1nWn+tHnFrqw2jvH7tMdNCia5fI0aCH31uBrel98/LCgrmBKTnZa0H85LOH0cWAgweyUQ+DvdHU4K5yx9JjCYfVzvRf3RvPnrQn00lun6NsEP0GZ+ZT0sqQj/x3n43etKNt8Bxqz+2tVc2qqtUfaYAMVRo7osUMunJysMQnk8lgOfXrPZH4/k11fPNphxgsP84Sn/0mGmB+o8IO+A/NYY/c/9OhzjDN3K2TxnnMTAvrf7oVCHAoI+M5CPQfyTc5Y8cjCYfJxxgsP84Sn/00HxE/oiw4B04LzrvIm/Zx1vevbI7rZGy/6i+qLitaT2jVbb7KX7Uqyob9Ur/gW782O/0Q9Hxl+nmLQT+SJCBHJJLlY8heY77j4bDhsv1WrWsStHc9m0fzQtHmY8eMy1Q/xFhB3wqf+4Xm8lJYRnaV3tWTi/MBPPS6o80hQCFNQ7BRD4O+uNAgrnLHwMwmnx8yYn1MygfnQT1HxH26EyKbWj77Hp4yX/qrn353YGz4Diw/rr2coO6wiAKjV7IJYhZkjKSP5/DS0kxrysb+50fFQRk6695VM/HZdH6a/inBVp/jbADPnmPoG0z/2lx5hNYBufywX+BeQmsv6YrBEg8kol8tF1/zXPX88NJLkaTjyxaf+1p+Yj8EWHhyfagY5G5c8U7e/TpOrznLjgOfP7MQCFIWiGb/sMgU6eZt+DnK7Du0Ez9R4GQz+dSjBfuc+yP7l5fyNb3zmVkyB8RI8G7084WZHnHhJRni944+ox6GpiXwOfPjCwESKxxCCbycVj/0Zxg7vJHHkabj+O//tpD8xH5I8LCvAUP+p7S3Qwqan3/m4hPyhz1H8v+XdWhKxKRvlAWgRk+ZP1HPkkxzqL+I/zTAvUfEXbAj2T9Y3vWRk3Qya7k2OSOtD1gXgL9R9tCgM4dTTCRj7b9Rz7pLn/kYzT5yKL+o6flI/JHhAXvK7j4qnekOC8r9t6DmLjvwXGg/wh3EZjxpzi/Zt2hDfQfeVTPN7uey5r+I+veO5dB/UeEHfDsj3PvvBq2M+xQ+7WEHJ/fXgPzEug/Qu6OJpjIR9v+I89dz38kBRhNPrbmsqb/6Gn5iPwRYeFm5KX5b3+5YdGhC3/SflS7OgIcB69f14iCCALqSvCjuj7DtkOz+iPV/T0s8kfWvXcug/wRYQc87/7ajctvxAd/Nle9puudC9lgXoLXr4cKAVaBZCIfAX902/2PgRhNPrLIHz0tH5E/Iiz4pB31WSqRBu+42bHlcFlKOjgOrp+pKc+HvBQEsF2/pno+LouuX8M/LdD1a4Qd8F1es7s/LfjD4g/0qaqcjEliMC/B9TPDCwFOg2QiH4Hr1257frgQo8lHFl2/9rR8RP6IsDDnvCxea0gK/qoQm7mKp+4ExwF/PCsxFgLcrfhA2PwxgGKcRf4I/7RA/oiwAz6nquTznCcfX7Tnw83/TfT5cDWYl4A/Di8EOPWRkXwE/DHATf7IITCafGSRP3paPiJ/RFionHyh5/Mv5i0uPX16m6ZzTTI4bvVHUx0qSuRHpP1qmfVhqH7BwVFhUDz9dDhTm1aZt4PTn62HZvRHroDgCKk+XyHioJy5z58ZDV7sfe9cBj3/EWEHfJY26fltv6WGFvz8w7bwGeldYF5a/ZG6EGDTSCbyccgfLQnmLn8kMZp8XHyQwc+fGQ2em4/IHxED//+4Of5wzNv0hUDCL8Sw/wNQSwECFAAUAAAACADTpNRURTlJCccJAACEswAACgAAAAAAAAAAACAAAAAAAAAAemlwcGVkZmlsZVBLBQYAAAAAAQABADgAAADvCQAAAAA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小郭小</author>
  </authors>
  <commentList>
    <comment ref="A14" authorId="0" shapeId="0" xr:uid="{186B4DD6-127B-4241-AF5E-681CDFB27E05}">
      <text>
        <r>
          <rPr>
            <b/>
            <sz val="9"/>
            <color indexed="81"/>
            <rFont val="宋体"/>
            <family val="3"/>
            <charset val="134"/>
          </rPr>
          <t>UEsDBBQACAgIAPumlFcAAAAAAAAAAAAAAAABAAAAMO2ca28bV3rH87qfgmBQwAY8yLnOOYfvFIl2BMuSIskOjMVCOFeZCEVqyeFujMDAZoNsstskzdbpNthctluka6PANkHqJr5s2o/QL2FK9rfoMyQljSRehjSpymleGPYcDmcOn/Ob/3nO/znj8sLLL/zNCy+88GbRv7FTbyTz9VqobBVLbxadD7pVTZZ0bault3yxVLS14oWiqzR3qvrmlbpLm9z2Ys1VrE4q9fTDSnOuaYulpNHy6cErFedfrura6/tNraZfatV0o1gKutr0ty707rpRSap+ZadzFbi1rlY7LeWq3/a1pNk7/ULR1lu1pHHz4Nj5pm1Uet/r3iI0/M9avmYPT4JO1JJKqPjGQVNTb+9U/eGhr3qbeNe56WV/c6nSTIqlnxQbvpnUG35Zb3v4ca1aJYG/mvVWw3aOd5xO/AL8Kf70oLnXi0Sbavd7+/dIv908iMPhVzstEIhtnzQqELufvFnchA/1QmWr8wVyoXu8cXMHTsYXisZvVWrdrxYJQgRhxKE39gYMlF/ztt5wnavY+va2rrk0nrVOR4oX18qvbl5dhZN3dAOaEt9oph8vLK5vbG5cXy3DOfMrq9fhhPRUOHqtXL7cO9pcX5uHlisryxuvQNPipeWVtfLm8tWlJWhF+yf1rhKnZyzPL11dWFy+tFleXthcmNtIP8DFW7du/TQdyA4+TcLgTF/rRqo4f6NS06XC6upiqbBRT3S1AHS1mjDihdVG3bVs0iwVrtSvlNJ+LV0vrZVXlxbn0yunF7majk+p+LfFDlXw0707iL5/I2lom2zorYOmFJRiiV4objXqrZ3sJ697gKcYbBx7YkNkJMERYwJHGgUTaWuRssgLwVIKerFN+9x+5+7Tt++2v/vXx/f/0L79Vmnvw692v/q41P7d3VL7yw/a730Lpzf0L+a7v/0KQkzhGHUbL3Z6wzr/vty5Pws8EIekR7GOFTMKDuDf1DhEMDMu/V6XzwOq9gNw68IPH6ILfTu3uLR0aW51/UTvNlYW5q737tG7a9otuGiv8Up545WVhc7Fj3e8bx/QMZApnQrIpdW18rXFlavrmytmvbx2bW5jcWV5LLoPVXAY3Mw5YImLSFpkI6YMjwxCcUQoo8xS5aQZF+5S+zcfPL7/y8f3/+3JnV/t/ufftX/517F4z/m8HTCf0dUJoMdKxRg9b9BnlZOPDdz1+vVTUU6KNRaSxhGyPkRMGBwpE8sIa8WVcxLGVw+Hq/397d3P3mt/9P5w/USYEDFQP4XiLGZOUxM89tYZ4lSsfCyY4rEJU9PP5xOls6af4ycC/XA+Lf20DHvvNY48syBWVupIUSIjBGrFuZaOYTwR4jlUdCj1OZ+9KakopA4KUgc8BvpAxnG4BnI+DCB8gvZj+hj3Aeq1G/Wqb+qqB4wq1pcKqPBiYaHiYQHQQynLys2Wrr2UdBY2U5FFgUQsiYswZTA02rpIxXDIpETGglrJjqb3grX7mwftv//d40ffldCLu3+8t/vNg5SSIyysc0y46vzQAxZoVgGx44ZZZpUlzlFqqKAaFJEbyUKs8UAFbL/z9kvtj+4+5zCcNYUjEwE5UtHyUppP2AIIWGDIgH44DYmhVJGBmTSiSsAUGsdUxXYUpKM0bBS3OR+UARo2MbwUibEm8YWV15ZPYHSlvHapvI/h3LVLw6bxhW7+Na2EUPTha32nnuyjteBDvbHtXWE98b5aeFk3Cuf+59eEb2+f32dt7lp5be5SeYYiqKi00gYVxZTSiDlqIuW8joLUjjAqtfYZEdz78Osn9+6kfD354uHewwdP/+FfSt0up/Np+9Pvu7g9+I/25++eoAxhoeKYZSnDWXW0WlDudWBGOqyASAppIieGx1QGRaevjs8jYGdNROXUID9lYUXCIOeNjIQkKGJIyyhNxiLCg0ZIKmSQmBj8kYo74lnI+VROW3FjFGPxnD0QWcUdBeN8fWfHA4D4xVNUWBJMrLAOEWXOwlgqAM1oFkmXDjFBktG+Cvv09mcl/GJeXeXxIJaYZoR5j6k0kqPglNEx0shwQpEk0kxfV59HjM6arqqJUT5lHRVMuWC4j7iHtS3zDJJDiUJEQnBcxTL2Qo6Jdz71HEx8zifuR/U8qp6jkJurtrYrtdZ24dwcQqcooFoTFRSzkVNERTB2NjLUxxG2hgTCKSyoUX/CPi9BT3MrKB+ooMQGoyEzFUJpJzSiBNZDjHFNmSZG/qigZ1FB+/nxuXE+ZRGNnUEGExlRYwys8imIFYlR5DFWoKDcMhSPi3hOFR1Ifc7HbsoqignimDxn6GexQyewK8zf8NsVq6v7XnmXwNRC928MkdEpyScTwTpDRQSrBhkxQUiksdCRD5h4ayRizB2y9fj+X4Ck9vu/T53xh3fat98Cznb/+a+777+7+49fn5ufX108P0xKOROIKDEIKsaFCCi2LHBkBSMK1lkAFBNcBgkT9UAp/f8B0lnT0JOe/TgwjxTR6YinEsYb60XkuVMp4C7SJlWrQGIqCIqZVM8C+Gj7dATz+R7AMbg/4WORztL3TLj8WXxwnyn41UrtBsydW07XC6v1RlIqlN+oHEzK64nX27C4Ab7Ovco5QpfPz74QlK6OtSQw07HUY/eIRzJYFcGoIsj0kERxNsG88+e9P7zb/ubT3ftfpZA8fnQ7nYrbv73b/u2ne+98edDvPuUhBPpHspxkbXYRG0KN4On6iQEnnkZKORoRHIgmsGgPZLLF+lnG5awpXj/TflJkTzmJlIHHQkgcaW4FLHuRjpRTKEJamNgz6jAOk2Gco4A0lOycD9i0F+SQBHQkyJ7Y8DT2xrDsqI23LYcNlp3RGwpH7vcaqAeTbZo5Fq79nQ1j7wOZSbhG7x/Kub1jakHrVtjpOBX2vFnm9fLc2tL1zbXyenkjk0YWR242OqLDWbnleZcwuN/WnyGF8WeemYeMOfbMa0oZaBvjKnDFvaQBx15QgiUtDqt8w3gfV6mztT0DU6Q668UzBk9vIZOFB+d2EY/I68VW0oKYFdZ9knTfHegtF87N12tJpdaqt5rns1PoLFlSimrPYbHAXOwdcsErqrD0QUnsFMuw9Nkfn9y7s/fo9t6//xMQde7Jf3+x9+gv5w/nxpNoISxBs+nAJYANnnIGWiUDwyp4FhTh1ihYN2Ct/NTRSmvbZ1GXngUt3G8HWc5a8yy5AnlQ1CAsgrDSSKG1kzG0asVir/r6doOKyH24OmN7JmJIUH5gkoVHbdTJ1NpmyZFTGnmuvYFH13DnpcaMYWkh5FYr14+jo0W0/vScscrwD46eUZsOjtYZZgkQFZhbFkvEufDaOM+tExzmGBG0Vqo/QEcKCAMIOjuVsdTV/cHNaycLr0Nd1ixC00JHQ+IbsITBExhSI01CiLkHOQraYp3Zn5LLPj2ZeZ9mVeAZ7a4x6wD7ePQxwYYWAvJn1P3eZBvfkur0c4r1+sEwGaIYg0kkItLFETMGRcpZF2GJvVYY5jKUnczy+lAA1cCi05kwVrFEdCbadGqk9fPrO1PZRkPXmoBBpV47SIps4o5guHHDN7aBuC526aAVLoOCnSZ5XGNlvdaREYZEDBseSWVZxF3gUjjpKe1n5Jd68+HDL3c/OQZf+jPaX95pf/CnYQDOxQxzzPggAGmspRMWiKPOR4xik5b3bRRUTFQAcSSG/QggANjvlYwMY1mVK5xLyTzfR+xOkziYXHQAVYtkLA1onQJpoZ5EDiESa2890XaU1p3r4nf+uOaNkDzKINUbRJyGhSGi3kSBK3gSgtORFJREkkKCT7i2wpHpp/dn3XCnRCJPCCTDPLbCC84Y4UI7bjQOKjNQp2O40/23/PeTbcJZrI64r4MNtDlQ45/7QuqjpXGAB2FxtVx4uZGeMt9oOV9YqRyx066uL7xkdKPRNWxzhxMPMT64tCB8iDqXltmpCYgFIhAKFhQta84eM9R27z168t3b7Y/e23v45/Ml6Hf7/tu73zzIxvZoCWjvvz5Modz907cTmawdz9ceserwpFGeolc5JLSMO4aJpCGGpZtWVkiiKYd+cx1rI/OG9kBRBof2Gd4tpJ3iUCaumEo6aVxPmnezjC+xAK+MAeBgOaewSEDaYyMEBc2WQ7zgo/E98PGmHV9QB44YPhFfRSaNb8/EmtfJDbhgc5bBjQmk1JwyWE8CJJIYj2mc1jg5tjK7F2d4cJ9+cm/3i7ee3v7stIIrJw7uvsczU0lwMJky5eI4+LQ45bSFCZ4rbbiXEuWO6u3PZyIGvReNT5TaTrOQOGSLz+ja3sBC4vRNrP5TUl/65qv1ZqW21bdsll1xzZI8gzxnWsNzrG0QSjLipQmUIQsLGCmOk7f78bd7n37St3A2A/LSlzjxkVjuV0z+r0pFQyI5ulyTt1Q0E28e8+OB5KNqbtOsjQwJ3OhKxfDayGmFa7yXDmab4Yxy5kcUA2bi3SOVnSQOXOHTcL+HxGq0/TyG+z2eWT3BPJEzxZ7VDoth8jZyl0PeHRaTTRQn7bBu+I7aYYeGU8a3m7rtOcNkJqedOJnNOQUfEknE8dDAp449FvhIxrPsf2F1EyAuLJdfm8/aeocCetzPmB67GDPk4PGPsBckYhyiq6nmkbOwWAg4GET7zjKHe4L2Hn4P8dv9/Vftrz9Of8FIN2NaFGe8wGf3TmeIbU5PcjKvdBqCMahUeJTbXqXpmStyM4x0zoLXmBW4HCGGSCWVbX8xrSekMxKsXNKSgr3h7evXdLVy+Kuq8KivmHQUWPegOwcWq2mrb/y88z8Ypy5F3TQvNurbvQkR404FBxrXE91I5pIT7Rv1bpPCpONFQ3Zaqbve1XfSq3cud+vW/wJQSwcICttKNyYOAABqWQA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小郭小</author>
    <author>amy</author>
  </authors>
  <commentList>
    <comment ref="A1" authorId="0" shapeId="0" xr:uid="{C460C749-880E-4566-A313-1F65D46C2D0F}">
      <text>
        <r>
          <rPr>
            <b/>
            <sz val="9"/>
            <color indexed="81"/>
            <rFont val="宋体"/>
            <family val="3"/>
            <charset val="134"/>
          </rPr>
          <t>UEsDBBQAAAAIAGyj9lSaAcixDgQAAKQ9AAAKAAAAemlwcGVkZmlsZe2Ye0hTURzHzzGLnhaUFBQlgTkpbA+bbpGx2iwpH2WJPaQ/IijRNCui/pASywz/sDDM7J9mD1JbzpzLbZXTmhObszkXpUYmvQiiiAVJYHdbI3fbPdvYdPfa+fzhxvld3fndnfPxe49EvAFMBQBMnw3sFOZcrl0extp4bZmq71Sk+DggMUpAvMC0tCShvq7xccsNk0KnFKqVcj35UobQdCHEdcDWWkNT0/fWN0oLy9wWHZxp/QtMZrNjBRw+m6JeelEnC7X0tIwg/kbLiMZkuK/RPbJ4/7mR3l4YAsGkWRZGWbBngKEjMa1gVJU1knquYv2+/rPd5eQ6hR8VcnOboZ6Rm6GK/D+Azn5kc7jcOIr6rAu08yNzlwX2I8Yd0woGp4Q/ydxyv+AXiEr9upZc/+NHoHultj4c6hrW9LPUX8yPVEazJlqYlCZp1PQaJn7W/lC5d7n9FToHWkaevDK8Nd/tNVyX6ol2NA2KD9pbtoZ7PxstaivRsr4vCNaE6Wzumli+IJai3lzcL4O9UqQfiW/Iuw9rbzXXjnm72tDg+XdCJtGyGMB+xPwLPFK+R1p1KSPlSkRcYoE8/CDZl6HAbhKI2ghCc1uw+/CBQPgxOTVlx+atu1hOg60qFGVItos2SVZFJB3en5ebn3Pg2AF/lQqPcvkA4cfG4neyUOzHwODqR2hbHJDiUsx/xJ3avPUsUZb4QfbuBdtrijrIdWR+bL6nvdWumvhJ+8XwsjDXAZsf7e2pTS96ejo+sTjRwQmMJIj8yInncmI5FPVN0gEZ9PB8bamxDHY+0yltvXX9RFyo72r/JjfZ3xJ2bPbqcZzKj0xcFjg/YtwAFy6RpCwtWrRFfZKX/xxk3Sb7EpkfHRuBWfExIH78mx8dBhuv/BgHEH6Mkb7zeP6I/eglOD9i3JH+1Jh5LrNrQ3F3wonFMjCFXEfmx7bBbt0DH07+acFM6xzXAbq2Zs+PHF48j6LeX+05P3YaVTVO9yP9OAa//UiDe+czOD9i3ADlZcfbo3JFKVU5O4RTedVpZF8i86NjIzAsPwbCj2Pzo81g45Uf4wHCj9pqz/kR+9FLcH7EuCO+vESUPndFYql+26Fs/tBKch2ZH01WTZ3h7sRP2i/me+VHGrT2Jz8KuBT1HyU0zY80uHc+g/Mjxg0wYV7fsbKrlZIzJTst1aeMfLIvkfnRsREYlh8D4UfX/Cjgjld+FACEH9+X0DQ/Mt+POD9iHKwdzrMkXTSLT39UXFUk1K8j19Hnj9qJn7DfzPDu+Tr4rTnPHxmXH2lw73wG50eMG+DL1vybcRyNuKL5w+u+zqIysi/R549ahmVHG4HwI+n8cbzyI48NEH6kbX5kvh9xfsQQ3z90/iTWwyLb0Hkpvw6A31BLAQIUABQAAAAIAGyj9lSaAcixDgQAAKQ9AAAKAAAAAAAAAAAAIAAAAAAAAAB6aXBwZWRmaWxlUEsFBgAAAAABAAEAOAAAADYEAAAAAA==</t>
        </r>
      </text>
    </comment>
    <comment ref="K1" authorId="0" shapeId="0" xr:uid="{903CC7C1-9658-48E3-A55B-FD7A67C212D2}">
      <text>
        <r>
          <rPr>
            <b/>
            <sz val="9"/>
            <color indexed="81"/>
            <rFont val="宋体"/>
            <family val="3"/>
            <charset val="134"/>
          </rPr>
          <t>UEsDBBQACAgIAPumlFcAAAAAAAAAAAAAAAABAAAAMO2ca28bV3rH87qfgmBQwAY8yLnOOYfvFIl2BMuSIskOjMVCOFeZCEVqyeFujMDAZoNsstskzdbpNthctluka6PANkHqJr5s2o/QL2FK9rfoMyQljSRehjSpymleGPYcDmcOn/Ob/3nO/znj8sLLL/zNCy+88GbRv7FTbyTz9VqobBVLbxadD7pVTZZ0bault3yxVLS14oWiqzR3qvrmlbpLm9z2Ys1VrE4q9fTDSnOuaYulpNHy6cErFedfrura6/tNraZfatV0o1gKutr0ty707rpRSap+ZadzFbi1rlY7LeWq3/a1pNk7/ULR1lu1pHHz4Nj5pm1Uet/r3iI0/M9avmYPT4JO1JJKqPjGQVNTb+9U/eGhr3qbeNe56WV/c6nSTIqlnxQbvpnUG35Zb3v4ca1aJYG/mvVWw3aOd5xO/AL8Kf70oLnXi0Sbavd7+/dIv908iMPhVzstEIhtnzQqELufvFnchA/1QmWr8wVyoXu8cXMHTsYXisZvVWrdrxYJQgRhxKE39gYMlF/ztt5wnavY+va2rrk0nrVOR4oX18qvbl5dhZN3dAOaEt9oph8vLK5vbG5cXy3DOfMrq9fhhPRUOHqtXL7cO9pcX5uHlisryxuvQNPipeWVtfLm8tWlJWhF+yf1rhKnZyzPL11dWFy+tFleXthcmNtIP8DFW7du/TQdyA4+TcLgTF/rRqo4f6NS06XC6upiqbBRT3S1AHS1mjDihdVG3bVs0iwVrtSvlNJ+LV0vrZVXlxbn0yunF7majk+p+LfFDlXw0707iL5/I2lom2zorYOmFJRiiV4objXqrZ3sJ697gKcYbBx7YkNkJMERYwJHGgUTaWuRssgLwVIKerFN+9x+5+7Tt++2v/vXx/f/0L79Vmnvw692v/q41P7d3VL7yw/a730Lpzf0L+a7v/0KQkzhGHUbL3Z6wzr/vty5Pws8EIekR7GOFTMKDuDf1DhEMDMu/V6XzwOq9gNw68IPH6ILfTu3uLR0aW51/UTvNlYW5q737tG7a9otuGiv8Up545WVhc7Fj3e8bx/QMZApnQrIpdW18rXFlavrmytmvbx2bW5jcWV5LLoPVXAY3Mw5YImLSFpkI6YMjwxCcUQoo8xS5aQZF+5S+zcfPL7/y8f3/+3JnV/t/ufftX/517F4z/m8HTCf0dUJoMdKxRg9b9BnlZOPDdz1+vVTUU6KNRaSxhGyPkRMGBwpE8sIa8WVcxLGVw+Hq/397d3P3mt/9P5w/USYEDFQP4XiLGZOUxM89tYZ4lSsfCyY4rEJU9PP5xOls6af4ycC/XA+Lf20DHvvNY48syBWVupIUSIjBGrFuZaOYTwR4jlUdCj1OZ+9KakopA4KUgc8BvpAxnG4BnI+DCB8gvZj+hj3Aeq1G/Wqb+qqB4wq1pcKqPBiYaHiYQHQQynLys2Wrr2UdBY2U5FFgUQsiYswZTA02rpIxXDIpETGglrJjqb3grX7mwftv//d40ffldCLu3+8t/vNg5SSIyysc0y46vzQAxZoVgGx44ZZZpUlzlFqqKAaFJEbyUKs8UAFbL/z9kvtj+4+5zCcNYUjEwE5UtHyUppP2AIIWGDIgH44DYmhVJGBmTSiSsAUGsdUxXYUpKM0bBS3OR+UARo2MbwUibEm8YWV15ZPYHSlvHapvI/h3LVLw6bxhW7+Na2EUPTha32nnuyjteBDvbHtXWE98b5aeFk3Cuf+59eEb2+f32dt7lp5be5SeYYiqKi00gYVxZTSiDlqIuW8joLUjjAqtfYZEdz78Osn9+6kfD354uHewwdP/+FfSt0up/Np+9Pvu7g9+I/25++eoAxhoeKYZSnDWXW0WlDudWBGOqyASAppIieGx1QGRaevjs8jYGdNROXUID9lYUXCIOeNjIQkKGJIyyhNxiLCg0ZIKmSQmBj8kYo74lnI+VROW3FjFGPxnD0QWcUdBeN8fWfHA4D4xVNUWBJMrLAOEWXOwlgqAM1oFkmXDjFBktG+Cvv09mcl/GJeXeXxIJaYZoR5j6k0kqPglNEx0shwQpEk0kxfV59HjM6arqqJUT5lHRVMuWC4j7iHtS3zDJJDiUJEQnBcxTL2Qo6Jdz71HEx8zifuR/U8qp6jkJurtrYrtdZ24dwcQqcooFoTFRSzkVNERTB2NjLUxxG2hgTCKSyoUX/CPi9BT3MrKB+ooMQGoyEzFUJpJzSiBNZDjHFNmSZG/qigZ1FB+/nxuXE+ZRGNnUEGExlRYwys8imIFYlR5DFWoKDcMhSPi3hOFR1Ifc7HbsoqignimDxn6GexQyewK8zf8NsVq6v7XnmXwNRC928MkdEpyScTwTpDRQSrBhkxQUiksdCRD5h4ayRizB2y9fj+X4Ck9vu/T53xh3fat98Cznb/+a+777+7+49fn5ufX108P0xKOROIKDEIKsaFCCi2LHBkBSMK1lkAFBNcBgkT9UAp/f8B0lnT0JOe/TgwjxTR6YinEsYb60XkuVMp4C7SJlWrQGIqCIqZVM8C+Gj7dATz+R7AMbg/4WORztL3TLj8WXxwnyn41UrtBsydW07XC6v1RlIqlN+oHEzK64nX27C4Ab7Ovco5QpfPz74QlK6OtSQw07HUY/eIRzJYFcGoIsj0kERxNsG88+e9P7zb/ubT3ftfpZA8fnQ7nYrbv73b/u2ne+98edDvPuUhBPpHspxkbXYRG0KN4On6iQEnnkZKORoRHIgmsGgPZLLF+lnG5awpXj/TflJkTzmJlIHHQkgcaW4FLHuRjpRTKEJamNgz6jAOk2Gco4A0lOycD9i0F+SQBHQkyJ7Y8DT2xrDsqI23LYcNlp3RGwpH7vcaqAeTbZo5Fq79nQ1j7wOZSbhG7x/Kub1jakHrVtjpOBX2vFnm9fLc2tL1zbXyenkjk0YWR242OqLDWbnleZcwuN/WnyGF8WeemYeMOfbMa0oZaBvjKnDFvaQBx15QgiUtDqt8w3gfV6mztT0DU6Q668UzBk9vIZOFB+d2EY/I68VW0oKYFdZ9knTfHegtF87N12tJpdaqt5rns1PoLFlSimrPYbHAXOwdcsErqrD0QUnsFMuw9Nkfn9y7s/fo9t6//xMQde7Jf3+x9+gv5w/nxpNoISxBs+nAJYANnnIGWiUDwyp4FhTh1ihYN2Ct/NTRSmvbZ1GXngUt3G8HWc5a8yy5AnlQ1CAsgrDSSKG1kzG0asVir/r6doOKyH24OmN7JmJIUH5gkoVHbdTJ1NpmyZFTGnmuvYFH13DnpcaMYWkh5FYr14+jo0W0/vScscrwD46eUZsOjtYZZgkQFZhbFkvEufDaOM+tExzmGBG0Vqo/QEcKCAMIOjuVsdTV/cHNaycLr0Nd1ixC00JHQ+IbsITBExhSI01CiLkHOQraYp3Zn5LLPj2ZeZ9mVeAZ7a4x6wD7ePQxwYYWAvJn1P3eZBvfkur0c4r1+sEwGaIYg0kkItLFETMGRcpZF2GJvVYY5jKUnczy+lAA1cCi05kwVrFEdCbadGqk9fPrO1PZRkPXmoBBpV47SIps4o5guHHDN7aBuC526aAVLoOCnSZ5XGNlvdaREYZEDBseSWVZxF3gUjjpKe1n5Jd68+HDL3c/OQZf+jPaX95pf/CnYQDOxQxzzPggAGmspRMWiKPOR4xik5b3bRRUTFQAcSSG/QggANjvlYwMY1mVK5xLyTzfR+xOkziYXHQAVYtkLA1onQJpoZ5EDiESa2890XaU1p3r4nf+uOaNkDzKINUbRJyGhSGi3kSBK3gSgtORFJREkkKCT7i2wpHpp/dn3XCnRCJPCCTDPLbCC84Y4UI7bjQOKjNQp2O40/23/PeTbcJZrI64r4MNtDlQ45/7QuqjpXGAB2FxtVx4uZGeMt9oOV9YqRyx066uL7xkdKPRNWxzhxMPMT64tCB8iDqXltmpCYgFIhAKFhQta84eM9R27z168t3b7Y/e23v45/Ml6Hf7/tu73zzIxvZoCWjvvz5Modz907cTmawdz9ceserwpFGeolc5JLSMO4aJpCGGpZtWVkiiKYd+cx1rI/OG9kBRBof2Gd4tpJ3iUCaumEo6aVxPmnezjC+xAK+MAeBgOaewSEDaYyMEBc2WQ7zgo/E98PGmHV9QB44YPhFfRSaNb8/EmtfJDbhgc5bBjQmk1JwyWE8CJJIYj2mc1jg5tjK7F2d4cJ9+cm/3i7ee3v7stIIrJw7uvsczU0lwMJky5eI4+LQ45bSFCZ4rbbiXEuWO6u3PZyIGvReNT5TaTrOQOGSLz+ja3sBC4vRNrP5TUl/65qv1ZqW21bdsll1xzZI8gzxnWsNzrG0QSjLipQmUIQsLGCmOk7f78bd7n37St3A2A/LSlzjxkVjuV0z+r0pFQyI5ulyTt1Q0E28e8+OB5KNqbtOsjQwJ3OhKxfDayGmFa7yXDmab4Yxy5kcUA2bi3SOVnSQOXOHTcL+HxGq0/TyG+z2eWT3BPJEzxZ7VDoth8jZyl0PeHRaTTRQn7bBu+I7aYYeGU8a3m7rtOcNkJqedOJnNOQUfEknE8dDAp449FvhIxrPsf2F1EyAuLJdfm8/aeocCetzPmB67GDPk4PGPsBckYhyiq6nmkbOwWAg4GET7zjKHe4L2Hn4P8dv9/Vftrz9Of8FIN2NaFGe8wGf3TmeIbU5PcjKvdBqCMahUeJTbXqXpmStyM4x0zoLXmBW4HCGGSCWVbX8xrSekMxKsXNKSgr3h7evXdLVy+Kuq8KivmHQUWPegOwcWq2mrb/y88z8Ypy5F3TQvNurbvQkR404FBxrXE91I5pIT7Rv1bpPCpONFQ3Zaqbve1XfSq3cud+vW/wJQSwcICttKNyYOAABqWQAA</t>
        </r>
      </text>
    </comment>
    <comment ref="W1" authorId="1" shapeId="0" xr:uid="{A1D0CBCD-AFB4-479D-82D5-719C4E4C0193}">
      <text>
        <r>
          <rPr>
            <b/>
            <sz val="9"/>
            <color indexed="81"/>
            <rFont val="宋体"/>
            <family val="3"/>
            <charset val="134"/>
          </rPr>
          <t>UEsDBBQACAgIAJRkclgAAAAAAAAAAAAAAAABAAAAMO2caW9bV3rH87qfgmBQwAZ8kLPecw7fKRLtCJYlRZIdGIOBcFaZCBcNl5kYgYGZGmkyM0kmU6fTYLJ1ijQ2CkwTpGniJWk/Qr+EKdnfos8lKYmiuEqkl4xeGNY9vMvhc//P9jv3Mr/w8gt/98ILL7yZDW9sV6r1+Uo5FrayuTezPkTTKNaXTHmrYbZCNpd15ey5rC/Utovm+qWKT4d8abHsC87UC5X0w0JtruayuXq1EdKNVwo+vFw05df3hhq1sNQom2o2F02xFm6c61x1o1AvhpXt1lng0qZYbI3ki6EUyvVaZ/dzWVdplOvV6/vbPtRctdA5rn2JWA2/aISyO9gJJlGuF2IhVPeHaqa0XQwHm6EYXD341kUvhutLhVo9m/tZthpq9Uo1LJtSgC/XKBfq8F+t0qi61va2N/WwAP+yP98f7syibmyxfdzeNdKja/t2ODi0NQKGKIV6tQC2+9mb2U340CwUtloH0HPt7Y3r27AzOZe1YatQbh+apRhTTLCA2bhrcKPCWnCVqm+dxVVKJVP2qT3LrYlkz6/lX928vAo7b5sqDNVDtZZ+vLC4vrG5cXU1D/vMr6xehR3SXWHrtXz+Ymdrc31tHkYurSxvvAJDixeWV9bym8uXl5ZgFO/t1DlLku6xPL90eWFx+cJmfnlhc2FuI/2AZG/cuHGu7+QWl5YuzK2uH5ndxsrC3NXONTpXTacFJ+0MXspvvLKy0Dp578S7rkwx5ZgRMWhmOJ3Zz1OJtYRdYwz2DOX2PczOXyuUTS6zurqYy2xU6qaYAd03aqDFzGq14huuXstlLlUu5dILL13NreVXlxbn4cy51bX8lcWVy+ubK3Y9v3ZlbmNxZbl15supnHLZv8+2nACMEfy+WMIb9apx9Q2ztT+U6jqbY+eyW9VKY7v7k9cDaD3LvQ84ERIphx3i2gpkMU4QZZxxx7RXNhVtx9rpF2m+defxzTvN7//94d0/N2/9Jrf7/lc7X32Ya/7xTq75xXvNd77LNX/73sO7v3549z8e3f6Hnf/+ffPXP8AZquZX820bXcKYa5Lg9uD51gR56++LrSlFlySBuoisogRxLgkyOFpknMPa4SAlT6fU8bJ939izS6qT8V2BaJ0QfOoKs3AFPrErXK1cfXqu4DgJIRiCAnegO6cM0owqhEF4QhjlOSHDXaH5462dT95pfvDuxA6BCaVykEMwYohULEHYhYi4tARpmyhEjBbaewVuYqbmEJAbNOQGMoFDgF56JTdQ/Z2RAdLu9YHnRuq0j9Rfu1YphpopBhB4wYVcBmdezCwUApQNeyIfJe3rDVN+qd6qkaah8AhKjhxbEJI3EOyVRpZLjZiWwfkkYTpxBwrf+e295h/++PDB9zn84s7n3+58c6+t6eFiXheECk2TbjGzbjFLLBNFPSKMg5iN80gnsMmVwtZJLRQVA8XcfOvmS80P7kwuaYblRDF+YeW15SPiupRfu5DfE+fclQvDonxLKH8LQV71Uf76dqW+J/qFECvVUvCZ9XoIxczLppo583//SEWpdHbPC+au5NfmLowO9FP2Biwt9sEqJBXFiGOjUBpKERXRYKw0tlgeeMPu+18/+vZ26g2PPru/e//e43/6t1z7e6RpoPnxj23nuPdfzU/fBp8Y6SaYSJ0kvNtNSJebaKacclGjhDGGuGcWaR8Misp4ypkyJszATRKcEHnqJjNwEz3CTeYr29sBXIO8+LTdQnLtoxUBiQCFBg8cArTCEdEYvdCJSoJU/dzi8a1PcuTFEziDSAY5A4020cRExLiHJsVr8FRrOFI+9RGKFWenzvAcOYMY4QxzxUapUG6UMmfmMH7a/pB4iy2BPoBZa6FoYqA7mmAUCNHgDMJxnPT3h09zMP2TOIQY5BDGUB01d8hrqhGo3yHLQoKIszRSwRx3eOoOQSiG2u7UIWbgEMkRh8jMXwulgoM2udMdt30jbZrDG5N6xJQ8QUsbrAsSBeFBdRKqdmNT6UWaMElxwpU+8ISHd/8Kum+++6e0P75/G/pj8Iqdf/1h5923d/756zPz86uLZyf0CsElploO8gouo/OWSQTVkUrnRxE0zgaFSGhwVmHO/UCv6OsOR7oIStVpYzyJsmWfUP9qoXwNYvSWN5XMaqVaz2XybxT2gz/0CaYE9RBI/8yrQmB88exTapdVFImUiiAjnISyAxuowTVG2EibBM48IbEr8t/+cvfPbze/+Xjn7lepph8+uJWmgebv7jR/9/HuW1/sf5nxmmjMhaSDmmgeAjGKQvznaSMfsEAqOo3APTCVCVY4mX78fx7XDLqkSCfHkf3IfHYG5HFM4j0JhM9OQtx5FJF6rAJOTKK51bABfzPrMSXcDg6afxu0vVtE/UrXyZn2LEQ0JiWeHF/3Smkoq+ZSC55AVGI2BhIgH1OvEx0SaCtFYuPUpPSscepukRwt58ahwcfJZAeL10OlMR5zHcp9e/PTUMjLiReWQxeiHfWeMSjKmAFVCKt4TAyZfm56HgFvt2T61UnHw6gzLIjGhJLHI6Z9GuDBeJQ7I5kIJnKrPNEgRgbRRlArEqaiZqc0qFdgozj9YAA5Q0GNCfYmYY0TgUVuOE1raaasEjh6bU2CDbaCMqyosqcy6pXRKI49FN3NUEljErGJKN1ESI5D/W4NRCQptfHSYAaNmOJcGMYNteoUx/WiAXwi6DUDvjUmPzo235oMZgkpI04c9GbYSU61xhbEzKVQUUGg/OmArG5NkCniohlGmzH5yzHI0EQYSCaWMitFukDHQbCBIa09Q5REaiikskhnkMIg9LTukzsCFyamK8fvg/ngezMaZowEKVMGHj3m2mugJ+YIMzHX6IZ9TGQw5daeTdLaj5vbrubn1paubq7l1/MbXclrNCg6FNu6Q9hAFN6b70g//jiECpw4fA255yTwYBjjKgoudBRaBMUiSYJklCg2lAXA/X62WQBhWLeKi2dMPJ3yqVs8ZOy6+1B4Pd+oN8BmmfVQr7ffdegUSmfmK+U6lN+VRu1sd2qcpZa0ZtD2Sxu4T4LHPgbNNFEhakW85l1a+uRzKLp3H9za/c9/AUWdefS/n+0++OvZgzx4VFqYKIjZbDAFiIEJDrFKRU50DDxqKpzVUFgRowc/JX4SzPQsxqWTSIv0o5VjoqdZ6grCg2YWuq4oHbTn0hivEhg1midB933kYhBn6qOrZ48u/dRCFhmFNLuI0yx15LXBQZhgwXWt8EEZwjlRDkzujPb9dHQYL/VXzzMGlX5y6hnFKw+DplkKiEkiHE8UFkIGY30QzksBOUZGY7TuL6BDVGmAgp4tlvSTy2tHUeVQvnRsoDREOgYK30gU3DxJoDQyNMZEBAhH0ThiutD2WDDpaOX9HCGkCenjnjz6gKWh+HH8irrfi5qTo6bWPKdIuAeLyVLNOSQRRJVPELcWI+2dR0SRYDSBXIa7k9m4zAlENZBQPiX61BObFGYziU1PTGn9oGYrlW1UTbkGMihUyvtFkav7QzLcuBaqJVBcW3bpTctchAj2JJUnDNEuGIOstBRxYgVS2nEkfBRKehUY60c7c518eP+LnY96xJd+jeYXt5vv/WWYAOcSTgThYpAAWWKUlw4Ux3xAnBGbPpntUNQJ1RGCI7X8VIAgwH5vJ3ZprDvKZc6kyjzbJ9g9ScVBcjERohpSibIQ6zSEFhYo8hjTxAQXqHGjYt2ZtvzO9sa8ESGPcSj1BinOQGOIWbAoCg2eEL1BSjKKFIMCnwrjpKfTL++fdeDOqMKBUiiGReJkkIJzKqTxwhoSddeNejLAne09prpXbFPBE32Ivg4GaHMQjX8ZMilHS+0AjrC4ms+8XE13ma82fMisFA7htMvrCy9ZU622ge3Y5iRDwIdQDgIfZt6nD9UzGzGPVGIcHUS0bjjbA9R2vn3w6PubzQ/e2b3/5dkczLt59+bON/cG2nb3f95PNbnzl++OxVhbyNcdInXkuEaeIqocYlkuPCdUsZhA52a0k4oaJmDewiTGqnEtux9Qpu/qOm31DpuVMMWOa9aj6G6W5qUOpKsSkG90QjBoEbAJxErJIGKrIST4sHn3Kd6UzQuhQWBOjphX0+Oat0Ow5k39GpywNkvbJhTqacE4NJOgEUVtICxJFzgFcar7tZvhtn380bc7n/3m8a1PnpBt1bFtu8d3ZhoPPCRSrn2SxJAuTHnjILkLbawISuGxjXrr01lEgs7DzUdW2Z7kGuKQRyBGL+sNXEOcPr/qn476im++WKkVylt9V8y6m61ZCs/iILgx4MXGRakVp0HZyDh20Lso2Su8nQ+/2/34o75rZtMXXvokNTlkyr21kqe1SDTEkKMXasZdJJoJlSei15Bi1GrbNFdFhhhu9BrF8FWRJ2WuyV4Vn211M4rJj1gGmAm1x7o7R+zz4CfBvYfYajR4noB7T4apj5EmxiyvZ/VsxbDwNvL5hnGfrZgSB2tb7zAHOyBNXcBu6rxzhqXMmBzxeHyz2/Bdv+k5keWxwoIMtXzK6okkhwqe5fArZ2og4sxy/rX5bqB3EEB7Scb0tEsIxx7cH5EgKeICzGuYEcg7aBUiiRazvlnm4Gmg3fs/ggF3/vRV8+sP028wimNMS8VdEPDk0HSGsh0TRh4Pkk4hXgxaIjys2s4K04lX4mZo6DEXuiZceTuxhYmGHjVprWMOtjBOf63h8FvLY2a4NvNcKRQn3X+mdFQzZwPWEjEv4V4QFpAK6S8aMiVEgknEgY6RFu/efPjDl7vQmL7/ebsf3Tbp9BdhbiTlGIoNDNsjqGmfO/Qcv5fKj/Pc6bGVM+QVn/GFNN4r0RJrZr1iyCnCEA+EIs2jQsEJz2zUkJ3MxDo68rpPP1V1PQW075sDfgJwLKmPIVO4ofVCKZxPNZXei0K59VPt7lpwr18xxcKBIYtQMKzYVMm8vdGupLPFdDRUf9n6xfYUdFZs7Xy1UuqU1YS0VoBhcL1uqvW5+pHxjUp7SBPaWsuCHrdQ8Z2zb6dnb53uxo3/B1BLBwhsdkzlow4AAFpeAAA=</t>
        </r>
      </text>
    </comment>
    <comment ref="AD1" authorId="1" shapeId="0" xr:uid="{2D39530C-87EA-435C-9A22-59F07659B1B7}">
      <text>
        <r>
          <rPr>
            <b/>
            <sz val="9"/>
            <color indexed="81"/>
            <rFont val="宋体"/>
            <family val="3"/>
            <charset val="134"/>
          </rPr>
          <t>UEsDBBQACAgIADhlclgAAAAAAAAAAAAAAAABAAAAMO2daW9bV3rH87qfgmBQwAZ8kLMvfKdItCNYlhRJdmAMBsZZbSIUqSGpmRiBgZkaaTIzSSZTp9NgsnWKNDYKTBOkaeIlaT9Cv4Qp2d+izyUpiZK4SqSXjF4Y1j28vDx87v/ZfudcqTj38gt/98ILL7yZj29sVGuN2Wolla7mC2/mQ0x2s9xYsJWrm/ZqzBfyvpI/kw+l+kbZXr9QDdlQWJ+vhJK3jVI1e7FUn6n7fKFR24zZwSulEF8u28rrO0Ob9biwWbG1fCHZcj3eONP51LVSoxyXNlpXgY+25XJrpFiO67HSqHdOP5P31c1Ko3Z99zjEuq+VOu9rf0SqxV9sxorfOwkmUWmUUinWdofqdn2jHPcOYzn6RgytDz0fry+U6o184Wf5Wqw3qrW4aNcjfLnNSqkB/9WrmzXfOt4IthHn4F/+57vDnVk0rCu337fzGdm767t22HtrawQMsR4btRLY7mdv5q/Ai3audLX1Bnqmfbx2fQNOJmfyLl4tVdpvzVOMKSZYwGz8NbhRcSX6ai20ruKr6+u2EjJ7VloTyZ9dKb565eIynLxhazDUiLV69vLc/OralbXLy0U4Z3Zp+TKckJ0KR68Vi+c7R1dWV2Zh5MLS4torMDR/bnFppXhl8eLCAozinZM6V5HZGYuzCxfn5hfPXSkuzl2Zm1nLXiD5GzdunOk5ufmFhXMzy6uHZre2NDdzufMZnU/NpgUX7QxeKK69sjTXuvjBiXd9MsWUY0ZEv5nhbGY/zyTWEnadMTgzVtr3MD97rVSxhdzy8nwht1Zt2HIOdL9ZBy3mlmvVsOkb9ULuQvVCIfvghcuFleLywvwsXLmwvFK8NL90cfXKklstrlyaWZtfWmxd+WImp0L+7/MtJwBjxLArlvhGo2Z9Y81e3R3KdJ0vsDP5q7Xq5kb3K69H0HqehxCxFAppjz3ixgnkMJaIMs64ZyZol4m2Y+3sizTfuvP45p3m9//+8O6fm7d+U9h+/6utrz4sNP94p9D84r3mO98Vmr997+HdXz+8+x+Pbv/D1n//vvnrH+AKNfur2baNLmDMDZG4PXi2NUHe+vl8a0rJSxmpT8hpShDniiCLk0PWe2w8jkrxbEodL9v1jR27ZDoZ3RWIMZLgE1eYhivwsV3hcvXy03MFz0mM0RIUuQfdeW2RYVQjDMITwurACRnsCs0fb2198k7zg3fHdghMKFX9HIIRS5RmEmEfE+LKEWSc1IhYI0wIGtzETswhIDcYyA1kDIcAvRyUXF/1d0b6SPugDzw3Uqc9pP7atWo51m05gsBLPhZyOPdibq4UoWzYEfkwaV/ftJWXGq0aaRIKT6DkxLEDIQULwV4b5LgyiBkVfZCSGen3FL7123vNP/zx4YPvC/jFrc+/3frmXlvTg8W8KggVhspuMbNuMSuspKYBEcZBzNYHZCQccq2x88oITUVfMTffuvlS84M740uaYTVWjJ9bem3xkLguFFfOFXfEOXPp3KAo3xLK30KQ1z2Uv7pRbeyIfi6mam09htxqI8Zy7mVby536v3+kYn399I4XzFwqrsycGx7oJ+wNWDkcotNIaYoRx1ajLJQiKpLFWBvssNrzhu33v3707e3MGx59dn/7/r3H//Rvhfb3yNJA8+Mf285x77+an74NPjHUTTBRRkre7Saky00M0177ZJBkjCEemEMmRIuStoFypq2NU3ATiSVRJ24yBTcxQ9xktrqxEcE1yItP2y0UNyE5EZGIUGjwyCFAa5wQTSkII7WMSvdyi8e3PimQF4/hDEL2cwaanDTEJsR4gCYlGPBUZznSIfMRijVnJ87wHDmDGOIMM+XN9VJlcz13agbjp+0PMjjsCPQBzDkHRRMD3VGJUSTEgDMIz7Hs7Q+fFmD6x3EI0c8hrKUmGe5RMNQgUL9HjkWJiHc0UcE893jiDkEohtruxCGm4BDykEPkZq/F9ZKHNrnTHbd9I2ua4xvjesSEPMEoF52PCkURQHUKqnbrMuklKpmiWHJt9jzh4d2/gu6b7/4p64/v34b+GLxi619/2Hr37a1//vrU7Ozy/OkxvUJwhalR/byCq+SDYwpBdaSz+VEEjbNFMREavdOY89DXK3q6w6EuglJ90hiPo2zVI9S/Wqpcgxh9NdhqbrlaaxRyxTdKu8Ef+gS7DvUQSP/Uq0JgfP70U2qXdRJSKU2QFV5B2YEt1OAGI2yVk5GzQEjqivy3v9z+89vNbz7euvtVpumHD25laaD5uzvN3328/dYXu19mtCYac6Fovyaax0isphD/edbIRyyQTt4gcA9MlcQay8nH/+dxzaBLinR8HNmLzOenQB5HJN7jQPj8OMSdJ5FowDpiaaXhzsAB/MxcwJRw1z9o/m3Q9m4R9Spdx2fa0xDRiJR4fHx9UEoDWTVXRnAJUYm5FEmEfEyDkSZKaCuFdGliUnrWOHW3SA6Xc6PQ4ClmshGh60DwezBBDaS8nAThOLQhxtMQGIOqjFmQhXCaJ2nJ5JPT80h4uzXTq1A6Gkc9io72NkEMbABGg5JHI6Y9GuD+eJR7q5iINnGnAzGgRQbRRlAnJNPJsBMadFBfwzh9fwA5xbg0ItgbhzWOBRa55TSrpZl2WuAUjLMSW+wEZVhT7U5kdFBGwzj2QHQ3RSWNSMTGonRjITkO9buzEJGUMjYoixk0YppzYRm31OkTHHcQDeBjQa8p8K0R+dGR+dZ4MEsolbD00Jthrzg1BjsQM1dCJw2B8qcDsro1QSaIi6YYbUbkL0cgQ2NhICUdZU6JbIGOg2AjQ8YEhihJ1FJIZYlOIYVB6GndJ38ILoxNV47eB/P+92Y4zBgKUiYMPA6Ya6eBHpsjTMVcwxv2EZHBhFt7Nk5rP2puu1ycWVm4fGWluFpc60pew0HRvtjWHcL6ovCD+Y704o8DqMCxw9eAe04ij5YxrpPgwiRhRNQsERkVo0SzgSgA7vezjQIIw6ZVXDxj4umUT93iISPX3fvC69nNxibYLLcaG432sw6dQunUbLXSgPK7ulk/3Z0ap6klYxi0/cpFHmQMOKRomCE6JqNJMLxLS598DkX39oNb2//5L6CoU4/+97PtB389vZcHD0sLEw0xm/WnACkywSFW6cSJSZEnQ4V3BgorYk3/XeLHoUzPYlw6jrRIL1o5Inmapq4gPBjmoOtKykN7rqwNWsKoNVxG03PLRT/O1ENXzx5d+qmFLDKMaHYRp2nqKBiLo7DRges6EaK2hHOiPZjcWxN66Wg/XuqtnmcMKv3k1DOMV+4HTdMUEFNEeC41FkJF60IUPigBOUYla43pLaB9VKmPgp4tlvSTy2uHUeVAvnRkoDRAOhYK30Q03DxFoDSyNCUpIoSjZD2xXWh7JJh0uPJ+jhDSmPRxRx49wNJA/Dh6Rd3rQc3xUVNrnhMk3P3F5KjhHJIIojpIxJ3DyAQfENEkWkMgl+HuZDYqcwJR9SWUT4k+HYhNGrOpxKYnprReULOVytZqtlIHGZSqld2iyDfCPhmuXYu1dVBcW3bZTcudhwj2JJUnLDE+WoucchRx4gTSxnMkQhJaBR0Z60U7C518eP+LrY8OiC/7Gs0vbjff+8sgAc5ITgThop8AmbQ6KA+KYyEizojLdmZ7lIykJkFwpI6fCBAE2OvpxC6NdUe53KlMmad7BLsnqThILjZBVENaagexzkBoYZGigDGVNvpIrR8W60615Xf6YMwbEvIYh1Kvn+IsNIaYRYeSMOAJKVikFaNIMyjwqbBeBTr58v5ZB+6MahwphWJYSK+iEpxToWwQzpJkum7UkwHubGeb6k6xTQWXZh997Q/QZiAa/zLmMo6W2QEcYX65mHu5lp0yW9sMMbdU2ofTLq7OveRsrdYGtiObkwwAH0J7CHyYhZBtqmcuYZ6owjh5iGjdcPYAUNv69sGj7282P3hn+/6Xpwsw7+bdm1vf3Otr2+3/eT/T5NZfvjsSY20hX7+P1JGjGnmCqHKAZbkInFDNkoTOzRqvNLVMwLyFldbpUS27G1Am7+oma/X2m5UwzY5q1sPobprmpR6kqyXIN3khGLQI2EbilGIQsfUAErzfvLsUb8LmhdAgMCeHzGvoUc3bIViztnENLlifpm0lhXpaMA7NJGhEUxcJk9kCpyBedz92M9i2jz/6duuz3zy+9ckTsq0+sm13+M5U40GARMpNkDLFbGEqWA/JXRjrRNQaj2zUW59OIxJ0NjcfWmV7kmuIA7ZADF/W67uGOHl+1Tsd9RTfbLlaL1Wu9lwx6262pik8h6Pg1oIXW5+U0ZxG7RLj2EPvotVB4W19+N32xx/1XDObvPCyjdRknyl31kqe1iLRAEMOX6gZdZFoKlSeiIOGFMNW2ya5KjLAcMPXKAavijwpc433qPh0q5thTH7IMsBUqD023Tlilwc/Ce49wFbDwfMY3Hs8TH2ENDFieT2tvRWDwtvQ/Q2j7q2YEAdrW28/B9sjTV3AbuK8c4qlzIgc8Wh8s9vwXb/TcyzLY40FGWj5jNUTRfYVPIvxV97WQcS5xeJrs91Aby+AHiQZk9MuIRwHcH9EoqKICzCvZVag4KFVSCQ5zHpmmb3dQNv3fwQDbv3pq+bXH2bfYBjHmJSKuyDg8aHpFGU7Iow8GiSdQLzot0S4X7WdFaZjr8RN0dAjLnSNufJ2bAsTAz2qbK1j9rcwzn5bw/6nlkfMcG3muVQqj3v+VOmoYd5FbBRiQcG9ICwiHbPfaMi0EBKThCMdIS3evfnwhy+3oTF9//N2P7phs+nPw9xIxjE06xu2h1DTHnfoOX4slR9l3+mRlTPgEZ8jCmmAU2PDXNAMeU0Y4pFQZHjSKHoRmEsG0pMdW0iHnvfpJauubUC7ztnndwCOpPXj67QbPPePJM8RijZSRqxVQtZjiThNERniFDJWRY+VIFrK/je3P47eu50Z5uaTKO0yw09xH83UA8SRl3wOC+KJPcfuqNLaComkcjzzfQtCURhpyO3GOCElH9Bb9ZHHAN/fEcu+je0dZ+rt+aPpd5j64D41SuvxbCaV7JaUKq0/0eCvRf/6JVsu7dmwDI3CkssEytsH7Q46X85GY+2Xrb/UkC1wVF39bK263mmnCWnt/IDB1YatNWYah8bXqu0hQ2hrDXsj1krV0Ln6Rnb11uVu3Ph/UEsHCBY3PRsRDwAAUmIAAA==</t>
        </r>
      </text>
    </comment>
    <comment ref="AL1" authorId="1" shapeId="0" xr:uid="{FD20F097-6220-42B2-8264-E2F362309977}">
      <text>
        <r>
          <rPr>
            <b/>
            <sz val="9"/>
            <color indexed="81"/>
            <rFont val="宋体"/>
            <family val="3"/>
            <charset val="134"/>
          </rPr>
          <t>UEsDBBQACAgIAKllclgAAAAAAAAAAAAAAAABAAAAMO2daW9bV3rH87qfgmBQwAZ8kLMvfKdItCNYlhRJdmAMBsZZbSIUqSGpmRiBgZkaaTIzSSZTp9NgsnWKNDYKTBOkaeIlaT9Cv4Qp2d+izyUpiZK4SqSXjF4Y9r28vDx8zv/Zfudcujj38gt/98ILL7yZj29sVGuN2Wolla7mC2/mQ0x2s9xYsJWrm/ZqzBfyvpI/kw+l+kbZXr9QDdmpsD5fCSVvG6Vq9mKpPlP3+UKjthmzg1dKIb5ctpXXd05t1uPCZsXW8oVky/V440znU9dKjXJc2mjdBT7alsutM8VyXI+VRr1z+Zm8r25WGrXru8ch1n2t1Hlf+yNSLf5iM1b83kUwiEqjlEqxtnuqbtc3ynHvMJajb8TQ+tDz8fpCqd7IF36Wr8V6o1qLi3Y9wpfbrJQa8Fe9ulnzreONYBtxDv7kf757ujOKhnXl9vt2PiN7d33XDntvbZ0BQ6zHRq0EtvvZm/kr8KKdK11tvYGeaR+vXd+Ai8mZvItXS5X2W/MUY4oJFjAafw0mKq5EX62F1l18dX3dVkJmz0prIPmzK8VXr1xchos3bA1ONWKtnr08N7+6dmXt8nIRrpldWr4MF2SXwtFrxeL5ztGV1ZVZOHNhaXHtFTg1f25xaaV4ZfHiwgKcxTsXde4isysWZxcuzs0vnrtSXJy7Mjezlr1A8jdu3DjTc3DzCwvnZpZXD41ubWlu5nLnMzqfmg0Lbto5eaG49srSXOvmBwfe9ckUU44ZEf1GhrOR/TyTWEvYdcbgylhpz2F+9lqpYgu55eX5Qm6t2rDlHOh+sw5azC3XqmHTN+qF3IXqhUL2wQuXCyvF5YX5WbhzYXmleGl+6eLqlSW3Wly5NLM2v7TYuvPFTE6F/N/nW04AxohhVyzxjUbN+saavbp7KtN1vsDO5K/Wqpsb3a+8HkHreR5CxFIopD32iBsnkMNYIso4456ZoF0m2o61sy/SfOvO45t3mt//+8O7f27e+k1h+/2vtr76sND8451C84v3mu98V2j+9r2Hd3/98O5/PLr9D1v//fvmr3+AO9Tsr2bbNrqAMTdE4vbJs60B8ta/z7eGlLyUkfqEnKYEca4Isjg5ZL3HxuOoFM+G1PGyXd/YsUumk9FdgRgjCT5xhWm4Ah/bFS5XLz89V/CcxBgtQZF70J3XFhlGNcIgPCGsDpyQwa7Q/PHW1ifvND94d2yHwIRS1c8hGLFEaSYR9jEhrhxBxkmNiDXChKDBTezEHAJyg4HcQMZwCNDLQcn1VX/nTB9pH/SB50bqtIfUX7tWLce6LUcQeMnHQg7nXszNlSKUDTsiHybt65u28lKjVSNNQuEJlJw4diCkYCHYa4McVwYxo6IPUjIj/Z7Ct357r/mHPz588H0Bv7j1+bdb39xra3qwmFcFocJQ2S1m1i1mhZXUNCDCOIjZ+oCMhEOuNXZeGaGp6Cvm5ls3X2p+cGd8STOsxorxc0uvLR4S14XiyrnijjhnLp0bFOVbQvlbCPK6h/JXN6qNHdHPxVStrceQW23EWM69bGu5U//3j1Ssr5/e8YKZS8WVmXPDA/2EvQErh0N0GilNMeLYapSFUkRFshhrgx1We96w/f7Xj769nXnDo8/ub9+/9/if/q3Q/h5ZGmh+/GPbOe79V/PTt8EnhroJJspIybvdhHS5iWHaa58MkowxxANzyIRoUdI2UM60tXEKbiKxJOrETabgJmaIm8xWNzYiuAZ58Wm7heImJCciEhEKDR45BGiNE6IpBWGkllHpXm7x+NYnBfLiMZxByH7OQJOThtiEGA/QpAQDnuosRzpkPkKx5uzEGZ4jZxBDnGGmvLleqmyu507NYPy0/UEGhx2BPoA556BoYqA7KjGKhBhwBuE5lr394dMCDP84DiH6OYS11CTDPQqGGgTq98ixKBHxjiYqmOceT9whCMVQ2504xBQcQh5yiNzstbhe8tAmd7rjtm9kTXN8Y1yPmJAnGOWi81GhKAKoTkHVbl0mvUQlUxRLrs2eJzy8+1fQffPdP2X98f3b0B+DV2z96w9b77699c9fn5qdXZ4/PaZXCK4wNaqfV3CVfHBMIaiOdDY+iqBxtigmQqN3GnMe+npFT3c41EVQqk8a43GUrXqE+ldLlWsQo68GW80tV2uNQq74Rmk3+EOfYNehHgLpn3pVCIzPn35K7bJOQiqlCbLCKyg7sIUa3GCErXIychYISV2R//aX239+u/nNx1t3v8o0/fDBrSwNNH93p/m7j7ff+mL3y4zWRGMuFO3XRPMYidUU4j/PGvmIBdLJGwTugamSWGM5+fj/PK4ZdEmRjo8je5H5/BTI44jEexwInx+HuPMkEg1YRyytNNwZOIB/MxcwJdz1D5p/G7S9W0S9StfxmfY0RDQiJR4fXx+U0kBWzZURXEJUYi5FEiEf02CkiRLaSiFdmpiUnjVO3S2Sw+XcKDR4iplsROg6EPweTFADKS8nQTgObYjxNATGoCpjFmQhnOZJWjL55PQ8Et5uzfQqlI7GUaeooxGp5NGQaY8OuD8f5d4qJqJN3OlADIiRQbgR1AnJdDLsBAcdFNgwUN+fQB5FUHu7agbpaUSwNw5rHAsscstpVksz7bTAKRhnJbbYCcqwptqdqOigioZx7IHoboqRaUQiNhalGwvJcajfnYWApJSxQVnMoBHTnAvLuKVOn+C4g2gAHwt6TYFvjciPjsy3xoNZQqmEpYfeDHvFqTHYgZi5EjppCJQ/HZDVrQkyQVw0xWgzIn85AhkaCwMp6ShzSmQLdBwEGxkyJjBESaKWQipLdAopDEJPa578IbgwNl05eh/M+8/NcJgxFKRMGHgcMNdOAz02R5iKuYY37CMigwm39myc1n7U3Ha5OLOycPnKSnG1uNaVvIaDon2xrTuE9UXhB/Md6cUfB1CBY4evAXNOIo+WMa6T4MIkYUTULBEZFaNEs4EoAOb72UYBhGHTKi6eMfF0yqdu8ZCR6+594fXsZmMTbJZbjY1G+1mHTqF0arZaaUD5Xd2sn+5OjdPUkjEMun7lIg8yBhxSNMwQHZPRJBjepaVPPoeie/vBre3//BdQ1KlH//vZ9oO/nt7Lg4elhYmGmM36Q4AUmeAQq3TixKTIk6HCOwOFFbGm/y7x41CmZzEuHUdapBetHJE8TVNXEB4Mc9B1JeWhPVfWBi3hrDVcRtNzy0U/zNRDV88eXPqphSwyjGh2Aadp6igYi6Ow0YHrOhGitoRzoj2Y3FsTeuloP17qrZ5nDCr95NQzDFfuB03TFBBTRHguNRZCRetCFD4oATlGJWuN6S2gfVSpj4KeLZb0k8trh1HlQL50ZKA0QDoWCt9ENEyeIlAaWZqSFBHCUbKe2C60PRJMOlx5P0cIaUz6uCOPHmBpIH4cvaLu9aDm+KipNc4JEu7+YnLUcA5JBFEdJOLOYWSCD4hoEq0hkMtwdzIblTmBqPoSyqdEnw7EJo3ZVGLTE1NaL6jZSmVrNVupgwxK1cpuUeQbYZ8M167F2joori27bNJy5yGCPUnlCUuMj9YipxxFnDiBtPEciZCEVkFHxnrRzkInH97/YuujA+LLvkbzi9vN9/4ySIAzkhNBuOgnQCatDsqD4liIiDPisp3ZHiUjqUkQHKnjJwIEAfZ6OrFLY91RLncqU+bpHsHuSSoOkotNENWQltpBrDMQWlikKGBMpY0+UuuHxbpTbfmdPhjzhoQ8xqHU66c4C40hZtGhJAx4QgoWacUo0gwKfCqsV4FOvrx/1oE7oxpHSqEYFtKrqATnVCgbhLMkma6JejLAne1sU90ptqng0uyjr/0B2gxE41/GXMbRMjuAI8wvF3Mv17JLZmubIeaWSvtw2sXVuZecrdXawHZkc5IB4ENoD4EPsxCyTfXMJcwTVRgnDxGtG84eAGpb3z549P3N5gfvbN//8nQBxt28e3Prm3t9bbv9P+9nmtz6y3dHYqwt5Ov3kTpyVCNPEFUOsCwXgROqWZLQuVnjlaaWCRi3sNI6PapldwPK5F3dZK3efrMSptlRzXoY3U3TvNSDdLUE+SYvBIMWAdtInFIMIrYeQIL3m3eX4k3YvBAaBObkkHkNPap5OwRr1jauwQ3r07StpFBPC8ahmQSNaOoiYTJb4BTE6+7Hbgbb9vFH32599pvHtz55QrbVR7btDt+ZajwIkEi5CVKmmC1MBeshuQtjnYha45GNeuvTaUSCzubmQ6tsT3INccAWiOHLen3XECfPr3qno57imy1X66XK1Z4rZt3N1jSF53AU3FrwYuuTMprTqF1iHHvoXbQ6KLytD7/b/vijnmtmkxdetpGa7DPlzlrJ01okGmDI4Qs1oy4STYXKE3HQkGLYatskV0UGGG74GsXgVZEnZa7xHhWfbnUzjMkPWQaYCrXHpjtH7PLgJ8G9B9hqOHgeg3uPh6mPkCZGLK+ntbdiUHgbur9h1L0VE+Jgbevt52B7pKkL2E2cd06xlBmRIx6Nb3Ybvus3PceyPNZYkIGWz1g9UWRfwbMYf+VtHUScWyy+NtsN9PYC6EGSMTntEsJxAPdHJCqKuADzWmYFCh5ahUSSw6xnltnbDbR9/0cw4Nafvmp+/WH2DYZxjEmpuAsCHh+aTlG2I8LIo0HSCcSLfkuE+1XbWWE69krcFA094kLXmCtvx7YwMdCjytY6Zn8L4+zXGvY/tTxihmszz6VSedzrp0pHDfMuYqMQCwrmgrCIdMx+0ZBpISQmCUc6Qlq8e/PhD19uQ2P6/uftfnTDZsOfh7GRjGNo1jdsD6GmPWboOX4slR9l3+mRlTPgEZ8jCmmAU2PDXNAMeU0Y4pFQZHjSKHoRmEsG0pMdW0iHnvfpJauubUC7ztnnNwBH0vrxddoNnvtHkucIRRspI9YqIeuxRJymiAxxChmrosdKEC1l/8ntj6P3pjPD3HwSpV1m+Cnuo5l6gDjyks9hQTy5p0UdVVpbIZFUjmfOb0EpCiMNyd0YJ6TkA5qrPvoY4Pw7atm3s73jTb1dfzQBH19+jFA8uEbDGVIQ+6a51T8cnONCbuFCsYOvptdWUBN4xBzqXZM9eUecRuBBHskAxSYhKZjD1G935gowwvbax97UgA24ZFwOi6Oj25P0qMieG3emY83zkIQ9sd8JsIEnqblGgdNsPwg4hqbYohgZtD1SWavSsFkf4J5dGuhOzju67/2bpKMJcQRRgfkbpfV4NlNAZuxSpfUfqfhr0b9+yZZLe4YrQzu/5DLd8fZBm3Ply9nZWPtl6/9TyZYhq65+tlZd70AvQlr7s+DkasPWGjONQ+fXqu1ThtDWThOY2lI1dO6+kd29dbsbN/4fUEsHCKcAsGKYDwAA+GUAAA==</t>
        </r>
      </text>
    </comment>
    <comment ref="AS1" authorId="1" shapeId="0" xr:uid="{6EC4743E-7CC5-4FC8-A315-A31F33550914}">
      <text>
        <r>
          <rPr>
            <b/>
            <sz val="9"/>
            <color indexed="81"/>
            <rFont val="宋体"/>
            <family val="3"/>
            <charset val="134"/>
          </rPr>
          <t>UEsDBBQACAgIAOhlclgAAAAAAAAAAAAAAAABAAAAMO2d625bV3bH87lPQTAoYAPeyL5f+E2RaEeILCmSnMAYDIx9tYlQpIakZhIEBmZqpMnMJJlMnU6Dya1TpIlRYJogTRPHSdpH6EuYUvIWXYekJJLiVSJ9yeiDYZ/Dw8PDtf//tdf67XPo4tLTT/zdE0888Uo+vrRTrTUWq5VUup4vvJIPMdndcmPFVq7v2usxX8j7Sv5CPpTqO2X78uVqyHaF7eVKKHnbKFWzF0v1hbrPFxq13ZhtPFMK8emyrbx4sGu3Hld2K7aWLyRbrsebFzqfulVqlOPaTuss8NG2XG7tKZbjdqw06p3DL+R9dbfSqL18uB1i3ddKnfe1PyLV4i92Y8UfHQQXUWmUUinWDnfV7fZOOR5txnL0jRhaH/psfHmlVG/kCz/L12K9Ua3FVbsd4cvtVkoN+Kte3a351vZOsI24BH/yPz/c3bmKhnXl9vsOPiN7d/0wDkdvbe2BQGzHRq0EsfvZK/lr8KJdKl1vvYFeaG9vvbwDB5MLeRevlyrtt+YpxhQTLOBq/A0YqLgRfbUWWmfx1e1tWwlZPCutC8lf3Cg+d+3KOhy8Y2uwqxFr9ezlpeXNrWtbV9eLcMzi2vpVOCA7FLZeKBaf7Wxd29xYhD2X11a3noFdy5dW1zaK11avrKzAXnxwUOcsMjtidXHlytLy6qVrxdWla0sLW9kLJH/z5s0LAy9ueWXl0sL65rGr21pbWrja+YzOp2aXBSft7Lxc3Hpmbal18v4L7/pkiinHjIhhV4azK/t5JrGWsOuMwZGx0h7D/OKNUsUWcuvry4XcVrVhyznQ/W4dtJhbr1XDrm/UC7nL1cuF7INXrhY2iusry4tw5sL6RvH55bUrm9fW3GZx4/mFreW11daZr2RyKuT/Pt8yAQQjhkOxxJcaNesbW/b64a5M1/kCu5C/Xqvu7nS/8mIEred5CBFLoZD22CNunEAOY4ko44x7ZoJ2mWg70c6+SPPVOz/eutP8+t/v3/1z8/ZvCvtvfbb32TuF5h/vFJofv9l8/atC87dv3r/76/t3/+OHT/9h779/3/z1d3CGmv3VYjtGlzHmhkjc3nmxdYG89e9nW5eUvJSR+oScpgRxrgiyODlkvcfG46gUzy6p47JDbxzEJdPJ5FYgxkiCz6wwDyvwqa1wtXr14VnBcxJjtARF7kF3XltkGNUIg/CEsDpwQkZbofn97b33X2++/cbUhsCEUjXMEIxYojSTCPuYEFeOIOOkRsQaYULQYBM7M0PA3GBgbiBTGAL00i+5oerv7Bki7X4PPDZSpwOk/sKNajnWbTmCwEs+FnI492RuqRShbDgQ+Thpv7xrK081WjXSLBSeQMmJYwdCChaSvTbIcWUQMyr6ICUz0h8pfO+33zT/8Mf7335dwE/uffTl3hfftDU9WsybglBhqOwWM+sWs8JKahoQYRzEbH1ARsIm1xo7r4zQVAwVc/PVW081374zvaQZVlPl+KW1F1aPietyceNS8UCcC89fGpXlW0L5W0jyeoDyN3eqjQPRL8VUrW3HkNtsxFjOPW1ruXP/949UbG+fP3DBwvPFjYVL4xP9jN2AlcMhOo2UphhxbDXKUimiIlmMtcEOqyM37L/1+Q9ffpq54YcP7+3f++bHf/q3Qvt7ZNNA873v2+b45r+aH7wGnhhrE0yUkZJ324R02cQw7bVPBknGGOKBOWRCtChpGyhn2to4B5tILIk6s8kcbGLG2GSxurMTwRrkyYdtC8VNSE5EJCIUGjxySNAaJ0RTCsJILaPSg2zx4+33C+TJU5hByGFmoMlJQ2xCjAdoUoIBpzrLkQ6ZRyjWnJ2Z4TEygxhjhoXy7napsrudO7eA8dz8cAR+RtlBBocdgTaAOeegZmIgOyoxioQY8ILwHMvBdvigAFd/Gj+IYX6wlppkuEfBUINA/B45FiUi3tFEBfPc45n7gVAMpd2ZH+bgB3nMD7nFG3G75KFL7jTHbWtkPXN8aVpDzGhiMMpF56NCUQRQnYKi3bpMeolKpiiWXJsjJ9y/+1fQffONP2Xt8b1PoT0GV+z963d7b7y298+fn1tcXF8+P6UrBFeYGjXMFVwlHxxTCIojnV0fRdA3WxQTodE7jTkPQ10x0A7HmghK9VlfPI2y1YBM/1ypcgNS9PVgq7n1aq1RyBVfKh3mfmgT7DaUQyD9c88JgfGz5x9St6yTkEppgqzwCqoObKEENxhhq5yMnAVCUlfm//ST/T+/1vzivb27n2Wavv/t7WwaaP7uTvN37+2/+vHhl5msh8ZcKDqsh+YxEqsp5H+e9fERC6STNwjsgamSWGM5+/z/OC4ZdEmRTk8jB4H5/BzA44TAexoGn58GuPMkEg1YRyytNNwZ2IB/MxcwJdwNT5p/G7C9W0SDKtfpkfY8RDQhJJ6eXvdLaSSq5soILiErMZciiTAf02CkiRK6SiFdmpmUHjVM3S2S4+XcJDB4jjPZhMx1JPftn6BGQl5OgnAc2hDjaQiMQVXGLMhCOM2TtGT2k9PjCHi7NTOoUDoZRp2jjiaEkicjpgM64OF4lHurmIg2cacDMSBGBulGUCck08mwMxrUL7BxnH44gJyjoCYEe9OwxqnAIrecZsU0004LnIJxVmKLnaAMa6rdmYz6ZTSOY49Ed3NU0oRIbCpMNxWT41DAOwsZSSljg7KYQSemOReWcUudPuNx/WwAn4p6zQFwTQiQTgy4pqNZQqmEpYfmDHvFqTHYgZi5EjppSJQ/HZLVrQkyQ140x2wzIYA5ARqaigMp6ShzSmQLdBwEGxkyJjBESaKWwlSW6BymMEg9rXHyx+jC1Hjl5I0wHz4242nGWJIyY+LRF66DDnpqkDCXcI3v2CdkBjPu7dk0vf2kc9vV4sLGytVrG8XN4lbX5DWeFPXktu4UNpSF9893ZBCAHIEFTp2+Row5iTxaxrhOgguThBFRs0RkVIwSzUayABjvR5sFEIZNq7h4xMTTKZ+6xUMmrrt70uvF3cYuxCy3GRuN9rMOnULp3GK10oDyu7pbP989Nc5TS8YwaPuVizzIGHBI0TBDdExGk2B4l5be/wiK7v1vb+//57+Aos798L8f7n/71/NH8+BxaWGiIWez4RQgRSY45CqdODEp8mSo8M5AYUWsGX6X+Gkw06OYl04jLTIIV06InuapK0gPhjnoupLy0J4ra4OWsNcaLqMZeM/FMM40QFePHl36qaUsMg5pdhGneeooGIujsNGBdZ0IUVvCOdEeQu6tCYN01IuXBqvnEYNKPzn1jOOVvaBpngJiigjPpcZCqGhdiMIHJWCOUclaYwYLqIcqDVHQo8WSfnLz2nFUOZIvnRgojZCOhcI3EQ2DpwiURpamJEWEdJSsJ7YLbU8Ek45X3o8RQpqSPh7IYwBYGokfJ6+oBz2oOT1qal3nDAn3cDE5ajiHSQRRHSTizmFkgg+IaBKtITCX4e7JbFLmBKIaSigfEn3qy00as7nkpgemtEFQszWVbdVspQ4yKFUrh0WRb4QeGW7diLVtUFxbdtmg5Z6FDPYglScsMT5ai5xyFHHiBNLGcyRCEloFHRkbRDsLnfnw3sd77/aJL/sazY8/bb75l1ECXJCcCMLFMAEyaXVQHhTHQkScEZfdmu1RMpKaBMmROn4mQBDgoKcTuzTWneVy5zJlnh+Q7B6k4mBysQmyGtJSO8h1BlILixQFjKm00Udq/bhcd64tv/P9OW9MymMcSr1hirPQGGIWHUrCgBNSsEgrRpFmUOBTYb0KdPbl/aMO3BnVOFIKxbCQXkUlOKdC2SCcJcl0DdSDAe7s4D7Vg2KbCi5ND30dDtAWIBv/MuYyjpbFAYywvF7MPV3LDlms7YaYWyv14LQrm0tPOVurtYHtxOEkI8CH0B4SH2YhZHfVM5cwT1RhnDxktG442wfU9r789oevbzXffn3/3ifnC3Ddzbu39r74Zmhs9//nrUyTe3/56kSMtYV8fQ+pIycN8gxR5YjIchE4oZolCZ2bNV5papmA6xZWWqcnjexhQpm91U3W6vWGlTDNThrW4+hunuGlHqSrJcg3eSEYtAjYRuKUYpCx9QgS3BveQ4o34/BCahCYk2PhNfSk4e0QrEXbuAEnrM8ztpJCPS0Yh2YSNKKpi4TJbIFTEK+7n7sZHdsf3/1y78Pf/Hj7/QcUW33i2B7wnbnmgwATKTdByhSzhalgPUzuwlgnotZ44qDe/mAemaBzd/OxVbYHuYY44haI8ct6Q9cQZ8+vBk9HA8W3WK7WS5XrA1fMuputeQrP4Si4teBi65MymtOoXWIce+hdtOoX3t47X+2/9+7ANbPZCy+7k5r0hPJgreRhLRKNCOT4hZpJF4nmQuWJ6A+kGLfaNstVkRGBG79GMXpV5EGFa7pHxedb3Yxj8mOWAeZC7bHpniMOefCD4N4jYjUePE/BvafD1CeYJiYsr+d1b8Wo9Db2/oZJ762YEQdrR6+Xgx2Rpi5gN3PeOcdSZkKOeDK+2R34rt/0nCryWGNBRkY+Y/VEkZ6CZzX+yts6iDi3WnxhsRvoHSXQfpIxO+0SwnEA+yMSFUVcQHgtswIFD61CIslhNnCWObobaP/e9xDAvT991vz8newbjOMYs1JxFwQ8PTSdo2wnhJEng6QzyBfDlgh7VdtZYTr1StwcAz3hQteUK2+njjAx0KPK1jrm8Ajj7Ocaeh9bnnCGazPPtVJ52uPnSkcN8y5ioxALCsaCsIh0zH7RkGkhJCYJRzrBtHj31v3vPtmHxvStj9r96I7NLn8Zro1kHEOzoWl7DDUdMEKP8XOp/CT3nZ5YOSMe8TmhkEaYGhvmgmbIa8IQj4Qiw5NG0YvAXDIwPdmphXTseZ9Bsuq6DejQnEN+A3AirZ9ep93geXgmeYxQtJEyYq0Ssh5LxGmKyBCnkLEqeqwE0VIOH9zhOPpoODPMzWdR2mWBn+N9NHNPECde8jkuiAf3tKijSmsrJJLK8cz8FpSiMNIwuRvjhJR8RHM1RB8jzH+glp472ztuGmz9yQR8evkxQvHoGg1nSEH0DHOrf+gf40Ju5XKxg6/m11ZQE3jEHOpdkz15R5xG4CCPZIBik5AUzHHqdzhyBbjC9trH0dBADLhkXI7Lo5PHkwyoyB4bO9OpxnnMhD3DXifwJDXXKHCa3RACztAUWxQjg75HKmtVGjfsI/zZJYLu2flA+IN/lHQyJc5KVRO5VEw4em1qWupdXZutUQWUVz4qhUjSEB4tIcUmDAnNYeuJitSLY89w9I3YBz1jZJgUZy5tu5RNO86nN+pkv5aaDPHBG7CCjAJxFi3SEjzisSBWUeG8O0Z9+kd9hE8PNNBv0qEl9IQqnEBUEP5GaTtezBSQBbtUaf13R/5G9C8+b8ulo6iVbb2x5jLd8fZGm0bny9neWPtl6389ym4WqLr6xVp1u4OmCWndRQk7Nxu21lhoHNu/VW3vMoS27geDBFyqhs7Zd7Kzt0538+b/A1BLBwhVEwZTBRAAAJ5pAAA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</author>
  </authors>
  <commentList>
    <comment ref="A19" authorId="0" shapeId="0" xr:uid="{FC450406-4EA6-4563-86F2-4B7E529A682F}">
      <text>
        <r>
          <rPr>
            <b/>
            <sz val="9"/>
            <color indexed="81"/>
            <rFont val="宋体"/>
            <family val="3"/>
            <charset val="134"/>
          </rPr>
          <t>UEsDBBQACAgIABByzFgAAAAAAAAAAAAAAAABAAAAMOVca28b15nO5/0VBIECDuqDnPuFwH5QZdkxKslaSY7hLQrjzDlnZK4pUuUliRAYcGIkdgLHcTfebts462bbJt7s1kma1LHj2P0xK0ryv9h3hhRFicNbRCkJ1oBhczgzHD7v7Xne9xzOnPjZc//w3HPPvZYPr65VqvXpSjkuruQLr+V9iG2jVJ+15ZWGXQn5Qt6V88fzvlhbK9n1uYpPDvnV02VfdLZerCRvFmtTNZcv1KuNkLx4sejDz0q2fGnnUKMWZhtlW80XYluqhcvH25+6XKyXwpm19C7w0bZUSo/MlMJqKNdr7dOP512lUa5X1zuvfai5arF9Xesj4mr4VSOU3e5J8BDlejEuhmrnUM2urpXC7stQCq4efPqhPw/rs8VaPV/4Rb4aavVKNczb1ZD/JZxWaVTd7lV1G5Va7+0caZSLXQ/bWPO2Hk7A392vuxrq1SIg9IvX8hfgXXuiuJJeQo/no7BSLLfOzhNjNKGMAKTuIhggLAZXqXq47pcJCCn0c5JjZgyDc0K59Rj56YvFsi3kzjTqa416IbcY4mI5+Nx0ZW0Nvn1y4ll4xOQDMPzJ1SvlWj61gS374DtPHl6tV62rL9uVzqEE1nxBHc+vVCuNte53LgWAOh+cok5zg4ITDPHgKTIqdohHxFJsNdMmho8qt55z4+Ffmh88KWx888mza+8Vtv76dOuNb5+9fwdOaEO+B9L0gmvNW/fyl48Pw00bTAbjtoQxVUKIkXHLHWv9+/wEAOR9AeTeSWa4RRJjgM1ZjyLNKdIMBxlRIZkiQwE8Bn+fLzSfvL9553rzyrcTwTPbD18DOFdX4Vsn8dp+qJOLM/904cSZc/Nw+pqtwsF6qNaSE+ZmFk/NXFg+vzCTGODsHJyQnAwvzs9MLbZfXVhanE78+sz88otw6PSp+TOLMxfmz87OwlG8c1L7JoQmp8xPz549cXr+1IWZ+RMXTkwtp+/kL1++vGvuGhnf0IXkqWbPF5bPLE/NHm7YRFiQmEoUSR7A6sEjHauArGFCWqql52xcqxeaj75qfvNxoXnr+vb9j9puYF+Z7nF/OHhyxyvh/z8fxw87ftVO7GO6lVEjhqn8DtbLna+c77baTyYUop7owGMTkMdxjDjTChkeBPJOeM8j6z3m4xnr1o3Nz273j9KfjIAkxsMKxRIm2DBpupE8V6mW/C6SbQTnAM797j5Jb8csltwGiWIvPeJUKGRJxJDjACDROPKW7gLYfPPe1q2rOwACbFt3/97KLFDPT8ODEKUl433Ra757dURn5CNBKOkgZzwiCEPsoyiKDUCIMeLSxUhbEZAiTkgTxcIo2s8HfwgQqn0QlsKRQ6hd7Cy2BAURDOIxDsgwTJBxigRIu5FnXWG8+btvmtf/6wggpEMZXxtC3Q3h2aWpIweQiMjaEAmktY8Q9xojSH4MWUc9pcLiyHRRla2nN4/IB0epKUopud8HkzCeLdpKuVhe6QUTbl8twhPlFqoV33D1Wje09VT2TKK4BBFjJ5VBNnIEceMwsswKpECGOeZjY1wXqNtPnzTvv94F6uaHt0bhfaMgSaGiYD0ESaGxBlt/Z/ExSepMeExckBTRoCAnisDAM2MAEVMnFDMCR2JoXR4JvVFdUY5SlLlWKV/oAHh6eulUIZeW5g56bacDgZs7tgS3KXtbXf/pQrW4Cv/2KJJJRnlMPFYUS3BDB1GunQOSqgXg64Xz3jhvuxRd+uytit2BtAXxsebNu1u37/60+da78M/zE0B3uDZuo0t70W0jl4HvYWLJJLYuQMG2SlrEicTICOMQkVyRCNSxtW4/lilq+7A8MHgUYzksS54URBhsdL5/pV5aDSVIixmxfWlueSdzTlfKdUjxEwpyLWOuY8As0kKDO0Lp1gbId4SxVZRw63xXftxbtZtvPRg3yOHk5q3/TiCfBKT/LBgT1PABkCZF+yjxBN4TK6MIinUESZNFGmlvQYNqypwNXhoTBrOg7wvMc4pQbsx+Mt4NZv/ac2h4em8Z1B+OSAygciVcIuJjBEwzjijHyhLWD8/vUITGgnSkaiQk39MqWa6UV0rAiHLzlXIcqvCta7m5UE+Y0KkEgl20Z5LuabVSWq8XXQbk43Ik2RdjSixXjkcgeWIJhSjySBMdoYhZzLWkMZd2F2OA6Nnv/rZ55+3tt//aQfr237Y/+ePAVuNoNejHJLu14D5yXiIXx1GiGRUy2HIUYmG11cpw0SV4+sjuA9cdMVLHR5JBnHI3ch1EbhXu3R3Fh9abddyC1DEUYRsgQ8ZOJI0fhVwExFNEwTLjB4luCO+7f2+F6wSbs2NgmqV4hmNayJ1fPnGowBLqOAvKIRdiD0UIINaRN8gJ0OGSUhM0HhXYra8+2213HhxYmursYcDuJ0ljAHtobUqg65yxtJ1sDYS7CKApQR0xFhmrmCTM2DFBPXCfEjSlAe8Z6KuL3AhN2B6SdLIR2QpA2UI2A9H+/H2ijgpZUpLYR4hhokCd+xiIJwU+b5yOQGdCWepiS83PbjTvf1joA+0k/JNDcRkI5oLihhMl+4OZUbWPCk3IpSQygqNIUECTxSalSYgRoRQDVczSVusgNEco5COjSYY3jkBzSq3pgGjPgLOQe8mWGiF3Js4tXwy5OQj+i4fTPGKOx5Z6EOeemKR5xJAGjwSt5AJxmGrJ+naFO0hOqn+UDmFHSZ9CDpzNVUqlDoU//FLkKI5EDIQ9cAM+CYUH6UQZyUBdkFDpqdcDsmbSf5toBVK41b/oP/8Hzm7M3gq0dP7cqdwSOGKlmksXZoRaIYORL1SKY+oe0n+mQ4MVWioUM8IQ5wk3UjEUH2p5DAQzmKiLG23d/hIg2P7oxsbD32/euLb5b58XBsbw1huPRgRrwkPqqZdO5TtD6p2RdNeUOh02Dx1S50ecUfMRjVhIn2T2fGHqpZnFqVMzBzPqAF4WieA8aCzDIhBahGpkvI0QFPE4WEp8HLlhRi1ALik0H33Z/PDa/hl0l+t2ZtCkawY9ok9lz6C/N5eZnVpaPkKfYeP6TPv5DsVhlHAhMpSDQoo4KHNwnShQggw1zBNBpBNyJIfZvHOleevmxsMrmx9+9MPyGShrMuFdw8qaUQLvZV31BnxqbrpUqSXtlIUqWCd3rM0XykX3fCE3OzfTKXQMpURhz5jp7NKJF8ZlC/1TtocAdkoyiG4mk1JHQc5SBypBiNjhmDnW3Uq9c3f7q082bz/Y+uC3G4+/PgZ8ofmXW/Di+QI8Ntt4+CnYbXASf3qz+ebVF0bkDgAywz/iXC4mYfxBif67OMMgCa6D8EB5nCcQuWB8ZHRIempYxiFwOIzHd4YByb8rRjIDeUTv7BPI37OrHXENoBP1tf0FYrKORj0WPE4StCYYNAoXSAsrQPQ5jL23Jtb+Ozpa36LxQ/E14BsgM9Np7wA+D+dQvKdfPL10OsdA50BJD68eFoP3UQCNIySSWKvWygMTtEfeK2k8Y0441WWYv366+fUX8FCtwn0w6t5eOJQRg924MIbp3vW654pln5sqlVq9jMOFh/GIRcoYJBUHeLx0SHNGgWLQWHCNA432LMy91nz67803701NBJkfs6iRwyx2VGqGRcZJ7hiymlogpzjpjlCPGNexlYKowESWBQcqmI5TZiaWEZ3mIAqGkKETqKTVS0lW12rJlhKFMB9eyc2UQ3VlPfdSuFh0cLDbCOnzTMgG0lOrEgRsMr6PabICQgSUHDXJijtDo572yrPbV5L2yuZvPt+++mTzm1ubXzzZfvLxKH2q7advjbTOafQQAyefujD94tR86qd7g6zrvZ0oWZhZnJ6ZT8rp+TPnIZTm2pGzL/gWp5ZPn9m5Bs7cF0JZc5v+pju0iYLDBpiSiJEL4NJcUyjdMlDElIsjzI2IQu/C52HGK+xOFXbr9a7HZi5OH9GLssNqpCnF8LGuJFRglbXtZqBl9rYvJxhZjkRJgwYwAaoOwAQOeQ4bJDCxHCebhDJWBPcxzggdzBEjq09y+sFEVtbgboj9Di28JImIIkGg4C14dRJjFigZIlobKWIaczJyeHUs2Ce8dnw3M7xGdKUDhBcdNml5kREjmcxaBNBrnqlGvbJaiYrp8bnK3GEYR0kujLYxiqJIJ+TBIBOzCFEO7NhJz4KUIxvn5mcHn6PqocMqSKKKU5MB4WKo22IpV+tBcsHWagFuV81N2+rhFZKIQsGgKiAVGwAzWemsI8GQY9prZUIstekF84MHzdv390O68ei3W7fvdVWUHXffXVierHxiAMRBPBYPX2sqCNZcZCUUALi0jqwH1IDx1uq2NdGya9YV6+u5SpxbqLwCmJ8KYIV0D20hlxLl9HCfmdelVyaVdpI1015xJLTwiMOXgGIKwe9jSrHwCtRo78Sr+d6vQYqDFZr/+R/b9582/3Stef9ROgP74014I7uC9OwRe/fq1vsfj4J+n92H+9FXWYPEHVTLK3sgT73+V43i2mq6EmMf3ofm+qColWAOVAflHHEIUGQk4chpY4PiMVakN4+MiHbP8ozx3VyOsJxNKoWztkDtdeJ9cMvUZ4ulyiu2Xq/lbCIDo8rLoX3VQsmW67VuM0Ck1MNK1WavQhjT+/svilNGB2yxQg7CADit0igKQiDwfaUhDRHCe4tu8mVaztt8752Nx3/eePhO0pi6+UbLUBkmaj56sPXk13vSEsFUCq0nEx/ZHcw98ZGsvckqBpM12+FGj48Nxwpj5FS67Q0kgEma1iFWwkYhCJex9XJ8a00woP6/WCbCIUSOAmV1sQDySjCyAiLKekjMNNkXS3t3MH+flhneN5mTXClJMlPd7nacbpvM2X9pDV4btXqyWayzV2xPYutUnc61h5jfJIbizpKNJhFJpDKmKHJOogg4ljKMYR0ylgQ9fLz98evNr8Egv9/45pPm+69v3b4L/wHK1Xzng7Ypuq3Ty7coU5PIbN9fa6b9iwRD9GNm2E7WOQ4Ysv1dA4hdBDXOIeLS5mQyrBcmQtJGNFDNPDEZ+9jHdY1CP0be8pDdVuputHVEqeoSpSM68kEoPlapWhq4PYJlL/+behly9EpoDduSbaSQiF+srOxpo643bPmFSytjWY8N+KUVC6LTKaSUNslPRkikA7AXUE/CmKCV4xlEMu1ibzz+urD51eOtG5/216DpSOvN/9n8zZ9GiVIG2XTwQj+BJVD0rFy6A925ixWQoyBJd0BcqFQvHRS//vMcC7yB48gjQwQQP+YD0lgDfhhbkKZcBdy7mL+F3+bbj6BAJSgChNtvvD0pFAmwhcEOKAzhInNrxHT6E0ntYW86Vskdm56ZWzi9Z3PoSOOU3R9QGohfRLknMWh4kSy0CRSjyKe9YYgkzXjwMvTgt/n5V5tf/hmQ2/zDt5MYHAJofFgfJPmBJJBYWVG7sHC6AHm53IjhuzeqCcWCRH1qfa3WWD2+A2nCrJaKq8WSrXal7H05eeH8P0LhHgfZAYIcGCMQKIG8ZzZZFh0ly6IlElFkYyFkwlx6kE2+ytbdL7ffeu9/r7zegrl5/QGkZ2BWW1883vj22/bL6w+eXflD/2YJw0LLAetW30l+VQYuu3M9/cITNFCWds82UMswxyHLrobUPC2LHapRYuk1tSpCgXtQHlwmSwQ8RYzHXjFsPYiPTKO0bAFGAetsvf55819vtMx0xIYAhSEJHmKIdItgz29zdAyxXKkDbWkzmPX+wTCUoIwGeYh1kAIwjgnxiAuZiAugKyHEQTBGOOW9GSZ50Oab955dvdfiKODygzEmB2xkm6wV7odPT9sz+iH0lOCxSsXBLNm/VgQTi8hpCnlMgSWDZCiZ0iFKvQg8GKgevVylt1ZkzjJ2S2KHKo5Ymvp33wHBOuSWk4mJlkI90d6JldzF4C69ZEvFXSxKtlY/EyWuwVsvltfXkscqJUdD9eW0fZWwwEpUO1mtrLZoN8UiLfRwcKluq/Wper69GLm1nQeOL1dap/L2qWuhWqz49t3Xkrunt7t8+f8AUEsHCO0FohqHEQAAulEAAA==</t>
        </r>
      </text>
    </comment>
    <comment ref="J19" authorId="0" shapeId="0" xr:uid="{92CD5A63-3399-4A8C-BA3C-87A9505E9DB3}">
      <text>
        <r>
          <rPr>
            <b/>
            <sz val="9"/>
            <color indexed="81"/>
            <rFont val="宋体"/>
            <family val="3"/>
            <charset val="134"/>
          </rPr>
          <t>UEsDBBQACAgIAPRuzFgAAAAAAAAAAAAAAAABAAAAMOVc+29U55nOz/tXjEaqRFQ+5btfRtofXGMIqm1c2wR5qwp9t2NmGc+4c0liRUgkKIFEhNAN220bsjTbNmGzW3KjBEKgf8x6bPNf7HvOjO2xPTfjMSEqEoI5c+bMOc97e573/b6ZOPazF/7phRdeeCMfX1+uVOvjlXJSXMwX3siHmNhGqT5py4sNuxjzhbwv54/mQ7G2XLIrU5WQHgpLJ8uh6G29WEnfLNbGaj5fqFcbMX3xcjHEn5Vs+fzmoUYtTjbKtpovJLZUixeOtr91vlgvxVPL2VXgq22plB2ZKMWlWK7X2qcfzftKo1yvrmy9DrHmq8X251pfkVTjrxux7LdPgpso14tJMVa3DtXs0nIpbr+MpejrMWRf+vO4Mlms1fOFX+arsVavVOO0XYr5X8FplUbVb3+qbl2p9d7mkUa52HGzjeVg6/EY/N1+3KVYrxYBoV++kT8L79pjxcXsI/Ro3sXFYrl1dp4YowllBCD158AAcTb6SjXA536VgpBBPyU5ZsYwOCeWW7eRHz9XLNtC7lSjvtyoF3KzMSmWY8iNV5aX4enTE0/DLaZfgOFPrl4p1/KZDWw5xLB15/H1etX6+rxd3DqUwpovqKP5xWqlsdz5zvkIUOejV9RrblD0giEeA0VGJR5xRyzFVjNtEviqcus+V+//tfnRo8Lqd589ufxBYf3rx+tvff/kw5twQhvyLYdp3e7q/cvN67fzF44Ogk0bTPrDNocxVUKIoWHLHWn9++II8OM98ePBS2a4RRJjQM3bgJzmFGmGo3RUSKbIQPyOwN8XC81HH67dvNK8+P0o4OzuhW8AmktL8NBptLbv6fjsxC/OHjt1ZhpOX7ZVOFiP1Vp6wtTE7ImJs/MLMxMp/qen4IT0ZHixMDE22351dm52PPXqU9PzL8OhkyemT81OnJ0+PTkJR/HmSe2LEJqeMj0+efrYyekTZyemj509NjafvZO/cOHCtrVrZP92LqR3NblQmD81PzZ5uEHjsCAJlchJHsHoMSCdqIisYUJaqmXgbL9GLzQf3G1+92mhef3Kxp1P2l5gXxvf4/1w8PimU8L/f74fNzygWxk1ZJTKp7BebqGy0Gm1n4woQgPRkScmooCTBHGmFTI8ChS8CIE7GwLm+zPW9atrX9zoieZPhgAS40FVYg4TbJg0nUCeqVRLYRvINoBTgOZubx+ls2OWSG6jREmQAXEqFLLEMeQ54Ec0dsHSbfyab99ev35pEz9Abf3W31uJBYr5SbgRorRkvBd4zfcvDemKfCgEJe3nis8IwZgE51xiAEGMEZc+QdqKiBTxQhqXCKNoLw98DhBUuxAsxWeOoPaJt9gSFEU0iCc4IsMwQcYrEiHnusA6Ynjt9981r/z34SNIB3K9NoK6E8HTc2PPHD8inLXRCaR1cIgHjREkPoasp4FSYbEzHSxl/fG1Z+OBw5QTpZTc7YFpDE8WbaVcLC/uxRIuXy3C0+dmqpXQ8PVaJ7L1TO+Moq5EkWAvlUHWeYK48RhZZgVSoL88C4kxvgPTjcePmnfe7MB07ePrQzC+YYCkUEywHgCk0FiDpZ9adIySMxOeEB8lRTQqyIciMvDLBDDE1AvFjMBODKzIw4A3rCPKYcox1yojClv4nRyfO1HIZUV5C7y2y4GuzR2Zg8uUg62u/HSmWlyCf/cokVGGeEICVhRLcEIPIa69B3aqBcAbhA/B+GA7hFx2761avYVoC+EjzWu31m/c+mnznffhnxcPDu5gRdwGl+4Ftw1cF3gPE0omsfURSrVV0iJOJEZGGI+I5Io40MTW+t1QZqDtgvKg2FGM5aAMeVwQYbDR+d41em4pliAldgns81Pzm1lzvFKuQ3YfUYRrmXCdAGROCw3OCEVbG+DcDmOrKOHWh47cuLNeN9+5t88Ih3Ob1/8nBXwUiP6LYExQw/sgmpbrZwknEJ5EGUVQoh0kTOY00sGC8tSUeRuDNCb2pz8/EJZnFKHcmN0cvBPL3mXn0OAMwTIoPRyRBDDlSvhUuScIGGbiKMfKEtYLzv3Xn30hOlQhEpLvaI/MV8qLJaBCuelKOYlVeOhabirWUwp0IkVgG+yJtF9arZRW6kXfBfH9kiPZE2JKLFeeOxA6iYQa5ALSRDvkmMVcS5pwabchBoie/P5vazff3Xj36y2gb/xt47M/9WsuDld+fkxSWwsenA8S+SRxqVBUyGDLUUyE1VYrw0WHzOkhtQ9acsRQPR5J+nHJ7bD1ELZVuHZnCB9aM9ZzCwLHUIRthOyYeJG2ehTyDgincNEyE/oJbYjtW39vBevourH7gLSbzhkMaSG3MH/sUHEl1HMWlUc+JgHqDyCsXTDIC9DeklITNR4W1/W7X2z3Nw+MK8209SBcd7OjfeB6aG1JYOmcsax9bA3EuoggJEETMeaMVUwSZuw+MT1oXxKEpAHf6eups9wITdgOdnS84WwFkGwB2wXQ3rR9pG4KGVKSJDjEMFGgyEMChJMCjTdeOxCXUJE6aFLzi6vNOx8XeiA7Au/kUFf6YjmjuOFEyd5YdqnXzwpMyKPEGcGRExTAZInJ+BFiRCjFQAqzrLXaD8zBJXxoMMngVhEITak17RPqXdAs5F6xpUbMnUpy8+dibgoi/9zhtIuY54mlAQR5ICZtFzGkwR9BIflIPKZasp5N4C0gR9Qxyuatw6ROIfvO4Sql0hZzP/wq5Cl2IgGeHrkBj4Sag3Sqh2SkPkqo8TToPhkzbbiNsvgo3GpZ9B70A1U3ZmfxmVs4cyI3B25YqeayFRixVuhCxGcqxX2qHdJ7fkOjFVoqlDDCEOcpKVIJ1B1qeQLEMhrXQYrWb3wDEGx8cnX1/h/Wrl5e+/cvC/0CeP2tB0NiNeJx9NgrJ/Jb4+jN4XPHPDobKw8cR+eHnEbzIW1YyO5kcqEw9srE7NiJiYPZtA8hcyL6AMrKMAfyilCNTLAOQf1OoqUkJM4PsmkBEkmh+eCb5seXd0+bOzx3a9pMOqbNQ7rUc+Yyk2Nz88/QZ9h+faZ9f4fiMEr46AzloIwcBz0OruMiJchQwwIRRHohh3KYtZsXm9evrd6/uPbxJ8+Xz0BRkynnGlTUjBJ4J+OqN+Bbc+OlSi1tosxUwTq5I22yUC76Fwu5yamJrTLHUMYSdkyVTs8de2m/VKF3xg4QwF5JBtHNZFroKMhY6kEfCJF4nDDPOrunN29t3P1s7ca99Y9+t/rw2yNAFpp/vQ4vXizAbbPV+5+D3frm8MfXmm9femlI4gAYM/wjTuViFLbvl+efxhf6SW8dRQC+4wOBwAXbI6Nj2kjDMomRw2G8f1/ok/s7QqRrHA/pnM+nqz3jEkBH6mu768NoHY0GLHiS5mdNMOgTLpAWVoDe8xiHYE2iw1M6Ws+a8bz4GtANkJjZdLcPm4dzKN7RJR6fO5ljIHKgosfXD4u/BxdB4AiJJNaqtc7ARB1QCEqawJgXXnUY5uvP1779Cm6qVbcPWFGzNUJdQrATFsYw3bks90yxHHJjpVKri3G46DDumFPGIKk4oBOkR5ozCgSDJoJrHKnbsf72cvPxfzTfvj02CmB+zIpGDjLYs5IyzBkvuWfIamqBmeK0L0IDYlwnVgqiIhPdDNhXvmz5ZNe0MqTPHES+EDJw6pR2eCnp1q+as6VUHkzH13IT5VhdXMm9Es8VPRzsNEJ2PyOygQzUqhQBm47rE5oueBARpUdNurbOULens/LkxsW0s7L22y83Lj1a++762lePNh59OkSHauPxO0OtaRo+wsDHx86Ovzw2nbnpzhjreG8zSGYmZscnptNaunBqASJpqh04u2Jvdmz+5KnNz8CZuyKo27Cmt+UObY7gsQGaJBLkI3g01xTqtowUMeUTh7kRLu5d3jzIdoXtWcJ2sd522K5L0Id0ogMMJwZPciWhAqtuW2v6WmZn43KEgeWJS5szgAnwdAAmckhz2CCBieU43QjUZeVvD+MM7l0OGVg9UtNzE1jdpnUDzHdo0SWJI4pEgWKw4NRpiFmgY4hobaRIaMLJ0NG1ZcAe0bXpul2ja0hPOkB00UETlpcZMZLJbnP/veYZa9QrSxVXzI5PVaYOwzhKcmG0TZBzTqfUwSCTMIcoB2bsZWBRyqGNc+2LAw9P9cAZFaRQxanpguBsrNtiKVfbA+SMrdUiXK6aG7fVwysjjkK5oCoilRjAMl3SrJ1gyDMdtDIxkdrsxfKje80bd3Yjuvrgd+s3bnfUk01v315Anq50YgBEB9wdWzGHxBsPXlgqCNZcdEsogHBpBdkAsAHfrdVta5Rll60v1ldylSQ3U3kNQD8RwQzZNtlCLqPJ2eEew67zr40q7aTLo4PiSGgREIeHgFoKwR8SSrEICpTo3lFX84PfgAwHMzT/6z837jxu/vly886DbPj1p2vwRvcCshP2lF6/f2n9w0+Hgb/HHsPd8KtuI8RNWMuLOzDP/P7XjeLyUrb+Yhfgh+b8IKeVYB5EB+UccQhRZCThyGtjo+IJVmRvIhkS7j2LMp7C0eUQS9ikUrjbXqedbrwLb5l5bbFUec3W67WcTWWgq7wa25+aKdlyvdZpB4iVelys2u7LD/bp/70XwimjI7ZYIQ+BAKRWaeSiEAi8X2nIRITwvWU3fZiW9zY/eG/14V9W77+XtqWuvdWyVBcbNR/cW3/0mx2ZiWAqhdYjipDuDcwdEZIuuulWEEZrt8ONn5AYjhXGyKtsgxuIAJP2rGOihHUxCt9li+X+zTXKkPpHMY3DMTpPgbb6RACBJRhZATFlA+Rmmm6ApXu3Kv+gphncOpmSXClJuma77f03nUaZsv/aGrw2avV0b9jW1rAduW2r8mx99hBTnMRQ4Vm6tcSRVC5jipz3EjlgWsowhnXssh7o/sONT99sfgsW+cPqd581P3xz/cYt+A8Qr+Z7H7Vt0WmevayLMjWS5PbD9WfaPz4wQEV2DdzRescBg7a3bwC9c1DnPCI+a1Cm03phHJLW0Ug1C8R02bK+X98o9CLmLRfZbqduh9uWNFUd0nRIT356YYU1Vplo6rsrgnVf/Df2KmTpxdgat6XbRiEVv1xZ3NFKXWnY8kvnF/dlPdbnJ1UsSE+vkFLapL8OIZGOwGBARAljolaed2GTWSd79eG3hbW7D9evft4TsGym9fb/rv32z8MEKYNs2n+Zn8ASaHq3XLqJ3JlzFRClIEw3MZypVM8fFL7eEx0LzIFjF5AhArgfCxFprAE+jC0IVK4i3ruIvwXf2rsPoEKlIAKCG2+9OyIQCbCF/u4nDOGi646I8eyXkNrD3mywkjsyPjE1c3LHZtBRTsQgR/BAElDyIl1oEylGLmT9YQgkzXgMMu7Bb+3Lu2vf/AWQW/vj9yOYHAJofFAzJP0dJFBZ3WJ2ZuZkAbJyuZHAszeqKcWCNH1iZbnWWDq6CWnKrOaKS8WSrXYk7F0ZeWbhn6FuD0J2+xeo+opyYIxAoAQKgdl0RbRLV0RLJJyziRAyJS57gE0fZf3WNxvvfPB/F99sody8cg+SMzCr9a8ern7/ffvllXtPLv6xd8eEYaFl70Wr76W/HgOfunkle94R2qebeu9un5ZdjkKKXYqZdVoGO1SbJDJoapVDkQdQHlymKwQCRYwnQTFsA4iPrjZpmQJsAsZZf/PL5r9dbVnp2doB9IUkeIAdsl2Be36FY8sO85U6UJY2e1npHQoja5YkOkoBGCeEBMSFTLUFcJUYkygYI5zyvfklvdPm27efXLrdIijg8f0xJv00BIBTByc7nvLIuVhPNVhKJf256M+/YkvF7ecr2Vr9lEuB560X8yvL6W2V0qOx+mrWyEi5QMXVjlcrSy3yRbHIEj4cnKvban2snm+vSW3t6IDj85XWqbx96nKsFiuhffXl9OrZ5S5c+H9QSwcI8Lbr9DsRAACpTwAA</t>
        </r>
      </text>
    </comment>
    <comment ref="Q19" authorId="0" shapeId="0" xr:uid="{144CF35C-2621-48AC-AB20-E4881D65604D}">
      <text>
        <r>
          <rPr>
            <b/>
            <sz val="9"/>
            <color indexed="81"/>
            <rFont val="宋体"/>
            <family val="3"/>
            <charset val="134"/>
          </rPr>
          <t>UEsDBBQACAgIAHVwzFgAAAAAAAAAAAAAAAABAAAAMOVca29UR5rO5/0VrZZGIhpKqfulpf3gMYagsY3XNkHe0QjVqapjeml3e/qSxIqQSFACiQghG3Z2ZkLCZGcmYbI7JJlkCIRAfsy6bfMv9q3Tbbtt9824TYgWCUGfPn36nOe9Pc/7VvXEsV8890/PPffca/nw6nKlWh+vlNPiYr7wWt6H1DZK9UlbXmzYxZAv5F05fzTvi7Xlkl2Zqvh4yC+dLPuis/ViJb5ZrI3VXL5QrzZCfPFi0YdflGz5/OahRi1MNsq2mi+ktlQLF462v3W+WC+FU8vZVeCrbamUHZkohaVQrtfapx/Nu0qjXK+ubL32oeaqxfbnWl+RVsNvGqHstk+CmyjXi2kxVLcO1ezScilsvwyl4OrBZ1/6y7AyWazV84Vf5auhVq9Uw7RdCvlfw2mVRtVtf6puk1Lrvc0jjXKx42Yby97WwzH4u/24S6FeLQJCv3otfxbetceKi9lH6NF8EhaL5dbZeWKMJpQRgNSdAwOE2eAqVQ+f+3UEIYN+SnLMjGFwTii3biM/fq5YtoXcqUZ9uVEv5GZDWiwHnxuvLC/D08cTT8Mtxi/A8CdXr5Rr+cwGtuyD37rz8Gq9al193i5uHYqw5gvqaH6xWmksd75zPgDU+eAUdZobFJxgiAdPkVGpQzwhlmKrmTYpfFW5dZ+r9/7W/PBhYfW7zx5ffq+w/vdH6298//iDm3BCG/Ith2nd7uq9y83rt/MXjg6CTRtM+sM2hzFVQoihYcsdaf37/Ajw4z3x495JZrhFEmNAzVmPEs0p0gwHmVAhmSID8TsCf58vNB9+sHbzSvPi96OAs7sXvgZoLi3BQ8dobd/T8dmJfzl77NSZaTh92VbhYD1Ua/GEqYnZExNn5xdmJiL+p6fghHgyvFiYGJttvzo7NzsevfrU9PyLcOjkielTsxNnp09PTsJRvHlS+yKExlOmxydPHzs5feLsxPSxs8fG5rN38hcuXNi2do3s386FeFeTC4X5U/Njk4cbNAkWJKUSJZIHMHrwSKcqIGuYkJZq6Tnbr9ELzfvfNL/7tNC8fmXjzidtL7CvjO/xfjh4fNMp4f+/3I8bHtCtjBoySuUTWC+3UFnotNrPRhShnujAUxOQx2mKONMKGR4E8k54zxPrPeb7M9b1q2tf3OiJ5s+GABLjQVViDhNsmDSdQJ6pVEt+G8g2gFOA5m5vH6WzY5ZKboNEqZcecSoUsiRhyHHAj2iceEu38Wu+eXv9+qVN/AC19Vs/tBILFPOTcCNEacl4L/Ca714a0hX5UAhK2s8VnxKCIfVJkqQGEMQYcelSpK0ISBEnpElSYRTt5YHPAIJqF4Kl8NQR1C51FluCgggG8RQHZBgmyDhFAuTcxLOOGF77/XfNK389fATpQK7XRlB3Inh6buyp40dEYm1IBNLaJ4h7jREkPoaso55SYXFiOljK+qNrT8cDhyknSim52wNjDE8WbaVcLC/uxRIuXy3C0+dmqhXfcPVaJ7L1TO+Moq4EkWInlUE2cQRx4zCyzAqkQH855lNjXAemG48eNu+83oHp2kfXh2B8wwBJoZhgPQBIobEGSz+x6BglZyY8JS5IimhQkA9FYOCXKWCIqROKGYETMbAiDwPesI4ohynHXKuMKGzhd3J87kQhlxXlLfDaLge6NndkDi5T9ra68vOZanEJ/t2jREYZ4inxWFEswQkdhLh2DtipFgCvF85747ztEHLZvbdq9RaiLYSPNK/dWr9x6+fNt96Ff54/OLiDFXEbXLoX3DZwXeA9TCiZxNYFKNVWSYs4kRgZYRwikiuSgCa21u2GMgNtF5QHxY5iLAdlyOOCCIONzveu0XNLoQQpsUtgn5+a38ya45VyHbL7iCJcy5TrFCBLtNDgjFC0tQHOnWBsFSXcOt+RG3fW6+Zbd/cZ4XBu8/p/R8BHgei/CsYENbwPorFcP004gfCkyiiCUp1AwmSJRtpbUJ6aMmeDl8aE/vTnR8LyjCKUG7Obg3di2bvsHBqc3lsGpYcjkgKmXAkXlXuKgGGmCeVYWcJ6wbn/+rMvRIcqRELyHe2R+Up5sQRUKDddKaehCg9dy02FeqRAJyIC22BPxH5ptVJaqRddF8T3S45kT4gpsVw5noDQSSXUoMQjTXSCEmYx15KmXNptiAGix7//x9rNtzfe/vsW0Df+sfHZn/o1F4crPz8lqa0F94nzErk0TaJQVMhgy1FIhdVWK8NFh8zpIbUPWnLEUD0eSfpxye2wdRC2Vbh2ZwgfWjPWcQsCx1CEbYDsmDoRWz0KuQQIp0iCZcb3E9oQ27d+aAXr6Lqx+4C0m84ZDGkhtzB/7FBxJdRxFpRDLqQe6g8grBNvkBOgvSWlJmg8LK7r33yx3d88MK4009aDcN3NjvaB66G1JYGlc8ay9rE1EOsigJAETcRYYqxikjBj94npQfuSICQN+E5fT53lRmjCdrCj443EVgDJFrBdAO1N20fqppAhJUl9ghgmChS5T4FwUqDxxukExCVUpA6a1PziavPOR4UeyI7AOznUlb5YzihuOFGyN5Zd6vXTAhPyKEmM4CgRFMBkqcn4EWJEKMVACrOstdoPzMElfGgwyeBWEQhNqTXtE+pd0CzkXrKlRsidSnPz50JuCiL/3OG0i5jjqaUeBLknJraLGNLgj6CQXCAOUy1ZzybwFpAj6hhl89ZhUqeQfedwlVJpi7kffhVyFCciBZ4euAGPhJqDdNRDMlAXJNR46nWfjBkbbqMsPgq3Wha9B/1A1Y3ZWXzmFs6cyM2BG1aquWwFRqgVuhDxmUpxn2qH9J7f0GCFlgqljDDEeSRFKoW6Qy1PgVgGk3SQovUbXwMEG59cXb33h7Wrl9f+48tCvwBef+P+kFiNeBw99tKJ/NY4enP43DGPzsbKA8fR+SGn0XxIGxayO5lcKIy9NDE7dmLiYDbtQ8gSEZwHZWVYAvKKUI2MtwmC+p0GS4lPEzfIpgVIJIXm/a+bH13ePW3u8NytaTPpmDYP6VLPmMtMjs3NP0WfYfv1mfb9HYrDKOFCYigHZZRw0OPgOkmgBBlqmCeCSCfkUA6zdvNi8/q11XsX1z765NnyGShqMnKuQUXNKIF3Mq56A741N16q1GITZaYK1skdaZOFctE9X8hNTk1slTmGMpawY6p0eu7YC/ulCr0ztocAdkoyiG4mY6GjIGOpA30gROpwyhzr7J7evLXxzWdrN+6uf/i71QffHgGy0PzbdXjxfAFum63e+xzs1jeHP7rWfPPSC0MSB8CY4Z9wKhejsH2/PP8kvtBPeusgPPAd5wkELtgeGR1iIw3LNAQOh/H+faFP7u8Ika5xPKRzPpuu9pRLAB2pr+2uD6N1NOqx4GnMz5pg0CdcIC2sAL3nMPbemlT7J3S0njXjWfE1oBsgMbPpbh82D+dQvKNLPD53MsdA5EBFD68eFn/3SQCBIySSWKvWOgMTtEfeK2k8Y0441WGYv3++9u1XcFOtun3AipqtEeoSgp2wMIbpzmW5Z4plnxsrlVpdjMNFh/GEJcoYJBUHdLx0SHNGgWDQVHCNA012rL+93Hz0n803b4+NApifsqKRgwz2tKQMS4yT3DFkNbXATHHsi1CPGNeplYKowEQ3A/aVL1s+2TWtDOkzB5EvhAycOsUOLyXd+lVzthTlwXR4JTdRDtXFldxL4VzRwcFOI2T3MyIbSE+tigjYOK5PaVzwIAKKR01cW2dosqez8vjGxdhZWfvtlxuXHq59d33tq4cbDz8dokO18eitodY0DR9h4ONjZ8dfHJvO3HRnjHW8txkkMxOz4xPTsZYunFqASJpqB86u2Jsdmz95avMzcOauCOo2rOltuUObIzhsgCaJFLkAHs01hbotA0VMuTTB3Igk7F3ePMh2he1Zwnax3nbYrkvQh3SiAwwnBk9yJaECq25ba/paZmfjcoSB5UgSmzOACfB0ACZwSHPYIIGJ5ThuBOqy8reHcQb3LocMrB6p6ZkJrG7TugHmO7TokiQhigSBgrfg1DHELNAxRLQ2UqQ05WTo6NoyYI/o2nTdrtE1pCcdILrooAnLi4wYyWS3uf9e84w16pWlSlLMjk9Vpg7DOEpyYbRNUZIkOlIHg0zKEkQ5MGMnPQtSDm2ca18ceHiqB86oIIUqTk0XBGdD3RZLudoeIGdsrRbgctXcuK0eXhlJKJQLqgJSqQEs45JmnQiGHNNeKxNSqc1eLD+827xxZzeiq/d/t37jdkc92fT27QXkcaUTAyA64O7Yijkk3njwwlJBsOaiW0IBhEsryHqADfhurW5boyy7bF2xvpKrpLmZyisA+okAZsi2yRZyGU3ODvcYdp1/ZVRpJy6P9oojoYVHHB4CaikEv08pxcIrUKJ7R13N994HGQ5maP7Xxxt3HjX/fLl55342/PrTNXijewHZCXuk1+9eWv/g02Hg77HHcDf8qtsIcRPW8uIOzDO//02juLyUrb/YBfihOT/IaSWYA9FBOUccQhQZSThy2tigeIoV2ZtIhoR7z6KMJ3B0OcQSNqkU7rbXaacb78JbZl5bLFVesfV6LWejDEwqL4f2p2ZKtlyvddoBYqUeFqu2+/KDffp/74VwyuiALVbIQSAAqVUaJUEIBN6vNGQiQvjeshsfpuW9zffeWX3wl9V778S21LU3WpbqYqPm/bvrD9/fkZkIplJoPaII6d7A3BEhcdFNt4IwWrsdbvz41HCsMEZOZRvcQASY2LMOqRI2CUG4Llss92+uUYbU/xfTJDiExFGgrS4VQGAJRlZATFkPuZnGDbB071blH9U0g1snU5IrJUnXbLe9/6bTKFP231qD10atHveGbW0N25HbtirP1mcPMcVJDBWexa0lCYlyGVOUOCdRAkxLGcawDl3WA917sPHp681vwSJ/WP3us+YHr6/fuAX/AeLVfOfDti06zbOXdVGmRpLcfrz+TPvHBwaoyK6BO1rvOGDQ9vYNoHcJ1DmHiMsalHFaL0yCpE1ooJp5YrpsWd+vbxR6EfOWi2y3U7fDbUuaqg5pOqQnP7mwwhqrTDT13RXBui/+G3sZsvRiaI3b4rZRSMUvVhZ3tFJXGrb8wvnFfVmP9flJFQvS0ymklDbx1yEk0gEYDIgoYUzQyvEubDLrZK8++Law9s2D9auf9wQsm2m9+T9rv/3zMEHKIJv2X+YnsASa3i2XbiJ35lwFRCkI000MZyrV8weFr/dExwJz4DjxyBAB3I/5gDTWAB/GFgQqVwHvXcTfgm/t7ftQoSKIgODGG2+PCEQCbKG/+wlDuOi6I2I8+yWk9rA3G6zkjoxPTM2c3LEZdJQTMcgR3JMUlLyIC20CxSjxWX8YAkkzHrwMe/Bb+/Kbta//Asit/fH7EUwOATQ+qBkSfwcJVFa3mJ2ZOVmArFxupPDsjWqkWJCmT6ws1xpLRzchjcxqrrhULNlqR8LelZFnFv4Z6vaoVDlQRmBQAnnPbFwSncQl0RKJJLGpEDIylz3IxmdZv/X1xlvv/e/F11swN6/chewM1Gr9qwer33/ffnnl7uOLf+zdMmFYaNl71eo78edj4FM3r2QPPEIDdZPv3Q3UMsxRyLFLITNPy2KHa5RUek2tSlDgHrQHl3GNgKeI8dQrhq0H+dHVKC1bgFHAOuuvf9n896stMz1dQ4DCkAQPMES2L3DP73BsGWK+UgfS0uYvK72DYWTtklQHKQDjlBCPuJBRXQBbCSENgjHCKd+bYeKdNt+8/fjS7RZFAZfvjzE5mIpgg34SAVA1UndN2rvcO2StqUoZLcVNlaWiyzYCVncQxf22uLd/9K7vjhZjWfTguEkoRdz6yKoAc4mJdIFxoezejVfx7h9/9PHjy+83v/p4/dYP62//tZViAPXtPvc22Lgf0IBXHcL5eKTsc6Ee5W5k7e5ccOdfsqXi9tOVbK1+Kom24K0X8yvL8a5K8Wiovpz1jCLtqiS149XKUovnUiyy2goH5+q2Wh+r59vLf1ubZ+D4fKV1Km+fuhyqxYpvX305Xj273IUL/wdQSwcIRZCLapsRAAAUUQA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</author>
  </authors>
  <commentList>
    <comment ref="A13" authorId="0" shapeId="0" xr:uid="{969697D8-4950-4371-9E00-9368ED8960A0}">
      <text>
        <r>
          <rPr>
            <b/>
            <sz val="9"/>
            <color indexed="81"/>
            <rFont val="宋体"/>
            <family val="3"/>
            <charset val="134"/>
          </rPr>
          <t>UEsDBBQACAgIADmL0VgAAAAAAAAAAAAAAAABAAAAMO2ZW28bxxXH/dxPQeyTDWiQvczs7uwbTdFJalexRbqpEQTG7MxZaqHlLrMXR4KhpzRwELSGgbgX1OkNSO0ATWsndevUSpsvY5L+GD1L0hSZmvZSEhU/BIJE7dm57fmd/8w5y+b62VM/OnXq1HUNdnpJmjeSOAg7mnddUxCIIsoviLhTiA5oniZjbU1TYdaLxO5PElWaVPfNWIVS5GFS3gyzeiY1L08LKC/eCBWcjUS8/cxUZHChiEWqeYGIMthbm8zaDvMI3uqNRsGpRRSNLM0IuhDn2aT5miaTIs7T3em1gkym4aTfeIoghfcKiOXudBkKhwiDENJpt0x0exEcXEIEMgc1mvM87F4Is1zz3tFSyPIkhQ3RBW08MH4UcZjjR5YUqSzNRU+JHNbxV3t3ap5MnQs/Gnd/NlXZO5t646DryILu6EKehujBd65rV/GmWA87ow7mmuZDJ4zHjTVTNyzdMk2cX24hINgEmaQK+71bOmmEpqUbrmE5HNtAPF6Edq7IC3yqWgvyfOzb2kWcD2qn6zIPr0EN8eepkPkZD//dhlHfy+UTe9puIeLX8hFmhCZiBWr6WLAz6tUWnVkMmmesaZ00KXqjG5O224BoNMsIbOVShwiLU0JN1yU+MIP4XGfKUrbDlMCZ4vG6B5/+8enDe8P9T4Z//82T/UenBw/3nz76oH/ro+Hju2e84c/vDj/8DFv3RIqP9Cauy+XMNnH2CcI5/+N4/Q8/eK1/63Ntb+2wfr6Obu520QtlvE5W2fxZ4436xuvN8UrQlkOalfcblzc3mxuNK1fbVy42r7brm68329j+cmsdm87fbG028E5j4wreObfZvIQX6/V2OeSz0Uft0Gxoe3t7B7gzdhTQ3ngtU9h4WYX1xPQy2E7gUtPWfWJJahBqUJdwLm1CdS4cMzCk7RrLwfaG/72JEJ/PXLzf+D8JoPH8MoG3IHDG01aPHW7aL9OoaVDjsOhaOYguGkR0GKVWpMcpUw66kXDDtQi1A044epHoQG2l677h08r0+h9/3v/4znPVah2PWp/r8VdPrceAfLWalVD+UEkMF/9Qw7GJ6wcBStgHIURAlQNLU18oW+u7sp2oYirbikF4HLLVLd003RfKlhk6ZY45y7CxFcbCq10K4y2UX0eJpHYRMxuv1twJJzhn4dVOX2JM18+fObJwrYUIfReoKRxOArDQZwE3iYunGQHTFi6zfIO76gDh8N7d4e9u9L+6M/j6vtf/9z+e7H+CJA/YzSx4Bcpd5PQTVO7bzeb5Csqlx0H9OLS7GLxkvlSm4MQX4BBKGSOusHXiuKYPtm5bQlrLg68o3gNtTMVbMRCP5cwtf6wK4tXnMCbdXgpbEGflblu/BilWPJM9GAsc2PFqZ5MtEZLNsHvCItZpEDjSEsRUfkCoxSgRzFVE6cpyHfSe1PkMy/1vcNNFiP3f30CIgz99M/jFjcGvHnjDm/cHX382+OejE9LzIg6vnp7t4wyE1eraxaOO67ZLLEsqQgGTaUFtg6C7hcJD2XdsdaRYWEri+qzEK4bpiabVcxJ/lmM1oiQL4873nVMzm7GAMmL4khGqXEZ4YEosSnQXF64caurfza4Gt/81vPPbH3LqhUo2j8h7tQm17trM9bH0dUSACTWAIJwGOlafNqe+ASpQamnkSyXUc4KtGIEnKtgqAEtyYVwkRYbs2luQdnH7XbFamVUWGLjlMlW+M2C+ItynJpFU2krgjif5C9T69Ns/DPf/9oNOpzq1joJ5tSJlAZjKsRkBSfEYM7hOBCapJGDS5MwHDoItQXopec6lzBVD7ljqXVdnxovliQe+4Rhz8tyA96XI8ghqG823G7O5UKuXTEqfQ3Cq9vZYicCWTAaE445KMAXihPMy23CRkh0wF+TMy4nhzQeIaa6m8YaP/9P/5Z8Hv77ff3C7fIBlNLka785lK80iTXog4lp9sz6qKLOT9rDiBroBMJVzDEJ93ynzOSDgOLZBfdt2XP/FHh58cW/w8CtcP5aVq/Mu13Hne6l3LXfu7fikav8x7je5KPecBSV7KxJyezbBX6u1cJ6dEJslqpDl906Hqv2qMaCKW0KYWLybrsAyXpnEp3hYB5hsCyUtauszDJ48/qJ/+9bzavjBp3+d5vhr/S+/fPqXb588vreqFzkLiLx6x5CzspBY7RnFHUeyQLpE+Lx8u+ObRHDM3EwQuuQ8AFtYRwiL6jXgRFbTM6tivFbQPVLKwy6cK2OifCmOVMqwkFsgt38qovDAfxGeQW/5ZSDS8UV7t1euLyqtkF4bfTOd4ayJn51Lk+4oRk1TZ6NyFI2tXKR5PR/bDd0exS7a28nYRCdNe5CGiZqM3itHHw23t/c/UEsHCODg2C3pBgAAQh8AAA==</t>
        </r>
      </text>
    </comment>
    <comment ref="H13" authorId="0" shapeId="0" xr:uid="{CBD52ADC-0941-49AB-94FB-363045667CCF}">
      <text>
        <r>
          <rPr>
            <b/>
            <sz val="9"/>
            <color indexed="81"/>
            <rFont val="宋体"/>
            <family val="3"/>
            <charset val="134"/>
          </rPr>
          <t>UEsDBBQACAgIAEWL0VgAAAAAAAAAAAAAAAABAAAAMO1aa2/byBXN5/4KgZ8SwIMdkkNyht8UWfam8SqJH0mDxcIYzgxtwhKpklTWRmCgwHaRxaINUmz6QLN9AdskQLdNdps2aZx2/0wk5Wf0kpL1SCRHiiVvFgiMxObVvHjPOXPvnVF58eypH506deq6pnbrUZyWotAPtjT3uiaVzxvVdIWHWw2+pTRXE6G2oMkgqVf53geRzEyydi6UgeBpEGUfBkkxEZqbxg2VPbwfSHW2ysOdQ1MjUSuNkMea6/NqovYXurOuB2lVXajno8DUvFrNLeWqqqkwTbrNFzQRNcI03us9S5WIOOj260zhx+qnDRWKvd4yJAwR+IGKe90SXqtXVf9RVZVIlcznPK/2VoIk1dwPtVglaRSrCq8prTMw/GqEQQq/kqgRi8zcqEueqkX4p33UM3enTrlX7XQ/nCrrnfS80e+aW8AdNZXGAXjww+vaJnzIF4OtvIOxoHlqKwg7jTUD6yY2DQPmF9sAkFpVIool9Psoc1IOzRrWqW46DNqosLMIbamRNuCtCmsqTTu+LVyE+VThdFGkwTVVAPjTmIv0jAt/7qi870b2xq621+Dhe2kOM4DGQ6lk77XUbt5rnW/1TLm7XH1B24qjRn3wkx0F2Gim7tuSEgdxkxFEDEqRpywdeQxb0pS2Y0kOU4Wdhbe+/NOLR/faB1+0//Hb5wePT7ceHbx4/Enz1mftp3fPuO2f321/+hW0rvMY3ukcLIwyyzZg9i6GQwDAeM1PP3mveeu+tr8wkaPNVx19Hfxcq4EbMsJ2V7m0Wr60uXjhSqWzFDCmKk6yBh+UV5fLm+tXL5ahWfHyMjTIGsPDlXL5fPdpc221BJbF4noZLOeWKxdWy5uVjZUVMOLDNt0x7KxFpbSysXiusrxZrixu5t1cTdf29/f7LEh0fBwCuNnyVq66xcvl1eJy+U340Jel5ppj6eBhwmzuGMhwpIeIw2xEGRXACcNUkuoUU3s6OrjNX913m//5Z/MPN5o/ezaaHPzj0itiAePSIXfh7/PTsHU2bBsh61FsK/+k9H6xkoMyTLbSxupquVK6mnNlc70I1FuH9htri9B0+MMO40qVq31Cdul3OPoh4V7mlXUsWnXW0uMSPM5wa3F8Sgwbe8gUREdEJxQxJmxEMAOG+bqwqT4ll9r/uwkgTkWiWRCnM+3k3GGG/bqQYOhEf1Po1lLFa2Dg1TkGBkYs6YAbEdOpiYjtM8TAiwgrYkuMPd0jE6PX/Px+8/M7I2ODORu1jvT426fWGUA+X80Klf0QgXQK/xHdgf3f832QsKc45z6Rjpoa9bGyNV+WbVcVPdlOSMJZyBab2DDokbK1dEwsxxjEsLQdhNwtXArCbZDfluRR4SIk0m6hvBt04RwEr3D6kmVhfP7MsYV7RAinihjcYchXJvjMZwaiEM2QMmxOLdPTGZV9CNv37rZ/f6P57Z3WkwdZmH5+8AUg2cduYMFzUO44p5+gcruJ3+uUS2aB+iy0Ox54YXlCGpwhjysHEWJZiHIbI4canrKxbXJhTg/8hOLta6Mn3gmJOJOYm/2MqA5eEe9QFl6KavVYbaswyXbb4jUVQ4Hd3YOhnla7buFstM0DtBrUTljEmPi+I0yODOn5iJgWQdyiEkksTeqA9wRmA1gePINNt5NkA4itPz9r/eJG69cP3fbNB60nX7X+9fiE9DwOh7dPz/YsiTBfXVMIdQzbFJmmkIgoSKY5sXUE7uYSgrLn2PJYXJhK4nhQ4hPS9ETT6pGFdqkaJUG49X3n1JZtWT6xkO4JCxFJLcR8Q0BRgiksXDrEwC9nV63b/27f+d27nHqsko1j4j3fhBpT26IelL4O9yGhVoojRnwM1afNiKcr6Us5NeRTJdRDgp2QgScq2EkAzJALwkbUSAC79W0V12D7nbNaLTMrMGDLtWR2ZmB5EjGPGEgQYUsOO55gR6j1xXd/bB/8/Z1Oezo1jwPzfEVq+cqQjm0hJQiEMZ1hxCFJRb4lDGZ5iiluTYH0VPIcSpknpNxM6l2KLf1oeULA1x19SJ4V9bHgSVpVhUr5SmkwF1qrR93SZ344Se7bwhI+YrClIsiBGGIsSzcowGT7FlVi4HSiffMh4DRU1Ljtp/9t/vIvrd88aD68nb3BNKKc3r3OD/i+Qp8W9iPuKCZkwWRXFNl9BObYRIbHc7FKxKUjkC8NR7ch1Pq+MR0JXndF8Uoa3FXFyCuKCTl6ohIeSonLjTiqKx4WiqvF/NgiOXEZS6aDYxUUDI6OiOc5WdWgkHIcWyeebTvUOxrB1tf3Wo++hRdoPXnwTsJjJEzfBPWTUjFENCYt4SGPCQMRh0PI1ZVATPds3+GeLrCcnANvomA8VsGT0XMmFGMYUrjXKtikQ9d83ePHH0PilPIseRpz9rhW5WJn8KRiobAG8+wG0CySDZF9X+P4h1jjdU4kMzk3LEQNyhEh0kAegbLDx8TnUpjExgM6f/706+btW6NOI1tf/q13WrHQ/OabF3/97vnTe/M6ks4g+QGrns2NKSf2JQTsMyCLrpDEHEIopQ6imDMEKTqDyOtbtm4dgzfTbxYd/Y3cLCbk+GxoOWKnePvqPGd+BJxrEcgcR1i+oIh7LLs+8QzEmSGQoTgWjPnK5uZxWDfxIWufbrOg2GA8ApTSoKaWMk5kt86ASkYLsa3EzmVeDfr+q0K2f8HLiEg6D+t79Wx91cyq4mv5Nw0TmDXykqU4quUcNQxs5ee9YFxLeZwW045dx3bOXbCvRx0T6TatqziIZHf0ejZ6Ptz+/v8BUEsHCK6ag+MhCAAAEikAAA==</t>
        </r>
      </text>
    </comment>
    <comment ref="V13" authorId="0" shapeId="0" xr:uid="{4603A3F3-F1EA-428F-BECE-54B31CC82293}">
      <text>
        <r>
          <rPr>
            <b/>
            <sz val="9"/>
            <color indexed="81"/>
            <rFont val="宋体"/>
            <family val="3"/>
            <charset val="134"/>
          </rPr>
          <t>UEsDBBQACAgIANRQXFkAAAAAAAAAAAAAAAABAAAAMO2b/Y8TuRnH+bl/RTQ/gbTW2R7PjGd+C9nwUpYAuwsUndDKY3t2R+StkwnHCq1U6XridGoR1dEXFfomXQGp18Ld0XIH194/QxL+jD4zk91kIdmbbJJlkVAEYRzb49jfz+PvMw7lxeNHfnLkyJGbhr7RbERxqVEPwnXDu2koHYh2NV4S9fW2WNeGZ8i6sWCosNWsis2zDZUUqdrpugqliMNG8mHYKrak4cVRWycXp0Klj1dF/VpWtLXQv8lqGFf1uWbaCO4kqtW0pFzVNV2PW4YXiGoLepCNdj2ONneulW7JKOy3y24SRPrnbV2Xmzt3VdBFGIQ62mnWErVmVQ8udVXLWKv0nmf05lLYig3vQyPSrbgR6YqoaSPrGN7a9TCGt1ajHcmkuN1UItaL8Me4ulPcv3Us/GrWfPtWSevW9sdDTbeno6bjKIQJ+/CmsQYfisVwPW1AFwxfr4f1rLJBMTGxaRK4v9yA9dDLWjYilbaTjVpN1FUyj/X01saJ5fKFtcVzlytQvSkiKIx11EoqnC0vnyyvrV45X4ZqxUsnoUJSGS4ul8tn+ldrK8slKFksrpah5PTJyrnl8lrl4tISFOLtOv0+7KRGpbR0cfF05eRaubK4ljbzDGJsbW0tzGp0Z89VVk/tHl5/wHsPj+w5vKuJwFIVt4gJNXW90h9iO26DGAorOo4zSRbOwzLpwtGijMPrugCQxJGQ8TEP/nlNe8lglq54xUvl5eLJspcOd3Cddn0x0ZFnbLZF/YM4ZQVQgJnRakcs+kba6apYHxa34bEFYz1qtJvpB/261zQI3gio5DQgARIUK8S0qZBwHYowgRe3TaltAXfqz3z3/l9ePX3Ye/F571+/f/ni2dHu0xevnn3cufNp7/mDY17vlw96n3zhdX7zyOt8903nT7c6v/je697/dHCVLRjMxmkYM3ctm5IFIxIflbJJXMGEE9NxjbTwRDr0rMKZdLA+Zq4tYHTUUT5ijmsj7nKJfE1NrTjhMOKkbUbhzjeN4jeIgs46n3z8QefOIyPR2N7kYI6t9+TMjxxrmJyK/kiKFkBTqJQvlworsRY1QERUCyvNRp+iCWi5uLI4O1hcylxhmw4yuTQRo0Qg39UKSc0ZIabJqSYDWHq3nwAsgInX+exR57N7CRu95//t/Ppv3d897jy5m3y/yWAxd8FiAaIOoeNgScjAApuI+iJAjLhAtnIkChR1iO0zHgQ0Nyy9/91+z8th4YUN81JuR42mFvVCcblYOA/OqHW4mDEl7C5W4CLTF7DBmMJBgoAqfSG1z7BjK+XuzUz3y4fdp1/D1+t++3h6XvA4XiSTrrKkD0hLCpuLwDBQLZFLfDtwhE8kVnPixcWU8ve8zIsXOsxLaSOsC6/w07C+HsNsp8h4hfKNcJuTPj4rVSGvZRAdvWBZGC8UVmB5boRQraHaMskgjk0AValyZYZQYS0d2wWUXCoQwxbE9sDHSGPTspXpwLs5gOrl8y87d++k9Hz3zcsXnw/w6t7/BxDW/36dr7569fcfXj5/eGxaykxujaMMBy5jimiksGCIce4gjoWLVPJ1CA0sO7UDs7ZwSfJDzXcMsWEN4xlmF/vJJvpFmTDNscLM6dD3nU5MmUCYJLAVZ8CN6YL6KOcwMotAyAeETGU7lhLD6sto3BZfPwffT/pAnHdYe2RKf74Pb5FTbjk97r4N+ZQWXInAlpYMkMt9kJtNXOS6XCHFKfQVWFynD4TyyG1iA/4uK47PwODOT3Q5jeK+HO2UHha8NIFWGny2QxDzfYh0oDKkHccmzLdth/tzERw4WPwOC849KIe4D0eYU5U5jdVsLOGUJpAp1xSCWohTDvaVKYp8Ji0UYBYIJU1m47wyndAC0jc1OpDBkHvYt9Wa2luR8aY/n3mZwFuNdlOjZ30q5z1i2keFhvLPSqeKlZSS3ZGhdHF5uVwpXUnBXlstQpxYzeI6VN39YRYegK1B9OjHiu3eBwnk7iBgTbPuXjaWqbac8UvvBJxRgAKZkkFcJ4yDkZA2ZH4umO2ASJuTyZbey+L74fHTE+03ICqX2j/GMiWM7HdNBxZjjkS7zFIOzC9YB26CPwzAH8KUIqyZrTD2ic9yL+uOuxgdm2cO9cj5P3xQz0AA80Vb6uTFJCIc/mLEgYzZDwIg3ddCiIApR0+sgbF0m6/T3WdkJN055Tl7N2mOfh46RDcYDGY5ox7sXQjrG0DpuhKNsc5tyLOdOTY/S+ZzzahwXBRoE+YvcClYMpMiTW3BLdMnkAsOJQoPH/T+eKvz9b1RrmzHkqXjnTvf41bgAPnuW/4f45vNQgKzIHyPfNHypaJgxX2hHXC7FvheYWPkcOprG9umkObkMsiJ+ACUHcTN4RP1fBKd/QaevEY8j30D8V3PPUuNWjPSG7reSoJ18bqOxLruh/DTsEw3vMLxxoYI0XJYO1jUIXEJHGkKRJUfQPZtsSTxVpCMKZM7MJMSD59yvfgeQnaWTcHidv/6ffdXt7q/feL1bj/ufvtF99/P3gr14xbl8FFvz1IV86Wfw1bpYpsj05TJD2zAvwtmEwTTLRRs8L5jq6mUMVEgwOMCQU4Bvz0nP/IApFRttMLkEc3btfGWbVkBsxDxpYWY4hZyAyohKcIcBq4cRvHrFq579z+9e394b+Nz2ng65erP18Njblvch6TcEQF4eK0FclmAIRe2XeYTrQKlJhbARB5+7BPhnNp8e1znWdlkScN6u9FuwaKubuioBuF7zlBbZpLgQMi2VPJow/IVcn1GkWTSVgKipHT3gPrVD3/uvfjne5zH4Dzyt7J5F32+LFuBpsqxLaQlS48UMRJghlFgSepavna1sCZY94koHnuQmFOM8zlI3JviwRHoREfE81vAnIeuE5wJ75/d+Uz2LiuU93h0jhOe79Ax53noQU12cmI54jeqr012dog1n6PBabPR8SuS83xtv2eBB/IEasz6HL69zJmbQOa70bmOI61AciR8N3ks5dPk14QSUS2wdN1A22Kq3xDmTksP6KR4ODxcTZrABLU2VjebUBEvGHFY0ycS8SSHA7B8iX7khpbXLolqOJjoKmxs5/xEsSy7yDowqkmpjq6n/42tBUNq+K0TUaOWiplSbKXpMxSuxCKKi3FWTrCdihzKVxtZEetXbeoobKh+782k97S7ra3/A1BLBwhrnaqdSAkAAG83AAA=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</author>
  </authors>
  <commentList>
    <comment ref="A21" authorId="0" shapeId="0" xr:uid="{8FBA008D-FFCC-4DEC-88C4-4DCA6CB056E8}">
      <text>
        <r>
          <rPr>
            <b/>
            <sz val="9"/>
            <color indexed="81"/>
            <rFont val="宋体"/>
            <family val="3"/>
            <charset val="134"/>
          </rPr>
          <t>UEsDBBQACAgIANaE4VgAAAAAAAAAAAAAAAABAAAAME1SQWsTQRjN2V8RBrwlsFm3aTO3tmmxmNpio1JKkdmZbzdDZmfWmVlpCAEPQgU9CAoe9ORdvCj0Un9NEvRfODu73XhYlu/N97735n1zMNxr3Wu1WnMEV7nSdl/JhKcIzxGDhBTCjohMC5ICwohK1EGMm1yQ2bFiJcSyI8k4JZar8pCbXUMRTogwUFYPOYM9QeQUYasLBxUGRoUkuu5ZdGrZMbcCTnI/xmkTITxyICADaU0zkqpCWj1ragaGal7zKolEw8sCJN00ORPS8oSDbiBDslzApgQB1ALzoo9gNuLGInyBNBirNDwmGbjbFZJb9zOq0NTXOSMWhu5Dlw1cu7AkFhXvTqNkmyaHDdUjLogMrOYuvIs5euEOyZCnnhB2UAwpl1UzCoNgJwjDgdOnE7cbeAJUaeZ4l2U8fivHQdDv9be3XQ/IygR6ziVru+0akKYwuL0/4ZLg9unpEW6fq3Pf+rS8IEb3kV8LkQxYYx+urCbUjkn6f9AIRx2UalXk/qDuncKsfC6EQrCV9LokJFE3egBRNwbW6w5iFsUDSncCFjklWflb3lyvfn9e3rz+c/3z77c361/v8PLm++rLLS4trm4/rr++XX14v/7xyXHqvTRp3vleuAwsz+BQu6FnYC2X/i3TCdDpMyL45j6CGHsSl/lGVTGe5aUPUaKgX/knbZyWis2hVpmPPgyDrWBQgWeWaLtrK7wX9INehY9VBUV1aw6aK1ZPz8vpftxi8Q9QSwcIpSinyi8CAAB7AwAA</t>
        </r>
      </text>
    </comment>
    <comment ref="E21" authorId="0" shapeId="0" xr:uid="{6A2F6CDC-2F65-4B08-901B-70E338E4E3D6}">
      <text>
        <r>
          <rPr>
            <b/>
            <sz val="9"/>
            <color indexed="81"/>
            <rFont val="宋体"/>
            <family val="3"/>
            <charset val="134"/>
          </rPr>
          <t>UEsDBBQACAgIAEaF4VgAAAAAAAAAAAAAAAABAAAAMNVXW2vjRhTOc3+FEfTNgpE0ti5vjq0kZh07dZwsZlnMaObIEZElVRptE4JhS1uy0KUsbEuhl5dC6b6ULnRLU7rbXxNnd/9FR/ItSXNxsuxDH4w935wz59N3vpmR7dry0gdLS0sHEuxFYcyrYeB6fck6kBi4JPV5gwT9lPRBsiQaSEWJeUnkk/31kGUQG9QD5lHCvTCb9JJKQiXLJX4C2WjNY7Dsk2BXsnicCihNoJEGJJ7EDIuTsh2P+9CK8mVEbeL7OWL7MICAJ7MlaZgGPN6fjRkkNPYmeeMSbgwfpxDQeZAgEXDP9SCeQQkZRD7Mh+AD5cDyondgv+ElXLLuSTEkPIyhSQYgni4NPC6+kjCNaT6OGOFQEx/p/gyesODE8cd50xpZdjLTYZ6aI0KIAfDYE+LdO5B6YpLUvH6eoBYlB/peMA6WVIQMpKqmqE93RG+gDTSMmci7n8mTd2UdobJS1nURA8GYhHTXC1hBdDeBIEkTq1Dd8QJiFTY26lahG3bz0K3sAS3pQylvCwkYsBl92OMxobxD+jMoU1qycFHqx2EanZ7Zhf3ML4QCKrmKTFSCZawBlh1gimw6DDsmpQZiWJQKxgSPjw5H/3x7fPTwzeGLtz99fvLHl9bx0a+j719ZGcfRq6cnPzwaPXl88tvXImfSmJmcU+LD4tXqKaZZVpCmXKMeUlT1jHqn1eqEnPgF4fs0EVYsbMQhSylPbi7j3K9XqaiAQ11UKskOolTGzNBk0yRMLoOiaBrTXNc8o+Jcsi+evf3s2ejPn4+Pvhs9/fS8hBGJxbaoC2oaKhnKKU1PGXZBUbEuFDOuEnUTCdVLqHRG1PZyYTMKeaYl7AlLhoMoTDwOp1W8kReVS1XEGBHAZV1GuqLJ2FGZbOrYlFUCKtaJphvYnKsomL3+6vmbF7+cPD48+ea59frvl6Mnjy713YIKXWS7AyHQYCAeLzv2JtVX2vZHvVrrbnPcJQFyiJMsYN1ur9q9TnfDFmGV7VURkAVnpm01O2uTYW+zXRVQrdKxBVJfbbbadq+51WgIEE1jJotklOrNamOrVm+u9uxmrZenZRPD4XDev0RdqHNWzqPRtSrbdruyat+6k5fvB7eka8wRB4qqAJExpoYstoMqG+WyQzXkqg6UruukJTaCNfrr99GPh6OHL7O+kk+q/zGqAFemthK/79zESLc3ivF/NErxInoioNKrrlWauQ/OEjw1N62wYberdrMjQrutrqCxPql6jni70qm3pjki8pxPtVv59H0d3joDRWWKLlNkgowpmLJTpo4MRtnQgWAdY+1mZrXmd+DCnl1wy9z+Us1Me9H5//5dMfHuNaZQFjPFu70IXX75GBgZZYKIzNySIa5w3ZAJcjXZoNhgThkZKlWvdcEt+v5OZ5Xou1CQewNYyVq0CZx7Qf7PgO4A3d0mvjcXxScJbzmZNfB40NmPMoZ+hkL8IP+DkIhaoZOsxOEgf5FVVVRC5hjc5CTmFT5+wRWvr0gZ451wHIonoRHEXsgmq0fZ6vlyw+G/UEsHCDGqWEl8BAAAyQwAAA==</t>
        </r>
      </text>
    </comment>
    <comment ref="J21" authorId="0" shapeId="0" xr:uid="{E1F31E62-BF0E-479F-8043-119EE20F296C}">
      <text>
        <r>
          <rPr>
            <b/>
            <sz val="9"/>
            <color indexed="81"/>
            <rFont val="宋体"/>
            <family val="3"/>
            <charset val="134"/>
          </rPr>
          <t>UEsDBBQACAgIAO6F4VgAAAAAAAAAAAAAAAABAAAAMNWXW2sbRxTH/dxPIRb65oHZ3dHe3hRJdkR0q6wkmBDE7MxZZclqV92dbW2MIb3hQEMIpKXQC4RCaV5KAk0bt0n6aSwn+RadXcmS7Pie+qEPQpozZ+ac+Z3/XFStXFr4YGFhYUOBtWEUi3IUen5fcTYUDh5NA1GnYT+lfVAchYXKosL9ZBjQ9UbEMxMf1ELuMyr8KOv0k1LCFMejQQJZ67LP4VJAw9uKI+JUmtIE6mlI44nP5uIkbNcXAbSG+TQyNg2C3FINYAChSKZTsigNRbw+bXNIWOxPxo1DeDF8nELIZk4yiVD4ng/x1JTQwTCAWRMCYAJ4HvQKrNf9RCjODSWGREQxNOkA5OrS0BfyK4nSmOXtIacCKvKj3JyaJ1kI6gbjcXsxstHJlMNsaG6RIAYgYl/Cu7Gh9GQnrfj9fIC2qLjQ98Oxs6JhbGFNs2V8dkvWBjrAopjLcTczPHlVGhgbqmGa0gfCcRLKdT/kBVndBMIkTZxC+ZYfUqfQbtecwmq0mrtezRboKB8qeVloyIFP04c1EVMmurQ/NWWkFYcsKv04SofzPbdhPdMLZYCLnoqoRgkiOhDkAleR7XLi2oxZmBMZKhwnuLO9Nfrnu53tO2+2nr39+cvdP752drZ/G/3wyslyHL16uPvj3dGDe7tPvpFjJoWZ4txLfHPxeHqqbRsq1tUT6GFV0/bRm6fVjQQNClL3aSKlWGjHEU+ZSC4Mowou83CxiFzMGCLc0pFtU44MUFVd57rn2fswzph99fjtF49Hz3/Z2f5+9PCzgwyHNJb7oiZz03HRUuegzin2lFSJKZFZx1FdwRJ7ERf3Ue1cKqwMI5HBhDWpyWgwjBJfwDzGM1FUj6RICKZADBNhU9URcTWObJPYSKOgEZPqpkXsGUWZ2ev7T988+3X33tbut0+d1y9ejh7cPVJ4pyR0mO42JKDBQC4vO/cm0Zc61Y96ldb15rhK0iggTjKHRrWzXO11V9tV6Va6tiwdMudMta1m9/Kk2VvplKWpUupWpaW23Gx1qr3m1XpdGvGez2SSLKVas1y/Wqk1l3vVZqWXD8s6Njc3Z/VLtFNVzsnzqK86pWvVTmm5eu5KHr0fvKKpc1eeKJoKFBHCLCS3g4Ysw3CZjj3NheJJlXTkRnBGf/0++mlrdOdlVlf6afkdoUrj0p6s5O8rZxHS+YVi/R+FsnhYetKh1CtfLjVzHexPcK5vL0K72ilXm13putpalWk0JlEPJN4pdWutvTHS84BO9XPp9MJOb5ODqnHVRAzbgAgDG7kGcxFYhmUCJSYh+tnU6sxuwVOL9pR75vzXaqbawy6Ai5fFRLwnqEI9nSreTwVH3z4WwZZBMUXcK1ryDjctRLGnI4sRi7sGtjSmnaiCc9T9vQ6rk+suH6Pa4afVvucUsVUDn/k51YgaZyrF7Pl/3H7UwDZVojLEbJBEmOkiS7M4Ktq6xTEpgkfmKnHMa+r1/Sf/9TtKsjROxFk0DcNU1UNwNmiYepJGGvthv9BuSLjVNZRZohysz+ACgDL5R4MTLLXsWgYiHnjIxmBkaCUNzWCeht8BOrr759s7jyTJLMvR1t+j+5/vvHi+++jlPp74OJYSifAHsJSdHisghFxzdoCwW8BuX6OBP1tTQBPRcjPcZNzorg+zXILMCvEn+b/XREaO3GQpjgZ5JTQNF7E9Nq4IGouSGNtVLGs0tnejsYlMXIcQ+xGfzD4US2kQtHOTPIz+BVBLBwjs/ceNFgUAAGkPAAA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小郭小</author>
  </authors>
  <commentList>
    <comment ref="A1" authorId="0" shapeId="0" xr:uid="{589640B4-7A5F-472A-842B-F1663FBCC655}">
      <text>
        <r>
          <rPr>
            <b/>
            <sz val="9"/>
            <color indexed="81"/>
            <rFont val="宋体"/>
            <family val="3"/>
            <charset val="134"/>
          </rPr>
          <t>UEsDBBQAAAAIABqI9lSHQlChmAYAAMRrAAAKAAAAemlwcGVkZmlsZe2cW1ATVxjHd6O1KiN9UKdMW2uro4bx0iQkgcQpbbgakUvBWrHaPjCOlVFosdbRB8soA1Wn4wXvtF6CpVMQRAQJEEFQYhRCUkjiDJEWRKeKvchYtNJamwsbkuPuJlsCOYvn98Bm9tsk5zuc85//yfl2IyPCsBcwDBs/FbOxdd2Bwhn+3PBvplcbt8yK2IgBPLVgPSYkyKWaorK6qlOtFepKaU3lWQ14KUso38lxPWFNrbS8/MHFzkoT19AQ6JtmPQsey+MJJXwxjyK+Y6+6ZKxJX9VP8xlV/apW7TmVutbk+ffO8vRCDj56hoWuxNctQMDIuIyOMVMvL485l/EPNif+/kIwTuijur2m70JXU7fKzK353VBbrTOoAqXyhMgyVZt25Fs9FA6tnGE74sSJqv7L7dqbhuI27UmFxpKOqrTil/oCa8Jt93Smmj5LyhqjD1QTT+IJREKxREgRP59lLsHbFLT6aPkPefZlly4aCp1evqUtdf8ezigaFjeQPiJI+KEw/R2ubFWEMnXFlMT8bVfAOK0+nj9TX3CpeuQbPSS6p/u7nrDqoy29mtbrev2Vu1x+oG8EEcCij/wQAV/Ip4hHKyz66MY/mvJNHVeb1ZXW3Joe01yoabrUe7bV9tKijuc9sptU+sjGYWFG+oggIalRtzx7eVNYVkvopldLsDFgnFYfGzpa1EoGKzcomNg3yfUErKnZ9JEfFBJEETfnudfHq7rqfEL7afXRiSHrIwR9xxikjwgyQvbkyJJemh21Q/Pe2lRx11wwTquPrX2qIm3xyDd6SEz2SB8hSG1AHyUCivjDHEj1EYK+YwzSRwQZC7vTTfK9hojMOxVHK0JPvw3G6f1j/cg3eMhM8Mw/+j41wj+yTh8h6DvGIH1EkBGzNrVz/PyP4y9M4VxI6dTvA+MD+oiPmo1Kx/71BOIErKnBv38Nb98xBu1fI8j4tasuPzbqQHTdMvmaYwfnm8E4hT5WnDU0aE+zcjIcGahhotJHaFKz6iOPLxAEU8T9dkKnj9D0HWOQPiLICOpouHq53Cg7+TDrw9iCDefAOLG+buyvVKjMUt7Msl6WVW6AzL452XZ01PfAmhqeJOILRBKBmCKemWcsGeNufd3c0ltWx+x7mayvYe07xrQ79HGsL5uBgAv8eGTfoqCeW7Ltb25I693+UTKol9bRYlES3GUiSA0Nvm74/8cb+hgbH7d00ZJkLqFg87bKlkUmyqIj570hT0tJX//putWfrx5qhRC+gS/EaPQxO++2W/+I9NFDXPURtw4OnPpqxPPCZl3P3MKl/jE5B3XvPti1IAuMO+/PXDM2NqvM3PrT+r/YWeRm49ZA/aNjfQ1rakT9I9X+TLRC6736RyeY7s/A2HeM0aL1NeJZcH1abO0HJbny/dMO/xEgufvzcdnuNXGif5cceyVwT9Osx7cI/+i0Uek8EVjoJG+T6SNJanSf4fCPdgULGib/KOBh1k+niC9QuPePI6GPDPsOTlz3r5F/RNjZ96Pyzx7R90tyd6dUJL4emgzGCf9ov9FuoPRXWmAUiNavl2qKaCcnnPAz7PU9juEPa2pW/xgsEYup7i8syjW6r+8Z5vU1rH3HmHbkHxHPgis1j14uzc2KOZi2f2dMdvEWUC8J/0g5EVjnIL2hj07+0aZgw/X7oxij1Uff//44SvUR+UeEnScJypCuuLDFu7bxEv0mFuSBccA/aoul/JmsnAAOAin0EbrUBvyjiGp/pvsQNP4Rur5jDPKPCBLwVQtfvLfC/2jst9fGqQMiTt4B9RLwj4MTgXW+kcAb+ujqH0XDtn8djNHoo/EQNP5xtOkj8o8IO1uKNz/qqdaFKRXCFRGfzKF8PgWxkKqXyng8Vs8ELtX6GrbUCP8ooohD5B+h6zvGIP+IIAEv2vp+ZtTKz8KPFH7JSb6+8idQL8HfHwcnAlsNpDf0EfCPouHyjyEYjT5C5B9Hmz4i/4iwE3YlIX7d/U2Rh7/evbH8Nb8jYJzwj9Z5WHOm6lRZv7pSZVb2mpTXnnDDwxPkvn9OIkP89Cm2o2P4w5oaniQSBvMEEqr7C+NO3HDrH5WPazv0DS2Nxr8v/ub1BnLg7TvGoOfjIkjAJ03L+SJAV774u/r+252rnypAvST8I/VEYJuP9IY+Dt4/Y1ew4fKPEoxGH6NOuPePSB89BNU/IsgA68HBOMnzzdhdCOyV+vARgbh/hqo+PFrh3j+i+nAPQf4RAYBjOPEXxzkB1lNfKcRFGPYfUEsBAhQAFAAAAAgAGoj2VIdCUKGYBgAAxGsAAAoAAAAAAAAAAAAgAAAAAAAAAHppcHBlZGZpbGVQSwUGAAAAAAEAAQA4AAAAwAYAAAAA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CHEN</author>
  </authors>
  <commentList>
    <comment ref="A20" authorId="0" shapeId="0" xr:uid="{75D04E5A-E384-404E-9FB7-4FA0C143A21B}">
      <text>
        <r>
          <rPr>
            <b/>
            <sz val="9"/>
            <color indexed="81"/>
            <rFont val="宋体"/>
            <family val="3"/>
            <charset val="134"/>
          </rPr>
          <t>UEsDBBQACAgIAJlNk1cAAAAAAAAAAAAAAAABAAAAMLWVzWocRxDHdc5TLA257cBMz2fPzZYsIiLZJt4kGGNCT3fNqtFsz6SnJ7EQghwCNjiEQEIScA4mp1yCfXASQ7DzMtpV8hapmdkvg2wJhBb20FXVVf/+TVX3ja3rG+9tbGwcEXhQlcZuljpXY5IeEQk5bwq7y/W44WMgKRGaDIlUdVXww71StiY52dFSCW5V2TpVfa0WJLWmgXbxgZJwveD6YGFqathtNDckzXlRw/FwXnWkbAG3qi4LluZF0VluFDABbet5+JCIstHWHC7XEmph1HxfXyI38HkDWqyCUIS2KldglqaaT6oCVksoQFiQXdEP4XBX1Zak94iB2pYGbvIJkPsYVjZGrHZZnhW9b2FptFoT21SSW9jC/+q4E7BGIaF7R+Qz9PItNe620CHJYKx0H008lsSu53uIVOzjB4CPQJRG4r77LYQO/Z6Lv8ijGAO6l0E295Xm6WDz9k46uFve7Vwfoyh0vU862FxLkEuJ8MAaLuyIj9fxkTQYkrEpm6pzzGMPAJESSESGGbgjk5w5AQ9DJwsz5oiQUkhkALkMsZLu9Zy8/H365FXa6pm++n72y6Ppd9/Mnv2AARU3+FV2UIrv0jAZLlgvO2Wh+nj4blTUdekFUAV+HETvQJUORlwVjuGqVno82EYqpbkCfixLaBRk1BEeD50gCIXDIk84Hp5CRlKGPA/O5Zee/vPz9Pnr6ZOnpy+evgEziSiLLwPTO7/voiBksf9WmKN9GNyELwe3sdHhCgj6vptnbsQcEBF1ggxZcprljgA/pF7IAJ1nEpz9+Hz2528nf/9FLtVtsUfP7bbIi+I3AH2qtBzg3VqDrpsaSV35oEo3E7HMI+wx7uGgepGT5aFEVsCFz7zE5Xwd08Pp659OXn7178MX//369eyPx+mFZjdwGb1Ev3mMhRe652I3fFu/7ZV7V4CPBm7AOHWxwQQyhCByGBOJE0PMwixJssw/e05Pv3121g3H1iCtvRY9JTysVRPYNpjtDliLN1D7DIp9EAef8EKtDlLw2t7KWpBBvxgdVq2AorWC+aJ7iGusXmb1tiknXctSHGvX6413LDf2ml3O+sI+KvtQ3w3cuFUPRpVynr1qs3fpjo//B1BLBwijRClyRQMAADEIAAA=</t>
        </r>
      </text>
    </comment>
    <comment ref="W20" authorId="0" shapeId="0" xr:uid="{1DFC9230-CBBC-4DFE-A34D-45FBAFD2B034}">
      <text>
        <r>
          <rPr>
            <b/>
            <sz val="9"/>
            <color indexed="81"/>
            <rFont val="宋体"/>
            <family val="3"/>
            <charset val="134"/>
          </rPr>
          <t>UEsDBBQACAgIADVTk1cAAAAAAAAAAAAAAAABAAAAMLWX32rcRhTGfd2nWAS924GZ0Uga6S6xY2pqJ6bZtoQQymjmaC2slbbSqI0xhpa2pNBSCiltaXoRCgXflOQibQwl6ct47eYterRr7zrx2t5k64W9mDP/jn7z6Tuja0tXF95aWFjYduBuvyjtYpEnadeJth0Diaozu6rybq264ESOzp22Y9Kqn6mttcI0IdNbyU2qlU2LpjOtrlTaiWxZQ9N4JzVwNVP55nGormC1zlXpRInKKthpH+3aSW0GN/rDVXBrlWXDyLUMepDb6mh429FFndtya9w2UOkyPZo32iIp4eMacj0ZhEnkNk1SKMehSvX6GUyakIG2YIabvgtbq2llnei2U0JlixKuqx44d3BYUZd6MsuqOBv1HUfqPD2RbN03ysIS/ieP2wNbpkjo9rbzEfaqpbQ7nMLbTgzdNB+NdlgoA8pchkj1Bh4AvAe6KA3Ou9NAGKJfo/jzGccxkI/ScBY30lxFrcX1lah1q7g17Hofk8Kut50hbJUbMOMU4a4tlbYd1R2HGn5OJNpOtyzq/smeTUCmDkgd4xKKGJmERCjPI7EXh0R7nIM0AhLj4Vb5KKH9vT8GD55FTUKDZ/cPfv168P23B49+wAF9VeKxrGAuLuWebB/DHkvlOO2d9vmsOKV8BlbCDYR/Dquo1VFpRkqVVmnebS0jlqK8DIBhLLkvYk40Ux4RwtMk9JkmDB/D+MZ4KhEXAowO//l58Pj54MHDwycPX6IpfR4G89BkFyvPF14YuGfS7GxA6zp82lpHqcNlIHRdmsTUDwlonxMRI0zF44RocD3OvBCwcyrCgx8fH/y1u//3U2cuvQWMX6g3n/nBS4Q+THPTQnutIK/qClFd/rtqaKwDk/ioMsXwXWU+iRPPICxQ2g2ZpEqd5HRv8Pyn/b3P/r335MVvXx78+U000+sraMjnUBwLUf70Yq9jnAdTFLc+VFxhVdbCUlRXWB5QeIWpta1eH+ykhpzHVSc8UCyWxJeJJsIoTuIQQsIl9Y0nmAqoPqW/JtHBV7svvtgdPP19f++Xwf3PX4U6RniinsyqSXcGD/SY9MRZDP8XD5yNX8gSlKZUJDbofkKDT0LXBCQG6mvOQ5d6Z/A7xwLngDez5U0T4JyWNxuxRLrCRWokVrEhwvOBqFCGhLmhEYn2lRQwldhUx3sDeUmK5zKD5QUzWN76m1jebJwCjcWAcUpcaVzSOBMJjauJ8qT2TKI1ZzCL470qtvnqxUz3k5D59LX9ba1YuwSKItbo6hL9zZNYPCRFtQkPCA1ipt1YGklP3/Gm+dvhd49O3/Y8yc7TIlKxaQ+WS1z9JliLTtR8E+gN0JsfqCydPFimKnsjboiLUaOz1W8SypoolJ8Mv0oq3L2Iq+Wy6A0Pg+NhUDYK3rSqtFfs2AOO451iNNSlgjaC7kOZFuZo9X6z+nC5nZ3/AFBLBwjewRl9NQQAAD4NAAA=</t>
        </r>
      </text>
    </comment>
    <comment ref="AM20" authorId="0" shapeId="0" xr:uid="{FE424EE8-0618-4E18-B1C2-639D09106F4B}">
      <text>
        <r>
          <rPr>
            <b/>
            <sz val="9"/>
            <color indexed="81"/>
            <rFont val="宋体"/>
            <family val="3"/>
            <charset val="134"/>
          </rPr>
          <t>UEsDBBQACAgIAJlxK1cAAAAAAAAAAAAAAAABAAAAMLWUz2vUQBTH9+xfsQx424Ukm/2R3Npui8XWLnYVSinyduYlHTqZiTMT6VL2UMSbB0FPevIg9KK9CPbif9P1x3/hJNl2K0rxYiAh831v5n3n8yZZH6427jQajROCx7nSdk3JhKckPiEMEyiE3QKZFpAiiQmVpEUYN7mA6bZipcSyTck4BctVGeRmxVASW11gObjHGa4KkEdXUmFwq5CgSZyAMDhrLaqOuRW4k1eruNIgRKWsC8xQWrNIbxGqCmn19HrM0FDNF/PqEonGpwVKukxyJqTlCUd9LRnIcoHLIQqkFllV9D5Ot7ixJN4nGo1VGh9AhuTApalC0+UsCxNRx66UQvIbZoucgcWhu5fbzdBq7gjtn5AnLgpDnlZTghaZYMplnU38aND3/I7vkNJD1wB8iFRp5uYdlBAq9Nueu/pB5HJQ1jbI2iGXEDfXRptxc0/tucd4WMUfOWcufpdUxEEyZNc+8dhqoHYM6U2GJA5bJNWqyKvAIvcIp2XXO8EkiSZR24MOa4eBe0A36rahD17IBpHPAFwlWZu6vPg4f/c1Lk19/3z+49P7+auX387fuIQctGvNprPS8YKe37oC/hvQyvasdTuwwPM6/wLMD8LwL8BGJbCxsiCa7jwXxp2x5kgrVlBr/itJDNiAUb/rSLJeO3Sv7YHfS9p+t9frhj6N0Ov/QbJ0O39x9vP52fzLh8uLt/PXp7eR7Q5uJesAWZ7hhnY1dtFaLqvPnx4iPXoMgi+3J8DYnUkJP6wH42le2hKlivpZ9RcwrrqamA2tsqovQeD5nl+Luxa0XbF1v/pLfazq1I4XVtvNUXPFFqvndqMQYlRJZDb7BVBLBwgaTNWVeQIAALEEAAA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5" authorId="0" shapeId="0" xr:uid="{E1551398-B2D8-42D4-BE88-6FC760D16A55}">
      <text>
        <r>
          <rPr>
            <sz val="8"/>
            <color indexed="81"/>
            <rFont val="Tahoma"/>
            <family val="2"/>
          </rPr>
          <t>eJx1UstuEzEU3fMVIy9GsGjjCSlN0TiVSoiIhCokNuxGnvGdwcKPYHtIwhex6A4Q5bVFPAWrVmqX/ACIHRISd2ZSpVTCq+vj4+tzzvXEOl0rztite9l0Mt0fZzfHe5fplfiG1RpMYOnuQqvoETgvrWEk2aQkAlNYIU3FSJU/ILujFERurIDRpQhX2pRRYWsT3JKRo28vf5NI8MC9rV0BjHw5eP3k09O3P96ftDjkUEls3af9JEn62x0IRrTQgA6THYSgkJorhLCWfqb4UiLhLqU715LhcDBAVYsCVIl+eGCEblKaRSQqHTysUS8KGZPo4hVtRa1QUUIiwzUWx6evvh4dfvxz/dmv45MPn9+9eHN6+HPvzpRELsiGsFZUG4nvPP9OeivbC+WFnRtluZhxx/X/vZXSSH//H3uI+sBdOE/FVOeQMxJcDbjTs7AspcIMcASK+zDGS4x0dVjOoD0wNrTMblPr5hCbotnAcwVNdh0XH2gsOW4q8NAlG2RQIE2haoGMq8NVqK3mVbBLXBtabwjRGE/beH24LX0YzQNr6XHteQVM88LZ+HGe+eDYKvJm2yVJ4/UY1yOJy9V/pGnvfGtMOO2d/bJ4IhXsN/M6G9eFaWVdsH2aJdt0a4v+BWbJBC0=</t>
        </r>
      </text>
    </comment>
  </commentList>
</comments>
</file>

<file path=xl/sharedStrings.xml><?xml version="1.0" encoding="utf-8"?>
<sst xmlns="http://schemas.openxmlformats.org/spreadsheetml/2006/main" count="1123" uniqueCount="490">
  <si>
    <t>指标名称</t>
    <phoneticPr fontId="12" type="noConversion"/>
  </si>
  <si>
    <t>PPI:全部工业品:环比</t>
    <phoneticPr fontId="12" type="noConversion"/>
  </si>
  <si>
    <t>PPI:全部工业品:当月同比</t>
    <phoneticPr fontId="12" type="noConversion"/>
  </si>
  <si>
    <t>批发价:0#柴油:月</t>
    <phoneticPr fontId="12" type="noConversion"/>
  </si>
  <si>
    <t>期货收盘价(活跃合约):动力煤:月</t>
    <phoneticPr fontId="12" type="noConversion"/>
  </si>
  <si>
    <t>现货价:螺纹钢:φ25mm:全国:月</t>
    <phoneticPr fontId="12" type="noConversion"/>
  </si>
  <si>
    <t>现货价:铜:1#:全国:月</t>
    <phoneticPr fontId="12" type="noConversion"/>
  </si>
  <si>
    <t>现货价:铝:A00:全国:月</t>
    <phoneticPr fontId="12" type="noConversion"/>
  </si>
  <si>
    <t>中国化工产品价格指数(CCPI):月</t>
    <phoneticPr fontId="12" type="noConversion"/>
  </si>
  <si>
    <t>单位</t>
    <phoneticPr fontId="12" type="noConversion"/>
  </si>
  <si>
    <t>%</t>
    <phoneticPr fontId="12" type="noConversion"/>
  </si>
  <si>
    <t>元/吨</t>
    <phoneticPr fontId="12" type="noConversion"/>
  </si>
  <si>
    <t>来源</t>
    <phoneticPr fontId="12" type="noConversion"/>
  </si>
  <si>
    <t>国家统计局</t>
    <phoneticPr fontId="12" type="noConversion"/>
  </si>
  <si>
    <t>商务部</t>
    <phoneticPr fontId="12" type="noConversion"/>
  </si>
  <si>
    <t>郑州商品交易所</t>
    <phoneticPr fontId="12" type="noConversion"/>
  </si>
  <si>
    <t>更新时间</t>
    <phoneticPr fontId="12" type="noConversion"/>
  </si>
  <si>
    <t>柴油</t>
    <phoneticPr fontId="12" type="noConversion"/>
  </si>
  <si>
    <t>动力煤</t>
    <phoneticPr fontId="12" type="noConversion"/>
  </si>
  <si>
    <t>螺纹钢</t>
    <phoneticPr fontId="12" type="noConversion"/>
  </si>
  <si>
    <t>铜</t>
    <phoneticPr fontId="12" type="noConversion"/>
  </si>
  <si>
    <t>化工</t>
    <phoneticPr fontId="12" type="noConversion"/>
  </si>
  <si>
    <t>PPI:全部工业品:环比</t>
  </si>
  <si>
    <t>批发价:0#柴油:月</t>
  </si>
  <si>
    <t>期货收盘价(活跃合约):动力煤:月</t>
  </si>
  <si>
    <t>现货价:螺纹钢:φ25mm:全国:月</t>
  </si>
  <si>
    <t>现货价:铜:1#:全国:月</t>
  </si>
  <si>
    <t>现货价:铝:A00:全国:月</t>
  </si>
  <si>
    <t>中国化工产品价格指数(CCPI):月</t>
  </si>
  <si>
    <t>现货价:原油:英国布伦特Dtd:月</t>
  </si>
  <si>
    <t>铝</t>
    <phoneticPr fontId="8" type="noConversion"/>
  </si>
  <si>
    <t>铝</t>
    <phoneticPr fontId="12" type="noConversion"/>
  </si>
  <si>
    <t>美元/桶</t>
    <phoneticPr fontId="12" type="noConversion"/>
  </si>
  <si>
    <t>市场价:汽油(95#):全国 VI:月</t>
  </si>
  <si>
    <t>市场价:汽油(92#):全国 VI:月</t>
  </si>
  <si>
    <t>市场价:柴油(0#):全国 VI:月</t>
  </si>
  <si>
    <t>秦皇岛港:平仓价:动力末煤(Q5500):山西产:月</t>
  </si>
  <si>
    <t>综合平均价格指数:环渤海动力煤(Q5500K):月</t>
  </si>
  <si>
    <t>市场价:螺纹钢:HRB400 Φ16-25mm:全国:月</t>
  </si>
  <si>
    <t>市场价:电解铜:1#:全国:月</t>
  </si>
  <si>
    <t>市场价:铝锭:A00:全国:月</t>
  </si>
  <si>
    <t>市场价:铅锭:1#:全国:月</t>
  </si>
  <si>
    <t>现货价:原油:英国布伦特Dtd:月</t>
    <phoneticPr fontId="12" type="noConversion"/>
  </si>
  <si>
    <t>市场价:汽油(95#):全国 VI:月</t>
    <phoneticPr fontId="12" type="noConversion"/>
  </si>
  <si>
    <t>市场价:汽油(92#):全国 VI:月</t>
    <phoneticPr fontId="12" type="noConversion"/>
  </si>
  <si>
    <t>市场价:柴油(0#):全国 VI:月</t>
    <phoneticPr fontId="12" type="noConversion"/>
  </si>
  <si>
    <t>秦皇岛港:平仓价:动力煤(Q5500K):月</t>
    <phoneticPr fontId="12" type="noConversion"/>
  </si>
  <si>
    <t>秦皇岛港:平仓价:动力末煤(Q5500):山西产:月</t>
    <phoneticPr fontId="12" type="noConversion"/>
  </si>
  <si>
    <t>综合平均价格指数:环渤海动力煤(Q5500K):月</t>
    <phoneticPr fontId="12" type="noConversion"/>
  </si>
  <si>
    <t>市场价:螺纹钢:HRB400 Φ16-25mm:全国:月</t>
    <phoneticPr fontId="12" type="noConversion"/>
  </si>
  <si>
    <t>市场价:电解铜:1#:全国:月</t>
    <phoneticPr fontId="12" type="noConversion"/>
  </si>
  <si>
    <t>市场价:铝锭:A00:全国:月</t>
    <phoneticPr fontId="12" type="noConversion"/>
  </si>
  <si>
    <t>市场价:铅锭:1#:全国:月</t>
    <phoneticPr fontId="12" type="noConversion"/>
  </si>
  <si>
    <t>同阶</t>
    <phoneticPr fontId="13" type="noConversion"/>
  </si>
  <si>
    <t>滞后一阶</t>
    <phoneticPr fontId="13" type="noConversion"/>
  </si>
  <si>
    <t>Wind</t>
    <phoneticPr fontId="12" type="noConversion"/>
  </si>
  <si>
    <t>秦皇岛煤炭网</t>
    <phoneticPr fontId="12" type="noConversion"/>
  </si>
  <si>
    <t>布伦特原油</t>
    <phoneticPr fontId="13" type="noConversion"/>
  </si>
  <si>
    <t>汽油95</t>
    <phoneticPr fontId="13" type="noConversion"/>
  </si>
  <si>
    <t>汽油92</t>
    <phoneticPr fontId="13" type="noConversion"/>
  </si>
  <si>
    <t>柴油</t>
    <phoneticPr fontId="13" type="noConversion"/>
  </si>
  <si>
    <t>秦皇岛动力煤</t>
    <phoneticPr fontId="13" type="noConversion"/>
  </si>
  <si>
    <t>秦皇岛动力煤：山西产</t>
    <phoneticPr fontId="13" type="noConversion"/>
  </si>
  <si>
    <t>环渤海动力煤</t>
    <phoneticPr fontId="13" type="noConversion"/>
  </si>
  <si>
    <t>期货动力煤</t>
    <phoneticPr fontId="13" type="noConversion"/>
  </si>
  <si>
    <t>螺纹钢</t>
    <phoneticPr fontId="13" type="noConversion"/>
  </si>
  <si>
    <t>螺纹钢现货价</t>
    <phoneticPr fontId="13" type="noConversion"/>
  </si>
  <si>
    <t>电解铜</t>
    <phoneticPr fontId="13" type="noConversion"/>
  </si>
  <si>
    <t>铜</t>
    <phoneticPr fontId="13" type="noConversion"/>
  </si>
  <si>
    <t>铝</t>
    <phoneticPr fontId="13" type="noConversion"/>
  </si>
  <si>
    <t>铝锭市场价</t>
    <phoneticPr fontId="13" type="noConversion"/>
  </si>
  <si>
    <t>铝锭1#</t>
    <phoneticPr fontId="13" type="noConversion"/>
  </si>
  <si>
    <t>化工品指数</t>
    <phoneticPr fontId="13" type="noConversion"/>
  </si>
  <si>
    <t>期货结算价(连续):动力煤:月</t>
    <phoneticPr fontId="12" type="noConversion"/>
  </si>
  <si>
    <t>实际环比</t>
    <phoneticPr fontId="12" type="noConversion"/>
  </si>
  <si>
    <t>环比预测</t>
    <phoneticPr fontId="12" type="noConversion"/>
  </si>
  <si>
    <t>实际同比</t>
    <phoneticPr fontId="12" type="noConversion"/>
  </si>
  <si>
    <t>同比预测</t>
    <phoneticPr fontId="12" type="noConversion"/>
  </si>
  <si>
    <t xml:space="preserve"> </t>
    <phoneticPr fontId="8" type="noConversion"/>
  </si>
  <si>
    <r>
      <t>P</t>
    </r>
    <r>
      <rPr>
        <sz val="11"/>
        <color theme="1"/>
        <rFont val="等线"/>
        <family val="2"/>
        <scheme val="minor"/>
      </rPr>
      <t>PI近月预测</t>
    </r>
    <phoneticPr fontId="8" type="noConversion"/>
  </si>
  <si>
    <t>2023-07-24</t>
    <phoneticPr fontId="12" type="noConversion"/>
  </si>
  <si>
    <t>Dependent Variable: PPIH</t>
  </si>
  <si>
    <t>Variable</t>
  </si>
  <si>
    <t>Coefficient</t>
  </si>
  <si>
    <t>Std. Error</t>
  </si>
  <si>
    <t>t-Statistic</t>
  </si>
  <si>
    <t>OIL</t>
  </si>
  <si>
    <t>C</t>
  </si>
  <si>
    <t>R-squared</t>
  </si>
  <si>
    <t xml:space="preserve">    Mean dependent var</t>
  </si>
  <si>
    <t>Adjusted R-squared</t>
  </si>
  <si>
    <t xml:space="preserve">    S.D. dependent var</t>
  </si>
  <si>
    <t>S.E. of regression</t>
  </si>
  <si>
    <t xml:space="preserve">    Akaike info criterion</t>
  </si>
  <si>
    <t>Sum squared resid</t>
  </si>
  <si>
    <t xml:space="preserve">    Schwarz criterion</t>
  </si>
  <si>
    <t>Log likelihood</t>
  </si>
  <si>
    <t xml:space="preserve">    Hannan-Quinn criter.</t>
  </si>
  <si>
    <t>F-statistic</t>
  </si>
  <si>
    <t xml:space="preserve">    Durbin-Watson stat</t>
  </si>
  <si>
    <t>Prob(F-statistic)</t>
  </si>
  <si>
    <t>Method: ARDL</t>
  </si>
  <si>
    <t>Model selection method: Akaike info criterion (AIC)</t>
  </si>
  <si>
    <t>Fixed regressors: C</t>
  </si>
  <si>
    <t xml:space="preserve">Prob.*  </t>
  </si>
  <si>
    <t>PPIH(-1)</t>
  </si>
  <si>
    <t>OIL(-1)</t>
  </si>
  <si>
    <t>*Note: p-values and any subsequent tests do not account for model</t>
  </si>
  <si>
    <t xml:space="preserve">        selection.</t>
  </si>
  <si>
    <t>动力煤价格</t>
    <phoneticPr fontId="8" type="noConversion"/>
  </si>
  <si>
    <t>秦皇岛港:平仓价:动力煤(Q5500K):月</t>
    <phoneticPr fontId="8" type="noConversion"/>
  </si>
  <si>
    <t>秦皇岛港:平仓价:动力煤(Q5500K):月:平均值</t>
    <phoneticPr fontId="12" type="noConversion"/>
  </si>
  <si>
    <t>Date: 12/20/23   Time: 20:40</t>
  </si>
  <si>
    <t>Sample (adjusted): 2014M02 2023M11</t>
  </si>
  <si>
    <t>Included observations: 118 after adjustments</t>
  </si>
  <si>
    <t>Maximum dependent lags: 2 (Automatic selection)</t>
  </si>
  <si>
    <t>Dynamic regressors (2 lags, automatic): OIL MEI GANG TONG LV</t>
  </si>
  <si>
    <t xml:space="preserve">        HUAGONG </t>
  </si>
  <si>
    <t>Number of models evalulated: 1458</t>
  </si>
  <si>
    <t>MEI</t>
  </si>
  <si>
    <t>MEI(-1)</t>
  </si>
  <si>
    <t>GANG</t>
  </si>
  <si>
    <t>GANG(-1)</t>
  </si>
  <si>
    <t>TONG</t>
  </si>
  <si>
    <t>LV</t>
  </si>
  <si>
    <t>LV(-1)</t>
  </si>
  <si>
    <t>LV(-2)</t>
  </si>
  <si>
    <t>HUAGONG</t>
  </si>
  <si>
    <t>HUAGONG(-1)</t>
  </si>
  <si>
    <t>HUAGONG(-2)</t>
  </si>
  <si>
    <t>PPI估计环比</t>
    <phoneticPr fontId="8" type="noConversion"/>
  </si>
  <si>
    <t>PPIH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</si>
  <si>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</si>
  <si>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</si>
  <si>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</si>
  <si>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</si>
  <si>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</si>
  <si>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</si>
  <si>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</si>
  <si>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</si>
  <si>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</si>
  <si>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</si>
  <si>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</si>
  <si>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</si>
  <si>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</si>
  <si>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</si>
  <si>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</si>
  <si>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</si>
  <si>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</si>
  <si>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</si>
  <si>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</si>
  <si>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</si>
  <si>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</si>
  <si>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</si>
  <si>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</si>
  <si>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</si>
  <si>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</si>
  <si>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</si>
  <si>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</si>
  <si>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</si>
  <si>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</si>
  <si>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</si>
  <si>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</si>
  <si>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</si>
  <si>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</si>
  <si>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</si>
  <si>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</si>
  <si>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</si>
  <si>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</si>
  <si>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</si>
  <si>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</si>
  <si>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</si>
  <si>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</si>
  <si>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</si>
  <si>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</si>
  <si>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</si>
  <si>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</si>
  <si>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</si>
  <si>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</si>
  <si>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</si>
  <si>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</si>
  <si>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</si>
  <si>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</si>
  <si>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</si>
  <si>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</si>
  <si>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</si>
  <si>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</si>
  <si>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</si>
  <si>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</si>
  <si>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</si>
  <si>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</si>
  <si>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</si>
  <si>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</si>
  <si>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</si>
  <si>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</si>
  <si>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</si>
  <si>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</si>
  <si>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</si>
  <si>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</si>
  <si>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</si>
  <si>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</si>
  <si>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</si>
  <si>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</si>
  <si>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</si>
  <si>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</si>
  <si>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</si>
  <si>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</si>
  <si>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</si>
  <si>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</si>
  <si>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</si>
  <si>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</si>
  <si>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</si>
  <si>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</si>
  <si>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</si>
  <si>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</si>
  <si>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</si>
  <si>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</si>
  <si>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</si>
  <si>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</si>
  <si>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</si>
  <si>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</si>
  <si>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</si>
  <si>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</si>
  <si>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</si>
  <si>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</si>
  <si>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</si>
  <si>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</si>
  <si>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</si>
  <si>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</si>
  <si>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</si>
  <si>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</si>
  <si>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</si>
  <si>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</si>
  <si>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</si>
  <si>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</si>
  <si>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</si>
  <si>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</si>
  <si>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</si>
  <si>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</si>
  <si>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</si>
  <si>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</si>
  <si>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</si>
  <si>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</si>
  <si>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</si>
  <si>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</si>
  <si>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</si>
  <si>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</si>
  <si>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</si>
  <si>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</si>
  <si>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</si>
  <si>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</si>
  <si>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</si>
  <si>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r>
      <rPr>
        <b/>
        <sz val="8"/>
        <color theme="0"/>
        <rFont val="楷体_GB2312"/>
        <family val="3"/>
        <charset val="134"/>
      </rPr>
      <t>类别</t>
    </r>
    <phoneticPr fontId="8" type="noConversion"/>
  </si>
  <si>
    <r>
      <rPr>
        <b/>
        <sz val="8"/>
        <color theme="0"/>
        <rFont val="楷体_GB2312"/>
        <family val="3"/>
        <charset val="134"/>
      </rPr>
      <t>高频指标</t>
    </r>
    <phoneticPr fontId="8" type="noConversion"/>
  </si>
  <si>
    <r>
      <rPr>
        <sz val="8"/>
        <color theme="1"/>
        <rFont val="楷体_GB2312"/>
        <family val="3"/>
        <charset val="134"/>
      </rPr>
      <t>柴油</t>
    </r>
    <phoneticPr fontId="12" type="noConversion"/>
  </si>
  <si>
    <r>
      <rPr>
        <sz val="8"/>
        <color theme="1"/>
        <rFont val="楷体_GB2312"/>
        <family val="3"/>
        <charset val="134"/>
      </rPr>
      <t>批发价</t>
    </r>
    <r>
      <rPr>
        <sz val="8"/>
        <color theme="1"/>
        <rFont val="Arial"/>
        <family val="2"/>
      </rPr>
      <t>:0#</t>
    </r>
    <r>
      <rPr>
        <sz val="8"/>
        <color theme="1"/>
        <rFont val="楷体_GB2312"/>
        <family val="3"/>
        <charset val="134"/>
      </rPr>
      <t>柴油</t>
    </r>
    <r>
      <rPr>
        <sz val="8"/>
        <color theme="1"/>
        <rFont val="Arial"/>
        <family val="2"/>
      </rPr>
      <t xml:space="preserve"> </t>
    </r>
    <phoneticPr fontId="8" type="noConversion"/>
  </si>
  <si>
    <r>
      <rPr>
        <sz val="8"/>
        <color theme="1"/>
        <rFont val="楷体_GB2312"/>
        <family val="3"/>
        <charset val="134"/>
      </rPr>
      <t>螺纹钢</t>
    </r>
    <phoneticPr fontId="12" type="noConversion"/>
  </si>
  <si>
    <r>
      <rPr>
        <sz val="8"/>
        <color theme="1"/>
        <rFont val="楷体_GB2312"/>
        <family val="3"/>
        <charset val="134"/>
      </rPr>
      <t>现货价</t>
    </r>
    <r>
      <rPr>
        <sz val="8"/>
        <color theme="1"/>
        <rFont val="Arial"/>
        <family val="2"/>
      </rPr>
      <t>:</t>
    </r>
    <r>
      <rPr>
        <sz val="8"/>
        <color theme="1"/>
        <rFont val="楷体_GB2312"/>
        <family val="3"/>
        <charset val="134"/>
      </rPr>
      <t>螺纹钢</t>
    </r>
    <r>
      <rPr>
        <sz val="8"/>
        <color theme="1"/>
        <rFont val="Arial"/>
        <family val="2"/>
      </rPr>
      <t>:φ25mm:</t>
    </r>
    <r>
      <rPr>
        <sz val="8"/>
        <color theme="1"/>
        <rFont val="楷体_GB2312"/>
        <family val="3"/>
        <charset val="134"/>
      </rPr>
      <t>全国</t>
    </r>
    <r>
      <rPr>
        <sz val="8"/>
        <color theme="1"/>
        <rFont val="Arial"/>
        <family val="2"/>
      </rPr>
      <t xml:space="preserve"> </t>
    </r>
    <phoneticPr fontId="8" type="noConversion"/>
  </si>
  <si>
    <r>
      <rPr>
        <sz val="8"/>
        <color theme="1"/>
        <rFont val="楷体_GB2312"/>
        <family val="3"/>
        <charset val="134"/>
      </rPr>
      <t>铜</t>
    </r>
    <phoneticPr fontId="12" type="noConversion"/>
  </si>
  <si>
    <r>
      <rPr>
        <sz val="8"/>
        <color theme="1"/>
        <rFont val="楷体_GB2312"/>
        <family val="3"/>
        <charset val="134"/>
      </rPr>
      <t>现货价</t>
    </r>
    <r>
      <rPr>
        <sz val="8"/>
        <color theme="1"/>
        <rFont val="Arial"/>
        <family val="2"/>
      </rPr>
      <t>:</t>
    </r>
    <r>
      <rPr>
        <sz val="8"/>
        <color theme="1"/>
        <rFont val="楷体_GB2312"/>
        <family val="3"/>
        <charset val="134"/>
      </rPr>
      <t>铜</t>
    </r>
    <r>
      <rPr>
        <sz val="8"/>
        <color theme="1"/>
        <rFont val="Arial"/>
        <family val="2"/>
      </rPr>
      <t>:1#:</t>
    </r>
    <r>
      <rPr>
        <sz val="8"/>
        <color theme="1"/>
        <rFont val="楷体_GB2312"/>
        <family val="3"/>
        <charset val="134"/>
      </rPr>
      <t>全国</t>
    </r>
    <r>
      <rPr>
        <sz val="8"/>
        <color theme="1"/>
        <rFont val="Arial"/>
        <family val="2"/>
      </rPr>
      <t xml:space="preserve"> </t>
    </r>
    <phoneticPr fontId="8" type="noConversion"/>
  </si>
  <si>
    <r>
      <rPr>
        <sz val="8"/>
        <color theme="1"/>
        <rFont val="楷体_GB2312"/>
        <family val="3"/>
        <charset val="134"/>
      </rPr>
      <t>铝</t>
    </r>
    <phoneticPr fontId="12" type="noConversion"/>
  </si>
  <si>
    <r>
      <rPr>
        <sz val="8"/>
        <color theme="1"/>
        <rFont val="楷体_GB2312"/>
        <family val="3"/>
        <charset val="134"/>
      </rPr>
      <t>现货价</t>
    </r>
    <r>
      <rPr>
        <sz val="8"/>
        <color theme="1"/>
        <rFont val="Arial"/>
        <family val="2"/>
      </rPr>
      <t>:</t>
    </r>
    <r>
      <rPr>
        <sz val="8"/>
        <color theme="1"/>
        <rFont val="楷体_GB2312"/>
        <family val="3"/>
        <charset val="134"/>
      </rPr>
      <t>铝</t>
    </r>
    <r>
      <rPr>
        <sz val="8"/>
        <color theme="1"/>
        <rFont val="Arial"/>
        <family val="2"/>
      </rPr>
      <t>:A00:</t>
    </r>
    <r>
      <rPr>
        <sz val="8"/>
        <color theme="1"/>
        <rFont val="楷体_GB2312"/>
        <family val="3"/>
        <charset val="134"/>
      </rPr>
      <t>全国</t>
    </r>
    <r>
      <rPr>
        <sz val="8"/>
        <color theme="1"/>
        <rFont val="Arial"/>
        <family val="2"/>
      </rPr>
      <t xml:space="preserve"> </t>
    </r>
    <phoneticPr fontId="8" type="noConversion"/>
  </si>
  <si>
    <r>
      <rPr>
        <sz val="8"/>
        <color theme="1"/>
        <rFont val="楷体_GB2312"/>
        <family val="3"/>
        <charset val="134"/>
      </rPr>
      <t>化工</t>
    </r>
    <phoneticPr fontId="12" type="noConversion"/>
  </si>
  <si>
    <r>
      <rPr>
        <sz val="8"/>
        <color theme="1"/>
        <rFont val="楷体_GB2312"/>
        <family val="3"/>
        <charset val="134"/>
      </rPr>
      <t>中国化工产品价格指数</t>
    </r>
    <r>
      <rPr>
        <sz val="8"/>
        <color theme="1"/>
        <rFont val="Arial"/>
        <family val="2"/>
      </rPr>
      <t xml:space="preserve">(CCPI) </t>
    </r>
    <phoneticPr fontId="8" type="noConversion"/>
  </si>
  <si>
    <r>
      <rPr>
        <sz val="8"/>
        <color theme="1"/>
        <rFont val="楷体_GB2312"/>
        <family val="3"/>
        <charset val="134"/>
      </rPr>
      <t>动力煤</t>
    </r>
    <phoneticPr fontId="12" type="noConversion"/>
  </si>
  <si>
    <r>
      <rPr>
        <sz val="8"/>
        <color theme="1"/>
        <rFont val="楷体_GB2312"/>
        <family val="3"/>
        <charset val="134"/>
      </rPr>
      <t>秦皇岛港</t>
    </r>
    <r>
      <rPr>
        <sz val="8"/>
        <color theme="1"/>
        <rFont val="Arial"/>
        <family val="2"/>
      </rPr>
      <t>:</t>
    </r>
    <r>
      <rPr>
        <sz val="8"/>
        <color theme="1"/>
        <rFont val="楷体_GB2312"/>
        <family val="3"/>
        <charset val="134"/>
      </rPr>
      <t>平仓价</t>
    </r>
    <r>
      <rPr>
        <sz val="8"/>
        <color theme="1"/>
        <rFont val="Arial"/>
        <family val="2"/>
      </rPr>
      <t>:</t>
    </r>
    <r>
      <rPr>
        <sz val="8"/>
        <color theme="1"/>
        <rFont val="楷体_GB2312"/>
        <family val="3"/>
        <charset val="134"/>
      </rPr>
      <t>动力煤</t>
    </r>
    <r>
      <rPr>
        <sz val="8"/>
        <color theme="1"/>
        <rFont val="Arial"/>
        <family val="2"/>
      </rPr>
      <t xml:space="preserve">(Q5500K) </t>
    </r>
    <phoneticPr fontId="8" type="noConversion"/>
  </si>
  <si>
    <t>Selected Model: ARDL(1, 1, 1, 1, 0, 2, 2)</t>
    <phoneticPr fontId="8" type="noConversion"/>
  </si>
  <si>
    <t>常数项</t>
    <phoneticPr fontId="8" type="noConversion"/>
  </si>
  <si>
    <t>系数</t>
    <phoneticPr fontId="8" type="noConversion"/>
  </si>
  <si>
    <t>变量</t>
    <phoneticPr fontId="8" type="noConversion"/>
  </si>
  <si>
    <t>同比预测误差（右轴）</t>
    <phoneticPr fontId="12" type="noConversion"/>
  </si>
  <si>
    <t>2024（按照过去11年季节性）</t>
    <phoneticPr fontId="8" type="noConversion"/>
  </si>
  <si>
    <t>PPI环比</t>
    <phoneticPr fontId="8" type="noConversion"/>
  </si>
  <si>
    <t>2024（按除疫情外的10年季节性）</t>
    <phoneticPr fontId="8" type="noConversion"/>
  </si>
  <si>
    <t>环比转正</t>
    <phoneticPr fontId="8" type="noConversion"/>
  </si>
  <si>
    <t>Method: Least Squares</t>
  </si>
  <si>
    <t>Date: 04/15/24   Time: 16:49</t>
  </si>
  <si>
    <t>Sample (adjusted): 2014M01 2024M03</t>
  </si>
  <si>
    <t>Included observations: 123 after adjustments</t>
  </si>
  <si>
    <t xml:space="preserve">Prob.  </t>
  </si>
  <si>
    <t>Sample (adjusted): 2014M05 2024M03</t>
  </si>
  <si>
    <t>Included observations: 119 after adjustments</t>
  </si>
  <si>
    <t>Maximum dependent lags: 1 (Automatic selection)</t>
  </si>
  <si>
    <t>Dynamic regressors (4 lags, automatic): OIL MEI GANG TONG LV</t>
  </si>
  <si>
    <t>Number of models evalulated: 15625</t>
  </si>
  <si>
    <t>Selected Model: ARDL(1, 0, 0, 0, 0, 4, 2)</t>
  </si>
  <si>
    <t>LV(-3)</t>
  </si>
  <si>
    <t>LV(-4)</t>
  </si>
  <si>
    <t>Scaled Coefficients</t>
  </si>
  <si>
    <t>Sample: 2014M01 2024M12</t>
  </si>
  <si>
    <t>Included observations: 119</t>
  </si>
  <si>
    <t>Standardized</t>
  </si>
  <si>
    <t>Elasticity</t>
  </si>
  <si>
    <t>at Means</t>
  </si>
  <si>
    <t xml:space="preserve"> NA</t>
  </si>
  <si>
    <t>Date: 04/15/24   Time: 17:01</t>
  </si>
  <si>
    <t xml:space="preserve">Fixed regressors: </t>
  </si>
  <si>
    <t>Durbin-Watson stat</t>
  </si>
  <si>
    <t>油</t>
    <phoneticPr fontId="8" type="noConversion"/>
  </si>
  <si>
    <t>煤</t>
    <phoneticPr fontId="8" type="noConversion"/>
  </si>
  <si>
    <t>钢</t>
    <phoneticPr fontId="8" type="noConversion"/>
  </si>
  <si>
    <t>铜</t>
    <phoneticPr fontId="8" type="noConversion"/>
  </si>
  <si>
    <t>化工</t>
    <phoneticPr fontId="8" type="noConversion"/>
  </si>
  <si>
    <t>占比</t>
    <phoneticPr fontId="8" type="noConversion"/>
  </si>
  <si>
    <t>Date: 04/15/24   Time: 17:06</t>
  </si>
  <si>
    <t>合计</t>
    <phoneticPr fontId="8" type="noConversion"/>
  </si>
  <si>
    <t>回溯调整的PPI同比</t>
    <phoneticPr fontId="8" type="noConversion"/>
  </si>
  <si>
    <t>回溯调整的PPI环比</t>
    <phoneticPr fontId="8" type="noConversion"/>
  </si>
  <si>
    <t>环比预测误差</t>
    <phoneticPr fontId="12" type="noConversion"/>
  </si>
  <si>
    <t>同比预测误差</t>
    <phoneticPr fontId="12" type="noConversion"/>
  </si>
  <si>
    <t>PPI周度同比预测</t>
    <phoneticPr fontId="12" type="noConversion"/>
  </si>
  <si>
    <t>PPI实际同比</t>
    <phoneticPr fontId="12" type="noConversion"/>
  </si>
  <si>
    <t>PPI环比预测</t>
    <phoneticPr fontId="12" type="noConversion"/>
  </si>
  <si>
    <t>PPI实际环比</t>
    <phoneticPr fontId="12" type="noConversion"/>
  </si>
  <si>
    <t>PPI估计周环比</t>
    <phoneticPr fontId="8" type="noConversion"/>
  </si>
  <si>
    <t>秦皇岛港:平仓价:动力煤(Q5500K):周:前一个观测值</t>
    <phoneticPr fontId="12" type="noConversion"/>
  </si>
  <si>
    <t>中国化工产品价格指数(CCPI):周:平均值:前一个观测值</t>
    <phoneticPr fontId="12" type="noConversion"/>
  </si>
  <si>
    <t>现货价:铝:A00:全国:周:平均值:前一个观测值</t>
    <phoneticPr fontId="12" type="noConversion"/>
  </si>
  <si>
    <t>现货价:铜:1#:全国:周:平均值:前一个观测值</t>
    <phoneticPr fontId="12" type="noConversion"/>
  </si>
  <si>
    <t>现货价:螺纹钢:φ25mm:全国:周:平均值:前一个观测值</t>
    <phoneticPr fontId="12" type="noConversion"/>
  </si>
  <si>
    <t>批发价:0#柴油:周:前一个观测值</t>
    <phoneticPr fontId="12" type="noConversion"/>
  </si>
  <si>
    <t>PPI:全部工业品:当月同比:周:复制:前一个观测值</t>
    <phoneticPr fontId="12" type="noConversion"/>
  </si>
  <si>
    <t>PPI:全部工业品:环比:周:复制:前一个观测值</t>
    <phoneticPr fontId="12" type="noConversion"/>
  </si>
  <si>
    <t>Selected Model: ARDL(1, 1, 1, 1, 0, 2, 2)</t>
  </si>
  <si>
    <t>更新时间</t>
    <phoneticPr fontId="8" type="noConversion"/>
  </si>
  <si>
    <t>LME</t>
    <phoneticPr fontId="8" type="noConversion"/>
  </si>
  <si>
    <t>商务部</t>
    <phoneticPr fontId="8" type="noConversion"/>
  </si>
  <si>
    <t>来源</t>
    <phoneticPr fontId="8" type="noConversion"/>
  </si>
  <si>
    <t>上海期货交易所</t>
    <phoneticPr fontId="8" type="noConversion"/>
  </si>
  <si>
    <t>ICE</t>
    <phoneticPr fontId="8" type="noConversion"/>
  </si>
  <si>
    <t>秦皇岛煤炭网</t>
    <phoneticPr fontId="8" type="noConversion"/>
  </si>
  <si>
    <t>根据新闻整理</t>
    <phoneticPr fontId="8" type="noConversion"/>
  </si>
  <si>
    <t>国家统计局</t>
    <phoneticPr fontId="8" type="noConversion"/>
  </si>
  <si>
    <t>郑州商品交易所</t>
    <phoneticPr fontId="8" type="noConversion"/>
  </si>
  <si>
    <t>美元/吨</t>
    <phoneticPr fontId="8" type="noConversion"/>
  </si>
  <si>
    <t>元/吨</t>
    <phoneticPr fontId="8" type="noConversion"/>
  </si>
  <si>
    <t>单位</t>
    <phoneticPr fontId="8" type="noConversion"/>
  </si>
  <si>
    <t>美元/桶</t>
    <phoneticPr fontId="8" type="noConversion"/>
  </si>
  <si>
    <t>%</t>
    <phoneticPr fontId="8" type="noConversion"/>
  </si>
  <si>
    <t>现货结算价:LME铝:周:平均值</t>
    <phoneticPr fontId="8" type="noConversion"/>
  </si>
  <si>
    <t>现货价:铝:A00:全国:周:平均值:前一个观测值</t>
    <phoneticPr fontId="8" type="noConversion"/>
  </si>
  <si>
    <t>指标名称</t>
    <phoneticPr fontId="8" type="noConversion"/>
  </si>
  <si>
    <t>现货结算价:LME铜:周:平均值</t>
    <phoneticPr fontId="8" type="noConversion"/>
  </si>
  <si>
    <t>现货价:铜:1#:全国:周:平均值</t>
    <phoneticPr fontId="8" type="noConversion"/>
  </si>
  <si>
    <t>期货结算价(活跃合约):螺纹钢:周:平均值</t>
    <phoneticPr fontId="8" type="noConversion"/>
  </si>
  <si>
    <t>现货价:螺纹钢:φ25mm:全国:周:平均值</t>
    <phoneticPr fontId="8" type="noConversion"/>
  </si>
  <si>
    <t>期货结算价(连续):布伦特原油:周:平均值</t>
    <phoneticPr fontId="8" type="noConversion"/>
  </si>
  <si>
    <t>批发价:0#柴油:周</t>
    <phoneticPr fontId="8" type="noConversion"/>
  </si>
  <si>
    <t>秦皇岛港:平仓价:动力煤(Q5500K):周:前一个观测值</t>
    <phoneticPr fontId="8" type="noConversion"/>
  </si>
  <si>
    <t>中国化工产品价格指数(CCPI):周:平均值:前一个观测值</t>
    <phoneticPr fontId="8" type="noConversion"/>
  </si>
  <si>
    <t>现货价:铜:1#:全国:周:平均值:前一个观测值</t>
    <phoneticPr fontId="8" type="noConversion"/>
  </si>
  <si>
    <t>现货价:螺纹钢:φ25mm:全国:周:平均值:前一个观测值</t>
    <phoneticPr fontId="8" type="noConversion"/>
  </si>
  <si>
    <t>批发价:0#柴油:周:前一个观测值</t>
    <phoneticPr fontId="8" type="noConversion"/>
  </si>
  <si>
    <t>PPI:全部工业品:当月同比:周:复制:前一个观测值</t>
    <phoneticPr fontId="8" type="noConversion"/>
  </si>
  <si>
    <t>PPI:全部工业品:环比:周:复制:前一个观测值</t>
    <phoneticPr fontId="8" type="noConversion"/>
  </si>
  <si>
    <t>期货结算价(活跃合约):铝:月</t>
    <phoneticPr fontId="8" type="noConversion"/>
  </si>
  <si>
    <t>期货结算价(活跃合约):阴极铜:月</t>
    <phoneticPr fontId="8" type="noConversion"/>
  </si>
  <si>
    <t>期货结算价(活跃合约):螺纹钢:月</t>
    <phoneticPr fontId="8" type="noConversion"/>
  </si>
  <si>
    <t>期货结算价(活跃合约):动力煤:月</t>
    <phoneticPr fontId="8" type="noConversion"/>
  </si>
  <si>
    <t>期货结算价(活跃合约):IPE布油:月</t>
    <phoneticPr fontId="8" type="noConversion"/>
  </si>
  <si>
    <t>PPI:全部工业品:当月同比</t>
    <phoneticPr fontId="8" type="noConversion"/>
  </si>
  <si>
    <t>PPI:全部工业品:环比</t>
    <phoneticPr fontId="8" type="noConversion"/>
  </si>
  <si>
    <t>阴极铜</t>
    <phoneticPr fontId="8" type="noConversion"/>
  </si>
  <si>
    <t>螺纹钢</t>
    <phoneticPr fontId="8" type="noConversion"/>
  </si>
  <si>
    <t>动力煤</t>
    <phoneticPr fontId="8" type="noConversion"/>
  </si>
  <si>
    <t>布油</t>
    <phoneticPr fontId="8" type="noConversion"/>
  </si>
  <si>
    <t>PPI同比</t>
    <phoneticPr fontId="8" type="noConversion"/>
  </si>
  <si>
    <t xml:space="preserve"> </t>
    <phoneticPr fontId="8" type="noConversion"/>
  </si>
  <si>
    <t>国家统计局城市司首席统计师董莉娟解读2024年5月份CPI和PPI数据 - 国家统计局 (stats.gov.cn)</t>
  </si>
  <si>
    <t>国家统计局信息公开 (stats.gov.cn)</t>
  </si>
  <si>
    <t>国家统计局城市司首席统计师董莉娟解读2023年3月份CPI和PPI数据 - 国家统计局 (stats.gov.cn)</t>
  </si>
  <si>
    <t>中国:PPI:非金属矿物制品业:环比</t>
    <phoneticPr fontId="8" type="noConversion"/>
  </si>
  <si>
    <t>中国:PPI:水泥、石灰和石膏制造:当月同比</t>
    <phoneticPr fontId="8" type="noConversion"/>
  </si>
  <si>
    <t>中国:PPI:石膏、水泥制品及类似制品制造:当月同比</t>
    <phoneticPr fontId="8" type="noConversion"/>
  </si>
  <si>
    <t>中国:PPI:水泥、石灰和石膏制造:当月同比（补充5月值）(右轴)</t>
    <phoneticPr fontId="8" type="noConversion"/>
  </si>
  <si>
    <t>中国:水泥价格指数:同比</t>
    <phoneticPr fontId="8" type="noConversion"/>
  </si>
  <si>
    <t>中国:PPI:全部工业品:当月同比</t>
    <phoneticPr fontId="8" type="noConversion"/>
  </si>
  <si>
    <t>中国:水泥价格指数</t>
    <phoneticPr fontId="8" type="noConversion"/>
  </si>
  <si>
    <t>中国:PPI:水泥、石灰和石膏制造:当月同比（右轴）</t>
    <phoneticPr fontId="8" type="noConversion"/>
  </si>
  <si>
    <t>京唐港:平仓价:动力末煤(Q5500,山西产):周:平均值(右轴)</t>
    <phoneticPr fontId="8" type="noConversion"/>
  </si>
  <si>
    <t>期货结算价(活跃合约):焦煤</t>
    <phoneticPr fontId="8" type="noConversion"/>
  </si>
  <si>
    <t>现货价:动力煤:纽卡斯尔NEWC</t>
    <phoneticPr fontId="8" type="noConversion"/>
  </si>
  <si>
    <t>现货价:动力煤:欧洲ARA港</t>
    <phoneticPr fontId="8" type="noConversion"/>
  </si>
  <si>
    <t>京唐港:平仓价:动力末煤(Q5500,山西产)</t>
    <phoneticPr fontId="8" type="noConversion"/>
  </si>
  <si>
    <t>频率</t>
    <phoneticPr fontId="8" type="noConversion"/>
  </si>
  <si>
    <t>日</t>
    <phoneticPr fontId="8" type="noConversion"/>
  </si>
  <si>
    <t>大连商品交易所</t>
    <phoneticPr fontId="8" type="noConversion"/>
  </si>
  <si>
    <t>Wind</t>
    <phoneticPr fontId="8" type="noConversion"/>
  </si>
  <si>
    <t>期货结算价(活跃合约):焦煤:周:平均值</t>
    <phoneticPr fontId="8" type="noConversion"/>
  </si>
  <si>
    <t>现货价:动力煤:纽卡斯尔NEWC:周:平均值</t>
    <phoneticPr fontId="8" type="noConversion"/>
  </si>
  <si>
    <t>现货价:动力煤:欧洲ARA港:周:平均值</t>
    <phoneticPr fontId="8" type="noConversion"/>
  </si>
  <si>
    <t>京唐港:平仓价:动力末煤(Q5500,山西产):周:平均值</t>
    <phoneticPr fontId="8" type="noConversion"/>
  </si>
  <si>
    <t>周</t>
    <phoneticPr fontId="8" type="noConversion"/>
  </si>
  <si>
    <t>来源</t>
  </si>
  <si>
    <t>Wind</t>
  </si>
  <si>
    <t>万得一致预测:中国:PPI:当月同比</t>
    <phoneticPr fontId="8" type="noConversion"/>
  </si>
  <si>
    <t>CRB现货指数:综合:月:平均值:同比</t>
    <phoneticPr fontId="8" type="noConversion"/>
  </si>
  <si>
    <t>Included observations: 124 after adjustments</t>
  </si>
  <si>
    <t>Number of models evalulated: 729</t>
  </si>
  <si>
    <t>Date: 07/01/24   Time: 17:44</t>
  </si>
  <si>
    <t>Sample (adjusted): 2013M12 2024M04</t>
  </si>
  <si>
    <t>Included observations: 125 after adjustments</t>
  </si>
  <si>
    <t>Dynamic regressors (0 lag, automatic): OIL MEI GANG TONG LV</t>
  </si>
  <si>
    <t>Sample (adjusted): 2014M02 2024M05</t>
  </si>
  <si>
    <t>Selected Model: ARDL(1, 0, 0, 0, 0, 1, 2)</t>
  </si>
  <si>
    <t>Date: 07/01/24   Time: 17:56</t>
  </si>
  <si>
    <t>柴油-1</t>
    <phoneticPr fontId="12" type="noConversion"/>
  </si>
  <si>
    <t>动力煤-1</t>
    <phoneticPr fontId="12" type="noConversion"/>
  </si>
  <si>
    <t>螺纹钢-1</t>
    <phoneticPr fontId="12" type="noConversion"/>
  </si>
  <si>
    <t>铜-1</t>
    <phoneticPr fontId="12" type="noConversion"/>
  </si>
  <si>
    <t>化工-1</t>
    <phoneticPr fontId="12" type="noConversion"/>
  </si>
  <si>
    <t>constant</t>
    <phoneticPr fontId="12" type="noConversion"/>
  </si>
  <si>
    <t xml:space="preserve">R-squared </t>
  </si>
  <si>
    <t xml:space="preserve">Adj R-squared </t>
  </si>
  <si>
    <t>correlation</t>
    <phoneticPr fontId="12" type="noConversion"/>
  </si>
  <si>
    <t>coefficient</t>
  </si>
  <si>
    <t>P-value</t>
    <phoneticPr fontId="12" type="noConversion"/>
  </si>
  <si>
    <t>铝-1</t>
    <phoneticPr fontId="12" type="noConversion"/>
  </si>
  <si>
    <t>波动率</t>
    <phoneticPr fontId="12" type="noConversion"/>
  </si>
  <si>
    <t>贡献率</t>
    <phoneticPr fontId="12" type="noConversion"/>
  </si>
  <si>
    <t>中国:PPI:全部工业品:环比</t>
    <phoneticPr fontId="8" type="noConversion"/>
  </si>
  <si>
    <t>中国:制造业PMI:出厂价格</t>
    <phoneticPr fontId="8" type="noConversion"/>
  </si>
  <si>
    <t>中国:CPI:当月同比</t>
    <phoneticPr fontId="12" type="noConversion"/>
  </si>
  <si>
    <t>中国:CPI:当月同比:翘尾因素</t>
    <phoneticPr fontId="12" type="noConversion"/>
  </si>
  <si>
    <t>中国:CPI:新涨价</t>
    <phoneticPr fontId="12" type="noConversion"/>
  </si>
  <si>
    <t>万得一致预测:中国:CPI:当月同比</t>
    <phoneticPr fontId="12" type="noConversion"/>
  </si>
  <si>
    <t>中国:CPI:环比</t>
    <phoneticPr fontId="12" type="noConversion"/>
  </si>
  <si>
    <t>中国:CPI环比价格指数</t>
    <phoneticPr fontId="12" type="noConversion"/>
  </si>
  <si>
    <t>翘尾因素估算</t>
    <phoneticPr fontId="8" type="noConversion"/>
  </si>
  <si>
    <t>中国:PPI:当月同比:翘尾因素</t>
    <phoneticPr fontId="8" type="noConversion"/>
  </si>
  <si>
    <t>中国:PPI:新涨价</t>
    <phoneticPr fontId="8" type="noConversion"/>
  </si>
  <si>
    <t>中国:PPI环比价格指数</t>
    <phoneticPr fontId="12" type="noConversion"/>
  </si>
  <si>
    <t>中国:CPI:累计同比</t>
    <phoneticPr fontId="8" type="noConversion"/>
  </si>
  <si>
    <t>中国:PPI:全部工业品:累计同比</t>
    <phoneticPr fontId="8" type="noConversion"/>
  </si>
  <si>
    <t>24年CPI翘尾</t>
    <phoneticPr fontId="8" type="noConversion"/>
  </si>
  <si>
    <t>平均值</t>
    <phoneticPr fontId="8" type="noConversion"/>
  </si>
  <si>
    <t>24年PPI翘尾</t>
    <phoneticPr fontId="8" type="noConversion"/>
  </si>
  <si>
    <t>一季度</t>
    <phoneticPr fontId="8" type="noConversion"/>
  </si>
  <si>
    <t>二季度</t>
    <phoneticPr fontId="8" type="noConversion"/>
  </si>
  <si>
    <t>三季度</t>
    <phoneticPr fontId="8" type="noConversion"/>
  </si>
  <si>
    <t>四季度</t>
    <phoneticPr fontId="8" type="noConversion"/>
  </si>
  <si>
    <t>季度同比</t>
    <phoneticPr fontId="8" type="noConversion"/>
  </si>
  <si>
    <t>7-12月环比持平于-0.1%</t>
    <phoneticPr fontId="8" type="noConversion"/>
  </si>
  <si>
    <t>环比持平于-0.1%</t>
  </si>
  <si>
    <t>纯翘尾（环比为0）</t>
    <phoneticPr fontId="8" type="noConversion"/>
  </si>
  <si>
    <t>PPI展望（基准情形）</t>
    <phoneticPr fontId="8" type="noConversion"/>
  </si>
  <si>
    <t>环比持平于0%</t>
    <phoneticPr fontId="8" type="noConversion"/>
  </si>
  <si>
    <t>基准情形的新涨价</t>
    <phoneticPr fontId="8" type="noConversion"/>
  </si>
  <si>
    <t>化工在线</t>
    <phoneticPr fontId="12" type="noConversion"/>
  </si>
  <si>
    <t>化工在线</t>
    <phoneticPr fontId="8" type="noConversion"/>
  </si>
  <si>
    <t>金联创</t>
    <phoneticPr fontId="12" type="noConversion"/>
  </si>
  <si>
    <t>8月4日大宗商品价格指数BPI为913点，与昨日持平，较周期内最高点1343点（2021-10-19）下降了32.02%，较2016年02月03日最低点660点上涨了38.33%。(注：周期指2011-12-01至今)</t>
    <phoneticPr fontId="8" type="noConversion"/>
  </si>
  <si>
    <t>https://mp.weixin.qq.com/s/vQNBfZ2fS3NmUOY9-Ky6JQ</t>
    <phoneticPr fontId="8" type="noConversion"/>
  </si>
  <si>
    <t>https://mp.weixin.qq.com/s/w0VCBZCFI6Phsc-mhYK6hA</t>
  </si>
  <si>
    <t>综合指数:大宗商品价格BPI</t>
    <phoneticPr fontId="12" type="noConversion"/>
  </si>
  <si>
    <t>频率</t>
    <phoneticPr fontId="12" type="noConversion"/>
  </si>
  <si>
    <t>日</t>
    <phoneticPr fontId="12" type="noConversion"/>
  </si>
  <si>
    <t>指标ID</t>
    <phoneticPr fontId="12" type="noConversion"/>
  </si>
  <si>
    <t>S009618844</t>
    <phoneticPr fontId="12" type="noConversion"/>
  </si>
  <si>
    <t>点</t>
    <phoneticPr fontId="8" type="noConversion"/>
  </si>
  <si>
    <t>综合指数:大宗商品价格BPI:同比</t>
    <phoneticPr fontId="8" type="noConversion"/>
  </si>
  <si>
    <t>PPI:当月同比</t>
    <phoneticPr fontId="8" type="noConversion"/>
  </si>
  <si>
    <t>月</t>
    <phoneticPr fontId="8" type="noConversion"/>
  </si>
  <si>
    <t>M002826865</t>
    <phoneticPr fontId="8" type="noConversion"/>
  </si>
  <si>
    <t>formula:eyJ6Yl9zdHIiOiI5NjE4ODQ0IiwiZGlzcGxheWlkIjoiVWNiOTM2NTE3LTUwNzUtNDc0NC1iMzM5LTQ3NjAyMzJkMzRmOCIsImZvcm11bGEiOiJbe1wiZm9ybXVsYVR5cGVcIjpcIjNcIixcImZ1bmNcIjpcImJhc2lzXCIsXCJmcmVxXCI6XCJkYXlcIn1dIiwiaW5kZXhJbmZvIjp7ImNvdW50cnkiOiLkuK3lm70iLCJkYXRhc291cmNlIjoi5ZCM6Iqx6aG66YeR6J6NKOiuoeeulykiLCJkYXRlYmVnaW4iOiIyMDIyMTEyNyIsImRhdGVlbmQiOiIyMDI0MTAwNSIsImVkYXRlIjoiMjAyNDEwMDUiLCJmb3JtdWxhIjoiW3tcImZvcm11bGFUeXBlXCI6XCIzXCIsXCJmdW5jXCI6XCJiYXNpc1wiLFwiZnJlcVwiOlwiZGF5XCJ9XSIsImZyZXF1ZW5jeSI6IkQiLCJmcmVxdWVuY3laaENOIjoi5pelIiwibmFtZSI6Iue7vOWQiOaMh+aVsDrlpKflrpfllYblk4Hku7fmoLxCUEk65ZCM5q+UIiwicnRpbWUiOiIyMDI0MDgxOSIsInNkYXRlIjoiMjAyMjExMjciLCJ1bml0IjoiJSIsImlkIjoiOTYxODg0NCIsInBhcmVudF9pZCI6Ijk2MTg4NDAifX0=</t>
    <phoneticPr fontId="8" type="noConversion"/>
  </si>
  <si>
    <t>期货结算价(活跃合约):焦煤:周:平均值:月:平均值</t>
    <phoneticPr fontId="8" type="noConversion"/>
  </si>
  <si>
    <t>现货价:动力煤:纽卡斯尔NEWC:周:平均值:月:平均值</t>
    <phoneticPr fontId="8" type="noConversion"/>
  </si>
  <si>
    <t>现货价:动力煤:欧洲ARA港:周:平均值:月:平均值</t>
    <phoneticPr fontId="8" type="noConversion"/>
  </si>
  <si>
    <t>京唐港:平仓价:动力末煤(Q5500,山西产):周:平均值:月:平均值</t>
    <phoneticPr fontId="8" type="noConversion"/>
  </si>
  <si>
    <t xml:space="preserve"> </t>
    <phoneticPr fontId="8" type="noConversion"/>
  </si>
  <si>
    <t xml:space="preserve"> </t>
    <phoneticPr fontId="8" type="noConversion"/>
  </si>
  <si>
    <t xml:space="preserve"> </t>
    <phoneticPr fontId="8" type="noConversion"/>
  </si>
  <si>
    <t xml:space="preserve"> </t>
    <phoneticPr fontId="8" type="noConversion"/>
  </si>
  <si>
    <t xml:space="preserve"> </t>
    <phoneticPr fontId="8" type="noConversion"/>
  </si>
  <si>
    <t xml:space="preserve"> </t>
    <phoneticPr fontId="8" type="noConversion"/>
  </si>
  <si>
    <t xml:space="preserve"> </t>
    <phoneticPr fontId="8" type="noConversion"/>
  </si>
  <si>
    <t>2025-01-27</t>
    <phoneticPr fontId="8" type="noConversion"/>
  </si>
  <si>
    <t>2025-02-05</t>
    <phoneticPr fontId="8" type="noConversion"/>
  </si>
  <si>
    <t>PPI:当月同比（右轴）</t>
    <phoneticPr fontId="8" type="noConversion"/>
  </si>
  <si>
    <t>2025-02-09</t>
    <phoneticPr fontId="12" type="noConversion"/>
  </si>
  <si>
    <t>2025-02-12</t>
    <phoneticPr fontId="12" type="noConversion"/>
  </si>
  <si>
    <t>2025-02-14</t>
    <phoneticPr fontId="12" type="noConversion"/>
  </si>
  <si>
    <t>2025-02-09</t>
    <phoneticPr fontId="8" type="noConversion"/>
  </si>
  <si>
    <t>2025-02-12</t>
    <phoneticPr fontId="8" type="noConversion"/>
  </si>
  <si>
    <t>2025-02-14</t>
    <phoneticPr fontId="8" type="noConversion"/>
  </si>
  <si>
    <t>2025-02-15</t>
    <phoneticPr fontId="8" type="noConversion"/>
  </si>
  <si>
    <t>2025-02-15</t>
    <phoneticPr fontId="12" type="noConversion"/>
  </si>
  <si>
    <t>PPI:当月同比(近月预测)（右轴）</t>
    <phoneticPr fontId="8" type="noConversion"/>
  </si>
  <si>
    <t>2025-02-16</t>
    <phoneticPr fontId="12" type="noConversion"/>
  </si>
  <si>
    <t>2025-02-16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</si>
</sst>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76" formatCode="yyyy\-mm;@"/>
    <numFmt numFmtId="177" formatCode="###,###,###,###,##0.00"/>
    <numFmt numFmtId="178" formatCode="0.0000"/>
    <numFmt numFmtId="179" formatCode="0.000"/>
    <numFmt numFmtId="180" formatCode="#,##0.0_ "/>
    <numFmt numFmtId="181" formatCode="#,##0.00_ "/>
    <numFmt numFmtId="182" formatCode="yyyy\-mm"/>
    <numFmt numFmtId="183" formatCode="0.0_);[Red]\(0.0\)"/>
    <numFmt numFmtId="184" formatCode="0.0"/>
    <numFmt numFmtId="185" formatCode="0.000000_ "/>
    <numFmt numFmtId="186" formatCode="yyyy\-mm\-dd"/>
    <numFmt numFmtId="187" formatCode="0.00_ "/>
    <numFmt numFmtId="188" formatCode="0.0_ "/>
    <numFmt numFmtId="189" formatCode="#,##0_ "/>
    <numFmt numFmtId="190" formatCode="0.00_);[Red]\(0.00\)"/>
    <numFmt numFmtId="191" formatCode="0.00000"/>
    <numFmt numFmtId="192" formatCode="0.0%"/>
    <numFmt numFmtId="193" formatCode="#,##0.000_ "/>
    <numFmt numFmtId="194" formatCode="yyyy\-mm\-dd;@"/>
  </numFmts>
  <fonts count="2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indexed="10"/>
      <name val="楷体"/>
      <family val="3"/>
      <charset val="134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楷体"/>
      <family val="2"/>
      <charset val="134"/>
    </font>
    <font>
      <b/>
      <sz val="8"/>
      <color theme="0"/>
      <name val="Arial"/>
      <family val="2"/>
    </font>
    <font>
      <b/>
      <sz val="8"/>
      <color theme="0"/>
      <name val="楷体_GB2312"/>
      <family val="3"/>
      <charset val="134"/>
    </font>
    <font>
      <sz val="8"/>
      <color theme="1"/>
      <name val="Arial"/>
      <family val="2"/>
    </font>
    <font>
      <sz val="8"/>
      <color theme="1"/>
      <name val="楷体_GB2312"/>
      <family val="3"/>
      <charset val="134"/>
    </font>
    <font>
      <sz val="8"/>
      <color theme="1"/>
      <name val="Arial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indexed="10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color rgb="FFFF0000"/>
      <name val="宋体"/>
      <family val="3"/>
      <charset val="134"/>
    </font>
    <font>
      <sz val="8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0" fontId="7" fillId="0" borderId="0"/>
    <xf numFmtId="0" fontId="11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5" fillId="0" borderId="0"/>
    <xf numFmtId="0" fontId="4" fillId="0" borderId="0"/>
    <xf numFmtId="0" fontId="4" fillId="0" borderId="0"/>
    <xf numFmtId="0" fontId="2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/>
    <xf numFmtId="0" fontId="2" fillId="0" borderId="0"/>
  </cellStyleXfs>
  <cellXfs count="398">
    <xf numFmtId="0" fontId="0" fillId="0" borderId="0" xfId="0">
      <alignment vertical="center"/>
    </xf>
    <xf numFmtId="0" fontId="7" fillId="0" borderId="0" xfId="1"/>
    <xf numFmtId="0" fontId="11" fillId="2" borderId="0" xfId="2" applyFill="1" applyAlignment="1">
      <alignment horizontal="center" vertical="center"/>
    </xf>
    <xf numFmtId="0" fontId="11" fillId="0" borderId="0" xfId="2" applyAlignment="1">
      <alignment horizontal="center" vertical="center"/>
    </xf>
    <xf numFmtId="0" fontId="10" fillId="0" borderId="0" xfId="1" applyFont="1" applyAlignment="1">
      <alignment vertical="center"/>
    </xf>
    <xf numFmtId="0" fontId="7" fillId="0" borderId="0" xfId="1" applyAlignment="1">
      <alignment vertical="center"/>
    </xf>
    <xf numFmtId="176" fontId="7" fillId="0" borderId="0" xfId="1" applyNumberFormat="1" applyAlignment="1">
      <alignment vertical="center"/>
    </xf>
    <xf numFmtId="177" fontId="7" fillId="0" borderId="0" xfId="1" applyNumberFormat="1"/>
    <xf numFmtId="178" fontId="7" fillId="0" borderId="0" xfId="1" applyNumberFormat="1"/>
    <xf numFmtId="9" fontId="0" fillId="0" borderId="0" xfId="4" applyFont="1">
      <alignment vertical="center"/>
    </xf>
    <xf numFmtId="177" fontId="7" fillId="0" borderId="0" xfId="1" applyNumberFormat="1" applyAlignment="1">
      <alignment vertical="center"/>
    </xf>
    <xf numFmtId="179" fontId="7" fillId="0" borderId="0" xfId="1" applyNumberFormat="1" applyAlignment="1">
      <alignment vertical="center"/>
    </xf>
    <xf numFmtId="176" fontId="7" fillId="0" borderId="0" xfId="1" applyNumberFormat="1"/>
    <xf numFmtId="0" fontId="7" fillId="0" borderId="0" xfId="1" applyAlignment="1">
      <alignment horizontal="center"/>
    </xf>
    <xf numFmtId="2" fontId="7" fillId="0" borderId="0" xfId="1" applyNumberFormat="1"/>
    <xf numFmtId="180" fontId="7" fillId="0" borderId="0" xfId="1" applyNumberFormat="1"/>
    <xf numFmtId="181" fontId="7" fillId="0" borderId="0" xfId="1" applyNumberFormat="1" applyAlignment="1">
      <alignment horizontal="right" vertical="center"/>
    </xf>
    <xf numFmtId="181" fontId="7" fillId="0" borderId="0" xfId="1" applyNumberFormat="1" applyAlignment="1">
      <alignment horizontal="right"/>
    </xf>
    <xf numFmtId="182" fontId="7" fillId="0" borderId="0" xfId="1" applyNumberFormat="1" applyAlignment="1">
      <alignment horizontal="right" vertical="center"/>
    </xf>
    <xf numFmtId="182" fontId="7" fillId="0" borderId="0" xfId="1" applyNumberFormat="1" applyAlignment="1">
      <alignment horizontal="right"/>
    </xf>
    <xf numFmtId="181" fontId="0" fillId="0" borderId="0" xfId="0" applyNumberFormat="1" applyAlignment="1">
      <alignment horizontal="right" vertical="center"/>
    </xf>
    <xf numFmtId="181" fontId="7" fillId="0" borderId="0" xfId="1" applyNumberFormat="1"/>
    <xf numFmtId="0" fontId="7" fillId="0" borderId="0" xfId="1" applyAlignment="1">
      <alignment wrapText="1"/>
    </xf>
    <xf numFmtId="0" fontId="7" fillId="0" borderId="0" xfId="1" applyAlignment="1">
      <alignment vertical="center" wrapText="1"/>
    </xf>
    <xf numFmtId="9" fontId="0" fillId="0" borderId="0" xfId="4" applyFont="1" applyAlignment="1">
      <alignment vertical="center" wrapText="1"/>
    </xf>
    <xf numFmtId="0" fontId="5" fillId="0" borderId="0" xfId="1" applyFont="1"/>
    <xf numFmtId="0" fontId="5" fillId="0" borderId="0" xfId="1" applyFont="1" applyAlignment="1">
      <alignment vertical="center" wrapText="1"/>
    </xf>
    <xf numFmtId="0" fontId="7" fillId="0" borderId="0" xfId="1" applyAlignment="1">
      <alignment horizontal="left" vertical="center" wrapText="1"/>
    </xf>
    <xf numFmtId="0" fontId="7" fillId="0" borderId="0" xfId="1" applyAlignment="1">
      <alignment horizontal="left" vertical="center"/>
    </xf>
    <xf numFmtId="0" fontId="7" fillId="0" borderId="0" xfId="1" quotePrefix="1" applyAlignment="1">
      <alignment horizontal="left" vertical="center"/>
    </xf>
    <xf numFmtId="0" fontId="7" fillId="0" borderId="0" xfId="1" quotePrefix="1" applyAlignment="1">
      <alignment horizontal="left" vertical="center" wrapText="1"/>
    </xf>
    <xf numFmtId="0" fontId="10" fillId="0" borderId="0" xfId="1" applyFont="1" applyAlignment="1">
      <alignment vertical="center" wrapText="1"/>
    </xf>
    <xf numFmtId="0" fontId="0" fillId="0" borderId="0" xfId="0" applyAlignment="1">
      <alignment vertical="center" wrapText="1"/>
    </xf>
    <xf numFmtId="0" fontId="7" fillId="2" borderId="0" xfId="1" applyFill="1" applyAlignment="1">
      <alignment vertical="center" wrapText="1"/>
    </xf>
    <xf numFmtId="0" fontId="5" fillId="0" borderId="0" xfId="1" applyFont="1" applyAlignment="1">
      <alignment horizontal="left" vertical="center" wrapText="1"/>
    </xf>
    <xf numFmtId="0" fontId="5" fillId="0" borderId="0" xfId="5"/>
    <xf numFmtId="182" fontId="5" fillId="0" borderId="0" xfId="5" applyNumberFormat="1" applyAlignment="1">
      <alignment horizontal="right" vertical="center"/>
    </xf>
    <xf numFmtId="182" fontId="5" fillId="0" borderId="0" xfId="5" applyNumberFormat="1" applyAlignment="1">
      <alignment horizontal="right"/>
    </xf>
    <xf numFmtId="177" fontId="7" fillId="6" borderId="0" xfId="1" applyNumberFormat="1" applyFill="1"/>
    <xf numFmtId="2" fontId="7" fillId="7" borderId="0" xfId="1" applyNumberFormat="1" applyFill="1"/>
    <xf numFmtId="0" fontId="14" fillId="5" borderId="1" xfId="0" applyFont="1" applyFill="1" applyBorder="1" applyAlignment="1">
      <alignment horizontal="center" vertical="center"/>
    </xf>
    <xf numFmtId="0" fontId="16" fillId="0" borderId="1" xfId="2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82" fontId="7" fillId="2" borderId="0" xfId="1" applyNumberFormat="1" applyFill="1" applyAlignment="1">
      <alignment horizontal="right" vertical="center"/>
    </xf>
    <xf numFmtId="181" fontId="7" fillId="2" borderId="0" xfId="1" applyNumberFormat="1" applyFill="1" applyAlignment="1">
      <alignment horizontal="right" vertical="center"/>
    </xf>
    <xf numFmtId="178" fontId="7" fillId="2" borderId="0" xfId="1" applyNumberFormat="1" applyFill="1"/>
    <xf numFmtId="181" fontId="7" fillId="2" borderId="0" xfId="1" applyNumberFormat="1" applyFill="1"/>
    <xf numFmtId="0" fontId="7" fillId="2" borderId="0" xfId="1" applyFill="1"/>
    <xf numFmtId="0" fontId="5" fillId="2" borderId="0" xfId="5" applyFill="1"/>
    <xf numFmtId="183" fontId="7" fillId="0" borderId="0" xfId="1" applyNumberFormat="1"/>
    <xf numFmtId="180" fontId="7" fillId="7" borderId="0" xfId="1" applyNumberFormat="1" applyFill="1"/>
    <xf numFmtId="176" fontId="7" fillId="7" borderId="0" xfId="1" applyNumberFormat="1" applyFill="1"/>
    <xf numFmtId="177" fontId="7" fillId="7" borderId="0" xfId="1" applyNumberFormat="1" applyFill="1"/>
    <xf numFmtId="183" fontId="7" fillId="7" borderId="0" xfId="1" applyNumberFormat="1" applyFill="1"/>
    <xf numFmtId="0" fontId="7" fillId="0" borderId="0" xfId="1" applyAlignment="1">
      <alignment horizontal="center" vertical="center"/>
    </xf>
    <xf numFmtId="176" fontId="5" fillId="0" borderId="0" xfId="1" applyNumberFormat="1" applyFont="1"/>
    <xf numFmtId="177" fontId="7" fillId="2" borderId="0" xfId="1" applyNumberFormat="1" applyFill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5" fillId="0" borderId="0" xfId="5" applyNumberFormat="1"/>
    <xf numFmtId="2" fontId="20" fillId="0" borderId="0" xfId="1" applyNumberFormat="1" applyFont="1"/>
    <xf numFmtId="0" fontId="7" fillId="4" borderId="0" xfId="1" applyFill="1"/>
    <xf numFmtId="0" fontId="19" fillId="4" borderId="0" xfId="1" applyFont="1" applyFill="1"/>
    <xf numFmtId="184" fontId="5" fillId="0" borderId="0" xfId="1" applyNumberFormat="1" applyFont="1"/>
    <xf numFmtId="0" fontId="21" fillId="0" borderId="0" xfId="1" applyFont="1"/>
    <xf numFmtId="184" fontId="21" fillId="0" borderId="0" xfId="1" applyNumberFormat="1" applyFont="1"/>
    <xf numFmtId="185" fontId="7" fillId="0" borderId="0" xfId="1" applyNumberFormat="1"/>
    <xf numFmtId="0" fontId="4" fillId="0" borderId="0" xfId="1" applyFont="1"/>
    <xf numFmtId="2" fontId="5" fillId="0" borderId="0" xfId="1" applyNumberFormat="1" applyFont="1"/>
    <xf numFmtId="0" fontId="4" fillId="0" borderId="0" xfId="6"/>
    <xf numFmtId="0" fontId="4" fillId="0" borderId="0" xfId="7"/>
    <xf numFmtId="180" fontId="4" fillId="0" borderId="0" xfId="7" applyNumberFormat="1" applyAlignment="1">
      <alignment horizontal="center"/>
    </xf>
    <xf numFmtId="180" fontId="4" fillId="7" borderId="0" xfId="7" applyNumberFormat="1" applyFill="1" applyAlignment="1">
      <alignment horizontal="center"/>
    </xf>
    <xf numFmtId="181" fontId="4" fillId="7" borderId="0" xfId="7" applyNumberFormat="1" applyFill="1" applyAlignment="1">
      <alignment horizontal="center"/>
    </xf>
    <xf numFmtId="180" fontId="4" fillId="8" borderId="0" xfId="7" applyNumberFormat="1" applyFill="1" applyAlignment="1">
      <alignment horizontal="center"/>
    </xf>
    <xf numFmtId="2" fontId="4" fillId="7" borderId="0" xfId="7" applyNumberFormat="1" applyFill="1" applyAlignment="1">
      <alignment horizontal="center"/>
    </xf>
    <xf numFmtId="2" fontId="4" fillId="4" borderId="0" xfId="7" applyNumberFormat="1" applyFill="1" applyAlignment="1">
      <alignment horizontal="center"/>
    </xf>
    <xf numFmtId="180" fontId="4" fillId="4" borderId="0" xfId="7" applyNumberFormat="1" applyFill="1" applyAlignment="1">
      <alignment horizontal="center"/>
    </xf>
    <xf numFmtId="2" fontId="4" fillId="8" borderId="0" xfId="7" applyNumberFormat="1" applyFill="1" applyAlignment="1">
      <alignment horizontal="center"/>
    </xf>
    <xf numFmtId="178" fontId="4" fillId="0" borderId="0" xfId="6" applyNumberFormat="1"/>
    <xf numFmtId="186" fontId="4" fillId="0" borderId="0" xfId="6" applyNumberFormat="1" applyAlignment="1">
      <alignment horizontal="right"/>
    </xf>
    <xf numFmtId="181" fontId="4" fillId="0" borderId="0" xfId="6" applyNumberFormat="1"/>
    <xf numFmtId="181" fontId="4" fillId="0" borderId="0" xfId="6" applyNumberFormat="1" applyAlignment="1">
      <alignment horizontal="right"/>
    </xf>
    <xf numFmtId="181" fontId="4" fillId="8" borderId="0" xfId="7" applyNumberFormat="1" applyFill="1" applyAlignment="1">
      <alignment horizontal="center"/>
    </xf>
    <xf numFmtId="180" fontId="4" fillId="0" borderId="0" xfId="6" applyNumberFormat="1"/>
    <xf numFmtId="2" fontId="4" fillId="0" borderId="0" xfId="6" applyNumberFormat="1"/>
    <xf numFmtId="14" fontId="4" fillId="0" borderId="0" xfId="6" applyNumberFormat="1"/>
    <xf numFmtId="177" fontId="4" fillId="0" borderId="0" xfId="6" applyNumberFormat="1"/>
    <xf numFmtId="0" fontId="4" fillId="8" borderId="0" xfId="6" applyFill="1"/>
    <xf numFmtId="0" fontId="0" fillId="8" borderId="0" xfId="0" applyFill="1">
      <alignment vertical="center"/>
    </xf>
    <xf numFmtId="181" fontId="4" fillId="8" borderId="0" xfId="6" applyNumberFormat="1" applyFill="1" applyAlignment="1">
      <alignment horizontal="right"/>
    </xf>
    <xf numFmtId="186" fontId="4" fillId="8" borderId="0" xfId="6" applyNumberFormat="1" applyFill="1" applyAlignment="1">
      <alignment horizontal="right"/>
    </xf>
    <xf numFmtId="180" fontId="4" fillId="6" borderId="0" xfId="7" applyNumberFormat="1" applyFill="1" applyAlignment="1">
      <alignment horizontal="center"/>
    </xf>
    <xf numFmtId="2" fontId="4" fillId="8" borderId="2" xfId="7" applyNumberFormat="1" applyFill="1" applyBorder="1" applyAlignment="1">
      <alignment horizontal="center"/>
    </xf>
    <xf numFmtId="180" fontId="4" fillId="8" borderId="2" xfId="7" applyNumberFormat="1" applyFill="1" applyBorder="1" applyAlignment="1">
      <alignment horizontal="center"/>
    </xf>
    <xf numFmtId="181" fontId="4" fillId="8" borderId="2" xfId="7" applyNumberFormat="1" applyFill="1" applyBorder="1" applyAlignment="1">
      <alignment horizontal="center"/>
    </xf>
    <xf numFmtId="0" fontId="4" fillId="0" borderId="2" xfId="6" applyBorder="1"/>
    <xf numFmtId="180" fontId="4" fillId="0" borderId="0" xfId="7" applyNumberFormat="1"/>
    <xf numFmtId="180" fontId="4" fillId="2" borderId="0" xfId="6" applyNumberFormat="1" applyFill="1"/>
    <xf numFmtId="181" fontId="4" fillId="2" borderId="0" xfId="6" applyNumberFormat="1" applyFill="1"/>
    <xf numFmtId="2" fontId="4" fillId="2" borderId="0" xfId="6" applyNumberFormat="1" applyFill="1"/>
    <xf numFmtId="14" fontId="4" fillId="2" borderId="0" xfId="6" applyNumberFormat="1" applyFill="1"/>
    <xf numFmtId="181" fontId="4" fillId="2" borderId="0" xfId="6" applyNumberFormat="1" applyFill="1" applyAlignment="1">
      <alignment horizontal="right"/>
    </xf>
    <xf numFmtId="186" fontId="4" fillId="2" borderId="0" xfId="6" applyNumberFormat="1" applyFill="1" applyAlignment="1">
      <alignment horizontal="right"/>
    </xf>
    <xf numFmtId="2" fontId="4" fillId="6" borderId="0" xfId="7" applyNumberFormat="1" applyFill="1" applyAlignment="1">
      <alignment horizontal="center"/>
    </xf>
    <xf numFmtId="0" fontId="4" fillId="6" borderId="0" xfId="6" applyFill="1"/>
    <xf numFmtId="181" fontId="4" fillId="6" borderId="0" xfId="6" applyNumberFormat="1" applyFill="1"/>
    <xf numFmtId="180" fontId="4" fillId="6" borderId="0" xfId="6" applyNumberFormat="1" applyFill="1"/>
    <xf numFmtId="2" fontId="4" fillId="6" borderId="0" xfId="6" applyNumberFormat="1" applyFill="1"/>
    <xf numFmtId="14" fontId="4" fillId="6" borderId="0" xfId="6" applyNumberFormat="1" applyFill="1"/>
    <xf numFmtId="181" fontId="4" fillId="8" borderId="0" xfId="6" applyNumberFormat="1" applyFill="1"/>
    <xf numFmtId="180" fontId="4" fillId="8" borderId="0" xfId="6" applyNumberFormat="1" applyFill="1"/>
    <xf numFmtId="2" fontId="4" fillId="8" borderId="0" xfId="6" applyNumberFormat="1" applyFill="1"/>
    <xf numFmtId="14" fontId="4" fillId="8" borderId="0" xfId="6" applyNumberFormat="1" applyFill="1"/>
    <xf numFmtId="0" fontId="4" fillId="2" borderId="0" xfId="7" applyFill="1"/>
    <xf numFmtId="187" fontId="4" fillId="0" borderId="0" xfId="7" applyNumberFormat="1"/>
    <xf numFmtId="188" fontId="4" fillId="0" borderId="0" xfId="7" applyNumberFormat="1"/>
    <xf numFmtId="181" fontId="4" fillId="0" borderId="0" xfId="6" applyNumberFormat="1" applyAlignment="1">
      <alignment horizontal="right" vertical="center"/>
    </xf>
    <xf numFmtId="181" fontId="4" fillId="4" borderId="0" xfId="6" applyNumberFormat="1" applyFill="1" applyAlignment="1">
      <alignment horizontal="right"/>
    </xf>
    <xf numFmtId="186" fontId="4" fillId="4" borderId="0" xfId="6" applyNumberFormat="1" applyFill="1" applyAlignment="1">
      <alignment horizontal="right"/>
    </xf>
    <xf numFmtId="186" fontId="4" fillId="0" borderId="0" xfId="6" applyNumberFormat="1" applyAlignment="1">
      <alignment horizontal="right" vertical="center"/>
    </xf>
    <xf numFmtId="181" fontId="4" fillId="2" borderId="0" xfId="6" applyNumberFormat="1" applyFill="1" applyAlignment="1">
      <alignment horizontal="right" vertical="center"/>
    </xf>
    <xf numFmtId="186" fontId="4" fillId="2" borderId="0" xfId="6" applyNumberFormat="1" applyFill="1" applyAlignment="1">
      <alignment horizontal="right" vertical="center"/>
    </xf>
    <xf numFmtId="0" fontId="4" fillId="0" borderId="0" xfId="7" applyAlignment="1">
      <alignment wrapText="1"/>
    </xf>
    <xf numFmtId="0" fontId="4" fillId="2" borderId="0" xfId="6" applyFill="1"/>
    <xf numFmtId="0" fontId="4" fillId="0" borderId="0" xfId="7" applyAlignment="1">
      <alignment horizontal="center" vertical="center" wrapText="1"/>
    </xf>
    <xf numFmtId="0" fontId="4" fillId="0" borderId="0" xfId="6" quotePrefix="1" applyAlignment="1">
      <alignment horizontal="left" vertical="center"/>
    </xf>
    <xf numFmtId="0" fontId="4" fillId="0" borderId="0" xfId="6" applyAlignment="1">
      <alignment horizontal="left" vertical="center"/>
    </xf>
    <xf numFmtId="0" fontId="4" fillId="0" borderId="0" xfId="6" applyAlignment="1">
      <alignment wrapText="1"/>
    </xf>
    <xf numFmtId="0" fontId="4" fillId="0" borderId="0" xfId="6" applyAlignment="1">
      <alignment horizontal="left" vertical="center" wrapText="1"/>
    </xf>
    <xf numFmtId="0" fontId="4" fillId="0" borderId="0" xfId="6" applyAlignment="1">
      <alignment vertical="center"/>
    </xf>
    <xf numFmtId="0" fontId="10" fillId="0" borderId="0" xfId="6" applyFont="1" applyAlignment="1">
      <alignment vertical="center"/>
    </xf>
    <xf numFmtId="181" fontId="0" fillId="0" borderId="0" xfId="0" applyNumberFormat="1">
      <alignment vertical="center"/>
    </xf>
    <xf numFmtId="181" fontId="0" fillId="2" borderId="0" xfId="0" applyNumberFormat="1" applyFill="1">
      <alignment vertical="center"/>
    </xf>
    <xf numFmtId="186" fontId="0" fillId="0" borderId="0" xfId="0" applyNumberFormat="1" applyAlignment="1">
      <alignment horizontal="right" vertical="center"/>
    </xf>
    <xf numFmtId="182" fontId="0" fillId="0" borderId="0" xfId="0" applyNumberFormat="1" applyAlignment="1">
      <alignment horizontal="right" vertical="center"/>
    </xf>
    <xf numFmtId="0" fontId="22" fillId="0" borderId="0" xfId="0" applyFont="1">
      <alignment vertical="center"/>
    </xf>
    <xf numFmtId="0" fontId="10" fillId="0" borderId="0" xfId="0" applyFont="1">
      <alignment vertical="center"/>
    </xf>
    <xf numFmtId="14" fontId="4" fillId="0" borderId="0" xfId="6" applyNumberFormat="1" applyAlignment="1">
      <alignment horizontal="right"/>
    </xf>
    <xf numFmtId="2" fontId="4" fillId="0" borderId="0" xfId="6" applyNumberFormat="1" applyAlignment="1">
      <alignment horizontal="right"/>
    </xf>
    <xf numFmtId="180" fontId="4" fillId="0" borderId="0" xfId="6" applyNumberFormat="1" applyAlignment="1">
      <alignment horizontal="right"/>
    </xf>
    <xf numFmtId="180" fontId="4" fillId="0" borderId="0" xfId="7" applyNumberFormat="1" applyAlignment="1">
      <alignment horizontal="right"/>
    </xf>
    <xf numFmtId="1" fontId="7" fillId="0" borderId="0" xfId="1" applyNumberFormat="1"/>
    <xf numFmtId="1" fontId="7" fillId="0" borderId="0" xfId="1" applyNumberFormat="1" applyAlignment="1">
      <alignment horizontal="right"/>
    </xf>
    <xf numFmtId="189" fontId="0" fillId="0" borderId="0" xfId="0" applyNumberFormat="1" applyAlignment="1">
      <alignment horizontal="right" vertical="center"/>
    </xf>
    <xf numFmtId="2" fontId="0" fillId="0" borderId="0" xfId="0" applyNumberFormat="1">
      <alignment vertical="center"/>
    </xf>
    <xf numFmtId="190" fontId="0" fillId="0" borderId="0" xfId="0" applyNumberFormat="1">
      <alignment vertical="center"/>
    </xf>
    <xf numFmtId="182" fontId="0" fillId="2" borderId="0" xfId="0" applyNumberFormat="1" applyFill="1" applyAlignment="1">
      <alignment horizontal="right" vertical="center"/>
    </xf>
    <xf numFmtId="0" fontId="23" fillId="0" borderId="0" xfId="8">
      <alignment vertical="center"/>
    </xf>
    <xf numFmtId="191" fontId="0" fillId="0" borderId="0" xfId="0" applyNumberFormat="1">
      <alignment vertical="center"/>
    </xf>
    <xf numFmtId="181" fontId="0" fillId="2" borderId="0" xfId="0" applyNumberFormat="1" applyFill="1" applyAlignment="1">
      <alignment horizontal="right" vertical="center"/>
    </xf>
    <xf numFmtId="180" fontId="0" fillId="0" borderId="0" xfId="0" applyNumberFormat="1">
      <alignment vertical="center"/>
    </xf>
    <xf numFmtId="0" fontId="0" fillId="0" borderId="0" xfId="0" applyAlignment="1">
      <alignment horizontal="left" vertical="center" wrapText="1"/>
    </xf>
    <xf numFmtId="186" fontId="4" fillId="7" borderId="0" xfId="6" applyNumberFormat="1" applyFill="1" applyAlignment="1">
      <alignment horizontal="right"/>
    </xf>
    <xf numFmtId="181" fontId="4" fillId="7" borderId="0" xfId="6" applyNumberFormat="1" applyFill="1" applyAlignment="1">
      <alignment horizontal="right"/>
    </xf>
    <xf numFmtId="0" fontId="4" fillId="7" borderId="0" xfId="6" applyFill="1"/>
    <xf numFmtId="178" fontId="4" fillId="7" borderId="0" xfId="6" applyNumberFormat="1" applyFill="1"/>
    <xf numFmtId="181" fontId="4" fillId="7" borderId="0" xfId="6" applyNumberFormat="1" applyFill="1"/>
    <xf numFmtId="0" fontId="0" fillId="7" borderId="0" xfId="0" applyFill="1">
      <alignment vertical="center"/>
    </xf>
    <xf numFmtId="177" fontId="4" fillId="7" borderId="0" xfId="6" applyNumberFormat="1" applyFill="1"/>
    <xf numFmtId="14" fontId="4" fillId="7" borderId="0" xfId="6" applyNumberFormat="1" applyFill="1" applyAlignment="1">
      <alignment horizontal="right"/>
    </xf>
    <xf numFmtId="2" fontId="4" fillId="7" borderId="0" xfId="6" applyNumberFormat="1" applyFill="1" applyAlignment="1">
      <alignment horizontal="right"/>
    </xf>
    <xf numFmtId="180" fontId="4" fillId="7" borderId="0" xfId="6" applyNumberFormat="1" applyFill="1" applyAlignment="1">
      <alignment horizontal="right"/>
    </xf>
    <xf numFmtId="180" fontId="4" fillId="7" borderId="0" xfId="7" applyNumberFormat="1" applyFill="1" applyAlignment="1">
      <alignment horizontal="right"/>
    </xf>
    <xf numFmtId="2" fontId="19" fillId="7" borderId="0" xfId="7" applyNumberFormat="1" applyFont="1" applyFill="1" applyAlignment="1">
      <alignment horizontal="center"/>
    </xf>
    <xf numFmtId="0" fontId="0" fillId="0" borderId="0" xfId="0" applyAlignment="1">
      <alignment horizontal="left" vertical="center"/>
    </xf>
    <xf numFmtId="182" fontId="0" fillId="9" borderId="0" xfId="0" applyNumberFormat="1" applyFill="1" applyAlignment="1">
      <alignment horizontal="right" vertical="center"/>
    </xf>
    <xf numFmtId="181" fontId="0" fillId="9" borderId="0" xfId="0" applyNumberFormat="1" applyFill="1" applyAlignment="1">
      <alignment horizontal="right" vertical="center"/>
    </xf>
    <xf numFmtId="182" fontId="0" fillId="0" borderId="0" xfId="0" applyNumberFormat="1" applyAlignment="1">
      <alignment horizontal="right" vertical="center" wrapText="1"/>
    </xf>
    <xf numFmtId="186" fontId="0" fillId="0" borderId="0" xfId="0" applyNumberFormat="1" applyAlignment="1">
      <alignment horizontal="right" vertical="center" wrapText="1"/>
    </xf>
    <xf numFmtId="181" fontId="7" fillId="9" borderId="0" xfId="1" applyNumberFormat="1" applyFill="1" applyAlignment="1">
      <alignment horizontal="right"/>
    </xf>
    <xf numFmtId="181" fontId="19" fillId="0" borderId="0" xfId="0" applyNumberFormat="1" applyFont="1" applyAlignment="1">
      <alignment horizontal="right" vertical="center"/>
    </xf>
    <xf numFmtId="181" fontId="19" fillId="9" borderId="0" xfId="0" applyNumberFormat="1" applyFont="1" applyFill="1" applyAlignment="1">
      <alignment horizontal="right" vertical="center"/>
    </xf>
    <xf numFmtId="2" fontId="19" fillId="9" borderId="0" xfId="0" applyNumberFormat="1" applyFont="1" applyFill="1">
      <alignment vertical="center"/>
    </xf>
    <xf numFmtId="2" fontId="0" fillId="9" borderId="0" xfId="0" applyNumberFormat="1" applyFill="1">
      <alignment vertical="center"/>
    </xf>
    <xf numFmtId="182" fontId="7" fillId="9" borderId="0" xfId="1" applyNumberFormat="1" applyFill="1" applyAlignment="1">
      <alignment horizontal="right"/>
    </xf>
    <xf numFmtId="181" fontId="7" fillId="9" borderId="0" xfId="1" applyNumberFormat="1" applyFill="1" applyAlignment="1">
      <alignment horizontal="right" vertical="center"/>
    </xf>
    <xf numFmtId="0" fontId="7" fillId="9" borderId="0" xfId="1" applyFill="1"/>
    <xf numFmtId="178" fontId="7" fillId="9" borderId="0" xfId="1" applyNumberFormat="1" applyFill="1"/>
    <xf numFmtId="181" fontId="7" fillId="9" borderId="0" xfId="1" applyNumberFormat="1" applyFill="1"/>
    <xf numFmtId="182" fontId="7" fillId="9" borderId="0" xfId="1" applyNumberFormat="1" applyFill="1" applyAlignment="1">
      <alignment horizontal="right" vertical="center"/>
    </xf>
    <xf numFmtId="0" fontId="19" fillId="0" borderId="0" xfId="1" applyFont="1"/>
    <xf numFmtId="0" fontId="19" fillId="0" borderId="0" xfId="1" applyFont="1" applyAlignment="1">
      <alignment wrapText="1"/>
    </xf>
    <xf numFmtId="0" fontId="19" fillId="2" borderId="0" xfId="1" applyFont="1" applyFill="1"/>
    <xf numFmtId="0" fontId="19" fillId="0" borderId="0" xfId="0" applyFont="1">
      <alignment vertical="center"/>
    </xf>
    <xf numFmtId="181" fontId="19" fillId="9" borderId="0" xfId="1" applyNumberFormat="1" applyFont="1" applyFill="1"/>
    <xf numFmtId="186" fontId="19" fillId="0" borderId="0" xfId="0" applyNumberFormat="1" applyFont="1" applyAlignment="1">
      <alignment horizontal="right" vertical="center"/>
    </xf>
    <xf numFmtId="1" fontId="4" fillId="0" borderId="0" xfId="6" applyNumberFormat="1"/>
    <xf numFmtId="1" fontId="0" fillId="0" borderId="0" xfId="0" applyNumberFormat="1">
      <alignment vertical="center"/>
    </xf>
    <xf numFmtId="0" fontId="4" fillId="0" borderId="0" xfId="6" applyAlignment="1">
      <alignment horizontal="center"/>
    </xf>
    <xf numFmtId="0" fontId="11" fillId="0" borderId="0" xfId="2" applyAlignment="1">
      <alignment horizontal="center" vertical="center" wrapText="1"/>
    </xf>
    <xf numFmtId="9" fontId="0" fillId="0" borderId="0" xfId="3" applyFont="1" applyFill="1" applyAlignment="1">
      <alignment horizontal="center" vertical="center" wrapText="1"/>
    </xf>
    <xf numFmtId="9" fontId="11" fillId="0" borderId="0" xfId="2" applyNumberFormat="1" applyAlignment="1">
      <alignment horizontal="center" vertical="center" wrapText="1"/>
    </xf>
    <xf numFmtId="0" fontId="4" fillId="0" borderId="0" xfId="6" applyAlignment="1">
      <alignment horizontal="center" wrapText="1"/>
    </xf>
    <xf numFmtId="179" fontId="4" fillId="0" borderId="0" xfId="6" applyNumberFormat="1" applyAlignment="1">
      <alignment horizontal="center"/>
    </xf>
    <xf numFmtId="2" fontId="4" fillId="0" borderId="0" xfId="6" applyNumberFormat="1" applyAlignment="1">
      <alignment horizontal="center"/>
    </xf>
    <xf numFmtId="182" fontId="4" fillId="0" borderId="0" xfId="6" applyNumberFormat="1" applyAlignment="1">
      <alignment horizontal="right" vertical="center"/>
    </xf>
    <xf numFmtId="192" fontId="0" fillId="0" borderId="0" xfId="9" applyNumberFormat="1" applyFont="1" applyFill="1" applyAlignment="1">
      <alignment horizontal="center"/>
    </xf>
    <xf numFmtId="176" fontId="4" fillId="0" borderId="0" xfId="6" applyNumberFormat="1"/>
    <xf numFmtId="182" fontId="4" fillId="0" borderId="0" xfId="6" applyNumberFormat="1" applyAlignment="1">
      <alignment horizontal="right"/>
    </xf>
    <xf numFmtId="0" fontId="22" fillId="0" borderId="0" xfId="10" applyFont="1"/>
    <xf numFmtId="0" fontId="3" fillId="0" borderId="0" xfId="10"/>
    <xf numFmtId="0" fontId="3" fillId="0" borderId="0" xfId="10" applyAlignment="1">
      <alignment horizontal="left" wrapText="1"/>
    </xf>
    <xf numFmtId="0" fontId="3" fillId="0" borderId="0" xfId="10" applyAlignment="1">
      <alignment wrapText="1"/>
    </xf>
    <xf numFmtId="182" fontId="3" fillId="0" borderId="0" xfId="10" applyNumberFormat="1" applyAlignment="1">
      <alignment horizontal="right"/>
    </xf>
    <xf numFmtId="181" fontId="3" fillId="0" borderId="0" xfId="10" applyNumberFormat="1" applyAlignment="1">
      <alignment horizontal="right"/>
    </xf>
    <xf numFmtId="193" fontId="3" fillId="0" borderId="0" xfId="10" applyNumberFormat="1" applyAlignment="1">
      <alignment horizontal="right"/>
    </xf>
    <xf numFmtId="182" fontId="3" fillId="6" borderId="0" xfId="10" applyNumberFormat="1" applyFill="1" applyAlignment="1">
      <alignment horizontal="right"/>
    </xf>
    <xf numFmtId="181" fontId="3" fillId="6" borderId="0" xfId="10" applyNumberFormat="1" applyFill="1" applyAlignment="1">
      <alignment horizontal="right"/>
    </xf>
    <xf numFmtId="193" fontId="3" fillId="6" borderId="0" xfId="10" applyNumberFormat="1" applyFill="1" applyAlignment="1">
      <alignment horizontal="right"/>
    </xf>
    <xf numFmtId="181" fontId="3" fillId="6" borderId="0" xfId="10" applyNumberFormat="1" applyFill="1"/>
    <xf numFmtId="0" fontId="3" fillId="0" borderId="0" xfId="10" applyAlignment="1">
      <alignment horizontal="left"/>
    </xf>
    <xf numFmtId="0" fontId="3" fillId="0" borderId="0" xfId="10" quotePrefix="1" applyAlignment="1">
      <alignment horizontal="left"/>
    </xf>
    <xf numFmtId="182" fontId="3" fillId="0" borderId="0" xfId="10" quotePrefix="1" applyNumberFormat="1" applyAlignment="1">
      <alignment horizontal="right"/>
    </xf>
    <xf numFmtId="181" fontId="3" fillId="0" borderId="0" xfId="10" quotePrefix="1" applyNumberFormat="1" applyAlignment="1">
      <alignment horizontal="right"/>
    </xf>
    <xf numFmtId="182" fontId="3" fillId="10" borderId="0" xfId="10" applyNumberFormat="1" applyFill="1" applyAlignment="1">
      <alignment horizontal="right"/>
    </xf>
    <xf numFmtId="181" fontId="3" fillId="10" borderId="0" xfId="10" applyNumberFormat="1" applyFill="1" applyAlignment="1">
      <alignment horizontal="right"/>
    </xf>
    <xf numFmtId="193" fontId="3" fillId="10" borderId="0" xfId="10" applyNumberFormat="1" applyFill="1" applyAlignment="1">
      <alignment horizontal="right"/>
    </xf>
    <xf numFmtId="181" fontId="3" fillId="10" borderId="0" xfId="10" applyNumberFormat="1" applyFill="1"/>
    <xf numFmtId="0" fontId="3" fillId="10" borderId="0" xfId="10" applyFill="1"/>
    <xf numFmtId="180" fontId="3" fillId="10" borderId="0" xfId="10" applyNumberFormat="1" applyFill="1"/>
    <xf numFmtId="182" fontId="3" fillId="10" borderId="2" xfId="10" applyNumberFormat="1" applyFill="1" applyBorder="1" applyAlignment="1">
      <alignment horizontal="right"/>
    </xf>
    <xf numFmtId="181" fontId="3" fillId="10" borderId="2" xfId="10" applyNumberFormat="1" applyFill="1" applyBorder="1" applyAlignment="1">
      <alignment horizontal="right"/>
    </xf>
    <xf numFmtId="180" fontId="3" fillId="10" borderId="0" xfId="10" applyNumberFormat="1" applyFill="1" applyAlignment="1">
      <alignment horizontal="right"/>
    </xf>
    <xf numFmtId="182" fontId="3" fillId="10" borderId="3" xfId="10" applyNumberFormat="1" applyFill="1" applyBorder="1" applyAlignment="1">
      <alignment horizontal="right"/>
    </xf>
    <xf numFmtId="181" fontId="3" fillId="10" borderId="3" xfId="10" applyNumberFormat="1" applyFill="1" applyBorder="1" applyAlignment="1">
      <alignment horizontal="right"/>
    </xf>
    <xf numFmtId="180" fontId="3" fillId="6" borderId="0" xfId="10" applyNumberFormat="1" applyFill="1" applyAlignment="1">
      <alignment horizontal="right"/>
    </xf>
    <xf numFmtId="182" fontId="19" fillId="6" borderId="0" xfId="10" applyNumberFormat="1" applyFont="1" applyFill="1" applyAlignment="1">
      <alignment horizontal="right"/>
    </xf>
    <xf numFmtId="181" fontId="19" fillId="6" borderId="0" xfId="10" applyNumberFormat="1" applyFont="1" applyFill="1" applyAlignment="1">
      <alignment horizontal="right"/>
    </xf>
    <xf numFmtId="182" fontId="19" fillId="0" borderId="0" xfId="10" applyNumberFormat="1" applyFont="1" applyAlignment="1">
      <alignment horizontal="right"/>
    </xf>
    <xf numFmtId="181" fontId="19" fillId="0" borderId="0" xfId="10" applyNumberFormat="1" applyFont="1" applyAlignment="1">
      <alignment horizontal="right"/>
    </xf>
    <xf numFmtId="181" fontId="19" fillId="2" borderId="0" xfId="10" applyNumberFormat="1" applyFont="1" applyFill="1" applyAlignment="1">
      <alignment horizontal="right"/>
    </xf>
    <xf numFmtId="180" fontId="3" fillId="2" borderId="0" xfId="10" applyNumberFormat="1" applyFill="1" applyAlignment="1">
      <alignment horizontal="right"/>
    </xf>
    <xf numFmtId="182" fontId="3" fillId="2" borderId="0" xfId="10" applyNumberFormat="1" applyFill="1" applyAlignment="1">
      <alignment horizontal="right"/>
    </xf>
    <xf numFmtId="181" fontId="3" fillId="2" borderId="0" xfId="10" applyNumberFormat="1" applyFill="1" applyAlignment="1">
      <alignment horizontal="right"/>
    </xf>
    <xf numFmtId="193" fontId="3" fillId="2" borderId="0" xfId="10" applyNumberFormat="1" applyFill="1" applyAlignment="1">
      <alignment horizontal="right"/>
    </xf>
    <xf numFmtId="0" fontId="3" fillId="0" borderId="0" xfId="10" applyAlignment="1">
      <alignment horizontal="center" vertical="center"/>
    </xf>
    <xf numFmtId="0" fontId="3" fillId="6" borderId="0" xfId="10" applyFill="1" applyAlignment="1">
      <alignment horizontal="center" vertical="center"/>
    </xf>
    <xf numFmtId="2" fontId="3" fillId="6" borderId="0" xfId="10" applyNumberFormat="1" applyFill="1" applyAlignment="1">
      <alignment horizontal="center" vertical="center"/>
    </xf>
    <xf numFmtId="182" fontId="19" fillId="4" borderId="0" xfId="10" applyNumberFormat="1" applyFont="1" applyFill="1" applyAlignment="1">
      <alignment horizontal="center" vertical="center"/>
    </xf>
    <xf numFmtId="181" fontId="19" fillId="4" borderId="0" xfId="10" applyNumberFormat="1" applyFont="1" applyFill="1" applyAlignment="1">
      <alignment horizontal="center" vertical="center"/>
    </xf>
    <xf numFmtId="2" fontId="19" fillId="4" borderId="0" xfId="10" applyNumberFormat="1" applyFont="1" applyFill="1" applyAlignment="1">
      <alignment horizontal="center" vertical="center"/>
    </xf>
    <xf numFmtId="0" fontId="19" fillId="4" borderId="0" xfId="10" applyFont="1" applyFill="1" applyAlignment="1">
      <alignment horizontal="center" vertical="center"/>
    </xf>
    <xf numFmtId="0" fontId="7" fillId="2" borderId="0" xfId="1" applyFill="1" applyAlignment="1">
      <alignment horizontal="center"/>
    </xf>
    <xf numFmtId="0" fontId="0" fillId="2" borderId="0" xfId="0" applyFill="1">
      <alignment vertical="center"/>
    </xf>
    <xf numFmtId="176" fontId="7" fillId="10" borderId="0" xfId="1" applyNumberFormat="1" applyFill="1"/>
    <xf numFmtId="0" fontId="7" fillId="10" borderId="0" xfId="1" applyFill="1"/>
    <xf numFmtId="2" fontId="7" fillId="10" borderId="0" xfId="1" applyNumberFormat="1" applyFill="1"/>
    <xf numFmtId="177" fontId="7" fillId="10" borderId="0" xfId="1" applyNumberFormat="1" applyFill="1"/>
    <xf numFmtId="0" fontId="2" fillId="0" borderId="0" xfId="1" applyFont="1"/>
    <xf numFmtId="180" fontId="7" fillId="10" borderId="0" xfId="1" applyNumberFormat="1" applyFill="1"/>
    <xf numFmtId="183" fontId="7" fillId="10" borderId="0" xfId="1" applyNumberFormat="1" applyFill="1"/>
    <xf numFmtId="0" fontId="2" fillId="0" borderId="0" xfId="1" applyFont="1" applyAlignment="1">
      <alignment wrapText="1"/>
    </xf>
    <xf numFmtId="0" fontId="7" fillId="0" borderId="0" xfId="1" applyAlignment="1">
      <alignment horizontal="center" wrapText="1"/>
    </xf>
    <xf numFmtId="176" fontId="7" fillId="6" borderId="0" xfId="1" applyNumberFormat="1" applyFill="1"/>
    <xf numFmtId="0" fontId="7" fillId="6" borderId="0" xfId="1" applyFill="1"/>
    <xf numFmtId="2" fontId="7" fillId="6" borderId="0" xfId="1" applyNumberFormat="1" applyFill="1"/>
    <xf numFmtId="0" fontId="4" fillId="6" borderId="0" xfId="1" applyFont="1" applyFill="1"/>
    <xf numFmtId="2" fontId="19" fillId="6" borderId="0" xfId="1" applyNumberFormat="1" applyFont="1" applyFill="1"/>
    <xf numFmtId="2" fontId="2" fillId="6" borderId="0" xfId="1" applyNumberFormat="1" applyFont="1" applyFill="1"/>
    <xf numFmtId="177" fontId="2" fillId="6" borderId="0" xfId="1" applyNumberFormat="1" applyFont="1" applyFill="1"/>
    <xf numFmtId="14" fontId="4" fillId="2" borderId="0" xfId="6" applyNumberFormat="1" applyFill="1" applyAlignment="1">
      <alignment horizontal="right"/>
    </xf>
    <xf numFmtId="2" fontId="4" fillId="2" borderId="0" xfId="6" applyNumberFormat="1" applyFill="1" applyAlignment="1">
      <alignment horizontal="right"/>
    </xf>
    <xf numFmtId="180" fontId="4" fillId="2" borderId="0" xfId="6" applyNumberFormat="1" applyFill="1" applyAlignment="1">
      <alignment horizontal="right"/>
    </xf>
    <xf numFmtId="180" fontId="4" fillId="2" borderId="0" xfId="7" applyNumberFormat="1" applyFill="1" applyAlignment="1">
      <alignment horizontal="right"/>
    </xf>
    <xf numFmtId="181" fontId="4" fillId="2" borderId="0" xfId="7" applyNumberFormat="1" applyFill="1" applyAlignment="1">
      <alignment horizontal="center"/>
    </xf>
    <xf numFmtId="2" fontId="19" fillId="2" borderId="0" xfId="7" applyNumberFormat="1" applyFont="1" applyFill="1" applyAlignment="1">
      <alignment horizontal="center"/>
    </xf>
    <xf numFmtId="181" fontId="0" fillId="7" borderId="0" xfId="0" applyNumberFormat="1" applyFill="1" applyAlignment="1">
      <alignment horizontal="right" vertical="center"/>
    </xf>
    <xf numFmtId="181" fontId="0" fillId="11" borderId="0" xfId="0" applyNumberFormat="1" applyFill="1" applyAlignment="1">
      <alignment horizontal="right" vertical="center"/>
    </xf>
    <xf numFmtId="179" fontId="0" fillId="9" borderId="0" xfId="0" applyNumberFormat="1" applyFill="1">
      <alignment vertical="center"/>
    </xf>
    <xf numFmtId="0" fontId="7" fillId="7" borderId="0" xfId="1" applyFill="1"/>
    <xf numFmtId="2" fontId="19" fillId="7" borderId="0" xfId="1" applyNumberFormat="1" applyFont="1" applyFill="1"/>
    <xf numFmtId="182" fontId="19" fillId="7" borderId="0" xfId="10" applyNumberFormat="1" applyFont="1" applyFill="1" applyAlignment="1">
      <alignment horizontal="right"/>
    </xf>
    <xf numFmtId="181" fontId="19" fillId="7" borderId="0" xfId="10" applyNumberFormat="1" applyFont="1" applyFill="1" applyAlignment="1">
      <alignment horizontal="right"/>
    </xf>
    <xf numFmtId="193" fontId="19" fillId="7" borderId="0" xfId="10" applyNumberFormat="1" applyFont="1" applyFill="1" applyAlignment="1">
      <alignment horizontal="right"/>
    </xf>
    <xf numFmtId="180" fontId="19" fillId="7" borderId="0" xfId="10" applyNumberFormat="1" applyFont="1" applyFill="1" applyAlignment="1">
      <alignment horizontal="right"/>
    </xf>
    <xf numFmtId="0" fontId="2" fillId="0" borderId="0" xfId="11"/>
    <xf numFmtId="194" fontId="2" fillId="0" borderId="0" xfId="11" applyNumberFormat="1"/>
    <xf numFmtId="186" fontId="0" fillId="2" borderId="0" xfId="0" applyNumberFormat="1" applyFill="1" applyAlignment="1">
      <alignment horizontal="right" vertical="center"/>
    </xf>
    <xf numFmtId="182" fontId="19" fillId="0" borderId="0" xfId="1" applyNumberFormat="1" applyFont="1" applyAlignment="1">
      <alignment horizontal="right"/>
    </xf>
    <xf numFmtId="182" fontId="19" fillId="6" borderId="0" xfId="0" applyNumberFormat="1" applyFont="1" applyFill="1" applyAlignment="1">
      <alignment horizontal="right" vertical="center"/>
    </xf>
    <xf numFmtId="181" fontId="19" fillId="6" borderId="0" xfId="0" applyNumberFormat="1" applyFont="1" applyFill="1" applyAlignment="1">
      <alignment horizontal="right" vertical="center"/>
    </xf>
    <xf numFmtId="14" fontId="4" fillId="6" borderId="0" xfId="6" applyNumberFormat="1" applyFill="1" applyAlignment="1">
      <alignment horizontal="right"/>
    </xf>
    <xf numFmtId="181" fontId="4" fillId="6" borderId="0" xfId="6" applyNumberFormat="1" applyFill="1" applyAlignment="1">
      <alignment horizontal="right"/>
    </xf>
    <xf numFmtId="2" fontId="4" fillId="6" borderId="0" xfId="6" applyNumberFormat="1" applyFill="1" applyAlignment="1">
      <alignment horizontal="right"/>
    </xf>
    <xf numFmtId="180" fontId="4" fillId="6" borderId="0" xfId="6" applyNumberFormat="1" applyFill="1" applyAlignment="1">
      <alignment horizontal="right"/>
    </xf>
    <xf numFmtId="180" fontId="4" fillId="6" borderId="0" xfId="7" applyNumberFormat="1" applyFill="1" applyAlignment="1">
      <alignment horizontal="right"/>
    </xf>
    <xf numFmtId="181" fontId="4" fillId="6" borderId="0" xfId="7" applyNumberFormat="1" applyFill="1" applyAlignment="1">
      <alignment horizontal="center"/>
    </xf>
    <xf numFmtId="2" fontId="19" fillId="6" borderId="0" xfId="7" applyNumberFormat="1" applyFont="1" applyFill="1" applyAlignment="1">
      <alignment horizontal="center"/>
    </xf>
    <xf numFmtId="14" fontId="4" fillId="11" borderId="0" xfId="6" applyNumberFormat="1" applyFill="1" applyAlignment="1">
      <alignment horizontal="right"/>
    </xf>
    <xf numFmtId="181" fontId="4" fillId="11" borderId="0" xfId="6" applyNumberFormat="1" applyFill="1" applyAlignment="1">
      <alignment horizontal="right"/>
    </xf>
    <xf numFmtId="2" fontId="4" fillId="11" borderId="0" xfId="6" applyNumberFormat="1" applyFill="1" applyAlignment="1">
      <alignment horizontal="right"/>
    </xf>
    <xf numFmtId="180" fontId="4" fillId="11" borderId="0" xfId="6" applyNumberFormat="1" applyFill="1" applyAlignment="1">
      <alignment horizontal="right"/>
    </xf>
    <xf numFmtId="180" fontId="4" fillId="11" borderId="0" xfId="7" applyNumberFormat="1" applyFill="1" applyAlignment="1">
      <alignment horizontal="right"/>
    </xf>
    <xf numFmtId="0" fontId="4" fillId="11" borderId="0" xfId="6" applyFill="1"/>
    <xf numFmtId="181" fontId="4" fillId="11" borderId="0" xfId="7" applyNumberFormat="1" applyFill="1" applyAlignment="1">
      <alignment horizontal="center"/>
    </xf>
    <xf numFmtId="2" fontId="19" fillId="11" borderId="0" xfId="7" applyNumberFormat="1" applyFont="1" applyFill="1" applyAlignment="1">
      <alignment horizontal="center"/>
    </xf>
    <xf numFmtId="0" fontId="25" fillId="0" borderId="0" xfId="11" applyFont="1" applyAlignment="1">
      <alignment horizontal="right"/>
    </xf>
    <xf numFmtId="0" fontId="2" fillId="0" borderId="0" xfId="11" applyAlignment="1">
      <alignment horizontal="right"/>
    </xf>
    <xf numFmtId="181" fontId="2" fillId="0" borderId="0" xfId="11" applyNumberFormat="1"/>
    <xf numFmtId="0" fontId="2" fillId="0" borderId="0" xfId="11" applyAlignment="1">
      <alignment horizontal="right" wrapText="1"/>
    </xf>
    <xf numFmtId="0" fontId="2" fillId="0" borderId="0" xfId="11" applyAlignment="1">
      <alignment wrapText="1"/>
    </xf>
    <xf numFmtId="181" fontId="19" fillId="2" borderId="0" xfId="1" applyNumberFormat="1" applyFont="1" applyFill="1" applyAlignment="1">
      <alignment horizontal="right"/>
    </xf>
    <xf numFmtId="176" fontId="7" fillId="8" borderId="0" xfId="1" applyNumberFormat="1" applyFill="1"/>
    <xf numFmtId="177" fontId="7" fillId="8" borderId="0" xfId="1" applyNumberFormat="1" applyFill="1"/>
    <xf numFmtId="2" fontId="7" fillId="8" borderId="0" xfId="1" applyNumberFormat="1" applyFill="1"/>
    <xf numFmtId="0" fontId="7" fillId="8" borderId="0" xfId="1" applyFill="1"/>
    <xf numFmtId="2" fontId="19" fillId="8" borderId="0" xfId="1" applyNumberFormat="1" applyFont="1" applyFill="1"/>
    <xf numFmtId="193" fontId="19" fillId="6" borderId="0" xfId="10" applyNumberFormat="1" applyFont="1" applyFill="1" applyAlignment="1">
      <alignment horizontal="right"/>
    </xf>
    <xf numFmtId="180" fontId="19" fillId="6" borderId="0" xfId="10" applyNumberFormat="1" applyFont="1" applyFill="1" applyAlignment="1">
      <alignment horizontal="right"/>
    </xf>
    <xf numFmtId="177" fontId="19" fillId="0" borderId="0" xfId="1" applyNumberFormat="1" applyFont="1"/>
    <xf numFmtId="2" fontId="19" fillId="0" borderId="0" xfId="1" applyNumberFormat="1" applyFont="1"/>
    <xf numFmtId="178" fontId="19" fillId="9" borderId="0" xfId="1" applyNumberFormat="1" applyFont="1" applyFill="1"/>
    <xf numFmtId="182" fontId="24" fillId="0" borderId="0" xfId="1" applyNumberFormat="1" applyFont="1" applyAlignment="1">
      <alignment horizontal="right"/>
    </xf>
    <xf numFmtId="0" fontId="24" fillId="0" borderId="0" xfId="1" applyFont="1"/>
    <xf numFmtId="0" fontId="2" fillId="0" borderId="0" xfId="6" applyFont="1"/>
    <xf numFmtId="0" fontId="4" fillId="4" borderId="0" xfId="6" applyFill="1"/>
    <xf numFmtId="178" fontId="4" fillId="4" borderId="0" xfId="6" applyNumberFormat="1" applyFill="1"/>
    <xf numFmtId="181" fontId="4" fillId="4" borderId="0" xfId="6" applyNumberFormat="1" applyFill="1"/>
    <xf numFmtId="14" fontId="4" fillId="4" borderId="0" xfId="6" applyNumberFormat="1" applyFill="1" applyAlignment="1">
      <alignment horizontal="right"/>
    </xf>
    <xf numFmtId="2" fontId="4" fillId="4" borderId="0" xfId="6" applyNumberFormat="1" applyFill="1" applyAlignment="1">
      <alignment horizontal="right"/>
    </xf>
    <xf numFmtId="180" fontId="4" fillId="4" borderId="0" xfId="6" applyNumberFormat="1" applyFill="1" applyAlignment="1">
      <alignment horizontal="right"/>
    </xf>
    <xf numFmtId="180" fontId="4" fillId="4" borderId="0" xfId="7" applyNumberFormat="1" applyFill="1" applyAlignment="1">
      <alignment horizontal="right"/>
    </xf>
    <xf numFmtId="181" fontId="4" fillId="4" borderId="0" xfId="7" applyNumberFormat="1" applyFill="1" applyAlignment="1">
      <alignment horizontal="center"/>
    </xf>
    <xf numFmtId="2" fontId="19" fillId="4" borderId="0" xfId="7" applyNumberFormat="1" applyFont="1" applyFill="1" applyAlignment="1">
      <alignment horizontal="center"/>
    </xf>
    <xf numFmtId="14" fontId="4" fillId="4" borderId="0" xfId="6" applyNumberFormat="1" applyFill="1"/>
    <xf numFmtId="2" fontId="4" fillId="4" borderId="0" xfId="6" applyNumberFormat="1" applyFill="1"/>
    <xf numFmtId="180" fontId="4" fillId="4" borderId="0" xfId="6" applyNumberFormat="1" applyFill="1"/>
    <xf numFmtId="1" fontId="0" fillId="2" borderId="0" xfId="0" applyNumberFormat="1" applyFill="1">
      <alignment vertical="center"/>
    </xf>
    <xf numFmtId="181" fontId="19" fillId="2" borderId="0" xfId="0" applyNumberFormat="1" applyFont="1" applyFill="1">
      <alignment vertical="center"/>
    </xf>
    <xf numFmtId="181" fontId="19" fillId="2" borderId="0" xfId="0" applyNumberFormat="1" applyFont="1" applyFill="1" applyAlignment="1">
      <alignment horizontal="right" vertical="center"/>
    </xf>
    <xf numFmtId="194" fontId="2" fillId="2" borderId="0" xfId="11" applyNumberFormat="1" applyFill="1"/>
    <xf numFmtId="181" fontId="2" fillId="2" borderId="0" xfId="11" applyNumberFormat="1" applyFill="1"/>
    <xf numFmtId="181" fontId="19" fillId="10" borderId="0" xfId="10" applyNumberFormat="1" applyFont="1" applyFill="1" applyAlignment="1">
      <alignment horizontal="right"/>
    </xf>
    <xf numFmtId="181" fontId="19" fillId="4" borderId="0" xfId="7" applyNumberFormat="1" applyFont="1" applyFill="1" applyAlignment="1">
      <alignment horizontal="center"/>
    </xf>
    <xf numFmtId="0" fontId="5" fillId="0" borderId="0" xfId="1" applyFont="1" applyAlignment="1">
      <alignment wrapText="1"/>
    </xf>
    <xf numFmtId="181" fontId="24" fillId="0" borderId="0" xfId="1" applyNumberFormat="1" applyFont="1" applyAlignment="1">
      <alignment horizontal="right"/>
    </xf>
    <xf numFmtId="181" fontId="24" fillId="0" borderId="0" xfId="1" applyNumberFormat="1" applyFont="1" applyAlignment="1">
      <alignment horizontal="right" vertical="center"/>
    </xf>
    <xf numFmtId="181" fontId="3" fillId="0" borderId="0" xfId="10" applyNumberFormat="1" applyAlignment="1">
      <alignment horizontal="right" vertical="center"/>
    </xf>
    <xf numFmtId="181" fontId="24" fillId="6" borderId="0" xfId="10" applyNumberFormat="1" applyFont="1" applyFill="1" applyAlignment="1">
      <alignment horizontal="right" vertical="center"/>
    </xf>
    <xf numFmtId="181" fontId="19" fillId="4" borderId="0" xfId="10" applyNumberFormat="1" applyFont="1" applyFill="1" applyAlignment="1">
      <alignment horizontal="right" vertical="center"/>
    </xf>
    <xf numFmtId="181" fontId="3" fillId="6" borderId="0" xfId="10" applyNumberFormat="1" applyFill="1" applyAlignment="1">
      <alignment horizontal="right" vertical="center"/>
    </xf>
    <xf numFmtId="194" fontId="19" fillId="0" borderId="0" xfId="11" applyNumberFormat="1" applyFont="1"/>
    <xf numFmtId="181" fontId="19" fillId="0" borderId="0" xfId="11" applyNumberFormat="1" applyFont="1"/>
    <xf numFmtId="181" fontId="19" fillId="2" borderId="0" xfId="7" applyNumberFormat="1" applyFont="1" applyFill="1" applyAlignment="1">
      <alignment horizontal="center"/>
    </xf>
    <xf numFmtId="0" fontId="2" fillId="8" borderId="0" xfId="1" applyFont="1" applyFill="1"/>
    <xf numFmtId="176" fontId="19" fillId="8" borderId="0" xfId="1" applyNumberFormat="1" applyFont="1" applyFill="1"/>
    <xf numFmtId="181" fontId="19" fillId="7" borderId="0" xfId="7" applyNumberFormat="1" applyFont="1" applyFill="1" applyAlignment="1">
      <alignment horizontal="center"/>
    </xf>
    <xf numFmtId="176" fontId="21" fillId="10" borderId="0" xfId="1" applyNumberFormat="1" applyFont="1" applyFill="1"/>
    <xf numFmtId="177" fontId="21" fillId="10" borderId="0" xfId="1" applyNumberFormat="1" applyFont="1" applyFill="1"/>
    <xf numFmtId="2" fontId="21" fillId="10" borderId="0" xfId="1" applyNumberFormat="1" applyFont="1" applyFill="1"/>
    <xf numFmtId="177" fontId="21" fillId="0" borderId="0" xfId="1" applyNumberFormat="1" applyFont="1"/>
    <xf numFmtId="182" fontId="21" fillId="0" borderId="0" xfId="10" applyNumberFormat="1" applyFont="1" applyAlignment="1">
      <alignment horizontal="right"/>
    </xf>
    <xf numFmtId="181" fontId="21" fillId="0" borderId="0" xfId="10" applyNumberFormat="1" applyFont="1" applyAlignment="1">
      <alignment horizontal="right"/>
    </xf>
    <xf numFmtId="193" fontId="21" fillId="6" borderId="0" xfId="10" applyNumberFormat="1" applyFont="1" applyFill="1" applyAlignment="1">
      <alignment horizontal="right"/>
    </xf>
    <xf numFmtId="180" fontId="21" fillId="6" borderId="0" xfId="10" applyNumberFormat="1" applyFont="1" applyFill="1" applyAlignment="1">
      <alignment horizontal="right"/>
    </xf>
    <xf numFmtId="184" fontId="3" fillId="0" borderId="0" xfId="10" applyNumberFormat="1"/>
    <xf numFmtId="14" fontId="4" fillId="9" borderId="0" xfId="6" applyNumberFormat="1" applyFill="1" applyAlignment="1">
      <alignment horizontal="right"/>
    </xf>
    <xf numFmtId="181" fontId="2" fillId="9" borderId="0" xfId="6" applyNumberFormat="1" applyFont="1" applyFill="1" applyAlignment="1">
      <alignment horizontal="right"/>
    </xf>
    <xf numFmtId="2" fontId="4" fillId="9" borderId="0" xfId="6" applyNumberFormat="1" applyFill="1" applyAlignment="1">
      <alignment horizontal="right"/>
    </xf>
    <xf numFmtId="181" fontId="4" fillId="9" borderId="0" xfId="6" applyNumberFormat="1" applyFill="1" applyAlignment="1">
      <alignment horizontal="right"/>
    </xf>
    <xf numFmtId="180" fontId="4" fillId="9" borderId="0" xfId="6" applyNumberFormat="1" applyFill="1" applyAlignment="1">
      <alignment horizontal="right"/>
    </xf>
    <xf numFmtId="0" fontId="4" fillId="9" borderId="0" xfId="6" applyFill="1"/>
    <xf numFmtId="181" fontId="19" fillId="9" borderId="0" xfId="7" applyNumberFormat="1" applyFont="1" applyFill="1" applyAlignment="1">
      <alignment horizontal="center"/>
    </xf>
    <xf numFmtId="181" fontId="4" fillId="9" borderId="0" xfId="7" applyNumberFormat="1" applyFill="1" applyAlignment="1">
      <alignment horizontal="center"/>
    </xf>
    <xf numFmtId="2" fontId="19" fillId="9" borderId="0" xfId="7" applyNumberFormat="1" applyFont="1" applyFill="1" applyAlignment="1">
      <alignment horizontal="center"/>
    </xf>
    <xf numFmtId="178" fontId="19" fillId="4" borderId="0" xfId="6" applyNumberFormat="1" applyFont="1" applyFill="1"/>
    <xf numFmtId="181" fontId="19" fillId="0" borderId="0" xfId="6" applyNumberFormat="1" applyFont="1"/>
    <xf numFmtId="14" fontId="19" fillId="2" borderId="0" xfId="6" applyNumberFormat="1" applyFont="1" applyFill="1"/>
    <xf numFmtId="181" fontId="19" fillId="2" borderId="0" xfId="6" applyNumberFormat="1" applyFont="1" applyFill="1"/>
    <xf numFmtId="2" fontId="19" fillId="2" borderId="0" xfId="6" applyNumberFormat="1" applyFont="1" applyFill="1"/>
    <xf numFmtId="180" fontId="19" fillId="2" borderId="0" xfId="6" applyNumberFormat="1" applyFont="1" applyFill="1"/>
    <xf numFmtId="2" fontId="19" fillId="2" borderId="0" xfId="5" applyNumberFormat="1" applyFont="1" applyFill="1"/>
    <xf numFmtId="181" fontId="2" fillId="6" borderId="0" xfId="6" applyNumberFormat="1" applyFont="1" applyFill="1" applyAlignment="1">
      <alignment horizontal="right"/>
    </xf>
    <xf numFmtId="181" fontId="19" fillId="6" borderId="0" xfId="7" applyNumberFormat="1" applyFont="1" applyFill="1" applyAlignment="1">
      <alignment horizontal="center"/>
    </xf>
    <xf numFmtId="0" fontId="6" fillId="0" borderId="0" xfId="1" applyFont="1" applyAlignment="1">
      <alignment horizontal="center" vertical="center"/>
    </xf>
    <xf numFmtId="0" fontId="7" fillId="0" borderId="0" xfId="1" applyAlignment="1">
      <alignment horizontal="center" vertical="center"/>
    </xf>
    <xf numFmtId="0" fontId="7" fillId="0" borderId="0" xfId="1" applyAlignment="1">
      <alignment horizontal="center" vertical="center" wrapText="1"/>
    </xf>
    <xf numFmtId="0" fontId="7" fillId="3" borderId="0" xfId="1" applyFill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4" fillId="0" borderId="0" xfId="6" applyAlignment="1">
      <alignment horizontal="center" vertical="center" wrapText="1"/>
    </xf>
    <xf numFmtId="0" fontId="4" fillId="0" borderId="0" xfId="7" applyAlignment="1">
      <alignment horizontal="center" vertical="center" wrapText="1"/>
    </xf>
    <xf numFmtId="0" fontId="4" fillId="0" borderId="0" xfId="6" applyAlignment="1">
      <alignment horizontal="center" vertical="center"/>
    </xf>
    <xf numFmtId="0" fontId="4" fillId="3" borderId="0" xfId="6" applyFill="1" applyAlignment="1">
      <alignment horizontal="center" vertical="center"/>
    </xf>
    <xf numFmtId="0" fontId="0" fillId="0" borderId="0" xfId="0" applyNumberFormat="1" applyAlignment="1">
      <alignment horizontal="left" vertical="center" wrapText="1"/>
    </xf>
    <xf numFmtId="0" fontId="4" fillId="0" borderId="0" xfId="6" applyNumberFormat="1" applyAlignment="1">
      <alignment horizontal="left" vertical="center" wrapText="1"/>
    </xf>
    <xf numFmtId="0" fontId="4" fillId="0" borderId="0" xfId="6" applyNumberFormat="1" applyAlignment="1">
      <alignment horizontal="left" vertical="center"/>
    </xf>
    <xf numFmtId="0" fontId="4" fillId="0" borderId="0" xfId="6" quotePrefix="1" applyNumberFormat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quotePrefix="1" applyNumberFormat="1" applyAlignment="1">
      <alignment horizontal="left" vertical="center"/>
    </xf>
    <xf numFmtId="0" fontId="7" fillId="0" borderId="0" xfId="1" applyNumberFormat="1" applyAlignment="1">
      <alignment horizontal="left" vertical="center" wrapText="1"/>
    </xf>
    <xf numFmtId="0" fontId="7" fillId="4" borderId="0" xfId="1" applyNumberFormat="1" applyFill="1" applyAlignment="1">
      <alignment horizontal="left" vertical="center" wrapText="1"/>
    </xf>
    <xf numFmtId="0" fontId="7" fillId="0" borderId="0" xfId="1" applyNumberFormat="1" applyAlignment="1">
      <alignment horizontal="left" vertical="center"/>
    </xf>
    <xf numFmtId="0" fontId="7" fillId="0" borderId="0" xfId="1" quotePrefix="1" applyNumberFormat="1" applyAlignment="1">
      <alignment horizontal="left" vertical="center" wrapText="1"/>
    </xf>
    <xf numFmtId="0" fontId="5" fillId="0" borderId="0" xfId="1" applyNumberFormat="1" applyFont="1" applyAlignment="1">
      <alignment horizontal="left" vertical="center" wrapText="1"/>
    </xf>
    <xf numFmtId="0" fontId="7" fillId="0" borderId="0" xfId="1" quotePrefix="1" applyNumberFormat="1" applyAlignment="1">
      <alignment horizontal="left" vertical="center"/>
    </xf>
    <xf numFmtId="0" fontId="3" fillId="0" borderId="0" xfId="10" applyNumberFormat="1" applyAlignment="1">
      <alignment horizontal="left" wrapText="1"/>
    </xf>
  </cellXfs>
  <cellStyles count="12">
    <cellStyle name="百分比 2" xfId="3" xr:uid="{5496F310-C395-4A9D-960B-2D243CBA9A54}"/>
    <cellStyle name="百分比 3" xfId="4" xr:uid="{D8AFD178-F45B-4C7B-B3AB-4FC545E94339}"/>
    <cellStyle name="百分比 3 2" xfId="9" xr:uid="{88A9C8F7-3E37-4054-B0E7-E1607E7829AE}"/>
    <cellStyle name="常规" xfId="0" builtinId="0"/>
    <cellStyle name="常规 2" xfId="2" xr:uid="{F9CBC8BE-5E79-46C5-B0D0-22399B7C36C8}"/>
    <cellStyle name="常规 3" xfId="10" xr:uid="{2170D9A6-F774-43E9-AFF0-84AE339D7A8A}"/>
    <cellStyle name="常规 4" xfId="1" xr:uid="{6F943AE9-B9EC-478B-9F8D-3F599668BA30}"/>
    <cellStyle name="常规 4 2" xfId="6" xr:uid="{90CE3B5F-86AE-4664-953F-278E849E5200}"/>
    <cellStyle name="常规 5" xfId="5" xr:uid="{BAC592A5-4792-4093-A9E3-C942FF94E641}"/>
    <cellStyle name="常规 5 2" xfId="7" xr:uid="{BCA7121A-6AEA-4414-B022-79394D24A74D}"/>
    <cellStyle name="常规 6" xfId="11" xr:uid="{82BD6A0C-1098-4BC0-AE29-B9B880843D6D}"/>
    <cellStyle name="超链接" xfId="8" builtinId="8"/>
  </cellStyles>
  <dxfs count="0"/>
  <tableStyles count="0" defaultTableStyle="TableStyleMedium2" defaultPivotStyle="PivotStyleLight16"/>
  <colors>
    <mruColors>
      <color rgb="FF53C3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1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20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chartUserShapes" Target="../drawings/drawing21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22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4.xml"/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6.xml"/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3.xml"/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3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chartUserShapes" Target="../drawings/drawing35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36.xml"/></Relationships>
</file>

<file path=xl/charts/_rels/chart2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8.xml"/><Relationship Id="rId1" Type="http://schemas.openxmlformats.org/officeDocument/2006/relationships/themeOverride" Target="../theme/themeOverride29.xml"/></Relationships>
</file>

<file path=xl/charts/_rels/chart3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9.xml"/><Relationship Id="rId1" Type="http://schemas.openxmlformats.org/officeDocument/2006/relationships/themeOverride" Target="../theme/themeOverrid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9.xml"/><Relationship Id="rId1" Type="http://schemas.microsoft.com/office/2011/relationships/chartStyle" Target="style9.xml"/><Relationship Id="rId4" Type="http://schemas.openxmlformats.org/officeDocument/2006/relationships/chartUserShapes" Target="../drawings/drawing4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10.xml"/><Relationship Id="rId1" Type="http://schemas.microsoft.com/office/2011/relationships/chartStyle" Target="style10.xml"/><Relationship Id="rId4" Type="http://schemas.openxmlformats.org/officeDocument/2006/relationships/chartUserShapes" Target="../drawings/drawing4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chartUserShapes" Target="../drawings/drawing4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关联周频数据月频化!$B$63:$B$153</c:f>
              <c:numCache>
                <c:formatCode>#,##0.00_ </c:formatCode>
                <c:ptCount val="91"/>
                <c:pt idx="0">
                  <c:v>0.2</c:v>
                </c:pt>
                <c:pt idx="1">
                  <c:v>0.9</c:v>
                </c:pt>
                <c:pt idx="2">
                  <c:v>1</c:v>
                </c:pt>
                <c:pt idx="3">
                  <c:v>0.7</c:v>
                </c:pt>
                <c:pt idx="4">
                  <c:v>0.5</c:v>
                </c:pt>
                <c:pt idx="5">
                  <c:v>0.8</c:v>
                </c:pt>
                <c:pt idx="6">
                  <c:v>0.3</c:v>
                </c:pt>
                <c:pt idx="7">
                  <c:v>-0.1</c:v>
                </c:pt>
                <c:pt idx="8">
                  <c:v>-0.2</c:v>
                </c:pt>
                <c:pt idx="9">
                  <c:v>-0.2</c:v>
                </c:pt>
                <c:pt idx="10">
                  <c:v>0.4</c:v>
                </c:pt>
                <c:pt idx="11">
                  <c:v>0.3</c:v>
                </c:pt>
                <c:pt idx="12">
                  <c:v>0.1</c:v>
                </c:pt>
                <c:pt idx="13">
                  <c:v>0.4</c:v>
                </c:pt>
                <c:pt idx="14">
                  <c:v>0.6</c:v>
                </c:pt>
                <c:pt idx="15">
                  <c:v>0.4</c:v>
                </c:pt>
                <c:pt idx="16">
                  <c:v>-0.2</c:v>
                </c:pt>
                <c:pt idx="17">
                  <c:v>-1</c:v>
                </c:pt>
                <c:pt idx="18">
                  <c:v>-0.6</c:v>
                </c:pt>
                <c:pt idx="19">
                  <c:v>-0.1</c:v>
                </c:pt>
                <c:pt idx="20">
                  <c:v>0.1</c:v>
                </c:pt>
                <c:pt idx="21">
                  <c:v>0.3</c:v>
                </c:pt>
                <c:pt idx="22">
                  <c:v>0.2</c:v>
                </c:pt>
                <c:pt idx="23">
                  <c:v>-0.3</c:v>
                </c:pt>
                <c:pt idx="24">
                  <c:v>-0.2</c:v>
                </c:pt>
                <c:pt idx="25">
                  <c:v>-0.1</c:v>
                </c:pt>
                <c:pt idx="26">
                  <c:v>0.1</c:v>
                </c:pt>
                <c:pt idx="27">
                  <c:v>0.1</c:v>
                </c:pt>
                <c:pt idx="28">
                  <c:v>-0.1</c:v>
                </c:pt>
                <c:pt idx="29">
                  <c:v>0</c:v>
                </c:pt>
                <c:pt idx="30">
                  <c:v>0</c:v>
                </c:pt>
                <c:pt idx="31">
                  <c:v>-0.5</c:v>
                </c:pt>
                <c:pt idx="32">
                  <c:v>-1</c:v>
                </c:pt>
                <c:pt idx="33">
                  <c:v>-1.3</c:v>
                </c:pt>
                <c:pt idx="34">
                  <c:v>-0.4</c:v>
                </c:pt>
                <c:pt idx="35">
                  <c:v>0.4</c:v>
                </c:pt>
                <c:pt idx="36">
                  <c:v>0.4</c:v>
                </c:pt>
                <c:pt idx="37">
                  <c:v>0.3</c:v>
                </c:pt>
                <c:pt idx="38">
                  <c:v>0.1</c:v>
                </c:pt>
                <c:pt idx="39">
                  <c:v>0</c:v>
                </c:pt>
                <c:pt idx="40">
                  <c:v>0.5</c:v>
                </c:pt>
                <c:pt idx="41">
                  <c:v>1.1000000000000001</c:v>
                </c:pt>
                <c:pt idx="42">
                  <c:v>1</c:v>
                </c:pt>
                <c:pt idx="43">
                  <c:v>0.8</c:v>
                </c:pt>
                <c:pt idx="44">
                  <c:v>1.6</c:v>
                </c:pt>
                <c:pt idx="45">
                  <c:v>0.9</c:v>
                </c:pt>
                <c:pt idx="46">
                  <c:v>1.6</c:v>
                </c:pt>
                <c:pt idx="47">
                  <c:v>0.3</c:v>
                </c:pt>
                <c:pt idx="48">
                  <c:v>0.5</c:v>
                </c:pt>
                <c:pt idx="49">
                  <c:v>0.7</c:v>
                </c:pt>
                <c:pt idx="50">
                  <c:v>1.2</c:v>
                </c:pt>
                <c:pt idx="51">
                  <c:v>2.5</c:v>
                </c:pt>
                <c:pt idx="52">
                  <c:v>0</c:v>
                </c:pt>
                <c:pt idx="53">
                  <c:v>-1.2</c:v>
                </c:pt>
                <c:pt idx="54">
                  <c:v>-0.2</c:v>
                </c:pt>
                <c:pt idx="55">
                  <c:v>0.5</c:v>
                </c:pt>
                <c:pt idx="56">
                  <c:v>1.1000000000000001</c:v>
                </c:pt>
                <c:pt idx="57">
                  <c:v>0.6</c:v>
                </c:pt>
                <c:pt idx="58">
                  <c:v>0.1</c:v>
                </c:pt>
                <c:pt idx="59">
                  <c:v>0</c:v>
                </c:pt>
                <c:pt idx="60">
                  <c:v>-1.3</c:v>
                </c:pt>
                <c:pt idx="61">
                  <c:v>-1.2</c:v>
                </c:pt>
                <c:pt idx="62">
                  <c:v>-0.1</c:v>
                </c:pt>
                <c:pt idx="63">
                  <c:v>0.2</c:v>
                </c:pt>
                <c:pt idx="64">
                  <c:v>0.1</c:v>
                </c:pt>
                <c:pt idx="65">
                  <c:v>-0.5</c:v>
                </c:pt>
                <c:pt idx="66">
                  <c:v>-0.4</c:v>
                </c:pt>
                <c:pt idx="67">
                  <c:v>0</c:v>
                </c:pt>
                <c:pt idx="68">
                  <c:v>0</c:v>
                </c:pt>
                <c:pt idx="69">
                  <c:v>-0.5</c:v>
                </c:pt>
                <c:pt idx="70">
                  <c:v>-0.9</c:v>
                </c:pt>
                <c:pt idx="71">
                  <c:v>-0.8</c:v>
                </c:pt>
                <c:pt idx="72">
                  <c:v>-0.2</c:v>
                </c:pt>
                <c:pt idx="73">
                  <c:v>0.2</c:v>
                </c:pt>
                <c:pt idx="74">
                  <c:v>0.4</c:v>
                </c:pt>
                <c:pt idx="75">
                  <c:v>0</c:v>
                </c:pt>
                <c:pt idx="76">
                  <c:v>-0.3</c:v>
                </c:pt>
                <c:pt idx="77">
                  <c:v>-0.3</c:v>
                </c:pt>
                <c:pt idx="78">
                  <c:v>-0.2</c:v>
                </c:pt>
                <c:pt idx="79">
                  <c:v>-0.2</c:v>
                </c:pt>
                <c:pt idx="80">
                  <c:v>-0.1</c:v>
                </c:pt>
                <c:pt idx="81">
                  <c:v>-0.2</c:v>
                </c:pt>
                <c:pt idx="82">
                  <c:v>0.2</c:v>
                </c:pt>
                <c:pt idx="83">
                  <c:v>-0.2</c:v>
                </c:pt>
                <c:pt idx="84">
                  <c:v>-0.2</c:v>
                </c:pt>
                <c:pt idx="85">
                  <c:v>-0.7</c:v>
                </c:pt>
                <c:pt idx="86">
                  <c:v>-0.6</c:v>
                </c:pt>
                <c:pt idx="87">
                  <c:v>-0.1</c:v>
                </c:pt>
                <c:pt idx="88">
                  <c:v>0.1</c:v>
                </c:pt>
                <c:pt idx="89">
                  <c:v>-0.1</c:v>
                </c:pt>
                <c:pt idx="90">
                  <c:v>-0.2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78-4891-A5E2-AD08525341C0}"/>
            </c:ext>
          </c:extLst>
        </c:ser>
        <c:ser>
          <c:idx val="2"/>
          <c:order val="1"/>
          <c:spPr>
            <a:ln>
              <a:solidFill>
                <a:srgbClr val="0070C0"/>
              </a:solidFill>
            </a:ln>
          </c:spPr>
          <c:marker>
            <c:symbol val="none"/>
          </c:marker>
          <c:val>
            <c:numRef>
              <c:f>关联周频数据月频化!$U$63:$U$147</c:f>
              <c:numCache>
                <c:formatCode>#,##0.00_ </c:formatCode>
                <c:ptCount val="85"/>
                <c:pt idx="0">
                  <c:v>0.20854951360150115</c:v>
                </c:pt>
                <c:pt idx="1">
                  <c:v>0.80335534861142899</c:v>
                </c:pt>
                <c:pt idx="2">
                  <c:v>0.99051406253904362</c:v>
                </c:pt>
                <c:pt idx="3">
                  <c:v>0.68335584124964022</c:v>
                </c:pt>
                <c:pt idx="4">
                  <c:v>0.54800654210881272</c:v>
                </c:pt>
                <c:pt idx="5">
                  <c:v>0.62248162132315632</c:v>
                </c:pt>
                <c:pt idx="6">
                  <c:v>9.2341267789300546E-2</c:v>
                </c:pt>
                <c:pt idx="7">
                  <c:v>-1.8397354496683699E-2</c:v>
                </c:pt>
                <c:pt idx="8">
                  <c:v>-0.39233449931524117</c:v>
                </c:pt>
                <c:pt idx="9">
                  <c:v>-4.5407329135290789E-2</c:v>
                </c:pt>
                <c:pt idx="10">
                  <c:v>0.38060100383794365</c:v>
                </c:pt>
                <c:pt idx="11">
                  <c:v>0.2692729986168631</c:v>
                </c:pt>
                <c:pt idx="12">
                  <c:v>7.7183802782923069E-2</c:v>
                </c:pt>
                <c:pt idx="13">
                  <c:v>0.59801378173106579</c:v>
                </c:pt>
                <c:pt idx="14">
                  <c:v>0.72900170732707925</c:v>
                </c:pt>
                <c:pt idx="15">
                  <c:v>0.3025035116943165</c:v>
                </c:pt>
                <c:pt idx="16">
                  <c:v>-0.53139485302195766</c:v>
                </c:pt>
                <c:pt idx="17">
                  <c:v>-1.0516043903406667</c:v>
                </c:pt>
                <c:pt idx="18">
                  <c:v>-0.80239152759773458</c:v>
                </c:pt>
                <c:pt idx="19">
                  <c:v>-0.12633966983471401</c:v>
                </c:pt>
                <c:pt idx="20">
                  <c:v>0.28864294197394269</c:v>
                </c:pt>
                <c:pt idx="21">
                  <c:v>0.1983104997284269</c:v>
                </c:pt>
                <c:pt idx="22">
                  <c:v>9.9997770180546536E-2</c:v>
                </c:pt>
                <c:pt idx="23">
                  <c:v>-0.28019223518832065</c:v>
                </c:pt>
                <c:pt idx="24">
                  <c:v>-7.1521404419815221E-2</c:v>
                </c:pt>
                <c:pt idx="25">
                  <c:v>-0.25720639914682675</c:v>
                </c:pt>
                <c:pt idx="26">
                  <c:v>7.4669740450992103E-2</c:v>
                </c:pt>
                <c:pt idx="27">
                  <c:v>-1.9447806012752068E-3</c:v>
                </c:pt>
                <c:pt idx="28">
                  <c:v>-0.1909873962625874</c:v>
                </c:pt>
                <c:pt idx="29">
                  <c:v>2.531457978061518E-2</c:v>
                </c:pt>
                <c:pt idx="30">
                  <c:v>6.8369779979019954E-2</c:v>
                </c:pt>
                <c:pt idx="31">
                  <c:v>-0.5561594273225352</c:v>
                </c:pt>
                <c:pt idx="32">
                  <c:v>-1.2168493229500161</c:v>
                </c:pt>
                <c:pt idx="33">
                  <c:v>-1.2889429295888992</c:v>
                </c:pt>
                <c:pt idx="34">
                  <c:v>-0.35150233358181093</c:v>
                </c:pt>
                <c:pt idx="35">
                  <c:v>0.43802435669181738</c:v>
                </c:pt>
                <c:pt idx="36">
                  <c:v>0.38372736918991635</c:v>
                </c:pt>
                <c:pt idx="37">
                  <c:v>0.28432498493034275</c:v>
                </c:pt>
                <c:pt idx="38">
                  <c:v>0.25217832347588143</c:v>
                </c:pt>
                <c:pt idx="39">
                  <c:v>0.11990071348757129</c:v>
                </c:pt>
                <c:pt idx="40">
                  <c:v>0.51284071706606793</c:v>
                </c:pt>
                <c:pt idx="41">
                  <c:v>0.95335341996683653</c:v>
                </c:pt>
                <c:pt idx="42">
                  <c:v>0.76642289735663982</c:v>
                </c:pt>
                <c:pt idx="43">
                  <c:v>0.98358549166298426</c:v>
                </c:pt>
                <c:pt idx="44">
                  <c:v>1.379412766539218</c:v>
                </c:pt>
                <c:pt idx="45">
                  <c:v>1.144521695070452</c:v>
                </c:pt>
                <c:pt idx="46">
                  <c:v>1.1247363633546459</c:v>
                </c:pt>
                <c:pt idx="47">
                  <c:v>0.68506151468934851</c:v>
                </c:pt>
                <c:pt idx="48">
                  <c:v>0.41602675316610949</c:v>
                </c:pt>
                <c:pt idx="49">
                  <c:v>0.52978868484266251</c:v>
                </c:pt>
                <c:pt idx="50">
                  <c:v>0.97117765905031384</c:v>
                </c:pt>
                <c:pt idx="51">
                  <c:v>1.9944593232386993</c:v>
                </c:pt>
                <c:pt idx="52">
                  <c:v>0.12902876237936498</c:v>
                </c:pt>
                <c:pt idx="53">
                  <c:v>-1.0306685735435928</c:v>
                </c:pt>
                <c:pt idx="54">
                  <c:v>-0.13555053204081802</c:v>
                </c:pt>
                <c:pt idx="55">
                  <c:v>0.55831806884783974</c:v>
                </c:pt>
                <c:pt idx="56">
                  <c:v>0.70870262161667863</c:v>
                </c:pt>
                <c:pt idx="57">
                  <c:v>0.64612872311260583</c:v>
                </c:pt>
                <c:pt idx="58">
                  <c:v>0.1102235050032775</c:v>
                </c:pt>
                <c:pt idx="59">
                  <c:v>2.1326312878516083E-2</c:v>
                </c:pt>
                <c:pt idx="60">
                  <c:v>-1.1481296734922601</c:v>
                </c:pt>
                <c:pt idx="61">
                  <c:v>-1.1104441204315296</c:v>
                </c:pt>
                <c:pt idx="62">
                  <c:v>-0.37792933462283729</c:v>
                </c:pt>
                <c:pt idx="63">
                  <c:v>-1.958201587378916E-2</c:v>
                </c:pt>
                <c:pt idx="64">
                  <c:v>-6.6669393778690286E-2</c:v>
                </c:pt>
                <c:pt idx="65">
                  <c:v>-0.20685127586652083</c:v>
                </c:pt>
                <c:pt idx="66">
                  <c:v>-0.12401737528850464</c:v>
                </c:pt>
                <c:pt idx="67">
                  <c:v>-7.3253285332525009E-2</c:v>
                </c:pt>
                <c:pt idx="68">
                  <c:v>6.0880114241825309E-2</c:v>
                </c:pt>
                <c:pt idx="69">
                  <c:v>-0.35448102733071135</c:v>
                </c:pt>
                <c:pt idx="70">
                  <c:v>-0.77659225879916238</c:v>
                </c:pt>
                <c:pt idx="71">
                  <c:v>-0.72717080501289455</c:v>
                </c:pt>
                <c:pt idx="72">
                  <c:v>-0.15463711350712767</c:v>
                </c:pt>
                <c:pt idx="73">
                  <c:v>0.33703212904439278</c:v>
                </c:pt>
                <c:pt idx="74">
                  <c:v>0.49152459492906625</c:v>
                </c:pt>
                <c:pt idx="75">
                  <c:v>0.13029950380245009</c:v>
                </c:pt>
                <c:pt idx="76">
                  <c:v>-0.12299441343485534</c:v>
                </c:pt>
                <c:pt idx="77">
                  <c:v>-0.25099933341894748</c:v>
                </c:pt>
                <c:pt idx="78">
                  <c:v>-0.213298587338593</c:v>
                </c:pt>
                <c:pt idx="79">
                  <c:v>-4.7847855968157646E-2</c:v>
                </c:pt>
                <c:pt idx="80">
                  <c:v>-0.22467820351547838</c:v>
                </c:pt>
                <c:pt idx="81">
                  <c:v>6.3011549918976062E-2</c:v>
                </c:pt>
                <c:pt idx="82">
                  <c:v>0.12013681624155792</c:v>
                </c:pt>
                <c:pt idx="83">
                  <c:v>-6.2545518504905723E-2</c:v>
                </c:pt>
                <c:pt idx="84">
                  <c:v>-0.35640303678239127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78-4891-A5E2-AD0852534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catAx>
        <c:axId val="836683968"/>
        <c:scaling>
          <c:orientation val="minMax"/>
        </c:scaling>
        <c:delete val="0"/>
        <c:axPos val="b"/>
        <c:numFmt formatCode="yyyy/m/d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Algn val="ctr"/>
        <c:lblOffset val="100"/>
        <c:noMultiLvlLbl val="0"/>
      </c:cat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8619410610694651"/>
          <c:h val="0.17067700337619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关联周频数据月频化!$B$63:$B$153</c:f>
              <c:numCache>
                <c:formatCode>#,##0.00_ </c:formatCode>
                <c:ptCount val="91"/>
                <c:pt idx="0">
                  <c:v>0.2</c:v>
                </c:pt>
                <c:pt idx="1">
                  <c:v>0.9</c:v>
                </c:pt>
                <c:pt idx="2">
                  <c:v>1</c:v>
                </c:pt>
                <c:pt idx="3">
                  <c:v>0.7</c:v>
                </c:pt>
                <c:pt idx="4">
                  <c:v>0.5</c:v>
                </c:pt>
                <c:pt idx="5">
                  <c:v>0.8</c:v>
                </c:pt>
                <c:pt idx="6">
                  <c:v>0.3</c:v>
                </c:pt>
                <c:pt idx="7">
                  <c:v>-0.1</c:v>
                </c:pt>
                <c:pt idx="8">
                  <c:v>-0.2</c:v>
                </c:pt>
                <c:pt idx="9">
                  <c:v>-0.2</c:v>
                </c:pt>
                <c:pt idx="10">
                  <c:v>0.4</c:v>
                </c:pt>
                <c:pt idx="11">
                  <c:v>0.3</c:v>
                </c:pt>
                <c:pt idx="12">
                  <c:v>0.1</c:v>
                </c:pt>
                <c:pt idx="13">
                  <c:v>0.4</c:v>
                </c:pt>
                <c:pt idx="14">
                  <c:v>0.6</c:v>
                </c:pt>
                <c:pt idx="15">
                  <c:v>0.4</c:v>
                </c:pt>
                <c:pt idx="16">
                  <c:v>-0.2</c:v>
                </c:pt>
                <c:pt idx="17">
                  <c:v>-1</c:v>
                </c:pt>
                <c:pt idx="18">
                  <c:v>-0.6</c:v>
                </c:pt>
                <c:pt idx="19">
                  <c:v>-0.1</c:v>
                </c:pt>
                <c:pt idx="20">
                  <c:v>0.1</c:v>
                </c:pt>
                <c:pt idx="21">
                  <c:v>0.3</c:v>
                </c:pt>
                <c:pt idx="22">
                  <c:v>0.2</c:v>
                </c:pt>
                <c:pt idx="23">
                  <c:v>-0.3</c:v>
                </c:pt>
                <c:pt idx="24">
                  <c:v>-0.2</c:v>
                </c:pt>
                <c:pt idx="25">
                  <c:v>-0.1</c:v>
                </c:pt>
                <c:pt idx="26">
                  <c:v>0.1</c:v>
                </c:pt>
                <c:pt idx="27">
                  <c:v>0.1</c:v>
                </c:pt>
                <c:pt idx="28">
                  <c:v>-0.1</c:v>
                </c:pt>
                <c:pt idx="29">
                  <c:v>0</c:v>
                </c:pt>
                <c:pt idx="30">
                  <c:v>0</c:v>
                </c:pt>
                <c:pt idx="31">
                  <c:v>-0.5</c:v>
                </c:pt>
                <c:pt idx="32">
                  <c:v>-1</c:v>
                </c:pt>
                <c:pt idx="33">
                  <c:v>-1.3</c:v>
                </c:pt>
                <c:pt idx="34">
                  <c:v>-0.4</c:v>
                </c:pt>
                <c:pt idx="35">
                  <c:v>0.4</c:v>
                </c:pt>
                <c:pt idx="36">
                  <c:v>0.4</c:v>
                </c:pt>
                <c:pt idx="37">
                  <c:v>0.3</c:v>
                </c:pt>
                <c:pt idx="38">
                  <c:v>0.1</c:v>
                </c:pt>
                <c:pt idx="39">
                  <c:v>0</c:v>
                </c:pt>
                <c:pt idx="40">
                  <c:v>0.5</c:v>
                </c:pt>
                <c:pt idx="41">
                  <c:v>1.1000000000000001</c:v>
                </c:pt>
                <c:pt idx="42">
                  <c:v>1</c:v>
                </c:pt>
                <c:pt idx="43">
                  <c:v>0.8</c:v>
                </c:pt>
                <c:pt idx="44">
                  <c:v>1.6</c:v>
                </c:pt>
                <c:pt idx="45">
                  <c:v>0.9</c:v>
                </c:pt>
                <c:pt idx="46">
                  <c:v>1.6</c:v>
                </c:pt>
                <c:pt idx="47">
                  <c:v>0.3</c:v>
                </c:pt>
                <c:pt idx="48">
                  <c:v>0.5</c:v>
                </c:pt>
                <c:pt idx="49">
                  <c:v>0.7</c:v>
                </c:pt>
                <c:pt idx="50">
                  <c:v>1.2</c:v>
                </c:pt>
                <c:pt idx="51">
                  <c:v>2.5</c:v>
                </c:pt>
                <c:pt idx="52">
                  <c:v>0</c:v>
                </c:pt>
                <c:pt idx="53">
                  <c:v>-1.2</c:v>
                </c:pt>
                <c:pt idx="54">
                  <c:v>-0.2</c:v>
                </c:pt>
                <c:pt idx="55">
                  <c:v>0.5</c:v>
                </c:pt>
                <c:pt idx="56">
                  <c:v>1.1000000000000001</c:v>
                </c:pt>
                <c:pt idx="57">
                  <c:v>0.6</c:v>
                </c:pt>
                <c:pt idx="58">
                  <c:v>0.1</c:v>
                </c:pt>
                <c:pt idx="59">
                  <c:v>0</c:v>
                </c:pt>
                <c:pt idx="60">
                  <c:v>-1.3</c:v>
                </c:pt>
                <c:pt idx="61">
                  <c:v>-1.2</c:v>
                </c:pt>
                <c:pt idx="62">
                  <c:v>-0.1</c:v>
                </c:pt>
                <c:pt idx="63">
                  <c:v>0.2</c:v>
                </c:pt>
                <c:pt idx="64">
                  <c:v>0.1</c:v>
                </c:pt>
                <c:pt idx="65">
                  <c:v>-0.5</c:v>
                </c:pt>
                <c:pt idx="66">
                  <c:v>-0.4</c:v>
                </c:pt>
                <c:pt idx="67">
                  <c:v>0</c:v>
                </c:pt>
                <c:pt idx="68">
                  <c:v>0</c:v>
                </c:pt>
                <c:pt idx="69">
                  <c:v>-0.5</c:v>
                </c:pt>
                <c:pt idx="70">
                  <c:v>-0.9</c:v>
                </c:pt>
                <c:pt idx="71">
                  <c:v>-0.8</c:v>
                </c:pt>
                <c:pt idx="72">
                  <c:v>-0.2</c:v>
                </c:pt>
                <c:pt idx="73">
                  <c:v>0.2</c:v>
                </c:pt>
                <c:pt idx="74">
                  <c:v>0.4</c:v>
                </c:pt>
                <c:pt idx="75">
                  <c:v>0</c:v>
                </c:pt>
                <c:pt idx="76">
                  <c:v>-0.3</c:v>
                </c:pt>
                <c:pt idx="77">
                  <c:v>-0.3</c:v>
                </c:pt>
                <c:pt idx="78">
                  <c:v>-0.2</c:v>
                </c:pt>
                <c:pt idx="79">
                  <c:v>-0.2</c:v>
                </c:pt>
                <c:pt idx="80">
                  <c:v>-0.1</c:v>
                </c:pt>
                <c:pt idx="81">
                  <c:v>-0.2</c:v>
                </c:pt>
                <c:pt idx="82">
                  <c:v>0.2</c:v>
                </c:pt>
                <c:pt idx="83">
                  <c:v>-0.2</c:v>
                </c:pt>
                <c:pt idx="84">
                  <c:v>-0.2</c:v>
                </c:pt>
                <c:pt idx="85">
                  <c:v>-0.7</c:v>
                </c:pt>
                <c:pt idx="86">
                  <c:v>-0.6</c:v>
                </c:pt>
                <c:pt idx="87">
                  <c:v>-0.1</c:v>
                </c:pt>
                <c:pt idx="88">
                  <c:v>0.1</c:v>
                </c:pt>
                <c:pt idx="89">
                  <c:v>-0.1</c:v>
                </c:pt>
                <c:pt idx="90">
                  <c:v>-0.2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7D5-4BB7-998C-FEA3C711622D}"/>
            </c:ext>
          </c:extLst>
        </c:ser>
        <c:ser>
          <c:idx val="2"/>
          <c:order val="1"/>
          <c:marker>
            <c:symbol val="none"/>
          </c:marker>
          <c:val>
            <c:numRef>
              <c:f>关联周频数据月频化!$W$63:$W$147</c:f>
              <c:numCache>
                <c:formatCode>#,##0.00_ </c:formatCode>
                <c:ptCount val="85"/>
                <c:pt idx="0">
                  <c:v>0.19389206322669686</c:v>
                </c:pt>
                <c:pt idx="1">
                  <c:v>0.79617025026774901</c:v>
                </c:pt>
                <c:pt idx="2">
                  <c:v>0.99652105018016801</c:v>
                </c:pt>
                <c:pt idx="3">
                  <c:v>0.71393790498454113</c:v>
                </c:pt>
                <c:pt idx="4">
                  <c:v>0.5563661734270634</c:v>
                </c:pt>
                <c:pt idx="5">
                  <c:v>0.5989911342526546</c:v>
                </c:pt>
                <c:pt idx="6">
                  <c:v>3.6928543786504821E-2</c:v>
                </c:pt>
                <c:pt idx="7">
                  <c:v>-5.4374732466916757E-2</c:v>
                </c:pt>
                <c:pt idx="8">
                  <c:v>-0.37853344190878668</c:v>
                </c:pt>
                <c:pt idx="9">
                  <c:v>-5.6426983866845026E-2</c:v>
                </c:pt>
                <c:pt idx="10">
                  <c:v>0.38550779281813558</c:v>
                </c:pt>
                <c:pt idx="11">
                  <c:v>0.28134147998436221</c:v>
                </c:pt>
                <c:pt idx="12">
                  <c:v>8.0028959810391848E-2</c:v>
                </c:pt>
                <c:pt idx="13">
                  <c:v>0.58234119804149587</c:v>
                </c:pt>
                <c:pt idx="14">
                  <c:v>0.70768393376641714</c:v>
                </c:pt>
                <c:pt idx="15">
                  <c:v>0.31166364447107053</c:v>
                </c:pt>
                <c:pt idx="16">
                  <c:v>-0.54220489898984559</c:v>
                </c:pt>
                <c:pt idx="17">
                  <c:v>-1.0627685184895816</c:v>
                </c:pt>
                <c:pt idx="18">
                  <c:v>-0.79987034914661437</c:v>
                </c:pt>
                <c:pt idx="19">
                  <c:v>-0.12234221525995399</c:v>
                </c:pt>
                <c:pt idx="20">
                  <c:v>0.28099523956188999</c:v>
                </c:pt>
                <c:pt idx="21">
                  <c:v>0.20197533286702388</c:v>
                </c:pt>
                <c:pt idx="22">
                  <c:v>0.1150945063155291</c:v>
                </c:pt>
                <c:pt idx="23">
                  <c:v>-0.27233774516556364</c:v>
                </c:pt>
                <c:pt idx="24">
                  <c:v>-5.6418355948020367E-2</c:v>
                </c:pt>
                <c:pt idx="25">
                  <c:v>-0.2612491314419576</c:v>
                </c:pt>
                <c:pt idx="26">
                  <c:v>7.8528072471170426E-2</c:v>
                </c:pt>
                <c:pt idx="27">
                  <c:v>3.1864039077343885E-3</c:v>
                </c:pt>
                <c:pt idx="28">
                  <c:v>-0.1819502232277066</c:v>
                </c:pt>
                <c:pt idx="29">
                  <c:v>2.1758027920361453E-2</c:v>
                </c:pt>
                <c:pt idx="30">
                  <c:v>6.978331067292437E-2</c:v>
                </c:pt>
                <c:pt idx="31">
                  <c:v>-0.54607988186736467</c:v>
                </c:pt>
                <c:pt idx="32">
                  <c:v>-1.205884307442382</c:v>
                </c:pt>
                <c:pt idx="33">
                  <c:v>-1.2978424379851692</c:v>
                </c:pt>
                <c:pt idx="34">
                  <c:v>-0.36694072817010848</c:v>
                </c:pt>
                <c:pt idx="35">
                  <c:v>0.42784483660121808</c:v>
                </c:pt>
                <c:pt idx="36">
                  <c:v>0.42218939483254186</c:v>
                </c:pt>
                <c:pt idx="37">
                  <c:v>0.31262869420838102</c:v>
                </c:pt>
                <c:pt idx="38">
                  <c:v>0.26809597252882</c:v>
                </c:pt>
                <c:pt idx="39">
                  <c:v>0.10968090323601694</c:v>
                </c:pt>
                <c:pt idx="40">
                  <c:v>0.50283330177937358</c:v>
                </c:pt>
                <c:pt idx="41">
                  <c:v>0.95463130406860064</c:v>
                </c:pt>
                <c:pt idx="42">
                  <c:v>0.77252198653703708</c:v>
                </c:pt>
                <c:pt idx="43">
                  <c:v>0.9681447368178222</c:v>
                </c:pt>
                <c:pt idx="44">
                  <c:v>1.3358403877503944</c:v>
                </c:pt>
                <c:pt idx="45">
                  <c:v>1.1334432468259847</c:v>
                </c:pt>
                <c:pt idx="46">
                  <c:v>1.1351926866319864</c:v>
                </c:pt>
                <c:pt idx="47">
                  <c:v>0.67584936916177374</c:v>
                </c:pt>
                <c:pt idx="48">
                  <c:v>0.42983209229084229</c:v>
                </c:pt>
                <c:pt idx="49">
                  <c:v>0.49669649094534679</c:v>
                </c:pt>
                <c:pt idx="50">
                  <c:v>0.96319332241437594</c:v>
                </c:pt>
                <c:pt idx="51">
                  <c:v>1.9802697144331507</c:v>
                </c:pt>
                <c:pt idx="52">
                  <c:v>0.13710048654408208</c:v>
                </c:pt>
                <c:pt idx="53">
                  <c:v>-1.0248019473721701</c:v>
                </c:pt>
                <c:pt idx="54">
                  <c:v>-0.17632759264730336</c:v>
                </c:pt>
                <c:pt idx="55">
                  <c:v>0.57972655415994923</c:v>
                </c:pt>
                <c:pt idx="56">
                  <c:v>0.7597638914742495</c:v>
                </c:pt>
                <c:pt idx="57">
                  <c:v>0.64528217357135631</c:v>
                </c:pt>
                <c:pt idx="58">
                  <c:v>9.2753318375825733E-2</c:v>
                </c:pt>
                <c:pt idx="59">
                  <c:v>-9.1689946670458697E-4</c:v>
                </c:pt>
                <c:pt idx="60">
                  <c:v>-1.1665014177488042</c:v>
                </c:pt>
                <c:pt idx="61">
                  <c:v>-1.0940201467422745</c:v>
                </c:pt>
                <c:pt idx="62">
                  <c:v>-0.39542206835313204</c:v>
                </c:pt>
                <c:pt idx="63">
                  <c:v>-1.8667883902675576E-2</c:v>
                </c:pt>
                <c:pt idx="64">
                  <c:v>-6.7332175228686383E-2</c:v>
                </c:pt>
                <c:pt idx="65">
                  <c:v>-0.2127422347577041</c:v>
                </c:pt>
                <c:pt idx="66">
                  <c:v>-0.111706638281832</c:v>
                </c:pt>
                <c:pt idx="67">
                  <c:v>-6.2127182149015657E-2</c:v>
                </c:pt>
                <c:pt idx="68">
                  <c:v>4.5798271199607929E-2</c:v>
                </c:pt>
                <c:pt idx="69">
                  <c:v>-0.34605461721551373</c:v>
                </c:pt>
                <c:pt idx="70">
                  <c:v>-0.7621319678841646</c:v>
                </c:pt>
                <c:pt idx="71">
                  <c:v>-0.69645607255337139</c:v>
                </c:pt>
                <c:pt idx="72">
                  <c:v>-0.14124126551928123</c:v>
                </c:pt>
                <c:pt idx="73">
                  <c:v>0.34144808907819235</c:v>
                </c:pt>
                <c:pt idx="74">
                  <c:v>0.48095938544833283</c:v>
                </c:pt>
                <c:pt idx="75">
                  <c:v>0.13174945208309119</c:v>
                </c:pt>
                <c:pt idx="76">
                  <c:v>-0.10183903559741678</c:v>
                </c:pt>
                <c:pt idx="77">
                  <c:v>-0.2512670092996952</c:v>
                </c:pt>
                <c:pt idx="78">
                  <c:v>-0.21156895392014277</c:v>
                </c:pt>
                <c:pt idx="79">
                  <c:v>-4.3305321017557463E-2</c:v>
                </c:pt>
                <c:pt idx="80">
                  <c:v>-0.2151520938553943</c:v>
                </c:pt>
                <c:pt idx="81">
                  <c:v>6.405408395412987E-2</c:v>
                </c:pt>
                <c:pt idx="82">
                  <c:v>0.13325957220613946</c:v>
                </c:pt>
                <c:pt idx="83">
                  <c:v>-3.973541390569698E-2</c:v>
                </c:pt>
                <c:pt idx="84">
                  <c:v>-0.33080642502409596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7D5-4BB7-998C-FEA3C7116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catAx>
        <c:axId val="836683968"/>
        <c:scaling>
          <c:orientation val="minMax"/>
        </c:scaling>
        <c:delete val="0"/>
        <c:axPos val="b"/>
        <c:numFmt formatCode="yyyy/m/d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Algn val="ctr"/>
        <c:lblOffset val="100"/>
        <c:noMultiLvlLbl val="0"/>
      </c:cat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8619410610694651"/>
          <c:h val="0.17067700337619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6779126258816319"/>
          <c:h val="0.73026943314550141"/>
        </c:manualLayout>
      </c:layout>
      <c:lineChart>
        <c:grouping val="standard"/>
        <c:varyColors val="0"/>
        <c:ser>
          <c:idx val="1"/>
          <c:order val="2"/>
          <c:tx>
            <c:strRef>
              <c:f>PPI近月估计!$B$20:$B$21</c:f>
              <c:strCache>
                <c:ptCount val="2"/>
                <c:pt idx="0">
                  <c:v>实际环比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PPI近月估计!$B$22:$B$155</c:f>
              <c:numCache>
                <c:formatCode>###,###,###,###,##0.00</c:formatCode>
                <c:ptCount val="134"/>
                <c:pt idx="0">
                  <c:v>-0.05</c:v>
                </c:pt>
                <c:pt idx="1">
                  <c:v>-0.2</c:v>
                </c:pt>
                <c:pt idx="2">
                  <c:v>-0.3</c:v>
                </c:pt>
                <c:pt idx="3">
                  <c:v>-0.24740000000000001</c:v>
                </c:pt>
                <c:pt idx="4">
                  <c:v>-5.5100000000000003E-2</c:v>
                </c:pt>
                <c:pt idx="5">
                  <c:v>-0.21379999999999999</c:v>
                </c:pt>
                <c:pt idx="6">
                  <c:v>-9.2600000000000002E-2</c:v>
                </c:pt>
                <c:pt idx="7">
                  <c:v>-0.1978</c:v>
                </c:pt>
                <c:pt idx="8">
                  <c:v>-0.4</c:v>
                </c:pt>
                <c:pt idx="9">
                  <c:v>-0.4</c:v>
                </c:pt>
                <c:pt idx="10">
                  <c:v>-0.49259999999999998</c:v>
                </c:pt>
                <c:pt idx="11">
                  <c:v>-0.62970000000000004</c:v>
                </c:pt>
                <c:pt idx="12">
                  <c:v>-1.0909</c:v>
                </c:pt>
                <c:pt idx="13">
                  <c:v>-0.73060000000000003</c:v>
                </c:pt>
                <c:pt idx="14">
                  <c:v>-7.1800000000000003E-2</c:v>
                </c:pt>
                <c:pt idx="15">
                  <c:v>-0.26019999999999999</c:v>
                </c:pt>
                <c:pt idx="16">
                  <c:v>-9.1200000000000003E-2</c:v>
                </c:pt>
                <c:pt idx="17">
                  <c:v>-0.42909999999999998</c:v>
                </c:pt>
                <c:pt idx="18">
                  <c:v>-0.67589999999999995</c:v>
                </c:pt>
                <c:pt idx="19">
                  <c:v>-0.78159999999999996</c:v>
                </c:pt>
                <c:pt idx="20">
                  <c:v>-0.40150000000000002</c:v>
                </c:pt>
                <c:pt idx="21">
                  <c:v>-0.4</c:v>
                </c:pt>
                <c:pt idx="22">
                  <c:v>-0.5</c:v>
                </c:pt>
                <c:pt idx="23">
                  <c:v>-0.6</c:v>
                </c:pt>
                <c:pt idx="24">
                  <c:v>-0.5</c:v>
                </c:pt>
                <c:pt idx="25">
                  <c:v>-0.3</c:v>
                </c:pt>
                <c:pt idx="26">
                  <c:v>0.5</c:v>
                </c:pt>
                <c:pt idx="27">
                  <c:v>0.7</c:v>
                </c:pt>
                <c:pt idx="28">
                  <c:v>0.5</c:v>
                </c:pt>
                <c:pt idx="29">
                  <c:v>-0.2</c:v>
                </c:pt>
                <c:pt idx="30">
                  <c:v>0.2</c:v>
                </c:pt>
                <c:pt idx="31">
                  <c:v>0.2</c:v>
                </c:pt>
                <c:pt idx="32">
                  <c:v>0.5</c:v>
                </c:pt>
                <c:pt idx="33">
                  <c:v>0.7</c:v>
                </c:pt>
                <c:pt idx="34">
                  <c:v>1.5</c:v>
                </c:pt>
                <c:pt idx="35">
                  <c:v>1.6</c:v>
                </c:pt>
                <c:pt idx="36">
                  <c:v>0.8</c:v>
                </c:pt>
                <c:pt idx="37">
                  <c:v>0.6</c:v>
                </c:pt>
                <c:pt idx="38">
                  <c:v>0.3</c:v>
                </c:pt>
                <c:pt idx="39">
                  <c:v>-0.4</c:v>
                </c:pt>
                <c:pt idx="40">
                  <c:v>-0.3</c:v>
                </c:pt>
                <c:pt idx="41">
                  <c:v>-0.2</c:v>
                </c:pt>
                <c:pt idx="42">
                  <c:v>0.2</c:v>
                </c:pt>
                <c:pt idx="43">
                  <c:v>0.9</c:v>
                </c:pt>
                <c:pt idx="44">
                  <c:v>1</c:v>
                </c:pt>
                <c:pt idx="45">
                  <c:v>0.7</c:v>
                </c:pt>
                <c:pt idx="46">
                  <c:v>0.5</c:v>
                </c:pt>
                <c:pt idx="47">
                  <c:v>0.8</c:v>
                </c:pt>
                <c:pt idx="48">
                  <c:v>0.3</c:v>
                </c:pt>
                <c:pt idx="49">
                  <c:v>-0.1</c:v>
                </c:pt>
                <c:pt idx="50">
                  <c:v>-0.2</c:v>
                </c:pt>
                <c:pt idx="51">
                  <c:v>-0.2</c:v>
                </c:pt>
                <c:pt idx="52">
                  <c:v>0.4</c:v>
                </c:pt>
                <c:pt idx="53">
                  <c:v>0.3</c:v>
                </c:pt>
                <c:pt idx="54">
                  <c:v>0.1</c:v>
                </c:pt>
                <c:pt idx="55">
                  <c:v>0.4</c:v>
                </c:pt>
                <c:pt idx="56">
                  <c:v>0.6</c:v>
                </c:pt>
                <c:pt idx="57">
                  <c:v>0.4</c:v>
                </c:pt>
                <c:pt idx="58">
                  <c:v>-0.2</c:v>
                </c:pt>
                <c:pt idx="59">
                  <c:v>-1</c:v>
                </c:pt>
                <c:pt idx="60">
                  <c:v>-0.6</c:v>
                </c:pt>
                <c:pt idx="61">
                  <c:v>-0.1</c:v>
                </c:pt>
                <c:pt idx="62">
                  <c:v>0.1</c:v>
                </c:pt>
                <c:pt idx="63">
                  <c:v>0.3</c:v>
                </c:pt>
                <c:pt idx="64">
                  <c:v>0.2</c:v>
                </c:pt>
                <c:pt idx="65">
                  <c:v>-0.3</c:v>
                </c:pt>
                <c:pt idx="66">
                  <c:v>-0.2</c:v>
                </c:pt>
                <c:pt idx="67">
                  <c:v>-0.1</c:v>
                </c:pt>
                <c:pt idx="68">
                  <c:v>0.1</c:v>
                </c:pt>
                <c:pt idx="69">
                  <c:v>0.1</c:v>
                </c:pt>
                <c:pt idx="70">
                  <c:v>-0.1</c:v>
                </c:pt>
                <c:pt idx="71">
                  <c:v>0</c:v>
                </c:pt>
                <c:pt idx="72">
                  <c:v>0</c:v>
                </c:pt>
                <c:pt idx="73">
                  <c:v>-0.5</c:v>
                </c:pt>
                <c:pt idx="74">
                  <c:v>-1</c:v>
                </c:pt>
                <c:pt idx="75">
                  <c:v>-1.3</c:v>
                </c:pt>
                <c:pt idx="76">
                  <c:v>-0.4</c:v>
                </c:pt>
                <c:pt idx="77">
                  <c:v>0.4</c:v>
                </c:pt>
                <c:pt idx="78">
                  <c:v>0.4</c:v>
                </c:pt>
                <c:pt idx="79">
                  <c:v>0.3</c:v>
                </c:pt>
                <c:pt idx="80">
                  <c:v>0.1</c:v>
                </c:pt>
                <c:pt idx="81">
                  <c:v>0</c:v>
                </c:pt>
                <c:pt idx="82">
                  <c:v>0.5</c:v>
                </c:pt>
                <c:pt idx="83">
                  <c:v>1.1000000000000001</c:v>
                </c:pt>
                <c:pt idx="84">
                  <c:v>1</c:v>
                </c:pt>
                <c:pt idx="85">
                  <c:v>0.8</c:v>
                </c:pt>
                <c:pt idx="86">
                  <c:v>1.6</c:v>
                </c:pt>
                <c:pt idx="87">
                  <c:v>0.9</c:v>
                </c:pt>
                <c:pt idx="88">
                  <c:v>1.6</c:v>
                </c:pt>
                <c:pt idx="89">
                  <c:v>0.3</c:v>
                </c:pt>
                <c:pt idx="90">
                  <c:v>0.5</c:v>
                </c:pt>
                <c:pt idx="91">
                  <c:v>0.7</c:v>
                </c:pt>
                <c:pt idx="92">
                  <c:v>1.2</c:v>
                </c:pt>
                <c:pt idx="93">
                  <c:v>2.5</c:v>
                </c:pt>
                <c:pt idx="94">
                  <c:v>0</c:v>
                </c:pt>
                <c:pt idx="95">
                  <c:v>-1.2</c:v>
                </c:pt>
                <c:pt idx="96">
                  <c:v>-0.2</c:v>
                </c:pt>
                <c:pt idx="97">
                  <c:v>0.5</c:v>
                </c:pt>
                <c:pt idx="98">
                  <c:v>1.1000000000000001</c:v>
                </c:pt>
                <c:pt idx="99">
                  <c:v>0.6</c:v>
                </c:pt>
                <c:pt idx="100">
                  <c:v>0.1</c:v>
                </c:pt>
                <c:pt idx="101">
                  <c:v>0</c:v>
                </c:pt>
                <c:pt idx="102">
                  <c:v>-1.3</c:v>
                </c:pt>
                <c:pt idx="103">
                  <c:v>-1.2</c:v>
                </c:pt>
                <c:pt idx="104">
                  <c:v>-0.1</c:v>
                </c:pt>
                <c:pt idx="105">
                  <c:v>0.2</c:v>
                </c:pt>
                <c:pt idx="106">
                  <c:v>0.1</c:v>
                </c:pt>
                <c:pt idx="107">
                  <c:v>-0.5</c:v>
                </c:pt>
                <c:pt idx="108">
                  <c:v>-0.4</c:v>
                </c:pt>
                <c:pt idx="109">
                  <c:v>0</c:v>
                </c:pt>
                <c:pt idx="110">
                  <c:v>0</c:v>
                </c:pt>
                <c:pt idx="111">
                  <c:v>-0.5</c:v>
                </c:pt>
                <c:pt idx="112">
                  <c:v>-0.9</c:v>
                </c:pt>
                <c:pt idx="113">
                  <c:v>-0.8</c:v>
                </c:pt>
                <c:pt idx="114">
                  <c:v>-0.2</c:v>
                </c:pt>
                <c:pt idx="115">
                  <c:v>0.2</c:v>
                </c:pt>
                <c:pt idx="116">
                  <c:v>0.4</c:v>
                </c:pt>
                <c:pt idx="117">
                  <c:v>0</c:v>
                </c:pt>
                <c:pt idx="118">
                  <c:v>-0.3</c:v>
                </c:pt>
                <c:pt idx="119">
                  <c:v>-0.3</c:v>
                </c:pt>
                <c:pt idx="120">
                  <c:v>-0.2</c:v>
                </c:pt>
                <c:pt idx="121">
                  <c:v>-0.2</c:v>
                </c:pt>
                <c:pt idx="122">
                  <c:v>-0.1</c:v>
                </c:pt>
                <c:pt idx="123">
                  <c:v>-0.2</c:v>
                </c:pt>
                <c:pt idx="124">
                  <c:v>0.2</c:v>
                </c:pt>
                <c:pt idx="125">
                  <c:v>-0.2</c:v>
                </c:pt>
                <c:pt idx="126">
                  <c:v>-0.2</c:v>
                </c:pt>
                <c:pt idx="127">
                  <c:v>-0.7</c:v>
                </c:pt>
                <c:pt idx="128">
                  <c:v>-0.6</c:v>
                </c:pt>
                <c:pt idx="129">
                  <c:v>-0.1</c:v>
                </c:pt>
                <c:pt idx="130">
                  <c:v>0.1</c:v>
                </c:pt>
                <c:pt idx="131">
                  <c:v>-0.1</c:v>
                </c:pt>
                <c:pt idx="132">
                  <c:v>-0.2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81C-453B-9C39-20FD6537231E}"/>
            </c:ext>
          </c:extLst>
        </c:ser>
        <c:ser>
          <c:idx val="2"/>
          <c:order val="3"/>
          <c:tx>
            <c:strRef>
              <c:f>PPI近月估计!$C$20:$C$21</c:f>
              <c:strCache>
                <c:ptCount val="2"/>
                <c:pt idx="0">
                  <c:v>环比预测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PPI近月估计!$C$22:$C$155</c:f>
              <c:numCache>
                <c:formatCode>0.00</c:formatCode>
                <c:ptCount val="134"/>
                <c:pt idx="0">
                  <c:v>0.39484565656776799</c:v>
                </c:pt>
                <c:pt idx="1">
                  <c:v>-0.39496289207669588</c:v>
                </c:pt>
                <c:pt idx="2">
                  <c:v>-0.4557469808651663</c:v>
                </c:pt>
                <c:pt idx="3">
                  <c:v>-0.55621472933739446</c:v>
                </c:pt>
                <c:pt idx="4">
                  <c:v>-6.553198107004185E-2</c:v>
                </c:pt>
                <c:pt idx="5">
                  <c:v>2.3922978025446327E-2</c:v>
                </c:pt>
                <c:pt idx="6">
                  <c:v>0</c:v>
                </c:pt>
                <c:pt idx="7">
                  <c:v>-5.6178443184297253E-2</c:v>
                </c:pt>
                <c:pt idx="8">
                  <c:v>-0.25633158764098535</c:v>
                </c:pt>
                <c:pt idx="9">
                  <c:v>-0.47069032497497904</c:v>
                </c:pt>
                <c:pt idx="10">
                  <c:v>-0.50256511849707852</c:v>
                </c:pt>
                <c:pt idx="11">
                  <c:v>-0.43325559029479699</c:v>
                </c:pt>
                <c:pt idx="12">
                  <c:v>-0.69729330844870951</c:v>
                </c:pt>
                <c:pt idx="13">
                  <c:v>-1.4914082254586485</c:v>
                </c:pt>
                <c:pt idx="14">
                  <c:v>-0.61377528800552839</c:v>
                </c:pt>
                <c:pt idx="15">
                  <c:v>0.18836919634231183</c:v>
                </c:pt>
                <c:pt idx="16">
                  <c:v>-9.6161818847986746E-2</c:v>
                </c:pt>
                <c:pt idx="17">
                  <c:v>0.15152767519473556</c:v>
                </c:pt>
                <c:pt idx="18">
                  <c:v>-0.45951453456011665</c:v>
                </c:pt>
                <c:pt idx="19">
                  <c:v>-0.98222520516580636</c:v>
                </c:pt>
                <c:pt idx="20">
                  <c:v>-0.69050392620588164</c:v>
                </c:pt>
                <c:pt idx="21">
                  <c:v>-0.43082575082033697</c:v>
                </c:pt>
                <c:pt idx="22">
                  <c:v>-0.48279554326424456</c:v>
                </c:pt>
                <c:pt idx="23">
                  <c:v>-0.64087001772190766</c:v>
                </c:pt>
                <c:pt idx="24">
                  <c:v>-0.61677043290047773</c:v>
                </c:pt>
                <c:pt idx="25">
                  <c:v>-0.18392964344164614</c:v>
                </c:pt>
                <c:pt idx="26">
                  <c:v>-0.22914351041874756</c:v>
                </c:pt>
                <c:pt idx="27">
                  <c:v>0.73520898487065323</c:v>
                </c:pt>
                <c:pt idx="28">
                  <c:v>1.1169929129622955</c:v>
                </c:pt>
                <c:pt idx="29">
                  <c:v>0.47660804679243718</c:v>
                </c:pt>
                <c:pt idx="30">
                  <c:v>-0.37404700108385569</c:v>
                </c:pt>
                <c:pt idx="31">
                  <c:v>0.34491644611230199</c:v>
                </c:pt>
                <c:pt idx="32">
                  <c:v>0.30051073376995641</c:v>
                </c:pt>
                <c:pt idx="33">
                  <c:v>0.77343590179685995</c:v>
                </c:pt>
                <c:pt idx="34">
                  <c:v>0.94460065646214808</c:v>
                </c:pt>
                <c:pt idx="35">
                  <c:v>1.7310633196108698</c:v>
                </c:pt>
                <c:pt idx="36">
                  <c:v>1.6652731799023277</c:v>
                </c:pt>
                <c:pt idx="37">
                  <c:v>0.44711815688887802</c:v>
                </c:pt>
                <c:pt idx="38">
                  <c:v>0.4807219511436836</c:v>
                </c:pt>
                <c:pt idx="39">
                  <c:v>0.37221596866612039</c:v>
                </c:pt>
                <c:pt idx="40">
                  <c:v>-0.55532940606282966</c:v>
                </c:pt>
                <c:pt idx="41">
                  <c:v>-0.21373227158767028</c:v>
                </c:pt>
                <c:pt idx="42">
                  <c:v>-0.18984639317135193</c:v>
                </c:pt>
                <c:pt idx="43">
                  <c:v>0.19379330793961808</c:v>
                </c:pt>
                <c:pt idx="44">
                  <c:v>1.0909119600587982</c:v>
                </c:pt>
                <c:pt idx="45">
                  <c:v>1.0895754000433633</c:v>
                </c:pt>
                <c:pt idx="46">
                  <c:v>0.59457773547816217</c:v>
                </c:pt>
                <c:pt idx="47">
                  <c:v>0.48032629075850031</c:v>
                </c:pt>
                <c:pt idx="48">
                  <c:v>0.79183609563006707</c:v>
                </c:pt>
                <c:pt idx="49">
                  <c:v>-0.17158305707455096</c:v>
                </c:pt>
                <c:pt idx="50">
                  <c:v>-0.20560708935965613</c:v>
                </c:pt>
                <c:pt idx="51">
                  <c:v>-0.42284920447379454</c:v>
                </c:pt>
                <c:pt idx="52">
                  <c:v>-0.11745204184634031</c:v>
                </c:pt>
                <c:pt idx="53">
                  <c:v>0.64948700903399825</c:v>
                </c:pt>
                <c:pt idx="54">
                  <c:v>0.2185693976030508</c:v>
                </c:pt>
                <c:pt idx="55">
                  <c:v>-4.0496557231554486E-2</c:v>
                </c:pt>
                <c:pt idx="56">
                  <c:v>0.71751083674928084</c:v>
                </c:pt>
                <c:pt idx="57">
                  <c:v>0.79484829457205652</c:v>
                </c:pt>
                <c:pt idx="58">
                  <c:v>0.35292056503025077</c:v>
                </c:pt>
                <c:pt idx="59">
                  <c:v>-0.66229150050235153</c:v>
                </c:pt>
                <c:pt idx="60">
                  <c:v>-1.3868754772434728</c:v>
                </c:pt>
                <c:pt idx="61">
                  <c:v>-0.70981983227500012</c:v>
                </c:pt>
                <c:pt idx="62">
                  <c:v>4.3847328992061771E-3</c:v>
                </c:pt>
                <c:pt idx="63">
                  <c:v>0.30624075074043239</c:v>
                </c:pt>
                <c:pt idx="64">
                  <c:v>0.24690696151878319</c:v>
                </c:pt>
                <c:pt idx="65">
                  <c:v>0.17022514819288104</c:v>
                </c:pt>
                <c:pt idx="66">
                  <c:v>-0.47319764574496376</c:v>
                </c:pt>
                <c:pt idx="67">
                  <c:v>-3.9710638265086189E-3</c:v>
                </c:pt>
                <c:pt idx="68">
                  <c:v>-0.23598943275090484</c:v>
                </c:pt>
                <c:pt idx="69">
                  <c:v>0.22828329688744164</c:v>
                </c:pt>
                <c:pt idx="70">
                  <c:v>-3.3950011504105107E-2</c:v>
                </c:pt>
                <c:pt idx="71">
                  <c:v>-0.22264767716298312</c:v>
                </c:pt>
                <c:pt idx="72">
                  <c:v>5.1197973989043008E-2</c:v>
                </c:pt>
                <c:pt idx="73">
                  <c:v>0.1103130926125509</c:v>
                </c:pt>
                <c:pt idx="74">
                  <c:v>-0.61683859187880141</c:v>
                </c:pt>
                <c:pt idx="75">
                  <c:v>-1.274153977750393</c:v>
                </c:pt>
                <c:pt idx="76">
                  <c:v>-1.5309689371156423</c:v>
                </c:pt>
                <c:pt idx="77">
                  <c:v>-1.7405155028447843E-2</c:v>
                </c:pt>
                <c:pt idx="78">
                  <c:v>0.67539249161371639</c:v>
                </c:pt>
                <c:pt idx="79">
                  <c:v>0.44358391771216066</c:v>
                </c:pt>
                <c:pt idx="80">
                  <c:v>0.37569787407562927</c:v>
                </c:pt>
                <c:pt idx="81">
                  <c:v>0.23141781913840348</c:v>
                </c:pt>
                <c:pt idx="82">
                  <c:v>4.3179349065082487E-2</c:v>
                </c:pt>
                <c:pt idx="83">
                  <c:v>0.73041687224267149</c:v>
                </c:pt>
                <c:pt idx="84">
                  <c:v>1.2414562743766568</c:v>
                </c:pt>
                <c:pt idx="85">
                  <c:v>0.64877964440151092</c:v>
                </c:pt>
                <c:pt idx="86">
                  <c:v>0.82143948106878717</c:v>
                </c:pt>
                <c:pt idx="87">
                  <c:v>1.5847748985610739</c:v>
                </c:pt>
                <c:pt idx="88">
                  <c:v>0.73690650199468277</c:v>
                </c:pt>
                <c:pt idx="89">
                  <c:v>1.5571783352994821</c:v>
                </c:pt>
                <c:pt idx="90">
                  <c:v>1.235358808965307E-2</c:v>
                </c:pt>
                <c:pt idx="91">
                  <c:v>0.51501873483699834</c:v>
                </c:pt>
                <c:pt idx="92">
                  <c:v>0.41881967786320984</c:v>
                </c:pt>
                <c:pt idx="93">
                  <c:v>1.1054543745186554</c:v>
                </c:pt>
                <c:pt idx="94">
                  <c:v>2.7673422637004199</c:v>
                </c:pt>
                <c:pt idx="95">
                  <c:v>-0.9868125894137999</c:v>
                </c:pt>
                <c:pt idx="96">
                  <c:v>-1.4560700773822599</c:v>
                </c:pt>
                <c:pt idx="97">
                  <c:v>7.7668402468031195E-2</c:v>
                </c:pt>
                <c:pt idx="98">
                  <c:v>0.85543961582059913</c:v>
                </c:pt>
                <c:pt idx="99">
                  <c:v>1.0829532449134216</c:v>
                </c:pt>
                <c:pt idx="100">
                  <c:v>0.51988189862366829</c:v>
                </c:pt>
                <c:pt idx="101">
                  <c:v>-8.7340827065100518E-2</c:v>
                </c:pt>
                <c:pt idx="102">
                  <c:v>6.4204491891884638E-2</c:v>
                </c:pt>
                <c:pt idx="103">
                  <c:v>-1.6577675444114148</c:v>
                </c:pt>
                <c:pt idx="104">
                  <c:v>-0.98623304816854052</c:v>
                </c:pt>
                <c:pt idx="105">
                  <c:v>-1.8247179307360559E-2</c:v>
                </c:pt>
                <c:pt idx="106">
                  <c:v>7.8246004706002639E-2</c:v>
                </c:pt>
                <c:pt idx="107">
                  <c:v>-9.2212163180379308E-2</c:v>
                </c:pt>
                <c:pt idx="108">
                  <c:v>-0.41127546253481051</c:v>
                </c:pt>
                <c:pt idx="109">
                  <c:v>-0.11567841701664464</c:v>
                </c:pt>
                <c:pt idx="110">
                  <c:v>0.14476753479361659</c:v>
                </c:pt>
                <c:pt idx="111">
                  <c:v>8.5534879414766979E-2</c:v>
                </c:pt>
                <c:pt idx="112">
                  <c:v>-0.47167086542558517</c:v>
                </c:pt>
                <c:pt idx="113">
                  <c:v>-0.86607331159329626</c:v>
                </c:pt>
                <c:pt idx="114">
                  <c:v>-0.64368284554087218</c:v>
                </c:pt>
                <c:pt idx="115">
                  <c:v>6.4938064343157603E-2</c:v>
                </c:pt>
                <c:pt idx="116">
                  <c:v>0.48411345629459202</c:v>
                </c:pt>
                <c:pt idx="117">
                  <c:v>0.60849429143511868</c:v>
                </c:pt>
                <c:pt idx="118">
                  <c:v>4.815228961299442E-2</c:v>
                </c:pt>
                <c:pt idx="119">
                  <c:v>-0.11033450755848651</c:v>
                </c:pt>
                <c:pt idx="120">
                  <c:v>-0.28005398261067849</c:v>
                </c:pt>
                <c:pt idx="121">
                  <c:v>-0.28248256657146842</c:v>
                </c:pt>
                <c:pt idx="122">
                  <c:v>0.11800615766448831</c:v>
                </c:pt>
                <c:pt idx="123">
                  <c:v>-0.15985155986792826</c:v>
                </c:pt>
                <c:pt idx="124">
                  <c:v>0.12927454692200346</c:v>
                </c:pt>
                <c:pt idx="125">
                  <c:v>-6.2545518504905723E-2</c:v>
                </c:pt>
                <c:pt idx="126">
                  <c:v>-0.33080642502409596</c:v>
                </c:pt>
                <c:pt idx="127">
                  <c:v>-0.66668789338437584</c:v>
                </c:pt>
                <c:pt idx="128">
                  <c:v>-0.51503797446237454</c:v>
                </c:pt>
                <c:pt idx="129">
                  <c:v>0.19863993057621793</c:v>
                </c:pt>
                <c:pt idx="130">
                  <c:v>-0.15143283189272411</c:v>
                </c:pt>
                <c:pt idx="131">
                  <c:v>-0.11537668597372955</c:v>
                </c:pt>
                <c:pt idx="132">
                  <c:v>-7.2576579736637725E-2</c:v>
                </c:pt>
                <c:pt idx="133">
                  <c:v>0.17660882078916834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81C-453B-9C39-20FD65372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PPI近月估计!$B$20:$B$21</c15:sqref>
                        </c15:formulaRef>
                      </c:ext>
                    </c:extLst>
                    <c:strCache>
                      <c:ptCount val="2"/>
                      <c:pt idx="0">
                        <c:v>实际环比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PPI近月估计!$A$22:$A$155</c15:sqref>
                        </c15:formulaRef>
                      </c:ext>
                    </c:extLst>
                    <c:numCache>
                      <c:formatCode>yyyy\-mm;@</c:formatCode>
                      <c:ptCount val="134"/>
                      <c:pt idx="0">
                        <c:v>41670</c:v>
                      </c:pt>
                      <c:pt idx="1">
                        <c:v>41698</c:v>
                      </c:pt>
                      <c:pt idx="2">
                        <c:v>41729</c:v>
                      </c:pt>
                      <c:pt idx="3">
                        <c:v>41759</c:v>
                      </c:pt>
                      <c:pt idx="4">
                        <c:v>41790</c:v>
                      </c:pt>
                      <c:pt idx="5">
                        <c:v>41820</c:v>
                      </c:pt>
                      <c:pt idx="6">
                        <c:v>41851</c:v>
                      </c:pt>
                      <c:pt idx="7">
                        <c:v>41882</c:v>
                      </c:pt>
                      <c:pt idx="8">
                        <c:v>41912</c:v>
                      </c:pt>
                      <c:pt idx="9">
                        <c:v>41943</c:v>
                      </c:pt>
                      <c:pt idx="10">
                        <c:v>41973</c:v>
                      </c:pt>
                      <c:pt idx="11">
                        <c:v>42004</c:v>
                      </c:pt>
                      <c:pt idx="12">
                        <c:v>42035</c:v>
                      </c:pt>
                      <c:pt idx="13">
                        <c:v>42063</c:v>
                      </c:pt>
                      <c:pt idx="14">
                        <c:v>42094</c:v>
                      </c:pt>
                      <c:pt idx="15">
                        <c:v>42124</c:v>
                      </c:pt>
                      <c:pt idx="16">
                        <c:v>42155</c:v>
                      </c:pt>
                      <c:pt idx="17">
                        <c:v>42185</c:v>
                      </c:pt>
                      <c:pt idx="18">
                        <c:v>42216</c:v>
                      </c:pt>
                      <c:pt idx="19">
                        <c:v>42247</c:v>
                      </c:pt>
                      <c:pt idx="20">
                        <c:v>42277</c:v>
                      </c:pt>
                      <c:pt idx="21">
                        <c:v>42308</c:v>
                      </c:pt>
                      <c:pt idx="22">
                        <c:v>42338</c:v>
                      </c:pt>
                      <c:pt idx="23">
                        <c:v>42369</c:v>
                      </c:pt>
                      <c:pt idx="24">
                        <c:v>42400</c:v>
                      </c:pt>
                      <c:pt idx="25">
                        <c:v>42429</c:v>
                      </c:pt>
                      <c:pt idx="26">
                        <c:v>42460</c:v>
                      </c:pt>
                      <c:pt idx="27">
                        <c:v>42490</c:v>
                      </c:pt>
                      <c:pt idx="28">
                        <c:v>42521</c:v>
                      </c:pt>
                      <c:pt idx="29">
                        <c:v>42551</c:v>
                      </c:pt>
                      <c:pt idx="30">
                        <c:v>42582</c:v>
                      </c:pt>
                      <c:pt idx="31">
                        <c:v>42613</c:v>
                      </c:pt>
                      <c:pt idx="32">
                        <c:v>42643</c:v>
                      </c:pt>
                      <c:pt idx="33">
                        <c:v>42674</c:v>
                      </c:pt>
                      <c:pt idx="34">
                        <c:v>42704</c:v>
                      </c:pt>
                      <c:pt idx="35">
                        <c:v>42735</c:v>
                      </c:pt>
                      <c:pt idx="36">
                        <c:v>42766</c:v>
                      </c:pt>
                      <c:pt idx="37">
                        <c:v>42794</c:v>
                      </c:pt>
                      <c:pt idx="38">
                        <c:v>42825</c:v>
                      </c:pt>
                      <c:pt idx="39">
                        <c:v>42855</c:v>
                      </c:pt>
                      <c:pt idx="40">
                        <c:v>42886</c:v>
                      </c:pt>
                      <c:pt idx="41">
                        <c:v>42916</c:v>
                      </c:pt>
                      <c:pt idx="42">
                        <c:v>42947</c:v>
                      </c:pt>
                      <c:pt idx="43">
                        <c:v>42978</c:v>
                      </c:pt>
                      <c:pt idx="44">
                        <c:v>43008</c:v>
                      </c:pt>
                      <c:pt idx="45">
                        <c:v>43039</c:v>
                      </c:pt>
                      <c:pt idx="46">
                        <c:v>43069</c:v>
                      </c:pt>
                      <c:pt idx="47">
                        <c:v>43100</c:v>
                      </c:pt>
                      <c:pt idx="48">
                        <c:v>43131</c:v>
                      </c:pt>
                      <c:pt idx="49">
                        <c:v>43159</c:v>
                      </c:pt>
                      <c:pt idx="50">
                        <c:v>43190</c:v>
                      </c:pt>
                      <c:pt idx="51">
                        <c:v>43220</c:v>
                      </c:pt>
                      <c:pt idx="52">
                        <c:v>43251</c:v>
                      </c:pt>
                      <c:pt idx="53">
                        <c:v>43281</c:v>
                      </c:pt>
                      <c:pt idx="54">
                        <c:v>43312</c:v>
                      </c:pt>
                      <c:pt idx="55">
                        <c:v>43343</c:v>
                      </c:pt>
                      <c:pt idx="56">
                        <c:v>43373</c:v>
                      </c:pt>
                      <c:pt idx="57">
                        <c:v>43404</c:v>
                      </c:pt>
                      <c:pt idx="58">
                        <c:v>43434</c:v>
                      </c:pt>
                      <c:pt idx="59">
                        <c:v>43465</c:v>
                      </c:pt>
                      <c:pt idx="60">
                        <c:v>43496</c:v>
                      </c:pt>
                      <c:pt idx="61">
                        <c:v>43524</c:v>
                      </c:pt>
                      <c:pt idx="62">
                        <c:v>43555</c:v>
                      </c:pt>
                      <c:pt idx="63">
                        <c:v>43585</c:v>
                      </c:pt>
                      <c:pt idx="64">
                        <c:v>43616</c:v>
                      </c:pt>
                      <c:pt idx="65">
                        <c:v>43646</c:v>
                      </c:pt>
                      <c:pt idx="66">
                        <c:v>43677</c:v>
                      </c:pt>
                      <c:pt idx="67">
                        <c:v>43708</c:v>
                      </c:pt>
                      <c:pt idx="68">
                        <c:v>43738</c:v>
                      </c:pt>
                      <c:pt idx="69">
                        <c:v>43769</c:v>
                      </c:pt>
                      <c:pt idx="70">
                        <c:v>43799</c:v>
                      </c:pt>
                      <c:pt idx="71">
                        <c:v>43830</c:v>
                      </c:pt>
                      <c:pt idx="72">
                        <c:v>43861</c:v>
                      </c:pt>
                      <c:pt idx="73">
                        <c:v>43890</c:v>
                      </c:pt>
                      <c:pt idx="74">
                        <c:v>43921</c:v>
                      </c:pt>
                      <c:pt idx="75">
                        <c:v>43951</c:v>
                      </c:pt>
                      <c:pt idx="76">
                        <c:v>43982</c:v>
                      </c:pt>
                      <c:pt idx="77">
                        <c:v>44012</c:v>
                      </c:pt>
                      <c:pt idx="78">
                        <c:v>44043</c:v>
                      </c:pt>
                      <c:pt idx="79">
                        <c:v>44074</c:v>
                      </c:pt>
                      <c:pt idx="80">
                        <c:v>44104</c:v>
                      </c:pt>
                      <c:pt idx="81">
                        <c:v>44135</c:v>
                      </c:pt>
                      <c:pt idx="82">
                        <c:v>44165</c:v>
                      </c:pt>
                      <c:pt idx="83">
                        <c:v>44196</c:v>
                      </c:pt>
                      <c:pt idx="84">
                        <c:v>44227</c:v>
                      </c:pt>
                      <c:pt idx="85">
                        <c:v>44255</c:v>
                      </c:pt>
                      <c:pt idx="86">
                        <c:v>44286</c:v>
                      </c:pt>
                      <c:pt idx="87">
                        <c:v>44316</c:v>
                      </c:pt>
                      <c:pt idx="88">
                        <c:v>44347</c:v>
                      </c:pt>
                      <c:pt idx="89">
                        <c:v>44377</c:v>
                      </c:pt>
                      <c:pt idx="90">
                        <c:v>44408</c:v>
                      </c:pt>
                      <c:pt idx="91">
                        <c:v>44439</c:v>
                      </c:pt>
                      <c:pt idx="92">
                        <c:v>44469</c:v>
                      </c:pt>
                      <c:pt idx="93">
                        <c:v>44500</c:v>
                      </c:pt>
                      <c:pt idx="94">
                        <c:v>44530</c:v>
                      </c:pt>
                      <c:pt idx="95">
                        <c:v>44561</c:v>
                      </c:pt>
                      <c:pt idx="96">
                        <c:v>44592</c:v>
                      </c:pt>
                      <c:pt idx="97">
                        <c:v>44620</c:v>
                      </c:pt>
                      <c:pt idx="98">
                        <c:v>44651</c:v>
                      </c:pt>
                      <c:pt idx="99">
                        <c:v>44681</c:v>
                      </c:pt>
                      <c:pt idx="100">
                        <c:v>44712</c:v>
                      </c:pt>
                      <c:pt idx="101">
                        <c:v>44742</c:v>
                      </c:pt>
                      <c:pt idx="102">
                        <c:v>44773</c:v>
                      </c:pt>
                      <c:pt idx="103">
                        <c:v>44804</c:v>
                      </c:pt>
                      <c:pt idx="104">
                        <c:v>44834</c:v>
                      </c:pt>
                      <c:pt idx="105">
                        <c:v>44865</c:v>
                      </c:pt>
                      <c:pt idx="106">
                        <c:v>44895</c:v>
                      </c:pt>
                      <c:pt idx="107">
                        <c:v>44926</c:v>
                      </c:pt>
                      <c:pt idx="108">
                        <c:v>44957</c:v>
                      </c:pt>
                      <c:pt idx="109">
                        <c:v>44985</c:v>
                      </c:pt>
                      <c:pt idx="110">
                        <c:v>45016</c:v>
                      </c:pt>
                      <c:pt idx="111">
                        <c:v>45046</c:v>
                      </c:pt>
                      <c:pt idx="112">
                        <c:v>45077</c:v>
                      </c:pt>
                      <c:pt idx="113">
                        <c:v>45107</c:v>
                      </c:pt>
                      <c:pt idx="114">
                        <c:v>45138</c:v>
                      </c:pt>
                      <c:pt idx="115">
                        <c:v>45169</c:v>
                      </c:pt>
                      <c:pt idx="116">
                        <c:v>45199</c:v>
                      </c:pt>
                      <c:pt idx="117">
                        <c:v>45230</c:v>
                      </c:pt>
                      <c:pt idx="118">
                        <c:v>45260</c:v>
                      </c:pt>
                      <c:pt idx="119">
                        <c:v>45291</c:v>
                      </c:pt>
                      <c:pt idx="120">
                        <c:v>45322</c:v>
                      </c:pt>
                      <c:pt idx="121">
                        <c:v>45351</c:v>
                      </c:pt>
                      <c:pt idx="122">
                        <c:v>45382</c:v>
                      </c:pt>
                      <c:pt idx="123">
                        <c:v>45412</c:v>
                      </c:pt>
                      <c:pt idx="124">
                        <c:v>45443</c:v>
                      </c:pt>
                      <c:pt idx="125">
                        <c:v>45473</c:v>
                      </c:pt>
                      <c:pt idx="126">
                        <c:v>45504</c:v>
                      </c:pt>
                      <c:pt idx="127">
                        <c:v>45535</c:v>
                      </c:pt>
                      <c:pt idx="128">
                        <c:v>45565</c:v>
                      </c:pt>
                      <c:pt idx="129">
                        <c:v>45596</c:v>
                      </c:pt>
                      <c:pt idx="130">
                        <c:v>45626</c:v>
                      </c:pt>
                      <c:pt idx="131">
                        <c:v>45657</c:v>
                      </c:pt>
                      <c:pt idx="132">
                        <c:v>45688</c:v>
                      </c:pt>
                      <c:pt idx="133">
                        <c:v>45716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PPI近月估计!$B$22:$B$142</c15:sqref>
                        </c15:formulaRef>
                      </c:ext>
                    </c:extLst>
                    <c:numCache>
                      <c:formatCode>###,###,###,###,##0.00</c:formatCode>
                      <c:ptCount val="121"/>
                      <c:pt idx="0">
                        <c:v>-0.05</c:v>
                      </c:pt>
                      <c:pt idx="1">
                        <c:v>-0.2</c:v>
                      </c:pt>
                      <c:pt idx="2">
                        <c:v>-0.3</c:v>
                      </c:pt>
                      <c:pt idx="3">
                        <c:v>-0.24740000000000001</c:v>
                      </c:pt>
                      <c:pt idx="4">
                        <c:v>-5.5100000000000003E-2</c:v>
                      </c:pt>
                      <c:pt idx="5">
                        <c:v>-0.21379999999999999</c:v>
                      </c:pt>
                      <c:pt idx="6">
                        <c:v>-9.2600000000000002E-2</c:v>
                      </c:pt>
                      <c:pt idx="7">
                        <c:v>-0.1978</c:v>
                      </c:pt>
                      <c:pt idx="8">
                        <c:v>-0.4</c:v>
                      </c:pt>
                      <c:pt idx="9">
                        <c:v>-0.4</c:v>
                      </c:pt>
                      <c:pt idx="10">
                        <c:v>-0.49259999999999998</c:v>
                      </c:pt>
                      <c:pt idx="11">
                        <c:v>-0.62970000000000004</c:v>
                      </c:pt>
                      <c:pt idx="12">
                        <c:v>-1.0909</c:v>
                      </c:pt>
                      <c:pt idx="13">
                        <c:v>-0.73060000000000003</c:v>
                      </c:pt>
                      <c:pt idx="14">
                        <c:v>-7.1800000000000003E-2</c:v>
                      </c:pt>
                      <c:pt idx="15">
                        <c:v>-0.26019999999999999</c:v>
                      </c:pt>
                      <c:pt idx="16">
                        <c:v>-9.1200000000000003E-2</c:v>
                      </c:pt>
                      <c:pt idx="17">
                        <c:v>-0.42909999999999998</c:v>
                      </c:pt>
                      <c:pt idx="18">
                        <c:v>-0.67589999999999995</c:v>
                      </c:pt>
                      <c:pt idx="19">
                        <c:v>-0.78159999999999996</c:v>
                      </c:pt>
                      <c:pt idx="20">
                        <c:v>-0.40150000000000002</c:v>
                      </c:pt>
                      <c:pt idx="21">
                        <c:v>-0.4</c:v>
                      </c:pt>
                      <c:pt idx="22">
                        <c:v>-0.5</c:v>
                      </c:pt>
                      <c:pt idx="23">
                        <c:v>-0.6</c:v>
                      </c:pt>
                      <c:pt idx="24">
                        <c:v>-0.5</c:v>
                      </c:pt>
                      <c:pt idx="25">
                        <c:v>-0.3</c:v>
                      </c:pt>
                      <c:pt idx="26">
                        <c:v>0.5</c:v>
                      </c:pt>
                      <c:pt idx="27">
                        <c:v>0.7</c:v>
                      </c:pt>
                      <c:pt idx="28">
                        <c:v>0.5</c:v>
                      </c:pt>
                      <c:pt idx="29">
                        <c:v>-0.2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0.5</c:v>
                      </c:pt>
                      <c:pt idx="33">
                        <c:v>0.7</c:v>
                      </c:pt>
                      <c:pt idx="34">
                        <c:v>1.5</c:v>
                      </c:pt>
                      <c:pt idx="35">
                        <c:v>1.6</c:v>
                      </c:pt>
                      <c:pt idx="36">
                        <c:v>0.8</c:v>
                      </c:pt>
                      <c:pt idx="37">
                        <c:v>0.6</c:v>
                      </c:pt>
                      <c:pt idx="38">
                        <c:v>0.3</c:v>
                      </c:pt>
                      <c:pt idx="39">
                        <c:v>-0.4</c:v>
                      </c:pt>
                      <c:pt idx="40">
                        <c:v>-0.3</c:v>
                      </c:pt>
                      <c:pt idx="41">
                        <c:v>-0.2</c:v>
                      </c:pt>
                      <c:pt idx="42">
                        <c:v>0.2</c:v>
                      </c:pt>
                      <c:pt idx="43">
                        <c:v>0.9</c:v>
                      </c:pt>
                      <c:pt idx="44">
                        <c:v>1</c:v>
                      </c:pt>
                      <c:pt idx="45">
                        <c:v>0.7</c:v>
                      </c:pt>
                      <c:pt idx="46">
                        <c:v>0.5</c:v>
                      </c:pt>
                      <c:pt idx="47">
                        <c:v>0.8</c:v>
                      </c:pt>
                      <c:pt idx="48">
                        <c:v>0.3</c:v>
                      </c:pt>
                      <c:pt idx="49">
                        <c:v>-0.1</c:v>
                      </c:pt>
                      <c:pt idx="50">
                        <c:v>-0.2</c:v>
                      </c:pt>
                      <c:pt idx="51">
                        <c:v>-0.2</c:v>
                      </c:pt>
                      <c:pt idx="52">
                        <c:v>0.4</c:v>
                      </c:pt>
                      <c:pt idx="53">
                        <c:v>0.3</c:v>
                      </c:pt>
                      <c:pt idx="54">
                        <c:v>0.1</c:v>
                      </c:pt>
                      <c:pt idx="55">
                        <c:v>0.4</c:v>
                      </c:pt>
                      <c:pt idx="56">
                        <c:v>0.6</c:v>
                      </c:pt>
                      <c:pt idx="57">
                        <c:v>0.4</c:v>
                      </c:pt>
                      <c:pt idx="58">
                        <c:v>-0.2</c:v>
                      </c:pt>
                      <c:pt idx="59">
                        <c:v>-1</c:v>
                      </c:pt>
                      <c:pt idx="60">
                        <c:v>-0.6</c:v>
                      </c:pt>
                      <c:pt idx="61">
                        <c:v>-0.1</c:v>
                      </c:pt>
                      <c:pt idx="62">
                        <c:v>0.1</c:v>
                      </c:pt>
                      <c:pt idx="63">
                        <c:v>0.3</c:v>
                      </c:pt>
                      <c:pt idx="64">
                        <c:v>0.2</c:v>
                      </c:pt>
                      <c:pt idx="65">
                        <c:v>-0.3</c:v>
                      </c:pt>
                      <c:pt idx="66">
                        <c:v>-0.2</c:v>
                      </c:pt>
                      <c:pt idx="67">
                        <c:v>-0.1</c:v>
                      </c:pt>
                      <c:pt idx="68">
                        <c:v>0.1</c:v>
                      </c:pt>
                      <c:pt idx="69">
                        <c:v>0.1</c:v>
                      </c:pt>
                      <c:pt idx="70">
                        <c:v>-0.1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-0.5</c:v>
                      </c:pt>
                      <c:pt idx="74">
                        <c:v>-1</c:v>
                      </c:pt>
                      <c:pt idx="75">
                        <c:v>-1.3</c:v>
                      </c:pt>
                      <c:pt idx="76">
                        <c:v>-0.4</c:v>
                      </c:pt>
                      <c:pt idx="77">
                        <c:v>0.4</c:v>
                      </c:pt>
                      <c:pt idx="78">
                        <c:v>0.4</c:v>
                      </c:pt>
                      <c:pt idx="79">
                        <c:v>0.3</c:v>
                      </c:pt>
                      <c:pt idx="80">
                        <c:v>0.1</c:v>
                      </c:pt>
                      <c:pt idx="81">
                        <c:v>0</c:v>
                      </c:pt>
                      <c:pt idx="82">
                        <c:v>0.5</c:v>
                      </c:pt>
                      <c:pt idx="83">
                        <c:v>1.1000000000000001</c:v>
                      </c:pt>
                      <c:pt idx="84">
                        <c:v>1</c:v>
                      </c:pt>
                      <c:pt idx="85">
                        <c:v>0.8</c:v>
                      </c:pt>
                      <c:pt idx="86">
                        <c:v>1.6</c:v>
                      </c:pt>
                      <c:pt idx="87">
                        <c:v>0.9</c:v>
                      </c:pt>
                      <c:pt idx="88">
                        <c:v>1.6</c:v>
                      </c:pt>
                      <c:pt idx="89">
                        <c:v>0.3</c:v>
                      </c:pt>
                      <c:pt idx="90">
                        <c:v>0.5</c:v>
                      </c:pt>
                      <c:pt idx="91">
                        <c:v>0.7</c:v>
                      </c:pt>
                      <c:pt idx="92">
                        <c:v>1.2</c:v>
                      </c:pt>
                      <c:pt idx="93">
                        <c:v>2.5</c:v>
                      </c:pt>
                      <c:pt idx="94">
                        <c:v>0</c:v>
                      </c:pt>
                      <c:pt idx="95">
                        <c:v>-1.2</c:v>
                      </c:pt>
                      <c:pt idx="96">
                        <c:v>-0.2</c:v>
                      </c:pt>
                      <c:pt idx="97">
                        <c:v>0.5</c:v>
                      </c:pt>
                      <c:pt idx="98">
                        <c:v>1.1000000000000001</c:v>
                      </c:pt>
                      <c:pt idx="99">
                        <c:v>0.6</c:v>
                      </c:pt>
                      <c:pt idx="100">
                        <c:v>0.1</c:v>
                      </c:pt>
                      <c:pt idx="101">
                        <c:v>0</c:v>
                      </c:pt>
                      <c:pt idx="102">
                        <c:v>-1.3</c:v>
                      </c:pt>
                      <c:pt idx="103">
                        <c:v>-1.2</c:v>
                      </c:pt>
                      <c:pt idx="104">
                        <c:v>-0.1</c:v>
                      </c:pt>
                      <c:pt idx="105">
                        <c:v>0.2</c:v>
                      </c:pt>
                      <c:pt idx="106">
                        <c:v>0.1</c:v>
                      </c:pt>
                      <c:pt idx="107">
                        <c:v>-0.5</c:v>
                      </c:pt>
                      <c:pt idx="108">
                        <c:v>-0.4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-0.5</c:v>
                      </c:pt>
                      <c:pt idx="112">
                        <c:v>-0.9</c:v>
                      </c:pt>
                      <c:pt idx="113">
                        <c:v>-0.8</c:v>
                      </c:pt>
                      <c:pt idx="114">
                        <c:v>-0.2</c:v>
                      </c:pt>
                      <c:pt idx="115">
                        <c:v>0.2</c:v>
                      </c:pt>
                      <c:pt idx="116">
                        <c:v>0.4</c:v>
                      </c:pt>
                      <c:pt idx="117">
                        <c:v>0</c:v>
                      </c:pt>
                      <c:pt idx="118">
                        <c:v>-0.3</c:v>
                      </c:pt>
                      <c:pt idx="119">
                        <c:v>-0.3</c:v>
                      </c:pt>
                      <c:pt idx="120">
                        <c:v>-0.2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81C-453B-9C39-20FD6537231E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PPI近月估计!$C$20:$C$21</c15:sqref>
                        </c15:formulaRef>
                      </c:ext>
                    </c:extLst>
                    <c:strCache>
                      <c:ptCount val="2"/>
                      <c:pt idx="0">
                        <c:v>环比预测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PPI近月估计!$A$22:$A$155</c15:sqref>
                        </c15:formulaRef>
                      </c:ext>
                    </c:extLst>
                    <c:numCache>
                      <c:formatCode>yyyy\-mm;@</c:formatCode>
                      <c:ptCount val="134"/>
                      <c:pt idx="0">
                        <c:v>41670</c:v>
                      </c:pt>
                      <c:pt idx="1">
                        <c:v>41698</c:v>
                      </c:pt>
                      <c:pt idx="2">
                        <c:v>41729</c:v>
                      </c:pt>
                      <c:pt idx="3">
                        <c:v>41759</c:v>
                      </c:pt>
                      <c:pt idx="4">
                        <c:v>41790</c:v>
                      </c:pt>
                      <c:pt idx="5">
                        <c:v>41820</c:v>
                      </c:pt>
                      <c:pt idx="6">
                        <c:v>41851</c:v>
                      </c:pt>
                      <c:pt idx="7">
                        <c:v>41882</c:v>
                      </c:pt>
                      <c:pt idx="8">
                        <c:v>41912</c:v>
                      </c:pt>
                      <c:pt idx="9">
                        <c:v>41943</c:v>
                      </c:pt>
                      <c:pt idx="10">
                        <c:v>41973</c:v>
                      </c:pt>
                      <c:pt idx="11">
                        <c:v>42004</c:v>
                      </c:pt>
                      <c:pt idx="12">
                        <c:v>42035</c:v>
                      </c:pt>
                      <c:pt idx="13">
                        <c:v>42063</c:v>
                      </c:pt>
                      <c:pt idx="14">
                        <c:v>42094</c:v>
                      </c:pt>
                      <c:pt idx="15">
                        <c:v>42124</c:v>
                      </c:pt>
                      <c:pt idx="16">
                        <c:v>42155</c:v>
                      </c:pt>
                      <c:pt idx="17">
                        <c:v>42185</c:v>
                      </c:pt>
                      <c:pt idx="18">
                        <c:v>42216</c:v>
                      </c:pt>
                      <c:pt idx="19">
                        <c:v>42247</c:v>
                      </c:pt>
                      <c:pt idx="20">
                        <c:v>42277</c:v>
                      </c:pt>
                      <c:pt idx="21">
                        <c:v>42308</c:v>
                      </c:pt>
                      <c:pt idx="22">
                        <c:v>42338</c:v>
                      </c:pt>
                      <c:pt idx="23">
                        <c:v>42369</c:v>
                      </c:pt>
                      <c:pt idx="24">
                        <c:v>42400</c:v>
                      </c:pt>
                      <c:pt idx="25">
                        <c:v>42429</c:v>
                      </c:pt>
                      <c:pt idx="26">
                        <c:v>42460</c:v>
                      </c:pt>
                      <c:pt idx="27">
                        <c:v>42490</c:v>
                      </c:pt>
                      <c:pt idx="28">
                        <c:v>42521</c:v>
                      </c:pt>
                      <c:pt idx="29">
                        <c:v>42551</c:v>
                      </c:pt>
                      <c:pt idx="30">
                        <c:v>42582</c:v>
                      </c:pt>
                      <c:pt idx="31">
                        <c:v>42613</c:v>
                      </c:pt>
                      <c:pt idx="32">
                        <c:v>42643</c:v>
                      </c:pt>
                      <c:pt idx="33">
                        <c:v>42674</c:v>
                      </c:pt>
                      <c:pt idx="34">
                        <c:v>42704</c:v>
                      </c:pt>
                      <c:pt idx="35">
                        <c:v>42735</c:v>
                      </c:pt>
                      <c:pt idx="36">
                        <c:v>42766</c:v>
                      </c:pt>
                      <c:pt idx="37">
                        <c:v>42794</c:v>
                      </c:pt>
                      <c:pt idx="38">
                        <c:v>42825</c:v>
                      </c:pt>
                      <c:pt idx="39">
                        <c:v>42855</c:v>
                      </c:pt>
                      <c:pt idx="40">
                        <c:v>42886</c:v>
                      </c:pt>
                      <c:pt idx="41">
                        <c:v>42916</c:v>
                      </c:pt>
                      <c:pt idx="42">
                        <c:v>42947</c:v>
                      </c:pt>
                      <c:pt idx="43">
                        <c:v>42978</c:v>
                      </c:pt>
                      <c:pt idx="44">
                        <c:v>43008</c:v>
                      </c:pt>
                      <c:pt idx="45">
                        <c:v>43039</c:v>
                      </c:pt>
                      <c:pt idx="46">
                        <c:v>43069</c:v>
                      </c:pt>
                      <c:pt idx="47">
                        <c:v>43100</c:v>
                      </c:pt>
                      <c:pt idx="48">
                        <c:v>43131</c:v>
                      </c:pt>
                      <c:pt idx="49">
                        <c:v>43159</c:v>
                      </c:pt>
                      <c:pt idx="50">
                        <c:v>43190</c:v>
                      </c:pt>
                      <c:pt idx="51">
                        <c:v>43220</c:v>
                      </c:pt>
                      <c:pt idx="52">
                        <c:v>43251</c:v>
                      </c:pt>
                      <c:pt idx="53">
                        <c:v>43281</c:v>
                      </c:pt>
                      <c:pt idx="54">
                        <c:v>43312</c:v>
                      </c:pt>
                      <c:pt idx="55">
                        <c:v>43343</c:v>
                      </c:pt>
                      <c:pt idx="56">
                        <c:v>43373</c:v>
                      </c:pt>
                      <c:pt idx="57">
                        <c:v>43404</c:v>
                      </c:pt>
                      <c:pt idx="58">
                        <c:v>43434</c:v>
                      </c:pt>
                      <c:pt idx="59">
                        <c:v>43465</c:v>
                      </c:pt>
                      <c:pt idx="60">
                        <c:v>43496</c:v>
                      </c:pt>
                      <c:pt idx="61">
                        <c:v>43524</c:v>
                      </c:pt>
                      <c:pt idx="62">
                        <c:v>43555</c:v>
                      </c:pt>
                      <c:pt idx="63">
                        <c:v>43585</c:v>
                      </c:pt>
                      <c:pt idx="64">
                        <c:v>43616</c:v>
                      </c:pt>
                      <c:pt idx="65">
                        <c:v>43646</c:v>
                      </c:pt>
                      <c:pt idx="66">
                        <c:v>43677</c:v>
                      </c:pt>
                      <c:pt idx="67">
                        <c:v>43708</c:v>
                      </c:pt>
                      <c:pt idx="68">
                        <c:v>43738</c:v>
                      </c:pt>
                      <c:pt idx="69">
                        <c:v>43769</c:v>
                      </c:pt>
                      <c:pt idx="70">
                        <c:v>43799</c:v>
                      </c:pt>
                      <c:pt idx="71">
                        <c:v>43830</c:v>
                      </c:pt>
                      <c:pt idx="72">
                        <c:v>43861</c:v>
                      </c:pt>
                      <c:pt idx="73">
                        <c:v>43890</c:v>
                      </c:pt>
                      <c:pt idx="74">
                        <c:v>43921</c:v>
                      </c:pt>
                      <c:pt idx="75">
                        <c:v>43951</c:v>
                      </c:pt>
                      <c:pt idx="76">
                        <c:v>43982</c:v>
                      </c:pt>
                      <c:pt idx="77">
                        <c:v>44012</c:v>
                      </c:pt>
                      <c:pt idx="78">
                        <c:v>44043</c:v>
                      </c:pt>
                      <c:pt idx="79">
                        <c:v>44074</c:v>
                      </c:pt>
                      <c:pt idx="80">
                        <c:v>44104</c:v>
                      </c:pt>
                      <c:pt idx="81">
                        <c:v>44135</c:v>
                      </c:pt>
                      <c:pt idx="82">
                        <c:v>44165</c:v>
                      </c:pt>
                      <c:pt idx="83">
                        <c:v>44196</c:v>
                      </c:pt>
                      <c:pt idx="84">
                        <c:v>44227</c:v>
                      </c:pt>
                      <c:pt idx="85">
                        <c:v>44255</c:v>
                      </c:pt>
                      <c:pt idx="86">
                        <c:v>44286</c:v>
                      </c:pt>
                      <c:pt idx="87">
                        <c:v>44316</c:v>
                      </c:pt>
                      <c:pt idx="88">
                        <c:v>44347</c:v>
                      </c:pt>
                      <c:pt idx="89">
                        <c:v>44377</c:v>
                      </c:pt>
                      <c:pt idx="90">
                        <c:v>44408</c:v>
                      </c:pt>
                      <c:pt idx="91">
                        <c:v>44439</c:v>
                      </c:pt>
                      <c:pt idx="92">
                        <c:v>44469</c:v>
                      </c:pt>
                      <c:pt idx="93">
                        <c:v>44500</c:v>
                      </c:pt>
                      <c:pt idx="94">
                        <c:v>44530</c:v>
                      </c:pt>
                      <c:pt idx="95">
                        <c:v>44561</c:v>
                      </c:pt>
                      <c:pt idx="96">
                        <c:v>44592</c:v>
                      </c:pt>
                      <c:pt idx="97">
                        <c:v>44620</c:v>
                      </c:pt>
                      <c:pt idx="98">
                        <c:v>44651</c:v>
                      </c:pt>
                      <c:pt idx="99">
                        <c:v>44681</c:v>
                      </c:pt>
                      <c:pt idx="100">
                        <c:v>44712</c:v>
                      </c:pt>
                      <c:pt idx="101">
                        <c:v>44742</c:v>
                      </c:pt>
                      <c:pt idx="102">
                        <c:v>44773</c:v>
                      </c:pt>
                      <c:pt idx="103">
                        <c:v>44804</c:v>
                      </c:pt>
                      <c:pt idx="104">
                        <c:v>44834</c:v>
                      </c:pt>
                      <c:pt idx="105">
                        <c:v>44865</c:v>
                      </c:pt>
                      <c:pt idx="106">
                        <c:v>44895</c:v>
                      </c:pt>
                      <c:pt idx="107">
                        <c:v>44926</c:v>
                      </c:pt>
                      <c:pt idx="108">
                        <c:v>44957</c:v>
                      </c:pt>
                      <c:pt idx="109">
                        <c:v>44985</c:v>
                      </c:pt>
                      <c:pt idx="110">
                        <c:v>45016</c:v>
                      </c:pt>
                      <c:pt idx="111">
                        <c:v>45046</c:v>
                      </c:pt>
                      <c:pt idx="112">
                        <c:v>45077</c:v>
                      </c:pt>
                      <c:pt idx="113">
                        <c:v>45107</c:v>
                      </c:pt>
                      <c:pt idx="114">
                        <c:v>45138</c:v>
                      </c:pt>
                      <c:pt idx="115">
                        <c:v>45169</c:v>
                      </c:pt>
                      <c:pt idx="116">
                        <c:v>45199</c:v>
                      </c:pt>
                      <c:pt idx="117">
                        <c:v>45230</c:v>
                      </c:pt>
                      <c:pt idx="118">
                        <c:v>45260</c:v>
                      </c:pt>
                      <c:pt idx="119">
                        <c:v>45291</c:v>
                      </c:pt>
                      <c:pt idx="120">
                        <c:v>45322</c:v>
                      </c:pt>
                      <c:pt idx="121">
                        <c:v>45351</c:v>
                      </c:pt>
                      <c:pt idx="122">
                        <c:v>45382</c:v>
                      </c:pt>
                      <c:pt idx="123">
                        <c:v>45412</c:v>
                      </c:pt>
                      <c:pt idx="124">
                        <c:v>45443</c:v>
                      </c:pt>
                      <c:pt idx="125">
                        <c:v>45473</c:v>
                      </c:pt>
                      <c:pt idx="126">
                        <c:v>45504</c:v>
                      </c:pt>
                      <c:pt idx="127">
                        <c:v>45535</c:v>
                      </c:pt>
                      <c:pt idx="128">
                        <c:v>45565</c:v>
                      </c:pt>
                      <c:pt idx="129">
                        <c:v>45596</c:v>
                      </c:pt>
                      <c:pt idx="130">
                        <c:v>45626</c:v>
                      </c:pt>
                      <c:pt idx="131">
                        <c:v>45657</c:v>
                      </c:pt>
                      <c:pt idx="132">
                        <c:v>45688</c:v>
                      </c:pt>
                      <c:pt idx="133">
                        <c:v>45716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PPI近月估计!$C$22:$C$144</c15:sqref>
                        </c15:formulaRef>
                      </c:ext>
                    </c:extLst>
                    <c:numCache>
                      <c:formatCode>0.00</c:formatCode>
                      <c:ptCount val="123"/>
                      <c:pt idx="0">
                        <c:v>0.39484565656776799</c:v>
                      </c:pt>
                      <c:pt idx="1">
                        <c:v>-0.39496289207669588</c:v>
                      </c:pt>
                      <c:pt idx="2">
                        <c:v>-0.4557469808651663</c:v>
                      </c:pt>
                      <c:pt idx="3">
                        <c:v>-0.55621472933739446</c:v>
                      </c:pt>
                      <c:pt idx="4">
                        <c:v>-6.553198107004185E-2</c:v>
                      </c:pt>
                      <c:pt idx="5">
                        <c:v>2.3922978025446327E-2</c:v>
                      </c:pt>
                      <c:pt idx="6">
                        <c:v>0</c:v>
                      </c:pt>
                      <c:pt idx="7">
                        <c:v>-5.6178443184297253E-2</c:v>
                      </c:pt>
                      <c:pt idx="8">
                        <c:v>-0.25633158764098535</c:v>
                      </c:pt>
                      <c:pt idx="9">
                        <c:v>-0.47069032497497904</c:v>
                      </c:pt>
                      <c:pt idx="10">
                        <c:v>-0.50256511849707852</c:v>
                      </c:pt>
                      <c:pt idx="11">
                        <c:v>-0.43325559029479699</c:v>
                      </c:pt>
                      <c:pt idx="12">
                        <c:v>-0.69729330844870951</c:v>
                      </c:pt>
                      <c:pt idx="13">
                        <c:v>-1.4914082254586485</c:v>
                      </c:pt>
                      <c:pt idx="14">
                        <c:v>-0.61377528800552839</c:v>
                      </c:pt>
                      <c:pt idx="15">
                        <c:v>0.18836919634231183</c:v>
                      </c:pt>
                      <c:pt idx="16">
                        <c:v>-9.6161818847986746E-2</c:v>
                      </c:pt>
                      <c:pt idx="17">
                        <c:v>0.15152767519473556</c:v>
                      </c:pt>
                      <c:pt idx="18">
                        <c:v>-0.45951453456011665</c:v>
                      </c:pt>
                      <c:pt idx="19">
                        <c:v>-0.98222520516580636</c:v>
                      </c:pt>
                      <c:pt idx="20">
                        <c:v>-0.69050392620588164</c:v>
                      </c:pt>
                      <c:pt idx="21">
                        <c:v>-0.43082575082033697</c:v>
                      </c:pt>
                      <c:pt idx="22">
                        <c:v>-0.48279554326424456</c:v>
                      </c:pt>
                      <c:pt idx="23">
                        <c:v>-0.64087001772190766</c:v>
                      </c:pt>
                      <c:pt idx="24">
                        <c:v>-0.61677043290047773</c:v>
                      </c:pt>
                      <c:pt idx="25">
                        <c:v>-0.18392964344164614</c:v>
                      </c:pt>
                      <c:pt idx="26">
                        <c:v>-0.22914351041874756</c:v>
                      </c:pt>
                      <c:pt idx="27">
                        <c:v>0.73520898487065323</c:v>
                      </c:pt>
                      <c:pt idx="28">
                        <c:v>1.1169929129622955</c:v>
                      </c:pt>
                      <c:pt idx="29">
                        <c:v>0.47660804679243718</c:v>
                      </c:pt>
                      <c:pt idx="30">
                        <c:v>-0.37404700108385569</c:v>
                      </c:pt>
                      <c:pt idx="31">
                        <c:v>0.34491644611230199</c:v>
                      </c:pt>
                      <c:pt idx="32">
                        <c:v>0.30051073376995641</c:v>
                      </c:pt>
                      <c:pt idx="33">
                        <c:v>0.77343590179685995</c:v>
                      </c:pt>
                      <c:pt idx="34">
                        <c:v>0.94460065646214808</c:v>
                      </c:pt>
                      <c:pt idx="35">
                        <c:v>1.7310633196108698</c:v>
                      </c:pt>
                      <c:pt idx="36">
                        <c:v>1.6652731799023277</c:v>
                      </c:pt>
                      <c:pt idx="37">
                        <c:v>0.44711815688887802</c:v>
                      </c:pt>
                      <c:pt idx="38">
                        <c:v>0.4807219511436836</c:v>
                      </c:pt>
                      <c:pt idx="39">
                        <c:v>0.37221596866612039</c:v>
                      </c:pt>
                      <c:pt idx="40">
                        <c:v>-0.55532940606282966</c:v>
                      </c:pt>
                      <c:pt idx="41">
                        <c:v>-0.21373227158767028</c:v>
                      </c:pt>
                      <c:pt idx="42">
                        <c:v>-0.18984639317135193</c:v>
                      </c:pt>
                      <c:pt idx="43">
                        <c:v>0.19379330793961808</c:v>
                      </c:pt>
                      <c:pt idx="44">
                        <c:v>1.0909119600587982</c:v>
                      </c:pt>
                      <c:pt idx="45">
                        <c:v>1.0895754000433633</c:v>
                      </c:pt>
                      <c:pt idx="46">
                        <c:v>0.59457773547816217</c:v>
                      </c:pt>
                      <c:pt idx="47">
                        <c:v>0.48032629075850031</c:v>
                      </c:pt>
                      <c:pt idx="48">
                        <c:v>0.79183609563006707</c:v>
                      </c:pt>
                      <c:pt idx="49">
                        <c:v>-0.17158305707455096</c:v>
                      </c:pt>
                      <c:pt idx="50">
                        <c:v>-0.20560708935965613</c:v>
                      </c:pt>
                      <c:pt idx="51">
                        <c:v>-0.42284920447379454</c:v>
                      </c:pt>
                      <c:pt idx="52">
                        <c:v>-0.11745204184634031</c:v>
                      </c:pt>
                      <c:pt idx="53">
                        <c:v>0.64948700903399825</c:v>
                      </c:pt>
                      <c:pt idx="54">
                        <c:v>0.2185693976030508</c:v>
                      </c:pt>
                      <c:pt idx="55">
                        <c:v>-4.0496557231554486E-2</c:v>
                      </c:pt>
                      <c:pt idx="56">
                        <c:v>0.71751083674928084</c:v>
                      </c:pt>
                      <c:pt idx="57">
                        <c:v>0.79484829457205652</c:v>
                      </c:pt>
                      <c:pt idx="58">
                        <c:v>0.35292056503025077</c:v>
                      </c:pt>
                      <c:pt idx="59">
                        <c:v>-0.66229150050235153</c:v>
                      </c:pt>
                      <c:pt idx="60">
                        <c:v>-1.3868754772434728</c:v>
                      </c:pt>
                      <c:pt idx="61">
                        <c:v>-0.70981983227500012</c:v>
                      </c:pt>
                      <c:pt idx="62">
                        <c:v>4.3847328992061771E-3</c:v>
                      </c:pt>
                      <c:pt idx="63">
                        <c:v>0.30624075074043239</c:v>
                      </c:pt>
                      <c:pt idx="64">
                        <c:v>0.24690696151878319</c:v>
                      </c:pt>
                      <c:pt idx="65">
                        <c:v>0.17022514819288104</c:v>
                      </c:pt>
                      <c:pt idx="66">
                        <c:v>-0.47319764574496376</c:v>
                      </c:pt>
                      <c:pt idx="67">
                        <c:v>-3.9710638265086189E-3</c:v>
                      </c:pt>
                      <c:pt idx="68">
                        <c:v>-0.23598943275090484</c:v>
                      </c:pt>
                      <c:pt idx="69">
                        <c:v>0.22828329688744164</c:v>
                      </c:pt>
                      <c:pt idx="70">
                        <c:v>-3.3950011504105107E-2</c:v>
                      </c:pt>
                      <c:pt idx="71">
                        <c:v>-0.22264767716298312</c:v>
                      </c:pt>
                      <c:pt idx="72">
                        <c:v>5.1197973989043008E-2</c:v>
                      </c:pt>
                      <c:pt idx="73">
                        <c:v>0.1103130926125509</c:v>
                      </c:pt>
                      <c:pt idx="74">
                        <c:v>-0.61683859187880141</c:v>
                      </c:pt>
                      <c:pt idx="75">
                        <c:v>-1.274153977750393</c:v>
                      </c:pt>
                      <c:pt idx="76">
                        <c:v>-1.5309689371156423</c:v>
                      </c:pt>
                      <c:pt idx="77">
                        <c:v>-1.7405155028447843E-2</c:v>
                      </c:pt>
                      <c:pt idx="78">
                        <c:v>0.67539249161371639</c:v>
                      </c:pt>
                      <c:pt idx="79">
                        <c:v>0.44358391771216066</c:v>
                      </c:pt>
                      <c:pt idx="80">
                        <c:v>0.37569787407562927</c:v>
                      </c:pt>
                      <c:pt idx="81">
                        <c:v>0.23141781913840348</c:v>
                      </c:pt>
                      <c:pt idx="82">
                        <c:v>4.3179349065082487E-2</c:v>
                      </c:pt>
                      <c:pt idx="83">
                        <c:v>0.73041687224267149</c:v>
                      </c:pt>
                      <c:pt idx="84">
                        <c:v>1.2414562743766568</c:v>
                      </c:pt>
                      <c:pt idx="85">
                        <c:v>0.64877964440151092</c:v>
                      </c:pt>
                      <c:pt idx="86">
                        <c:v>0.82143948106878717</c:v>
                      </c:pt>
                      <c:pt idx="87">
                        <c:v>1.5847748985610739</c:v>
                      </c:pt>
                      <c:pt idx="88">
                        <c:v>0.73690650199468277</c:v>
                      </c:pt>
                      <c:pt idx="89">
                        <c:v>1.5571783352994821</c:v>
                      </c:pt>
                      <c:pt idx="90">
                        <c:v>1.235358808965307E-2</c:v>
                      </c:pt>
                      <c:pt idx="91">
                        <c:v>0.51501873483699834</c:v>
                      </c:pt>
                      <c:pt idx="92">
                        <c:v>0.41881967786320984</c:v>
                      </c:pt>
                      <c:pt idx="93">
                        <c:v>1.1054543745186554</c:v>
                      </c:pt>
                      <c:pt idx="94">
                        <c:v>2.7673422637004199</c:v>
                      </c:pt>
                      <c:pt idx="95">
                        <c:v>-0.9868125894137999</c:v>
                      </c:pt>
                      <c:pt idx="96">
                        <c:v>-1.4560700773822599</c:v>
                      </c:pt>
                      <c:pt idx="97">
                        <c:v>7.7668402468031195E-2</c:v>
                      </c:pt>
                      <c:pt idx="98">
                        <c:v>0.85543961582059913</c:v>
                      </c:pt>
                      <c:pt idx="99">
                        <c:v>1.0829532449134216</c:v>
                      </c:pt>
                      <c:pt idx="100">
                        <c:v>0.51988189862366829</c:v>
                      </c:pt>
                      <c:pt idx="101">
                        <c:v>-8.7340827065100518E-2</c:v>
                      </c:pt>
                      <c:pt idx="102">
                        <c:v>6.4204491891884638E-2</c:v>
                      </c:pt>
                      <c:pt idx="103">
                        <c:v>-1.6577675444114148</c:v>
                      </c:pt>
                      <c:pt idx="104">
                        <c:v>-0.98623304816854052</c:v>
                      </c:pt>
                      <c:pt idx="105">
                        <c:v>-1.8247179307360559E-2</c:v>
                      </c:pt>
                      <c:pt idx="106">
                        <c:v>7.8246004706002639E-2</c:v>
                      </c:pt>
                      <c:pt idx="107">
                        <c:v>-9.2212163180379308E-2</c:v>
                      </c:pt>
                      <c:pt idx="108">
                        <c:v>-0.41127546253481051</c:v>
                      </c:pt>
                      <c:pt idx="109">
                        <c:v>-0.11567841701664464</c:v>
                      </c:pt>
                      <c:pt idx="110">
                        <c:v>0.14476753479361659</c:v>
                      </c:pt>
                      <c:pt idx="111">
                        <c:v>8.5534879414766979E-2</c:v>
                      </c:pt>
                      <c:pt idx="112">
                        <c:v>-0.47167086542558517</c:v>
                      </c:pt>
                      <c:pt idx="113">
                        <c:v>-0.86607331159329626</c:v>
                      </c:pt>
                      <c:pt idx="114">
                        <c:v>-0.64368284554087218</c:v>
                      </c:pt>
                      <c:pt idx="115">
                        <c:v>6.4938064343157603E-2</c:v>
                      </c:pt>
                      <c:pt idx="116">
                        <c:v>0.48411345629459202</c:v>
                      </c:pt>
                      <c:pt idx="117">
                        <c:v>0.60849429143511868</c:v>
                      </c:pt>
                      <c:pt idx="118">
                        <c:v>4.815228961299442E-2</c:v>
                      </c:pt>
                      <c:pt idx="119">
                        <c:v>-0.11033450755848651</c:v>
                      </c:pt>
                      <c:pt idx="120">
                        <c:v>-0.28005398261067849</c:v>
                      </c:pt>
                      <c:pt idx="121">
                        <c:v>-0.28248256657146842</c:v>
                      </c:pt>
                      <c:pt idx="122">
                        <c:v>0.11800615766448831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81C-453B-9C39-20FD6537231E}"/>
                  </c:ext>
                </c:extLst>
              </c15:ser>
            </c15:filteredLineSeries>
          </c:ext>
        </c:extLst>
      </c:lineChart>
      <c:dateAx>
        <c:axId val="836683968"/>
        <c:scaling>
          <c:orientation val="minMax"/>
          <c:max val="45716"/>
          <c:min val="42063"/>
        </c:scaling>
        <c:delete val="0"/>
        <c:axPos val="b"/>
        <c:numFmt formatCode="yyyy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  <c:majorUnit val="4"/>
        <c:majorTimeUnit val="months"/>
      </c:dateAx>
      <c:valAx>
        <c:axId val="836681224"/>
        <c:scaling>
          <c:orientation val="minMax"/>
          <c:max val="4"/>
          <c:min val="-3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8619410610694651"/>
          <c:h val="0.17067700337619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areaChart>
        <c:grouping val="standard"/>
        <c:varyColors val="0"/>
        <c:ser>
          <c:idx val="0"/>
          <c:order val="2"/>
          <c:tx>
            <c:strRef>
              <c:f>PPI近月估计!$F$20:$F$21</c:f>
              <c:strCache>
                <c:ptCount val="2"/>
                <c:pt idx="0">
                  <c:v>同比预测误差（右轴）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  <a:ln>
              <a:solidFill>
                <a:sysClr val="window" lastClr="FFFFFF">
                  <a:lumMod val="85000"/>
                </a:sysClr>
              </a:solidFill>
            </a:ln>
          </c:spP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PPI近月估计!$F$22:$F$155</c:f>
              <c:numCache>
                <c:formatCode>General</c:formatCode>
                <c:ptCount val="134"/>
                <c:pt idx="12" formatCode="#,##0.0_ ">
                  <c:v>-0.37885268565581498</c:v>
                </c:pt>
                <c:pt idx="13" formatCode="#,##0.0_ ">
                  <c:v>0.76069299328895834</c:v>
                </c:pt>
                <c:pt idx="14" formatCode="#,##0.0_ ">
                  <c:v>0.53692046618674105</c:v>
                </c:pt>
                <c:pt idx="15" formatCode="#,##0.0_ ">
                  <c:v>-0.42912829428156307</c:v>
                </c:pt>
                <c:pt idx="16" formatCode="#,##0.0_ ">
                  <c:v>4.7058696153206014E-3</c:v>
                </c:pt>
                <c:pt idx="17" formatCode="#,##0.0_ ">
                  <c:v>-0.55574371225530239</c:v>
                </c:pt>
                <c:pt idx="18" formatCode="#,##0.0_ ">
                  <c:v>-0.20612318843341715</c:v>
                </c:pt>
                <c:pt idx="19" formatCode="#,##0.0_ ">
                  <c:v>0.1902790419951037</c:v>
                </c:pt>
                <c:pt idx="20" formatCode="#,##0.0_ ">
                  <c:v>0.25209583350248721</c:v>
                </c:pt>
                <c:pt idx="21" formatCode="#,##0.0_ ">
                  <c:v>7.4109598327387616E-2</c:v>
                </c:pt>
                <c:pt idx="22" formatCode="#,##0.0_ ">
                  <c:v>-9.2716660151328512E-3</c:v>
                </c:pt>
                <c:pt idx="23" formatCode="#,##0.0_ ">
                  <c:v>1.0577593784381278E-2</c:v>
                </c:pt>
                <c:pt idx="24" formatCode="#,##0.0_ ">
                  <c:v>0.14892328143656375</c:v>
                </c:pt>
                <c:pt idx="25" formatCode="#,##0.0_ ">
                  <c:v>-0.12150695749219587</c:v>
                </c:pt>
                <c:pt idx="26" formatCode="#,##0.0_ ">
                  <c:v>0.74974119258450589</c:v>
                </c:pt>
                <c:pt idx="27" formatCode="#,##0.0_ ">
                  <c:v>-5.509154672578509E-2</c:v>
                </c:pt>
                <c:pt idx="28" formatCode="#,##0.0_ ">
                  <c:v>-0.56817973383884901</c:v>
                </c:pt>
                <c:pt idx="29" formatCode="#,##0.0_ ">
                  <c:v>-0.6841420751266214</c:v>
                </c:pt>
                <c:pt idx="30" formatCode="#,##0.0_ ">
                  <c:v>0.60399447773066872</c:v>
                </c:pt>
                <c:pt idx="31" formatCode="#,##0.0_ ">
                  <c:v>-0.21608901829538074</c:v>
                </c:pt>
                <c:pt idx="32" formatCode="#,##0.0_ ">
                  <c:v>0.20079805629624162</c:v>
                </c:pt>
                <c:pt idx="33" formatCode="#,##0.0_ ">
                  <c:v>-7.9326644275741431E-2</c:v>
                </c:pt>
                <c:pt idx="34" formatCode="#,##0.0_ ">
                  <c:v>0.63071772428169748</c:v>
                </c:pt>
                <c:pt idx="35" formatCode="#,##0.0_ ">
                  <c:v>-0.22252355046076389</c:v>
                </c:pt>
                <c:pt idx="36" formatCode="#,##0.0_ ">
                  <c:v>-0.89584241688135613</c:v>
                </c:pt>
                <c:pt idx="37" formatCode="#,##0.0_ ">
                  <c:v>9.8927472703922881E-2</c:v>
                </c:pt>
                <c:pt idx="38" formatCode="#,##0.0_ ">
                  <c:v>-0.1793216550576151</c:v>
                </c:pt>
                <c:pt idx="39" formatCode="#,##0.0_ ">
                  <c:v>-0.84975608965716809</c:v>
                </c:pt>
                <c:pt idx="40" formatCode="#,##0.0_ ">
                  <c:v>0.21728406771227071</c:v>
                </c:pt>
                <c:pt idx="41" formatCode="#,##0.0_ ">
                  <c:v>1.451657968436848E-2</c:v>
                </c:pt>
                <c:pt idx="42" formatCode="#,##0.0_ ">
                  <c:v>0.41046701077424075</c:v>
                </c:pt>
                <c:pt idx="43" formatCode="#,##0.0_ ">
                  <c:v>0.80653499014340735</c:v>
                </c:pt>
                <c:pt idx="44" formatCode="#,##0.0_ ">
                  <c:v>-2.5014341833317744E-2</c:v>
                </c:pt>
                <c:pt idx="45" formatCode="#,##0.0_ ">
                  <c:v>-0.41356117442538753</c:v>
                </c:pt>
                <c:pt idx="46" formatCode="#,##0.0_ ">
                  <c:v>-0.14640748692232552</c:v>
                </c:pt>
                <c:pt idx="47" formatCode="#,##0.0_ ">
                  <c:v>0.26595943344244155</c:v>
                </c:pt>
                <c:pt idx="48" formatCode="#,##0.0_ ">
                  <c:v>-0.59150403205947288</c:v>
                </c:pt>
                <c:pt idx="49" formatCode="#,##0.0_ ">
                  <c:v>0.19996136036655532</c:v>
                </c:pt>
                <c:pt idx="50" formatCode="#,##0.0_ ">
                  <c:v>-7.7253687272212712E-2</c:v>
                </c:pt>
                <c:pt idx="51" formatCode="#,##0.0_ ">
                  <c:v>0.32365213836595208</c:v>
                </c:pt>
                <c:pt idx="52" formatCode="#,##0.0_ ">
                  <c:v>0.5106774435999224</c:v>
                </c:pt>
                <c:pt idx="53" formatCode="#,##0.0_ ">
                  <c:v>-0.28608815270982557</c:v>
                </c:pt>
                <c:pt idx="54" formatCode="#,##0.0_ ">
                  <c:v>-0.11940335258523227</c:v>
                </c:pt>
                <c:pt idx="55" formatCode="#,##0.0_ ">
                  <c:v>0.4749845380220048</c:v>
                </c:pt>
                <c:pt idx="56" formatCode="#,##0.0_ ">
                  <c:v>-0.20884037728317528</c:v>
                </c:pt>
                <c:pt idx="57" formatCode="#,##0.0_ ">
                  <c:v>-0.39757977475337913</c:v>
                </c:pt>
                <c:pt idx="58" formatCode="#,##0.0_ ">
                  <c:v>-0.44882282952859764</c:v>
                </c:pt>
                <c:pt idx="59" formatCode="#,##0.0_ ">
                  <c:v>-0.31014546526198783</c:v>
                </c:pt>
                <c:pt idx="60" formatCode="#,##0.0_ ">
                  <c:v>0.89696645716717283</c:v>
                </c:pt>
                <c:pt idx="61" formatCode="#,##0.0_ ">
                  <c:v>0.6110406928000941</c:v>
                </c:pt>
                <c:pt idx="62" formatCode="#,##0.0_ ">
                  <c:v>9.5000884136163699E-2</c:v>
                </c:pt>
                <c:pt idx="63" formatCode="#,##0.0_ ">
                  <c:v>-9.2842823080360182E-3</c:v>
                </c:pt>
                <c:pt idx="64" formatCode="#,##0.0_ ">
                  <c:v>-0.1461445459884857</c:v>
                </c:pt>
                <c:pt idx="65" formatCode="#,##0.0_ ">
                  <c:v>-0.46983698811769159</c:v>
                </c:pt>
                <c:pt idx="66" formatCode="#,##0.0_ ">
                  <c:v>0.27262502072423161</c:v>
                </c:pt>
                <c:pt idx="67" formatCode="#,##0.0_ ">
                  <c:v>-9.8845467494985018E-2</c:v>
                </c:pt>
                <c:pt idx="68" formatCode="#,##0.0_ ">
                  <c:v>0.42435538497902603</c:v>
                </c:pt>
                <c:pt idx="69" formatCode="#,##0.0_ ">
                  <c:v>-0.23101981805259308</c:v>
                </c:pt>
                <c:pt idx="70" formatCode="#,##0.0_ ">
                  <c:v>3.6279370060162908E-2</c:v>
                </c:pt>
                <c:pt idx="71" formatCode="#,##0.0_ ">
                  <c:v>0.125788494628992</c:v>
                </c:pt>
                <c:pt idx="72" formatCode="#,##0.0_ ">
                  <c:v>-5.1853102735515216E-2</c:v>
                </c:pt>
                <c:pt idx="73" formatCode="#,##0.0_ ">
                  <c:v>-0.71073413984501033</c:v>
                </c:pt>
                <c:pt idx="74" formatCode="#,##0.0_ ">
                  <c:v>-0.38674202046826167</c:v>
                </c:pt>
                <c:pt idx="75" formatCode="#,##0.0_ ">
                  <c:v>-5.4096043784517267E-2</c:v>
                </c:pt>
                <c:pt idx="76" formatCode="#,##0.0_ ">
                  <c:v>1.0739609781088317</c:v>
                </c:pt>
                <c:pt idx="77" formatCode="#,##0.0_ ">
                  <c:v>0.42704229116590398</c:v>
                </c:pt>
                <c:pt idx="78" formatCode="#,##0.0_ ">
                  <c:v>-0.25083238162857802</c:v>
                </c:pt>
                <c:pt idx="79" formatCode="#,##0.0_ ">
                  <c:v>-0.13106897265971895</c:v>
                </c:pt>
                <c:pt idx="80" formatCode="#,##0.0_ ">
                  <c:v>-0.36991400259153417</c:v>
                </c:pt>
                <c:pt idx="81" formatCode="#,##0.0_ ">
                  <c:v>-0.12852951542108437</c:v>
                </c:pt>
                <c:pt idx="82" formatCode="#,##0.0_ ">
                  <c:v>0.45968710436964955</c:v>
                </c:pt>
                <c:pt idx="83" formatCode="#,##0.0_ ">
                  <c:v>0.38053938084097749</c:v>
                </c:pt>
                <c:pt idx="84" formatCode="#,##0.0_ ">
                  <c:v>-0.53649044927915379</c:v>
                </c:pt>
                <c:pt idx="85" formatCode="#,##0.0_ ">
                  <c:v>0.2419839363470373</c:v>
                </c:pt>
                <c:pt idx="86" formatCode="#,##0.0_ ">
                  <c:v>0.82888489672026289</c:v>
                </c:pt>
                <c:pt idx="87" formatCode="#,##0.0_ ">
                  <c:v>-0.65137284103117299</c:v>
                </c:pt>
                <c:pt idx="88" formatCode="#,##0.0_ ">
                  <c:v>0.98090748581293496</c:v>
                </c:pt>
                <c:pt idx="89" formatCode="#,##0.0_ ">
                  <c:v>-1.4562991887215695</c:v>
                </c:pt>
                <c:pt idx="90" formatCode="#,##0.0_ ">
                  <c:v>0.62007898023749419</c:v>
                </c:pt>
                <c:pt idx="91" formatCode="#,##0.0_ ">
                  <c:v>0.26633058726586967</c:v>
                </c:pt>
                <c:pt idx="92" formatCode="#,##0.0_ ">
                  <c:v>0.85124121152824372</c:v>
                </c:pt>
                <c:pt idx="93" formatCode="#,##0.0_ ">
                  <c:v>1.5762620074078626</c:v>
                </c:pt>
                <c:pt idx="94" formatCode="#,##0.0_ ">
                  <c:v>-3.1606303177114281</c:v>
                </c:pt>
                <c:pt idx="95" formatCode="#,##0.0_ ">
                  <c:v>-0.26962273645088075</c:v>
                </c:pt>
                <c:pt idx="96" formatCode="#,##0.0_ ">
                  <c:v>1.4822230647055843</c:v>
                </c:pt>
                <c:pt idx="97" formatCode="#,##0.0_ ">
                  <c:v>0.48180929851924148</c:v>
                </c:pt>
                <c:pt idx="98" formatCode="#,##0.0_ ">
                  <c:v>0.29732450589289172</c:v>
                </c:pt>
                <c:pt idx="99" formatCode="#,##0.0_ ">
                  <c:v>-0.49637102501610286</c:v>
                </c:pt>
                <c:pt idx="100" formatCode="#,##0.0_ ">
                  <c:v>-0.45184296310390515</c:v>
                </c:pt>
                <c:pt idx="101" formatCode="#,##0.0_ ">
                  <c:v>0.11089794615877757</c:v>
                </c:pt>
                <c:pt idx="102" formatCode="#,##0.0_ ">
                  <c:v>-1.439921359101791</c:v>
                </c:pt>
                <c:pt idx="103" formatCode="#,##0.0_ ">
                  <c:v>0.53971577088050804</c:v>
                </c:pt>
                <c:pt idx="104" formatCode="#,##0.0_ ">
                  <c:v>0.8099964508660179</c:v>
                </c:pt>
                <c:pt idx="105" formatCode="#,##0.0_ ">
                  <c:v>0.2789379550450064</c:v>
                </c:pt>
                <c:pt idx="106" formatCode="#,##0.0_ ">
                  <c:v>-7.7228806644828341E-2</c:v>
                </c:pt>
                <c:pt idx="107" formatCode="#,##0.0_ ">
                  <c:v>-0.50666659406981007</c:v>
                </c:pt>
                <c:pt idx="108" formatCode="#,##0.0_ ">
                  <c:v>0.11021696823354143</c:v>
                </c:pt>
                <c:pt idx="109" formatCode="#,##0.0_ ">
                  <c:v>7.7144175925440983E-3</c:v>
                </c:pt>
                <c:pt idx="110" formatCode="#,##0.0_ ">
                  <c:v>-0.16838851563453261</c:v>
                </c:pt>
                <c:pt idx="111" formatCode="#,##0.0_ ">
                  <c:v>-0.6013881783592212</c:v>
                </c:pt>
                <c:pt idx="112" formatCode="#,##0.0_ ">
                  <c:v>-0.44945982590383515</c:v>
                </c:pt>
                <c:pt idx="113" formatCode="#,##0.0_ ">
                  <c:v>2.6233939260000838E-2</c:v>
                </c:pt>
                <c:pt idx="114" formatCode="#,##0.0_ ">
                  <c:v>0.37094627343635089</c:v>
                </c:pt>
                <c:pt idx="115" formatCode="#,##0.0_ ">
                  <c:v>0.17603158956269738</c:v>
                </c:pt>
                <c:pt idx="116" formatCode="#,##0.0_ ">
                  <c:v>-6.715720981557638E-2</c:v>
                </c:pt>
                <c:pt idx="117" formatCode="#,##0.0_ ">
                  <c:v>-0.49748696022878969</c:v>
                </c:pt>
                <c:pt idx="118" formatCode="#,##0.0_ ">
                  <c:v>-0.34955077930376888</c:v>
                </c:pt>
                <c:pt idx="119" formatCode="#,##0.0_ ">
                  <c:v>-7.9874902179168039E-2</c:v>
                </c:pt>
                <c:pt idx="120" formatCode="#,##0.0_ ">
                  <c:v>8.2823820361639378E-2</c:v>
                </c:pt>
                <c:pt idx="121" formatCode="#,##0.0_ ">
                  <c:v>7.5420502407186341E-2</c:v>
                </c:pt>
                <c:pt idx="122" formatCode="#,##0.0_ ">
                  <c:v>-0.21481999140754038</c:v>
                </c:pt>
                <c:pt idx="123" formatCode="#,##0.0_ ">
                  <c:v>-3.2285712370210717E-2</c:v>
                </c:pt>
                <c:pt idx="124" formatCode="#,##0.0_ ">
                  <c:v>8.734340741781077E-2</c:v>
                </c:pt>
                <c:pt idx="125">
                  <c:v>#N/A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F-47D5-BA88-D96BBC810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482352"/>
        <c:axId val="2053294592"/>
      </c:areaChart>
      <c:lineChart>
        <c:grouping val="standard"/>
        <c:varyColors val="0"/>
        <c:ser>
          <c:idx val="1"/>
          <c:order val="0"/>
          <c:tx>
            <c:strRef>
              <c:f>PPI近月估计!$D$20:$D$21</c:f>
              <c:strCache>
                <c:ptCount val="2"/>
                <c:pt idx="0">
                  <c:v>实际同比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PPI近月估计!$D$22:$D$155</c:f>
              <c:numCache>
                <c:formatCode>###,###,###,###,##0.00</c:formatCode>
                <c:ptCount val="134"/>
                <c:pt idx="0">
                  <c:v>-1.64</c:v>
                </c:pt>
                <c:pt idx="1">
                  <c:v>-2</c:v>
                </c:pt>
                <c:pt idx="2">
                  <c:v>-2.3018999999999998</c:v>
                </c:pt>
                <c:pt idx="3">
                  <c:v>-2.0042</c:v>
                </c:pt>
                <c:pt idx="4">
                  <c:v>-1.4463999999999999</c:v>
                </c:pt>
                <c:pt idx="5">
                  <c:v>-1.1092</c:v>
                </c:pt>
                <c:pt idx="6">
                  <c:v>-0.86880000000000002</c:v>
                </c:pt>
                <c:pt idx="7">
                  <c:v>-1.2038</c:v>
                </c:pt>
                <c:pt idx="8">
                  <c:v>-1.7996000000000001</c:v>
                </c:pt>
                <c:pt idx="9">
                  <c:v>-2.2427999999999999</c:v>
                </c:pt>
                <c:pt idx="10">
                  <c:v>-2.6928000000000001</c:v>
                </c:pt>
                <c:pt idx="11">
                  <c:v>-3.3151999999999999</c:v>
                </c:pt>
                <c:pt idx="12">
                  <c:v>-4.3201999999999998</c:v>
                </c:pt>
                <c:pt idx="13">
                  <c:v>-4.7976000000000001</c:v>
                </c:pt>
                <c:pt idx="14">
                  <c:v>-4.5602999999999998</c:v>
                </c:pt>
                <c:pt idx="15">
                  <c:v>-4.5724999999999998</c:v>
                </c:pt>
                <c:pt idx="16">
                  <c:v>-4.6070000000000002</c:v>
                </c:pt>
                <c:pt idx="17">
                  <c:v>-4.8135000000000003</c:v>
                </c:pt>
                <c:pt idx="18">
                  <c:v>-5.3692000000000002</c:v>
                </c:pt>
                <c:pt idx="19">
                  <c:v>-5.9226999999999999</c:v>
                </c:pt>
                <c:pt idx="20">
                  <c:v>-5.9450000000000003</c:v>
                </c:pt>
                <c:pt idx="21">
                  <c:v>-5.9</c:v>
                </c:pt>
                <c:pt idx="22">
                  <c:v>-5.9</c:v>
                </c:pt>
                <c:pt idx="23">
                  <c:v>-5.9</c:v>
                </c:pt>
                <c:pt idx="24">
                  <c:v>-5.3</c:v>
                </c:pt>
                <c:pt idx="25">
                  <c:v>-4.9000000000000004</c:v>
                </c:pt>
                <c:pt idx="26">
                  <c:v>-4.3</c:v>
                </c:pt>
                <c:pt idx="27">
                  <c:v>-3.4</c:v>
                </c:pt>
                <c:pt idx="28">
                  <c:v>-2.8</c:v>
                </c:pt>
                <c:pt idx="29">
                  <c:v>-2.6</c:v>
                </c:pt>
                <c:pt idx="30">
                  <c:v>-1.7</c:v>
                </c:pt>
                <c:pt idx="31">
                  <c:v>-0.8</c:v>
                </c:pt>
                <c:pt idx="32">
                  <c:v>0.1</c:v>
                </c:pt>
                <c:pt idx="33">
                  <c:v>1.2</c:v>
                </c:pt>
                <c:pt idx="34">
                  <c:v>3.3</c:v>
                </c:pt>
                <c:pt idx="35">
                  <c:v>5.5</c:v>
                </c:pt>
                <c:pt idx="36">
                  <c:v>6.9</c:v>
                </c:pt>
                <c:pt idx="37">
                  <c:v>7.8</c:v>
                </c:pt>
                <c:pt idx="38">
                  <c:v>7.6</c:v>
                </c:pt>
                <c:pt idx="39">
                  <c:v>6.4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6.3</c:v>
                </c:pt>
                <c:pt idx="44">
                  <c:v>6.9</c:v>
                </c:pt>
                <c:pt idx="45">
                  <c:v>6.9</c:v>
                </c:pt>
                <c:pt idx="46">
                  <c:v>5.8</c:v>
                </c:pt>
                <c:pt idx="47">
                  <c:v>4.9000000000000004</c:v>
                </c:pt>
                <c:pt idx="48">
                  <c:v>4.3</c:v>
                </c:pt>
                <c:pt idx="49">
                  <c:v>3.7</c:v>
                </c:pt>
                <c:pt idx="50">
                  <c:v>3.1</c:v>
                </c:pt>
                <c:pt idx="51">
                  <c:v>3.4</c:v>
                </c:pt>
                <c:pt idx="52">
                  <c:v>4.0999999999999996</c:v>
                </c:pt>
                <c:pt idx="53">
                  <c:v>4.7</c:v>
                </c:pt>
                <c:pt idx="54">
                  <c:v>4.5999999999999996</c:v>
                </c:pt>
                <c:pt idx="55">
                  <c:v>4.0999999999999996</c:v>
                </c:pt>
                <c:pt idx="56">
                  <c:v>3.6</c:v>
                </c:pt>
                <c:pt idx="57">
                  <c:v>3.3</c:v>
                </c:pt>
                <c:pt idx="58">
                  <c:v>2.7</c:v>
                </c:pt>
                <c:pt idx="59">
                  <c:v>0.9</c:v>
                </c:pt>
                <c:pt idx="60">
                  <c:v>0.1</c:v>
                </c:pt>
                <c:pt idx="61">
                  <c:v>0.1</c:v>
                </c:pt>
                <c:pt idx="62">
                  <c:v>0.4</c:v>
                </c:pt>
                <c:pt idx="63">
                  <c:v>0.9</c:v>
                </c:pt>
                <c:pt idx="64">
                  <c:v>0.6</c:v>
                </c:pt>
                <c:pt idx="65">
                  <c:v>0</c:v>
                </c:pt>
                <c:pt idx="66">
                  <c:v>-0.3</c:v>
                </c:pt>
                <c:pt idx="67">
                  <c:v>-0.8</c:v>
                </c:pt>
                <c:pt idx="68">
                  <c:v>-1.2</c:v>
                </c:pt>
                <c:pt idx="69">
                  <c:v>-1.6</c:v>
                </c:pt>
                <c:pt idx="70">
                  <c:v>-1.4</c:v>
                </c:pt>
                <c:pt idx="71">
                  <c:v>-0.5</c:v>
                </c:pt>
                <c:pt idx="72">
                  <c:v>0.1</c:v>
                </c:pt>
                <c:pt idx="73">
                  <c:v>-0.4</c:v>
                </c:pt>
                <c:pt idx="74">
                  <c:v>-1.5</c:v>
                </c:pt>
                <c:pt idx="75">
                  <c:v>-3.1</c:v>
                </c:pt>
                <c:pt idx="76">
                  <c:v>-3.7</c:v>
                </c:pt>
                <c:pt idx="77">
                  <c:v>-3</c:v>
                </c:pt>
                <c:pt idx="78">
                  <c:v>-2.4</c:v>
                </c:pt>
                <c:pt idx="79">
                  <c:v>-2</c:v>
                </c:pt>
                <c:pt idx="80">
                  <c:v>-2.1</c:v>
                </c:pt>
                <c:pt idx="81">
                  <c:v>-2.1</c:v>
                </c:pt>
                <c:pt idx="82">
                  <c:v>-1.5</c:v>
                </c:pt>
                <c:pt idx="83">
                  <c:v>-0.4</c:v>
                </c:pt>
                <c:pt idx="84">
                  <c:v>0.3</c:v>
                </c:pt>
                <c:pt idx="85">
                  <c:v>1.7</c:v>
                </c:pt>
                <c:pt idx="86">
                  <c:v>4.4000000000000004</c:v>
                </c:pt>
                <c:pt idx="87">
                  <c:v>6.8</c:v>
                </c:pt>
                <c:pt idx="88">
                  <c:v>9</c:v>
                </c:pt>
                <c:pt idx="89">
                  <c:v>8.8000000000000007</c:v>
                </c:pt>
                <c:pt idx="90">
                  <c:v>9</c:v>
                </c:pt>
                <c:pt idx="91">
                  <c:v>9.5</c:v>
                </c:pt>
                <c:pt idx="92">
                  <c:v>10.7</c:v>
                </c:pt>
                <c:pt idx="93">
                  <c:v>13.5</c:v>
                </c:pt>
                <c:pt idx="94">
                  <c:v>12.9</c:v>
                </c:pt>
                <c:pt idx="95">
                  <c:v>10.3</c:v>
                </c:pt>
                <c:pt idx="96">
                  <c:v>9.1</c:v>
                </c:pt>
                <c:pt idx="97">
                  <c:v>8.8000000000000007</c:v>
                </c:pt>
                <c:pt idx="98">
                  <c:v>8.3000000000000007</c:v>
                </c:pt>
                <c:pt idx="99">
                  <c:v>8</c:v>
                </c:pt>
                <c:pt idx="100">
                  <c:v>6.4</c:v>
                </c:pt>
                <c:pt idx="101">
                  <c:v>6.1</c:v>
                </c:pt>
                <c:pt idx="102">
                  <c:v>4.2</c:v>
                </c:pt>
                <c:pt idx="103">
                  <c:v>2.2999999999999998</c:v>
                </c:pt>
                <c:pt idx="104">
                  <c:v>0.9</c:v>
                </c:pt>
                <c:pt idx="105">
                  <c:v>-1.3</c:v>
                </c:pt>
                <c:pt idx="106">
                  <c:v>-1.3</c:v>
                </c:pt>
                <c:pt idx="107">
                  <c:v>-0.7</c:v>
                </c:pt>
                <c:pt idx="108">
                  <c:v>-0.8</c:v>
                </c:pt>
                <c:pt idx="109">
                  <c:v>-1.4</c:v>
                </c:pt>
                <c:pt idx="110">
                  <c:v>-2.5</c:v>
                </c:pt>
                <c:pt idx="111">
                  <c:v>-3.6</c:v>
                </c:pt>
                <c:pt idx="112">
                  <c:v>-4.5999999999999996</c:v>
                </c:pt>
                <c:pt idx="113">
                  <c:v>-5.4</c:v>
                </c:pt>
                <c:pt idx="114">
                  <c:v>-4.4000000000000004</c:v>
                </c:pt>
                <c:pt idx="115">
                  <c:v>-3</c:v>
                </c:pt>
                <c:pt idx="116">
                  <c:v>-2.5</c:v>
                </c:pt>
                <c:pt idx="117">
                  <c:v>-2.6</c:v>
                </c:pt>
                <c:pt idx="118">
                  <c:v>-3</c:v>
                </c:pt>
                <c:pt idx="119">
                  <c:v>-2.7</c:v>
                </c:pt>
                <c:pt idx="120">
                  <c:v>-2.5</c:v>
                </c:pt>
                <c:pt idx="121">
                  <c:v>-2.7</c:v>
                </c:pt>
                <c:pt idx="122">
                  <c:v>-2.8</c:v>
                </c:pt>
                <c:pt idx="123">
                  <c:v>-2.5</c:v>
                </c:pt>
                <c:pt idx="124">
                  <c:v>-1.4</c:v>
                </c:pt>
                <c:pt idx="125">
                  <c:v>-0.8</c:v>
                </c:pt>
                <c:pt idx="126">
                  <c:v>-0.8</c:v>
                </c:pt>
                <c:pt idx="127">
                  <c:v>-1.8</c:v>
                </c:pt>
                <c:pt idx="128">
                  <c:v>-2.8</c:v>
                </c:pt>
                <c:pt idx="129">
                  <c:v>-2.9</c:v>
                </c:pt>
                <c:pt idx="130">
                  <c:v>-2.5</c:v>
                </c:pt>
                <c:pt idx="131">
                  <c:v>-2.2999999999999998</c:v>
                </c:pt>
                <c:pt idx="132">
                  <c:v>-2.2999999999999998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F-47D5-BA88-D96BBC810CF2}"/>
            </c:ext>
          </c:extLst>
        </c:ser>
        <c:ser>
          <c:idx val="2"/>
          <c:order val="1"/>
          <c:tx>
            <c:strRef>
              <c:f>PPI近月估计!$E$20:$E$21</c:f>
              <c:strCache>
                <c:ptCount val="2"/>
                <c:pt idx="0">
                  <c:v>同比预测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PPI近月估计!$E$22:$E$155</c:f>
              <c:numCache>
                <c:formatCode>General</c:formatCode>
                <c:ptCount val="134"/>
                <c:pt idx="12" formatCode="0.00">
                  <c:v>-3.9413473143441848</c:v>
                </c:pt>
                <c:pt idx="13" formatCode="0.00">
                  <c:v>-5.5582929932889584</c:v>
                </c:pt>
                <c:pt idx="14" formatCode="0.00">
                  <c:v>-5.0972204661867409</c:v>
                </c:pt>
                <c:pt idx="15" formatCode="0.00">
                  <c:v>-4.1433717057184367</c:v>
                </c:pt>
                <c:pt idx="16" formatCode="0.00">
                  <c:v>-4.6117058696153208</c:v>
                </c:pt>
                <c:pt idx="17" formatCode="0.00">
                  <c:v>-4.2577562877446979</c:v>
                </c:pt>
                <c:pt idx="18" formatCode="0.00">
                  <c:v>-5.163076811566583</c:v>
                </c:pt>
                <c:pt idx="19" formatCode="0.00">
                  <c:v>-6.1129790419951036</c:v>
                </c:pt>
                <c:pt idx="20" formatCode="0.00">
                  <c:v>-6.1970958335024875</c:v>
                </c:pt>
                <c:pt idx="21" formatCode="0.00">
                  <c:v>-5.974109598327388</c:v>
                </c:pt>
                <c:pt idx="22" formatCode="0.00">
                  <c:v>-5.8907283339848675</c:v>
                </c:pt>
                <c:pt idx="23" formatCode="0.00">
                  <c:v>-5.9105775937843816</c:v>
                </c:pt>
                <c:pt idx="24" formatCode="0.00">
                  <c:v>-5.4489232814365636</c:v>
                </c:pt>
                <c:pt idx="25" formatCode="0.00">
                  <c:v>-4.7784930425078045</c:v>
                </c:pt>
                <c:pt idx="26" formatCode="0.00">
                  <c:v>-5.0497411925845057</c:v>
                </c:pt>
                <c:pt idx="27" formatCode="0.00">
                  <c:v>-3.3449084532742148</c:v>
                </c:pt>
                <c:pt idx="28" formatCode="0.00">
                  <c:v>-2.2318202661611508</c:v>
                </c:pt>
                <c:pt idx="29" formatCode="0.00">
                  <c:v>-1.9158579248733787</c:v>
                </c:pt>
                <c:pt idx="30" formatCode="0.00">
                  <c:v>-2.3039944777306687</c:v>
                </c:pt>
                <c:pt idx="31" formatCode="0.00">
                  <c:v>-0.5839109817046193</c:v>
                </c:pt>
                <c:pt idx="32" formatCode="0.00">
                  <c:v>-0.10079805629624161</c:v>
                </c:pt>
                <c:pt idx="33" formatCode="0.00">
                  <c:v>1.2793266442757414</c:v>
                </c:pt>
                <c:pt idx="34" formatCode="0.00">
                  <c:v>2.6692822757183023</c:v>
                </c:pt>
                <c:pt idx="35" formatCode="0.00">
                  <c:v>5.7225235504607639</c:v>
                </c:pt>
                <c:pt idx="36" formatCode="0.00">
                  <c:v>7.7958424168813565</c:v>
                </c:pt>
                <c:pt idx="37" formatCode="0.00">
                  <c:v>7.7010725272960769</c:v>
                </c:pt>
                <c:pt idx="38" formatCode="0.00">
                  <c:v>7.7793216550576147</c:v>
                </c:pt>
                <c:pt idx="39" formatCode="0.00">
                  <c:v>7.2497560896571684</c:v>
                </c:pt>
                <c:pt idx="40" formatCode="0.00">
                  <c:v>5.2827159322877293</c:v>
                </c:pt>
                <c:pt idx="41" formatCode="0.00">
                  <c:v>5.4854834203156315</c:v>
                </c:pt>
                <c:pt idx="42" formatCode="0.00">
                  <c:v>5.0895329892257593</c:v>
                </c:pt>
                <c:pt idx="43" formatCode="0.00">
                  <c:v>5.4934650098565925</c:v>
                </c:pt>
                <c:pt idx="44" formatCode="0.00">
                  <c:v>6.9250143418333181</c:v>
                </c:pt>
                <c:pt idx="45" formatCode="0.00">
                  <c:v>7.3135611744253879</c:v>
                </c:pt>
                <c:pt idx="46" formatCode="0.00">
                  <c:v>5.9464074869223253</c:v>
                </c:pt>
                <c:pt idx="47" formatCode="0.00">
                  <c:v>4.6340405665575588</c:v>
                </c:pt>
                <c:pt idx="48" formatCode="0.00">
                  <c:v>4.8915040320594727</c:v>
                </c:pt>
                <c:pt idx="49" formatCode="0.00">
                  <c:v>3.5000386396334449</c:v>
                </c:pt>
                <c:pt idx="50" formatCode="0.00">
                  <c:v>3.1772536872722128</c:v>
                </c:pt>
                <c:pt idx="51" formatCode="0.00">
                  <c:v>3.0763478616340478</c:v>
                </c:pt>
                <c:pt idx="52" formatCode="0.00">
                  <c:v>3.5893225564000772</c:v>
                </c:pt>
                <c:pt idx="53" formatCode="0.00">
                  <c:v>4.9860881527098257</c:v>
                </c:pt>
                <c:pt idx="54" formatCode="0.00">
                  <c:v>4.7194033525852319</c:v>
                </c:pt>
                <c:pt idx="55" formatCode="0.00">
                  <c:v>3.6250154619779948</c:v>
                </c:pt>
                <c:pt idx="56" formatCode="0.00">
                  <c:v>3.8088403772831754</c:v>
                </c:pt>
                <c:pt idx="57" formatCode="0.00">
                  <c:v>3.697579774753379</c:v>
                </c:pt>
                <c:pt idx="58" formatCode="0.00">
                  <c:v>3.1488228295285978</c:v>
                </c:pt>
                <c:pt idx="59" formatCode="0.00">
                  <c:v>1.2101454652619879</c:v>
                </c:pt>
                <c:pt idx="60" formatCode="0.00">
                  <c:v>-0.79696645716717285</c:v>
                </c:pt>
                <c:pt idx="61" formatCode="0.00">
                  <c:v>-0.51104069280009412</c:v>
                </c:pt>
                <c:pt idx="62" formatCode="0.00">
                  <c:v>0.30499911586383632</c:v>
                </c:pt>
                <c:pt idx="63" formatCode="0.00">
                  <c:v>0.90928428230803604</c:v>
                </c:pt>
                <c:pt idx="64" formatCode="0.00">
                  <c:v>0.74614454598848567</c:v>
                </c:pt>
                <c:pt idx="65" formatCode="0.00">
                  <c:v>0.46983698811769159</c:v>
                </c:pt>
                <c:pt idx="66" formatCode="0.00">
                  <c:v>-0.5726250207242316</c:v>
                </c:pt>
                <c:pt idx="67" formatCode="0.00">
                  <c:v>-0.70115453250501503</c:v>
                </c:pt>
                <c:pt idx="68" formatCode="0.00">
                  <c:v>-1.624355384979026</c:v>
                </c:pt>
                <c:pt idx="69" formatCode="0.00">
                  <c:v>-1.368980181947407</c:v>
                </c:pt>
                <c:pt idx="70" formatCode="0.00">
                  <c:v>-1.4362793700601628</c:v>
                </c:pt>
                <c:pt idx="71" formatCode="0.00">
                  <c:v>-0.625788494628992</c:v>
                </c:pt>
                <c:pt idx="72" formatCode="0.00">
                  <c:v>0.15185310273551522</c:v>
                </c:pt>
                <c:pt idx="73" formatCode="0.00">
                  <c:v>0.3107341398450103</c:v>
                </c:pt>
                <c:pt idx="74" formatCode="0.00">
                  <c:v>-1.1132579795317383</c:v>
                </c:pt>
                <c:pt idx="75" formatCode="0.00">
                  <c:v>-3.0459039562154828</c:v>
                </c:pt>
                <c:pt idx="76" formatCode="0.00">
                  <c:v>-4.7739609781088319</c:v>
                </c:pt>
                <c:pt idx="77" formatCode="0.00">
                  <c:v>-3.427042291165904</c:v>
                </c:pt>
                <c:pt idx="78" formatCode="0.00">
                  <c:v>-2.1491676183714219</c:v>
                </c:pt>
                <c:pt idx="79" formatCode="0.00">
                  <c:v>-1.868931027340281</c:v>
                </c:pt>
                <c:pt idx="80" formatCode="0.00">
                  <c:v>-1.7300859974084659</c:v>
                </c:pt>
                <c:pt idx="81" formatCode="0.00">
                  <c:v>-1.9714704845789157</c:v>
                </c:pt>
                <c:pt idx="82" formatCode="0.00">
                  <c:v>-1.9596871043696495</c:v>
                </c:pt>
                <c:pt idx="83" formatCode="0.00">
                  <c:v>-0.78053938084097751</c:v>
                </c:pt>
                <c:pt idx="84" formatCode="0.00">
                  <c:v>0.83649044927915384</c:v>
                </c:pt>
                <c:pt idx="85" formatCode="0.00">
                  <c:v>1.4580160636529627</c:v>
                </c:pt>
                <c:pt idx="86" formatCode="0.00">
                  <c:v>3.5711151032797375</c:v>
                </c:pt>
                <c:pt idx="87" formatCode="0.00">
                  <c:v>7.4513728410311728</c:v>
                </c:pt>
                <c:pt idx="88" formatCode="0.00">
                  <c:v>8.019092514187065</c:v>
                </c:pt>
                <c:pt idx="89" formatCode="0.00">
                  <c:v>10.25629918872157</c:v>
                </c:pt>
                <c:pt idx="90" formatCode="0.00">
                  <c:v>8.3799210197625058</c:v>
                </c:pt>
                <c:pt idx="91" formatCode="0.00">
                  <c:v>9.2336694127341303</c:v>
                </c:pt>
                <c:pt idx="92" formatCode="0.00">
                  <c:v>9.8487587884717556</c:v>
                </c:pt>
                <c:pt idx="93" formatCode="0.00">
                  <c:v>11.923737992592137</c:v>
                </c:pt>
                <c:pt idx="94" formatCode="0.00">
                  <c:v>16.060630317711428</c:v>
                </c:pt>
                <c:pt idx="95" formatCode="0.00">
                  <c:v>10.569622736450881</c:v>
                </c:pt>
                <c:pt idx="96" formatCode="0.00">
                  <c:v>7.6177769352944154</c:v>
                </c:pt>
                <c:pt idx="97" formatCode="0.00">
                  <c:v>8.3181907014807592</c:v>
                </c:pt>
                <c:pt idx="98" formatCode="0.00">
                  <c:v>8.002675494107109</c:v>
                </c:pt>
                <c:pt idx="99" formatCode="0.00">
                  <c:v>8.4963710250161029</c:v>
                </c:pt>
                <c:pt idx="100" formatCode="0.00">
                  <c:v>6.8518429631039055</c:v>
                </c:pt>
                <c:pt idx="101" formatCode="0.00">
                  <c:v>5.9891020538412221</c:v>
                </c:pt>
                <c:pt idx="102" formatCode="0.00">
                  <c:v>5.6399213591017912</c:v>
                </c:pt>
                <c:pt idx="103" formatCode="0.00">
                  <c:v>1.7602842291194918</c:v>
                </c:pt>
                <c:pt idx="104" formatCode="0.00">
                  <c:v>9.0003549133982119E-2</c:v>
                </c:pt>
                <c:pt idx="105" formatCode="0.00">
                  <c:v>-1.5789379550450064</c:v>
                </c:pt>
                <c:pt idx="106" formatCode="0.00">
                  <c:v>-1.2227711933551717</c:v>
                </c:pt>
                <c:pt idx="107" formatCode="0.00">
                  <c:v>-0.19333340593018988</c:v>
                </c:pt>
                <c:pt idx="108" formatCode="0.00">
                  <c:v>-0.91021696823354148</c:v>
                </c:pt>
                <c:pt idx="109" formatCode="0.00">
                  <c:v>-1.407714417592544</c:v>
                </c:pt>
                <c:pt idx="110" formatCode="0.00">
                  <c:v>-2.3316114843654674</c:v>
                </c:pt>
                <c:pt idx="111" formatCode="0.00">
                  <c:v>-2.9986118216407789</c:v>
                </c:pt>
                <c:pt idx="112" formatCode="0.00">
                  <c:v>-4.1505401740961645</c:v>
                </c:pt>
                <c:pt idx="113" formatCode="0.00">
                  <c:v>-5.4262339392600012</c:v>
                </c:pt>
                <c:pt idx="114" formatCode="0.00">
                  <c:v>-4.7709462734363512</c:v>
                </c:pt>
                <c:pt idx="115" formatCode="0.00">
                  <c:v>-3.1760315895626974</c:v>
                </c:pt>
                <c:pt idx="116" formatCode="0.00">
                  <c:v>-2.4328427901844236</c:v>
                </c:pt>
                <c:pt idx="117" formatCode="0.00">
                  <c:v>-2.1025130397712104</c:v>
                </c:pt>
                <c:pt idx="118" formatCode="0.00">
                  <c:v>-2.6504492206962311</c:v>
                </c:pt>
                <c:pt idx="119" formatCode="0.00">
                  <c:v>-2.6201250978208321</c:v>
                </c:pt>
                <c:pt idx="120" formatCode="0.00">
                  <c:v>-2.5828238203616394</c:v>
                </c:pt>
                <c:pt idx="121" formatCode="0.00">
                  <c:v>-2.7754205024071865</c:v>
                </c:pt>
                <c:pt idx="122" formatCode="0.00">
                  <c:v>-2.5851800085924594</c:v>
                </c:pt>
                <c:pt idx="123" formatCode="0.00">
                  <c:v>-2.4677142876297893</c:v>
                </c:pt>
                <c:pt idx="124" formatCode="0.00">
                  <c:v>-1.4873434074178107</c:v>
                </c:pt>
                <c:pt idx="125" formatCode="0.00">
                  <c:v>-0.66700592867525188</c:v>
                </c:pt>
                <c:pt idx="126" formatCode="0.00">
                  <c:v>-0.930020013651216</c:v>
                </c:pt>
                <c:pt idx="127" formatCode="0.00">
                  <c:v>-1.6580383136100778</c:v>
                </c:pt>
                <c:pt idx="128" formatCode="0.00">
                  <c:v>-2.6949873415558301</c:v>
                </c:pt>
                <c:pt idx="129" formatCode="0.00">
                  <c:v>-2.6069219874799074</c:v>
                </c:pt>
                <c:pt idx="130" formatCode="0.00">
                  <c:v>-2.7553072013719486</c:v>
                </c:pt>
                <c:pt idx="131" formatCode="0.00">
                  <c:v>-2.3194506206864531</c:v>
                </c:pt>
                <c:pt idx="132" formatCode="0.00">
                  <c:v>-2.1947332890720759</c:v>
                </c:pt>
                <c:pt idx="133" formatCode="0.00">
                  <c:v>-1.8256518645933966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7F-47D5-BA88-D96BBC810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</c:lineChart>
      <c:dateAx>
        <c:axId val="836683968"/>
        <c:scaling>
          <c:orientation val="minMax"/>
          <c:max val="45716"/>
          <c:min val="42428"/>
        </c:scaling>
        <c:delete val="0"/>
        <c:axPos val="b"/>
        <c:numFmt formatCode="yyyy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  <c:majorUnit val="6"/>
        <c:majorTimeUnit val="months"/>
      </c:dateAx>
      <c:valAx>
        <c:axId val="836681224"/>
        <c:scaling>
          <c:orientation val="minMax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2053294592"/>
        <c:scaling>
          <c:orientation val="minMax"/>
          <c:max val="4"/>
          <c:min val="-2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2131482352"/>
        <c:crosses val="max"/>
        <c:crossBetween val="between"/>
      </c:valAx>
      <c:dateAx>
        <c:axId val="2131482352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205329459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950623719557785"/>
          <c:y val="1.7223955101249584E-2"/>
          <c:w val="0.71936437963100497"/>
          <c:h val="0.141093525210545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951711475177184E-2"/>
          <c:y val="0.13910857308224167"/>
          <c:w val="0.84020940000650091"/>
          <c:h val="0.76910079566437728"/>
        </c:manualLayout>
      </c:layout>
      <c:areaChart>
        <c:grouping val="standard"/>
        <c:varyColors val="0"/>
        <c:ser>
          <c:idx val="0"/>
          <c:order val="2"/>
          <c:tx>
            <c:strRef>
              <c:f>PPI近月估计!$F$20:$F$21</c:f>
              <c:strCache>
                <c:ptCount val="2"/>
                <c:pt idx="0">
                  <c:v>同比预测误差（右轴）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  <a:ln>
              <a:solidFill>
                <a:sysClr val="window" lastClr="FFFFFF">
                  <a:lumMod val="85000"/>
                </a:sysClr>
              </a:solidFill>
            </a:ln>
          </c:spPr>
          <c:cat>
            <c:numRef>
              <c:f>PPI近月估计!$A$22:$A$141</c:f>
              <c:numCache>
                <c:formatCode>yyyy\-mm;@</c:formatCode>
                <c:ptCount val="120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</c:numCache>
            </c:numRef>
          </c:cat>
          <c:val>
            <c:numRef>
              <c:f>PPI近月估计!$F$22:$F$141</c:f>
              <c:numCache>
                <c:formatCode>General</c:formatCode>
                <c:ptCount val="120"/>
                <c:pt idx="12" formatCode="#,##0.0_ ">
                  <c:v>-0.37885268565581498</c:v>
                </c:pt>
                <c:pt idx="13" formatCode="#,##0.0_ ">
                  <c:v>0.76069299328895834</c:v>
                </c:pt>
                <c:pt idx="14" formatCode="#,##0.0_ ">
                  <c:v>0.53692046618674105</c:v>
                </c:pt>
                <c:pt idx="15" formatCode="#,##0.0_ ">
                  <c:v>-0.42912829428156307</c:v>
                </c:pt>
                <c:pt idx="16" formatCode="#,##0.0_ ">
                  <c:v>4.7058696153206014E-3</c:v>
                </c:pt>
                <c:pt idx="17" formatCode="#,##0.0_ ">
                  <c:v>-0.55574371225530239</c:v>
                </c:pt>
                <c:pt idx="18" formatCode="#,##0.0_ ">
                  <c:v>-0.20612318843341715</c:v>
                </c:pt>
                <c:pt idx="19" formatCode="#,##0.0_ ">
                  <c:v>0.1902790419951037</c:v>
                </c:pt>
                <c:pt idx="20" formatCode="#,##0.0_ ">
                  <c:v>0.25209583350248721</c:v>
                </c:pt>
                <c:pt idx="21" formatCode="#,##0.0_ ">
                  <c:v>7.4109598327387616E-2</c:v>
                </c:pt>
                <c:pt idx="22" formatCode="#,##0.0_ ">
                  <c:v>-9.2716660151328512E-3</c:v>
                </c:pt>
                <c:pt idx="23" formatCode="#,##0.0_ ">
                  <c:v>1.0577593784381278E-2</c:v>
                </c:pt>
                <c:pt idx="24" formatCode="#,##0.0_ ">
                  <c:v>0.14892328143656375</c:v>
                </c:pt>
                <c:pt idx="25" formatCode="#,##0.0_ ">
                  <c:v>-0.12150695749219587</c:v>
                </c:pt>
                <c:pt idx="26" formatCode="#,##0.0_ ">
                  <c:v>0.74974119258450589</c:v>
                </c:pt>
                <c:pt idx="27" formatCode="#,##0.0_ ">
                  <c:v>-5.509154672578509E-2</c:v>
                </c:pt>
                <c:pt idx="28" formatCode="#,##0.0_ ">
                  <c:v>-0.56817973383884901</c:v>
                </c:pt>
                <c:pt idx="29" formatCode="#,##0.0_ ">
                  <c:v>-0.6841420751266214</c:v>
                </c:pt>
                <c:pt idx="30" formatCode="#,##0.0_ ">
                  <c:v>0.60399447773066872</c:v>
                </c:pt>
                <c:pt idx="31" formatCode="#,##0.0_ ">
                  <c:v>-0.21608901829538074</c:v>
                </c:pt>
                <c:pt idx="32" formatCode="#,##0.0_ ">
                  <c:v>0.20079805629624162</c:v>
                </c:pt>
                <c:pt idx="33" formatCode="#,##0.0_ ">
                  <c:v>-7.9326644275741431E-2</c:v>
                </c:pt>
                <c:pt idx="34" formatCode="#,##0.0_ ">
                  <c:v>0.63071772428169748</c:v>
                </c:pt>
                <c:pt idx="35" formatCode="#,##0.0_ ">
                  <c:v>-0.22252355046076389</c:v>
                </c:pt>
                <c:pt idx="36" formatCode="#,##0.0_ ">
                  <c:v>-0.89584241688135613</c:v>
                </c:pt>
                <c:pt idx="37" formatCode="#,##0.0_ ">
                  <c:v>9.8927472703922881E-2</c:v>
                </c:pt>
                <c:pt idx="38" formatCode="#,##0.0_ ">
                  <c:v>-0.1793216550576151</c:v>
                </c:pt>
                <c:pt idx="39" formatCode="#,##0.0_ ">
                  <c:v>-0.84975608965716809</c:v>
                </c:pt>
                <c:pt idx="40" formatCode="#,##0.0_ ">
                  <c:v>0.21728406771227071</c:v>
                </c:pt>
                <c:pt idx="41" formatCode="#,##0.0_ ">
                  <c:v>1.451657968436848E-2</c:v>
                </c:pt>
                <c:pt idx="42" formatCode="#,##0.0_ ">
                  <c:v>0.41046701077424075</c:v>
                </c:pt>
                <c:pt idx="43" formatCode="#,##0.0_ ">
                  <c:v>0.80653499014340735</c:v>
                </c:pt>
                <c:pt idx="44" formatCode="#,##0.0_ ">
                  <c:v>-2.5014341833317744E-2</c:v>
                </c:pt>
                <c:pt idx="45" formatCode="#,##0.0_ ">
                  <c:v>-0.41356117442538753</c:v>
                </c:pt>
                <c:pt idx="46" formatCode="#,##0.0_ ">
                  <c:v>-0.14640748692232552</c:v>
                </c:pt>
                <c:pt idx="47" formatCode="#,##0.0_ ">
                  <c:v>0.26595943344244155</c:v>
                </c:pt>
                <c:pt idx="48" formatCode="#,##0.0_ ">
                  <c:v>-0.59150403205947288</c:v>
                </c:pt>
                <c:pt idx="49" formatCode="#,##0.0_ ">
                  <c:v>0.19996136036655532</c:v>
                </c:pt>
                <c:pt idx="50" formatCode="#,##0.0_ ">
                  <c:v>-7.7253687272212712E-2</c:v>
                </c:pt>
                <c:pt idx="51" formatCode="#,##0.0_ ">
                  <c:v>0.32365213836595208</c:v>
                </c:pt>
                <c:pt idx="52" formatCode="#,##0.0_ ">
                  <c:v>0.5106774435999224</c:v>
                </c:pt>
                <c:pt idx="53" formatCode="#,##0.0_ ">
                  <c:v>-0.28608815270982557</c:v>
                </c:pt>
                <c:pt idx="54" formatCode="#,##0.0_ ">
                  <c:v>-0.11940335258523227</c:v>
                </c:pt>
                <c:pt idx="55" formatCode="#,##0.0_ ">
                  <c:v>0.4749845380220048</c:v>
                </c:pt>
                <c:pt idx="56" formatCode="#,##0.0_ ">
                  <c:v>-0.20884037728317528</c:v>
                </c:pt>
                <c:pt idx="57" formatCode="#,##0.0_ ">
                  <c:v>-0.39757977475337913</c:v>
                </c:pt>
                <c:pt idx="58" formatCode="#,##0.0_ ">
                  <c:v>-0.44882282952859764</c:v>
                </c:pt>
                <c:pt idx="59" formatCode="#,##0.0_ ">
                  <c:v>-0.31014546526198783</c:v>
                </c:pt>
                <c:pt idx="60" formatCode="#,##0.0_ ">
                  <c:v>0.89696645716717283</c:v>
                </c:pt>
                <c:pt idx="61" formatCode="#,##0.0_ ">
                  <c:v>0.6110406928000941</c:v>
                </c:pt>
                <c:pt idx="62" formatCode="#,##0.0_ ">
                  <c:v>9.5000884136163699E-2</c:v>
                </c:pt>
                <c:pt idx="63" formatCode="#,##0.0_ ">
                  <c:v>-9.2842823080360182E-3</c:v>
                </c:pt>
                <c:pt idx="64" formatCode="#,##0.0_ ">
                  <c:v>-0.1461445459884857</c:v>
                </c:pt>
                <c:pt idx="65" formatCode="#,##0.0_ ">
                  <c:v>-0.46983698811769159</c:v>
                </c:pt>
                <c:pt idx="66" formatCode="#,##0.0_ ">
                  <c:v>0.27262502072423161</c:v>
                </c:pt>
                <c:pt idx="67" formatCode="#,##0.0_ ">
                  <c:v>-9.8845467494985018E-2</c:v>
                </c:pt>
                <c:pt idx="68" formatCode="#,##0.0_ ">
                  <c:v>0.42435538497902603</c:v>
                </c:pt>
                <c:pt idx="69" formatCode="#,##0.0_ ">
                  <c:v>-0.23101981805259308</c:v>
                </c:pt>
                <c:pt idx="70" formatCode="#,##0.0_ ">
                  <c:v>3.6279370060162908E-2</c:v>
                </c:pt>
                <c:pt idx="71" formatCode="#,##0.0_ ">
                  <c:v>0.125788494628992</c:v>
                </c:pt>
                <c:pt idx="72" formatCode="#,##0.0_ ">
                  <c:v>-5.1853102735515216E-2</c:v>
                </c:pt>
                <c:pt idx="73" formatCode="#,##0.0_ ">
                  <c:v>-0.71073413984501033</c:v>
                </c:pt>
                <c:pt idx="74" formatCode="#,##0.0_ ">
                  <c:v>-0.38674202046826167</c:v>
                </c:pt>
                <c:pt idx="75" formatCode="#,##0.0_ ">
                  <c:v>-5.4096043784517267E-2</c:v>
                </c:pt>
                <c:pt idx="76" formatCode="#,##0.0_ ">
                  <c:v>1.0739609781088317</c:v>
                </c:pt>
                <c:pt idx="77" formatCode="#,##0.0_ ">
                  <c:v>0.42704229116590398</c:v>
                </c:pt>
                <c:pt idx="78" formatCode="#,##0.0_ ">
                  <c:v>-0.25083238162857802</c:v>
                </c:pt>
                <c:pt idx="79" formatCode="#,##0.0_ ">
                  <c:v>-0.13106897265971895</c:v>
                </c:pt>
                <c:pt idx="80" formatCode="#,##0.0_ ">
                  <c:v>-0.36991400259153417</c:v>
                </c:pt>
                <c:pt idx="81" formatCode="#,##0.0_ ">
                  <c:v>-0.12852951542108437</c:v>
                </c:pt>
                <c:pt idx="82" formatCode="#,##0.0_ ">
                  <c:v>0.45968710436964955</c:v>
                </c:pt>
                <c:pt idx="83" formatCode="#,##0.0_ ">
                  <c:v>0.38053938084097749</c:v>
                </c:pt>
                <c:pt idx="84" formatCode="#,##0.0_ ">
                  <c:v>-0.53649044927915379</c:v>
                </c:pt>
                <c:pt idx="85" formatCode="#,##0.0_ ">
                  <c:v>0.2419839363470373</c:v>
                </c:pt>
                <c:pt idx="86" formatCode="#,##0.0_ ">
                  <c:v>0.82888489672026289</c:v>
                </c:pt>
                <c:pt idx="87" formatCode="#,##0.0_ ">
                  <c:v>-0.65137284103117299</c:v>
                </c:pt>
                <c:pt idx="88" formatCode="#,##0.0_ ">
                  <c:v>0.98090748581293496</c:v>
                </c:pt>
                <c:pt idx="89" formatCode="#,##0.0_ ">
                  <c:v>-1.4562991887215695</c:v>
                </c:pt>
                <c:pt idx="90" formatCode="#,##0.0_ ">
                  <c:v>0.62007898023749419</c:v>
                </c:pt>
                <c:pt idx="91" formatCode="#,##0.0_ ">
                  <c:v>0.26633058726586967</c:v>
                </c:pt>
                <c:pt idx="92" formatCode="#,##0.0_ ">
                  <c:v>0.85124121152824372</c:v>
                </c:pt>
                <c:pt idx="93" formatCode="#,##0.0_ ">
                  <c:v>1.5762620074078626</c:v>
                </c:pt>
                <c:pt idx="94" formatCode="#,##0.0_ ">
                  <c:v>-3.1606303177114281</c:v>
                </c:pt>
                <c:pt idx="95" formatCode="#,##0.0_ ">
                  <c:v>-0.26962273645088075</c:v>
                </c:pt>
                <c:pt idx="96" formatCode="#,##0.0_ ">
                  <c:v>1.4822230647055843</c:v>
                </c:pt>
                <c:pt idx="97" formatCode="#,##0.0_ ">
                  <c:v>0.48180929851924148</c:v>
                </c:pt>
                <c:pt idx="98" formatCode="#,##0.0_ ">
                  <c:v>0.29732450589289172</c:v>
                </c:pt>
                <c:pt idx="99" formatCode="#,##0.0_ ">
                  <c:v>-0.49637102501610286</c:v>
                </c:pt>
                <c:pt idx="100" formatCode="#,##0.0_ ">
                  <c:v>-0.45184296310390515</c:v>
                </c:pt>
                <c:pt idx="101" formatCode="#,##0.0_ ">
                  <c:v>0.11089794615877757</c:v>
                </c:pt>
                <c:pt idx="102" formatCode="#,##0.0_ ">
                  <c:v>-1.439921359101791</c:v>
                </c:pt>
                <c:pt idx="103" formatCode="#,##0.0_ ">
                  <c:v>0.53971577088050804</c:v>
                </c:pt>
                <c:pt idx="104" formatCode="#,##0.0_ ">
                  <c:v>0.8099964508660179</c:v>
                </c:pt>
                <c:pt idx="105" formatCode="#,##0.0_ ">
                  <c:v>0.2789379550450064</c:v>
                </c:pt>
                <c:pt idx="106" formatCode="#,##0.0_ ">
                  <c:v>-7.7228806644828341E-2</c:v>
                </c:pt>
                <c:pt idx="107" formatCode="#,##0.0_ ">
                  <c:v>-0.50666659406981007</c:v>
                </c:pt>
                <c:pt idx="108" formatCode="#,##0.0_ ">
                  <c:v>0.11021696823354143</c:v>
                </c:pt>
                <c:pt idx="109" formatCode="#,##0.0_ ">
                  <c:v>7.7144175925440983E-3</c:v>
                </c:pt>
                <c:pt idx="110" formatCode="#,##0.0_ ">
                  <c:v>-0.16838851563453261</c:v>
                </c:pt>
                <c:pt idx="111" formatCode="#,##0.0_ ">
                  <c:v>-0.6013881783592212</c:v>
                </c:pt>
                <c:pt idx="112" formatCode="#,##0.0_ ">
                  <c:v>-0.44945982590383515</c:v>
                </c:pt>
                <c:pt idx="113" formatCode="#,##0.0_ ">
                  <c:v>2.6233939260000838E-2</c:v>
                </c:pt>
                <c:pt idx="114" formatCode="#,##0.0_ ">
                  <c:v>0.37094627343635089</c:v>
                </c:pt>
                <c:pt idx="115" formatCode="#,##0.0_ ">
                  <c:v>0.17603158956269738</c:v>
                </c:pt>
                <c:pt idx="116" formatCode="#,##0.0_ ">
                  <c:v>-6.715720981557638E-2</c:v>
                </c:pt>
                <c:pt idx="117" formatCode="#,##0.0_ ">
                  <c:v>-0.49748696022878969</c:v>
                </c:pt>
                <c:pt idx="118" formatCode="#,##0.0_ ">
                  <c:v>-0.34955077930376888</c:v>
                </c:pt>
                <c:pt idx="119" formatCode="#,##0.0_ ">
                  <c:v>-7.9874902179168039E-2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F-496A-A50E-33D0B1EBF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482352"/>
        <c:axId val="2053294592"/>
      </c:areaChart>
      <c:lineChart>
        <c:grouping val="standard"/>
        <c:varyColors val="0"/>
        <c:ser>
          <c:idx val="1"/>
          <c:order val="0"/>
          <c:tx>
            <c:strRef>
              <c:f>PPI近月估计!$D$20:$D$21</c:f>
              <c:strCache>
                <c:ptCount val="2"/>
                <c:pt idx="0">
                  <c:v>实际同比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PPI近月估计!$D$22:$D$147</c:f>
              <c:numCache>
                <c:formatCode>###,###,###,###,##0.00</c:formatCode>
                <c:ptCount val="126"/>
                <c:pt idx="0">
                  <c:v>-1.64</c:v>
                </c:pt>
                <c:pt idx="1">
                  <c:v>-2</c:v>
                </c:pt>
                <c:pt idx="2">
                  <c:v>-2.3018999999999998</c:v>
                </c:pt>
                <c:pt idx="3">
                  <c:v>-2.0042</c:v>
                </c:pt>
                <c:pt idx="4">
                  <c:v>-1.4463999999999999</c:v>
                </c:pt>
                <c:pt idx="5">
                  <c:v>-1.1092</c:v>
                </c:pt>
                <c:pt idx="6">
                  <c:v>-0.86880000000000002</c:v>
                </c:pt>
                <c:pt idx="7">
                  <c:v>-1.2038</c:v>
                </c:pt>
                <c:pt idx="8">
                  <c:v>-1.7996000000000001</c:v>
                </c:pt>
                <c:pt idx="9">
                  <c:v>-2.2427999999999999</c:v>
                </c:pt>
                <c:pt idx="10">
                  <c:v>-2.6928000000000001</c:v>
                </c:pt>
                <c:pt idx="11">
                  <c:v>-3.3151999999999999</c:v>
                </c:pt>
                <c:pt idx="12">
                  <c:v>-4.3201999999999998</c:v>
                </c:pt>
                <c:pt idx="13">
                  <c:v>-4.7976000000000001</c:v>
                </c:pt>
                <c:pt idx="14">
                  <c:v>-4.5602999999999998</c:v>
                </c:pt>
                <c:pt idx="15">
                  <c:v>-4.5724999999999998</c:v>
                </c:pt>
                <c:pt idx="16">
                  <c:v>-4.6070000000000002</c:v>
                </c:pt>
                <c:pt idx="17">
                  <c:v>-4.8135000000000003</c:v>
                </c:pt>
                <c:pt idx="18">
                  <c:v>-5.3692000000000002</c:v>
                </c:pt>
                <c:pt idx="19">
                  <c:v>-5.9226999999999999</c:v>
                </c:pt>
                <c:pt idx="20">
                  <c:v>-5.9450000000000003</c:v>
                </c:pt>
                <c:pt idx="21">
                  <c:v>-5.9</c:v>
                </c:pt>
                <c:pt idx="22">
                  <c:v>-5.9</c:v>
                </c:pt>
                <c:pt idx="23">
                  <c:v>-5.9</c:v>
                </c:pt>
                <c:pt idx="24">
                  <c:v>-5.3</c:v>
                </c:pt>
                <c:pt idx="25">
                  <c:v>-4.9000000000000004</c:v>
                </c:pt>
                <c:pt idx="26">
                  <c:v>-4.3</c:v>
                </c:pt>
                <c:pt idx="27">
                  <c:v>-3.4</c:v>
                </c:pt>
                <c:pt idx="28">
                  <c:v>-2.8</c:v>
                </c:pt>
                <c:pt idx="29">
                  <c:v>-2.6</c:v>
                </c:pt>
                <c:pt idx="30">
                  <c:v>-1.7</c:v>
                </c:pt>
                <c:pt idx="31">
                  <c:v>-0.8</c:v>
                </c:pt>
                <c:pt idx="32">
                  <c:v>0.1</c:v>
                </c:pt>
                <c:pt idx="33">
                  <c:v>1.2</c:v>
                </c:pt>
                <c:pt idx="34">
                  <c:v>3.3</c:v>
                </c:pt>
                <c:pt idx="35">
                  <c:v>5.5</c:v>
                </c:pt>
                <c:pt idx="36">
                  <c:v>6.9</c:v>
                </c:pt>
                <c:pt idx="37">
                  <c:v>7.8</c:v>
                </c:pt>
                <c:pt idx="38">
                  <c:v>7.6</c:v>
                </c:pt>
                <c:pt idx="39">
                  <c:v>6.4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6.3</c:v>
                </c:pt>
                <c:pt idx="44">
                  <c:v>6.9</c:v>
                </c:pt>
                <c:pt idx="45">
                  <c:v>6.9</c:v>
                </c:pt>
                <c:pt idx="46">
                  <c:v>5.8</c:v>
                </c:pt>
                <c:pt idx="47">
                  <c:v>4.9000000000000004</c:v>
                </c:pt>
                <c:pt idx="48">
                  <c:v>4.3</c:v>
                </c:pt>
                <c:pt idx="49">
                  <c:v>3.7</c:v>
                </c:pt>
                <c:pt idx="50">
                  <c:v>3.1</c:v>
                </c:pt>
                <c:pt idx="51">
                  <c:v>3.4</c:v>
                </c:pt>
                <c:pt idx="52">
                  <c:v>4.0999999999999996</c:v>
                </c:pt>
                <c:pt idx="53">
                  <c:v>4.7</c:v>
                </c:pt>
                <c:pt idx="54">
                  <c:v>4.5999999999999996</c:v>
                </c:pt>
                <c:pt idx="55">
                  <c:v>4.0999999999999996</c:v>
                </c:pt>
                <c:pt idx="56">
                  <c:v>3.6</c:v>
                </c:pt>
                <c:pt idx="57">
                  <c:v>3.3</c:v>
                </c:pt>
                <c:pt idx="58">
                  <c:v>2.7</c:v>
                </c:pt>
                <c:pt idx="59">
                  <c:v>0.9</c:v>
                </c:pt>
                <c:pt idx="60">
                  <c:v>0.1</c:v>
                </c:pt>
                <c:pt idx="61">
                  <c:v>0.1</c:v>
                </c:pt>
                <c:pt idx="62">
                  <c:v>0.4</c:v>
                </c:pt>
                <c:pt idx="63">
                  <c:v>0.9</c:v>
                </c:pt>
                <c:pt idx="64">
                  <c:v>0.6</c:v>
                </c:pt>
                <c:pt idx="65">
                  <c:v>0</c:v>
                </c:pt>
                <c:pt idx="66">
                  <c:v>-0.3</c:v>
                </c:pt>
                <c:pt idx="67">
                  <c:v>-0.8</c:v>
                </c:pt>
                <c:pt idx="68">
                  <c:v>-1.2</c:v>
                </c:pt>
                <c:pt idx="69">
                  <c:v>-1.6</c:v>
                </c:pt>
                <c:pt idx="70">
                  <c:v>-1.4</c:v>
                </c:pt>
                <c:pt idx="71">
                  <c:v>-0.5</c:v>
                </c:pt>
                <c:pt idx="72">
                  <c:v>0.1</c:v>
                </c:pt>
                <c:pt idx="73">
                  <c:v>-0.4</c:v>
                </c:pt>
                <c:pt idx="74">
                  <c:v>-1.5</c:v>
                </c:pt>
                <c:pt idx="75">
                  <c:v>-3.1</c:v>
                </c:pt>
                <c:pt idx="76">
                  <c:v>-3.7</c:v>
                </c:pt>
                <c:pt idx="77">
                  <c:v>-3</c:v>
                </c:pt>
                <c:pt idx="78">
                  <c:v>-2.4</c:v>
                </c:pt>
                <c:pt idx="79">
                  <c:v>-2</c:v>
                </c:pt>
                <c:pt idx="80">
                  <c:v>-2.1</c:v>
                </c:pt>
                <c:pt idx="81">
                  <c:v>-2.1</c:v>
                </c:pt>
                <c:pt idx="82">
                  <c:v>-1.5</c:v>
                </c:pt>
                <c:pt idx="83">
                  <c:v>-0.4</c:v>
                </c:pt>
                <c:pt idx="84">
                  <c:v>0.3</c:v>
                </c:pt>
                <c:pt idx="85">
                  <c:v>1.7</c:v>
                </c:pt>
                <c:pt idx="86">
                  <c:v>4.4000000000000004</c:v>
                </c:pt>
                <c:pt idx="87">
                  <c:v>6.8</c:v>
                </c:pt>
                <c:pt idx="88">
                  <c:v>9</c:v>
                </c:pt>
                <c:pt idx="89">
                  <c:v>8.8000000000000007</c:v>
                </c:pt>
                <c:pt idx="90">
                  <c:v>9</c:v>
                </c:pt>
                <c:pt idx="91">
                  <c:v>9.5</c:v>
                </c:pt>
                <c:pt idx="92">
                  <c:v>10.7</c:v>
                </c:pt>
                <c:pt idx="93">
                  <c:v>13.5</c:v>
                </c:pt>
                <c:pt idx="94">
                  <c:v>12.9</c:v>
                </c:pt>
                <c:pt idx="95">
                  <c:v>10.3</c:v>
                </c:pt>
                <c:pt idx="96">
                  <c:v>9.1</c:v>
                </c:pt>
                <c:pt idx="97">
                  <c:v>8.8000000000000007</c:v>
                </c:pt>
                <c:pt idx="98">
                  <c:v>8.3000000000000007</c:v>
                </c:pt>
                <c:pt idx="99">
                  <c:v>8</c:v>
                </c:pt>
                <c:pt idx="100">
                  <c:v>6.4</c:v>
                </c:pt>
                <c:pt idx="101">
                  <c:v>6.1</c:v>
                </c:pt>
                <c:pt idx="102">
                  <c:v>4.2</c:v>
                </c:pt>
                <c:pt idx="103">
                  <c:v>2.2999999999999998</c:v>
                </c:pt>
                <c:pt idx="104">
                  <c:v>0.9</c:v>
                </c:pt>
                <c:pt idx="105">
                  <c:v>-1.3</c:v>
                </c:pt>
                <c:pt idx="106">
                  <c:v>-1.3</c:v>
                </c:pt>
                <c:pt idx="107">
                  <c:v>-0.7</c:v>
                </c:pt>
                <c:pt idx="108">
                  <c:v>-0.8</c:v>
                </c:pt>
                <c:pt idx="109">
                  <c:v>-1.4</c:v>
                </c:pt>
                <c:pt idx="110">
                  <c:v>-2.5</c:v>
                </c:pt>
                <c:pt idx="111">
                  <c:v>-3.6</c:v>
                </c:pt>
                <c:pt idx="112">
                  <c:v>-4.5999999999999996</c:v>
                </c:pt>
                <c:pt idx="113">
                  <c:v>-5.4</c:v>
                </c:pt>
                <c:pt idx="114">
                  <c:v>-4.4000000000000004</c:v>
                </c:pt>
                <c:pt idx="115">
                  <c:v>-3</c:v>
                </c:pt>
                <c:pt idx="116">
                  <c:v>-2.5</c:v>
                </c:pt>
                <c:pt idx="117">
                  <c:v>-2.6</c:v>
                </c:pt>
                <c:pt idx="118">
                  <c:v>-3</c:v>
                </c:pt>
                <c:pt idx="119">
                  <c:v>-2.7</c:v>
                </c:pt>
                <c:pt idx="120">
                  <c:v>-2.5</c:v>
                </c:pt>
                <c:pt idx="121">
                  <c:v>-2.7</c:v>
                </c:pt>
                <c:pt idx="122">
                  <c:v>-2.8</c:v>
                </c:pt>
                <c:pt idx="123">
                  <c:v>-2.5</c:v>
                </c:pt>
                <c:pt idx="124">
                  <c:v>-1.4</c:v>
                </c:pt>
                <c:pt idx="125">
                  <c:v>-0.8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3FF-496A-A50E-33D0B1EBF100}"/>
            </c:ext>
          </c:extLst>
        </c:ser>
        <c:ser>
          <c:idx val="2"/>
          <c:order val="1"/>
          <c:tx>
            <c:strRef>
              <c:f>PPI近月估计!$E$20:$E$21</c:f>
              <c:strCache>
                <c:ptCount val="2"/>
                <c:pt idx="0">
                  <c:v>同比预测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PPI近月估计!$E$22:$E$155</c:f>
              <c:numCache>
                <c:formatCode>General</c:formatCode>
                <c:ptCount val="134"/>
                <c:pt idx="12" formatCode="0.00">
                  <c:v>-3.9413473143441848</c:v>
                </c:pt>
                <c:pt idx="13" formatCode="0.00">
                  <c:v>-5.5582929932889584</c:v>
                </c:pt>
                <c:pt idx="14" formatCode="0.00">
                  <c:v>-5.0972204661867409</c:v>
                </c:pt>
                <c:pt idx="15" formatCode="0.00">
                  <c:v>-4.1433717057184367</c:v>
                </c:pt>
                <c:pt idx="16" formatCode="0.00">
                  <c:v>-4.6117058696153208</c:v>
                </c:pt>
                <c:pt idx="17" formatCode="0.00">
                  <c:v>-4.2577562877446979</c:v>
                </c:pt>
                <c:pt idx="18" formatCode="0.00">
                  <c:v>-5.163076811566583</c:v>
                </c:pt>
                <c:pt idx="19" formatCode="0.00">
                  <c:v>-6.1129790419951036</c:v>
                </c:pt>
                <c:pt idx="20" formatCode="0.00">
                  <c:v>-6.1970958335024875</c:v>
                </c:pt>
                <c:pt idx="21" formatCode="0.00">
                  <c:v>-5.974109598327388</c:v>
                </c:pt>
                <c:pt idx="22" formatCode="0.00">
                  <c:v>-5.8907283339848675</c:v>
                </c:pt>
                <c:pt idx="23" formatCode="0.00">
                  <c:v>-5.9105775937843816</c:v>
                </c:pt>
                <c:pt idx="24" formatCode="0.00">
                  <c:v>-5.4489232814365636</c:v>
                </c:pt>
                <c:pt idx="25" formatCode="0.00">
                  <c:v>-4.7784930425078045</c:v>
                </c:pt>
                <c:pt idx="26" formatCode="0.00">
                  <c:v>-5.0497411925845057</c:v>
                </c:pt>
                <c:pt idx="27" formatCode="0.00">
                  <c:v>-3.3449084532742148</c:v>
                </c:pt>
                <c:pt idx="28" formatCode="0.00">
                  <c:v>-2.2318202661611508</c:v>
                </c:pt>
                <c:pt idx="29" formatCode="0.00">
                  <c:v>-1.9158579248733787</c:v>
                </c:pt>
                <c:pt idx="30" formatCode="0.00">
                  <c:v>-2.3039944777306687</c:v>
                </c:pt>
                <c:pt idx="31" formatCode="0.00">
                  <c:v>-0.5839109817046193</c:v>
                </c:pt>
                <c:pt idx="32" formatCode="0.00">
                  <c:v>-0.10079805629624161</c:v>
                </c:pt>
                <c:pt idx="33" formatCode="0.00">
                  <c:v>1.2793266442757414</c:v>
                </c:pt>
                <c:pt idx="34" formatCode="0.00">
                  <c:v>2.6692822757183023</c:v>
                </c:pt>
                <c:pt idx="35" formatCode="0.00">
                  <c:v>5.7225235504607639</c:v>
                </c:pt>
                <c:pt idx="36" formatCode="0.00">
                  <c:v>7.7958424168813565</c:v>
                </c:pt>
                <c:pt idx="37" formatCode="0.00">
                  <c:v>7.7010725272960769</c:v>
                </c:pt>
                <c:pt idx="38" formatCode="0.00">
                  <c:v>7.7793216550576147</c:v>
                </c:pt>
                <c:pt idx="39" formatCode="0.00">
                  <c:v>7.2497560896571684</c:v>
                </c:pt>
                <c:pt idx="40" formatCode="0.00">
                  <c:v>5.2827159322877293</c:v>
                </c:pt>
                <c:pt idx="41" formatCode="0.00">
                  <c:v>5.4854834203156315</c:v>
                </c:pt>
                <c:pt idx="42" formatCode="0.00">
                  <c:v>5.0895329892257593</c:v>
                </c:pt>
                <c:pt idx="43" formatCode="0.00">
                  <c:v>5.4934650098565925</c:v>
                </c:pt>
                <c:pt idx="44" formatCode="0.00">
                  <c:v>6.9250143418333181</c:v>
                </c:pt>
                <c:pt idx="45" formatCode="0.00">
                  <c:v>7.3135611744253879</c:v>
                </c:pt>
                <c:pt idx="46" formatCode="0.00">
                  <c:v>5.9464074869223253</c:v>
                </c:pt>
                <c:pt idx="47" formatCode="0.00">
                  <c:v>4.6340405665575588</c:v>
                </c:pt>
                <c:pt idx="48" formatCode="0.00">
                  <c:v>4.8915040320594727</c:v>
                </c:pt>
                <c:pt idx="49" formatCode="0.00">
                  <c:v>3.5000386396334449</c:v>
                </c:pt>
                <c:pt idx="50" formatCode="0.00">
                  <c:v>3.1772536872722128</c:v>
                </c:pt>
                <c:pt idx="51" formatCode="0.00">
                  <c:v>3.0763478616340478</c:v>
                </c:pt>
                <c:pt idx="52" formatCode="0.00">
                  <c:v>3.5893225564000772</c:v>
                </c:pt>
                <c:pt idx="53" formatCode="0.00">
                  <c:v>4.9860881527098257</c:v>
                </c:pt>
                <c:pt idx="54" formatCode="0.00">
                  <c:v>4.7194033525852319</c:v>
                </c:pt>
                <c:pt idx="55" formatCode="0.00">
                  <c:v>3.6250154619779948</c:v>
                </c:pt>
                <c:pt idx="56" formatCode="0.00">
                  <c:v>3.8088403772831754</c:v>
                </c:pt>
                <c:pt idx="57" formatCode="0.00">
                  <c:v>3.697579774753379</c:v>
                </c:pt>
                <c:pt idx="58" formatCode="0.00">
                  <c:v>3.1488228295285978</c:v>
                </c:pt>
                <c:pt idx="59" formatCode="0.00">
                  <c:v>1.2101454652619879</c:v>
                </c:pt>
                <c:pt idx="60" formatCode="0.00">
                  <c:v>-0.79696645716717285</c:v>
                </c:pt>
                <c:pt idx="61" formatCode="0.00">
                  <c:v>-0.51104069280009412</c:v>
                </c:pt>
                <c:pt idx="62" formatCode="0.00">
                  <c:v>0.30499911586383632</c:v>
                </c:pt>
                <c:pt idx="63" formatCode="0.00">
                  <c:v>0.90928428230803604</c:v>
                </c:pt>
                <c:pt idx="64" formatCode="0.00">
                  <c:v>0.74614454598848567</c:v>
                </c:pt>
                <c:pt idx="65" formatCode="0.00">
                  <c:v>0.46983698811769159</c:v>
                </c:pt>
                <c:pt idx="66" formatCode="0.00">
                  <c:v>-0.5726250207242316</c:v>
                </c:pt>
                <c:pt idx="67" formatCode="0.00">
                  <c:v>-0.70115453250501503</c:v>
                </c:pt>
                <c:pt idx="68" formatCode="0.00">
                  <c:v>-1.624355384979026</c:v>
                </c:pt>
                <c:pt idx="69" formatCode="0.00">
                  <c:v>-1.368980181947407</c:v>
                </c:pt>
                <c:pt idx="70" formatCode="0.00">
                  <c:v>-1.4362793700601628</c:v>
                </c:pt>
                <c:pt idx="71" formatCode="0.00">
                  <c:v>-0.625788494628992</c:v>
                </c:pt>
                <c:pt idx="72" formatCode="0.00">
                  <c:v>0.15185310273551522</c:v>
                </c:pt>
                <c:pt idx="73" formatCode="0.00">
                  <c:v>0.3107341398450103</c:v>
                </c:pt>
                <c:pt idx="74" formatCode="0.00">
                  <c:v>-1.1132579795317383</c:v>
                </c:pt>
                <c:pt idx="75" formatCode="0.00">
                  <c:v>-3.0459039562154828</c:v>
                </c:pt>
                <c:pt idx="76" formatCode="0.00">
                  <c:v>-4.7739609781088319</c:v>
                </c:pt>
                <c:pt idx="77" formatCode="0.00">
                  <c:v>-3.427042291165904</c:v>
                </c:pt>
                <c:pt idx="78" formatCode="0.00">
                  <c:v>-2.1491676183714219</c:v>
                </c:pt>
                <c:pt idx="79" formatCode="0.00">
                  <c:v>-1.868931027340281</c:v>
                </c:pt>
                <c:pt idx="80" formatCode="0.00">
                  <c:v>-1.7300859974084659</c:v>
                </c:pt>
                <c:pt idx="81" formatCode="0.00">
                  <c:v>-1.9714704845789157</c:v>
                </c:pt>
                <c:pt idx="82" formatCode="0.00">
                  <c:v>-1.9596871043696495</c:v>
                </c:pt>
                <c:pt idx="83" formatCode="0.00">
                  <c:v>-0.78053938084097751</c:v>
                </c:pt>
                <c:pt idx="84" formatCode="0.00">
                  <c:v>0.83649044927915384</c:v>
                </c:pt>
                <c:pt idx="85" formatCode="0.00">
                  <c:v>1.4580160636529627</c:v>
                </c:pt>
                <c:pt idx="86" formatCode="0.00">
                  <c:v>3.5711151032797375</c:v>
                </c:pt>
                <c:pt idx="87" formatCode="0.00">
                  <c:v>7.4513728410311728</c:v>
                </c:pt>
                <c:pt idx="88" formatCode="0.00">
                  <c:v>8.019092514187065</c:v>
                </c:pt>
                <c:pt idx="89" formatCode="0.00">
                  <c:v>10.25629918872157</c:v>
                </c:pt>
                <c:pt idx="90" formatCode="0.00">
                  <c:v>8.3799210197625058</c:v>
                </c:pt>
                <c:pt idx="91" formatCode="0.00">
                  <c:v>9.2336694127341303</c:v>
                </c:pt>
                <c:pt idx="92" formatCode="0.00">
                  <c:v>9.8487587884717556</c:v>
                </c:pt>
                <c:pt idx="93" formatCode="0.00">
                  <c:v>11.923737992592137</c:v>
                </c:pt>
                <c:pt idx="94" formatCode="0.00">
                  <c:v>16.060630317711428</c:v>
                </c:pt>
                <c:pt idx="95" formatCode="0.00">
                  <c:v>10.569622736450881</c:v>
                </c:pt>
                <c:pt idx="96" formatCode="0.00">
                  <c:v>7.6177769352944154</c:v>
                </c:pt>
                <c:pt idx="97" formatCode="0.00">
                  <c:v>8.3181907014807592</c:v>
                </c:pt>
                <c:pt idx="98" formatCode="0.00">
                  <c:v>8.002675494107109</c:v>
                </c:pt>
                <c:pt idx="99" formatCode="0.00">
                  <c:v>8.4963710250161029</c:v>
                </c:pt>
                <c:pt idx="100" formatCode="0.00">
                  <c:v>6.8518429631039055</c:v>
                </c:pt>
                <c:pt idx="101" formatCode="0.00">
                  <c:v>5.9891020538412221</c:v>
                </c:pt>
                <c:pt idx="102" formatCode="0.00">
                  <c:v>5.6399213591017912</c:v>
                </c:pt>
                <c:pt idx="103" formatCode="0.00">
                  <c:v>1.7602842291194918</c:v>
                </c:pt>
                <c:pt idx="104" formatCode="0.00">
                  <c:v>9.0003549133982119E-2</c:v>
                </c:pt>
                <c:pt idx="105" formatCode="0.00">
                  <c:v>-1.5789379550450064</c:v>
                </c:pt>
                <c:pt idx="106" formatCode="0.00">
                  <c:v>-1.2227711933551717</c:v>
                </c:pt>
                <c:pt idx="107" formatCode="0.00">
                  <c:v>-0.19333340593018988</c:v>
                </c:pt>
                <c:pt idx="108" formatCode="0.00">
                  <c:v>-0.91021696823354148</c:v>
                </c:pt>
                <c:pt idx="109" formatCode="0.00">
                  <c:v>-1.407714417592544</c:v>
                </c:pt>
                <c:pt idx="110" formatCode="0.00">
                  <c:v>-2.3316114843654674</c:v>
                </c:pt>
                <c:pt idx="111" formatCode="0.00">
                  <c:v>-2.9986118216407789</c:v>
                </c:pt>
                <c:pt idx="112" formatCode="0.00">
                  <c:v>-4.1505401740961645</c:v>
                </c:pt>
                <c:pt idx="113" formatCode="0.00">
                  <c:v>-5.4262339392600012</c:v>
                </c:pt>
                <c:pt idx="114" formatCode="0.00">
                  <c:v>-4.7709462734363512</c:v>
                </c:pt>
                <c:pt idx="115" formatCode="0.00">
                  <c:v>-3.1760315895626974</c:v>
                </c:pt>
                <c:pt idx="116" formatCode="0.00">
                  <c:v>-2.4328427901844236</c:v>
                </c:pt>
                <c:pt idx="117" formatCode="0.00">
                  <c:v>-2.1025130397712104</c:v>
                </c:pt>
                <c:pt idx="118" formatCode="0.00">
                  <c:v>-2.6504492206962311</c:v>
                </c:pt>
                <c:pt idx="119" formatCode="0.00">
                  <c:v>-2.6201250978208321</c:v>
                </c:pt>
                <c:pt idx="120" formatCode="0.00">
                  <c:v>-2.5828238203616394</c:v>
                </c:pt>
                <c:pt idx="121" formatCode="0.00">
                  <c:v>-2.7754205024071865</c:v>
                </c:pt>
                <c:pt idx="122" formatCode="0.00">
                  <c:v>-2.5851800085924594</c:v>
                </c:pt>
                <c:pt idx="123" formatCode="0.00">
                  <c:v>-2.4677142876297893</c:v>
                </c:pt>
                <c:pt idx="124" formatCode="0.00">
                  <c:v>-1.4873434074178107</c:v>
                </c:pt>
                <c:pt idx="125" formatCode="0.00">
                  <c:v>-0.66700592867525188</c:v>
                </c:pt>
                <c:pt idx="126" formatCode="0.00">
                  <c:v>-0.930020013651216</c:v>
                </c:pt>
                <c:pt idx="127" formatCode="0.00">
                  <c:v>-1.6580383136100778</c:v>
                </c:pt>
                <c:pt idx="128" formatCode="0.00">
                  <c:v>-2.6949873415558301</c:v>
                </c:pt>
                <c:pt idx="129" formatCode="0.00">
                  <c:v>-2.6069219874799074</c:v>
                </c:pt>
                <c:pt idx="130" formatCode="0.00">
                  <c:v>-2.7553072013719486</c:v>
                </c:pt>
                <c:pt idx="131" formatCode="0.00">
                  <c:v>-2.3194506206864531</c:v>
                </c:pt>
                <c:pt idx="132" formatCode="0.00">
                  <c:v>-2.1947332890720759</c:v>
                </c:pt>
                <c:pt idx="133" formatCode="0.00">
                  <c:v>-1.8256518645933966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3FF-496A-A50E-33D0B1EBF100}"/>
            </c:ext>
          </c:extLst>
        </c:ser>
        <c:ser>
          <c:idx val="3"/>
          <c:order val="3"/>
          <c:tx>
            <c:strRef>
              <c:f>PPI近月估计!$J$20</c:f>
              <c:strCache>
                <c:ptCount val="1"/>
                <c:pt idx="0">
                  <c:v>7-12月环比持平于-0.1%</c:v>
                </c:pt>
              </c:strCache>
            </c:strRef>
          </c:tx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PPI近月估计!$J$22:$J$155</c:f>
              <c:numCache>
                <c:formatCode>General</c:formatCode>
                <c:ptCount val="13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 formatCode="###,###,###,###,##0.00">
                  <c:v>-2.5</c:v>
                </c:pt>
                <c:pt idx="121" formatCode="###,###,###,###,##0.00">
                  <c:v>-2.7</c:v>
                </c:pt>
                <c:pt idx="122" formatCode="###,###,###,###,##0.00">
                  <c:v>-2.8</c:v>
                </c:pt>
                <c:pt idx="123" formatCode="###,###,###,###,##0.00">
                  <c:v>-2.5</c:v>
                </c:pt>
                <c:pt idx="124" formatCode="###,###,###,###,##0.00">
                  <c:v>-1.4</c:v>
                </c:pt>
                <c:pt idx="125" formatCode="0.00">
                  <c:v>-0.70423387096775514</c:v>
                </c:pt>
                <c:pt idx="126" formatCode="0.00">
                  <c:v>-0.60473911532744751</c:v>
                </c:pt>
                <c:pt idx="127" formatCode="0.00">
                  <c:v>-0.9023297167785671</c:v>
                </c:pt>
                <c:pt idx="128" formatCode="0.00">
                  <c:v>-1.395844011017715</c:v>
                </c:pt>
                <c:pt idx="129" formatCode="0.00">
                  <c:v>-1.4944481670066949</c:v>
                </c:pt>
                <c:pt idx="130" formatCode="0.00">
                  <c:v>-1.2968442515944645</c:v>
                </c:pt>
                <c:pt idx="131" formatCode="0.00">
                  <c:v>-1.0988439391603464</c:v>
                </c:pt>
                <c:pt idx="132" formatCode="0.00">
                  <c:v>-0.99974458438995839</c:v>
                </c:pt>
                <c:pt idx="133" formatCode="0.00">
                  <c:v>-0.9005459316689155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001-4D88-B770-69F1833657C7}"/>
            </c:ext>
          </c:extLst>
        </c:ser>
        <c:ser>
          <c:idx val="4"/>
          <c:order val="4"/>
          <c:tx>
            <c:strRef>
              <c:f>PPI近月估计!$M$20</c:f>
              <c:strCache>
                <c:ptCount val="1"/>
                <c:pt idx="0">
                  <c:v>纯翘尾（环比为0）</c:v>
                </c:pt>
              </c:strCache>
            </c:strRef>
          </c:tx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PPI近月估计!$M$22:$M$155</c:f>
              <c:numCache>
                <c:formatCode>General</c:formatCode>
                <c:ptCount val="134"/>
                <c:pt idx="120" formatCode="###,###,###,###,##0.00">
                  <c:v>-2.5</c:v>
                </c:pt>
                <c:pt idx="121" formatCode="###,###,###,###,##0.00">
                  <c:v>-2.7</c:v>
                </c:pt>
                <c:pt idx="122" formatCode="###,###,###,###,##0.00">
                  <c:v>-2.8</c:v>
                </c:pt>
                <c:pt idx="123" formatCode="###,###,###,###,##0.00">
                  <c:v>-2.5</c:v>
                </c:pt>
                <c:pt idx="124" formatCode="###,###,###,###,##0.00">
                  <c:v>-1.4</c:v>
                </c:pt>
                <c:pt idx="125" formatCode="0.00">
                  <c:v>-0.60483870967742348</c:v>
                </c:pt>
                <c:pt idx="126" formatCode="0.00">
                  <c:v>-0.40565000969682785</c:v>
                </c:pt>
                <c:pt idx="127" formatCode="0.00">
                  <c:v>-0.60444112744193035</c:v>
                </c:pt>
                <c:pt idx="128" formatCode="0.00">
                  <c:v>-1.0004393699620948</c:v>
                </c:pt>
                <c:pt idx="129" formatCode="0.00">
                  <c:v>-1.0004393699620948</c:v>
                </c:pt>
                <c:pt idx="130" formatCode="0.00">
                  <c:v>-0.70254701099507599</c:v>
                </c:pt>
                <c:pt idx="131" formatCode="0.00">
                  <c:v>-0.40375828585264628</c:v>
                </c:pt>
                <c:pt idx="132" formatCode="0.00">
                  <c:v>-0.20416661909082734</c:v>
                </c:pt>
                <c:pt idx="133" formatCode="0.00">
                  <c:v>-4.1749690288952479E-3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001-4D88-B770-69F1833657C7}"/>
            </c:ext>
          </c:extLst>
        </c:ser>
        <c:ser>
          <c:idx val="5"/>
          <c:order val="5"/>
          <c:tx>
            <c:strRef>
              <c:f>PPI近月估计!$P$20</c:f>
              <c:strCache>
                <c:ptCount val="1"/>
                <c:pt idx="0">
                  <c:v>PPI展望（基准情形）</c:v>
                </c:pt>
              </c:strCache>
            </c:strRef>
          </c:tx>
          <c:spPr>
            <a:ln>
              <a:solidFill>
                <a:srgbClr val="C00000"/>
              </a:solidFill>
              <a:prstDash val="sysDash"/>
            </a:ln>
          </c:spPr>
          <c:marker>
            <c:symbol val="none"/>
          </c:marker>
          <c:cat>
            <c:numRef>
              <c:f>PPI近月估计!$A$22:$A$155</c:f>
              <c:numCache>
                <c:formatCode>yyyy\-mm;@</c:formatCode>
                <c:ptCount val="134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  <c:pt idx="117">
                  <c:v>45230</c:v>
                </c:pt>
                <c:pt idx="118">
                  <c:v>45260</c:v>
                </c:pt>
                <c:pt idx="119">
                  <c:v>45291</c:v>
                </c:pt>
                <c:pt idx="120">
                  <c:v>45322</c:v>
                </c:pt>
                <c:pt idx="121">
                  <c:v>45351</c:v>
                </c:pt>
                <c:pt idx="122">
                  <c:v>45382</c:v>
                </c:pt>
                <c:pt idx="123">
                  <c:v>45412</c:v>
                </c:pt>
                <c:pt idx="124">
                  <c:v>45443</c:v>
                </c:pt>
                <c:pt idx="125">
                  <c:v>45473</c:v>
                </c:pt>
                <c:pt idx="126">
                  <c:v>45504</c:v>
                </c:pt>
                <c:pt idx="127">
                  <c:v>45535</c:v>
                </c:pt>
                <c:pt idx="128">
                  <c:v>45565</c:v>
                </c:pt>
                <c:pt idx="129">
                  <c:v>45596</c:v>
                </c:pt>
                <c:pt idx="130">
                  <c:v>45626</c:v>
                </c:pt>
                <c:pt idx="131">
                  <c:v>45657</c:v>
                </c:pt>
                <c:pt idx="132">
                  <c:v>45688</c:v>
                </c:pt>
                <c:pt idx="133">
                  <c:v>45716</c:v>
                </c:pt>
              </c:numCache>
            </c:numRef>
          </c:cat>
          <c:val>
            <c:numRef>
              <c:f>PPI近月估计!$P$22:$P$154</c:f>
              <c:numCache>
                <c:formatCode>General</c:formatCode>
                <c:ptCount val="133"/>
                <c:pt idx="120" formatCode="###,###,###,###,##0.00">
                  <c:v>-2.5</c:v>
                </c:pt>
                <c:pt idx="121" formatCode="###,###,###,###,##0.00">
                  <c:v>-2.7</c:v>
                </c:pt>
                <c:pt idx="122" formatCode="###,###,###,###,##0.00">
                  <c:v>-2.8</c:v>
                </c:pt>
                <c:pt idx="123" formatCode="###,###,###,###,##0.00">
                  <c:v>-2.5</c:v>
                </c:pt>
                <c:pt idx="124" formatCode="###,###,###,###,##0.00">
                  <c:v>-1.4</c:v>
                </c:pt>
                <c:pt idx="125" formatCode="0.00">
                  <c:v>-0.63499153019222376</c:v>
                </c:pt>
                <c:pt idx="126" formatCode="0.00">
                  <c:v>-0.35326885279766884</c:v>
                </c:pt>
                <c:pt idx="127" formatCode="0.00">
                  <c:v>-0.22049901424166762</c:v>
                </c:pt>
                <c:pt idx="128" formatCode="0.00">
                  <c:v>-0.30275266113306998</c:v>
                </c:pt>
                <c:pt idx="129" formatCode="0.00">
                  <c:v>9.8856196160085119E-2</c:v>
                </c:pt>
                <c:pt idx="130" formatCode="0.00">
                  <c:v>0.84971776832254875</c:v>
                </c:pt>
                <c:pt idx="131" formatCode="0.00">
                  <c:v>1.6083665980741984</c:v>
                </c:pt>
                <c:pt idx="132" formatCode="0.00">
                  <c:v>2.1572004131418225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293-4199-912A-BCD51B91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</c:lineChart>
      <c:dateAx>
        <c:axId val="836683968"/>
        <c:scaling>
          <c:orientation val="minMax"/>
          <c:max val="45657"/>
          <c:min val="44834"/>
        </c:scaling>
        <c:delete val="0"/>
        <c:axPos val="b"/>
        <c:numFmt formatCode="yyyy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  <c:majorUnit val="3"/>
        <c:majorTimeUnit val="months"/>
      </c:dateAx>
      <c:valAx>
        <c:axId val="836681224"/>
        <c:scaling>
          <c:orientation val="minMax"/>
          <c:max val="5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2053294592"/>
        <c:scaling>
          <c:orientation val="minMax"/>
          <c:max val="4"/>
          <c:min val="-2"/>
        </c:scaling>
        <c:delete val="0"/>
        <c:axPos val="r"/>
        <c:numFmt formatCode="#,##0.0_);[Red]\(#,##0.0\)" sourceLinked="0"/>
        <c:majorTickMark val="out"/>
        <c:minorTickMark val="none"/>
        <c:tickLblPos val="nextTo"/>
        <c:spPr>
          <a:ln>
            <a:noFill/>
          </a:ln>
        </c:spPr>
        <c:crossAx val="2131482352"/>
        <c:crosses val="max"/>
        <c:crossBetween val="between"/>
        <c:majorUnit val="1"/>
      </c:valAx>
      <c:dateAx>
        <c:axId val="2131482352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205329459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8312607828286954E-2"/>
          <c:y val="4.2216828003823807E-2"/>
          <c:w val="0.84049391306581078"/>
          <c:h val="0.13585699891964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7749103237095361"/>
          <c:h val="0.81360272674249057"/>
        </c:manualLayout>
      </c:layout>
      <c:lineChart>
        <c:grouping val="standard"/>
        <c:varyColors val="0"/>
        <c:ser>
          <c:idx val="1"/>
          <c:order val="0"/>
          <c:tx>
            <c:strRef>
              <c:f>PPI近月估计!$L$167</c:f>
              <c:strCache>
                <c:ptCount val="1"/>
                <c:pt idx="0">
                  <c:v>2018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none"/>
          </c:marker>
          <c:cat>
            <c:numRef>
              <c:f>PPI近月估计!$M$161:$Y$161</c:f>
              <c:numCache>
                <c:formatCode>General</c:formatCode>
                <c:ptCount val="13"/>
                <c:pt idx="0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PPI近月估计!$M$167:$Y$167</c:f>
              <c:numCache>
                <c:formatCode>0.00</c:formatCode>
                <c:ptCount val="13"/>
                <c:pt idx="0">
                  <c:v>0.3</c:v>
                </c:pt>
                <c:pt idx="2">
                  <c:v>-0.1</c:v>
                </c:pt>
                <c:pt idx="3">
                  <c:v>-0.2</c:v>
                </c:pt>
                <c:pt idx="4">
                  <c:v>-0.2</c:v>
                </c:pt>
                <c:pt idx="5">
                  <c:v>0.4</c:v>
                </c:pt>
                <c:pt idx="6">
                  <c:v>0.3</c:v>
                </c:pt>
                <c:pt idx="7">
                  <c:v>0.1</c:v>
                </c:pt>
                <c:pt idx="8">
                  <c:v>0.4</c:v>
                </c:pt>
                <c:pt idx="9">
                  <c:v>0.6</c:v>
                </c:pt>
                <c:pt idx="10">
                  <c:v>0.4</c:v>
                </c:pt>
                <c:pt idx="11">
                  <c:v>-0.2</c:v>
                </c:pt>
                <c:pt idx="12">
                  <c:v>-1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78-4891-A5E2-AD08525341C0}"/>
            </c:ext>
          </c:extLst>
        </c:ser>
        <c:ser>
          <c:idx val="2"/>
          <c:order val="1"/>
          <c:tx>
            <c:strRef>
              <c:f>PPI近月估计!$L$168</c:f>
              <c:strCache>
                <c:ptCount val="1"/>
                <c:pt idx="0">
                  <c:v>2019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PPI近月估计!$M$161:$Y$161</c:f>
              <c:numCache>
                <c:formatCode>General</c:formatCode>
                <c:ptCount val="13"/>
                <c:pt idx="0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PPI近月估计!$M$168:$Y$168</c:f>
              <c:numCache>
                <c:formatCode>0.00</c:formatCode>
                <c:ptCount val="13"/>
                <c:pt idx="0">
                  <c:v>-0.6</c:v>
                </c:pt>
                <c:pt idx="2">
                  <c:v>-0.1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  <c:pt idx="6">
                  <c:v>-0.3</c:v>
                </c:pt>
                <c:pt idx="7">
                  <c:v>-0.2</c:v>
                </c:pt>
                <c:pt idx="8">
                  <c:v>-0.1</c:v>
                </c:pt>
                <c:pt idx="9">
                  <c:v>0.1</c:v>
                </c:pt>
                <c:pt idx="10">
                  <c:v>0.1</c:v>
                </c:pt>
                <c:pt idx="11">
                  <c:v>-0.1</c:v>
                </c:pt>
                <c:pt idx="12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78-4891-A5E2-AD08525341C0}"/>
            </c:ext>
          </c:extLst>
        </c:ser>
        <c:ser>
          <c:idx val="3"/>
          <c:order val="2"/>
          <c:tx>
            <c:strRef>
              <c:f>PPI近月估计!$L$170</c:f>
              <c:strCache>
                <c:ptCount val="1"/>
                <c:pt idx="0">
                  <c:v>2021</c:v>
                </c:pt>
              </c:strCache>
            </c:strRef>
          </c:tx>
          <c:marker>
            <c:symbol val="none"/>
          </c:marker>
          <c:cat>
            <c:numRef>
              <c:f>PPI近月估计!$M$161:$Y$161</c:f>
              <c:numCache>
                <c:formatCode>General</c:formatCode>
                <c:ptCount val="13"/>
                <c:pt idx="0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PPI近月估计!$M$170:$Y$170</c:f>
              <c:numCache>
                <c:formatCode>0.00</c:formatCode>
                <c:ptCount val="13"/>
                <c:pt idx="0">
                  <c:v>1</c:v>
                </c:pt>
                <c:pt idx="2">
                  <c:v>0.8</c:v>
                </c:pt>
                <c:pt idx="3">
                  <c:v>1.6</c:v>
                </c:pt>
                <c:pt idx="4">
                  <c:v>0.9</c:v>
                </c:pt>
                <c:pt idx="5">
                  <c:v>1.6</c:v>
                </c:pt>
                <c:pt idx="6">
                  <c:v>0.3</c:v>
                </c:pt>
                <c:pt idx="7">
                  <c:v>0.5</c:v>
                </c:pt>
                <c:pt idx="8">
                  <c:v>0.7</c:v>
                </c:pt>
                <c:pt idx="9">
                  <c:v>1.2</c:v>
                </c:pt>
                <c:pt idx="10">
                  <c:v>2.5</c:v>
                </c:pt>
                <c:pt idx="11">
                  <c:v>0</c:v>
                </c:pt>
                <c:pt idx="12">
                  <c:v>-1.2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38E0-4E62-B501-0233661BD4F8}"/>
            </c:ext>
          </c:extLst>
        </c:ser>
        <c:ser>
          <c:idx val="4"/>
          <c:order val="3"/>
          <c:tx>
            <c:strRef>
              <c:f>PPI近月估计!$L$171</c:f>
              <c:strCache>
                <c:ptCount val="1"/>
                <c:pt idx="0">
                  <c:v>2022</c:v>
                </c:pt>
              </c:strCache>
            </c:strRef>
          </c:tx>
          <c:marker>
            <c:symbol val="none"/>
          </c:marker>
          <c:cat>
            <c:numRef>
              <c:f>PPI近月估计!$M$161:$Y$161</c:f>
              <c:numCache>
                <c:formatCode>General</c:formatCode>
                <c:ptCount val="13"/>
                <c:pt idx="0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PPI近月估计!$M$171:$Y$171</c:f>
              <c:numCache>
                <c:formatCode>0.00</c:formatCode>
                <c:ptCount val="13"/>
                <c:pt idx="0">
                  <c:v>-0.2</c:v>
                </c:pt>
                <c:pt idx="2">
                  <c:v>0.5</c:v>
                </c:pt>
                <c:pt idx="3">
                  <c:v>1.1000000000000001</c:v>
                </c:pt>
                <c:pt idx="4">
                  <c:v>0.6</c:v>
                </c:pt>
                <c:pt idx="5">
                  <c:v>0.1</c:v>
                </c:pt>
                <c:pt idx="6">
                  <c:v>0</c:v>
                </c:pt>
                <c:pt idx="7">
                  <c:v>-1.3</c:v>
                </c:pt>
                <c:pt idx="8">
                  <c:v>-1.2</c:v>
                </c:pt>
                <c:pt idx="9">
                  <c:v>-0.1</c:v>
                </c:pt>
                <c:pt idx="10">
                  <c:v>0.2</c:v>
                </c:pt>
                <c:pt idx="11">
                  <c:v>0.1</c:v>
                </c:pt>
                <c:pt idx="12">
                  <c:v>-0.5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38E0-4E62-B501-0233661BD4F8}"/>
            </c:ext>
          </c:extLst>
        </c:ser>
        <c:ser>
          <c:idx val="5"/>
          <c:order val="4"/>
          <c:tx>
            <c:strRef>
              <c:f>PPI近月估计!$L$172</c:f>
              <c:strCache>
                <c:ptCount val="1"/>
                <c:pt idx="0">
                  <c:v>2023</c:v>
                </c:pt>
              </c:strCache>
            </c:strRef>
          </c:tx>
          <c:marker>
            <c:symbol val="none"/>
          </c:marker>
          <c:cat>
            <c:numRef>
              <c:f>PPI近月估计!$M$161:$Y$161</c:f>
              <c:numCache>
                <c:formatCode>General</c:formatCode>
                <c:ptCount val="13"/>
                <c:pt idx="0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PPI近月估计!$M$172:$Y$172</c:f>
              <c:numCache>
                <c:formatCode>0.00</c:formatCode>
                <c:ptCount val="13"/>
                <c:pt idx="0">
                  <c:v>-0.4</c:v>
                </c:pt>
                <c:pt idx="2">
                  <c:v>0</c:v>
                </c:pt>
                <c:pt idx="3">
                  <c:v>0</c:v>
                </c:pt>
                <c:pt idx="4">
                  <c:v>-0.5</c:v>
                </c:pt>
                <c:pt idx="5">
                  <c:v>-0.9</c:v>
                </c:pt>
                <c:pt idx="6">
                  <c:v>-0.8</c:v>
                </c:pt>
                <c:pt idx="7">
                  <c:v>-0.2</c:v>
                </c:pt>
                <c:pt idx="8">
                  <c:v>0.2</c:v>
                </c:pt>
                <c:pt idx="9">
                  <c:v>0.4</c:v>
                </c:pt>
                <c:pt idx="10">
                  <c:v>0</c:v>
                </c:pt>
                <c:pt idx="11">
                  <c:v>-0.3</c:v>
                </c:pt>
                <c:pt idx="12">
                  <c:v>-0.3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38E0-4E62-B501-0233661BD4F8}"/>
            </c:ext>
          </c:extLst>
        </c:ser>
        <c:ser>
          <c:idx val="6"/>
          <c:order val="5"/>
          <c:tx>
            <c:strRef>
              <c:f>PPI近月估计!$L$173</c:f>
              <c:strCache>
                <c:ptCount val="1"/>
                <c:pt idx="0">
                  <c:v>2024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square"/>
            <c:size val="5"/>
            <c:spPr>
              <a:solidFill>
                <a:srgbClr val="C00000"/>
              </a:solidFill>
              <a:ln>
                <a:noFill/>
              </a:ln>
            </c:spPr>
          </c:marker>
          <c:cat>
            <c:numRef>
              <c:f>PPI近月估计!$M$161:$Y$161</c:f>
              <c:numCache>
                <c:formatCode>General</c:formatCode>
                <c:ptCount val="13"/>
                <c:pt idx="0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PPI近月估计!$M$173:$Y$173</c:f>
              <c:numCache>
                <c:formatCode>0.00</c:formatCode>
                <c:ptCount val="13"/>
                <c:pt idx="0">
                  <c:v>-0.2</c:v>
                </c:pt>
                <c:pt idx="2">
                  <c:v>-0.2</c:v>
                </c:pt>
                <c:pt idx="3">
                  <c:v>-0.1</c:v>
                </c:pt>
                <c:pt idx="4">
                  <c:v>-0.15985155986792826</c:v>
                </c:pt>
                <c:pt idx="5">
                  <c:v>0.2</c:v>
                </c:pt>
                <c:pt idx="6">
                  <c:v>-0.2</c:v>
                </c:pt>
                <c:pt idx="7" formatCode="General">
                  <c:v>#N/A</c:v>
                </c:pt>
                <c:pt idx="8" formatCode="General">
                  <c:v>#N/A</c:v>
                </c:pt>
                <c:pt idx="9" formatCode="General">
                  <c:v>#N/A</c:v>
                </c:pt>
                <c:pt idx="10" formatCode="General">
                  <c:v>#N/A</c:v>
                </c:pt>
                <c:pt idx="11" formatCode="General">
                  <c:v>#N/A</c:v>
                </c:pt>
                <c:pt idx="12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E0-4E62-B501-0233661BD4F8}"/>
            </c:ext>
          </c:extLst>
        </c:ser>
        <c:ser>
          <c:idx val="0"/>
          <c:order val="6"/>
          <c:tx>
            <c:strRef>
              <c:f>PPI近月估计!$L$175</c:f>
              <c:strCache>
                <c:ptCount val="1"/>
                <c:pt idx="0">
                  <c:v>2024（按除疫情外的10年季节性）</c:v>
                </c:pt>
              </c:strCache>
            </c:strRef>
          </c:tx>
          <c:spPr>
            <a:ln w="25400">
              <a:solidFill>
                <a:srgbClr val="C00000"/>
              </a:solidFill>
              <a:prstDash val="sysDash"/>
            </a:ln>
          </c:spPr>
          <c:marker>
            <c:symbol val="none"/>
          </c:marker>
          <c:cat>
            <c:numRef>
              <c:f>PPI近月估计!$M$161:$Y$161</c:f>
              <c:numCache>
                <c:formatCode>General</c:formatCode>
                <c:ptCount val="13"/>
                <c:pt idx="0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PPI近月估计!$M$175:$Y$175</c:f>
              <c:numCache>
                <c:formatCode>0.00</c:formatCode>
                <c:ptCount val="13"/>
                <c:pt idx="0">
                  <c:v>-8.2322222222222213E-2</c:v>
                </c:pt>
                <c:pt idx="2">
                  <c:v>5.2155555555555559E-2</c:v>
                </c:pt>
                <c:pt idx="3">
                  <c:v>0.33646666666666669</c:v>
                </c:pt>
                <c:pt idx="4">
                  <c:v>9.9155555555555538E-2</c:v>
                </c:pt>
                <c:pt idx="5">
                  <c:v>0.16152222222222223</c:v>
                </c:pt>
                <c:pt idx="6">
                  <c:v>-0.17143333333333333</c:v>
                </c:pt>
                <c:pt idx="7">
                  <c:v>-0.16316666666666665</c:v>
                </c:pt>
                <c:pt idx="8">
                  <c:v>1.3400000000000014E-2</c:v>
                </c:pt>
                <c:pt idx="9">
                  <c:v>0.32205555555555559</c:v>
                </c:pt>
                <c:pt idx="10">
                  <c:v>0.42222222222222228</c:v>
                </c:pt>
                <c:pt idx="11">
                  <c:v>5.6377777777777777E-2</c:v>
                </c:pt>
                <c:pt idx="12">
                  <c:v>-0.20330000000000001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38E0-4E62-B501-0233661BD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catAx>
        <c:axId val="8366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Algn val="ctr"/>
        <c:lblOffset val="100"/>
        <c:noMultiLvlLbl val="0"/>
      </c:catAx>
      <c:valAx>
        <c:axId val="83668122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8619410610694651"/>
          <c:h val="0.28483227267824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lineChart>
        <c:grouping val="standard"/>
        <c:varyColors val="0"/>
        <c:ser>
          <c:idx val="1"/>
          <c:order val="0"/>
          <c:tx>
            <c:strRef>
              <c:f>PPI近月预测底稿!$AB$24</c:f>
              <c:strCache>
                <c:ptCount val="1"/>
                <c:pt idx="0">
                  <c:v>秦皇岛港:平仓价:动力煤(Q5500K):月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PPI近月预测底稿!$U$29:$U$151</c:f>
              <c:numCache>
                <c:formatCode>yyyy\-mm;@</c:formatCode>
                <c:ptCount val="123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</c:numCache>
            </c:numRef>
          </c:cat>
          <c:val>
            <c:numRef>
              <c:f>PPI近月预测底稿!$AB$29:$AB$151</c:f>
              <c:numCache>
                <c:formatCode>0.000</c:formatCode>
                <c:ptCount val="123"/>
                <c:pt idx="0">
                  <c:v>-0.17825311942959843</c:v>
                </c:pt>
                <c:pt idx="1">
                  <c:v>-0.70796460176991616</c:v>
                </c:pt>
                <c:pt idx="2">
                  <c:v>-1.0507880910682985</c:v>
                </c:pt>
                <c:pt idx="3">
                  <c:v>-0.17482517482517324</c:v>
                </c:pt>
                <c:pt idx="4">
                  <c:v>0.17513134851139966</c:v>
                </c:pt>
                <c:pt idx="5">
                  <c:v>-0.17482517482517324</c:v>
                </c:pt>
                <c:pt idx="6">
                  <c:v>0</c:v>
                </c:pt>
                <c:pt idx="7">
                  <c:v>-0.52173913043478137</c:v>
                </c:pt>
                <c:pt idx="8">
                  <c:v>0.70052539404552761</c:v>
                </c:pt>
                <c:pt idx="9">
                  <c:v>0</c:v>
                </c:pt>
                <c:pt idx="10">
                  <c:v>-1.7211703958691942</c:v>
                </c:pt>
                <c:pt idx="11">
                  <c:v>-0.51369863013698591</c:v>
                </c:pt>
                <c:pt idx="12">
                  <c:v>0</c:v>
                </c:pt>
                <c:pt idx="13">
                  <c:v>0</c:v>
                </c:pt>
                <c:pt idx="14">
                  <c:v>-0.68027210884353906</c:v>
                </c:pt>
                <c:pt idx="15">
                  <c:v>0</c:v>
                </c:pt>
                <c:pt idx="16">
                  <c:v>2.0833333333333286</c:v>
                </c:pt>
                <c:pt idx="17">
                  <c:v>0.55865921787710704</c:v>
                </c:pt>
                <c:pt idx="18">
                  <c:v>0.1398601398601329</c:v>
                </c:pt>
                <c:pt idx="19">
                  <c:v>-0.34843205574912872</c:v>
                </c:pt>
                <c:pt idx="20">
                  <c:v>-1.5437392795883369</c:v>
                </c:pt>
                <c:pt idx="21">
                  <c:v>-0.1712328767123239</c:v>
                </c:pt>
                <c:pt idx="22">
                  <c:v>-0.13679890560875663</c:v>
                </c:pt>
                <c:pt idx="23">
                  <c:v>-0.20477815699658208</c:v>
                </c:pt>
                <c:pt idx="24">
                  <c:v>-0.34013605442176242</c:v>
                </c:pt>
                <c:pt idx="25">
                  <c:v>0</c:v>
                </c:pt>
                <c:pt idx="26">
                  <c:v>-0.54127198917456099</c:v>
                </c:pt>
                <c:pt idx="27">
                  <c:v>0.54421768707481988</c:v>
                </c:pt>
                <c:pt idx="28">
                  <c:v>0</c:v>
                </c:pt>
                <c:pt idx="29">
                  <c:v>0.40983606557377072</c:v>
                </c:pt>
                <c:pt idx="30">
                  <c:v>-0.40816326530612912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-0.54127198917456099</c:v>
                </c:pt>
                <c:pt idx="35">
                  <c:v>-1.0267857142857082</c:v>
                </c:pt>
                <c:pt idx="36">
                  <c:v>0.73074761101740648</c:v>
                </c:pt>
                <c:pt idx="37">
                  <c:v>-0.50335570469798085</c:v>
                </c:pt>
                <c:pt idx="38">
                  <c:v>-4.6400000000000006</c:v>
                </c:pt>
                <c:pt idx="39">
                  <c:v>-7.36166007905139</c:v>
                </c:pt>
                <c:pt idx="40">
                  <c:v>15.367077063383491</c:v>
                </c:pt>
                <c:pt idx="41">
                  <c:v>7.1062271062271094</c:v>
                </c:pt>
                <c:pt idx="42">
                  <c:v>1.6759776536312785</c:v>
                </c:pt>
                <c:pt idx="43">
                  <c:v>5.0469483568075049</c:v>
                </c:pt>
                <c:pt idx="44">
                  <c:v>2.7882037533511976</c:v>
                </c:pt>
                <c:pt idx="45">
                  <c:v>5.367231638418076</c:v>
                </c:pt>
                <c:pt idx="46">
                  <c:v>1.2006861063464953</c:v>
                </c:pt>
                <c:pt idx="47">
                  <c:v>-5.4594594594594525</c:v>
                </c:pt>
                <c:pt idx="48">
                  <c:v>3.4241788958770059</c:v>
                </c:pt>
                <c:pt idx="49">
                  <c:v>3.1574394463667659</c:v>
                </c:pt>
                <c:pt idx="50">
                  <c:v>2.0750551876379717</c:v>
                </c:pt>
                <c:pt idx="51">
                  <c:v>2.0270270270270174</c:v>
                </c:pt>
                <c:pt idx="52">
                  <c:v>1.2773722627737101</c:v>
                </c:pt>
                <c:pt idx="53">
                  <c:v>0.55045871559633497</c:v>
                </c:pt>
                <c:pt idx="54">
                  <c:v>0.55350553505535061</c:v>
                </c:pt>
                <c:pt idx="55">
                  <c:v>1.5456674473067977</c:v>
                </c:pt>
                <c:pt idx="56">
                  <c:v>1.1848341232227426</c:v>
                </c:pt>
                <c:pt idx="57">
                  <c:v>-1.2172284644194775</c:v>
                </c:pt>
                <c:pt idx="58">
                  <c:v>-3.7837837837837753</c:v>
                </c:pt>
                <c:pt idx="59">
                  <c:v>-0.67114093959730781</c:v>
                </c:pt>
                <c:pt idx="60">
                  <c:v>0.67567567567567721</c:v>
                </c:pt>
                <c:pt idx="61">
                  <c:v>0.68027210884353906</c:v>
                </c:pt>
                <c:pt idx="62">
                  <c:v>-2</c:v>
                </c:pt>
                <c:pt idx="63">
                  <c:v>-2.1739130434782652</c:v>
                </c:pt>
                <c:pt idx="64">
                  <c:v>0</c:v>
                </c:pt>
                <c:pt idx="65">
                  <c:v>0</c:v>
                </c:pt>
                <c:pt idx="66">
                  <c:v>-0.51903114186850985</c:v>
                </c:pt>
                <c:pt idx="67">
                  <c:v>-0.3448275862069039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1.1627906976744242</c:v>
                </c:pt>
                <c:pt idx="72">
                  <c:v>0.58479532163744352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0.35211267605635044</c:v>
                </c:pt>
                <c:pt idx="78">
                  <c:v>0.53097345132744067</c:v>
                </c:pt>
                <c:pt idx="79">
                  <c:v>0</c:v>
                </c:pt>
                <c:pt idx="80">
                  <c:v>-0.87719298245613686</c:v>
                </c:pt>
                <c:pt idx="81">
                  <c:v>0</c:v>
                </c:pt>
                <c:pt idx="82">
                  <c:v>0</c:v>
                </c:pt>
                <c:pt idx="83">
                  <c:v>-0.86956521739129755</c:v>
                </c:pt>
                <c:pt idx="84">
                  <c:v>-0.86206896551723844</c:v>
                </c:pt>
                <c:pt idx="85">
                  <c:v>0.4329004329004249</c:v>
                </c:pt>
                <c:pt idx="86">
                  <c:v>-8.6505190311413571E-2</c:v>
                </c:pt>
                <c:pt idx="87">
                  <c:v>-0.63037249283667052</c:v>
                </c:pt>
                <c:pt idx="88">
                  <c:v>-0.14306151645207876</c:v>
                </c:pt>
                <c:pt idx="89">
                  <c:v>8.5910652920958341E-2</c:v>
                </c:pt>
                <c:pt idx="90">
                  <c:v>-0.29978586723768785</c:v>
                </c:pt>
                <c:pt idx="91">
                  <c:v>2.1881838074398132</c:v>
                </c:pt>
                <c:pt idx="92">
                  <c:v>-3.5864978902953624</c:v>
                </c:pt>
                <c:pt idx="93">
                  <c:v>-1.6597510373444067</c:v>
                </c:pt>
                <c:pt idx="94">
                  <c:v>0.4166666666666714</c:v>
                </c:pt>
                <c:pt idx="95">
                  <c:v>1.6949152542372872</c:v>
                </c:pt>
                <c:pt idx="96">
                  <c:v>-0.84033613445377853</c:v>
                </c:pt>
                <c:pt idx="97">
                  <c:v>-0.20964360587002773</c:v>
                </c:pt>
                <c:pt idx="98">
                  <c:v>-1.283112582781456</c:v>
                </c:pt>
                <c:pt idx="99">
                  <c:v>3.8395415472779462</c:v>
                </c:pt>
                <c:pt idx="100">
                  <c:v>7.2196620583717248</c:v>
                </c:pt>
                <c:pt idx="101">
                  <c:v>16.416309012875544</c:v>
                </c:pt>
                <c:pt idx="102">
                  <c:v>10.623145400593486</c:v>
                </c:pt>
                <c:pt idx="103">
                  <c:v>5.841708542713576</c:v>
                </c:pt>
                <c:pt idx="104">
                  <c:v>2.051282051282044</c:v>
                </c:pt>
                <c:pt idx="105">
                  <c:v>0</c:v>
                </c:pt>
                <c:pt idx="106">
                  <c:v>0.25706940874034956</c:v>
                </c:pt>
                <c:pt idx="107">
                  <c:v>2.3684210526315752</c:v>
                </c:pt>
                <c:pt idx="108">
                  <c:v>2.3569023569023528</c:v>
                </c:pt>
                <c:pt idx="109">
                  <c:v>0.3378378378378244</c:v>
                </c:pt>
                <c:pt idx="110">
                  <c:v>-0.33670033670033206</c:v>
                </c:pt>
                <c:pt idx="111">
                  <c:v>-2.3026315789473699</c:v>
                </c:pt>
                <c:pt idx="112">
                  <c:v>-4.7619047619047734</c:v>
                </c:pt>
                <c:pt idx="113">
                  <c:v>-2.6829268292682968</c:v>
                </c:pt>
                <c:pt idx="114">
                  <c:v>-0.96618357487923845</c:v>
                </c:pt>
                <c:pt idx="115">
                  <c:v>-0.24096385542168264</c:v>
                </c:pt>
                <c:pt idx="116">
                  <c:v>0.60606060606060908</c:v>
                </c:pt>
                <c:pt idx="117">
                  <c:v>-7.7181208053691392</c:v>
                </c:pt>
                <c:pt idx="118">
                  <c:v>-7.1168831168831161</c:v>
                </c:pt>
                <c:pt idx="119">
                  <c:v>-5.0164473684210549</c:v>
                </c:pt>
                <c:pt idx="120">
                  <c:v>-2.0933977455716501</c:v>
                </c:pt>
                <c:pt idx="121">
                  <c:v>-1.6159695817490558</c:v>
                </c:pt>
                <c:pt idx="122">
                  <c:v>2.6341463414634205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78-4891-A5E2-AD08525341C0}"/>
            </c:ext>
          </c:extLst>
        </c:ser>
        <c:ser>
          <c:idx val="2"/>
          <c:order val="1"/>
          <c:tx>
            <c:strRef>
              <c:f>PPI近月预测底稿!$AC$24</c:f>
              <c:strCache>
                <c:ptCount val="1"/>
                <c:pt idx="0">
                  <c:v>秦皇岛港:平仓价:动力末煤(Q5500):山西产:月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PPI近月预测底稿!$U$29:$U$151</c:f>
              <c:numCache>
                <c:formatCode>yyyy\-mm;@</c:formatCode>
                <c:ptCount val="123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</c:numCache>
            </c:numRef>
          </c:cat>
          <c:val>
            <c:numRef>
              <c:f>PPI近月预测底稿!$AC$29:$AC$151</c:f>
              <c:numCache>
                <c:formatCode>0.000</c:formatCode>
                <c:ptCount val="123"/>
                <c:pt idx="0">
                  <c:v>-1.6070646284383656</c:v>
                </c:pt>
                <c:pt idx="1">
                  <c:v>-3.0145758370433526</c:v>
                </c:pt>
                <c:pt idx="2">
                  <c:v>-6.1281149481252157</c:v>
                </c:pt>
                <c:pt idx="3">
                  <c:v>-1.9179975881643401</c:v>
                </c:pt>
                <c:pt idx="4">
                  <c:v>-0.48267323110066229</c:v>
                </c:pt>
                <c:pt idx="5">
                  <c:v>1.9220760482528476</c:v>
                </c:pt>
                <c:pt idx="6">
                  <c:v>-0.96821839428574208</c:v>
                </c:pt>
                <c:pt idx="7">
                  <c:v>-1.9957277836820282</c:v>
                </c:pt>
                <c:pt idx="8">
                  <c:v>-0.14196618833796038</c:v>
                </c:pt>
                <c:pt idx="9">
                  <c:v>6.2089085146729275</c:v>
                </c:pt>
                <c:pt idx="10">
                  <c:v>-6.4523572055911984</c:v>
                </c:pt>
                <c:pt idx="11">
                  <c:v>-5.3651061485218321</c:v>
                </c:pt>
                <c:pt idx="12">
                  <c:v>0.94846227442913289</c:v>
                </c:pt>
                <c:pt idx="13">
                  <c:v>-2.5668204680550417</c:v>
                </c:pt>
                <c:pt idx="14">
                  <c:v>0.11791471298172951</c:v>
                </c:pt>
                <c:pt idx="15">
                  <c:v>-6.8622130827597374</c:v>
                </c:pt>
                <c:pt idx="16">
                  <c:v>8.6598448448021372</c:v>
                </c:pt>
                <c:pt idx="17">
                  <c:v>12.272235561066978</c:v>
                </c:pt>
                <c:pt idx="18">
                  <c:v>-3.7914290929266485</c:v>
                </c:pt>
                <c:pt idx="19">
                  <c:v>7.8142797194412879</c:v>
                </c:pt>
                <c:pt idx="20">
                  <c:v>-15.346358792184716</c:v>
                </c:pt>
                <c:pt idx="21">
                  <c:v>-7.589783993171821</c:v>
                </c:pt>
                <c:pt idx="22">
                  <c:v>-8.5959178881039406</c:v>
                </c:pt>
                <c:pt idx="23">
                  <c:v>2.450031526325219</c:v>
                </c:pt>
                <c:pt idx="24">
                  <c:v>-9.7503063371326704</c:v>
                </c:pt>
                <c:pt idx="25">
                  <c:v>-7.2889325375251701</c:v>
                </c:pt>
                <c:pt idx="26">
                  <c:v>-9.9478837650031551</c:v>
                </c:pt>
                <c:pt idx="27">
                  <c:v>-8.8862597128513414</c:v>
                </c:pt>
                <c:pt idx="28">
                  <c:v>11.546437979933842</c:v>
                </c:pt>
                <c:pt idx="29">
                  <c:v>21.149879143294669</c:v>
                </c:pt>
                <c:pt idx="30">
                  <c:v>-4.0951146418038178</c:v>
                </c:pt>
                <c:pt idx="31">
                  <c:v>6.4514867744520643E-2</c:v>
                </c:pt>
                <c:pt idx="32">
                  <c:v>0.31968306268139202</c:v>
                </c:pt>
                <c:pt idx="33">
                  <c:v>2.7859533120993376</c:v>
                </c:pt>
                <c:pt idx="34">
                  <c:v>-20.332012211301318</c:v>
                </c:pt>
                <c:pt idx="35">
                  <c:v>39.839928230431553</c:v>
                </c:pt>
                <c:pt idx="36">
                  <c:v>13.068975368207219</c:v>
                </c:pt>
                <c:pt idx="37">
                  <c:v>-0.89959976454163382</c:v>
                </c:pt>
                <c:pt idx="38">
                  <c:v>-4.719996497219654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-100</c:v>
                </c:pt>
                <c:pt idx="45">
                  <c:v>16.913130589390462</c:v>
                </c:pt>
                <c:pt idx="46">
                  <c:v>19.439767572377846</c:v>
                </c:pt>
                <c:pt idx="47">
                  <c:v>0.5548012500176327</c:v>
                </c:pt>
                <c:pt idx="48">
                  <c:v>-28.260659705000208</c:v>
                </c:pt>
                <c:pt idx="49">
                  <c:v>25.593461265103045</c:v>
                </c:pt>
                <c:pt idx="50">
                  <c:v>14.572104385590762</c:v>
                </c:pt>
                <c:pt idx="51">
                  <c:v>1.7685947343742043</c:v>
                </c:pt>
                <c:pt idx="52">
                  <c:v>4.2256010143739644</c:v>
                </c:pt>
                <c:pt idx="53">
                  <c:v>5.1482713428564466</c:v>
                </c:pt>
                <c:pt idx="54">
                  <c:v>-4.999660603982008</c:v>
                </c:pt>
                <c:pt idx="55">
                  <c:v>3.7551176242732538</c:v>
                </c:pt>
                <c:pt idx="56">
                  <c:v>10.724657122486931</c:v>
                </c:pt>
                <c:pt idx="57">
                  <c:v>4.494535146774254</c:v>
                </c:pt>
                <c:pt idx="58">
                  <c:v>-11.885007881855131</c:v>
                </c:pt>
                <c:pt idx="59">
                  <c:v>-3.6977260742421407</c:v>
                </c:pt>
                <c:pt idx="60">
                  <c:v>2.3309702676965287</c:v>
                </c:pt>
                <c:pt idx="61">
                  <c:v>2.1609245101315082</c:v>
                </c:pt>
                <c:pt idx="62">
                  <c:v>8.5988630392193954E-2</c:v>
                </c:pt>
                <c:pt idx="63">
                  <c:v>-4.5410143358766533</c:v>
                </c:pt>
                <c:pt idx="64">
                  <c:v>-2.0781179309304747</c:v>
                </c:pt>
                <c:pt idx="65">
                  <c:v>0.52369730295889383</c:v>
                </c:pt>
                <c:pt idx="66">
                  <c:v>-2.9027369230922346</c:v>
                </c:pt>
                <c:pt idx="67">
                  <c:v>0.45478303300552625</c:v>
                </c:pt>
                <c:pt idx="68">
                  <c:v>-2.6264367343244714</c:v>
                </c:pt>
                <c:pt idx="69">
                  <c:v>-1.6925473431267903</c:v>
                </c:pt>
                <c:pt idx="70">
                  <c:v>-0.73397103640039063</c:v>
                </c:pt>
                <c:pt idx="71">
                  <c:v>4.6156915205707776</c:v>
                </c:pt>
                <c:pt idx="72">
                  <c:v>2.0388103168053675</c:v>
                </c:pt>
                <c:pt idx="73">
                  <c:v>-2.31719485477538</c:v>
                </c:pt>
                <c:pt idx="74">
                  <c:v>-5.4061956571921002</c:v>
                </c:pt>
                <c:pt idx="75">
                  <c:v>-3.4060559814089117</c:v>
                </c:pt>
                <c:pt idx="76">
                  <c:v>4.1496366939146441</c:v>
                </c:pt>
                <c:pt idx="77">
                  <c:v>2.4372484375315935</c:v>
                </c:pt>
                <c:pt idx="78">
                  <c:v>-6.2850181234809099</c:v>
                </c:pt>
                <c:pt idx="79">
                  <c:v>-4.5911142286160498</c:v>
                </c:pt>
                <c:pt idx="80">
                  <c:v>9.4304645352836616</c:v>
                </c:pt>
                <c:pt idx="81">
                  <c:v>8.5149183947697225</c:v>
                </c:pt>
                <c:pt idx="82">
                  <c:v>-9.3338557993730404</c:v>
                </c:pt>
                <c:pt idx="83">
                  <c:v>-12.553414496492792</c:v>
                </c:pt>
                <c:pt idx="84">
                  <c:v>-0.50555601133990535</c:v>
                </c:pt>
                <c:pt idx="85">
                  <c:v>5.7855639586078524</c:v>
                </c:pt>
                <c:pt idx="86">
                  <c:v>2.9652992788500114</c:v>
                </c:pt>
                <c:pt idx="87">
                  <c:v>-5.8810556220095549</c:v>
                </c:pt>
                <c:pt idx="88">
                  <c:v>5.7167753064075271</c:v>
                </c:pt>
                <c:pt idx="89">
                  <c:v>8.6739779075672914</c:v>
                </c:pt>
                <c:pt idx="90">
                  <c:v>-0.14295177992399033</c:v>
                </c:pt>
                <c:pt idx="91">
                  <c:v>9.1857040515800321</c:v>
                </c:pt>
                <c:pt idx="92">
                  <c:v>-0.79455207267913863</c:v>
                </c:pt>
                <c:pt idx="93">
                  <c:v>-12.624735122138659</c:v>
                </c:pt>
                <c:pt idx="94">
                  <c:v>-1.2116449684649666</c:v>
                </c:pt>
                <c:pt idx="95">
                  <c:v>12.792288593318517</c:v>
                </c:pt>
                <c:pt idx="96">
                  <c:v>-1.3306982872200308</c:v>
                </c:pt>
                <c:pt idx="97">
                  <c:v>-5.3583776369633966</c:v>
                </c:pt>
                <c:pt idx="98">
                  <c:v>-9.6956141203928752</c:v>
                </c:pt>
                <c:pt idx="99">
                  <c:v>12.337951348989279</c:v>
                </c:pt>
                <c:pt idx="100">
                  <c:v>12.082210914895725</c:v>
                </c:pt>
                <c:pt idx="101">
                  <c:v>16.534728541097962</c:v>
                </c:pt>
                <c:pt idx="102">
                  <c:v>12.840571561281493</c:v>
                </c:pt>
                <c:pt idx="103">
                  <c:v>7.0096269554753405</c:v>
                </c:pt>
                <c:pt idx="104">
                  <c:v>3.448275862068968</c:v>
                </c:pt>
                <c:pt idx="105">
                  <c:v>-0.20250208092629407</c:v>
                </c:pt>
                <c:pt idx="106">
                  <c:v>0.39744903769502571</c:v>
                </c:pt>
                <c:pt idx="107">
                  <c:v>2.6053963769834496</c:v>
                </c:pt>
                <c:pt idx="108">
                  <c:v>1.6148659231563158</c:v>
                </c:pt>
                <c:pt idx="109">
                  <c:v>1.8752268053707581</c:v>
                </c:pt>
                <c:pt idx="110">
                  <c:v>2.0845338758805667</c:v>
                </c:pt>
                <c:pt idx="111">
                  <c:v>-5.0173954932291451</c:v>
                </c:pt>
                <c:pt idx="112">
                  <c:v>-2.8869344644045185</c:v>
                </c:pt>
                <c:pt idx="113">
                  <c:v>-1.4809807656854872</c:v>
                </c:pt>
                <c:pt idx="114">
                  <c:v>-1.5912455203493749</c:v>
                </c:pt>
                <c:pt idx="115">
                  <c:v>-2.4704781198312702</c:v>
                </c:pt>
                <c:pt idx="116">
                  <c:v>0.14027316352897401</c:v>
                </c:pt>
                <c:pt idx="117">
                  <c:v>-4.1536937446928874</c:v>
                </c:pt>
                <c:pt idx="118">
                  <c:v>-9.1943548763960905</c:v>
                </c:pt>
                <c:pt idx="119">
                  <c:v>-5.045632691095463</c:v>
                </c:pt>
                <c:pt idx="120">
                  <c:v>-3.4753689461650197</c:v>
                </c:pt>
                <c:pt idx="121">
                  <c:v>-3.5217739305724507</c:v>
                </c:pt>
                <c:pt idx="122">
                  <c:v>1.3406235213711142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78-4891-A5E2-AD08525341C0}"/>
            </c:ext>
          </c:extLst>
        </c:ser>
        <c:ser>
          <c:idx val="0"/>
          <c:order val="2"/>
          <c:tx>
            <c:strRef>
              <c:f>PPI近月预测底稿!$AD$24</c:f>
              <c:strCache>
                <c:ptCount val="1"/>
                <c:pt idx="0">
                  <c:v>综合平均价格指数:环渤海动力煤(Q5500K):月</c:v>
                </c:pt>
              </c:strCache>
            </c:strRef>
          </c:tx>
          <c:marker>
            <c:symbol val="none"/>
          </c:marker>
          <c:cat>
            <c:numRef>
              <c:f>PPI近月预测底稿!$U$29:$U$151</c:f>
              <c:numCache>
                <c:formatCode>yyyy\-mm;@</c:formatCode>
                <c:ptCount val="123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</c:numCache>
            </c:numRef>
          </c:cat>
          <c:val>
            <c:numRef>
              <c:f>PPI近月预测底稿!$AD$29:$AD$151</c:f>
              <c:numCache>
                <c:formatCode>0.000</c:formatCode>
                <c:ptCount val="123"/>
                <c:pt idx="0">
                  <c:v>-0.49893086243763207</c:v>
                </c:pt>
                <c:pt idx="1">
                  <c:v>-0.60219624512929215</c:v>
                </c:pt>
                <c:pt idx="2">
                  <c:v>-1.0515247108307051</c:v>
                </c:pt>
                <c:pt idx="3">
                  <c:v>-0.27962250961202528</c:v>
                </c:pt>
                <c:pt idx="4">
                  <c:v>0.35075412136092154</c:v>
                </c:pt>
                <c:pt idx="5">
                  <c:v>-0.1051156271899174</c:v>
                </c:pt>
                <c:pt idx="6">
                  <c:v>-0.20979020979019936</c:v>
                </c:pt>
                <c:pt idx="7">
                  <c:v>-0.38314176245211229</c:v>
                </c:pt>
                <c:pt idx="8">
                  <c:v>0.59565522074281319</c:v>
                </c:pt>
                <c:pt idx="9">
                  <c:v>0.14035087719297223</c:v>
                </c:pt>
                <c:pt idx="10">
                  <c:v>-1.8595041322314074</c:v>
                </c:pt>
                <c:pt idx="11">
                  <c:v>-0.45703839122487011</c:v>
                </c:pt>
                <c:pt idx="12">
                  <c:v>-0.14603870025555921</c:v>
                </c:pt>
                <c:pt idx="13">
                  <c:v>-0.11623931623931583</c:v>
                </c:pt>
                <c:pt idx="14">
                  <c:v>-0.26595744680851396</c:v>
                </c:pt>
                <c:pt idx="15">
                  <c:v>-0.15433499773035919</c:v>
                </c:pt>
                <c:pt idx="16">
                  <c:v>2.0261664929952587</c:v>
                </c:pt>
                <c:pt idx="17">
                  <c:v>0.52374301675976653</c:v>
                </c:pt>
                <c:pt idx="18">
                  <c:v>3.4928396786582994E-2</c:v>
                </c:pt>
                <c:pt idx="19">
                  <c:v>-0.31337047353760283</c:v>
                </c:pt>
                <c:pt idx="20">
                  <c:v>-1.4074836937864745</c:v>
                </c:pt>
                <c:pt idx="21">
                  <c:v>-0.51229508196722406</c:v>
                </c:pt>
                <c:pt idx="22">
                  <c:v>-5.4614964500260044E-2</c:v>
                </c:pt>
                <c:pt idx="23">
                  <c:v>-4.776526782667645E-2</c:v>
                </c:pt>
                <c:pt idx="24">
                  <c:v>-0.17029972752044387</c:v>
                </c:pt>
                <c:pt idx="25">
                  <c:v>0</c:v>
                </c:pt>
                <c:pt idx="26">
                  <c:v>-0.7571660356949792</c:v>
                </c:pt>
                <c:pt idx="27">
                  <c:v>0.62585034013605423</c:v>
                </c:pt>
                <c:pt idx="28">
                  <c:v>6.8073519400940086E-2</c:v>
                </c:pt>
                <c:pt idx="29">
                  <c:v>0.39639147074903747</c:v>
                </c:pt>
                <c:pt idx="30">
                  <c:v>-0.156943022859096</c:v>
                </c:pt>
                <c:pt idx="31">
                  <c:v>-0.22467320261438317</c:v>
                </c:pt>
                <c:pt idx="32">
                  <c:v>-8.163265306122014E-2</c:v>
                </c:pt>
                <c:pt idx="33">
                  <c:v>-0.13586956521739069</c:v>
                </c:pt>
                <c:pt idx="34">
                  <c:v>-0.32502708559046312</c:v>
                </c:pt>
                <c:pt idx="35">
                  <c:v>-1.0629745422063479</c:v>
                </c:pt>
                <c:pt idx="36">
                  <c:v>0.48244137776282514</c:v>
                </c:pt>
                <c:pt idx="37">
                  <c:v>-0.51567104205733472</c:v>
                </c:pt>
                <c:pt idx="38">
                  <c:v>-4.3433696348494522</c:v>
                </c:pt>
                <c:pt idx="39">
                  <c:v>-7.3040380047505948</c:v>
                </c:pt>
                <c:pt idx="40">
                  <c:v>15.405701754385959</c:v>
                </c:pt>
                <c:pt idx="41">
                  <c:v>7.294117647058826</c:v>
                </c:pt>
                <c:pt idx="42">
                  <c:v>1.4925373134328339</c:v>
                </c:pt>
                <c:pt idx="43">
                  <c:v>5.081555834378932</c:v>
                </c:pt>
                <c:pt idx="44">
                  <c:v>2.8387096774193452</c:v>
                </c:pt>
                <c:pt idx="45">
                  <c:v>5.2631578947368354</c:v>
                </c:pt>
                <c:pt idx="46">
                  <c:v>1.3071895424836555</c:v>
                </c:pt>
                <c:pt idx="47">
                  <c:v>-5.7189189189189165</c:v>
                </c:pt>
                <c:pt idx="48">
                  <c:v>3.5544360481388111</c:v>
                </c:pt>
                <c:pt idx="49">
                  <c:v>3.0633437175493299</c:v>
                </c:pt>
                <c:pt idx="50">
                  <c:v>2.220256523662087</c:v>
                </c:pt>
                <c:pt idx="51">
                  <c:v>1.1180679785330909</c:v>
                </c:pt>
                <c:pt idx="52">
                  <c:v>2.1937842778793453</c:v>
                </c:pt>
                <c:pt idx="53">
                  <c:v>0.50528249885162779</c:v>
                </c:pt>
                <c:pt idx="54">
                  <c:v>0.52641300332471985</c:v>
                </c:pt>
                <c:pt idx="55">
                  <c:v>1.7191169563175208</c:v>
                </c:pt>
                <c:pt idx="56">
                  <c:v>0.90047393364929462</c:v>
                </c:pt>
                <c:pt idx="57">
                  <c:v>-1.254211905653321</c:v>
                </c:pt>
                <c:pt idx="58">
                  <c:v>-3.877642825011236</c:v>
                </c:pt>
                <c:pt idx="59">
                  <c:v>-0.35858359480054958</c:v>
                </c:pt>
                <c:pt idx="60">
                  <c:v>0.95022624434389513</c:v>
                </c:pt>
                <c:pt idx="61">
                  <c:v>0.36330608537693365</c:v>
                </c:pt>
                <c:pt idx="62">
                  <c:v>-2.1333333333333258</c:v>
                </c:pt>
                <c:pt idx="63">
                  <c:v>-2.5129982668977533</c:v>
                </c:pt>
                <c:pt idx="64">
                  <c:v>-0.12981393336217195</c:v>
                </c:pt>
                <c:pt idx="65">
                  <c:v>0.26030368763557021</c:v>
                </c:pt>
                <c:pt idx="66">
                  <c:v>-0.19916868721855963</c:v>
                </c:pt>
                <c:pt idx="67">
                  <c:v>2.5985275010825148E-2</c:v>
                </c:pt>
                <c:pt idx="68">
                  <c:v>-0.25917926565874438</c:v>
                </c:pt>
                <c:pt idx="69">
                  <c:v>0</c:v>
                </c:pt>
                <c:pt idx="70">
                  <c:v>0.12975778546713457</c:v>
                </c:pt>
                <c:pt idx="71">
                  <c:v>0.75537478210343068</c:v>
                </c:pt>
                <c:pt idx="72">
                  <c:v>0.46701692936368033</c:v>
                </c:pt>
                <c:pt idx="73">
                  <c:v>0.13152126260411023</c:v>
                </c:pt>
                <c:pt idx="74">
                  <c:v>-8.7604029785367743E-2</c:v>
                </c:pt>
                <c:pt idx="75">
                  <c:v>0</c:v>
                </c:pt>
                <c:pt idx="76">
                  <c:v>0.35164835164836461</c:v>
                </c:pt>
                <c:pt idx="77">
                  <c:v>0.20260747004931545</c:v>
                </c:pt>
                <c:pt idx="78">
                  <c:v>-0.28985507246376585</c:v>
                </c:pt>
                <c:pt idx="79">
                  <c:v>-0.13157894736841058</c:v>
                </c:pt>
                <c:pt idx="80">
                  <c:v>-0.21881838074398274</c:v>
                </c:pt>
                <c:pt idx="81">
                  <c:v>0.13146362839613346</c:v>
                </c:pt>
                <c:pt idx="82">
                  <c:v>-0.26223776223775985</c:v>
                </c:pt>
                <c:pt idx="83">
                  <c:v>-0.52173913043478137</c:v>
                </c:pt>
                <c:pt idx="84">
                  <c:v>-0.45013850415513446</c:v>
                </c:pt>
                <c:pt idx="85">
                  <c:v>0.19080659150043289</c:v>
                </c:pt>
                <c:pt idx="86">
                  <c:v>-0.19044321329640468</c:v>
                </c:pt>
                <c:pt idx="87">
                  <c:v>-0.98285714285714221</c:v>
                </c:pt>
                <c:pt idx="88">
                  <c:v>-7.1377587437538637E-2</c:v>
                </c:pt>
                <c:pt idx="89">
                  <c:v>0.36966987620357372</c:v>
                </c:pt>
                <c:pt idx="90">
                  <c:v>1.719690455719558E-2</c:v>
                </c:pt>
                <c:pt idx="91">
                  <c:v>2.151954325867365</c:v>
                </c:pt>
                <c:pt idx="92">
                  <c:v>-3.7616229923922191</c:v>
                </c:pt>
                <c:pt idx="93">
                  <c:v>-1.5806988352745464</c:v>
                </c:pt>
                <c:pt idx="94">
                  <c:v>0.4344919786096284</c:v>
                </c:pt>
                <c:pt idx="95">
                  <c:v>1.8842224744608274</c:v>
                </c:pt>
                <c:pt idx="96">
                  <c:v>-0.70442378134684702</c:v>
                </c:pt>
                <c:pt idx="97">
                  <c:v>-0.58823529411765207</c:v>
                </c:pt>
                <c:pt idx="98">
                  <c:v>-1.3921113689095108</c:v>
                </c:pt>
                <c:pt idx="99">
                  <c:v>4.0344827586206833</c:v>
                </c:pt>
                <c:pt idx="100">
                  <c:v>7.0604522381172217</c:v>
                </c:pt>
                <c:pt idx="101">
                  <c:v>16.655900086132647</c:v>
                </c:pt>
                <c:pt idx="102">
                  <c:v>10.43995243757432</c:v>
                </c:pt>
                <c:pt idx="103">
                  <c:v>5.6002009040683163</c:v>
                </c:pt>
                <c:pt idx="104">
                  <c:v>2.3650385604113069</c:v>
                </c:pt>
                <c:pt idx="105">
                  <c:v>0</c:v>
                </c:pt>
                <c:pt idx="106">
                  <c:v>0.25773195876288924</c:v>
                </c:pt>
                <c:pt idx="107">
                  <c:v>2.1052631578947398</c:v>
                </c:pt>
                <c:pt idx="108">
                  <c:v>2.1505376344086073</c:v>
                </c:pt>
                <c:pt idx="109">
                  <c:v>0.10764262648008582</c:v>
                </c:pt>
                <c:pt idx="110">
                  <c:v>-1.1044577511643325</c:v>
                </c:pt>
                <c:pt idx="111">
                  <c:v>-2.0634231103388316</c:v>
                </c:pt>
                <c:pt idx="112">
                  <c:v>-4.3225270157938382</c:v>
                </c:pt>
                <c:pt idx="113">
                  <c:v>-2.3142509135200982</c:v>
                </c:pt>
                <c:pt idx="114">
                  <c:v>-1.6059443911792926</c:v>
                </c:pt>
                <c:pt idx="115">
                  <c:v>-1.1983223487121109E-2</c:v>
                </c:pt>
                <c:pt idx="116">
                  <c:v>0.24024024024022594</c:v>
                </c:pt>
                <c:pt idx="117">
                  <c:v>-7.9092920353982237</c:v>
                </c:pt>
                <c:pt idx="118">
                  <c:v>-6.756059824651885</c:v>
                </c:pt>
                <c:pt idx="119">
                  <c:v>-4.3256578947368496</c:v>
                </c:pt>
                <c:pt idx="120">
                  <c:v>-1.9987105093487969</c:v>
                </c:pt>
                <c:pt idx="121">
                  <c:v>-1.4487228364468194</c:v>
                </c:pt>
                <c:pt idx="122">
                  <c:v>2.8123468887799987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18-4E37-A968-E2BE4699E668}"/>
            </c:ext>
          </c:extLst>
        </c:ser>
        <c:ser>
          <c:idx val="3"/>
          <c:order val="3"/>
          <c:tx>
            <c:strRef>
              <c:f>PPI近月预测底稿!$AE$24</c:f>
              <c:strCache>
                <c:ptCount val="1"/>
                <c:pt idx="0">
                  <c:v>期货收盘价(活跃合约):动力煤:月</c:v>
                </c:pt>
              </c:strCache>
            </c:strRef>
          </c:tx>
          <c:marker>
            <c:symbol val="none"/>
          </c:marker>
          <c:cat>
            <c:numRef>
              <c:f>PPI近月预测底稿!$U$29:$U$151</c:f>
              <c:numCache>
                <c:formatCode>yyyy\-mm;@</c:formatCode>
                <c:ptCount val="123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</c:numCache>
            </c:numRef>
          </c:cat>
          <c:val>
            <c:numRef>
              <c:f>PPI近月预测底稿!$AE$29:$AE$151</c:f>
              <c:numCache>
                <c:formatCode>0.000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-100</c:v>
                </c:pt>
                <c:pt idx="26">
                  <c:v>-1.7091423948220097</c:v>
                </c:pt>
                <c:pt idx="27">
                  <c:v>15.476246087728313</c:v>
                </c:pt>
                <c:pt idx="28">
                  <c:v>-9.7485469931038722</c:v>
                </c:pt>
                <c:pt idx="29">
                  <c:v>10.394388360058088</c:v>
                </c:pt>
                <c:pt idx="30">
                  <c:v>0.53516604395784384</c:v>
                </c:pt>
                <c:pt idx="31">
                  <c:v>-0.27907636705467098</c:v>
                </c:pt>
                <c:pt idx="32">
                  <c:v>1.3594506052220652</c:v>
                </c:pt>
                <c:pt idx="33">
                  <c:v>3.9148991205380241</c:v>
                </c:pt>
                <c:pt idx="34">
                  <c:v>-3.4336558437961742</c:v>
                </c:pt>
                <c:pt idx="35">
                  <c:v>3.9798639988521245</c:v>
                </c:pt>
                <c:pt idx="36">
                  <c:v>10.521320722220622</c:v>
                </c:pt>
                <c:pt idx="37">
                  <c:v>1.5657264111122089</c:v>
                </c:pt>
                <c:pt idx="38">
                  <c:v>-17.658575808191941</c:v>
                </c:pt>
                <c:pt idx="39">
                  <c:v>-39.344580548056094</c:v>
                </c:pt>
                <c:pt idx="40">
                  <c:v>34.499190667559702</c:v>
                </c:pt>
                <c:pt idx="41">
                  <c:v>26.981958762886606</c:v>
                </c:pt>
                <c:pt idx="42">
                  <c:v>-3.0726954783912106</c:v>
                </c:pt>
                <c:pt idx="43">
                  <c:v>5.7228887251598621</c:v>
                </c:pt>
                <c:pt idx="44">
                  <c:v>1.4787603682862027</c:v>
                </c:pt>
                <c:pt idx="45">
                  <c:v>9.5325354314564663</c:v>
                </c:pt>
                <c:pt idx="46">
                  <c:v>11.329899541747608</c:v>
                </c:pt>
                <c:pt idx="47">
                  <c:v>9.0108766648681069</c:v>
                </c:pt>
                <c:pt idx="48">
                  <c:v>-10.327559193475167</c:v>
                </c:pt>
                <c:pt idx="49">
                  <c:v>-1.9183120402632738</c:v>
                </c:pt>
                <c:pt idx="50">
                  <c:v>13.45633922745948</c:v>
                </c:pt>
                <c:pt idx="51">
                  <c:v>3.5504628527638999</c:v>
                </c:pt>
                <c:pt idx="52">
                  <c:v>-0.42784812059933586</c:v>
                </c:pt>
                <c:pt idx="53">
                  <c:v>5.8983234130651994</c:v>
                </c:pt>
                <c:pt idx="54">
                  <c:v>0.9788649095007429</c:v>
                </c:pt>
                <c:pt idx="55">
                  <c:v>3.1387135938951474</c:v>
                </c:pt>
                <c:pt idx="56">
                  <c:v>2.9140798813433548</c:v>
                </c:pt>
                <c:pt idx="57">
                  <c:v>6.0779742868518838</c:v>
                </c:pt>
                <c:pt idx="58">
                  <c:v>-7.0657056916285654</c:v>
                </c:pt>
                <c:pt idx="59">
                  <c:v>-4.5596453282964404</c:v>
                </c:pt>
                <c:pt idx="60">
                  <c:v>0.8760180995475082</c:v>
                </c:pt>
                <c:pt idx="61">
                  <c:v>0.71924562072223353</c:v>
                </c:pt>
                <c:pt idx="62">
                  <c:v>-0.35425968768531391</c:v>
                </c:pt>
                <c:pt idx="63">
                  <c:v>-1.5999114785633282</c:v>
                </c:pt>
                <c:pt idx="64">
                  <c:v>-3.9495320613337412</c:v>
                </c:pt>
                <c:pt idx="65">
                  <c:v>0.17761933799272356</c:v>
                </c:pt>
                <c:pt idx="66">
                  <c:v>-1.0065492662022564</c:v>
                </c:pt>
                <c:pt idx="67">
                  <c:v>-0.92119931936863964</c:v>
                </c:pt>
                <c:pt idx="68">
                  <c:v>-0.34127397743894505</c:v>
                </c:pt>
                <c:pt idx="69">
                  <c:v>-2.6859195088889294</c:v>
                </c:pt>
                <c:pt idx="70">
                  <c:v>1.942564884526206</c:v>
                </c:pt>
                <c:pt idx="71">
                  <c:v>1.9173239053576197</c:v>
                </c:pt>
                <c:pt idx="72">
                  <c:v>2.7111273350580234</c:v>
                </c:pt>
                <c:pt idx="73">
                  <c:v>0.67685680228302658</c:v>
                </c:pt>
                <c:pt idx="74">
                  <c:v>-7.4182668126275786</c:v>
                </c:pt>
                <c:pt idx="75">
                  <c:v>-5.4815781501246761</c:v>
                </c:pt>
                <c:pt idx="76">
                  <c:v>3.5644422088084013</c:v>
                </c:pt>
                <c:pt idx="77">
                  <c:v>3.1383155097704361</c:v>
                </c:pt>
                <c:pt idx="78">
                  <c:v>-1.7569802981654448</c:v>
                </c:pt>
                <c:pt idx="79">
                  <c:v>-3.2960203417054572</c:v>
                </c:pt>
                <c:pt idx="80">
                  <c:v>4.4706492736436445</c:v>
                </c:pt>
                <c:pt idx="81">
                  <c:v>6.0312082500152684</c:v>
                </c:pt>
                <c:pt idx="82">
                  <c:v>-3.9743151144382693</c:v>
                </c:pt>
                <c:pt idx="83">
                  <c:v>-7.1876698486934174</c:v>
                </c:pt>
                <c:pt idx="84">
                  <c:v>0.78221544571974277</c:v>
                </c:pt>
                <c:pt idx="85">
                  <c:v>-2.3366437263391049</c:v>
                </c:pt>
                <c:pt idx="86">
                  <c:v>3.1967591322182187</c:v>
                </c:pt>
                <c:pt idx="87">
                  <c:v>2.7277370229361821</c:v>
                </c:pt>
                <c:pt idx="88">
                  <c:v>-3.260363784657045</c:v>
                </c:pt>
                <c:pt idx="89">
                  <c:v>7.3250342683779195</c:v>
                </c:pt>
                <c:pt idx="90">
                  <c:v>0.17144522927337391</c:v>
                </c:pt>
                <c:pt idx="91">
                  <c:v>6.853330981851812</c:v>
                </c:pt>
                <c:pt idx="92">
                  <c:v>7.7564251794569117</c:v>
                </c:pt>
                <c:pt idx="93">
                  <c:v>-11.472699380693555</c:v>
                </c:pt>
                <c:pt idx="94">
                  <c:v>-3.6241062146354608</c:v>
                </c:pt>
                <c:pt idx="95">
                  <c:v>11.27103954166671</c:v>
                </c:pt>
                <c:pt idx="96">
                  <c:v>5.5817643779216866</c:v>
                </c:pt>
                <c:pt idx="97">
                  <c:v>-3.8331824206395879</c:v>
                </c:pt>
                <c:pt idx="98">
                  <c:v>-13.873227156475252</c:v>
                </c:pt>
                <c:pt idx="99">
                  <c:v>5.9015214033306052</c:v>
                </c:pt>
                <c:pt idx="100">
                  <c:v>13.978178239981489</c:v>
                </c:pt>
                <c:pt idx="101">
                  <c:v>8.1691227178686745</c:v>
                </c:pt>
                <c:pt idx="102">
                  <c:v>12.042673627887737</c:v>
                </c:pt>
                <c:pt idx="103">
                  <c:v>2.7356986132751331</c:v>
                </c:pt>
                <c:pt idx="104">
                  <c:v>7.9672447013487471</c:v>
                </c:pt>
                <c:pt idx="105">
                  <c:v>1.4933680319206815</c:v>
                </c:pt>
                <c:pt idx="106">
                  <c:v>7.3448250442303902</c:v>
                </c:pt>
                <c:pt idx="107">
                  <c:v>8.2775983690247728</c:v>
                </c:pt>
                <c:pt idx="108">
                  <c:v>4.8087098739698035</c:v>
                </c:pt>
                <c:pt idx="109">
                  <c:v>4.1032600807036772</c:v>
                </c:pt>
                <c:pt idx="110">
                  <c:v>-1.3901592862449377</c:v>
                </c:pt>
                <c:pt idx="111">
                  <c:v>-12.794643661301322</c:v>
                </c:pt>
                <c:pt idx="112">
                  <c:v>-6.6916472195478747</c:v>
                </c:pt>
                <c:pt idx="113">
                  <c:v>-2.1699902663039268</c:v>
                </c:pt>
                <c:pt idx="114">
                  <c:v>-1.346826217560448</c:v>
                </c:pt>
                <c:pt idx="115">
                  <c:v>-6.8293913881305741</c:v>
                </c:pt>
                <c:pt idx="116">
                  <c:v>-1.727451543997887</c:v>
                </c:pt>
                <c:pt idx="117">
                  <c:v>2.82162726008346</c:v>
                </c:pt>
                <c:pt idx="118">
                  <c:v>-8.5524661292047739</c:v>
                </c:pt>
                <c:pt idx="119">
                  <c:v>-2.6235800380407852</c:v>
                </c:pt>
                <c:pt idx="120">
                  <c:v>-2.184344237387549</c:v>
                </c:pt>
                <c:pt idx="121">
                  <c:v>-5.0609948193783225</c:v>
                </c:pt>
                <c:pt idx="122">
                  <c:v>-0.54552353897517492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18-4E37-A968-E2BE4699E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</c:dateAx>
      <c:valAx>
        <c:axId val="836681224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8619410610694651"/>
          <c:h val="0.17067700337619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lineChart>
        <c:grouping val="standard"/>
        <c:varyColors val="0"/>
        <c:ser>
          <c:idx val="1"/>
          <c:order val="0"/>
          <c:tx>
            <c:strRef>
              <c:f>PPI近月预测底稿!$AB$24</c:f>
              <c:strCache>
                <c:ptCount val="1"/>
                <c:pt idx="0">
                  <c:v>秦皇岛港:平仓价:动力煤(Q5500K):月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PPI近月预测底稿!$U$29:$U$151</c:f>
              <c:numCache>
                <c:formatCode>yyyy\-mm;@</c:formatCode>
                <c:ptCount val="123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</c:numCache>
            </c:numRef>
          </c:cat>
          <c:val>
            <c:numRef>
              <c:f>PPI近月预测底稿!$AB$29:$AB$151</c:f>
              <c:numCache>
                <c:formatCode>0.000</c:formatCode>
                <c:ptCount val="123"/>
                <c:pt idx="0">
                  <c:v>-0.17825311942959843</c:v>
                </c:pt>
                <c:pt idx="1">
                  <c:v>-0.70796460176991616</c:v>
                </c:pt>
                <c:pt idx="2">
                  <c:v>-1.0507880910682985</c:v>
                </c:pt>
                <c:pt idx="3">
                  <c:v>-0.17482517482517324</c:v>
                </c:pt>
                <c:pt idx="4">
                  <c:v>0.17513134851139966</c:v>
                </c:pt>
                <c:pt idx="5">
                  <c:v>-0.17482517482517324</c:v>
                </c:pt>
                <c:pt idx="6">
                  <c:v>0</c:v>
                </c:pt>
                <c:pt idx="7">
                  <c:v>-0.52173913043478137</c:v>
                </c:pt>
                <c:pt idx="8">
                  <c:v>0.70052539404552761</c:v>
                </c:pt>
                <c:pt idx="9">
                  <c:v>0</c:v>
                </c:pt>
                <c:pt idx="10">
                  <c:v>-1.7211703958691942</c:v>
                </c:pt>
                <c:pt idx="11">
                  <c:v>-0.51369863013698591</c:v>
                </c:pt>
                <c:pt idx="12">
                  <c:v>0</c:v>
                </c:pt>
                <c:pt idx="13">
                  <c:v>0</c:v>
                </c:pt>
                <c:pt idx="14">
                  <c:v>-0.68027210884353906</c:v>
                </c:pt>
                <c:pt idx="15">
                  <c:v>0</c:v>
                </c:pt>
                <c:pt idx="16">
                  <c:v>2.0833333333333286</c:v>
                </c:pt>
                <c:pt idx="17">
                  <c:v>0.55865921787710704</c:v>
                </c:pt>
                <c:pt idx="18">
                  <c:v>0.1398601398601329</c:v>
                </c:pt>
                <c:pt idx="19">
                  <c:v>-0.34843205574912872</c:v>
                </c:pt>
                <c:pt idx="20">
                  <c:v>-1.5437392795883369</c:v>
                </c:pt>
                <c:pt idx="21">
                  <c:v>-0.1712328767123239</c:v>
                </c:pt>
                <c:pt idx="22">
                  <c:v>-0.13679890560875663</c:v>
                </c:pt>
                <c:pt idx="23">
                  <c:v>-0.20477815699658208</c:v>
                </c:pt>
                <c:pt idx="24">
                  <c:v>-0.34013605442176242</c:v>
                </c:pt>
                <c:pt idx="25">
                  <c:v>0</c:v>
                </c:pt>
                <c:pt idx="26">
                  <c:v>-0.54127198917456099</c:v>
                </c:pt>
                <c:pt idx="27">
                  <c:v>0.54421768707481988</c:v>
                </c:pt>
                <c:pt idx="28">
                  <c:v>0</c:v>
                </c:pt>
                <c:pt idx="29">
                  <c:v>0.40983606557377072</c:v>
                </c:pt>
                <c:pt idx="30">
                  <c:v>-0.40816326530612912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-0.54127198917456099</c:v>
                </c:pt>
                <c:pt idx="35">
                  <c:v>-1.0267857142857082</c:v>
                </c:pt>
                <c:pt idx="36">
                  <c:v>0.73074761101740648</c:v>
                </c:pt>
                <c:pt idx="37">
                  <c:v>-0.50335570469798085</c:v>
                </c:pt>
                <c:pt idx="38">
                  <c:v>-4.6400000000000006</c:v>
                </c:pt>
                <c:pt idx="39">
                  <c:v>-7.36166007905139</c:v>
                </c:pt>
                <c:pt idx="40">
                  <c:v>15.367077063383491</c:v>
                </c:pt>
                <c:pt idx="41">
                  <c:v>7.1062271062271094</c:v>
                </c:pt>
                <c:pt idx="42">
                  <c:v>1.6759776536312785</c:v>
                </c:pt>
                <c:pt idx="43">
                  <c:v>5.0469483568075049</c:v>
                </c:pt>
                <c:pt idx="44">
                  <c:v>2.7882037533511976</c:v>
                </c:pt>
                <c:pt idx="45">
                  <c:v>5.367231638418076</c:v>
                </c:pt>
                <c:pt idx="46">
                  <c:v>1.2006861063464953</c:v>
                </c:pt>
                <c:pt idx="47">
                  <c:v>-5.4594594594594525</c:v>
                </c:pt>
                <c:pt idx="48">
                  <c:v>3.4241788958770059</c:v>
                </c:pt>
                <c:pt idx="49">
                  <c:v>3.1574394463667659</c:v>
                </c:pt>
                <c:pt idx="50">
                  <c:v>2.0750551876379717</c:v>
                </c:pt>
                <c:pt idx="51">
                  <c:v>2.0270270270270174</c:v>
                </c:pt>
                <c:pt idx="52">
                  <c:v>1.2773722627737101</c:v>
                </c:pt>
                <c:pt idx="53">
                  <c:v>0.55045871559633497</c:v>
                </c:pt>
                <c:pt idx="54">
                  <c:v>0.55350553505535061</c:v>
                </c:pt>
                <c:pt idx="55">
                  <c:v>1.5456674473067977</c:v>
                </c:pt>
                <c:pt idx="56">
                  <c:v>1.1848341232227426</c:v>
                </c:pt>
                <c:pt idx="57">
                  <c:v>-1.2172284644194775</c:v>
                </c:pt>
                <c:pt idx="58">
                  <c:v>-3.7837837837837753</c:v>
                </c:pt>
                <c:pt idx="59">
                  <c:v>-0.67114093959730781</c:v>
                </c:pt>
                <c:pt idx="60">
                  <c:v>0.67567567567567721</c:v>
                </c:pt>
                <c:pt idx="61">
                  <c:v>0.68027210884353906</c:v>
                </c:pt>
                <c:pt idx="62">
                  <c:v>-2</c:v>
                </c:pt>
                <c:pt idx="63">
                  <c:v>-2.1739130434782652</c:v>
                </c:pt>
                <c:pt idx="64">
                  <c:v>0</c:v>
                </c:pt>
                <c:pt idx="65">
                  <c:v>0</c:v>
                </c:pt>
                <c:pt idx="66">
                  <c:v>-0.51903114186850985</c:v>
                </c:pt>
                <c:pt idx="67">
                  <c:v>-0.3448275862069039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1.1627906976744242</c:v>
                </c:pt>
                <c:pt idx="72">
                  <c:v>0.58479532163744352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0.35211267605635044</c:v>
                </c:pt>
                <c:pt idx="78">
                  <c:v>0.53097345132744067</c:v>
                </c:pt>
                <c:pt idx="79">
                  <c:v>0</c:v>
                </c:pt>
                <c:pt idx="80">
                  <c:v>-0.87719298245613686</c:v>
                </c:pt>
                <c:pt idx="81">
                  <c:v>0</c:v>
                </c:pt>
                <c:pt idx="82">
                  <c:v>0</c:v>
                </c:pt>
                <c:pt idx="83">
                  <c:v>-0.86956521739129755</c:v>
                </c:pt>
                <c:pt idx="84">
                  <c:v>-0.86206896551723844</c:v>
                </c:pt>
                <c:pt idx="85">
                  <c:v>0.4329004329004249</c:v>
                </c:pt>
                <c:pt idx="86">
                  <c:v>-8.6505190311413571E-2</c:v>
                </c:pt>
                <c:pt idx="87">
                  <c:v>-0.63037249283667052</c:v>
                </c:pt>
                <c:pt idx="88">
                  <c:v>-0.14306151645207876</c:v>
                </c:pt>
                <c:pt idx="89">
                  <c:v>8.5910652920958341E-2</c:v>
                </c:pt>
                <c:pt idx="90">
                  <c:v>-0.29978586723768785</c:v>
                </c:pt>
                <c:pt idx="91">
                  <c:v>2.1881838074398132</c:v>
                </c:pt>
                <c:pt idx="92">
                  <c:v>-3.5864978902953624</c:v>
                </c:pt>
                <c:pt idx="93">
                  <c:v>-1.6597510373444067</c:v>
                </c:pt>
                <c:pt idx="94">
                  <c:v>0.4166666666666714</c:v>
                </c:pt>
                <c:pt idx="95">
                  <c:v>1.6949152542372872</c:v>
                </c:pt>
                <c:pt idx="96">
                  <c:v>-0.84033613445377853</c:v>
                </c:pt>
                <c:pt idx="97">
                  <c:v>-0.20964360587002773</c:v>
                </c:pt>
                <c:pt idx="98">
                  <c:v>-1.283112582781456</c:v>
                </c:pt>
                <c:pt idx="99">
                  <c:v>3.8395415472779462</c:v>
                </c:pt>
                <c:pt idx="100">
                  <c:v>7.2196620583717248</c:v>
                </c:pt>
                <c:pt idx="101">
                  <c:v>16.416309012875544</c:v>
                </c:pt>
                <c:pt idx="102">
                  <c:v>10.623145400593486</c:v>
                </c:pt>
                <c:pt idx="103">
                  <c:v>5.841708542713576</c:v>
                </c:pt>
                <c:pt idx="104">
                  <c:v>2.051282051282044</c:v>
                </c:pt>
                <c:pt idx="105">
                  <c:v>0</c:v>
                </c:pt>
                <c:pt idx="106">
                  <c:v>0.25706940874034956</c:v>
                </c:pt>
                <c:pt idx="107">
                  <c:v>2.3684210526315752</c:v>
                </c:pt>
                <c:pt idx="108">
                  <c:v>2.3569023569023528</c:v>
                </c:pt>
                <c:pt idx="109">
                  <c:v>0.3378378378378244</c:v>
                </c:pt>
                <c:pt idx="110">
                  <c:v>-0.33670033670033206</c:v>
                </c:pt>
                <c:pt idx="111">
                  <c:v>-2.3026315789473699</c:v>
                </c:pt>
                <c:pt idx="112">
                  <c:v>-4.7619047619047734</c:v>
                </c:pt>
                <c:pt idx="113">
                  <c:v>-2.6829268292682968</c:v>
                </c:pt>
                <c:pt idx="114">
                  <c:v>-0.96618357487923845</c:v>
                </c:pt>
                <c:pt idx="115">
                  <c:v>-0.24096385542168264</c:v>
                </c:pt>
                <c:pt idx="116">
                  <c:v>0.60606060606060908</c:v>
                </c:pt>
                <c:pt idx="117">
                  <c:v>-7.7181208053691392</c:v>
                </c:pt>
                <c:pt idx="118">
                  <c:v>-7.1168831168831161</c:v>
                </c:pt>
                <c:pt idx="119">
                  <c:v>-5.0164473684210549</c:v>
                </c:pt>
                <c:pt idx="120">
                  <c:v>-2.0933977455716501</c:v>
                </c:pt>
                <c:pt idx="121">
                  <c:v>-1.6159695817490558</c:v>
                </c:pt>
                <c:pt idx="122">
                  <c:v>2.6341463414634205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4-455F-AA07-72C4DA31974E}"/>
            </c:ext>
          </c:extLst>
        </c:ser>
        <c:ser>
          <c:idx val="3"/>
          <c:order val="3"/>
          <c:tx>
            <c:strRef>
              <c:f>PPI近月预测底稿!$AE$24</c:f>
              <c:strCache>
                <c:ptCount val="1"/>
                <c:pt idx="0">
                  <c:v>期货收盘价(活跃合约):动力煤:月</c:v>
                </c:pt>
              </c:strCache>
            </c:strRef>
          </c:tx>
          <c:marker>
            <c:symbol val="none"/>
          </c:marker>
          <c:cat>
            <c:numRef>
              <c:f>PPI近月预测底稿!$U$29:$U$151</c:f>
              <c:numCache>
                <c:formatCode>yyyy\-mm;@</c:formatCode>
                <c:ptCount val="123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</c:numCache>
            </c:numRef>
          </c:cat>
          <c:val>
            <c:numRef>
              <c:f>PPI近月预测底稿!$AE$29:$AE$151</c:f>
              <c:numCache>
                <c:formatCode>0.000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-100</c:v>
                </c:pt>
                <c:pt idx="26">
                  <c:v>-1.7091423948220097</c:v>
                </c:pt>
                <c:pt idx="27">
                  <c:v>15.476246087728313</c:v>
                </c:pt>
                <c:pt idx="28">
                  <c:v>-9.7485469931038722</c:v>
                </c:pt>
                <c:pt idx="29">
                  <c:v>10.394388360058088</c:v>
                </c:pt>
                <c:pt idx="30">
                  <c:v>0.53516604395784384</c:v>
                </c:pt>
                <c:pt idx="31">
                  <c:v>-0.27907636705467098</c:v>
                </c:pt>
                <c:pt idx="32">
                  <c:v>1.3594506052220652</c:v>
                </c:pt>
                <c:pt idx="33">
                  <c:v>3.9148991205380241</c:v>
                </c:pt>
                <c:pt idx="34">
                  <c:v>-3.4336558437961742</c:v>
                </c:pt>
                <c:pt idx="35">
                  <c:v>3.9798639988521245</c:v>
                </c:pt>
                <c:pt idx="36">
                  <c:v>10.521320722220622</c:v>
                </c:pt>
                <c:pt idx="37">
                  <c:v>1.5657264111122089</c:v>
                </c:pt>
                <c:pt idx="38">
                  <c:v>-17.658575808191941</c:v>
                </c:pt>
                <c:pt idx="39">
                  <c:v>-39.344580548056094</c:v>
                </c:pt>
                <c:pt idx="40">
                  <c:v>34.499190667559702</c:v>
                </c:pt>
                <c:pt idx="41">
                  <c:v>26.981958762886606</c:v>
                </c:pt>
                <c:pt idx="42">
                  <c:v>-3.0726954783912106</c:v>
                </c:pt>
                <c:pt idx="43">
                  <c:v>5.7228887251598621</c:v>
                </c:pt>
                <c:pt idx="44">
                  <c:v>1.4787603682862027</c:v>
                </c:pt>
                <c:pt idx="45">
                  <c:v>9.5325354314564663</c:v>
                </c:pt>
                <c:pt idx="46">
                  <c:v>11.329899541747608</c:v>
                </c:pt>
                <c:pt idx="47">
                  <c:v>9.0108766648681069</c:v>
                </c:pt>
                <c:pt idx="48">
                  <c:v>-10.327559193475167</c:v>
                </c:pt>
                <c:pt idx="49">
                  <c:v>-1.9183120402632738</c:v>
                </c:pt>
                <c:pt idx="50">
                  <c:v>13.45633922745948</c:v>
                </c:pt>
                <c:pt idx="51">
                  <c:v>3.5504628527638999</c:v>
                </c:pt>
                <c:pt idx="52">
                  <c:v>-0.42784812059933586</c:v>
                </c:pt>
                <c:pt idx="53">
                  <c:v>5.8983234130651994</c:v>
                </c:pt>
                <c:pt idx="54">
                  <c:v>0.9788649095007429</c:v>
                </c:pt>
                <c:pt idx="55">
                  <c:v>3.1387135938951474</c:v>
                </c:pt>
                <c:pt idx="56">
                  <c:v>2.9140798813433548</c:v>
                </c:pt>
                <c:pt idx="57">
                  <c:v>6.0779742868518838</c:v>
                </c:pt>
                <c:pt idx="58">
                  <c:v>-7.0657056916285654</c:v>
                </c:pt>
                <c:pt idx="59">
                  <c:v>-4.5596453282964404</c:v>
                </c:pt>
                <c:pt idx="60">
                  <c:v>0.8760180995475082</c:v>
                </c:pt>
                <c:pt idx="61">
                  <c:v>0.71924562072223353</c:v>
                </c:pt>
                <c:pt idx="62">
                  <c:v>-0.35425968768531391</c:v>
                </c:pt>
                <c:pt idx="63">
                  <c:v>-1.5999114785633282</c:v>
                </c:pt>
                <c:pt idx="64">
                  <c:v>-3.9495320613337412</c:v>
                </c:pt>
                <c:pt idx="65">
                  <c:v>0.17761933799272356</c:v>
                </c:pt>
                <c:pt idx="66">
                  <c:v>-1.0065492662022564</c:v>
                </c:pt>
                <c:pt idx="67">
                  <c:v>-0.92119931936863964</c:v>
                </c:pt>
                <c:pt idx="68">
                  <c:v>-0.34127397743894505</c:v>
                </c:pt>
                <c:pt idx="69">
                  <c:v>-2.6859195088889294</c:v>
                </c:pt>
                <c:pt idx="70">
                  <c:v>1.942564884526206</c:v>
                </c:pt>
                <c:pt idx="71">
                  <c:v>1.9173239053576197</c:v>
                </c:pt>
                <c:pt idx="72">
                  <c:v>2.7111273350580234</c:v>
                </c:pt>
                <c:pt idx="73">
                  <c:v>0.67685680228302658</c:v>
                </c:pt>
                <c:pt idx="74">
                  <c:v>-7.4182668126275786</c:v>
                </c:pt>
                <c:pt idx="75">
                  <c:v>-5.4815781501246761</c:v>
                </c:pt>
                <c:pt idx="76">
                  <c:v>3.5644422088084013</c:v>
                </c:pt>
                <c:pt idx="77">
                  <c:v>3.1383155097704361</c:v>
                </c:pt>
                <c:pt idx="78">
                  <c:v>-1.7569802981654448</c:v>
                </c:pt>
                <c:pt idx="79">
                  <c:v>-3.2960203417054572</c:v>
                </c:pt>
                <c:pt idx="80">
                  <c:v>4.4706492736436445</c:v>
                </c:pt>
                <c:pt idx="81">
                  <c:v>6.0312082500152684</c:v>
                </c:pt>
                <c:pt idx="82">
                  <c:v>-3.9743151144382693</c:v>
                </c:pt>
                <c:pt idx="83">
                  <c:v>-7.1876698486934174</c:v>
                </c:pt>
                <c:pt idx="84">
                  <c:v>0.78221544571974277</c:v>
                </c:pt>
                <c:pt idx="85">
                  <c:v>-2.3366437263391049</c:v>
                </c:pt>
                <c:pt idx="86">
                  <c:v>3.1967591322182187</c:v>
                </c:pt>
                <c:pt idx="87">
                  <c:v>2.7277370229361821</c:v>
                </c:pt>
                <c:pt idx="88">
                  <c:v>-3.260363784657045</c:v>
                </c:pt>
                <c:pt idx="89">
                  <c:v>7.3250342683779195</c:v>
                </c:pt>
                <c:pt idx="90">
                  <c:v>0.17144522927337391</c:v>
                </c:pt>
                <c:pt idx="91">
                  <c:v>6.853330981851812</c:v>
                </c:pt>
                <c:pt idx="92">
                  <c:v>7.7564251794569117</c:v>
                </c:pt>
                <c:pt idx="93">
                  <c:v>-11.472699380693555</c:v>
                </c:pt>
                <c:pt idx="94">
                  <c:v>-3.6241062146354608</c:v>
                </c:pt>
                <c:pt idx="95">
                  <c:v>11.27103954166671</c:v>
                </c:pt>
                <c:pt idx="96">
                  <c:v>5.5817643779216866</c:v>
                </c:pt>
                <c:pt idx="97">
                  <c:v>-3.8331824206395879</c:v>
                </c:pt>
                <c:pt idx="98">
                  <c:v>-13.873227156475252</c:v>
                </c:pt>
                <c:pt idx="99">
                  <c:v>5.9015214033306052</c:v>
                </c:pt>
                <c:pt idx="100">
                  <c:v>13.978178239981489</c:v>
                </c:pt>
                <c:pt idx="101">
                  <c:v>8.1691227178686745</c:v>
                </c:pt>
                <c:pt idx="102">
                  <c:v>12.042673627887737</c:v>
                </c:pt>
                <c:pt idx="103">
                  <c:v>2.7356986132751331</c:v>
                </c:pt>
                <c:pt idx="104">
                  <c:v>7.9672447013487471</c:v>
                </c:pt>
                <c:pt idx="105">
                  <c:v>1.4933680319206815</c:v>
                </c:pt>
                <c:pt idx="106">
                  <c:v>7.3448250442303902</c:v>
                </c:pt>
                <c:pt idx="107">
                  <c:v>8.2775983690247728</c:v>
                </c:pt>
                <c:pt idx="108">
                  <c:v>4.8087098739698035</c:v>
                </c:pt>
                <c:pt idx="109">
                  <c:v>4.1032600807036772</c:v>
                </c:pt>
                <c:pt idx="110">
                  <c:v>-1.3901592862449377</c:v>
                </c:pt>
                <c:pt idx="111">
                  <c:v>-12.794643661301322</c:v>
                </c:pt>
                <c:pt idx="112">
                  <c:v>-6.6916472195478747</c:v>
                </c:pt>
                <c:pt idx="113">
                  <c:v>-2.1699902663039268</c:v>
                </c:pt>
                <c:pt idx="114">
                  <c:v>-1.346826217560448</c:v>
                </c:pt>
                <c:pt idx="115">
                  <c:v>-6.8293913881305741</c:v>
                </c:pt>
                <c:pt idx="116">
                  <c:v>-1.727451543997887</c:v>
                </c:pt>
                <c:pt idx="117">
                  <c:v>2.82162726008346</c:v>
                </c:pt>
                <c:pt idx="118">
                  <c:v>-8.5524661292047739</c:v>
                </c:pt>
                <c:pt idx="119">
                  <c:v>-2.6235800380407852</c:v>
                </c:pt>
                <c:pt idx="120">
                  <c:v>-2.184344237387549</c:v>
                </c:pt>
                <c:pt idx="121">
                  <c:v>-5.0609948193783225</c:v>
                </c:pt>
                <c:pt idx="122">
                  <c:v>-0.54552353897517492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04-455F-AA07-72C4DA319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PPI近月预测底稿!$AC$24</c15:sqref>
                        </c15:formulaRef>
                      </c:ext>
                    </c:extLst>
                    <c:strCache>
                      <c:ptCount val="1"/>
                      <c:pt idx="0">
                        <c:v>秦皇岛港:平仓价:动力末煤(Q5500):山西产:月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cat>
                  <c:numRef>
                    <c:extLst>
                      <c:ext uri="{02D57815-91ED-43cb-92C2-25804820EDAC}">
                        <c15:formulaRef>
                          <c15:sqref>PPI近月预测底稿!$U$29:$U$151</c15:sqref>
                        </c15:formulaRef>
                      </c:ext>
                    </c:extLst>
                    <c:numCache>
                      <c:formatCode>yyyy\-mm;@</c:formatCode>
                      <c:ptCount val="123"/>
                      <c:pt idx="0">
                        <c:v>45716</c:v>
                      </c:pt>
                      <c:pt idx="1">
                        <c:v>45688</c:v>
                      </c:pt>
                      <c:pt idx="2">
                        <c:v>45657</c:v>
                      </c:pt>
                      <c:pt idx="3">
                        <c:v>45626</c:v>
                      </c:pt>
                      <c:pt idx="4">
                        <c:v>45596</c:v>
                      </c:pt>
                      <c:pt idx="5">
                        <c:v>45565</c:v>
                      </c:pt>
                      <c:pt idx="6">
                        <c:v>45535</c:v>
                      </c:pt>
                      <c:pt idx="7">
                        <c:v>45504</c:v>
                      </c:pt>
                      <c:pt idx="8">
                        <c:v>45473</c:v>
                      </c:pt>
                      <c:pt idx="9">
                        <c:v>45443</c:v>
                      </c:pt>
                      <c:pt idx="10">
                        <c:v>45412</c:v>
                      </c:pt>
                      <c:pt idx="11">
                        <c:v>45382</c:v>
                      </c:pt>
                      <c:pt idx="12">
                        <c:v>45351</c:v>
                      </c:pt>
                      <c:pt idx="13">
                        <c:v>45322</c:v>
                      </c:pt>
                      <c:pt idx="14">
                        <c:v>45291</c:v>
                      </c:pt>
                      <c:pt idx="15">
                        <c:v>45260</c:v>
                      </c:pt>
                      <c:pt idx="16">
                        <c:v>45230</c:v>
                      </c:pt>
                      <c:pt idx="17">
                        <c:v>45199</c:v>
                      </c:pt>
                      <c:pt idx="18">
                        <c:v>45169</c:v>
                      </c:pt>
                      <c:pt idx="19">
                        <c:v>45138</c:v>
                      </c:pt>
                      <c:pt idx="20">
                        <c:v>45107</c:v>
                      </c:pt>
                      <c:pt idx="21">
                        <c:v>45077</c:v>
                      </c:pt>
                      <c:pt idx="22">
                        <c:v>45046</c:v>
                      </c:pt>
                      <c:pt idx="23">
                        <c:v>45016</c:v>
                      </c:pt>
                      <c:pt idx="24">
                        <c:v>44985</c:v>
                      </c:pt>
                      <c:pt idx="25">
                        <c:v>44957</c:v>
                      </c:pt>
                      <c:pt idx="26">
                        <c:v>44926</c:v>
                      </c:pt>
                      <c:pt idx="27">
                        <c:v>44895</c:v>
                      </c:pt>
                      <c:pt idx="28">
                        <c:v>44865</c:v>
                      </c:pt>
                      <c:pt idx="29">
                        <c:v>44834</c:v>
                      </c:pt>
                      <c:pt idx="30">
                        <c:v>44804</c:v>
                      </c:pt>
                      <c:pt idx="31">
                        <c:v>44773</c:v>
                      </c:pt>
                      <c:pt idx="32">
                        <c:v>44742</c:v>
                      </c:pt>
                      <c:pt idx="33">
                        <c:v>44712</c:v>
                      </c:pt>
                      <c:pt idx="34">
                        <c:v>44681</c:v>
                      </c:pt>
                      <c:pt idx="35">
                        <c:v>44651</c:v>
                      </c:pt>
                      <c:pt idx="36">
                        <c:v>44620</c:v>
                      </c:pt>
                      <c:pt idx="37">
                        <c:v>44592</c:v>
                      </c:pt>
                      <c:pt idx="38">
                        <c:v>44561</c:v>
                      </c:pt>
                      <c:pt idx="39">
                        <c:v>44530</c:v>
                      </c:pt>
                      <c:pt idx="40">
                        <c:v>44500</c:v>
                      </c:pt>
                      <c:pt idx="41">
                        <c:v>44469</c:v>
                      </c:pt>
                      <c:pt idx="42">
                        <c:v>44439</c:v>
                      </c:pt>
                      <c:pt idx="43">
                        <c:v>44408</c:v>
                      </c:pt>
                      <c:pt idx="44">
                        <c:v>44377</c:v>
                      </c:pt>
                      <c:pt idx="45">
                        <c:v>44347</c:v>
                      </c:pt>
                      <c:pt idx="46">
                        <c:v>44316</c:v>
                      </c:pt>
                      <c:pt idx="47">
                        <c:v>44286</c:v>
                      </c:pt>
                      <c:pt idx="48">
                        <c:v>44255</c:v>
                      </c:pt>
                      <c:pt idx="49">
                        <c:v>44227</c:v>
                      </c:pt>
                      <c:pt idx="50">
                        <c:v>44196</c:v>
                      </c:pt>
                      <c:pt idx="51">
                        <c:v>44165</c:v>
                      </c:pt>
                      <c:pt idx="52">
                        <c:v>44135</c:v>
                      </c:pt>
                      <c:pt idx="53">
                        <c:v>44104</c:v>
                      </c:pt>
                      <c:pt idx="54">
                        <c:v>44074</c:v>
                      </c:pt>
                      <c:pt idx="55">
                        <c:v>44043</c:v>
                      </c:pt>
                      <c:pt idx="56">
                        <c:v>44012</c:v>
                      </c:pt>
                      <c:pt idx="57">
                        <c:v>43982</c:v>
                      </c:pt>
                      <c:pt idx="58">
                        <c:v>43951</c:v>
                      </c:pt>
                      <c:pt idx="59">
                        <c:v>43921</c:v>
                      </c:pt>
                      <c:pt idx="60">
                        <c:v>43890</c:v>
                      </c:pt>
                      <c:pt idx="61">
                        <c:v>43861</c:v>
                      </c:pt>
                      <c:pt idx="62">
                        <c:v>43830</c:v>
                      </c:pt>
                      <c:pt idx="63">
                        <c:v>43799</c:v>
                      </c:pt>
                      <c:pt idx="64">
                        <c:v>43769</c:v>
                      </c:pt>
                      <c:pt idx="65">
                        <c:v>43738</c:v>
                      </c:pt>
                      <c:pt idx="66">
                        <c:v>43708</c:v>
                      </c:pt>
                      <c:pt idx="67">
                        <c:v>43677</c:v>
                      </c:pt>
                      <c:pt idx="68">
                        <c:v>43646</c:v>
                      </c:pt>
                      <c:pt idx="69">
                        <c:v>43616</c:v>
                      </c:pt>
                      <c:pt idx="70">
                        <c:v>43585</c:v>
                      </c:pt>
                      <c:pt idx="71">
                        <c:v>43555</c:v>
                      </c:pt>
                      <c:pt idx="72">
                        <c:v>43524</c:v>
                      </c:pt>
                      <c:pt idx="73">
                        <c:v>43496</c:v>
                      </c:pt>
                      <c:pt idx="74">
                        <c:v>43465</c:v>
                      </c:pt>
                      <c:pt idx="75">
                        <c:v>43434</c:v>
                      </c:pt>
                      <c:pt idx="76">
                        <c:v>43404</c:v>
                      </c:pt>
                      <c:pt idx="77">
                        <c:v>43373</c:v>
                      </c:pt>
                      <c:pt idx="78">
                        <c:v>43343</c:v>
                      </c:pt>
                      <c:pt idx="79">
                        <c:v>43312</c:v>
                      </c:pt>
                      <c:pt idx="80">
                        <c:v>43281</c:v>
                      </c:pt>
                      <c:pt idx="81">
                        <c:v>43251</c:v>
                      </c:pt>
                      <c:pt idx="82">
                        <c:v>43220</c:v>
                      </c:pt>
                      <c:pt idx="83">
                        <c:v>43190</c:v>
                      </c:pt>
                      <c:pt idx="84">
                        <c:v>43159</c:v>
                      </c:pt>
                      <c:pt idx="85">
                        <c:v>43131</c:v>
                      </c:pt>
                      <c:pt idx="86">
                        <c:v>43100</c:v>
                      </c:pt>
                      <c:pt idx="87">
                        <c:v>43069</c:v>
                      </c:pt>
                      <c:pt idx="88">
                        <c:v>43039</c:v>
                      </c:pt>
                      <c:pt idx="89">
                        <c:v>43008</c:v>
                      </c:pt>
                      <c:pt idx="90">
                        <c:v>42978</c:v>
                      </c:pt>
                      <c:pt idx="91">
                        <c:v>42947</c:v>
                      </c:pt>
                      <c:pt idx="92">
                        <c:v>42916</c:v>
                      </c:pt>
                      <c:pt idx="93">
                        <c:v>42886</c:v>
                      </c:pt>
                      <c:pt idx="94">
                        <c:v>42855</c:v>
                      </c:pt>
                      <c:pt idx="95">
                        <c:v>42825</c:v>
                      </c:pt>
                      <c:pt idx="96">
                        <c:v>42794</c:v>
                      </c:pt>
                      <c:pt idx="97">
                        <c:v>42766</c:v>
                      </c:pt>
                      <c:pt idx="98">
                        <c:v>42735</c:v>
                      </c:pt>
                      <c:pt idx="99">
                        <c:v>42704</c:v>
                      </c:pt>
                      <c:pt idx="100">
                        <c:v>42674</c:v>
                      </c:pt>
                      <c:pt idx="101">
                        <c:v>42643</c:v>
                      </c:pt>
                      <c:pt idx="102">
                        <c:v>42613</c:v>
                      </c:pt>
                      <c:pt idx="103">
                        <c:v>42582</c:v>
                      </c:pt>
                      <c:pt idx="104">
                        <c:v>42551</c:v>
                      </c:pt>
                      <c:pt idx="105">
                        <c:v>42521</c:v>
                      </c:pt>
                      <c:pt idx="106">
                        <c:v>42490</c:v>
                      </c:pt>
                      <c:pt idx="107">
                        <c:v>42460</c:v>
                      </c:pt>
                      <c:pt idx="108">
                        <c:v>42429</c:v>
                      </c:pt>
                      <c:pt idx="109">
                        <c:v>42400</c:v>
                      </c:pt>
                      <c:pt idx="110">
                        <c:v>42369</c:v>
                      </c:pt>
                      <c:pt idx="111">
                        <c:v>42338</c:v>
                      </c:pt>
                      <c:pt idx="112">
                        <c:v>42308</c:v>
                      </c:pt>
                      <c:pt idx="113">
                        <c:v>42277</c:v>
                      </c:pt>
                      <c:pt idx="114">
                        <c:v>42247</c:v>
                      </c:pt>
                      <c:pt idx="115">
                        <c:v>42216</c:v>
                      </c:pt>
                      <c:pt idx="116">
                        <c:v>42185</c:v>
                      </c:pt>
                      <c:pt idx="117">
                        <c:v>42155</c:v>
                      </c:pt>
                      <c:pt idx="118">
                        <c:v>42124</c:v>
                      </c:pt>
                      <c:pt idx="119">
                        <c:v>42094</c:v>
                      </c:pt>
                      <c:pt idx="120">
                        <c:v>42063</c:v>
                      </c:pt>
                      <c:pt idx="121">
                        <c:v>42035</c:v>
                      </c:pt>
                      <c:pt idx="122">
                        <c:v>42004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PPI近月预测底稿!$AC$29:$AC$151</c15:sqref>
                        </c15:formulaRef>
                      </c:ext>
                    </c:extLst>
                    <c:numCache>
                      <c:formatCode>0.000</c:formatCode>
                      <c:ptCount val="123"/>
                      <c:pt idx="0">
                        <c:v>-1.6070646284383656</c:v>
                      </c:pt>
                      <c:pt idx="1">
                        <c:v>-3.0145758370433526</c:v>
                      </c:pt>
                      <c:pt idx="2">
                        <c:v>-6.1281149481252157</c:v>
                      </c:pt>
                      <c:pt idx="3">
                        <c:v>-1.9179975881643401</c:v>
                      </c:pt>
                      <c:pt idx="4">
                        <c:v>-0.48267323110066229</c:v>
                      </c:pt>
                      <c:pt idx="5">
                        <c:v>1.9220760482528476</c:v>
                      </c:pt>
                      <c:pt idx="6">
                        <c:v>-0.96821839428574208</c:v>
                      </c:pt>
                      <c:pt idx="7">
                        <c:v>-1.9957277836820282</c:v>
                      </c:pt>
                      <c:pt idx="8">
                        <c:v>-0.14196618833796038</c:v>
                      </c:pt>
                      <c:pt idx="9">
                        <c:v>6.2089085146729275</c:v>
                      </c:pt>
                      <c:pt idx="10">
                        <c:v>-6.4523572055911984</c:v>
                      </c:pt>
                      <c:pt idx="11">
                        <c:v>-5.3651061485218321</c:v>
                      </c:pt>
                      <c:pt idx="12">
                        <c:v>0.94846227442913289</c:v>
                      </c:pt>
                      <c:pt idx="13">
                        <c:v>-2.5668204680550417</c:v>
                      </c:pt>
                      <c:pt idx="14">
                        <c:v>0.11791471298172951</c:v>
                      </c:pt>
                      <c:pt idx="15">
                        <c:v>-6.8622130827597374</c:v>
                      </c:pt>
                      <c:pt idx="16">
                        <c:v>8.6598448448021372</c:v>
                      </c:pt>
                      <c:pt idx="17">
                        <c:v>12.272235561066978</c:v>
                      </c:pt>
                      <c:pt idx="18">
                        <c:v>-3.7914290929266485</c:v>
                      </c:pt>
                      <c:pt idx="19">
                        <c:v>7.8142797194412879</c:v>
                      </c:pt>
                      <c:pt idx="20">
                        <c:v>-15.346358792184716</c:v>
                      </c:pt>
                      <c:pt idx="21">
                        <c:v>-7.589783993171821</c:v>
                      </c:pt>
                      <c:pt idx="22">
                        <c:v>-8.5959178881039406</c:v>
                      </c:pt>
                      <c:pt idx="23">
                        <c:v>2.450031526325219</c:v>
                      </c:pt>
                      <c:pt idx="24">
                        <c:v>-9.7503063371326704</c:v>
                      </c:pt>
                      <c:pt idx="25">
                        <c:v>-7.2889325375251701</c:v>
                      </c:pt>
                      <c:pt idx="26">
                        <c:v>-9.9478837650031551</c:v>
                      </c:pt>
                      <c:pt idx="27">
                        <c:v>-8.8862597128513414</c:v>
                      </c:pt>
                      <c:pt idx="28">
                        <c:v>11.546437979933842</c:v>
                      </c:pt>
                      <c:pt idx="29">
                        <c:v>21.149879143294669</c:v>
                      </c:pt>
                      <c:pt idx="30">
                        <c:v>-4.0951146418038178</c:v>
                      </c:pt>
                      <c:pt idx="31">
                        <c:v>6.4514867744520643E-2</c:v>
                      </c:pt>
                      <c:pt idx="32">
                        <c:v>0.31968306268139202</c:v>
                      </c:pt>
                      <c:pt idx="33">
                        <c:v>2.7859533120993376</c:v>
                      </c:pt>
                      <c:pt idx="34">
                        <c:v>-20.332012211301318</c:v>
                      </c:pt>
                      <c:pt idx="35">
                        <c:v>39.839928230431553</c:v>
                      </c:pt>
                      <c:pt idx="36">
                        <c:v>13.068975368207219</c:v>
                      </c:pt>
                      <c:pt idx="37">
                        <c:v>-0.89959976454163382</c:v>
                      </c:pt>
                      <c:pt idx="38">
                        <c:v>-4.719996497219654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-100</c:v>
                      </c:pt>
                      <c:pt idx="45">
                        <c:v>16.913130589390462</c:v>
                      </c:pt>
                      <c:pt idx="46">
                        <c:v>19.439767572377846</c:v>
                      </c:pt>
                      <c:pt idx="47">
                        <c:v>0.5548012500176327</c:v>
                      </c:pt>
                      <c:pt idx="48">
                        <c:v>-28.260659705000208</c:v>
                      </c:pt>
                      <c:pt idx="49">
                        <c:v>25.593461265103045</c:v>
                      </c:pt>
                      <c:pt idx="50">
                        <c:v>14.572104385590762</c:v>
                      </c:pt>
                      <c:pt idx="51">
                        <c:v>1.7685947343742043</c:v>
                      </c:pt>
                      <c:pt idx="52">
                        <c:v>4.2256010143739644</c:v>
                      </c:pt>
                      <c:pt idx="53">
                        <c:v>5.1482713428564466</c:v>
                      </c:pt>
                      <c:pt idx="54">
                        <c:v>-4.999660603982008</c:v>
                      </c:pt>
                      <c:pt idx="55">
                        <c:v>3.7551176242732538</c:v>
                      </c:pt>
                      <c:pt idx="56">
                        <c:v>10.724657122486931</c:v>
                      </c:pt>
                      <c:pt idx="57">
                        <c:v>4.494535146774254</c:v>
                      </c:pt>
                      <c:pt idx="58">
                        <c:v>-11.885007881855131</c:v>
                      </c:pt>
                      <c:pt idx="59">
                        <c:v>-3.6977260742421407</c:v>
                      </c:pt>
                      <c:pt idx="60">
                        <c:v>2.3309702676965287</c:v>
                      </c:pt>
                      <c:pt idx="61">
                        <c:v>2.1609245101315082</c:v>
                      </c:pt>
                      <c:pt idx="62">
                        <c:v>8.5988630392193954E-2</c:v>
                      </c:pt>
                      <c:pt idx="63">
                        <c:v>-4.5410143358766533</c:v>
                      </c:pt>
                      <c:pt idx="64">
                        <c:v>-2.0781179309304747</c:v>
                      </c:pt>
                      <c:pt idx="65">
                        <c:v>0.52369730295889383</c:v>
                      </c:pt>
                      <c:pt idx="66">
                        <c:v>-2.9027369230922346</c:v>
                      </c:pt>
                      <c:pt idx="67">
                        <c:v>0.45478303300552625</c:v>
                      </c:pt>
                      <c:pt idx="68">
                        <c:v>-2.6264367343244714</c:v>
                      </c:pt>
                      <c:pt idx="69">
                        <c:v>-1.6925473431267903</c:v>
                      </c:pt>
                      <c:pt idx="70">
                        <c:v>-0.73397103640039063</c:v>
                      </c:pt>
                      <c:pt idx="71">
                        <c:v>4.6156915205707776</c:v>
                      </c:pt>
                      <c:pt idx="72">
                        <c:v>2.0388103168053675</c:v>
                      </c:pt>
                      <c:pt idx="73">
                        <c:v>-2.31719485477538</c:v>
                      </c:pt>
                      <c:pt idx="74">
                        <c:v>-5.4061956571921002</c:v>
                      </c:pt>
                      <c:pt idx="75">
                        <c:v>-3.4060559814089117</c:v>
                      </c:pt>
                      <c:pt idx="76">
                        <c:v>4.1496366939146441</c:v>
                      </c:pt>
                      <c:pt idx="77">
                        <c:v>2.4372484375315935</c:v>
                      </c:pt>
                      <c:pt idx="78">
                        <c:v>-6.2850181234809099</c:v>
                      </c:pt>
                      <c:pt idx="79">
                        <c:v>-4.5911142286160498</c:v>
                      </c:pt>
                      <c:pt idx="80">
                        <c:v>9.4304645352836616</c:v>
                      </c:pt>
                      <c:pt idx="81">
                        <c:v>8.5149183947697225</c:v>
                      </c:pt>
                      <c:pt idx="82">
                        <c:v>-9.3338557993730404</c:v>
                      </c:pt>
                      <c:pt idx="83">
                        <c:v>-12.553414496492792</c:v>
                      </c:pt>
                      <c:pt idx="84">
                        <c:v>-0.50555601133990535</c:v>
                      </c:pt>
                      <c:pt idx="85">
                        <c:v>5.7855639586078524</c:v>
                      </c:pt>
                      <c:pt idx="86">
                        <c:v>2.9652992788500114</c:v>
                      </c:pt>
                      <c:pt idx="87">
                        <c:v>-5.8810556220095549</c:v>
                      </c:pt>
                      <c:pt idx="88">
                        <c:v>5.7167753064075271</c:v>
                      </c:pt>
                      <c:pt idx="89">
                        <c:v>8.6739779075672914</c:v>
                      </c:pt>
                      <c:pt idx="90">
                        <c:v>-0.14295177992399033</c:v>
                      </c:pt>
                      <c:pt idx="91">
                        <c:v>9.1857040515800321</c:v>
                      </c:pt>
                      <c:pt idx="92">
                        <c:v>-0.79455207267913863</c:v>
                      </c:pt>
                      <c:pt idx="93">
                        <c:v>-12.624735122138659</c:v>
                      </c:pt>
                      <c:pt idx="94">
                        <c:v>-1.2116449684649666</c:v>
                      </c:pt>
                      <c:pt idx="95">
                        <c:v>12.792288593318517</c:v>
                      </c:pt>
                      <c:pt idx="96">
                        <c:v>-1.3306982872200308</c:v>
                      </c:pt>
                      <c:pt idx="97">
                        <c:v>-5.3583776369633966</c:v>
                      </c:pt>
                      <c:pt idx="98">
                        <c:v>-9.6956141203928752</c:v>
                      </c:pt>
                      <c:pt idx="99">
                        <c:v>12.337951348989279</c:v>
                      </c:pt>
                      <c:pt idx="100">
                        <c:v>12.082210914895725</c:v>
                      </c:pt>
                      <c:pt idx="101">
                        <c:v>16.534728541097962</c:v>
                      </c:pt>
                      <c:pt idx="102">
                        <c:v>12.840571561281493</c:v>
                      </c:pt>
                      <c:pt idx="103">
                        <c:v>7.0096269554753405</c:v>
                      </c:pt>
                      <c:pt idx="104">
                        <c:v>3.448275862068968</c:v>
                      </c:pt>
                      <c:pt idx="105">
                        <c:v>-0.20250208092629407</c:v>
                      </c:pt>
                      <c:pt idx="106">
                        <c:v>0.39744903769502571</c:v>
                      </c:pt>
                      <c:pt idx="107">
                        <c:v>2.6053963769834496</c:v>
                      </c:pt>
                      <c:pt idx="108">
                        <c:v>1.6148659231563158</c:v>
                      </c:pt>
                      <c:pt idx="109">
                        <c:v>1.8752268053707581</c:v>
                      </c:pt>
                      <c:pt idx="110">
                        <c:v>2.0845338758805667</c:v>
                      </c:pt>
                      <c:pt idx="111">
                        <c:v>-5.0173954932291451</c:v>
                      </c:pt>
                      <c:pt idx="112">
                        <c:v>-2.8869344644045185</c:v>
                      </c:pt>
                      <c:pt idx="113">
                        <c:v>-1.4809807656854872</c:v>
                      </c:pt>
                      <c:pt idx="114">
                        <c:v>-1.5912455203493749</c:v>
                      </c:pt>
                      <c:pt idx="115">
                        <c:v>-2.4704781198312702</c:v>
                      </c:pt>
                      <c:pt idx="116">
                        <c:v>0.14027316352897401</c:v>
                      </c:pt>
                      <c:pt idx="117">
                        <c:v>-4.1536937446928874</c:v>
                      </c:pt>
                      <c:pt idx="118">
                        <c:v>-9.1943548763960905</c:v>
                      </c:pt>
                      <c:pt idx="119">
                        <c:v>-5.045632691095463</c:v>
                      </c:pt>
                      <c:pt idx="120">
                        <c:v>-3.4753689461650197</c:v>
                      </c:pt>
                      <c:pt idx="121">
                        <c:v>-3.5217739305724507</c:v>
                      </c:pt>
                      <c:pt idx="122">
                        <c:v>1.3406235213711142</c:v>
                      </c:pt>
                    </c:numCache>
                  </c:numRef>
                </c:val>
                <c:smooth val="1"/>
                <c:extLst>
                  <c:ext xmlns:c16="http://schemas.microsoft.com/office/drawing/2014/chart" uri="{C3380CC4-5D6E-409C-BE32-E72D297353CC}">
                    <c16:uniqueId val="{00000001-E304-455F-AA07-72C4DA31974E}"/>
                  </c:ext>
                </c:extLst>
              </c15:ser>
            </c15:filteredLineSeries>
            <c15:filteredLine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PPI近月预测底稿!$AD$24</c15:sqref>
                        </c15:formulaRef>
                      </c:ext>
                    </c:extLst>
                    <c:strCache>
                      <c:ptCount val="1"/>
                      <c:pt idx="0">
                        <c:v>综合平均价格指数:环渤海动力煤(Q5500K):月</c:v>
                      </c:pt>
                    </c:strCache>
                  </c:strRef>
                </c:tx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PPI近月预测底稿!$U$29:$U$151</c15:sqref>
                        </c15:formulaRef>
                      </c:ext>
                    </c:extLst>
                    <c:numCache>
                      <c:formatCode>yyyy\-mm;@</c:formatCode>
                      <c:ptCount val="123"/>
                      <c:pt idx="0">
                        <c:v>45716</c:v>
                      </c:pt>
                      <c:pt idx="1">
                        <c:v>45688</c:v>
                      </c:pt>
                      <c:pt idx="2">
                        <c:v>45657</c:v>
                      </c:pt>
                      <c:pt idx="3">
                        <c:v>45626</c:v>
                      </c:pt>
                      <c:pt idx="4">
                        <c:v>45596</c:v>
                      </c:pt>
                      <c:pt idx="5">
                        <c:v>45565</c:v>
                      </c:pt>
                      <c:pt idx="6">
                        <c:v>45535</c:v>
                      </c:pt>
                      <c:pt idx="7">
                        <c:v>45504</c:v>
                      </c:pt>
                      <c:pt idx="8">
                        <c:v>45473</c:v>
                      </c:pt>
                      <c:pt idx="9">
                        <c:v>45443</c:v>
                      </c:pt>
                      <c:pt idx="10">
                        <c:v>45412</c:v>
                      </c:pt>
                      <c:pt idx="11">
                        <c:v>45382</c:v>
                      </c:pt>
                      <c:pt idx="12">
                        <c:v>45351</c:v>
                      </c:pt>
                      <c:pt idx="13">
                        <c:v>45322</c:v>
                      </c:pt>
                      <c:pt idx="14">
                        <c:v>45291</c:v>
                      </c:pt>
                      <c:pt idx="15">
                        <c:v>45260</c:v>
                      </c:pt>
                      <c:pt idx="16">
                        <c:v>45230</c:v>
                      </c:pt>
                      <c:pt idx="17">
                        <c:v>45199</c:v>
                      </c:pt>
                      <c:pt idx="18">
                        <c:v>45169</c:v>
                      </c:pt>
                      <c:pt idx="19">
                        <c:v>45138</c:v>
                      </c:pt>
                      <c:pt idx="20">
                        <c:v>45107</c:v>
                      </c:pt>
                      <c:pt idx="21">
                        <c:v>45077</c:v>
                      </c:pt>
                      <c:pt idx="22">
                        <c:v>45046</c:v>
                      </c:pt>
                      <c:pt idx="23">
                        <c:v>45016</c:v>
                      </c:pt>
                      <c:pt idx="24">
                        <c:v>44985</c:v>
                      </c:pt>
                      <c:pt idx="25">
                        <c:v>44957</c:v>
                      </c:pt>
                      <c:pt idx="26">
                        <c:v>44926</c:v>
                      </c:pt>
                      <c:pt idx="27">
                        <c:v>44895</c:v>
                      </c:pt>
                      <c:pt idx="28">
                        <c:v>44865</c:v>
                      </c:pt>
                      <c:pt idx="29">
                        <c:v>44834</c:v>
                      </c:pt>
                      <c:pt idx="30">
                        <c:v>44804</c:v>
                      </c:pt>
                      <c:pt idx="31">
                        <c:v>44773</c:v>
                      </c:pt>
                      <c:pt idx="32">
                        <c:v>44742</c:v>
                      </c:pt>
                      <c:pt idx="33">
                        <c:v>44712</c:v>
                      </c:pt>
                      <c:pt idx="34">
                        <c:v>44681</c:v>
                      </c:pt>
                      <c:pt idx="35">
                        <c:v>44651</c:v>
                      </c:pt>
                      <c:pt idx="36">
                        <c:v>44620</c:v>
                      </c:pt>
                      <c:pt idx="37">
                        <c:v>44592</c:v>
                      </c:pt>
                      <c:pt idx="38">
                        <c:v>44561</c:v>
                      </c:pt>
                      <c:pt idx="39">
                        <c:v>44530</c:v>
                      </c:pt>
                      <c:pt idx="40">
                        <c:v>44500</c:v>
                      </c:pt>
                      <c:pt idx="41">
                        <c:v>44469</c:v>
                      </c:pt>
                      <c:pt idx="42">
                        <c:v>44439</c:v>
                      </c:pt>
                      <c:pt idx="43">
                        <c:v>44408</c:v>
                      </c:pt>
                      <c:pt idx="44">
                        <c:v>44377</c:v>
                      </c:pt>
                      <c:pt idx="45">
                        <c:v>44347</c:v>
                      </c:pt>
                      <c:pt idx="46">
                        <c:v>44316</c:v>
                      </c:pt>
                      <c:pt idx="47">
                        <c:v>44286</c:v>
                      </c:pt>
                      <c:pt idx="48">
                        <c:v>44255</c:v>
                      </c:pt>
                      <c:pt idx="49">
                        <c:v>44227</c:v>
                      </c:pt>
                      <c:pt idx="50">
                        <c:v>44196</c:v>
                      </c:pt>
                      <c:pt idx="51">
                        <c:v>44165</c:v>
                      </c:pt>
                      <c:pt idx="52">
                        <c:v>44135</c:v>
                      </c:pt>
                      <c:pt idx="53">
                        <c:v>44104</c:v>
                      </c:pt>
                      <c:pt idx="54">
                        <c:v>44074</c:v>
                      </c:pt>
                      <c:pt idx="55">
                        <c:v>44043</c:v>
                      </c:pt>
                      <c:pt idx="56">
                        <c:v>44012</c:v>
                      </c:pt>
                      <c:pt idx="57">
                        <c:v>43982</c:v>
                      </c:pt>
                      <c:pt idx="58">
                        <c:v>43951</c:v>
                      </c:pt>
                      <c:pt idx="59">
                        <c:v>43921</c:v>
                      </c:pt>
                      <c:pt idx="60">
                        <c:v>43890</c:v>
                      </c:pt>
                      <c:pt idx="61">
                        <c:v>43861</c:v>
                      </c:pt>
                      <c:pt idx="62">
                        <c:v>43830</c:v>
                      </c:pt>
                      <c:pt idx="63">
                        <c:v>43799</c:v>
                      </c:pt>
                      <c:pt idx="64">
                        <c:v>43769</c:v>
                      </c:pt>
                      <c:pt idx="65">
                        <c:v>43738</c:v>
                      </c:pt>
                      <c:pt idx="66">
                        <c:v>43708</c:v>
                      </c:pt>
                      <c:pt idx="67">
                        <c:v>43677</c:v>
                      </c:pt>
                      <c:pt idx="68">
                        <c:v>43646</c:v>
                      </c:pt>
                      <c:pt idx="69">
                        <c:v>43616</c:v>
                      </c:pt>
                      <c:pt idx="70">
                        <c:v>43585</c:v>
                      </c:pt>
                      <c:pt idx="71">
                        <c:v>43555</c:v>
                      </c:pt>
                      <c:pt idx="72">
                        <c:v>43524</c:v>
                      </c:pt>
                      <c:pt idx="73">
                        <c:v>43496</c:v>
                      </c:pt>
                      <c:pt idx="74">
                        <c:v>43465</c:v>
                      </c:pt>
                      <c:pt idx="75">
                        <c:v>43434</c:v>
                      </c:pt>
                      <c:pt idx="76">
                        <c:v>43404</c:v>
                      </c:pt>
                      <c:pt idx="77">
                        <c:v>43373</c:v>
                      </c:pt>
                      <c:pt idx="78">
                        <c:v>43343</c:v>
                      </c:pt>
                      <c:pt idx="79">
                        <c:v>43312</c:v>
                      </c:pt>
                      <c:pt idx="80">
                        <c:v>43281</c:v>
                      </c:pt>
                      <c:pt idx="81">
                        <c:v>43251</c:v>
                      </c:pt>
                      <c:pt idx="82">
                        <c:v>43220</c:v>
                      </c:pt>
                      <c:pt idx="83">
                        <c:v>43190</c:v>
                      </c:pt>
                      <c:pt idx="84">
                        <c:v>43159</c:v>
                      </c:pt>
                      <c:pt idx="85">
                        <c:v>43131</c:v>
                      </c:pt>
                      <c:pt idx="86">
                        <c:v>43100</c:v>
                      </c:pt>
                      <c:pt idx="87">
                        <c:v>43069</c:v>
                      </c:pt>
                      <c:pt idx="88">
                        <c:v>43039</c:v>
                      </c:pt>
                      <c:pt idx="89">
                        <c:v>43008</c:v>
                      </c:pt>
                      <c:pt idx="90">
                        <c:v>42978</c:v>
                      </c:pt>
                      <c:pt idx="91">
                        <c:v>42947</c:v>
                      </c:pt>
                      <c:pt idx="92">
                        <c:v>42916</c:v>
                      </c:pt>
                      <c:pt idx="93">
                        <c:v>42886</c:v>
                      </c:pt>
                      <c:pt idx="94">
                        <c:v>42855</c:v>
                      </c:pt>
                      <c:pt idx="95">
                        <c:v>42825</c:v>
                      </c:pt>
                      <c:pt idx="96">
                        <c:v>42794</c:v>
                      </c:pt>
                      <c:pt idx="97">
                        <c:v>42766</c:v>
                      </c:pt>
                      <c:pt idx="98">
                        <c:v>42735</c:v>
                      </c:pt>
                      <c:pt idx="99">
                        <c:v>42704</c:v>
                      </c:pt>
                      <c:pt idx="100">
                        <c:v>42674</c:v>
                      </c:pt>
                      <c:pt idx="101">
                        <c:v>42643</c:v>
                      </c:pt>
                      <c:pt idx="102">
                        <c:v>42613</c:v>
                      </c:pt>
                      <c:pt idx="103">
                        <c:v>42582</c:v>
                      </c:pt>
                      <c:pt idx="104">
                        <c:v>42551</c:v>
                      </c:pt>
                      <c:pt idx="105">
                        <c:v>42521</c:v>
                      </c:pt>
                      <c:pt idx="106">
                        <c:v>42490</c:v>
                      </c:pt>
                      <c:pt idx="107">
                        <c:v>42460</c:v>
                      </c:pt>
                      <c:pt idx="108">
                        <c:v>42429</c:v>
                      </c:pt>
                      <c:pt idx="109">
                        <c:v>42400</c:v>
                      </c:pt>
                      <c:pt idx="110">
                        <c:v>42369</c:v>
                      </c:pt>
                      <c:pt idx="111">
                        <c:v>42338</c:v>
                      </c:pt>
                      <c:pt idx="112">
                        <c:v>42308</c:v>
                      </c:pt>
                      <c:pt idx="113">
                        <c:v>42277</c:v>
                      </c:pt>
                      <c:pt idx="114">
                        <c:v>42247</c:v>
                      </c:pt>
                      <c:pt idx="115">
                        <c:v>42216</c:v>
                      </c:pt>
                      <c:pt idx="116">
                        <c:v>42185</c:v>
                      </c:pt>
                      <c:pt idx="117">
                        <c:v>42155</c:v>
                      </c:pt>
                      <c:pt idx="118">
                        <c:v>42124</c:v>
                      </c:pt>
                      <c:pt idx="119">
                        <c:v>42094</c:v>
                      </c:pt>
                      <c:pt idx="120">
                        <c:v>42063</c:v>
                      </c:pt>
                      <c:pt idx="121">
                        <c:v>42035</c:v>
                      </c:pt>
                      <c:pt idx="122">
                        <c:v>42004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PPI近月预测底稿!$AD$29:$AD$151</c15:sqref>
                        </c15:formulaRef>
                      </c:ext>
                    </c:extLst>
                    <c:numCache>
                      <c:formatCode>0.000</c:formatCode>
                      <c:ptCount val="123"/>
                      <c:pt idx="0">
                        <c:v>-0.49893086243763207</c:v>
                      </c:pt>
                      <c:pt idx="1">
                        <c:v>-0.60219624512929215</c:v>
                      </c:pt>
                      <c:pt idx="2">
                        <c:v>-1.0515247108307051</c:v>
                      </c:pt>
                      <c:pt idx="3">
                        <c:v>-0.27962250961202528</c:v>
                      </c:pt>
                      <c:pt idx="4">
                        <c:v>0.35075412136092154</c:v>
                      </c:pt>
                      <c:pt idx="5">
                        <c:v>-0.1051156271899174</c:v>
                      </c:pt>
                      <c:pt idx="6">
                        <c:v>-0.20979020979019936</c:v>
                      </c:pt>
                      <c:pt idx="7">
                        <c:v>-0.38314176245211229</c:v>
                      </c:pt>
                      <c:pt idx="8">
                        <c:v>0.59565522074281319</c:v>
                      </c:pt>
                      <c:pt idx="9">
                        <c:v>0.14035087719297223</c:v>
                      </c:pt>
                      <c:pt idx="10">
                        <c:v>-1.8595041322314074</c:v>
                      </c:pt>
                      <c:pt idx="11">
                        <c:v>-0.45703839122487011</c:v>
                      </c:pt>
                      <c:pt idx="12">
                        <c:v>-0.14603870025555921</c:v>
                      </c:pt>
                      <c:pt idx="13">
                        <c:v>-0.11623931623931583</c:v>
                      </c:pt>
                      <c:pt idx="14">
                        <c:v>-0.26595744680851396</c:v>
                      </c:pt>
                      <c:pt idx="15">
                        <c:v>-0.15433499773035919</c:v>
                      </c:pt>
                      <c:pt idx="16">
                        <c:v>2.0261664929952587</c:v>
                      </c:pt>
                      <c:pt idx="17">
                        <c:v>0.52374301675976653</c:v>
                      </c:pt>
                      <c:pt idx="18">
                        <c:v>3.4928396786582994E-2</c:v>
                      </c:pt>
                      <c:pt idx="19">
                        <c:v>-0.31337047353760283</c:v>
                      </c:pt>
                      <c:pt idx="20">
                        <c:v>-1.4074836937864745</c:v>
                      </c:pt>
                      <c:pt idx="21">
                        <c:v>-0.51229508196722406</c:v>
                      </c:pt>
                      <c:pt idx="22">
                        <c:v>-5.4614964500260044E-2</c:v>
                      </c:pt>
                      <c:pt idx="23">
                        <c:v>-4.776526782667645E-2</c:v>
                      </c:pt>
                      <c:pt idx="24">
                        <c:v>-0.17029972752044387</c:v>
                      </c:pt>
                      <c:pt idx="25">
                        <c:v>0</c:v>
                      </c:pt>
                      <c:pt idx="26">
                        <c:v>-0.7571660356949792</c:v>
                      </c:pt>
                      <c:pt idx="27">
                        <c:v>0.62585034013605423</c:v>
                      </c:pt>
                      <c:pt idx="28">
                        <c:v>6.8073519400940086E-2</c:v>
                      </c:pt>
                      <c:pt idx="29">
                        <c:v>0.39639147074903747</c:v>
                      </c:pt>
                      <c:pt idx="30">
                        <c:v>-0.156943022859096</c:v>
                      </c:pt>
                      <c:pt idx="31">
                        <c:v>-0.22467320261438317</c:v>
                      </c:pt>
                      <c:pt idx="32">
                        <c:v>-8.163265306122014E-2</c:v>
                      </c:pt>
                      <c:pt idx="33">
                        <c:v>-0.13586956521739069</c:v>
                      </c:pt>
                      <c:pt idx="34">
                        <c:v>-0.32502708559046312</c:v>
                      </c:pt>
                      <c:pt idx="35">
                        <c:v>-1.0629745422063479</c:v>
                      </c:pt>
                      <c:pt idx="36">
                        <c:v>0.48244137776282514</c:v>
                      </c:pt>
                      <c:pt idx="37">
                        <c:v>-0.51567104205733472</c:v>
                      </c:pt>
                      <c:pt idx="38">
                        <c:v>-4.3433696348494522</c:v>
                      </c:pt>
                      <c:pt idx="39">
                        <c:v>-7.3040380047505948</c:v>
                      </c:pt>
                      <c:pt idx="40">
                        <c:v>15.405701754385959</c:v>
                      </c:pt>
                      <c:pt idx="41">
                        <c:v>7.294117647058826</c:v>
                      </c:pt>
                      <c:pt idx="42">
                        <c:v>1.4925373134328339</c:v>
                      </c:pt>
                      <c:pt idx="43">
                        <c:v>5.081555834378932</c:v>
                      </c:pt>
                      <c:pt idx="44">
                        <c:v>2.8387096774193452</c:v>
                      </c:pt>
                      <c:pt idx="45">
                        <c:v>5.2631578947368354</c:v>
                      </c:pt>
                      <c:pt idx="46">
                        <c:v>1.3071895424836555</c:v>
                      </c:pt>
                      <c:pt idx="47">
                        <c:v>-5.7189189189189165</c:v>
                      </c:pt>
                      <c:pt idx="48">
                        <c:v>3.5544360481388111</c:v>
                      </c:pt>
                      <c:pt idx="49">
                        <c:v>3.0633437175493299</c:v>
                      </c:pt>
                      <c:pt idx="50">
                        <c:v>2.220256523662087</c:v>
                      </c:pt>
                      <c:pt idx="51">
                        <c:v>1.1180679785330909</c:v>
                      </c:pt>
                      <c:pt idx="52">
                        <c:v>2.1937842778793453</c:v>
                      </c:pt>
                      <c:pt idx="53">
                        <c:v>0.50528249885162779</c:v>
                      </c:pt>
                      <c:pt idx="54">
                        <c:v>0.52641300332471985</c:v>
                      </c:pt>
                      <c:pt idx="55">
                        <c:v>1.7191169563175208</c:v>
                      </c:pt>
                      <c:pt idx="56">
                        <c:v>0.90047393364929462</c:v>
                      </c:pt>
                      <c:pt idx="57">
                        <c:v>-1.254211905653321</c:v>
                      </c:pt>
                      <c:pt idx="58">
                        <c:v>-3.877642825011236</c:v>
                      </c:pt>
                      <c:pt idx="59">
                        <c:v>-0.35858359480054958</c:v>
                      </c:pt>
                      <c:pt idx="60">
                        <c:v>0.95022624434389513</c:v>
                      </c:pt>
                      <c:pt idx="61">
                        <c:v>0.36330608537693365</c:v>
                      </c:pt>
                      <c:pt idx="62">
                        <c:v>-2.1333333333333258</c:v>
                      </c:pt>
                      <c:pt idx="63">
                        <c:v>-2.5129982668977533</c:v>
                      </c:pt>
                      <c:pt idx="64">
                        <c:v>-0.12981393336217195</c:v>
                      </c:pt>
                      <c:pt idx="65">
                        <c:v>0.26030368763557021</c:v>
                      </c:pt>
                      <c:pt idx="66">
                        <c:v>-0.19916868721855963</c:v>
                      </c:pt>
                      <c:pt idx="67">
                        <c:v>2.5985275010825148E-2</c:v>
                      </c:pt>
                      <c:pt idx="68">
                        <c:v>-0.25917926565874438</c:v>
                      </c:pt>
                      <c:pt idx="69">
                        <c:v>0</c:v>
                      </c:pt>
                      <c:pt idx="70">
                        <c:v>0.12975778546713457</c:v>
                      </c:pt>
                      <c:pt idx="71">
                        <c:v>0.75537478210343068</c:v>
                      </c:pt>
                      <c:pt idx="72">
                        <c:v>0.46701692936368033</c:v>
                      </c:pt>
                      <c:pt idx="73">
                        <c:v>0.13152126260411023</c:v>
                      </c:pt>
                      <c:pt idx="74">
                        <c:v>-8.7604029785367743E-2</c:v>
                      </c:pt>
                      <c:pt idx="75">
                        <c:v>0</c:v>
                      </c:pt>
                      <c:pt idx="76">
                        <c:v>0.35164835164836461</c:v>
                      </c:pt>
                      <c:pt idx="77">
                        <c:v>0.20260747004931545</c:v>
                      </c:pt>
                      <c:pt idx="78">
                        <c:v>-0.28985507246376585</c:v>
                      </c:pt>
                      <c:pt idx="79">
                        <c:v>-0.13157894736841058</c:v>
                      </c:pt>
                      <c:pt idx="80">
                        <c:v>-0.21881838074398274</c:v>
                      </c:pt>
                      <c:pt idx="81">
                        <c:v>0.13146362839613346</c:v>
                      </c:pt>
                      <c:pt idx="82">
                        <c:v>-0.26223776223775985</c:v>
                      </c:pt>
                      <c:pt idx="83">
                        <c:v>-0.52173913043478137</c:v>
                      </c:pt>
                      <c:pt idx="84">
                        <c:v>-0.45013850415513446</c:v>
                      </c:pt>
                      <c:pt idx="85">
                        <c:v>0.19080659150043289</c:v>
                      </c:pt>
                      <c:pt idx="86">
                        <c:v>-0.19044321329640468</c:v>
                      </c:pt>
                      <c:pt idx="87">
                        <c:v>-0.98285714285714221</c:v>
                      </c:pt>
                      <c:pt idx="88">
                        <c:v>-7.1377587437538637E-2</c:v>
                      </c:pt>
                      <c:pt idx="89">
                        <c:v>0.36966987620357372</c:v>
                      </c:pt>
                      <c:pt idx="90">
                        <c:v>1.719690455719558E-2</c:v>
                      </c:pt>
                      <c:pt idx="91">
                        <c:v>2.151954325867365</c:v>
                      </c:pt>
                      <c:pt idx="92">
                        <c:v>-3.7616229923922191</c:v>
                      </c:pt>
                      <c:pt idx="93">
                        <c:v>-1.5806988352745464</c:v>
                      </c:pt>
                      <c:pt idx="94">
                        <c:v>0.4344919786096284</c:v>
                      </c:pt>
                      <c:pt idx="95">
                        <c:v>1.8842224744608274</c:v>
                      </c:pt>
                      <c:pt idx="96">
                        <c:v>-0.70442378134684702</c:v>
                      </c:pt>
                      <c:pt idx="97">
                        <c:v>-0.58823529411765207</c:v>
                      </c:pt>
                      <c:pt idx="98">
                        <c:v>-1.3921113689095108</c:v>
                      </c:pt>
                      <c:pt idx="99">
                        <c:v>4.0344827586206833</c:v>
                      </c:pt>
                      <c:pt idx="100">
                        <c:v>7.0604522381172217</c:v>
                      </c:pt>
                      <c:pt idx="101">
                        <c:v>16.655900086132647</c:v>
                      </c:pt>
                      <c:pt idx="102">
                        <c:v>10.43995243757432</c:v>
                      </c:pt>
                      <c:pt idx="103">
                        <c:v>5.6002009040683163</c:v>
                      </c:pt>
                      <c:pt idx="104">
                        <c:v>2.3650385604113069</c:v>
                      </c:pt>
                      <c:pt idx="105">
                        <c:v>0</c:v>
                      </c:pt>
                      <c:pt idx="106">
                        <c:v>0.25773195876288924</c:v>
                      </c:pt>
                      <c:pt idx="107">
                        <c:v>2.1052631578947398</c:v>
                      </c:pt>
                      <c:pt idx="108">
                        <c:v>2.1505376344086073</c:v>
                      </c:pt>
                      <c:pt idx="109">
                        <c:v>0.10764262648008582</c:v>
                      </c:pt>
                      <c:pt idx="110">
                        <c:v>-1.1044577511643325</c:v>
                      </c:pt>
                      <c:pt idx="111">
                        <c:v>-2.0634231103388316</c:v>
                      </c:pt>
                      <c:pt idx="112">
                        <c:v>-4.3225270157938382</c:v>
                      </c:pt>
                      <c:pt idx="113">
                        <c:v>-2.3142509135200982</c:v>
                      </c:pt>
                      <c:pt idx="114">
                        <c:v>-1.6059443911792926</c:v>
                      </c:pt>
                      <c:pt idx="115">
                        <c:v>-1.1983223487121109E-2</c:v>
                      </c:pt>
                      <c:pt idx="116">
                        <c:v>0.24024024024022594</c:v>
                      </c:pt>
                      <c:pt idx="117">
                        <c:v>-7.9092920353982237</c:v>
                      </c:pt>
                      <c:pt idx="118">
                        <c:v>-6.756059824651885</c:v>
                      </c:pt>
                      <c:pt idx="119">
                        <c:v>-4.3256578947368496</c:v>
                      </c:pt>
                      <c:pt idx="120">
                        <c:v>-1.9987105093487969</c:v>
                      </c:pt>
                      <c:pt idx="121">
                        <c:v>-1.4487228364468194</c:v>
                      </c:pt>
                      <c:pt idx="122">
                        <c:v>2.8123468887799987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04-455F-AA07-72C4DA31974E}"/>
                  </c:ext>
                </c:extLst>
              </c15:ser>
            </c15:filteredLineSeries>
          </c:ext>
        </c:extLst>
      </c:lineChart>
      <c:dateAx>
        <c:axId val="836683968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</c:dateAx>
      <c:valAx>
        <c:axId val="836681224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738073438494607"/>
          <c:h val="5.60739964161703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lineChart>
        <c:grouping val="standard"/>
        <c:varyColors val="0"/>
        <c:ser>
          <c:idx val="1"/>
          <c:order val="0"/>
          <c:tx>
            <c:strRef>
              <c:f>PPI周度拟合!$AO$19</c:f>
              <c:strCache>
                <c:ptCount val="1"/>
                <c:pt idx="0">
                  <c:v>PPI实际同比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PPI周度拟合!$AL$21:$AL$544</c:f>
              <c:numCache>
                <c:formatCode>m/d/yyyy</c:formatCode>
                <c:ptCount val="52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</c:numCache>
            </c:numRef>
          </c:cat>
          <c:val>
            <c:numRef>
              <c:f>PPI周度拟合!$AK$22:$AK$545</c:f>
              <c:numCache>
                <c:formatCode>###,###,###,###,##0.00</c:formatCode>
                <c:ptCount val="5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-1.64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-2.3018999999999998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-2.0042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-1.4463999999999999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-1.1092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-0.86880000000000002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-1.2038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-1.7996000000000001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-2.2427999999999999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-2.6928000000000001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-2.6928000000000001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-3.3151999999999999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-4.3201999999999998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-4.7976000000000001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-4.5602999999999998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-4.5724999999999998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-4.6070000000000002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-4.8135000000000003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-5.3692000000000002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-5.9226999999999999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-5.9450000000000003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-5.9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-5.9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-5.9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-5.9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-5.3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-4.9000000000000004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-4.3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-3.4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-2.8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-2.6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-1.7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-0.8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1.2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1.2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3.3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5.5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6.9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7.8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7.6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6.4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5.5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5.5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5.5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6.3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6.9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6.9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6.9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5.8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4.9000000000000004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4.3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3.7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3.1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3.4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4.0999999999999996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4.7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4.5999999999999996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4.0999999999999996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3.6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3.6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3.3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2.7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0.9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0.1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0.1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0.4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0.9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0.6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0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-0.3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-0.8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-0.8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-1.2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-1.6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-1.4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-0.5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0.1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-0.4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-1.5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-3.1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-3.7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-3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-2.4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-2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-2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-2.1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-2.1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-1.5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-0.4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0.3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1.7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4.4000000000000004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6.8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9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8.8000000000000007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9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9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9.5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10.7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13.5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12.9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10.3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9.1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8.8000000000000007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8.3000000000000007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8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6.4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6.1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4.2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4.2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2.2999999999999998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0.9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-1.3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-1.3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-0.7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-0.8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-2.5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-3.6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-4.5999999999999996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-5.4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-4.4000000000000004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-3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-2.5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-2.6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-3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-2.7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B-4460-A5AB-8801D676C343}"/>
            </c:ext>
          </c:extLst>
        </c:ser>
        <c:ser>
          <c:idx val="2"/>
          <c:order val="1"/>
          <c:tx>
            <c:strRef>
              <c:f>PPI周度拟合!$AP$19</c:f>
              <c:strCache>
                <c:ptCount val="1"/>
                <c:pt idx="0">
                  <c:v>PPI周度同比预测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PPI周度拟合!$AL$21:$AL$544</c:f>
              <c:numCache>
                <c:formatCode>m/d/yyyy</c:formatCode>
                <c:ptCount val="52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</c:numCache>
            </c:numRef>
          </c:cat>
          <c:val>
            <c:numRef>
              <c:f>PPI周度拟合!$AP$21:$AP$544</c:f>
              <c:numCache>
                <c:formatCode>General</c:formatCode>
                <c:ptCount val="524"/>
                <c:pt idx="58" formatCode="0.00">
                  <c:v>-3.5425941379265851</c:v>
                </c:pt>
                <c:pt idx="59" formatCode="0.00">
                  <c:v>-4.4427865773599535</c:v>
                </c:pt>
                <c:pt idx="60" formatCode="0.00">
                  <c:v>-4.595998275404483</c:v>
                </c:pt>
                <c:pt idx="61" formatCode="0.00">
                  <c:v>-4.4737316696003973</c:v>
                </c:pt>
                <c:pt idx="62" formatCode="0.00">
                  <c:v>-4.665958342843922</c:v>
                </c:pt>
                <c:pt idx="63" formatCode="0.00">
                  <c:v>-4.2601522868808388</c:v>
                </c:pt>
                <c:pt idx="64" formatCode="0.00">
                  <c:v>-4.7955673125040477</c:v>
                </c:pt>
                <c:pt idx="65" formatCode="0.00">
                  <c:v>-4.9551224789171329</c:v>
                </c:pt>
                <c:pt idx="66" formatCode="0.00">
                  <c:v>-4.7267355707263192</c:v>
                </c:pt>
                <c:pt idx="67" formatCode="0.00">
                  <c:v>-4.7711560332712111</c:v>
                </c:pt>
                <c:pt idx="68" formatCode="0.00">
                  <c:v>-4.4054354182712387</c:v>
                </c:pt>
                <c:pt idx="69" formatCode="0.00">
                  <c:v>-4.2837021111279228</c:v>
                </c:pt>
                <c:pt idx="70" formatCode="0.00">
                  <c:v>-4.3360627003466874</c:v>
                </c:pt>
                <c:pt idx="71" formatCode="0.00">
                  <c:v>-4.2746123531118485</c:v>
                </c:pt>
                <c:pt idx="72" formatCode="0.00">
                  <c:v>-4.3091118959911228</c:v>
                </c:pt>
                <c:pt idx="73" formatCode="0.00">
                  <c:v>-4.6721035955864636</c:v>
                </c:pt>
                <c:pt idx="74" formatCode="0.00">
                  <c:v>-4.7541927418523358</c:v>
                </c:pt>
                <c:pt idx="75" formatCode="0.00">
                  <c:v>-4.6635636220668175</c:v>
                </c:pt>
                <c:pt idx="76" formatCode="0.00">
                  <c:v>-4.6136136668850867</c:v>
                </c:pt>
                <c:pt idx="77" formatCode="0.00">
                  <c:v>-4.4896203893619884</c:v>
                </c:pt>
                <c:pt idx="78" formatCode="0.00">
                  <c:v>-4.4198071313021927</c:v>
                </c:pt>
                <c:pt idx="79" formatCode="0.00">
                  <c:v>-4.5986429677664091</c:v>
                </c:pt>
                <c:pt idx="80" formatCode="0.00">
                  <c:v>-4.4381523075773543</c:v>
                </c:pt>
                <c:pt idx="81" formatCode="0.00">
                  <c:v>-5.2688894504530026</c:v>
                </c:pt>
                <c:pt idx="82" formatCode="0.00">
                  <c:v>-4.9432011740062904</c:v>
                </c:pt>
                <c:pt idx="83" formatCode="0.00">
                  <c:v>-4.9935449944850632</c:v>
                </c:pt>
                <c:pt idx="84" formatCode="0.00">
                  <c:v>-4.8892049642663551</c:v>
                </c:pt>
                <c:pt idx="85" formatCode="0.00">
                  <c:v>-5.5231725730463808</c:v>
                </c:pt>
                <c:pt idx="86" formatCode="0.00">
                  <c:v>-5.5233717902263777</c:v>
                </c:pt>
                <c:pt idx="87" formatCode="0.00">
                  <c:v>-5.6241872593218716</c:v>
                </c:pt>
                <c:pt idx="88" formatCode="0.00">
                  <c:v>-5.4704118226849801</c:v>
                </c:pt>
                <c:pt idx="89" formatCode="0.00">
                  <c:v>-6.0824484853509801</c:v>
                </c:pt>
                <c:pt idx="90" formatCode="0.00">
                  <c:v>-5.882554176101408</c:v>
                </c:pt>
                <c:pt idx="91" formatCode="0.00">
                  <c:v>-5.8065833817825165</c:v>
                </c:pt>
                <c:pt idx="92" formatCode="0.00">
                  <c:v>-5.9884563151624661</c:v>
                </c:pt>
                <c:pt idx="93" formatCode="0.00">
                  <c:v>-5.8593774150961622</c:v>
                </c:pt>
                <c:pt idx="94" formatCode="0.00">
                  <c:v>-5.8060456524843858</c:v>
                </c:pt>
                <c:pt idx="95" formatCode="0.00">
                  <c:v>-5.6486728934842034</c:v>
                </c:pt>
                <c:pt idx="96" formatCode="0.00">
                  <c:v>-5.8795006163856556</c:v>
                </c:pt>
                <c:pt idx="97" formatCode="0.00">
                  <c:v>-5.7394314041494709</c:v>
                </c:pt>
                <c:pt idx="98" formatCode="0.00">
                  <c:v>-5.6314437522880212</c:v>
                </c:pt>
                <c:pt idx="99" formatCode="0.00">
                  <c:v>-5.7022728272669241</c:v>
                </c:pt>
                <c:pt idx="100" formatCode="0.00">
                  <c:v>-5.6294904217866701</c:v>
                </c:pt>
                <c:pt idx="101" formatCode="0.00">
                  <c:v>-5.8034990836411993</c:v>
                </c:pt>
                <c:pt idx="102" formatCode="0.00">
                  <c:v>-5.6026058648610046</c:v>
                </c:pt>
                <c:pt idx="103" formatCode="0.00">
                  <c:v>-5.5822281166810654</c:v>
                </c:pt>
                <c:pt idx="104" formatCode="0.00">
                  <c:v>-5.4673489806895361</c:v>
                </c:pt>
                <c:pt idx="105" formatCode="0.00">
                  <c:v>-5.4645058332495466</c:v>
                </c:pt>
                <c:pt idx="106" formatCode="0.00">
                  <c:v>-5.4798462436190221</c:v>
                </c:pt>
                <c:pt idx="107" formatCode="0.00">
                  <c:v>-5.0015476395737153</c:v>
                </c:pt>
                <c:pt idx="108" formatCode="0.00">
                  <c:v>-5.0348863798711108</c:v>
                </c:pt>
                <c:pt idx="109" formatCode="0.00">
                  <c:v>-5.2779422901390944</c:v>
                </c:pt>
                <c:pt idx="110" formatCode="0.00">
                  <c:v>-5.0994914758126697</c:v>
                </c:pt>
                <c:pt idx="111" formatCode="0.00">
                  <c:v>-4.4059691507309111</c:v>
                </c:pt>
                <c:pt idx="112" formatCode="0.00">
                  <c:v>-4.7226245093903287</c:v>
                </c:pt>
                <c:pt idx="113" formatCode="0.00">
                  <c:v>-4.8143386015130147</c:v>
                </c:pt>
                <c:pt idx="114" formatCode="0.00">
                  <c:v>-4.7883257444512424</c:v>
                </c:pt>
                <c:pt idx="115" formatCode="0.00">
                  <c:v>-4.7121525470511614</c:v>
                </c:pt>
                <c:pt idx="116" formatCode="0.00">
                  <c:v>-4.7785882003989144</c:v>
                </c:pt>
                <c:pt idx="117" formatCode="0.00">
                  <c:v>-4.3321045814028594</c:v>
                </c:pt>
                <c:pt idx="118" formatCode="0.00">
                  <c:v>-4.9302302370328022</c:v>
                </c:pt>
                <c:pt idx="119" formatCode="0.00">
                  <c:v>-4.8035797864858694</c:v>
                </c:pt>
                <c:pt idx="120" formatCode="0.00">
                  <c:v>-3.6577938387429896</c:v>
                </c:pt>
                <c:pt idx="121" formatCode="0.00">
                  <c:v>-3.6885179376549644</c:v>
                </c:pt>
                <c:pt idx="122" formatCode="0.00">
                  <c:v>-3.4479843267441481</c:v>
                </c:pt>
                <c:pt idx="123" formatCode="0.00">
                  <c:v>-3.4328211058237201</c:v>
                </c:pt>
                <c:pt idx="124" formatCode="0.00">
                  <c:v>-2.7613931200766473</c:v>
                </c:pt>
                <c:pt idx="125" formatCode="0.00">
                  <c:v>-3.0307949200114876</c:v>
                </c:pt>
                <c:pt idx="126" formatCode="0.00">
                  <c:v>-3.2322885502210568</c:v>
                </c:pt>
                <c:pt idx="127" formatCode="0.00">
                  <c:v>-3.0640218503036181</c:v>
                </c:pt>
                <c:pt idx="128" formatCode="0.00">
                  <c:v>-3.0583907933883268</c:v>
                </c:pt>
                <c:pt idx="129" formatCode="0.00">
                  <c:v>-2.1881163136252155</c:v>
                </c:pt>
                <c:pt idx="130" formatCode="0.00">
                  <c:v>-1.9850511074928079</c:v>
                </c:pt>
                <c:pt idx="131" formatCode="0.00">
                  <c:v>-2.1953036817194089</c:v>
                </c:pt>
                <c:pt idx="132" formatCode="0.00">
                  <c:v>-2.0750506358691467</c:v>
                </c:pt>
                <c:pt idx="133" formatCode="0.00">
                  <c:v>-1.8770968598879989</c:v>
                </c:pt>
                <c:pt idx="134" formatCode="0.00">
                  <c:v>-1.7325394355713968</c:v>
                </c:pt>
                <c:pt idx="135" formatCode="0.00">
                  <c:v>-1.874412208648252</c:v>
                </c:pt>
                <c:pt idx="136" formatCode="0.00">
                  <c:v>-2.0748063945036677</c:v>
                </c:pt>
                <c:pt idx="137" formatCode="0.00">
                  <c:v>-0.72443763387909144</c:v>
                </c:pt>
                <c:pt idx="138" formatCode="0.00">
                  <c:v>-0.77298379502309444</c:v>
                </c:pt>
                <c:pt idx="139" formatCode="0.00">
                  <c:v>-0.60957767733080459</c:v>
                </c:pt>
                <c:pt idx="140" formatCode="0.00">
                  <c:v>-0.51432808289014531</c:v>
                </c:pt>
                <c:pt idx="141" formatCode="0.00">
                  <c:v>-0.71995492741798728</c:v>
                </c:pt>
                <c:pt idx="142" formatCode="0.00">
                  <c:v>-9.5658763628108545E-2</c:v>
                </c:pt>
                <c:pt idx="143" formatCode="0.00">
                  <c:v>-0.10808851030449773</c:v>
                </c:pt>
                <c:pt idx="144" formatCode="0.00">
                  <c:v>-0.1214265138227546</c:v>
                </c:pt>
                <c:pt idx="145" formatCode="0.00">
                  <c:v>-0.15092986065492653</c:v>
                </c:pt>
                <c:pt idx="146" formatCode="0.00">
                  <c:v>0.96194976772856933</c:v>
                </c:pt>
                <c:pt idx="147" formatCode="0.00">
                  <c:v>0.84933303116912384</c:v>
                </c:pt>
                <c:pt idx="148" formatCode="0.00">
                  <c:v>0.97948392294328812</c:v>
                </c:pt>
                <c:pt idx="149" formatCode="0.00">
                  <c:v>1.1965787903979219</c:v>
                </c:pt>
                <c:pt idx="150" formatCode="0.00">
                  <c:v>2.304612151994732</c:v>
                </c:pt>
                <c:pt idx="151" formatCode="0.00">
                  <c:v>2.3585510147985218</c:v>
                </c:pt>
                <c:pt idx="152" formatCode="0.00">
                  <c:v>2.6038964510681097</c:v>
                </c:pt>
                <c:pt idx="153" formatCode="0.00">
                  <c:v>2.0105289276658027</c:v>
                </c:pt>
                <c:pt idx="154" formatCode="0.00">
                  <c:v>2.2777380414633654</c:v>
                </c:pt>
                <c:pt idx="155" formatCode="0.00">
                  <c:v>5.0472743725521951</c:v>
                </c:pt>
                <c:pt idx="156" formatCode="0.00">
                  <c:v>4.9182093709326296</c:v>
                </c:pt>
                <c:pt idx="157" formatCode="0.00">
                  <c:v>5.2933294179384092</c:v>
                </c:pt>
                <c:pt idx="158" formatCode="0.00">
                  <c:v>4.5648363934726319</c:v>
                </c:pt>
                <c:pt idx="159" formatCode="0.00">
                  <c:v>6.8864586727439843</c:v>
                </c:pt>
                <c:pt idx="160" formatCode="0.00">
                  <c:v>6.7069866307768393</c:v>
                </c:pt>
                <c:pt idx="161" formatCode="0.00">
                  <c:v>7.0052255067718505</c:v>
                </c:pt>
                <c:pt idx="162" formatCode="0.00">
                  <c:v>6.9098593956089047</c:v>
                </c:pt>
                <c:pt idx="163" formatCode="0.00">
                  <c:v>6.9851660181582815</c:v>
                </c:pt>
                <c:pt idx="164" formatCode="0.00">
                  <c:v>7.6871110810795074</c:v>
                </c:pt>
                <c:pt idx="165" formatCode="0.00">
                  <c:v>7.7739149178178479</c:v>
                </c:pt>
                <c:pt idx="166" formatCode="0.00">
                  <c:v>8.0018278587081966</c:v>
                </c:pt>
                <c:pt idx="167" formatCode="0.00">
                  <c:v>7.7606181861882675</c:v>
                </c:pt>
                <c:pt idx="168" formatCode="0.00">
                  <c:v>7.7865446297019361</c:v>
                </c:pt>
                <c:pt idx="169" formatCode="0.00">
                  <c:v>7.4962997023449134</c:v>
                </c:pt>
                <c:pt idx="170" formatCode="0.00">
                  <c:v>7.626071761470925</c:v>
                </c:pt>
                <c:pt idx="171" formatCode="0.00">
                  <c:v>7.5729150745604414</c:v>
                </c:pt>
                <c:pt idx="172" formatCode="0.00">
                  <c:v>6.8174851772617302</c:v>
                </c:pt>
                <c:pt idx="173" formatCode="0.00">
                  <c:v>7.0460182376623379</c:v>
                </c:pt>
                <c:pt idx="174" formatCode="0.00">
                  <c:v>6.9069019480039202</c:v>
                </c:pt>
                <c:pt idx="175" formatCode="0.00">
                  <c:v>6.8747575184029586</c:v>
                </c:pt>
                <c:pt idx="176" formatCode="0.00">
                  <c:v>5.516875952504023</c:v>
                </c:pt>
                <c:pt idx="177" formatCode="0.00">
                  <c:v>5.7267789022587863</c:v>
                </c:pt>
                <c:pt idx="178" formatCode="0.00">
                  <c:v>5.6467130792116791</c:v>
                </c:pt>
                <c:pt idx="179" formatCode="0.00">
                  <c:v>5.8579160126378582</c:v>
                </c:pt>
                <c:pt idx="180" formatCode="0.00">
                  <c:v>5.8846098758404679</c:v>
                </c:pt>
                <c:pt idx="181" formatCode="0.00">
                  <c:v>5.5537898083048702</c:v>
                </c:pt>
                <c:pt idx="182" formatCode="0.00">
                  <c:v>5.4200246882734575</c:v>
                </c:pt>
                <c:pt idx="183" formatCode="0.00">
                  <c:v>5.5462032104936441</c:v>
                </c:pt>
                <c:pt idx="184" formatCode="0.00">
                  <c:v>5.7024583129441311</c:v>
                </c:pt>
                <c:pt idx="185" formatCode="0.00">
                  <c:v>5.3049895586184732</c:v>
                </c:pt>
                <c:pt idx="186" formatCode="0.00">
                  <c:v>5.3286007389500725</c:v>
                </c:pt>
                <c:pt idx="187" formatCode="0.00">
                  <c:v>5.3720135960213895</c:v>
                </c:pt>
                <c:pt idx="188" formatCode="0.00">
                  <c:v>5.3417147098839166</c:v>
                </c:pt>
                <c:pt idx="189" formatCode="0.00">
                  <c:v>5.6152810622285756</c:v>
                </c:pt>
                <c:pt idx="190" formatCode="0.00">
                  <c:v>5.5884350529337894</c:v>
                </c:pt>
                <c:pt idx="191" formatCode="0.00">
                  <c:v>5.856152980925927</c:v>
                </c:pt>
                <c:pt idx="192" formatCode="0.00">
                  <c:v>5.4835083717918138</c:v>
                </c:pt>
                <c:pt idx="193" formatCode="0.00">
                  <c:v>5.6018956685811077</c:v>
                </c:pt>
                <c:pt idx="194" formatCode="0.00">
                  <c:v>6.3512260873879143</c:v>
                </c:pt>
                <c:pt idx="195" formatCode="0.00">
                  <c:v>6.4927784437395673</c:v>
                </c:pt>
                <c:pt idx="196" formatCode="0.00">
                  <c:v>6.3635186993952857</c:v>
                </c:pt>
                <c:pt idx="197" formatCode="0.00">
                  <c:v>6.3889414022746109</c:v>
                </c:pt>
                <c:pt idx="198" formatCode="0.00">
                  <c:v>6.7109403461845858</c:v>
                </c:pt>
                <c:pt idx="199" formatCode="0.00">
                  <c:v>6.7551471277432995</c:v>
                </c:pt>
                <c:pt idx="200" formatCode="0.00">
                  <c:v>6.7867490011907137</c:v>
                </c:pt>
                <c:pt idx="201" formatCode="0.00">
                  <c:v>6.7550055176151034</c:v>
                </c:pt>
                <c:pt idx="202" formatCode="0.00">
                  <c:v>6.7886161484122454</c:v>
                </c:pt>
                <c:pt idx="203" formatCode="0.00">
                  <c:v>5.7380604944396367</c:v>
                </c:pt>
                <c:pt idx="204" formatCode="0.00">
                  <c:v>5.8099035040678757</c:v>
                </c:pt>
                <c:pt idx="205" formatCode="0.00">
                  <c:v>5.8814232172078107</c:v>
                </c:pt>
                <c:pt idx="206" formatCode="0.00">
                  <c:v>5.8339007313957296</c:v>
                </c:pt>
                <c:pt idx="207" formatCode="0.00">
                  <c:v>4.6238521478207275</c:v>
                </c:pt>
                <c:pt idx="208" formatCode="0.00">
                  <c:v>4.5526900698566379</c:v>
                </c:pt>
                <c:pt idx="209" formatCode="0.00">
                  <c:v>4.4589012768407912</c:v>
                </c:pt>
                <c:pt idx="210" formatCode="0.00">
                  <c:v>4.403411627376812</c:v>
                </c:pt>
                <c:pt idx="211" formatCode="0.00">
                  <c:v>3.5456115919688642</c:v>
                </c:pt>
                <c:pt idx="212" formatCode="0.00">
                  <c:v>4.4533530434985238</c:v>
                </c:pt>
                <c:pt idx="213" formatCode="0.00">
                  <c:v>4.3914772631895289</c:v>
                </c:pt>
                <c:pt idx="214" formatCode="0.00">
                  <c:v>4.4279651509523461</c:v>
                </c:pt>
                <c:pt idx="215" formatCode="0.00">
                  <c:v>4.5717592808024392</c:v>
                </c:pt>
                <c:pt idx="216" formatCode="0.00">
                  <c:v>3.8714406577195319</c:v>
                </c:pt>
                <c:pt idx="217" formatCode="0.00">
                  <c:v>3.8539922251851237</c:v>
                </c:pt>
                <c:pt idx="218" formatCode="0.00">
                  <c:v>3.8009552584055655</c:v>
                </c:pt>
                <c:pt idx="219" formatCode="0.00">
                  <c:v>3.8002919435992766</c:v>
                </c:pt>
                <c:pt idx="220" formatCode="0.00">
                  <c:v>3.4455206241677701</c:v>
                </c:pt>
                <c:pt idx="221" formatCode="0.00">
                  <c:v>3.2473222915726012</c:v>
                </c:pt>
                <c:pt idx="222" formatCode="0.00">
                  <c:v>3.2800327640241278</c:v>
                </c:pt>
                <c:pt idx="223" formatCode="0.00">
                  <c:v>3.2449404608867241</c:v>
                </c:pt>
                <c:pt idx="224" formatCode="0.00">
                  <c:v>3.374909648685815</c:v>
                </c:pt>
                <c:pt idx="225" formatCode="0.00">
                  <c:v>3.5829810353855009</c:v>
                </c:pt>
                <c:pt idx="226" formatCode="0.00">
                  <c:v>3.5779814764059807</c:v>
                </c:pt>
                <c:pt idx="227" formatCode="0.00">
                  <c:v>3.623101142507366</c:v>
                </c:pt>
                <c:pt idx="228" formatCode="0.00">
                  <c:v>3.5630563579179153</c:v>
                </c:pt>
                <c:pt idx="229" formatCode="0.00">
                  <c:v>3.7976622786895575</c:v>
                </c:pt>
                <c:pt idx="230" formatCode="0.00">
                  <c:v>3.769989370809796</c:v>
                </c:pt>
                <c:pt idx="231" formatCode="0.00">
                  <c:v>3.8373545786424899</c:v>
                </c:pt>
                <c:pt idx="232" formatCode="0.00">
                  <c:v>3.7126057354489177</c:v>
                </c:pt>
                <c:pt idx="233" formatCode="0.00">
                  <c:v>4.5845690120282541</c:v>
                </c:pt>
                <c:pt idx="234" formatCode="0.00">
                  <c:v>4.5912493961967016</c:v>
                </c:pt>
                <c:pt idx="235" formatCode="0.00">
                  <c:v>4.5083067865456172</c:v>
                </c:pt>
                <c:pt idx="236" formatCode="0.00">
                  <c:v>4.4954753439981232</c:v>
                </c:pt>
                <c:pt idx="237" formatCode="0.00">
                  <c:v>4.6066172848325806</c:v>
                </c:pt>
                <c:pt idx="238" formatCode="0.00">
                  <c:v>4.6530898029078855</c:v>
                </c:pt>
                <c:pt idx="239" formatCode="0.00">
                  <c:v>4.8446410953687575</c:v>
                </c:pt>
                <c:pt idx="240" formatCode="0.00">
                  <c:v>4.6892810059018473</c:v>
                </c:pt>
                <c:pt idx="241" formatCode="0.00">
                  <c:v>4.7524733746991927</c:v>
                </c:pt>
                <c:pt idx="242" formatCode="0.00">
                  <c:v>3.8774091850997507</c:v>
                </c:pt>
                <c:pt idx="243" formatCode="0.00">
                  <c:v>4.0281191638431864</c:v>
                </c:pt>
                <c:pt idx="244" formatCode="0.00">
                  <c:v>3.9156559874884209</c:v>
                </c:pt>
                <c:pt idx="245" formatCode="0.00">
                  <c:v>3.9507190510553727</c:v>
                </c:pt>
                <c:pt idx="246" formatCode="0.00">
                  <c:v>3.4254300849263899</c:v>
                </c:pt>
                <c:pt idx="247" formatCode="0.00">
                  <c:v>3.4585078745686104</c:v>
                </c:pt>
                <c:pt idx="248" formatCode="0.00">
                  <c:v>3.4355411266262337</c:v>
                </c:pt>
                <c:pt idx="249" formatCode="0.00">
                  <c:v>3.3625730552986113</c:v>
                </c:pt>
                <c:pt idx="250" formatCode="0.00">
                  <c:v>2.9014505250042362</c:v>
                </c:pt>
                <c:pt idx="251" formatCode="0.00">
                  <c:v>3.2629306269300002</c:v>
                </c:pt>
                <c:pt idx="252" formatCode="0.00">
                  <c:v>3.3078103934531811</c:v>
                </c:pt>
                <c:pt idx="253" formatCode="0.00">
                  <c:v>3.1670048226982743</c:v>
                </c:pt>
                <c:pt idx="254" formatCode="0.00">
                  <c:v>3.1800616130744856</c:v>
                </c:pt>
                <c:pt idx="255" formatCode="0.00">
                  <c:v>2.8937436539430337</c:v>
                </c:pt>
                <c:pt idx="256" formatCode="0.00">
                  <c:v>2.8574904778964765</c:v>
                </c:pt>
                <c:pt idx="257" formatCode="0.00">
                  <c:v>2.7759643357629926</c:v>
                </c:pt>
                <c:pt idx="258" formatCode="0.00">
                  <c:v>2.6310120789530629</c:v>
                </c:pt>
                <c:pt idx="259" formatCode="0.00">
                  <c:v>1.4586747232227708</c:v>
                </c:pt>
                <c:pt idx="260" formatCode="0.00">
                  <c:v>1.6738450268360054</c:v>
                </c:pt>
                <c:pt idx="261" formatCode="0.00">
                  <c:v>1.7879377641276051</c:v>
                </c:pt>
                <c:pt idx="262" formatCode="0.00">
                  <c:v>1.7256279505292582</c:v>
                </c:pt>
                <c:pt idx="263" formatCode="0.00">
                  <c:v>-0.41511577080096629</c:v>
                </c:pt>
                <c:pt idx="264" formatCode="0.00">
                  <c:v>-0.1175516505306291</c:v>
                </c:pt>
                <c:pt idx="265" formatCode="0.00">
                  <c:v>0.23446564504450862</c:v>
                </c:pt>
                <c:pt idx="266" formatCode="0.00">
                  <c:v>0.21044094774693178</c:v>
                </c:pt>
                <c:pt idx="267" formatCode="0.00">
                  <c:v>0.24441703289652139</c:v>
                </c:pt>
                <c:pt idx="268" formatCode="0.00">
                  <c:v>1.0935947050526806E-2</c:v>
                </c:pt>
                <c:pt idx="269" formatCode="0.00">
                  <c:v>-6.7849146115605663E-2</c:v>
                </c:pt>
                <c:pt idx="270" formatCode="0.00">
                  <c:v>1.3828950051845368E-2</c:v>
                </c:pt>
                <c:pt idx="271" formatCode="0.00">
                  <c:v>5.8520976045954853E-2</c:v>
                </c:pt>
                <c:pt idx="272" formatCode="0.00">
                  <c:v>0.49773352054431541</c:v>
                </c:pt>
                <c:pt idx="273" formatCode="0.00">
                  <c:v>0.38043632681772976</c:v>
                </c:pt>
                <c:pt idx="274" formatCode="0.00">
                  <c:v>0.33110621034009569</c:v>
                </c:pt>
                <c:pt idx="275" formatCode="0.00">
                  <c:v>0.30443890892495062</c:v>
                </c:pt>
                <c:pt idx="276" formatCode="0.00">
                  <c:v>0.69441880141407353</c:v>
                </c:pt>
                <c:pt idx="277" formatCode="0.00">
                  <c:v>0.6956653429597992</c:v>
                </c:pt>
                <c:pt idx="278" formatCode="0.00">
                  <c:v>0.82557288676466101</c:v>
                </c:pt>
                <c:pt idx="279" formatCode="0.00">
                  <c:v>0.81443931315459395</c:v>
                </c:pt>
                <c:pt idx="280" formatCode="0.00">
                  <c:v>0.71909244481138046</c:v>
                </c:pt>
                <c:pt idx="281" formatCode="0.00">
                  <c:v>0.72244649862970789</c:v>
                </c:pt>
                <c:pt idx="282" formatCode="0.00">
                  <c:v>0.62839091164622118</c:v>
                </c:pt>
                <c:pt idx="283" formatCode="0.00">
                  <c:v>0.59350490144720425</c:v>
                </c:pt>
                <c:pt idx="284" formatCode="0.00">
                  <c:v>0.65909108383446835</c:v>
                </c:pt>
                <c:pt idx="285" formatCode="0.00">
                  <c:v>0.40237517878662743</c:v>
                </c:pt>
                <c:pt idx="286" formatCode="0.00">
                  <c:v>0.33816161922351284</c:v>
                </c:pt>
                <c:pt idx="287" formatCode="0.00">
                  <c:v>0.23311341301952382</c:v>
                </c:pt>
                <c:pt idx="288" formatCode="0.00">
                  <c:v>0.43587374536041068</c:v>
                </c:pt>
                <c:pt idx="289" formatCode="0.00">
                  <c:v>-0.32361922181820546</c:v>
                </c:pt>
                <c:pt idx="290" formatCode="0.00">
                  <c:v>-0.10959643915046513</c:v>
                </c:pt>
                <c:pt idx="291" formatCode="0.00">
                  <c:v>-0.14749594477834194</c:v>
                </c:pt>
                <c:pt idx="292" formatCode="0.00">
                  <c:v>-0.1872374703006443</c:v>
                </c:pt>
                <c:pt idx="293" formatCode="0.00">
                  <c:v>-0.24140631928062817</c:v>
                </c:pt>
                <c:pt idx="294" formatCode="0.00">
                  <c:v>-0.72238996720726334</c:v>
                </c:pt>
                <c:pt idx="295" formatCode="0.00">
                  <c:v>-0.86478142248974166</c:v>
                </c:pt>
                <c:pt idx="296" formatCode="0.00">
                  <c:v>-0.73232714414788802</c:v>
                </c:pt>
                <c:pt idx="297" formatCode="0.00">
                  <c:v>-0.82867156690757326</c:v>
                </c:pt>
                <c:pt idx="298" formatCode="0.00">
                  <c:v>-1.4595470412094471</c:v>
                </c:pt>
                <c:pt idx="299" formatCode="0.00">
                  <c:v>-1.2656064797316446</c:v>
                </c:pt>
                <c:pt idx="300" formatCode="0.00">
                  <c:v>-1.3058009563927442</c:v>
                </c:pt>
                <c:pt idx="301" formatCode="0.00">
                  <c:v>-1.2362363229904645</c:v>
                </c:pt>
                <c:pt idx="302" formatCode="0.00">
                  <c:v>-1.368700532718421</c:v>
                </c:pt>
                <c:pt idx="303" formatCode="0.00">
                  <c:v>-1.4948462562826563</c:v>
                </c:pt>
                <c:pt idx="304" formatCode="0.00">
                  <c:v>-1.5413743263695636</c:v>
                </c:pt>
                <c:pt idx="305" formatCode="0.00">
                  <c:v>-1.5603465012409004</c:v>
                </c:pt>
                <c:pt idx="306" formatCode="0.00">
                  <c:v>-1.6210631442720569</c:v>
                </c:pt>
                <c:pt idx="307" formatCode="0.00">
                  <c:v>-1.3708025553357146</c:v>
                </c:pt>
                <c:pt idx="308" formatCode="0.00">
                  <c:v>-1.321247463234215</c:v>
                </c:pt>
                <c:pt idx="309" formatCode="0.00">
                  <c:v>-1.3877164274242517</c:v>
                </c:pt>
                <c:pt idx="310" formatCode="0.00">
                  <c:v>-1.1902901411122286</c:v>
                </c:pt>
                <c:pt idx="311" formatCode="0.00">
                  <c:v>-0.37522988860941098</c:v>
                </c:pt>
                <c:pt idx="312" formatCode="0.00">
                  <c:v>-0.40542134030884824</c:v>
                </c:pt>
                <c:pt idx="313" formatCode="0.00">
                  <c:v>-0.37039955756635834</c:v>
                </c:pt>
                <c:pt idx="314" formatCode="0.00">
                  <c:v>-0.39876241030943049</c:v>
                </c:pt>
                <c:pt idx="315" formatCode="0.00">
                  <c:v>-0.45704493023085035</c:v>
                </c:pt>
                <c:pt idx="316" formatCode="0.00">
                  <c:v>0.21586556364337639</c:v>
                </c:pt>
                <c:pt idx="317" formatCode="0.00">
                  <c:v>0.19051742167548014</c:v>
                </c:pt>
                <c:pt idx="318" formatCode="0.00">
                  <c:v>0.14622072577688527</c:v>
                </c:pt>
                <c:pt idx="319" formatCode="0.00">
                  <c:v>0.18518724395677566</c:v>
                </c:pt>
                <c:pt idx="320" formatCode="0.00">
                  <c:v>0.21823841199571348</c:v>
                </c:pt>
                <c:pt idx="321" formatCode="0.00">
                  <c:v>4.297818961455846E-2</c:v>
                </c:pt>
                <c:pt idx="322" formatCode="0.00">
                  <c:v>5.430259154137218E-2</c:v>
                </c:pt>
                <c:pt idx="323" formatCode="0.00">
                  <c:v>1.5377761699483017E-2</c:v>
                </c:pt>
                <c:pt idx="324" formatCode="0.00">
                  <c:v>-0.76328760224338055</c:v>
                </c:pt>
                <c:pt idx="325" formatCode="0.00">
                  <c:v>-0.80355915001337053</c:v>
                </c:pt>
                <c:pt idx="326" formatCode="0.00">
                  <c:v>-0.94603531369469351</c:v>
                </c:pt>
                <c:pt idx="327" formatCode="0.00">
                  <c:v>-1.359371326857044</c:v>
                </c:pt>
                <c:pt idx="328" formatCode="0.00">
                  <c:v>-0.93101196103407347</c:v>
                </c:pt>
                <c:pt idx="329" formatCode="0.00">
                  <c:v>-2.466045513623655</c:v>
                </c:pt>
                <c:pt idx="330" formatCode="0.00">
                  <c:v>-2.1483800846586831</c:v>
                </c:pt>
                <c:pt idx="331" formatCode="0.00">
                  <c:v>-2.110117288468345</c:v>
                </c:pt>
                <c:pt idx="332" formatCode="0.00">
                  <c:v>-2.3611404266618905</c:v>
                </c:pt>
                <c:pt idx="333" formatCode="0.00">
                  <c:v>-3.8653225542313692</c:v>
                </c:pt>
                <c:pt idx="334" formatCode="0.00">
                  <c:v>-3.7945129215430882</c:v>
                </c:pt>
                <c:pt idx="335" formatCode="0.00">
                  <c:v>-3.6914206655336415</c:v>
                </c:pt>
                <c:pt idx="336" formatCode="0.00">
                  <c:v>-3.4703661666698622</c:v>
                </c:pt>
                <c:pt idx="337" formatCode="0.00">
                  <c:v>-3.4768128467737682</c:v>
                </c:pt>
                <c:pt idx="338" formatCode="0.00">
                  <c:v>-3.4313128841741758</c:v>
                </c:pt>
                <c:pt idx="339" formatCode="0.00">
                  <c:v>-3.4401041526091802</c:v>
                </c:pt>
                <c:pt idx="340" formatCode="0.00">
                  <c:v>-3.5475765582776404</c:v>
                </c:pt>
                <c:pt idx="341" formatCode="0.00">
                  <c:v>-3.4702228023770942</c:v>
                </c:pt>
                <c:pt idx="342" formatCode="0.00">
                  <c:v>-2.5424973324282689</c:v>
                </c:pt>
                <c:pt idx="343" formatCode="0.00">
                  <c:v>-2.4503042100325558</c:v>
                </c:pt>
                <c:pt idx="344" formatCode="0.00">
                  <c:v>-2.5348041606099514</c:v>
                </c:pt>
                <c:pt idx="345" formatCode="0.00">
                  <c:v>-2.569962490787546</c:v>
                </c:pt>
                <c:pt idx="346" formatCode="0.00">
                  <c:v>-2.0797536703226172</c:v>
                </c:pt>
                <c:pt idx="347" formatCode="0.00">
                  <c:v>-2.0166199092911086</c:v>
                </c:pt>
                <c:pt idx="348" formatCode="0.00">
                  <c:v>-2.0517508720446074</c:v>
                </c:pt>
                <c:pt idx="349" formatCode="0.00">
                  <c:v>-2.0291443744611826</c:v>
                </c:pt>
                <c:pt idx="350" formatCode="0.00">
                  <c:v>-1.6788017306642047</c:v>
                </c:pt>
                <c:pt idx="351" formatCode="0.00">
                  <c:v>-1.8109396831913642</c:v>
                </c:pt>
                <c:pt idx="352" formatCode="0.00">
                  <c:v>-1.8818839913800218</c:v>
                </c:pt>
                <c:pt idx="353" formatCode="0.00">
                  <c:v>-1.9040681269302837</c:v>
                </c:pt>
                <c:pt idx="354" formatCode="0.00">
                  <c:v>-2.0430759823824474</c:v>
                </c:pt>
                <c:pt idx="355" formatCode="0.00">
                  <c:v>-2.0711098881807857</c:v>
                </c:pt>
                <c:pt idx="356" formatCode="0.00">
                  <c:v>-2.0745857447026026</c:v>
                </c:pt>
                <c:pt idx="357" formatCode="0.00">
                  <c:v>-1.9722501651977922</c:v>
                </c:pt>
                <c:pt idx="358" formatCode="0.00">
                  <c:v>-2.0244132673457074</c:v>
                </c:pt>
                <c:pt idx="359" formatCode="0.00">
                  <c:v>-1.980434259822232</c:v>
                </c:pt>
                <c:pt idx="360" formatCode="0.00">
                  <c:v>-1.8694032559145199</c:v>
                </c:pt>
                <c:pt idx="361" formatCode="0.00">
                  <c:v>-1.735450457878656</c:v>
                </c:pt>
                <c:pt idx="362" formatCode="0.00">
                  <c:v>-1.5882529087884905</c:v>
                </c:pt>
                <c:pt idx="363" formatCode="0.00">
                  <c:v>-1.8050483613922523</c:v>
                </c:pt>
                <c:pt idx="364" formatCode="0.00">
                  <c:v>-1.0820284585253717</c:v>
                </c:pt>
                <c:pt idx="365" formatCode="0.00">
                  <c:v>-1.1441786230894024</c:v>
                </c:pt>
                <c:pt idx="366" formatCode="0.00">
                  <c:v>-0.99879292619289117</c:v>
                </c:pt>
                <c:pt idx="367" formatCode="0.00">
                  <c:v>-0.99272746704048132</c:v>
                </c:pt>
                <c:pt idx="368" formatCode="0.00">
                  <c:v>0.10994922665361173</c:v>
                </c:pt>
                <c:pt idx="369" formatCode="0.00">
                  <c:v>0.27565146105786198</c:v>
                </c:pt>
                <c:pt idx="370" formatCode="0.00">
                  <c:v>3.7843205899406485E-2</c:v>
                </c:pt>
                <c:pt idx="371" formatCode="0.00">
                  <c:v>0.30026155209571925</c:v>
                </c:pt>
                <c:pt idx="372" formatCode="0.00">
                  <c:v>1.2475400568070967</c:v>
                </c:pt>
                <c:pt idx="373" formatCode="0.00">
                  <c:v>1.4927752212153536</c:v>
                </c:pt>
                <c:pt idx="374" formatCode="0.00">
                  <c:v>1.3340909057238122</c:v>
                </c:pt>
                <c:pt idx="375" formatCode="0.00">
                  <c:v>1.707230986583852</c:v>
                </c:pt>
                <c:pt idx="376" formatCode="0.00">
                  <c:v>2.0193359251383214</c:v>
                </c:pt>
                <c:pt idx="377" formatCode="0.00">
                  <c:v>3.3229118536232818</c:v>
                </c:pt>
                <c:pt idx="378" formatCode="0.00">
                  <c:v>3.3174208027205054</c:v>
                </c:pt>
                <c:pt idx="379" formatCode="0.00">
                  <c:v>3.2906707234680255</c:v>
                </c:pt>
                <c:pt idx="380" formatCode="0.00">
                  <c:v>3.1796384152843871</c:v>
                </c:pt>
                <c:pt idx="381" formatCode="0.00">
                  <c:v>6.8365224969199261</c:v>
                </c:pt>
                <c:pt idx="382" formatCode="0.00">
                  <c:v>6.8232859301491828</c:v>
                </c:pt>
                <c:pt idx="383" formatCode="0.00">
                  <c:v>6.6743968634866491</c:v>
                </c:pt>
                <c:pt idx="384" formatCode="0.00">
                  <c:v>6.595138319339398</c:v>
                </c:pt>
                <c:pt idx="385" formatCode="0.00">
                  <c:v>7.810276564894437</c:v>
                </c:pt>
                <c:pt idx="386" formatCode="0.00">
                  <c:v>7.9978054873363789</c:v>
                </c:pt>
                <c:pt idx="387" formatCode="0.00">
                  <c:v>8.6029055626464839</c:v>
                </c:pt>
                <c:pt idx="388" formatCode="0.00">
                  <c:v>7.5253845539472195</c:v>
                </c:pt>
                <c:pt idx="389" formatCode="0.00">
                  <c:v>9.9015423314588986</c:v>
                </c:pt>
                <c:pt idx="390" formatCode="0.00">
                  <c:v>9.6094360422215459</c:v>
                </c:pt>
                <c:pt idx="391" formatCode="0.00">
                  <c:v>9.5120156561015534</c:v>
                </c:pt>
                <c:pt idx="392" formatCode="0.00">
                  <c:v>9.494406721842779</c:v>
                </c:pt>
                <c:pt idx="393" formatCode="0.00">
                  <c:v>9.3306704018980753</c:v>
                </c:pt>
                <c:pt idx="394" formatCode="0.00">
                  <c:v>8.5553723647460771</c:v>
                </c:pt>
                <c:pt idx="395" formatCode="0.00">
                  <c:v>8.7439563534523757</c:v>
                </c:pt>
                <c:pt idx="396" formatCode="0.00">
                  <c:v>8.8107649985091854</c:v>
                </c:pt>
                <c:pt idx="397" formatCode="0.00">
                  <c:v>8.7745310069474556</c:v>
                </c:pt>
                <c:pt idx="398" formatCode="0.00">
                  <c:v>9.1238930542942143</c:v>
                </c:pt>
                <c:pt idx="399" formatCode="0.00">
                  <c:v>8.98559239974999</c:v>
                </c:pt>
                <c:pt idx="400" formatCode="0.00">
                  <c:v>9.0519626026964346</c:v>
                </c:pt>
                <c:pt idx="401" formatCode="0.00">
                  <c:v>8.901613936507232</c:v>
                </c:pt>
                <c:pt idx="402" formatCode="0.00">
                  <c:v>8.9829106681566344</c:v>
                </c:pt>
                <c:pt idx="403" formatCode="0.00">
                  <c:v>9.9249487013794351</c:v>
                </c:pt>
                <c:pt idx="404" formatCode="0.00">
                  <c:v>10.200164042752675</c:v>
                </c:pt>
                <c:pt idx="405" formatCode="0.00">
                  <c:v>10.169637528243285</c:v>
                </c:pt>
                <c:pt idx="406" formatCode="0.00">
                  <c:v>10.103678438326796</c:v>
                </c:pt>
                <c:pt idx="407" formatCode="0.00">
                  <c:v>11.606249752405944</c:v>
                </c:pt>
                <c:pt idx="408" formatCode="0.00">
                  <c:v>11.698639995499803</c:v>
                </c:pt>
                <c:pt idx="409" formatCode="0.00">
                  <c:v>12.271801058816095</c:v>
                </c:pt>
                <c:pt idx="410" formatCode="0.00">
                  <c:v>11.441045622098017</c:v>
                </c:pt>
                <c:pt idx="411" formatCode="0.00">
                  <c:v>14.441103177359935</c:v>
                </c:pt>
                <c:pt idx="412" formatCode="0.00">
                  <c:v>13.852049287660066</c:v>
                </c:pt>
                <c:pt idx="413" formatCode="0.00">
                  <c:v>13.779557153006778</c:v>
                </c:pt>
                <c:pt idx="414" formatCode="0.00">
                  <c:v>14.029688778315801</c:v>
                </c:pt>
                <c:pt idx="415" formatCode="0.00">
                  <c:v>14.383606057848013</c:v>
                </c:pt>
                <c:pt idx="416" formatCode="0.00">
                  <c:v>11.270859337307996</c:v>
                </c:pt>
                <c:pt idx="417" formatCode="0.00">
                  <c:v>11.357273357585427</c:v>
                </c:pt>
                <c:pt idx="418" formatCode="0.00">
                  <c:v>11.569729009676394</c:v>
                </c:pt>
                <c:pt idx="419" formatCode="0.00">
                  <c:v>11.890069694400211</c:v>
                </c:pt>
                <c:pt idx="420" formatCode="0.00">
                  <c:v>8.6756209995745479</c:v>
                </c:pt>
                <c:pt idx="421" formatCode="0.00">
                  <c:v>8.7997301361195639</c:v>
                </c:pt>
                <c:pt idx="422" formatCode="0.00">
                  <c:v>8.8406567338063837</c:v>
                </c:pt>
                <c:pt idx="423" formatCode="0.00">
                  <c:v>8.8344371923308387</c:v>
                </c:pt>
                <c:pt idx="424" formatCode="0.00">
                  <c:v>8.1379173864001473</c:v>
                </c:pt>
                <c:pt idx="425" formatCode="0.00">
                  <c:v>8.3226823290508491</c:v>
                </c:pt>
                <c:pt idx="426" formatCode="0.00">
                  <c:v>8.538039305007004</c:v>
                </c:pt>
                <c:pt idx="427" formatCode="0.00">
                  <c:v>8.0939290570527049</c:v>
                </c:pt>
                <c:pt idx="428" formatCode="0.00">
                  <c:v>8.2606761388528582</c:v>
                </c:pt>
                <c:pt idx="429" formatCode="0.00">
                  <c:v>7.5753347487232503</c:v>
                </c:pt>
                <c:pt idx="430" formatCode="0.00">
                  <c:v>7.6066236853028073</c:v>
                </c:pt>
                <c:pt idx="431" formatCode="0.00">
                  <c:v>7.4600816305177062</c:v>
                </c:pt>
                <c:pt idx="432" formatCode="0.00">
                  <c:v>7.6882182739142308</c:v>
                </c:pt>
                <c:pt idx="433" formatCode="0.00">
                  <c:v>7.9278774844861601</c:v>
                </c:pt>
                <c:pt idx="434" formatCode="0.00">
                  <c:v>7.9585476506364898</c:v>
                </c:pt>
                <c:pt idx="435" formatCode="0.00">
                  <c:v>7.8193716385734007</c:v>
                </c:pt>
                <c:pt idx="436" formatCode="0.00">
                  <c:v>7.9520578676974623</c:v>
                </c:pt>
                <c:pt idx="437" formatCode="0.00">
                  <c:v>6.5666847664291623</c:v>
                </c:pt>
                <c:pt idx="438" formatCode="0.00">
                  <c:v>6.7517980277158358</c:v>
                </c:pt>
                <c:pt idx="439" formatCode="0.00">
                  <c:v>6.5745360103077246</c:v>
                </c:pt>
                <c:pt idx="440" formatCode="0.00">
                  <c:v>6.5528759076865128</c:v>
                </c:pt>
                <c:pt idx="441" formatCode="0.00">
                  <c:v>6.6724468831456107</c:v>
                </c:pt>
                <c:pt idx="442" formatCode="0.00">
                  <c:v>6.2995893683653179</c:v>
                </c:pt>
                <c:pt idx="443" formatCode="0.00">
                  <c:v>6.3751519560730117</c:v>
                </c:pt>
                <c:pt idx="444" formatCode="0.00">
                  <c:v>6.0353696530194298</c:v>
                </c:pt>
                <c:pt idx="445" formatCode="0.00">
                  <c:v>5.7716552672020214</c:v>
                </c:pt>
                <c:pt idx="446" formatCode="0.00">
                  <c:v>5.4592064134799898</c:v>
                </c:pt>
                <c:pt idx="447" formatCode="0.00">
                  <c:v>5.3130382062069827</c:v>
                </c:pt>
                <c:pt idx="448" formatCode="0.00">
                  <c:v>5.0503394460045001</c:v>
                </c:pt>
                <c:pt idx="449" formatCode="0.00">
                  <c:v>5.4226657718715359</c:v>
                </c:pt>
                <c:pt idx="450" formatCode="0.00">
                  <c:v>2.9917297892446442</c:v>
                </c:pt>
                <c:pt idx="451" formatCode="0.00">
                  <c:v>2.9528240582704939</c:v>
                </c:pt>
                <c:pt idx="452" formatCode="0.00">
                  <c:v>2.8098852482856245</c:v>
                </c:pt>
                <c:pt idx="453" formatCode="0.00">
                  <c:v>2.8357465282439875</c:v>
                </c:pt>
                <c:pt idx="454" formatCode="0.00">
                  <c:v>2.9494150899197109</c:v>
                </c:pt>
                <c:pt idx="455" formatCode="0.00">
                  <c:v>0.58948255229718427</c:v>
                </c:pt>
                <c:pt idx="456" formatCode="0.00">
                  <c:v>0.74994178776925935</c:v>
                </c:pt>
                <c:pt idx="457" formatCode="0.00">
                  <c:v>0.6901382671191385</c:v>
                </c:pt>
                <c:pt idx="458" formatCode="0.00">
                  <c:v>0.40030262225954516</c:v>
                </c:pt>
                <c:pt idx="459" formatCode="0.00">
                  <c:v>-1.537624169122509</c:v>
                </c:pt>
                <c:pt idx="460" formatCode="0.00">
                  <c:v>-1.4767154975336325</c:v>
                </c:pt>
                <c:pt idx="461" formatCode="0.00">
                  <c:v>-1.5229338436869284</c:v>
                </c:pt>
                <c:pt idx="462" formatCode="0.00">
                  <c:v>-1.6708325229711818</c:v>
                </c:pt>
                <c:pt idx="463" formatCode="0.00">
                  <c:v>-3.5757336562318756</c:v>
                </c:pt>
                <c:pt idx="464" formatCode="0.00">
                  <c:v>-1.353879681473984</c:v>
                </c:pt>
                <c:pt idx="465" formatCode="0.00">
                  <c:v>-1.0303445835515532</c:v>
                </c:pt>
                <c:pt idx="466" formatCode="0.00">
                  <c:v>-1.0841476102743144</c:v>
                </c:pt>
                <c:pt idx="467" formatCode="0.00">
                  <c:v>-1.2668321078022018</c:v>
                </c:pt>
                <c:pt idx="468" formatCode="0.00">
                  <c:v>-0.1076592450203151</c:v>
                </c:pt>
                <c:pt idx="469" formatCode="0.00">
                  <c:v>-0.18077112854473398</c:v>
                </c:pt>
                <c:pt idx="470" formatCode="0.00">
                  <c:v>7.9548292287512368E-2</c:v>
                </c:pt>
                <c:pt idx="471" formatCode="0.00">
                  <c:v>-8.1954520516489993E-2</c:v>
                </c:pt>
                <c:pt idx="472" formatCode="0.00">
                  <c:v>-0.65767933520196209</c:v>
                </c:pt>
                <c:pt idx="473" formatCode="0.00">
                  <c:v>-0.65420307118333199</c:v>
                </c:pt>
                <c:pt idx="474" formatCode="0.00">
                  <c:v>-0.58942340437461382</c:v>
                </c:pt>
                <c:pt idx="475" formatCode="0.00">
                  <c:v>-0.63160407712048539</c:v>
                </c:pt>
                <c:pt idx="476" formatCode="0.00">
                  <c:v>-0.6443228570764461</c:v>
                </c:pt>
                <c:pt idx="477" formatCode="0.00">
                  <c:v>-1.3531036710017048</c:v>
                </c:pt>
                <c:pt idx="478" formatCode="0.00">
                  <c:v>-1.4848293007680411</c:v>
                </c:pt>
                <c:pt idx="479" formatCode="0.00">
                  <c:v>-1.4725053145219817</c:v>
                </c:pt>
                <c:pt idx="480" formatCode="0.00">
                  <c:v>-1.2649939581230996</c:v>
                </c:pt>
                <c:pt idx="481" formatCode="0.00">
                  <c:v>-2.3320093666372941</c:v>
                </c:pt>
                <c:pt idx="482" formatCode="0.00">
                  <c:v>-2.3975680625710396</c:v>
                </c:pt>
                <c:pt idx="483" formatCode="0.00">
                  <c:v>-2.5143755386831685</c:v>
                </c:pt>
                <c:pt idx="484" formatCode="0.00">
                  <c:v>-2.5800434338850522</c:v>
                </c:pt>
                <c:pt idx="485" formatCode="0.00">
                  <c:v>-3.0324882362942986</c:v>
                </c:pt>
                <c:pt idx="486" formatCode="0.00">
                  <c:v>-3.1413343361419521</c:v>
                </c:pt>
                <c:pt idx="487" formatCode="0.00">
                  <c:v>-3.119322050012201</c:v>
                </c:pt>
                <c:pt idx="488" formatCode="0.00">
                  <c:v>-2.9167440107634235</c:v>
                </c:pt>
                <c:pt idx="489" formatCode="0.00">
                  <c:v>-4.6334586056497784</c:v>
                </c:pt>
                <c:pt idx="490" formatCode="0.00">
                  <c:v>-3.9842896000478589</c:v>
                </c:pt>
                <c:pt idx="491" formatCode="0.00">
                  <c:v>-3.9591580433341704</c:v>
                </c:pt>
                <c:pt idx="492" formatCode="0.00">
                  <c:v>-4.0725213834888336</c:v>
                </c:pt>
                <c:pt idx="493" formatCode="0.00">
                  <c:v>-4.0309764000241159</c:v>
                </c:pt>
                <c:pt idx="494" formatCode="0.00">
                  <c:v>-5.0255945981691923</c:v>
                </c:pt>
                <c:pt idx="495" formatCode="0.00">
                  <c:v>-4.9042610623148448</c:v>
                </c:pt>
                <c:pt idx="496" formatCode="0.00">
                  <c:v>-4.9865259591737185</c:v>
                </c:pt>
                <c:pt idx="497" formatCode="0.00">
                  <c:v>-4.9314926381027107</c:v>
                </c:pt>
                <c:pt idx="498" formatCode="0.00">
                  <c:v>-4.5156664087868279</c:v>
                </c:pt>
                <c:pt idx="499" formatCode="0.00">
                  <c:v>-4.4319228838374443</c:v>
                </c:pt>
                <c:pt idx="500" formatCode="0.00">
                  <c:v>-4.3495527727482397</c:v>
                </c:pt>
                <c:pt idx="501" formatCode="0.00">
                  <c:v>-4.3838587107318148</c:v>
                </c:pt>
                <c:pt idx="502" formatCode="0.00">
                  <c:v>-2.9524255720353807</c:v>
                </c:pt>
                <c:pt idx="503" formatCode="0.00">
                  <c:v>-3.2072565670650448</c:v>
                </c:pt>
                <c:pt idx="504" formatCode="0.00">
                  <c:v>-3.2328725568667949</c:v>
                </c:pt>
                <c:pt idx="505" formatCode="0.00">
                  <c:v>-3.2746867503978905</c:v>
                </c:pt>
                <c:pt idx="506" formatCode="0.00">
                  <c:v>-3.1486803515035149</c:v>
                </c:pt>
                <c:pt idx="507" formatCode="0.00">
                  <c:v>-2.6847090297168421</c:v>
                </c:pt>
                <c:pt idx="508" formatCode="0.00">
                  <c:v>-2.6501233557860218</c:v>
                </c:pt>
                <c:pt idx="509" formatCode="0.00">
                  <c:v>-2.7094706292469652</c:v>
                </c:pt>
                <c:pt idx="510" formatCode="0.00">
                  <c:v>-2.5592673234001779</c:v>
                </c:pt>
                <c:pt idx="511" formatCode="0.00">
                  <c:v>-2.5172670247759186</c:v>
                </c:pt>
                <c:pt idx="512" formatCode="0.00">
                  <c:v>-2.4663757000687099</c:v>
                </c:pt>
                <c:pt idx="513" formatCode="0.00">
                  <c:v>-2.5639786022013027</c:v>
                </c:pt>
                <c:pt idx="514" formatCode="0.00">
                  <c:v>-2.5303838028886787</c:v>
                </c:pt>
                <c:pt idx="515" formatCode="0.00">
                  <c:v>-2.500628294369605</c:v>
                </c:pt>
                <c:pt idx="516" formatCode="0.00">
                  <c:v>-2.6362390660173531</c:v>
                </c:pt>
                <c:pt idx="517" formatCode="0.00">
                  <c:v>-2.6689579536891159</c:v>
                </c:pt>
                <c:pt idx="518" formatCode="0.00">
                  <c:v>-2.6221501527504643</c:v>
                </c:pt>
                <c:pt idx="519" formatCode="0.00">
                  <c:v>-2.6919063145253261</c:v>
                </c:pt>
                <c:pt idx="520" formatCode="0.00">
                  <c:v>-2.6425777989237389</c:v>
                </c:pt>
                <c:pt idx="521" formatCode="0.00">
                  <c:v>-2.6257129586318513</c:v>
                </c:pt>
                <c:pt idx="522" formatCode="0.00">
                  <c:v>-2.5776054647466964</c:v>
                </c:pt>
                <c:pt idx="523" formatCode="0.00">
                  <c:v>-2.6832228260181523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AB-4460-A5AB-8801D676C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in val="41996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  <c:majorUnit val="6"/>
        <c:majorTimeUnit val="months"/>
      </c:dateAx>
      <c:valAx>
        <c:axId val="836681224"/>
        <c:scaling>
          <c:orientation val="minMax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995397259832672"/>
          <c:y val="3.9721221240165423E-2"/>
          <c:w val="0.60805501152723251"/>
          <c:h val="7.3538514704465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44054838402815"/>
          <c:y val="0.10747449005239577"/>
          <c:w val="0.88729529527704143"/>
          <c:h val="0.69880290742199846"/>
        </c:manualLayout>
      </c:layout>
      <c:lineChart>
        <c:grouping val="standard"/>
        <c:varyColors val="0"/>
        <c:ser>
          <c:idx val="0"/>
          <c:order val="0"/>
          <c:tx>
            <c:strRef>
              <c:f>PPI周度拟合!$AO$19</c:f>
              <c:strCache>
                <c:ptCount val="1"/>
                <c:pt idx="0">
                  <c:v>PPI实际同比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PPI周度拟合!$AL$21:$AL$604</c:f>
              <c:numCache>
                <c:formatCode>m/d/yyyy</c:formatCode>
                <c:ptCount val="58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  <c:pt idx="524">
                  <c:v>45290</c:v>
                </c:pt>
                <c:pt idx="525">
                  <c:v>45297</c:v>
                </c:pt>
                <c:pt idx="526">
                  <c:v>45304</c:v>
                </c:pt>
                <c:pt idx="527">
                  <c:v>45311</c:v>
                </c:pt>
                <c:pt idx="528">
                  <c:v>45318</c:v>
                </c:pt>
                <c:pt idx="529">
                  <c:v>45325</c:v>
                </c:pt>
                <c:pt idx="530">
                  <c:v>45332</c:v>
                </c:pt>
                <c:pt idx="531">
                  <c:v>45339</c:v>
                </c:pt>
                <c:pt idx="532">
                  <c:v>45346</c:v>
                </c:pt>
                <c:pt idx="533">
                  <c:v>45353</c:v>
                </c:pt>
                <c:pt idx="534">
                  <c:v>45360</c:v>
                </c:pt>
                <c:pt idx="535">
                  <c:v>45367</c:v>
                </c:pt>
                <c:pt idx="536">
                  <c:v>45374</c:v>
                </c:pt>
                <c:pt idx="537">
                  <c:v>45381</c:v>
                </c:pt>
                <c:pt idx="538">
                  <c:v>45388</c:v>
                </c:pt>
                <c:pt idx="539">
                  <c:v>45395</c:v>
                </c:pt>
                <c:pt idx="540">
                  <c:v>45402</c:v>
                </c:pt>
                <c:pt idx="541">
                  <c:v>45409</c:v>
                </c:pt>
                <c:pt idx="542">
                  <c:v>45416</c:v>
                </c:pt>
                <c:pt idx="543">
                  <c:v>45423</c:v>
                </c:pt>
                <c:pt idx="544">
                  <c:v>45430</c:v>
                </c:pt>
                <c:pt idx="545">
                  <c:v>45437</c:v>
                </c:pt>
                <c:pt idx="546">
                  <c:v>45444</c:v>
                </c:pt>
                <c:pt idx="547">
                  <c:v>45451</c:v>
                </c:pt>
                <c:pt idx="548">
                  <c:v>45458</c:v>
                </c:pt>
                <c:pt idx="549">
                  <c:v>45465</c:v>
                </c:pt>
                <c:pt idx="550">
                  <c:v>45472</c:v>
                </c:pt>
                <c:pt idx="551">
                  <c:v>45479</c:v>
                </c:pt>
                <c:pt idx="552">
                  <c:v>45486</c:v>
                </c:pt>
                <c:pt idx="553">
                  <c:v>45493</c:v>
                </c:pt>
                <c:pt idx="554">
                  <c:v>45500</c:v>
                </c:pt>
                <c:pt idx="555">
                  <c:v>45507</c:v>
                </c:pt>
                <c:pt idx="556">
                  <c:v>45514</c:v>
                </c:pt>
                <c:pt idx="557">
                  <c:v>45521</c:v>
                </c:pt>
                <c:pt idx="558">
                  <c:v>45528</c:v>
                </c:pt>
                <c:pt idx="559">
                  <c:v>45535</c:v>
                </c:pt>
                <c:pt idx="560">
                  <c:v>45542</c:v>
                </c:pt>
                <c:pt idx="561">
                  <c:v>45549</c:v>
                </c:pt>
                <c:pt idx="562">
                  <c:v>45556</c:v>
                </c:pt>
                <c:pt idx="563">
                  <c:v>45563</c:v>
                </c:pt>
                <c:pt idx="564">
                  <c:v>45570</c:v>
                </c:pt>
                <c:pt idx="565">
                  <c:v>45577</c:v>
                </c:pt>
                <c:pt idx="566">
                  <c:v>45584</c:v>
                </c:pt>
                <c:pt idx="567">
                  <c:v>45591</c:v>
                </c:pt>
                <c:pt idx="568">
                  <c:v>45598</c:v>
                </c:pt>
                <c:pt idx="569">
                  <c:v>45605</c:v>
                </c:pt>
                <c:pt idx="570">
                  <c:v>45612</c:v>
                </c:pt>
                <c:pt idx="571">
                  <c:v>45619</c:v>
                </c:pt>
                <c:pt idx="572">
                  <c:v>45626</c:v>
                </c:pt>
                <c:pt idx="573">
                  <c:v>45633</c:v>
                </c:pt>
                <c:pt idx="574">
                  <c:v>45640</c:v>
                </c:pt>
                <c:pt idx="575">
                  <c:v>45647</c:v>
                </c:pt>
                <c:pt idx="576">
                  <c:v>45654</c:v>
                </c:pt>
                <c:pt idx="577">
                  <c:v>45661</c:v>
                </c:pt>
                <c:pt idx="578">
                  <c:v>45668</c:v>
                </c:pt>
                <c:pt idx="579">
                  <c:v>45675</c:v>
                </c:pt>
                <c:pt idx="580">
                  <c:v>45682</c:v>
                </c:pt>
                <c:pt idx="581">
                  <c:v>45689</c:v>
                </c:pt>
                <c:pt idx="582">
                  <c:v>45696</c:v>
                </c:pt>
                <c:pt idx="583">
                  <c:v>45703</c:v>
                </c:pt>
              </c:numCache>
            </c:numRef>
          </c:cat>
          <c:val>
            <c:numRef>
              <c:f>PPI周度拟合!$AK$22:$AK$604</c:f>
              <c:numCache>
                <c:formatCode>###,###,###,###,##0.00</c:formatCode>
                <c:ptCount val="58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-1.64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-2.3018999999999998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-2.0042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-1.4463999999999999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-1.1092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-0.86880000000000002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-1.2038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-1.7996000000000001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-2.2427999999999999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-2.6928000000000001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-2.6928000000000001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-3.3151999999999999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-4.3201999999999998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-4.7976000000000001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-4.5602999999999998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-4.5724999999999998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-4.6070000000000002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-4.8135000000000003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-5.3692000000000002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-5.9226999999999999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-5.9450000000000003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-5.9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-5.9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-5.9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-5.9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-5.3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-4.9000000000000004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-4.3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-3.4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-2.8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-2.6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-1.7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-0.8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1.2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1.2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3.3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5.5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6.9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7.8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7.6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6.4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5.5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5.5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5.5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6.3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6.9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6.9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6.9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5.8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4.9000000000000004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4.3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3.7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3.1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3.4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4.0999999999999996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4.7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4.5999999999999996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4.0999999999999996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3.6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3.6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3.3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2.7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0.9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0.1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0.1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0.4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0.9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0.6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0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-0.3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-0.8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-0.8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-1.2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-1.6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-1.4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-0.5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0.1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-0.4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-1.5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-3.1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-3.7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-3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-2.4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-2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-2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-2.1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-2.1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-1.5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-0.4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0.3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1.7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4.4000000000000004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6.8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9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8.8000000000000007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9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9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9.5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10.7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13.5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12.9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10.3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9.1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8.8000000000000007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8.3000000000000007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8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6.4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6.1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4.2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4.2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2.2999999999999998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0.9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-1.3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-1.3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-0.7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-0.8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-2.5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-3.6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-4.5999999999999996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-5.4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-4.4000000000000004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-3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-2.5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-2.6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-3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-2.7</c:v>
                </c:pt>
                <c:pt idx="524">
                  <c:v>#N/A</c:v>
                </c:pt>
                <c:pt idx="525">
                  <c:v>-2.5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-2.7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-2.8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-2.5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 formatCode="General">
                  <c:v>-1.4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7-4BCC-92FE-45F9F5956182}"/>
            </c:ext>
          </c:extLst>
        </c:ser>
        <c:ser>
          <c:idx val="3"/>
          <c:order val="1"/>
          <c:tx>
            <c:strRef>
              <c:f>PPI周度拟合!$AP$19</c:f>
              <c:strCache>
                <c:ptCount val="1"/>
                <c:pt idx="0">
                  <c:v>PPI周度同比预测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PPI周度拟合!$AL$21:$AL$604</c:f>
              <c:numCache>
                <c:formatCode>m/d/yyyy</c:formatCode>
                <c:ptCount val="58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  <c:pt idx="524">
                  <c:v>45290</c:v>
                </c:pt>
                <c:pt idx="525">
                  <c:v>45297</c:v>
                </c:pt>
                <c:pt idx="526">
                  <c:v>45304</c:v>
                </c:pt>
                <c:pt idx="527">
                  <c:v>45311</c:v>
                </c:pt>
                <c:pt idx="528">
                  <c:v>45318</c:v>
                </c:pt>
                <c:pt idx="529">
                  <c:v>45325</c:v>
                </c:pt>
                <c:pt idx="530">
                  <c:v>45332</c:v>
                </c:pt>
                <c:pt idx="531">
                  <c:v>45339</c:v>
                </c:pt>
                <c:pt idx="532">
                  <c:v>45346</c:v>
                </c:pt>
                <c:pt idx="533">
                  <c:v>45353</c:v>
                </c:pt>
                <c:pt idx="534">
                  <c:v>45360</c:v>
                </c:pt>
                <c:pt idx="535">
                  <c:v>45367</c:v>
                </c:pt>
                <c:pt idx="536">
                  <c:v>45374</c:v>
                </c:pt>
                <c:pt idx="537">
                  <c:v>45381</c:v>
                </c:pt>
                <c:pt idx="538">
                  <c:v>45388</c:v>
                </c:pt>
                <c:pt idx="539">
                  <c:v>45395</c:v>
                </c:pt>
                <c:pt idx="540">
                  <c:v>45402</c:v>
                </c:pt>
                <c:pt idx="541">
                  <c:v>45409</c:v>
                </c:pt>
                <c:pt idx="542">
                  <c:v>45416</c:v>
                </c:pt>
                <c:pt idx="543">
                  <c:v>45423</c:v>
                </c:pt>
                <c:pt idx="544">
                  <c:v>45430</c:v>
                </c:pt>
                <c:pt idx="545">
                  <c:v>45437</c:v>
                </c:pt>
                <c:pt idx="546">
                  <c:v>45444</c:v>
                </c:pt>
                <c:pt idx="547">
                  <c:v>45451</c:v>
                </c:pt>
                <c:pt idx="548">
                  <c:v>45458</c:v>
                </c:pt>
                <c:pt idx="549">
                  <c:v>45465</c:v>
                </c:pt>
                <c:pt idx="550">
                  <c:v>45472</c:v>
                </c:pt>
                <c:pt idx="551">
                  <c:v>45479</c:v>
                </c:pt>
                <c:pt idx="552">
                  <c:v>45486</c:v>
                </c:pt>
                <c:pt idx="553">
                  <c:v>45493</c:v>
                </c:pt>
                <c:pt idx="554">
                  <c:v>45500</c:v>
                </c:pt>
                <c:pt idx="555">
                  <c:v>45507</c:v>
                </c:pt>
                <c:pt idx="556">
                  <c:v>45514</c:v>
                </c:pt>
                <c:pt idx="557">
                  <c:v>45521</c:v>
                </c:pt>
                <c:pt idx="558">
                  <c:v>45528</c:v>
                </c:pt>
                <c:pt idx="559">
                  <c:v>45535</c:v>
                </c:pt>
                <c:pt idx="560">
                  <c:v>45542</c:v>
                </c:pt>
                <c:pt idx="561">
                  <c:v>45549</c:v>
                </c:pt>
                <c:pt idx="562">
                  <c:v>45556</c:v>
                </c:pt>
                <c:pt idx="563">
                  <c:v>45563</c:v>
                </c:pt>
                <c:pt idx="564">
                  <c:v>45570</c:v>
                </c:pt>
                <c:pt idx="565">
                  <c:v>45577</c:v>
                </c:pt>
                <c:pt idx="566">
                  <c:v>45584</c:v>
                </c:pt>
                <c:pt idx="567">
                  <c:v>45591</c:v>
                </c:pt>
                <c:pt idx="568">
                  <c:v>45598</c:v>
                </c:pt>
                <c:pt idx="569">
                  <c:v>45605</c:v>
                </c:pt>
                <c:pt idx="570">
                  <c:v>45612</c:v>
                </c:pt>
                <c:pt idx="571">
                  <c:v>45619</c:v>
                </c:pt>
                <c:pt idx="572">
                  <c:v>45626</c:v>
                </c:pt>
                <c:pt idx="573">
                  <c:v>45633</c:v>
                </c:pt>
                <c:pt idx="574">
                  <c:v>45640</c:v>
                </c:pt>
                <c:pt idx="575">
                  <c:v>45647</c:v>
                </c:pt>
                <c:pt idx="576">
                  <c:v>45654</c:v>
                </c:pt>
                <c:pt idx="577">
                  <c:v>45661</c:v>
                </c:pt>
                <c:pt idx="578">
                  <c:v>45668</c:v>
                </c:pt>
                <c:pt idx="579">
                  <c:v>45675</c:v>
                </c:pt>
                <c:pt idx="580">
                  <c:v>45682</c:v>
                </c:pt>
                <c:pt idx="581">
                  <c:v>45689</c:v>
                </c:pt>
                <c:pt idx="582">
                  <c:v>45696</c:v>
                </c:pt>
                <c:pt idx="583">
                  <c:v>45703</c:v>
                </c:pt>
              </c:numCache>
            </c:numRef>
          </c:cat>
          <c:val>
            <c:numRef>
              <c:f>PPI周度拟合!$AV$21:$AV$604</c:f>
              <c:numCache>
                <c:formatCode>General</c:formatCode>
                <c:ptCount val="584"/>
                <c:pt idx="395" formatCode="0.00">
                  <c:v>8.8662157924173925</c:v>
                </c:pt>
                <c:pt idx="396" formatCode="0.00">
                  <c:v>8.9330244374742165</c:v>
                </c:pt>
                <c:pt idx="397" formatCode="0.00">
                  <c:v>8.8967904459125009</c:v>
                </c:pt>
                <c:pt idx="398" formatCode="0.00">
                  <c:v>9.2464993527021022</c:v>
                </c:pt>
                <c:pt idx="399" formatCode="0.00">
                  <c:v>9.4397684102356436</c:v>
                </c:pt>
                <c:pt idx="400" formatCode="0.00">
                  <c:v>9.5061386131821024</c:v>
                </c:pt>
                <c:pt idx="401" formatCode="0.00">
                  <c:v>9.355789946992914</c:v>
                </c:pt>
                <c:pt idx="402" formatCode="0.00">
                  <c:v>9.4370866786422738</c:v>
                </c:pt>
                <c:pt idx="403" formatCode="0.00">
                  <c:v>10.528638227000584</c:v>
                </c:pt>
                <c:pt idx="404" formatCode="0.00">
                  <c:v>10.803853568373839</c:v>
                </c:pt>
                <c:pt idx="405" formatCode="0.00">
                  <c:v>10.773327053864463</c:v>
                </c:pt>
                <c:pt idx="406" formatCode="0.00">
                  <c:v>10.707367963948002</c:v>
                </c:pt>
                <c:pt idx="407" formatCode="0.00">
                  <c:v>13.319315645200987</c:v>
                </c:pt>
                <c:pt idx="408" formatCode="0.00">
                  <c:v>13.411705888294833</c:v>
                </c:pt>
                <c:pt idx="409" formatCode="0.00">
                  <c:v>13.984866951611124</c:v>
                </c:pt>
                <c:pt idx="410" formatCode="0.00">
                  <c:v>13.154111514893046</c:v>
                </c:pt>
                <c:pt idx="411" formatCode="0.00">
                  <c:v>14.197801959250583</c:v>
                </c:pt>
                <c:pt idx="412" formatCode="0.00">
                  <c:v>13.609958523372143</c:v>
                </c:pt>
                <c:pt idx="413" formatCode="0.00">
                  <c:v>13.537466388718869</c:v>
                </c:pt>
                <c:pt idx="414" formatCode="0.00">
                  <c:v>13.787598014027893</c:v>
                </c:pt>
                <c:pt idx="415" formatCode="0.00">
                  <c:v>13.211672538206358</c:v>
                </c:pt>
                <c:pt idx="416" formatCode="0.00">
                  <c:v>10.112039388991661</c:v>
                </c:pt>
                <c:pt idx="417" formatCode="0.00">
                  <c:v>10.198453409269078</c:v>
                </c:pt>
                <c:pt idx="418" formatCode="0.00">
                  <c:v>10.410909061360016</c:v>
                </c:pt>
                <c:pt idx="419" formatCode="0.00">
                  <c:v>11.667247326566454</c:v>
                </c:pt>
                <c:pt idx="420" formatCode="0.00">
                  <c:v>8.4577145235819557</c:v>
                </c:pt>
                <c:pt idx="421" formatCode="0.00">
                  <c:v>8.5818236601269859</c:v>
                </c:pt>
                <c:pt idx="422" formatCode="0.00">
                  <c:v>8.6227502578138058</c:v>
                </c:pt>
                <c:pt idx="423" formatCode="0.00">
                  <c:v>8.962766646951124</c:v>
                </c:pt>
                <c:pt idx="424" formatCode="0.00">
                  <c:v>8.2648506910155248</c:v>
                </c:pt>
                <c:pt idx="425" formatCode="0.00">
                  <c:v>8.449867485461084</c:v>
                </c:pt>
                <c:pt idx="426" formatCode="0.00">
                  <c:v>8.6652244614172247</c:v>
                </c:pt>
                <c:pt idx="427" formatCode="0.00">
                  <c:v>8.7333294206154477</c:v>
                </c:pt>
                <c:pt idx="428" formatCode="0.00">
                  <c:v>8.9000765024155726</c:v>
                </c:pt>
                <c:pt idx="429" formatCode="0.00">
                  <c:v>8.2079561034010169</c:v>
                </c:pt>
                <c:pt idx="430" formatCode="0.00">
                  <c:v>8.2392450399805739</c:v>
                </c:pt>
                <c:pt idx="431" formatCode="0.00">
                  <c:v>7.8226427579314475</c:v>
                </c:pt>
                <c:pt idx="432" formatCode="0.00">
                  <c:v>8.0507794013279863</c:v>
                </c:pt>
                <c:pt idx="433" formatCode="0.00">
                  <c:v>8.2912761612891472</c:v>
                </c:pt>
                <c:pt idx="434" formatCode="0.00">
                  <c:v>8.3219463274394769</c:v>
                </c:pt>
                <c:pt idx="435" formatCode="0.00">
                  <c:v>7.8715809910929977</c:v>
                </c:pt>
                <c:pt idx="436" formatCode="0.00">
                  <c:v>8.0042672202170309</c:v>
                </c:pt>
                <c:pt idx="437" formatCode="0.00">
                  <c:v>6.6183907810245017</c:v>
                </c:pt>
                <c:pt idx="438" formatCode="0.00">
                  <c:v>6.8035040423111326</c:v>
                </c:pt>
                <c:pt idx="439" formatCode="0.00">
                  <c:v>6.3741348748955033</c:v>
                </c:pt>
                <c:pt idx="440" formatCode="0.00">
                  <c:v>6.3524747722742916</c:v>
                </c:pt>
                <c:pt idx="441" formatCode="0.00">
                  <c:v>6.4720457477333895</c:v>
                </c:pt>
                <c:pt idx="442" formatCode="0.00">
                  <c:v>6.0995981965032797</c:v>
                </c:pt>
                <c:pt idx="443" formatCode="0.00">
                  <c:v>6.0745275952234294</c:v>
                </c:pt>
                <c:pt idx="444" formatCode="0.00">
                  <c:v>5.7347452921698192</c:v>
                </c:pt>
                <c:pt idx="445" formatCode="0.00">
                  <c:v>5.4710309063524392</c:v>
                </c:pt>
                <c:pt idx="446" formatCode="0.00">
                  <c:v>5.1600262483264316</c:v>
                </c:pt>
                <c:pt idx="447" formatCode="0.00">
                  <c:v>4.3488043450295493</c:v>
                </c:pt>
                <c:pt idx="448" formatCode="0.00">
                  <c:v>4.0861055848270951</c:v>
                </c:pt>
                <c:pt idx="449" formatCode="0.00">
                  <c:v>4.4584319106941024</c:v>
                </c:pt>
                <c:pt idx="450" formatCode="0.00">
                  <c:v>2.0447630754398318</c:v>
                </c:pt>
                <c:pt idx="451" formatCode="0.00">
                  <c:v>2.2998185912414897</c:v>
                </c:pt>
                <c:pt idx="452" formatCode="0.00">
                  <c:v>2.1568797812566203</c:v>
                </c:pt>
                <c:pt idx="453" formatCode="0.00">
                  <c:v>2.1827410612149833</c:v>
                </c:pt>
                <c:pt idx="454" formatCode="0.00">
                  <c:v>2.2964096228907209</c:v>
                </c:pt>
                <c:pt idx="455" formatCode="0.00">
                  <c:v>0.96788581015327679</c:v>
                </c:pt>
                <c:pt idx="456" formatCode="0.00">
                  <c:v>1.1283450456253519</c:v>
                </c:pt>
                <c:pt idx="457" formatCode="0.00">
                  <c:v>1.0685415249752452</c:v>
                </c:pt>
                <c:pt idx="458" formatCode="0.00">
                  <c:v>0.7787058801156661</c:v>
                </c:pt>
                <c:pt idx="459" formatCode="0.00">
                  <c:v>-1.349695221769565</c:v>
                </c:pt>
                <c:pt idx="460" formatCode="0.00">
                  <c:v>-1.2887865501806886</c:v>
                </c:pt>
                <c:pt idx="461" formatCode="0.00">
                  <c:v>-1.3350048963339418</c:v>
                </c:pt>
                <c:pt idx="462" formatCode="0.00">
                  <c:v>-1.4829035756182236</c:v>
                </c:pt>
                <c:pt idx="463" formatCode="0.00">
                  <c:v>-3.5935388091739497</c:v>
                </c:pt>
                <c:pt idx="464" formatCode="0.00">
                  <c:v>-1.3721299632396153</c:v>
                </c:pt>
                <c:pt idx="465" formatCode="0.00">
                  <c:v>-1.0485948653171846</c:v>
                </c:pt>
                <c:pt idx="466" formatCode="0.00">
                  <c:v>-1.1023978920399173</c:v>
                </c:pt>
                <c:pt idx="467" formatCode="0.00">
                  <c:v>-1.6439802067760922</c:v>
                </c:pt>
                <c:pt idx="468" formatCode="0.00">
                  <c:v>-0.48938809013560558</c:v>
                </c:pt>
                <c:pt idx="469" formatCode="0.00">
                  <c:v>-0.56249997366001026</c:v>
                </c:pt>
                <c:pt idx="470" formatCode="0.00">
                  <c:v>-0.3021805528277639</c:v>
                </c:pt>
                <c:pt idx="471" formatCode="0.00">
                  <c:v>-0.46368336563178048</c:v>
                </c:pt>
                <c:pt idx="472" formatCode="0.00">
                  <c:v>-1.0378805301765937</c:v>
                </c:pt>
                <c:pt idx="473" formatCode="0.00">
                  <c:v>-1.0071693567544742</c:v>
                </c:pt>
                <c:pt idx="474" formatCode="0.00">
                  <c:v>-0.942389689945756</c:v>
                </c:pt>
                <c:pt idx="475" formatCode="0.00">
                  <c:v>-0.98457036269162757</c:v>
                </c:pt>
                <c:pt idx="476" formatCode="0.00">
                  <c:v>-0.99728914264758828</c:v>
                </c:pt>
                <c:pt idx="477" formatCode="0.00">
                  <c:v>-1.4198642643446249</c:v>
                </c:pt>
                <c:pt idx="478" formatCode="0.00">
                  <c:v>-1.5515898941109469</c:v>
                </c:pt>
                <c:pt idx="479" formatCode="0.00">
                  <c:v>-1.5392659078648876</c:v>
                </c:pt>
                <c:pt idx="480" formatCode="0.00">
                  <c:v>-1.3317545514660196</c:v>
                </c:pt>
                <c:pt idx="481" formatCode="0.00">
                  <c:v>-2.3488552830974641</c:v>
                </c:pt>
                <c:pt idx="482" formatCode="0.00">
                  <c:v>-2.4144139790312096</c:v>
                </c:pt>
                <c:pt idx="483" formatCode="0.00">
                  <c:v>-2.5312214551433243</c:v>
                </c:pt>
                <c:pt idx="484" formatCode="0.00">
                  <c:v>-2.596889350345208</c:v>
                </c:pt>
                <c:pt idx="485" formatCode="0.00">
                  <c:v>-3.2351113584902436</c:v>
                </c:pt>
                <c:pt idx="486" formatCode="0.00">
                  <c:v>-3.3439574583379112</c:v>
                </c:pt>
                <c:pt idx="487" formatCode="0.00">
                  <c:v>-3.3219451722081601</c:v>
                </c:pt>
                <c:pt idx="488" formatCode="0.00">
                  <c:v>-3.1193671329593968</c:v>
                </c:pt>
                <c:pt idx="489" formatCode="0.00">
                  <c:v>-4.8337957233901818</c:v>
                </c:pt>
                <c:pt idx="490" formatCode="0.00">
                  <c:v>-4.4464362070727361</c:v>
                </c:pt>
                <c:pt idx="491" formatCode="0.00">
                  <c:v>-4.4213046503590476</c:v>
                </c:pt>
                <c:pt idx="492" formatCode="0.00">
                  <c:v>-4.534667990513725</c:v>
                </c:pt>
                <c:pt idx="493" formatCode="0.00">
                  <c:v>-4.4931230070490074</c:v>
                </c:pt>
                <c:pt idx="494" formatCode="0.00">
                  <c:v>-5.4779758017315743</c:v>
                </c:pt>
                <c:pt idx="495" formatCode="0.00">
                  <c:v>-5.3566422658772268</c:v>
                </c:pt>
                <c:pt idx="496" formatCode="0.00">
                  <c:v>-5.4389071627361147</c:v>
                </c:pt>
                <c:pt idx="497" formatCode="0.00">
                  <c:v>-5.3838738416650926</c:v>
                </c:pt>
                <c:pt idx="498" formatCode="0.00">
                  <c:v>-4.9701625085767915</c:v>
                </c:pt>
                <c:pt idx="499" formatCode="0.00">
                  <c:v>-4.4753392860293104</c:v>
                </c:pt>
                <c:pt idx="500" formatCode="0.00">
                  <c:v>-4.3929691749401201</c:v>
                </c:pt>
                <c:pt idx="501" formatCode="0.00">
                  <c:v>-4.4272751129236667</c:v>
                </c:pt>
                <c:pt idx="502" formatCode="0.00">
                  <c:v>-2.9963009213962835</c:v>
                </c:pt>
                <c:pt idx="503" formatCode="0.00">
                  <c:v>-3.2056982803389502</c:v>
                </c:pt>
                <c:pt idx="504" formatCode="0.00">
                  <c:v>-3.2313142701407145</c:v>
                </c:pt>
                <c:pt idx="505" formatCode="0.00">
                  <c:v>-3.2731284636718101</c:v>
                </c:pt>
                <c:pt idx="506" formatCode="0.00">
                  <c:v>-3.1471220647774061</c:v>
                </c:pt>
                <c:pt idx="507" formatCode="0.00">
                  <c:v>-2.5247997070682544</c:v>
                </c:pt>
                <c:pt idx="508" formatCode="0.00">
                  <c:v>-2.4902140331374341</c:v>
                </c:pt>
                <c:pt idx="509" formatCode="0.00">
                  <c:v>-2.5495613065983775</c:v>
                </c:pt>
                <c:pt idx="510" formatCode="0.00">
                  <c:v>-2.399358000751576</c:v>
                </c:pt>
                <c:pt idx="511" formatCode="0.00">
                  <c:v>-2.3570146655842166</c:v>
                </c:pt>
                <c:pt idx="512" formatCode="0.00">
                  <c:v>-2.4919108598306821</c:v>
                </c:pt>
                <c:pt idx="513" formatCode="0.00">
                  <c:v>-2.5895137619632607</c:v>
                </c:pt>
                <c:pt idx="514" formatCode="0.00">
                  <c:v>-2.5559189626506509</c:v>
                </c:pt>
                <c:pt idx="515" formatCode="0.00">
                  <c:v>-2.5261634541315772</c:v>
                </c:pt>
                <c:pt idx="516" formatCode="0.00">
                  <c:v>-2.894095093168886</c:v>
                </c:pt>
                <c:pt idx="517" formatCode="0.00">
                  <c:v>-2.9268139808406772</c:v>
                </c:pt>
                <c:pt idx="518" formatCode="0.00">
                  <c:v>-2.8800061799020114</c:v>
                </c:pt>
                <c:pt idx="519" formatCode="0.00">
                  <c:v>-2.949762341676859</c:v>
                </c:pt>
                <c:pt idx="520" formatCode="0.00">
                  <c:v>-2.8944242927118182</c:v>
                </c:pt>
                <c:pt idx="521" formatCode="0.00">
                  <c:v>-2.8775594524199306</c:v>
                </c:pt>
                <c:pt idx="522" formatCode="0.00">
                  <c:v>-2.8294519585347899</c:v>
                </c:pt>
                <c:pt idx="523" formatCode="0.00">
                  <c:v>-2.9350693198062316</c:v>
                </c:pt>
                <c:pt idx="524" formatCode="0.00">
                  <c:v>-2.5037034361402277</c:v>
                </c:pt>
                <c:pt idx="525" formatCode="0.00">
                  <c:v>-2.4569356097761386</c:v>
                </c:pt>
                <c:pt idx="526" formatCode="0.00">
                  <c:v>-2.5611637491531098</c:v>
                </c:pt>
                <c:pt idx="527" formatCode="0.00">
                  <c:v>-2.4957560627574793</c:v>
                </c:pt>
                <c:pt idx="528" formatCode="0.00">
                  <c:v>-2.3747078027305264</c:v>
                </c:pt>
                <c:pt idx="529" formatCode="0.00">
                  <c:v>-2.6129935049843027</c:v>
                </c:pt>
                <c:pt idx="530" formatCode="0.00">
                  <c:v>-2.7581869931587022</c:v>
                </c:pt>
                <c:pt idx="531" formatCode="0.00">
                  <c:v>-2.7138195018569888</c:v>
                </c:pt>
                <c:pt idx="532" formatCode="0.00">
                  <c:v>-2.6987563972303548</c:v>
                </c:pt>
                <c:pt idx="533" formatCode="0.00">
                  <c:v>-2.7797549840058764</c:v>
                </c:pt>
                <c:pt idx="534" formatCode="0.00">
                  <c:v>-2.7581975136421732</c:v>
                </c:pt>
                <c:pt idx="535" formatCode="0.00">
                  <c:v>-2.8301239205938202</c:v>
                </c:pt>
                <c:pt idx="536" formatCode="0.00">
                  <c:v>-2.8022807920233674</c:v>
                </c:pt>
                <c:pt idx="537" formatCode="0.00">
                  <c:v>-2.8161427897347835</c:v>
                </c:pt>
                <c:pt idx="538" formatCode="0.00">
                  <c:v>-2.585609418258457</c:v>
                </c:pt>
                <c:pt idx="539" formatCode="0.00">
                  <c:v>-2.4830165116953538</c:v>
                </c:pt>
                <c:pt idx="540" formatCode="0.00">
                  <c:v>-2.2384444061772371</c:v>
                </c:pt>
                <c:pt idx="541" formatCode="0.00">
                  <c:v>-2.3163537669360892</c:v>
                </c:pt>
                <c:pt idx="542" formatCode="0.00">
                  <c:v>-1.4320386038480706</c:v>
                </c:pt>
                <c:pt idx="543" formatCode="0.00">
                  <c:v>-1.453169512926209</c:v>
                </c:pt>
                <c:pt idx="544" formatCode="0.00">
                  <c:v>-1.4950262374250087</c:v>
                </c:pt>
                <c:pt idx="545" formatCode="0.00">
                  <c:v>-1.3174580979625574</c:v>
                </c:pt>
                <c:pt idx="546" formatCode="0.00">
                  <c:v>-1.5188191440838636</c:v>
                </c:pt>
                <c:pt idx="547" formatCode="0.00">
                  <c:v>-0.48988323049292148</c:v>
                </c:pt>
                <c:pt idx="548" formatCode="0.00">
                  <c:v>-0.43849725579096344</c:v>
                </c:pt>
                <c:pt idx="549" formatCode="0.00">
                  <c:v>-0.4197492743850546</c:v>
                </c:pt>
                <c:pt idx="550" formatCode="0.00">
                  <c:v>-1.1514330240117658</c:v>
                </c:pt>
                <c:pt idx="551" formatCode="0.00">
                  <c:v>-0.66303364974660894</c:v>
                </c:pt>
                <c:pt idx="552" formatCode="0.00">
                  <c:v>-0.76470346110941989</c:v>
                </c:pt>
                <c:pt idx="553" formatCode="0.00">
                  <c:v>-0.813989417023123</c:v>
                </c:pt>
                <c:pt idx="554" formatCode="0.00">
                  <c:v>-0.89902244329745429</c:v>
                </c:pt>
                <c:pt idx="555" formatCode="0.00">
                  <c:v>-1.7176449820476734</c:v>
                </c:pt>
                <c:pt idx="556" formatCode="0.00">
                  <c:v>-1.6768268982649488</c:v>
                </c:pt>
                <c:pt idx="557" formatCode="0.00">
                  <c:v>-1.7809867861409145</c:v>
                </c:pt>
                <c:pt idx="558" formatCode="0.00">
                  <c:v>-1.5634023694670276</c:v>
                </c:pt>
                <c:pt idx="559" formatCode="0.00">
                  <c:v>-1.7416920601782238</c:v>
                </c:pt>
                <c:pt idx="560" formatCode="0.00">
                  <c:v>-2.9046989966921615</c:v>
                </c:pt>
                <c:pt idx="561" formatCode="0.00">
                  <c:v>-2.7556759702365099</c:v>
                </c:pt>
                <c:pt idx="562" formatCode="0.00">
                  <c:v>-2.6577989443040622</c:v>
                </c:pt>
                <c:pt idx="563" formatCode="0.00">
                  <c:v>-2.7291953326023304</c:v>
                </c:pt>
                <c:pt idx="564" formatCode="0.00">
                  <c:v>-2.578336053528119</c:v>
                </c:pt>
                <c:pt idx="565" formatCode="0.00">
                  <c:v>-3.0714499852891066</c:v>
                </c:pt>
                <c:pt idx="566" formatCode="0.00">
                  <c:v>-2.9741331461406304</c:v>
                </c:pt>
                <c:pt idx="567" formatCode="0.00">
                  <c:v>-2.9400235725761519</c:v>
                </c:pt>
                <c:pt idx="568" formatCode="0.00">
                  <c:v>-2.4350443565561193</c:v>
                </c:pt>
                <c:pt idx="569" formatCode="0.00">
                  <c:v>-2.488969952745947</c:v>
                </c:pt>
                <c:pt idx="570" formatCode="0.00">
                  <c:v>-2.6209283628373896</c:v>
                </c:pt>
                <c:pt idx="571" formatCode="0.00">
                  <c:v>-2.554152304714961</c:v>
                </c:pt>
                <c:pt idx="572" formatCode="0.00">
                  <c:v>-2.18078447918721</c:v>
                </c:pt>
                <c:pt idx="573" formatCode="0.00">
                  <c:v>-2.2199639794876873</c:v>
                </c:pt>
                <c:pt idx="574" formatCode="0.00">
                  <c:v>-2.2833463807333914</c:v>
                </c:pt>
                <c:pt idx="575" formatCode="0.00">
                  <c:v>-2.3564585957894906</c:v>
                </c:pt>
                <c:pt idx="576" formatCode="0.00">
                  <c:v>-2.2957833508230436</c:v>
                </c:pt>
                <c:pt idx="577" formatCode="0.00">
                  <c:v>-2.3227242311897101</c:v>
                </c:pt>
                <c:pt idx="578" formatCode="0.00">
                  <c:v>-2.3993104748992096</c:v>
                </c:pt>
                <c:pt idx="579" formatCode="0.00">
                  <c:v>-2.2857260917524655</c:v>
                </c:pt>
                <c:pt idx="580" formatCode="0.00">
                  <c:v>-2.3502830222212623</c:v>
                </c:pt>
                <c:pt idx="581" formatCode="0.00">
                  <c:v>#N/A</c:v>
                </c:pt>
                <c:pt idx="582" formatCode="0.00">
                  <c:v>-1.9428530503458319</c:v>
                </c:pt>
                <c:pt idx="583" formatCode="0.00">
                  <c:v>-1.8254276918816288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7-4BCC-92FE-45F9F5956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in val="44972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  <c:majorUnit val="43"/>
        <c:majorTimeUnit val="days"/>
      </c:dateAx>
      <c:valAx>
        <c:axId val="836681224"/>
        <c:scaling>
          <c:orientation val="minMax"/>
          <c:max val="8"/>
          <c:min val="-7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995397259832672"/>
          <c:y val="3.9721221240165423E-2"/>
          <c:w val="0.60805501152723251"/>
          <c:h val="7.3538514704465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0942180126049456E-2"/>
          <c:y val="8.0387876671397518E-2"/>
          <c:w val="0.88239972985292037"/>
          <c:h val="0.73026943314550141"/>
        </c:manualLayout>
      </c:layout>
      <c:lineChart>
        <c:grouping val="standard"/>
        <c:varyColors val="0"/>
        <c:ser>
          <c:idx val="1"/>
          <c:order val="0"/>
          <c:tx>
            <c:strRef>
              <c:f>PPI周度拟合!$AO$19</c:f>
              <c:strCache>
                <c:ptCount val="1"/>
                <c:pt idx="0">
                  <c:v>PPI实际同比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PPI周度拟合!$AL$21:$AL$544</c:f>
              <c:numCache>
                <c:formatCode>m/d/yyyy</c:formatCode>
                <c:ptCount val="52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</c:numCache>
            </c:numRef>
          </c:cat>
          <c:val>
            <c:numRef>
              <c:f>PPI周度拟合!$AK$22:$AK$545</c:f>
              <c:numCache>
                <c:formatCode>###,###,###,###,##0.00</c:formatCode>
                <c:ptCount val="5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-1.64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-2.3018999999999998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-2.0042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-1.4463999999999999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-1.1092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-0.86880000000000002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-1.2038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-1.7996000000000001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-2.2427999999999999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-2.6928000000000001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-2.6928000000000001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-3.3151999999999999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-4.3201999999999998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-4.7976000000000001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-4.5602999999999998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-4.5724999999999998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-4.6070000000000002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-4.8135000000000003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-5.3692000000000002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-5.9226999999999999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-5.9450000000000003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-5.9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-5.9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-5.9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-5.9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-5.3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-4.9000000000000004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-4.3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-3.4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-2.8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-2.6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-1.7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-0.8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1.2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1.2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3.3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5.5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6.9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7.8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7.6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6.4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5.5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5.5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5.5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6.3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6.9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6.9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6.9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5.8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4.9000000000000004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4.3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3.7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3.1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3.4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4.0999999999999996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4.7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4.5999999999999996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4.0999999999999996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3.6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3.6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3.3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2.7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0.9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0.1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0.1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0.4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0.9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0.6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0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-0.3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-0.8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-0.8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-1.2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-1.6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-1.4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-0.5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0.1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-0.4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-1.5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-3.1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-3.7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-3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-2.4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-2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-2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-2.1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-2.1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-1.5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-0.4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0.3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1.7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4.4000000000000004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6.8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9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8.8000000000000007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9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9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9.5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10.7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13.5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12.9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10.3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9.1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8.8000000000000007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8.3000000000000007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8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6.4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6.1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4.2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4.2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2.2999999999999998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0.9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-1.3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-1.3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-0.7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-0.8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-2.5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-3.6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-4.5999999999999996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-5.4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-4.4000000000000004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-3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-2.5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-2.6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-3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-2.7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4E-4ADA-A7F6-C49B974E24DD}"/>
            </c:ext>
          </c:extLst>
        </c:ser>
        <c:ser>
          <c:idx val="2"/>
          <c:order val="1"/>
          <c:tx>
            <c:strRef>
              <c:f>PPI周度拟合!$AV$19</c:f>
              <c:strCache>
                <c:ptCount val="1"/>
                <c:pt idx="0">
                  <c:v>回溯调整的PPI同比</c:v>
                </c:pt>
              </c:strCache>
            </c:strRef>
          </c:tx>
          <c:marker>
            <c:symbol val="none"/>
          </c:marker>
          <c:cat>
            <c:numRef>
              <c:f>PPI周度拟合!$AL$21:$AL$544</c:f>
              <c:numCache>
                <c:formatCode>m/d/yyyy</c:formatCode>
                <c:ptCount val="52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</c:numCache>
            </c:numRef>
          </c:cat>
          <c:val>
            <c:numRef>
              <c:f>PPI周度拟合!$AV$21:$AV$544</c:f>
              <c:numCache>
                <c:formatCode>General</c:formatCode>
                <c:ptCount val="524"/>
                <c:pt idx="395" formatCode="0.00">
                  <c:v>8.8662157924173925</c:v>
                </c:pt>
                <c:pt idx="396" formatCode="0.00">
                  <c:v>8.9330244374742165</c:v>
                </c:pt>
                <c:pt idx="397" formatCode="0.00">
                  <c:v>8.8967904459125009</c:v>
                </c:pt>
                <c:pt idx="398" formatCode="0.00">
                  <c:v>9.2464993527021022</c:v>
                </c:pt>
                <c:pt idx="399" formatCode="0.00">
                  <c:v>9.4397684102356436</c:v>
                </c:pt>
                <c:pt idx="400" formatCode="0.00">
                  <c:v>9.5061386131821024</c:v>
                </c:pt>
                <c:pt idx="401" formatCode="0.00">
                  <c:v>9.355789946992914</c:v>
                </c:pt>
                <c:pt idx="402" formatCode="0.00">
                  <c:v>9.4370866786422738</c:v>
                </c:pt>
                <c:pt idx="403" formatCode="0.00">
                  <c:v>10.528638227000584</c:v>
                </c:pt>
                <c:pt idx="404" formatCode="0.00">
                  <c:v>10.803853568373839</c:v>
                </c:pt>
                <c:pt idx="405" formatCode="0.00">
                  <c:v>10.773327053864463</c:v>
                </c:pt>
                <c:pt idx="406" formatCode="0.00">
                  <c:v>10.707367963948002</c:v>
                </c:pt>
                <c:pt idx="407" formatCode="0.00">
                  <c:v>13.319315645200987</c:v>
                </c:pt>
                <c:pt idx="408" formatCode="0.00">
                  <c:v>13.411705888294833</c:v>
                </c:pt>
                <c:pt idx="409" formatCode="0.00">
                  <c:v>13.984866951611124</c:v>
                </c:pt>
                <c:pt idx="410" formatCode="0.00">
                  <c:v>13.154111514893046</c:v>
                </c:pt>
                <c:pt idx="411" formatCode="0.00">
                  <c:v>14.197801959250583</c:v>
                </c:pt>
                <c:pt idx="412" formatCode="0.00">
                  <c:v>13.609958523372143</c:v>
                </c:pt>
                <c:pt idx="413" formatCode="0.00">
                  <c:v>13.537466388718869</c:v>
                </c:pt>
                <c:pt idx="414" formatCode="0.00">
                  <c:v>13.787598014027893</c:v>
                </c:pt>
                <c:pt idx="415" formatCode="0.00">
                  <c:v>13.211672538206358</c:v>
                </c:pt>
                <c:pt idx="416" formatCode="0.00">
                  <c:v>10.112039388991661</c:v>
                </c:pt>
                <c:pt idx="417" formatCode="0.00">
                  <c:v>10.198453409269078</c:v>
                </c:pt>
                <c:pt idx="418" formatCode="0.00">
                  <c:v>10.410909061360016</c:v>
                </c:pt>
                <c:pt idx="419" formatCode="0.00">
                  <c:v>11.667247326566454</c:v>
                </c:pt>
                <c:pt idx="420" formatCode="0.00">
                  <c:v>8.4577145235819557</c:v>
                </c:pt>
                <c:pt idx="421" formatCode="0.00">
                  <c:v>8.5818236601269859</c:v>
                </c:pt>
                <c:pt idx="422" formatCode="0.00">
                  <c:v>8.6227502578138058</c:v>
                </c:pt>
                <c:pt idx="423" formatCode="0.00">
                  <c:v>8.962766646951124</c:v>
                </c:pt>
                <c:pt idx="424" formatCode="0.00">
                  <c:v>8.2648506910155248</c:v>
                </c:pt>
                <c:pt idx="425" formatCode="0.00">
                  <c:v>8.449867485461084</c:v>
                </c:pt>
                <c:pt idx="426" formatCode="0.00">
                  <c:v>8.6652244614172247</c:v>
                </c:pt>
                <c:pt idx="427" formatCode="0.00">
                  <c:v>8.7333294206154477</c:v>
                </c:pt>
                <c:pt idx="428" formatCode="0.00">
                  <c:v>8.9000765024155726</c:v>
                </c:pt>
                <c:pt idx="429" formatCode="0.00">
                  <c:v>8.2079561034010169</c:v>
                </c:pt>
                <c:pt idx="430" formatCode="0.00">
                  <c:v>8.2392450399805739</c:v>
                </c:pt>
                <c:pt idx="431" formatCode="0.00">
                  <c:v>7.8226427579314475</c:v>
                </c:pt>
                <c:pt idx="432" formatCode="0.00">
                  <c:v>8.0507794013279863</c:v>
                </c:pt>
                <c:pt idx="433" formatCode="0.00">
                  <c:v>8.2912761612891472</c:v>
                </c:pt>
                <c:pt idx="434" formatCode="0.00">
                  <c:v>8.3219463274394769</c:v>
                </c:pt>
                <c:pt idx="435" formatCode="0.00">
                  <c:v>7.8715809910929977</c:v>
                </c:pt>
                <c:pt idx="436" formatCode="0.00">
                  <c:v>8.0042672202170309</c:v>
                </c:pt>
                <c:pt idx="437" formatCode="0.00">
                  <c:v>6.6183907810245017</c:v>
                </c:pt>
                <c:pt idx="438" formatCode="0.00">
                  <c:v>6.8035040423111326</c:v>
                </c:pt>
                <c:pt idx="439" formatCode="0.00">
                  <c:v>6.3741348748955033</c:v>
                </c:pt>
                <c:pt idx="440" formatCode="0.00">
                  <c:v>6.3524747722742916</c:v>
                </c:pt>
                <c:pt idx="441" formatCode="0.00">
                  <c:v>6.4720457477333895</c:v>
                </c:pt>
                <c:pt idx="442" formatCode="0.00">
                  <c:v>6.0995981965032797</c:v>
                </c:pt>
                <c:pt idx="443" formatCode="0.00">
                  <c:v>6.0745275952234294</c:v>
                </c:pt>
                <c:pt idx="444" formatCode="0.00">
                  <c:v>5.7347452921698192</c:v>
                </c:pt>
                <c:pt idx="445" formatCode="0.00">
                  <c:v>5.4710309063524392</c:v>
                </c:pt>
                <c:pt idx="446" formatCode="0.00">
                  <c:v>5.1600262483264316</c:v>
                </c:pt>
                <c:pt idx="447" formatCode="0.00">
                  <c:v>4.3488043450295493</c:v>
                </c:pt>
                <c:pt idx="448" formatCode="0.00">
                  <c:v>4.0861055848270951</c:v>
                </c:pt>
                <c:pt idx="449" formatCode="0.00">
                  <c:v>4.4584319106941024</c:v>
                </c:pt>
                <c:pt idx="450" formatCode="0.00">
                  <c:v>2.0447630754398318</c:v>
                </c:pt>
                <c:pt idx="451" formatCode="0.00">
                  <c:v>2.2998185912414897</c:v>
                </c:pt>
                <c:pt idx="452" formatCode="0.00">
                  <c:v>2.1568797812566203</c:v>
                </c:pt>
                <c:pt idx="453" formatCode="0.00">
                  <c:v>2.1827410612149833</c:v>
                </c:pt>
                <c:pt idx="454" formatCode="0.00">
                  <c:v>2.2964096228907209</c:v>
                </c:pt>
                <c:pt idx="455" formatCode="0.00">
                  <c:v>0.96788581015327679</c:v>
                </c:pt>
                <c:pt idx="456" formatCode="0.00">
                  <c:v>1.1283450456253519</c:v>
                </c:pt>
                <c:pt idx="457" formatCode="0.00">
                  <c:v>1.0685415249752452</c:v>
                </c:pt>
                <c:pt idx="458" formatCode="0.00">
                  <c:v>0.7787058801156661</c:v>
                </c:pt>
                <c:pt idx="459" formatCode="0.00">
                  <c:v>-1.349695221769565</c:v>
                </c:pt>
                <c:pt idx="460" formatCode="0.00">
                  <c:v>-1.2887865501806886</c:v>
                </c:pt>
                <c:pt idx="461" formatCode="0.00">
                  <c:v>-1.3350048963339418</c:v>
                </c:pt>
                <c:pt idx="462" formatCode="0.00">
                  <c:v>-1.4829035756182236</c:v>
                </c:pt>
                <c:pt idx="463" formatCode="0.00">
                  <c:v>-3.5935388091739497</c:v>
                </c:pt>
                <c:pt idx="464" formatCode="0.00">
                  <c:v>-1.3721299632396153</c:v>
                </c:pt>
                <c:pt idx="465" formatCode="0.00">
                  <c:v>-1.0485948653171846</c:v>
                </c:pt>
                <c:pt idx="466" formatCode="0.00">
                  <c:v>-1.1023978920399173</c:v>
                </c:pt>
                <c:pt idx="467" formatCode="0.00">
                  <c:v>-1.6439802067760922</c:v>
                </c:pt>
                <c:pt idx="468" formatCode="0.00">
                  <c:v>-0.48938809013560558</c:v>
                </c:pt>
                <c:pt idx="469" formatCode="0.00">
                  <c:v>-0.56249997366001026</c:v>
                </c:pt>
                <c:pt idx="470" formatCode="0.00">
                  <c:v>-0.3021805528277639</c:v>
                </c:pt>
                <c:pt idx="471" formatCode="0.00">
                  <c:v>-0.46368336563178048</c:v>
                </c:pt>
                <c:pt idx="472" formatCode="0.00">
                  <c:v>-1.0378805301765937</c:v>
                </c:pt>
                <c:pt idx="473" formatCode="0.00">
                  <c:v>-1.0071693567544742</c:v>
                </c:pt>
                <c:pt idx="474" formatCode="0.00">
                  <c:v>-0.942389689945756</c:v>
                </c:pt>
                <c:pt idx="475" formatCode="0.00">
                  <c:v>-0.98457036269162757</c:v>
                </c:pt>
                <c:pt idx="476" formatCode="0.00">
                  <c:v>-0.99728914264758828</c:v>
                </c:pt>
                <c:pt idx="477" formatCode="0.00">
                  <c:v>-1.4198642643446249</c:v>
                </c:pt>
                <c:pt idx="478" formatCode="0.00">
                  <c:v>-1.5515898941109469</c:v>
                </c:pt>
                <c:pt idx="479" formatCode="0.00">
                  <c:v>-1.5392659078648876</c:v>
                </c:pt>
                <c:pt idx="480" formatCode="0.00">
                  <c:v>-1.3317545514660196</c:v>
                </c:pt>
                <c:pt idx="481" formatCode="0.00">
                  <c:v>-2.3488552830974641</c:v>
                </c:pt>
                <c:pt idx="482" formatCode="0.00">
                  <c:v>-2.4144139790312096</c:v>
                </c:pt>
                <c:pt idx="483" formatCode="0.00">
                  <c:v>-2.5312214551433243</c:v>
                </c:pt>
                <c:pt idx="484" formatCode="0.00">
                  <c:v>-2.596889350345208</c:v>
                </c:pt>
                <c:pt idx="485" formatCode="0.00">
                  <c:v>-3.2351113584902436</c:v>
                </c:pt>
                <c:pt idx="486" formatCode="0.00">
                  <c:v>-3.3439574583379112</c:v>
                </c:pt>
                <c:pt idx="487" formatCode="0.00">
                  <c:v>-3.3219451722081601</c:v>
                </c:pt>
                <c:pt idx="488" formatCode="0.00">
                  <c:v>-3.1193671329593968</c:v>
                </c:pt>
                <c:pt idx="489" formatCode="0.00">
                  <c:v>-4.8337957233901818</c:v>
                </c:pt>
                <c:pt idx="490" formatCode="0.00">
                  <c:v>-4.4464362070727361</c:v>
                </c:pt>
                <c:pt idx="491" formatCode="0.00">
                  <c:v>-4.4213046503590476</c:v>
                </c:pt>
                <c:pt idx="492" formatCode="0.00">
                  <c:v>-4.534667990513725</c:v>
                </c:pt>
                <c:pt idx="493" formatCode="0.00">
                  <c:v>-4.4931230070490074</c:v>
                </c:pt>
                <c:pt idx="494" formatCode="0.00">
                  <c:v>-5.4779758017315743</c:v>
                </c:pt>
                <c:pt idx="495" formatCode="0.00">
                  <c:v>-5.3566422658772268</c:v>
                </c:pt>
                <c:pt idx="496" formatCode="0.00">
                  <c:v>-5.4389071627361147</c:v>
                </c:pt>
                <c:pt idx="497" formatCode="0.00">
                  <c:v>-5.3838738416650926</c:v>
                </c:pt>
                <c:pt idx="498" formatCode="0.00">
                  <c:v>-4.9701625085767915</c:v>
                </c:pt>
                <c:pt idx="499" formatCode="0.00">
                  <c:v>-4.4753392860293104</c:v>
                </c:pt>
                <c:pt idx="500" formatCode="0.00">
                  <c:v>-4.3929691749401201</c:v>
                </c:pt>
                <c:pt idx="501" formatCode="0.00">
                  <c:v>-4.4272751129236667</c:v>
                </c:pt>
                <c:pt idx="502" formatCode="0.00">
                  <c:v>-2.9963009213962835</c:v>
                </c:pt>
                <c:pt idx="503" formatCode="0.00">
                  <c:v>-3.2056982803389502</c:v>
                </c:pt>
                <c:pt idx="504" formatCode="0.00">
                  <c:v>-3.2313142701407145</c:v>
                </c:pt>
                <c:pt idx="505" formatCode="0.00">
                  <c:v>-3.2731284636718101</c:v>
                </c:pt>
                <c:pt idx="506" formatCode="0.00">
                  <c:v>-3.1471220647774061</c:v>
                </c:pt>
                <c:pt idx="507" formatCode="0.00">
                  <c:v>-2.5247997070682544</c:v>
                </c:pt>
                <c:pt idx="508" formatCode="0.00">
                  <c:v>-2.4902140331374341</c:v>
                </c:pt>
                <c:pt idx="509" formatCode="0.00">
                  <c:v>-2.5495613065983775</c:v>
                </c:pt>
                <c:pt idx="510" formatCode="0.00">
                  <c:v>-2.399358000751576</c:v>
                </c:pt>
                <c:pt idx="511" formatCode="0.00">
                  <c:v>-2.3570146655842166</c:v>
                </c:pt>
                <c:pt idx="512" formatCode="0.00">
                  <c:v>-2.4919108598306821</c:v>
                </c:pt>
                <c:pt idx="513" formatCode="0.00">
                  <c:v>-2.5895137619632607</c:v>
                </c:pt>
                <c:pt idx="514" formatCode="0.00">
                  <c:v>-2.5559189626506509</c:v>
                </c:pt>
                <c:pt idx="515" formatCode="0.00">
                  <c:v>-2.5261634541315772</c:v>
                </c:pt>
                <c:pt idx="516" formatCode="0.00">
                  <c:v>-2.894095093168886</c:v>
                </c:pt>
                <c:pt idx="517" formatCode="0.00">
                  <c:v>-2.9268139808406772</c:v>
                </c:pt>
                <c:pt idx="518" formatCode="0.00">
                  <c:v>-2.8800061799020114</c:v>
                </c:pt>
                <c:pt idx="519" formatCode="0.00">
                  <c:v>-2.949762341676859</c:v>
                </c:pt>
                <c:pt idx="520" formatCode="0.00">
                  <c:v>-2.8944242927118182</c:v>
                </c:pt>
                <c:pt idx="521" formatCode="0.00">
                  <c:v>-2.8775594524199306</c:v>
                </c:pt>
                <c:pt idx="522" formatCode="0.00">
                  <c:v>-2.8294519585347899</c:v>
                </c:pt>
                <c:pt idx="523" formatCode="0.00">
                  <c:v>-2.9350693198062316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D4E-4ADA-A7F6-C49B974E2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in val="44553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</c:dateAx>
      <c:valAx>
        <c:axId val="836681224"/>
        <c:scaling>
          <c:orientation val="minMax"/>
          <c:max val="12"/>
          <c:min val="-8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995397259832672"/>
          <c:y val="3.9721221240165423E-2"/>
          <c:w val="0.60805501152723251"/>
          <c:h val="7.3538514704465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5724159288586996E-2"/>
          <c:y val="0.13522501220333868"/>
          <c:w val="0.88239972985292037"/>
          <c:h val="0.67543210387404706"/>
        </c:manualLayout>
      </c:layout>
      <c:lineChart>
        <c:grouping val="standard"/>
        <c:varyColors val="0"/>
        <c:ser>
          <c:idx val="1"/>
          <c:order val="0"/>
          <c:tx>
            <c:strRef>
              <c:f>PPI周度拟合!$AM$19</c:f>
              <c:strCache>
                <c:ptCount val="1"/>
                <c:pt idx="0">
                  <c:v>PPI实际环比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PPI周度拟合!$AL$21:$AL$604</c:f>
              <c:numCache>
                <c:formatCode>m/d/yyyy</c:formatCode>
                <c:ptCount val="58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  <c:pt idx="524">
                  <c:v>45290</c:v>
                </c:pt>
                <c:pt idx="525">
                  <c:v>45297</c:v>
                </c:pt>
                <c:pt idx="526">
                  <c:v>45304</c:v>
                </c:pt>
                <c:pt idx="527">
                  <c:v>45311</c:v>
                </c:pt>
                <c:pt idx="528">
                  <c:v>45318</c:v>
                </c:pt>
                <c:pt idx="529">
                  <c:v>45325</c:v>
                </c:pt>
                <c:pt idx="530">
                  <c:v>45332</c:v>
                </c:pt>
                <c:pt idx="531">
                  <c:v>45339</c:v>
                </c:pt>
                <c:pt idx="532">
                  <c:v>45346</c:v>
                </c:pt>
                <c:pt idx="533">
                  <c:v>45353</c:v>
                </c:pt>
                <c:pt idx="534">
                  <c:v>45360</c:v>
                </c:pt>
                <c:pt idx="535">
                  <c:v>45367</c:v>
                </c:pt>
                <c:pt idx="536">
                  <c:v>45374</c:v>
                </c:pt>
                <c:pt idx="537">
                  <c:v>45381</c:v>
                </c:pt>
                <c:pt idx="538">
                  <c:v>45388</c:v>
                </c:pt>
                <c:pt idx="539">
                  <c:v>45395</c:v>
                </c:pt>
                <c:pt idx="540">
                  <c:v>45402</c:v>
                </c:pt>
                <c:pt idx="541">
                  <c:v>45409</c:v>
                </c:pt>
                <c:pt idx="542">
                  <c:v>45416</c:v>
                </c:pt>
                <c:pt idx="543">
                  <c:v>45423</c:v>
                </c:pt>
                <c:pt idx="544">
                  <c:v>45430</c:v>
                </c:pt>
                <c:pt idx="545">
                  <c:v>45437</c:v>
                </c:pt>
                <c:pt idx="546">
                  <c:v>45444</c:v>
                </c:pt>
                <c:pt idx="547">
                  <c:v>45451</c:v>
                </c:pt>
                <c:pt idx="548">
                  <c:v>45458</c:v>
                </c:pt>
                <c:pt idx="549">
                  <c:v>45465</c:v>
                </c:pt>
                <c:pt idx="550">
                  <c:v>45472</c:v>
                </c:pt>
                <c:pt idx="551">
                  <c:v>45479</c:v>
                </c:pt>
                <c:pt idx="552">
                  <c:v>45486</c:v>
                </c:pt>
                <c:pt idx="553">
                  <c:v>45493</c:v>
                </c:pt>
                <c:pt idx="554">
                  <c:v>45500</c:v>
                </c:pt>
                <c:pt idx="555">
                  <c:v>45507</c:v>
                </c:pt>
                <c:pt idx="556">
                  <c:v>45514</c:v>
                </c:pt>
                <c:pt idx="557">
                  <c:v>45521</c:v>
                </c:pt>
                <c:pt idx="558">
                  <c:v>45528</c:v>
                </c:pt>
                <c:pt idx="559">
                  <c:v>45535</c:v>
                </c:pt>
                <c:pt idx="560">
                  <c:v>45542</c:v>
                </c:pt>
                <c:pt idx="561">
                  <c:v>45549</c:v>
                </c:pt>
                <c:pt idx="562">
                  <c:v>45556</c:v>
                </c:pt>
                <c:pt idx="563">
                  <c:v>45563</c:v>
                </c:pt>
                <c:pt idx="564">
                  <c:v>45570</c:v>
                </c:pt>
                <c:pt idx="565">
                  <c:v>45577</c:v>
                </c:pt>
                <c:pt idx="566">
                  <c:v>45584</c:v>
                </c:pt>
                <c:pt idx="567">
                  <c:v>45591</c:v>
                </c:pt>
                <c:pt idx="568">
                  <c:v>45598</c:v>
                </c:pt>
                <c:pt idx="569">
                  <c:v>45605</c:v>
                </c:pt>
                <c:pt idx="570">
                  <c:v>45612</c:v>
                </c:pt>
                <c:pt idx="571">
                  <c:v>45619</c:v>
                </c:pt>
                <c:pt idx="572">
                  <c:v>45626</c:v>
                </c:pt>
                <c:pt idx="573">
                  <c:v>45633</c:v>
                </c:pt>
                <c:pt idx="574">
                  <c:v>45640</c:v>
                </c:pt>
                <c:pt idx="575">
                  <c:v>45647</c:v>
                </c:pt>
                <c:pt idx="576">
                  <c:v>45654</c:v>
                </c:pt>
                <c:pt idx="577">
                  <c:v>45661</c:v>
                </c:pt>
                <c:pt idx="578">
                  <c:v>45668</c:v>
                </c:pt>
                <c:pt idx="579">
                  <c:v>45675</c:v>
                </c:pt>
                <c:pt idx="580">
                  <c:v>45682</c:v>
                </c:pt>
                <c:pt idx="581">
                  <c:v>45689</c:v>
                </c:pt>
                <c:pt idx="582">
                  <c:v>45696</c:v>
                </c:pt>
                <c:pt idx="583">
                  <c:v>45703</c:v>
                </c:pt>
              </c:numCache>
            </c:numRef>
          </c:cat>
          <c:val>
            <c:numRef>
              <c:f>PPI周度拟合!$AJ$22:$AJ$604</c:f>
              <c:numCache>
                <c:formatCode>###,###,###,###,##0.00</c:formatCode>
                <c:ptCount val="58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-0.05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-0.2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-0.3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-0.24740000000000001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-5.5100000000000003E-2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-0.21379999999999999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-9.2600000000000002E-2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-0.1978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-0.4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-0.4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-0.49259999999999998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-0.49259999999999998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-0.62970000000000004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-1.0909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-0.73060000000000003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-7.1800000000000003E-2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-0.26019999999999999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-9.1200000000000003E-2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-0.42909999999999998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-0.67589999999999995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-0.78159999999999996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-0.40150000000000002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-0.4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-0.4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-0.5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-0.6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-0.5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-0.3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0.5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0.7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-0.2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0.2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0.2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0.5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0.7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0.7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1.5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1.6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0.8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0.6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0.3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-0.4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-0.3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-0.2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0.9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1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1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0.7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0.5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0.8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-0.1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-0.2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-0.2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0.4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0.3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0.1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0.6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0.6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0.4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-0.2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-1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-0.6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-0.1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0.1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0.3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0.2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-0.3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-0.2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-0.1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-0.1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0.1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0.1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-0.1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0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0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-0.5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-1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-1.3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-0.4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0.4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0.4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0.3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0.3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0.1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0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0.5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1.1000000000000001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1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0.8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1.6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1.6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0.3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0.5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0.5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0.7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1.2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2.5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0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-1.2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-0.2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0.5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1.1000000000000001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0.6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0.1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-1.3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-1.3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-1.2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-0.1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0.2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0.1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-0.5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-0.4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0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-0.5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-0.9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-0.8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-0.2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0.2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0.4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-0.3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-0.3</c:v>
                </c:pt>
                <c:pt idx="524">
                  <c:v>#N/A</c:v>
                </c:pt>
                <c:pt idx="525">
                  <c:v>-0.2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-0.2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-0.1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 formatCode="General">
                  <c:v>-0.16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0.2</c:v>
                </c:pt>
                <c:pt idx="548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335-4B3A-9EE7-370E171F7A7A}"/>
            </c:ext>
          </c:extLst>
        </c:ser>
        <c:ser>
          <c:idx val="2"/>
          <c:order val="1"/>
          <c:tx>
            <c:strRef>
              <c:f>PPI周度拟合!$AN$19</c:f>
              <c:strCache>
                <c:ptCount val="1"/>
                <c:pt idx="0">
                  <c:v>PPI环比预测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PPI周度拟合!$AL$21:$AL$604</c:f>
              <c:numCache>
                <c:formatCode>m/d/yyyy</c:formatCode>
                <c:ptCount val="584"/>
                <c:pt idx="0">
                  <c:v>41622</c:v>
                </c:pt>
                <c:pt idx="1">
                  <c:v>41629</c:v>
                </c:pt>
                <c:pt idx="2">
                  <c:v>41636</c:v>
                </c:pt>
                <c:pt idx="3">
                  <c:v>41643</c:v>
                </c:pt>
                <c:pt idx="4">
                  <c:v>41650</c:v>
                </c:pt>
                <c:pt idx="5">
                  <c:v>41657</c:v>
                </c:pt>
                <c:pt idx="6">
                  <c:v>41664</c:v>
                </c:pt>
                <c:pt idx="7">
                  <c:v>41671</c:v>
                </c:pt>
                <c:pt idx="8">
                  <c:v>41678</c:v>
                </c:pt>
                <c:pt idx="9">
                  <c:v>41685</c:v>
                </c:pt>
                <c:pt idx="10">
                  <c:v>41692</c:v>
                </c:pt>
                <c:pt idx="11">
                  <c:v>41699</c:v>
                </c:pt>
                <c:pt idx="12">
                  <c:v>41706</c:v>
                </c:pt>
                <c:pt idx="13">
                  <c:v>41713</c:v>
                </c:pt>
                <c:pt idx="14">
                  <c:v>41720</c:v>
                </c:pt>
                <c:pt idx="15">
                  <c:v>41727</c:v>
                </c:pt>
                <c:pt idx="16">
                  <c:v>41734</c:v>
                </c:pt>
                <c:pt idx="17">
                  <c:v>41741</c:v>
                </c:pt>
                <c:pt idx="18">
                  <c:v>41748</c:v>
                </c:pt>
                <c:pt idx="19">
                  <c:v>41755</c:v>
                </c:pt>
                <c:pt idx="20">
                  <c:v>41762</c:v>
                </c:pt>
                <c:pt idx="21">
                  <c:v>41769</c:v>
                </c:pt>
                <c:pt idx="22">
                  <c:v>41776</c:v>
                </c:pt>
                <c:pt idx="23">
                  <c:v>41783</c:v>
                </c:pt>
                <c:pt idx="24">
                  <c:v>41790</c:v>
                </c:pt>
                <c:pt idx="25">
                  <c:v>41797</c:v>
                </c:pt>
                <c:pt idx="26">
                  <c:v>41804</c:v>
                </c:pt>
                <c:pt idx="27">
                  <c:v>41811</c:v>
                </c:pt>
                <c:pt idx="28">
                  <c:v>41818</c:v>
                </c:pt>
                <c:pt idx="29">
                  <c:v>41825</c:v>
                </c:pt>
                <c:pt idx="30">
                  <c:v>41832</c:v>
                </c:pt>
                <c:pt idx="31">
                  <c:v>41839</c:v>
                </c:pt>
                <c:pt idx="32">
                  <c:v>41846</c:v>
                </c:pt>
                <c:pt idx="33">
                  <c:v>41853</c:v>
                </c:pt>
                <c:pt idx="34">
                  <c:v>41860</c:v>
                </c:pt>
                <c:pt idx="35">
                  <c:v>41867</c:v>
                </c:pt>
                <c:pt idx="36">
                  <c:v>41874</c:v>
                </c:pt>
                <c:pt idx="37">
                  <c:v>41881</c:v>
                </c:pt>
                <c:pt idx="38">
                  <c:v>41888</c:v>
                </c:pt>
                <c:pt idx="39">
                  <c:v>41895</c:v>
                </c:pt>
                <c:pt idx="40">
                  <c:v>41902</c:v>
                </c:pt>
                <c:pt idx="41">
                  <c:v>41909</c:v>
                </c:pt>
                <c:pt idx="42">
                  <c:v>41916</c:v>
                </c:pt>
                <c:pt idx="43">
                  <c:v>41923</c:v>
                </c:pt>
                <c:pt idx="44">
                  <c:v>41930</c:v>
                </c:pt>
                <c:pt idx="45">
                  <c:v>41937</c:v>
                </c:pt>
                <c:pt idx="46">
                  <c:v>41944</c:v>
                </c:pt>
                <c:pt idx="47">
                  <c:v>41951</c:v>
                </c:pt>
                <c:pt idx="48">
                  <c:v>41958</c:v>
                </c:pt>
                <c:pt idx="49">
                  <c:v>41965</c:v>
                </c:pt>
                <c:pt idx="50">
                  <c:v>41972</c:v>
                </c:pt>
                <c:pt idx="51">
                  <c:v>41979</c:v>
                </c:pt>
                <c:pt idx="52">
                  <c:v>41986</c:v>
                </c:pt>
                <c:pt idx="53">
                  <c:v>41993</c:v>
                </c:pt>
                <c:pt idx="54">
                  <c:v>42000</c:v>
                </c:pt>
                <c:pt idx="55">
                  <c:v>42007</c:v>
                </c:pt>
                <c:pt idx="56">
                  <c:v>42014</c:v>
                </c:pt>
                <c:pt idx="57">
                  <c:v>42021</c:v>
                </c:pt>
                <c:pt idx="58">
                  <c:v>42028</c:v>
                </c:pt>
                <c:pt idx="59">
                  <c:v>42035</c:v>
                </c:pt>
                <c:pt idx="60">
                  <c:v>42042</c:v>
                </c:pt>
                <c:pt idx="61">
                  <c:v>42049</c:v>
                </c:pt>
                <c:pt idx="62">
                  <c:v>42056</c:v>
                </c:pt>
                <c:pt idx="63">
                  <c:v>42063</c:v>
                </c:pt>
                <c:pt idx="64">
                  <c:v>42070</c:v>
                </c:pt>
                <c:pt idx="65">
                  <c:v>42077</c:v>
                </c:pt>
                <c:pt idx="66">
                  <c:v>42084</c:v>
                </c:pt>
                <c:pt idx="67">
                  <c:v>42091</c:v>
                </c:pt>
                <c:pt idx="68">
                  <c:v>42098</c:v>
                </c:pt>
                <c:pt idx="69">
                  <c:v>42105</c:v>
                </c:pt>
                <c:pt idx="70">
                  <c:v>42112</c:v>
                </c:pt>
                <c:pt idx="71">
                  <c:v>42119</c:v>
                </c:pt>
                <c:pt idx="72">
                  <c:v>42126</c:v>
                </c:pt>
                <c:pt idx="73">
                  <c:v>42133</c:v>
                </c:pt>
                <c:pt idx="74">
                  <c:v>42140</c:v>
                </c:pt>
                <c:pt idx="75">
                  <c:v>42147</c:v>
                </c:pt>
                <c:pt idx="76">
                  <c:v>42154</c:v>
                </c:pt>
                <c:pt idx="77">
                  <c:v>42161</c:v>
                </c:pt>
                <c:pt idx="78">
                  <c:v>42168</c:v>
                </c:pt>
                <c:pt idx="79">
                  <c:v>42175</c:v>
                </c:pt>
                <c:pt idx="80">
                  <c:v>42182</c:v>
                </c:pt>
                <c:pt idx="81">
                  <c:v>42189</c:v>
                </c:pt>
                <c:pt idx="82">
                  <c:v>42196</c:v>
                </c:pt>
                <c:pt idx="83">
                  <c:v>42203</c:v>
                </c:pt>
                <c:pt idx="84">
                  <c:v>42210</c:v>
                </c:pt>
                <c:pt idx="85">
                  <c:v>42217</c:v>
                </c:pt>
                <c:pt idx="86">
                  <c:v>42224</c:v>
                </c:pt>
                <c:pt idx="87">
                  <c:v>42231</c:v>
                </c:pt>
                <c:pt idx="88">
                  <c:v>42238</c:v>
                </c:pt>
                <c:pt idx="89">
                  <c:v>42245</c:v>
                </c:pt>
                <c:pt idx="90">
                  <c:v>42252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42280</c:v>
                </c:pt>
                <c:pt idx="95">
                  <c:v>42287</c:v>
                </c:pt>
                <c:pt idx="96">
                  <c:v>42294</c:v>
                </c:pt>
                <c:pt idx="97">
                  <c:v>42301</c:v>
                </c:pt>
                <c:pt idx="98">
                  <c:v>42308</c:v>
                </c:pt>
                <c:pt idx="99">
                  <c:v>42315</c:v>
                </c:pt>
                <c:pt idx="100">
                  <c:v>42322</c:v>
                </c:pt>
                <c:pt idx="101">
                  <c:v>42329</c:v>
                </c:pt>
                <c:pt idx="102">
                  <c:v>42336</c:v>
                </c:pt>
                <c:pt idx="103">
                  <c:v>42343</c:v>
                </c:pt>
                <c:pt idx="104">
                  <c:v>42350</c:v>
                </c:pt>
                <c:pt idx="105">
                  <c:v>42357</c:v>
                </c:pt>
                <c:pt idx="106">
                  <c:v>42364</c:v>
                </c:pt>
                <c:pt idx="107">
                  <c:v>42371</c:v>
                </c:pt>
                <c:pt idx="108">
                  <c:v>42378</c:v>
                </c:pt>
                <c:pt idx="109">
                  <c:v>42385</c:v>
                </c:pt>
                <c:pt idx="110">
                  <c:v>42392</c:v>
                </c:pt>
                <c:pt idx="111">
                  <c:v>42399</c:v>
                </c:pt>
                <c:pt idx="112">
                  <c:v>42406</c:v>
                </c:pt>
                <c:pt idx="113">
                  <c:v>42413</c:v>
                </c:pt>
                <c:pt idx="114">
                  <c:v>42420</c:v>
                </c:pt>
                <c:pt idx="115">
                  <c:v>42427</c:v>
                </c:pt>
                <c:pt idx="116">
                  <c:v>42434</c:v>
                </c:pt>
                <c:pt idx="117">
                  <c:v>42441</c:v>
                </c:pt>
                <c:pt idx="118">
                  <c:v>42448</c:v>
                </c:pt>
                <c:pt idx="119">
                  <c:v>42455</c:v>
                </c:pt>
                <c:pt idx="120">
                  <c:v>42462</c:v>
                </c:pt>
                <c:pt idx="121">
                  <c:v>42469</c:v>
                </c:pt>
                <c:pt idx="122">
                  <c:v>42476</c:v>
                </c:pt>
                <c:pt idx="123">
                  <c:v>42483</c:v>
                </c:pt>
                <c:pt idx="124">
                  <c:v>42490</c:v>
                </c:pt>
                <c:pt idx="125">
                  <c:v>42497</c:v>
                </c:pt>
                <c:pt idx="126">
                  <c:v>42504</c:v>
                </c:pt>
                <c:pt idx="127">
                  <c:v>42511</c:v>
                </c:pt>
                <c:pt idx="128">
                  <c:v>42518</c:v>
                </c:pt>
                <c:pt idx="129">
                  <c:v>42525</c:v>
                </c:pt>
                <c:pt idx="130">
                  <c:v>42532</c:v>
                </c:pt>
                <c:pt idx="131">
                  <c:v>42539</c:v>
                </c:pt>
                <c:pt idx="132">
                  <c:v>42546</c:v>
                </c:pt>
                <c:pt idx="133">
                  <c:v>42553</c:v>
                </c:pt>
                <c:pt idx="134">
                  <c:v>42560</c:v>
                </c:pt>
                <c:pt idx="135">
                  <c:v>42567</c:v>
                </c:pt>
                <c:pt idx="136">
                  <c:v>42574</c:v>
                </c:pt>
                <c:pt idx="137">
                  <c:v>42581</c:v>
                </c:pt>
                <c:pt idx="138">
                  <c:v>42588</c:v>
                </c:pt>
                <c:pt idx="139">
                  <c:v>42595</c:v>
                </c:pt>
                <c:pt idx="140">
                  <c:v>42602</c:v>
                </c:pt>
                <c:pt idx="141">
                  <c:v>42609</c:v>
                </c:pt>
                <c:pt idx="142">
                  <c:v>42616</c:v>
                </c:pt>
                <c:pt idx="143">
                  <c:v>42623</c:v>
                </c:pt>
                <c:pt idx="144">
                  <c:v>42630</c:v>
                </c:pt>
                <c:pt idx="145">
                  <c:v>42637</c:v>
                </c:pt>
                <c:pt idx="146">
                  <c:v>42644</c:v>
                </c:pt>
                <c:pt idx="147">
                  <c:v>42651</c:v>
                </c:pt>
                <c:pt idx="148">
                  <c:v>42658</c:v>
                </c:pt>
                <c:pt idx="149">
                  <c:v>42665</c:v>
                </c:pt>
                <c:pt idx="150">
                  <c:v>42672</c:v>
                </c:pt>
                <c:pt idx="151">
                  <c:v>42679</c:v>
                </c:pt>
                <c:pt idx="152">
                  <c:v>42686</c:v>
                </c:pt>
                <c:pt idx="153">
                  <c:v>42693</c:v>
                </c:pt>
                <c:pt idx="154">
                  <c:v>42700</c:v>
                </c:pt>
                <c:pt idx="155">
                  <c:v>42707</c:v>
                </c:pt>
                <c:pt idx="156">
                  <c:v>42714</c:v>
                </c:pt>
                <c:pt idx="157">
                  <c:v>42721</c:v>
                </c:pt>
                <c:pt idx="158">
                  <c:v>42728</c:v>
                </c:pt>
                <c:pt idx="159">
                  <c:v>42735</c:v>
                </c:pt>
                <c:pt idx="160">
                  <c:v>42742</c:v>
                </c:pt>
                <c:pt idx="161">
                  <c:v>42749</c:v>
                </c:pt>
                <c:pt idx="162">
                  <c:v>42756</c:v>
                </c:pt>
                <c:pt idx="163">
                  <c:v>42763</c:v>
                </c:pt>
                <c:pt idx="164">
                  <c:v>42770</c:v>
                </c:pt>
                <c:pt idx="165">
                  <c:v>42777</c:v>
                </c:pt>
                <c:pt idx="166">
                  <c:v>42784</c:v>
                </c:pt>
                <c:pt idx="167">
                  <c:v>42791</c:v>
                </c:pt>
                <c:pt idx="168">
                  <c:v>42798</c:v>
                </c:pt>
                <c:pt idx="169">
                  <c:v>42805</c:v>
                </c:pt>
                <c:pt idx="170">
                  <c:v>42812</c:v>
                </c:pt>
                <c:pt idx="171">
                  <c:v>42819</c:v>
                </c:pt>
                <c:pt idx="172">
                  <c:v>42826</c:v>
                </c:pt>
                <c:pt idx="173">
                  <c:v>42833</c:v>
                </c:pt>
                <c:pt idx="174">
                  <c:v>42840</c:v>
                </c:pt>
                <c:pt idx="175">
                  <c:v>42847</c:v>
                </c:pt>
                <c:pt idx="176">
                  <c:v>42854</c:v>
                </c:pt>
                <c:pt idx="177">
                  <c:v>42861</c:v>
                </c:pt>
                <c:pt idx="178">
                  <c:v>42868</c:v>
                </c:pt>
                <c:pt idx="179">
                  <c:v>42875</c:v>
                </c:pt>
                <c:pt idx="180">
                  <c:v>42882</c:v>
                </c:pt>
                <c:pt idx="181">
                  <c:v>42889</c:v>
                </c:pt>
                <c:pt idx="182">
                  <c:v>42896</c:v>
                </c:pt>
                <c:pt idx="183">
                  <c:v>42903</c:v>
                </c:pt>
                <c:pt idx="184">
                  <c:v>42910</c:v>
                </c:pt>
                <c:pt idx="185">
                  <c:v>42917</c:v>
                </c:pt>
                <c:pt idx="186">
                  <c:v>42924</c:v>
                </c:pt>
                <c:pt idx="187">
                  <c:v>42931</c:v>
                </c:pt>
                <c:pt idx="188">
                  <c:v>42938</c:v>
                </c:pt>
                <c:pt idx="189">
                  <c:v>42945</c:v>
                </c:pt>
                <c:pt idx="190">
                  <c:v>42952</c:v>
                </c:pt>
                <c:pt idx="191">
                  <c:v>42959</c:v>
                </c:pt>
                <c:pt idx="192">
                  <c:v>42966</c:v>
                </c:pt>
                <c:pt idx="193">
                  <c:v>42973</c:v>
                </c:pt>
                <c:pt idx="194">
                  <c:v>42980</c:v>
                </c:pt>
                <c:pt idx="195">
                  <c:v>42987</c:v>
                </c:pt>
                <c:pt idx="196">
                  <c:v>42994</c:v>
                </c:pt>
                <c:pt idx="197">
                  <c:v>43001</c:v>
                </c:pt>
                <c:pt idx="198">
                  <c:v>43008</c:v>
                </c:pt>
                <c:pt idx="199">
                  <c:v>43015</c:v>
                </c:pt>
                <c:pt idx="200">
                  <c:v>43022</c:v>
                </c:pt>
                <c:pt idx="201">
                  <c:v>43029</c:v>
                </c:pt>
                <c:pt idx="202">
                  <c:v>43036</c:v>
                </c:pt>
                <c:pt idx="203">
                  <c:v>43043</c:v>
                </c:pt>
                <c:pt idx="204">
                  <c:v>43050</c:v>
                </c:pt>
                <c:pt idx="205">
                  <c:v>43057</c:v>
                </c:pt>
                <c:pt idx="206">
                  <c:v>43064</c:v>
                </c:pt>
                <c:pt idx="207">
                  <c:v>43071</c:v>
                </c:pt>
                <c:pt idx="208">
                  <c:v>43078</c:v>
                </c:pt>
                <c:pt idx="209">
                  <c:v>43085</c:v>
                </c:pt>
                <c:pt idx="210">
                  <c:v>43092</c:v>
                </c:pt>
                <c:pt idx="211">
                  <c:v>43099</c:v>
                </c:pt>
                <c:pt idx="212">
                  <c:v>43106</c:v>
                </c:pt>
                <c:pt idx="213">
                  <c:v>43113</c:v>
                </c:pt>
                <c:pt idx="214">
                  <c:v>43120</c:v>
                </c:pt>
                <c:pt idx="215">
                  <c:v>43127</c:v>
                </c:pt>
                <c:pt idx="216">
                  <c:v>43134</c:v>
                </c:pt>
                <c:pt idx="217">
                  <c:v>43141</c:v>
                </c:pt>
                <c:pt idx="218">
                  <c:v>43148</c:v>
                </c:pt>
                <c:pt idx="219">
                  <c:v>43155</c:v>
                </c:pt>
                <c:pt idx="220">
                  <c:v>43162</c:v>
                </c:pt>
                <c:pt idx="221">
                  <c:v>43169</c:v>
                </c:pt>
                <c:pt idx="222">
                  <c:v>43176</c:v>
                </c:pt>
                <c:pt idx="223">
                  <c:v>43183</c:v>
                </c:pt>
                <c:pt idx="224">
                  <c:v>43190</c:v>
                </c:pt>
                <c:pt idx="225">
                  <c:v>43197</c:v>
                </c:pt>
                <c:pt idx="226">
                  <c:v>43204</c:v>
                </c:pt>
                <c:pt idx="227">
                  <c:v>43211</c:v>
                </c:pt>
                <c:pt idx="228">
                  <c:v>43218</c:v>
                </c:pt>
                <c:pt idx="229">
                  <c:v>43225</c:v>
                </c:pt>
                <c:pt idx="230">
                  <c:v>43232</c:v>
                </c:pt>
                <c:pt idx="231">
                  <c:v>43239</c:v>
                </c:pt>
                <c:pt idx="232">
                  <c:v>43246</c:v>
                </c:pt>
                <c:pt idx="233">
                  <c:v>43253</c:v>
                </c:pt>
                <c:pt idx="234">
                  <c:v>43260</c:v>
                </c:pt>
                <c:pt idx="235">
                  <c:v>43267</c:v>
                </c:pt>
                <c:pt idx="236">
                  <c:v>43274</c:v>
                </c:pt>
                <c:pt idx="237">
                  <c:v>43281</c:v>
                </c:pt>
                <c:pt idx="238">
                  <c:v>43288</c:v>
                </c:pt>
                <c:pt idx="239">
                  <c:v>43295</c:v>
                </c:pt>
                <c:pt idx="240">
                  <c:v>43302</c:v>
                </c:pt>
                <c:pt idx="241">
                  <c:v>43309</c:v>
                </c:pt>
                <c:pt idx="242">
                  <c:v>43316</c:v>
                </c:pt>
                <c:pt idx="243">
                  <c:v>43323</c:v>
                </c:pt>
                <c:pt idx="244">
                  <c:v>43330</c:v>
                </c:pt>
                <c:pt idx="245">
                  <c:v>43337</c:v>
                </c:pt>
                <c:pt idx="246">
                  <c:v>43344</c:v>
                </c:pt>
                <c:pt idx="247">
                  <c:v>43351</c:v>
                </c:pt>
                <c:pt idx="248">
                  <c:v>43358</c:v>
                </c:pt>
                <c:pt idx="249">
                  <c:v>43365</c:v>
                </c:pt>
                <c:pt idx="250">
                  <c:v>43372</c:v>
                </c:pt>
                <c:pt idx="251">
                  <c:v>43379</c:v>
                </c:pt>
                <c:pt idx="252">
                  <c:v>43386</c:v>
                </c:pt>
                <c:pt idx="253">
                  <c:v>43393</c:v>
                </c:pt>
                <c:pt idx="254">
                  <c:v>43400</c:v>
                </c:pt>
                <c:pt idx="255">
                  <c:v>43407</c:v>
                </c:pt>
                <c:pt idx="256">
                  <c:v>43414</c:v>
                </c:pt>
                <c:pt idx="257">
                  <c:v>43421</c:v>
                </c:pt>
                <c:pt idx="258">
                  <c:v>43428</c:v>
                </c:pt>
                <c:pt idx="259">
                  <c:v>43435</c:v>
                </c:pt>
                <c:pt idx="260">
                  <c:v>43442</c:v>
                </c:pt>
                <c:pt idx="261">
                  <c:v>43449</c:v>
                </c:pt>
                <c:pt idx="262">
                  <c:v>43456</c:v>
                </c:pt>
                <c:pt idx="263">
                  <c:v>43463</c:v>
                </c:pt>
                <c:pt idx="264">
                  <c:v>43470</c:v>
                </c:pt>
                <c:pt idx="265">
                  <c:v>43477</c:v>
                </c:pt>
                <c:pt idx="266">
                  <c:v>43484</c:v>
                </c:pt>
                <c:pt idx="267">
                  <c:v>43491</c:v>
                </c:pt>
                <c:pt idx="268">
                  <c:v>43498</c:v>
                </c:pt>
                <c:pt idx="269">
                  <c:v>43505</c:v>
                </c:pt>
                <c:pt idx="270">
                  <c:v>43512</c:v>
                </c:pt>
                <c:pt idx="271">
                  <c:v>43519</c:v>
                </c:pt>
                <c:pt idx="272">
                  <c:v>43526</c:v>
                </c:pt>
                <c:pt idx="273">
                  <c:v>43533</c:v>
                </c:pt>
                <c:pt idx="274">
                  <c:v>43540</c:v>
                </c:pt>
                <c:pt idx="275">
                  <c:v>43547</c:v>
                </c:pt>
                <c:pt idx="276">
                  <c:v>43554</c:v>
                </c:pt>
                <c:pt idx="277">
                  <c:v>43561</c:v>
                </c:pt>
                <c:pt idx="278">
                  <c:v>43568</c:v>
                </c:pt>
                <c:pt idx="279">
                  <c:v>43575</c:v>
                </c:pt>
                <c:pt idx="280">
                  <c:v>43582</c:v>
                </c:pt>
                <c:pt idx="281">
                  <c:v>43589</c:v>
                </c:pt>
                <c:pt idx="282">
                  <c:v>43596</c:v>
                </c:pt>
                <c:pt idx="283">
                  <c:v>43603</c:v>
                </c:pt>
                <c:pt idx="284">
                  <c:v>43610</c:v>
                </c:pt>
                <c:pt idx="285">
                  <c:v>43617</c:v>
                </c:pt>
                <c:pt idx="286">
                  <c:v>43624</c:v>
                </c:pt>
                <c:pt idx="287">
                  <c:v>43631</c:v>
                </c:pt>
                <c:pt idx="288">
                  <c:v>43638</c:v>
                </c:pt>
                <c:pt idx="289">
                  <c:v>43645</c:v>
                </c:pt>
                <c:pt idx="290">
                  <c:v>43652</c:v>
                </c:pt>
                <c:pt idx="291">
                  <c:v>43659</c:v>
                </c:pt>
                <c:pt idx="292">
                  <c:v>43666</c:v>
                </c:pt>
                <c:pt idx="293">
                  <c:v>43673</c:v>
                </c:pt>
                <c:pt idx="294">
                  <c:v>43680</c:v>
                </c:pt>
                <c:pt idx="295">
                  <c:v>43687</c:v>
                </c:pt>
                <c:pt idx="296">
                  <c:v>43694</c:v>
                </c:pt>
                <c:pt idx="297">
                  <c:v>43701</c:v>
                </c:pt>
                <c:pt idx="298">
                  <c:v>43708</c:v>
                </c:pt>
                <c:pt idx="299">
                  <c:v>43715</c:v>
                </c:pt>
                <c:pt idx="300">
                  <c:v>43722</c:v>
                </c:pt>
                <c:pt idx="301">
                  <c:v>43729</c:v>
                </c:pt>
                <c:pt idx="302">
                  <c:v>43736</c:v>
                </c:pt>
                <c:pt idx="303">
                  <c:v>43743</c:v>
                </c:pt>
                <c:pt idx="304">
                  <c:v>43750</c:v>
                </c:pt>
                <c:pt idx="305">
                  <c:v>43757</c:v>
                </c:pt>
                <c:pt idx="306">
                  <c:v>43764</c:v>
                </c:pt>
                <c:pt idx="307">
                  <c:v>43771</c:v>
                </c:pt>
                <c:pt idx="308">
                  <c:v>43778</c:v>
                </c:pt>
                <c:pt idx="309">
                  <c:v>43785</c:v>
                </c:pt>
                <c:pt idx="310">
                  <c:v>43792</c:v>
                </c:pt>
                <c:pt idx="311">
                  <c:v>43799</c:v>
                </c:pt>
                <c:pt idx="312">
                  <c:v>43806</c:v>
                </c:pt>
                <c:pt idx="313">
                  <c:v>43813</c:v>
                </c:pt>
                <c:pt idx="314">
                  <c:v>43820</c:v>
                </c:pt>
                <c:pt idx="315">
                  <c:v>43827</c:v>
                </c:pt>
                <c:pt idx="316">
                  <c:v>43834</c:v>
                </c:pt>
                <c:pt idx="317">
                  <c:v>43841</c:v>
                </c:pt>
                <c:pt idx="318">
                  <c:v>43848</c:v>
                </c:pt>
                <c:pt idx="319">
                  <c:v>43855</c:v>
                </c:pt>
                <c:pt idx="320">
                  <c:v>43862</c:v>
                </c:pt>
                <c:pt idx="321">
                  <c:v>43869</c:v>
                </c:pt>
                <c:pt idx="322">
                  <c:v>43876</c:v>
                </c:pt>
                <c:pt idx="323">
                  <c:v>43883</c:v>
                </c:pt>
                <c:pt idx="324">
                  <c:v>43890</c:v>
                </c:pt>
                <c:pt idx="325">
                  <c:v>43897</c:v>
                </c:pt>
                <c:pt idx="326">
                  <c:v>43904</c:v>
                </c:pt>
                <c:pt idx="327">
                  <c:v>43911</c:v>
                </c:pt>
                <c:pt idx="328">
                  <c:v>43918</c:v>
                </c:pt>
                <c:pt idx="329">
                  <c:v>43925</c:v>
                </c:pt>
                <c:pt idx="330">
                  <c:v>43932</c:v>
                </c:pt>
                <c:pt idx="331">
                  <c:v>43939</c:v>
                </c:pt>
                <c:pt idx="332">
                  <c:v>43946</c:v>
                </c:pt>
                <c:pt idx="333">
                  <c:v>43953</c:v>
                </c:pt>
                <c:pt idx="334">
                  <c:v>43960</c:v>
                </c:pt>
                <c:pt idx="335">
                  <c:v>43967</c:v>
                </c:pt>
                <c:pt idx="336">
                  <c:v>43974</c:v>
                </c:pt>
                <c:pt idx="337">
                  <c:v>43981</c:v>
                </c:pt>
                <c:pt idx="338">
                  <c:v>43988</c:v>
                </c:pt>
                <c:pt idx="339">
                  <c:v>43995</c:v>
                </c:pt>
                <c:pt idx="340">
                  <c:v>44002</c:v>
                </c:pt>
                <c:pt idx="341">
                  <c:v>44009</c:v>
                </c:pt>
                <c:pt idx="342">
                  <c:v>44016</c:v>
                </c:pt>
                <c:pt idx="343">
                  <c:v>44023</c:v>
                </c:pt>
                <c:pt idx="344">
                  <c:v>44030</c:v>
                </c:pt>
                <c:pt idx="345">
                  <c:v>44037</c:v>
                </c:pt>
                <c:pt idx="346">
                  <c:v>44044</c:v>
                </c:pt>
                <c:pt idx="347">
                  <c:v>44051</c:v>
                </c:pt>
                <c:pt idx="348">
                  <c:v>44058</c:v>
                </c:pt>
                <c:pt idx="349">
                  <c:v>44065</c:v>
                </c:pt>
                <c:pt idx="350">
                  <c:v>44072</c:v>
                </c:pt>
                <c:pt idx="351">
                  <c:v>44079</c:v>
                </c:pt>
                <c:pt idx="352">
                  <c:v>44086</c:v>
                </c:pt>
                <c:pt idx="353">
                  <c:v>44093</c:v>
                </c:pt>
                <c:pt idx="354">
                  <c:v>44100</c:v>
                </c:pt>
                <c:pt idx="355">
                  <c:v>44107</c:v>
                </c:pt>
                <c:pt idx="356">
                  <c:v>44114</c:v>
                </c:pt>
                <c:pt idx="357">
                  <c:v>44121</c:v>
                </c:pt>
                <c:pt idx="358">
                  <c:v>44128</c:v>
                </c:pt>
                <c:pt idx="359">
                  <c:v>44135</c:v>
                </c:pt>
                <c:pt idx="360">
                  <c:v>44142</c:v>
                </c:pt>
                <c:pt idx="361">
                  <c:v>44149</c:v>
                </c:pt>
                <c:pt idx="362">
                  <c:v>44156</c:v>
                </c:pt>
                <c:pt idx="363">
                  <c:v>44163</c:v>
                </c:pt>
                <c:pt idx="364">
                  <c:v>44170</c:v>
                </c:pt>
                <c:pt idx="365">
                  <c:v>44177</c:v>
                </c:pt>
                <c:pt idx="366">
                  <c:v>44184</c:v>
                </c:pt>
                <c:pt idx="367">
                  <c:v>44191</c:v>
                </c:pt>
                <c:pt idx="368">
                  <c:v>44198</c:v>
                </c:pt>
                <c:pt idx="369">
                  <c:v>44205</c:v>
                </c:pt>
                <c:pt idx="370">
                  <c:v>44212</c:v>
                </c:pt>
                <c:pt idx="371">
                  <c:v>44219</c:v>
                </c:pt>
                <c:pt idx="372">
                  <c:v>44226</c:v>
                </c:pt>
                <c:pt idx="373">
                  <c:v>44233</c:v>
                </c:pt>
                <c:pt idx="374">
                  <c:v>44240</c:v>
                </c:pt>
                <c:pt idx="375">
                  <c:v>44247</c:v>
                </c:pt>
                <c:pt idx="376">
                  <c:v>44254</c:v>
                </c:pt>
                <c:pt idx="377">
                  <c:v>44261</c:v>
                </c:pt>
                <c:pt idx="378">
                  <c:v>44268</c:v>
                </c:pt>
                <c:pt idx="379">
                  <c:v>44275</c:v>
                </c:pt>
                <c:pt idx="380">
                  <c:v>44282</c:v>
                </c:pt>
                <c:pt idx="381">
                  <c:v>44289</c:v>
                </c:pt>
                <c:pt idx="382">
                  <c:v>44296</c:v>
                </c:pt>
                <c:pt idx="383">
                  <c:v>44303</c:v>
                </c:pt>
                <c:pt idx="384">
                  <c:v>44310</c:v>
                </c:pt>
                <c:pt idx="385">
                  <c:v>44317</c:v>
                </c:pt>
                <c:pt idx="386">
                  <c:v>44324</c:v>
                </c:pt>
                <c:pt idx="387">
                  <c:v>44331</c:v>
                </c:pt>
                <c:pt idx="388">
                  <c:v>44338</c:v>
                </c:pt>
                <c:pt idx="389">
                  <c:v>44345</c:v>
                </c:pt>
                <c:pt idx="390">
                  <c:v>44352</c:v>
                </c:pt>
                <c:pt idx="391">
                  <c:v>44359</c:v>
                </c:pt>
                <c:pt idx="392">
                  <c:v>44366</c:v>
                </c:pt>
                <c:pt idx="393">
                  <c:v>44373</c:v>
                </c:pt>
                <c:pt idx="394">
                  <c:v>44380</c:v>
                </c:pt>
                <c:pt idx="395">
                  <c:v>44387</c:v>
                </c:pt>
                <c:pt idx="396">
                  <c:v>44394</c:v>
                </c:pt>
                <c:pt idx="397">
                  <c:v>44401</c:v>
                </c:pt>
                <c:pt idx="398">
                  <c:v>44408</c:v>
                </c:pt>
                <c:pt idx="399">
                  <c:v>44415</c:v>
                </c:pt>
                <c:pt idx="400">
                  <c:v>44422</c:v>
                </c:pt>
                <c:pt idx="401">
                  <c:v>44429</c:v>
                </c:pt>
                <c:pt idx="402">
                  <c:v>44436</c:v>
                </c:pt>
                <c:pt idx="403">
                  <c:v>44443</c:v>
                </c:pt>
                <c:pt idx="404">
                  <c:v>44450</c:v>
                </c:pt>
                <c:pt idx="405">
                  <c:v>44457</c:v>
                </c:pt>
                <c:pt idx="406">
                  <c:v>44464</c:v>
                </c:pt>
                <c:pt idx="407">
                  <c:v>44471</c:v>
                </c:pt>
                <c:pt idx="408">
                  <c:v>44478</c:v>
                </c:pt>
                <c:pt idx="409">
                  <c:v>44485</c:v>
                </c:pt>
                <c:pt idx="410">
                  <c:v>44492</c:v>
                </c:pt>
                <c:pt idx="411">
                  <c:v>44499</c:v>
                </c:pt>
                <c:pt idx="412">
                  <c:v>44506</c:v>
                </c:pt>
                <c:pt idx="413">
                  <c:v>44513</c:v>
                </c:pt>
                <c:pt idx="414">
                  <c:v>44520</c:v>
                </c:pt>
                <c:pt idx="415">
                  <c:v>44527</c:v>
                </c:pt>
                <c:pt idx="416">
                  <c:v>44534</c:v>
                </c:pt>
                <c:pt idx="417">
                  <c:v>44541</c:v>
                </c:pt>
                <c:pt idx="418">
                  <c:v>44548</c:v>
                </c:pt>
                <c:pt idx="419">
                  <c:v>44555</c:v>
                </c:pt>
                <c:pt idx="420">
                  <c:v>44562</c:v>
                </c:pt>
                <c:pt idx="421">
                  <c:v>44569</c:v>
                </c:pt>
                <c:pt idx="422">
                  <c:v>44576</c:v>
                </c:pt>
                <c:pt idx="423">
                  <c:v>44583</c:v>
                </c:pt>
                <c:pt idx="424">
                  <c:v>44590</c:v>
                </c:pt>
                <c:pt idx="425">
                  <c:v>44597</c:v>
                </c:pt>
                <c:pt idx="426">
                  <c:v>44604</c:v>
                </c:pt>
                <c:pt idx="427">
                  <c:v>44611</c:v>
                </c:pt>
                <c:pt idx="428">
                  <c:v>44618</c:v>
                </c:pt>
                <c:pt idx="429">
                  <c:v>44625</c:v>
                </c:pt>
                <c:pt idx="430">
                  <c:v>44632</c:v>
                </c:pt>
                <c:pt idx="431">
                  <c:v>44639</c:v>
                </c:pt>
                <c:pt idx="432">
                  <c:v>44646</c:v>
                </c:pt>
                <c:pt idx="433">
                  <c:v>44653</c:v>
                </c:pt>
                <c:pt idx="434">
                  <c:v>44660</c:v>
                </c:pt>
                <c:pt idx="435">
                  <c:v>44667</c:v>
                </c:pt>
                <c:pt idx="436">
                  <c:v>44674</c:v>
                </c:pt>
                <c:pt idx="437">
                  <c:v>44681</c:v>
                </c:pt>
                <c:pt idx="438">
                  <c:v>44688</c:v>
                </c:pt>
                <c:pt idx="439">
                  <c:v>44695</c:v>
                </c:pt>
                <c:pt idx="440">
                  <c:v>44702</c:v>
                </c:pt>
                <c:pt idx="441">
                  <c:v>44709</c:v>
                </c:pt>
                <c:pt idx="442">
                  <c:v>44716</c:v>
                </c:pt>
                <c:pt idx="443">
                  <c:v>44723</c:v>
                </c:pt>
                <c:pt idx="444">
                  <c:v>44730</c:v>
                </c:pt>
                <c:pt idx="445">
                  <c:v>44737</c:v>
                </c:pt>
                <c:pt idx="446">
                  <c:v>44744</c:v>
                </c:pt>
                <c:pt idx="447">
                  <c:v>44751</c:v>
                </c:pt>
                <c:pt idx="448">
                  <c:v>44758</c:v>
                </c:pt>
                <c:pt idx="449">
                  <c:v>44765</c:v>
                </c:pt>
                <c:pt idx="450">
                  <c:v>44772</c:v>
                </c:pt>
                <c:pt idx="451">
                  <c:v>44779</c:v>
                </c:pt>
                <c:pt idx="452">
                  <c:v>44786</c:v>
                </c:pt>
                <c:pt idx="453">
                  <c:v>44793</c:v>
                </c:pt>
                <c:pt idx="454">
                  <c:v>44800</c:v>
                </c:pt>
                <c:pt idx="455">
                  <c:v>44807</c:v>
                </c:pt>
                <c:pt idx="456">
                  <c:v>44814</c:v>
                </c:pt>
                <c:pt idx="457">
                  <c:v>44821</c:v>
                </c:pt>
                <c:pt idx="458">
                  <c:v>44828</c:v>
                </c:pt>
                <c:pt idx="459">
                  <c:v>44835</c:v>
                </c:pt>
                <c:pt idx="460">
                  <c:v>44842</c:v>
                </c:pt>
                <c:pt idx="461">
                  <c:v>44849</c:v>
                </c:pt>
                <c:pt idx="462">
                  <c:v>44856</c:v>
                </c:pt>
                <c:pt idx="463">
                  <c:v>44863</c:v>
                </c:pt>
                <c:pt idx="464">
                  <c:v>44870</c:v>
                </c:pt>
                <c:pt idx="465">
                  <c:v>44877</c:v>
                </c:pt>
                <c:pt idx="466">
                  <c:v>44884</c:v>
                </c:pt>
                <c:pt idx="467">
                  <c:v>44891</c:v>
                </c:pt>
                <c:pt idx="468">
                  <c:v>44898</c:v>
                </c:pt>
                <c:pt idx="469">
                  <c:v>44905</c:v>
                </c:pt>
                <c:pt idx="470">
                  <c:v>44912</c:v>
                </c:pt>
                <c:pt idx="471">
                  <c:v>44919</c:v>
                </c:pt>
                <c:pt idx="472">
                  <c:v>44926</c:v>
                </c:pt>
                <c:pt idx="473">
                  <c:v>44933</c:v>
                </c:pt>
                <c:pt idx="474">
                  <c:v>44940</c:v>
                </c:pt>
                <c:pt idx="475">
                  <c:v>44947</c:v>
                </c:pt>
                <c:pt idx="476">
                  <c:v>44954</c:v>
                </c:pt>
                <c:pt idx="477">
                  <c:v>44961</c:v>
                </c:pt>
                <c:pt idx="478">
                  <c:v>44968</c:v>
                </c:pt>
                <c:pt idx="479">
                  <c:v>44975</c:v>
                </c:pt>
                <c:pt idx="480">
                  <c:v>44982</c:v>
                </c:pt>
                <c:pt idx="481">
                  <c:v>44989</c:v>
                </c:pt>
                <c:pt idx="482">
                  <c:v>44996</c:v>
                </c:pt>
                <c:pt idx="483">
                  <c:v>45003</c:v>
                </c:pt>
                <c:pt idx="484">
                  <c:v>45010</c:v>
                </c:pt>
                <c:pt idx="485">
                  <c:v>45017</c:v>
                </c:pt>
                <c:pt idx="486">
                  <c:v>45024</c:v>
                </c:pt>
                <c:pt idx="487">
                  <c:v>45031</c:v>
                </c:pt>
                <c:pt idx="488">
                  <c:v>45038</c:v>
                </c:pt>
                <c:pt idx="489">
                  <c:v>45045</c:v>
                </c:pt>
                <c:pt idx="490">
                  <c:v>45052</c:v>
                </c:pt>
                <c:pt idx="491">
                  <c:v>45059</c:v>
                </c:pt>
                <c:pt idx="492">
                  <c:v>45066</c:v>
                </c:pt>
                <c:pt idx="493">
                  <c:v>45073</c:v>
                </c:pt>
                <c:pt idx="494">
                  <c:v>45080</c:v>
                </c:pt>
                <c:pt idx="495">
                  <c:v>45087</c:v>
                </c:pt>
                <c:pt idx="496">
                  <c:v>45094</c:v>
                </c:pt>
                <c:pt idx="497">
                  <c:v>45101</c:v>
                </c:pt>
                <c:pt idx="498">
                  <c:v>45108</c:v>
                </c:pt>
                <c:pt idx="499">
                  <c:v>45115</c:v>
                </c:pt>
                <c:pt idx="500">
                  <c:v>45122</c:v>
                </c:pt>
                <c:pt idx="501">
                  <c:v>45129</c:v>
                </c:pt>
                <c:pt idx="502">
                  <c:v>45136</c:v>
                </c:pt>
                <c:pt idx="503">
                  <c:v>45143</c:v>
                </c:pt>
                <c:pt idx="504">
                  <c:v>45150</c:v>
                </c:pt>
                <c:pt idx="505">
                  <c:v>45157</c:v>
                </c:pt>
                <c:pt idx="506">
                  <c:v>45164</c:v>
                </c:pt>
                <c:pt idx="507">
                  <c:v>45171</c:v>
                </c:pt>
                <c:pt idx="508">
                  <c:v>45178</c:v>
                </c:pt>
                <c:pt idx="509">
                  <c:v>45185</c:v>
                </c:pt>
                <c:pt idx="510">
                  <c:v>45192</c:v>
                </c:pt>
                <c:pt idx="511">
                  <c:v>45199</c:v>
                </c:pt>
                <c:pt idx="512">
                  <c:v>45206</c:v>
                </c:pt>
                <c:pt idx="513">
                  <c:v>45213</c:v>
                </c:pt>
                <c:pt idx="514">
                  <c:v>45220</c:v>
                </c:pt>
                <c:pt idx="515">
                  <c:v>45227</c:v>
                </c:pt>
                <c:pt idx="516">
                  <c:v>45234</c:v>
                </c:pt>
                <c:pt idx="517">
                  <c:v>45241</c:v>
                </c:pt>
                <c:pt idx="518">
                  <c:v>45248</c:v>
                </c:pt>
                <c:pt idx="519">
                  <c:v>45255</c:v>
                </c:pt>
                <c:pt idx="520">
                  <c:v>45262</c:v>
                </c:pt>
                <c:pt idx="521">
                  <c:v>45269</c:v>
                </c:pt>
                <c:pt idx="522">
                  <c:v>45276</c:v>
                </c:pt>
                <c:pt idx="523">
                  <c:v>45283</c:v>
                </c:pt>
                <c:pt idx="524">
                  <c:v>45290</c:v>
                </c:pt>
                <c:pt idx="525">
                  <c:v>45297</c:v>
                </c:pt>
                <c:pt idx="526">
                  <c:v>45304</c:v>
                </c:pt>
                <c:pt idx="527">
                  <c:v>45311</c:v>
                </c:pt>
                <c:pt idx="528">
                  <c:v>45318</c:v>
                </c:pt>
                <c:pt idx="529">
                  <c:v>45325</c:v>
                </c:pt>
                <c:pt idx="530">
                  <c:v>45332</c:v>
                </c:pt>
                <c:pt idx="531">
                  <c:v>45339</c:v>
                </c:pt>
                <c:pt idx="532">
                  <c:v>45346</c:v>
                </c:pt>
                <c:pt idx="533">
                  <c:v>45353</c:v>
                </c:pt>
                <c:pt idx="534">
                  <c:v>45360</c:v>
                </c:pt>
                <c:pt idx="535">
                  <c:v>45367</c:v>
                </c:pt>
                <c:pt idx="536">
                  <c:v>45374</c:v>
                </c:pt>
                <c:pt idx="537">
                  <c:v>45381</c:v>
                </c:pt>
                <c:pt idx="538">
                  <c:v>45388</c:v>
                </c:pt>
                <c:pt idx="539">
                  <c:v>45395</c:v>
                </c:pt>
                <c:pt idx="540">
                  <c:v>45402</c:v>
                </c:pt>
                <c:pt idx="541">
                  <c:v>45409</c:v>
                </c:pt>
                <c:pt idx="542">
                  <c:v>45416</c:v>
                </c:pt>
                <c:pt idx="543">
                  <c:v>45423</c:v>
                </c:pt>
                <c:pt idx="544">
                  <c:v>45430</c:v>
                </c:pt>
                <c:pt idx="545">
                  <c:v>45437</c:v>
                </c:pt>
                <c:pt idx="546">
                  <c:v>45444</c:v>
                </c:pt>
                <c:pt idx="547">
                  <c:v>45451</c:v>
                </c:pt>
                <c:pt idx="548">
                  <c:v>45458</c:v>
                </c:pt>
                <c:pt idx="549">
                  <c:v>45465</c:v>
                </c:pt>
                <c:pt idx="550">
                  <c:v>45472</c:v>
                </c:pt>
                <c:pt idx="551">
                  <c:v>45479</c:v>
                </c:pt>
                <c:pt idx="552">
                  <c:v>45486</c:v>
                </c:pt>
                <c:pt idx="553">
                  <c:v>45493</c:v>
                </c:pt>
                <c:pt idx="554">
                  <c:v>45500</c:v>
                </c:pt>
                <c:pt idx="555">
                  <c:v>45507</c:v>
                </c:pt>
                <c:pt idx="556">
                  <c:v>45514</c:v>
                </c:pt>
                <c:pt idx="557">
                  <c:v>45521</c:v>
                </c:pt>
                <c:pt idx="558">
                  <c:v>45528</c:v>
                </c:pt>
                <c:pt idx="559">
                  <c:v>45535</c:v>
                </c:pt>
                <c:pt idx="560">
                  <c:v>45542</c:v>
                </c:pt>
                <c:pt idx="561">
                  <c:v>45549</c:v>
                </c:pt>
                <c:pt idx="562">
                  <c:v>45556</c:v>
                </c:pt>
                <c:pt idx="563">
                  <c:v>45563</c:v>
                </c:pt>
                <c:pt idx="564">
                  <c:v>45570</c:v>
                </c:pt>
                <c:pt idx="565">
                  <c:v>45577</c:v>
                </c:pt>
                <c:pt idx="566">
                  <c:v>45584</c:v>
                </c:pt>
                <c:pt idx="567">
                  <c:v>45591</c:v>
                </c:pt>
                <c:pt idx="568">
                  <c:v>45598</c:v>
                </c:pt>
                <c:pt idx="569">
                  <c:v>45605</c:v>
                </c:pt>
                <c:pt idx="570">
                  <c:v>45612</c:v>
                </c:pt>
                <c:pt idx="571">
                  <c:v>45619</c:v>
                </c:pt>
                <c:pt idx="572">
                  <c:v>45626</c:v>
                </c:pt>
                <c:pt idx="573">
                  <c:v>45633</c:v>
                </c:pt>
                <c:pt idx="574">
                  <c:v>45640</c:v>
                </c:pt>
                <c:pt idx="575">
                  <c:v>45647</c:v>
                </c:pt>
                <c:pt idx="576">
                  <c:v>45654</c:v>
                </c:pt>
                <c:pt idx="577">
                  <c:v>45661</c:v>
                </c:pt>
                <c:pt idx="578">
                  <c:v>45668</c:v>
                </c:pt>
                <c:pt idx="579">
                  <c:v>45675</c:v>
                </c:pt>
                <c:pt idx="580">
                  <c:v>45682</c:v>
                </c:pt>
                <c:pt idx="581">
                  <c:v>45689</c:v>
                </c:pt>
                <c:pt idx="582">
                  <c:v>45696</c:v>
                </c:pt>
                <c:pt idx="583">
                  <c:v>45703</c:v>
                </c:pt>
              </c:numCache>
            </c:numRef>
          </c:cat>
          <c:val>
            <c:numRef>
              <c:f>PPI周度拟合!$AT$22:$AT$604</c:f>
              <c:numCache>
                <c:formatCode>General</c:formatCode>
                <c:ptCount val="583"/>
                <c:pt idx="394" formatCode="#,##0.00_ ">
                  <c:v>0.46110354373810647</c:v>
                </c:pt>
                <c:pt idx="395" formatCode="#,##0.00_ ">
                  <c:v>0.52275416840449951</c:v>
                </c:pt>
                <c:pt idx="396" formatCode="#,##0.00_ ">
                  <c:v>0.48931765413247114</c:v>
                </c:pt>
                <c:pt idx="397" formatCode="#,##0.00_ ">
                  <c:v>0.52682463372492294</c:v>
                </c:pt>
                <c:pt idx="398" formatCode="#,##0.00_ ">
                  <c:v>0.70466762886818268</c:v>
                </c:pt>
                <c:pt idx="399" formatCode="#,##0.00_ ">
                  <c:v>0.76574039359782087</c:v>
                </c:pt>
                <c:pt idx="400" formatCode="#,##0.00_ ">
                  <c:v>0.62739203379253605</c:v>
                </c:pt>
                <c:pt idx="401" formatCode="#,##0.00_ ">
                  <c:v>0.70219994374146022</c:v>
                </c:pt>
                <c:pt idx="402" formatCode="#,##0.00_ ">
                  <c:v>1.0403350367375135</c:v>
                </c:pt>
                <c:pt idx="403" formatCode="#,##0.00_ ">
                  <c:v>1.2919245862485855</c:v>
                </c:pt>
                <c:pt idx="404" formatCode="#,##0.00_ ">
                  <c:v>1.2640186127107849</c:v>
                </c:pt>
                <c:pt idx="405" formatCode="#,##0.00_ ">
                  <c:v>1.2037217643031157</c:v>
                </c:pt>
                <c:pt idx="406" formatCode="#,##0.00_ ">
                  <c:v>2.3661387942195007</c:v>
                </c:pt>
                <c:pt idx="407" formatCode="#,##0.00_ ">
                  <c:v>2.4495988150811541</c:v>
                </c:pt>
                <c:pt idx="408" formatCode="#,##0.00_ ">
                  <c:v>2.967359486550242</c:v>
                </c:pt>
                <c:pt idx="409" formatCode="#,##0.00_ ">
                  <c:v>2.2169029041491037</c:v>
                </c:pt>
                <c:pt idx="410" formatCode="#,##0.00_ ">
                  <c:v>0.61480348832649701</c:v>
                </c:pt>
                <c:pt idx="411" formatCode="#,##0.00_ ">
                  <c:v>0.5973641550563733</c:v>
                </c:pt>
                <c:pt idx="412" formatCode="#,##0.00_ ">
                  <c:v>0.53317508428409499</c:v>
                </c:pt>
                <c:pt idx="413" formatCode="#,##0.00_ ">
                  <c:v>0.7546572723330347</c:v>
                </c:pt>
                <c:pt idx="414" formatCode="#,##0.00_ ">
                  <c:v>0.24469682898447398</c:v>
                </c:pt>
                <c:pt idx="415" formatCode="#,##0.00_ ">
                  <c:v>-1.3965705737196292</c:v>
                </c:pt>
                <c:pt idx="416" formatCode="#,##0.00_ ">
                  <c:v>-1.319188311097419</c:v>
                </c:pt>
                <c:pt idx="417" formatCode="#,##0.00_ ">
                  <c:v>-1.1289379441674257</c:v>
                </c:pt>
                <c:pt idx="418" formatCode="#,##0.00_ ">
                  <c:v>-3.9087270516738049E-3</c:v>
                </c:pt>
                <c:pt idx="419" formatCode="#,##0.00_ ">
                  <c:v>-0.68695224948524136</c:v>
                </c:pt>
                <c:pt idx="420" formatCode="#,##0.00_ ">
                  <c:v>-0.57330743723637778</c:v>
                </c:pt>
                <c:pt idx="421" formatCode="#,##0.00_ ">
                  <c:v>-0.5358315862267069</c:v>
                </c:pt>
                <c:pt idx="422" formatCode="#,##0.00_ ">
                  <c:v>-0.22448385002661103</c:v>
                </c:pt>
                <c:pt idx="423" formatCode="#,##0.00_ ">
                  <c:v>0.22685536015186158</c:v>
                </c:pt>
                <c:pt idx="424" formatCode="#,##0.00_ ">
                  <c:v>0.19932761259833584</c:v>
                </c:pt>
                <c:pt idx="425" formatCode="#,##0.00_ ">
                  <c:v>0.39830087727641361</c:v>
                </c:pt>
                <c:pt idx="426" formatCode="#,##0.00_ ">
                  <c:v>0.46122461593067465</c:v>
                </c:pt>
                <c:pt idx="427" formatCode="#,##0.00_ ">
                  <c:v>0.61528608105858218</c:v>
                </c:pt>
                <c:pt idx="428" formatCode="#,##0.00_ ">
                  <c:v>1.0471354789112499</c:v>
                </c:pt>
                <c:pt idx="429" formatCode="#,##0.00_ ">
                  <c:v>1.0763538240994934</c:v>
                </c:pt>
                <c:pt idx="430" formatCode="#,##0.00_ ">
                  <c:v>0.68732081071539763</c:v>
                </c:pt>
                <c:pt idx="431" formatCode="#,##0.00_ ">
                  <c:v>0.90036017624010534</c:v>
                </c:pt>
                <c:pt idx="432" formatCode="#,##0.00_ ">
                  <c:v>0.89187224999146508</c:v>
                </c:pt>
                <c:pt idx="433" formatCode="#,##0.00_ ">
                  <c:v>0.92044676305303219</c:v>
                </c:pt>
                <c:pt idx="434" formatCode="#,##0.00_ ">
                  <c:v>0.50085431210786902</c:v>
                </c:pt>
                <c:pt idx="435" formatCode="#,##0.00_ ">
                  <c:v>0.62447426149491037</c:v>
                </c:pt>
                <c:pt idx="436" formatCode="#,##0.00_ ">
                  <c:v>0.30026391992673801</c:v>
                </c:pt>
                <c:pt idx="437" formatCode="#,##0.00_ ">
                  <c:v>0.47440750647048263</c:v>
                </c:pt>
                <c:pt idx="438" formatCode="#,##0.00_ ">
                  <c:v>7.0482437864649666E-2</c:v>
                </c:pt>
                <c:pt idx="439" formatCode="#,##0.00_ ">
                  <c:v>5.0105896880261819E-2</c:v>
                </c:pt>
                <c:pt idx="440" formatCode="#,##0.00_ ">
                  <c:v>0.16259118490473948</c:v>
                </c:pt>
                <c:pt idx="441" formatCode="#,##0.00_ ">
                  <c:v>1.6820480350349082E-2</c:v>
                </c:pt>
                <c:pt idx="442" formatCode="#,##0.00_ ">
                  <c:v>-6.8128026230531158E-3</c:v>
                </c:pt>
                <c:pt idx="443" formatCode="#,##0.00_ ">
                  <c:v>-0.32711510521963055</c:v>
                </c:pt>
                <c:pt idx="444" formatCode="#,##0.00_ ">
                  <c:v>-0.57571052718846893</c:v>
                </c:pt>
                <c:pt idx="445" formatCode="#,##0.00_ ">
                  <c:v>-0.39036156496884727</c:v>
                </c:pt>
                <c:pt idx="446" formatCode="#,##0.00_ ">
                  <c:v>-1.1587668550851054</c:v>
                </c:pt>
                <c:pt idx="447" formatCode="#,##0.00_ ">
                  <c:v>-1.4076002707340158</c:v>
                </c:pt>
                <c:pt idx="448" formatCode="#,##0.00_ ">
                  <c:v>-1.0549254757327398</c:v>
                </c:pt>
                <c:pt idx="449" formatCode="#,##0.00_ ">
                  <c:v>-1.578707398448139</c:v>
                </c:pt>
                <c:pt idx="450" formatCode="#,##0.00_ ">
                  <c:v>-1.1363557376390001</c:v>
                </c:pt>
                <c:pt idx="451" formatCode="#,##0.00_ ">
                  <c:v>-1.2744933399948071</c:v>
                </c:pt>
                <c:pt idx="452" formatCode="#,##0.00_ ">
                  <c:v>-1.2495007210715143</c:v>
                </c:pt>
                <c:pt idx="453" formatCode="#,##0.00_ ">
                  <c:v>-1.1396502012946785</c:v>
                </c:pt>
                <c:pt idx="454" formatCode="#,##0.00_ ">
                  <c:v>-0.11779038135374004</c:v>
                </c:pt>
                <c:pt idx="455" formatCode="#,##0.00_ ">
                  <c:v>4.094348599499309E-2</c:v>
                </c:pt>
                <c:pt idx="456" formatCode="#,##0.00_ ">
                  <c:v>-1.8216986045981487E-2</c:v>
                </c:pt>
                <c:pt idx="457" formatCode="#,##0.00_ ">
                  <c:v>-0.30493611859527159</c:v>
                </c:pt>
                <c:pt idx="458" formatCode="#,##0.00_ ">
                  <c:v>0.21463072119542809</c:v>
                </c:pt>
                <c:pt idx="459" formatCode="#,##0.00_ ">
                  <c:v>0.2765052389145683</c:v>
                </c:pt>
                <c:pt idx="460" formatCode="#,##0.00_ ">
                  <c:v>0.22955399529999482</c:v>
                </c:pt>
                <c:pt idx="461" formatCode="#,##0.00_ ">
                  <c:v>7.9310044590008885E-2</c:v>
                </c:pt>
                <c:pt idx="462" formatCode="#,##0.00_ ">
                  <c:v>0.11815878479909124</c:v>
                </c:pt>
                <c:pt idx="463" formatCode="#,##0.00_ ">
                  <c:v>-7.3080003282275083E-2</c:v>
                </c:pt>
                <c:pt idx="464" formatCode="#,##0.00_ ">
                  <c:v>0.25471644851349484</c:v>
                </c:pt>
                <c:pt idx="465" formatCode="#,##0.00_ ">
                  <c:v>0.20020476996968906</c:v>
                </c:pt>
                <c:pt idx="466" formatCode="#,##0.00_ ">
                  <c:v>-0.34851084779746261</c:v>
                </c:pt>
                <c:pt idx="467" formatCode="#,##0.00_ ">
                  <c:v>-0.38856680147313027</c:v>
                </c:pt>
                <c:pt idx="468" formatCode="#,##0.00_ ">
                  <c:v>-0.46175275985419761</c:v>
                </c:pt>
                <c:pt idx="469" formatCode="#,##0.00_ ">
                  <c:v>-0.20116959087520947</c:v>
                </c:pt>
                <c:pt idx="470" formatCode="#,##0.00_ ">
                  <c:v>-0.36283603368206951</c:v>
                </c:pt>
                <c:pt idx="471" formatCode="#,##0.00_ ">
                  <c:v>-0.53958184201031689</c:v>
                </c:pt>
                <c:pt idx="472" formatCode="#,##0.00_ ">
                  <c:v>-0.50871603025273293</c:v>
                </c:pt>
                <c:pt idx="473" formatCode="#,##0.00_ ">
                  <c:v>-0.44361018183873657</c:v>
                </c:pt>
                <c:pt idx="474" formatCode="#,##0.00_ ">
                  <c:v>-0.4860032446789902</c:v>
                </c:pt>
                <c:pt idx="475" formatCode="#,##0.00_ ">
                  <c:v>-0.49878606683011828</c:v>
                </c:pt>
                <c:pt idx="476" formatCode="#,##0.00_ ">
                  <c:v>-0.12798748555077571</c:v>
                </c:pt>
                <c:pt idx="477" formatCode="#,##0.00_ ">
                  <c:v>-0.26143935844911537</c:v>
                </c:pt>
                <c:pt idx="478" formatCode="#,##0.00_ ">
                  <c:v>-0.24895386835102618</c:v>
                </c:pt>
                <c:pt idx="479" formatCode="#,##0.00_ ">
                  <c:v>-3.8723109096132358E-2</c:v>
                </c:pt>
                <c:pt idx="480" formatCode="#,##0.00_ ">
                  <c:v>0.12708652006943419</c:v>
                </c:pt>
                <c:pt idx="481" formatCode="#,##0.00_ ">
                  <c:v>5.9865585394962499E-2</c:v>
                </c:pt>
                <c:pt idx="482" formatCode="#,##0.00_ ">
                  <c:v>-5.9903540719988817E-2</c:v>
                </c:pt>
                <c:pt idx="483" formatCode="#,##0.00_ ">
                  <c:v>-0.12723644340671056</c:v>
                </c:pt>
                <c:pt idx="484" formatCode="#,##0.00_ ">
                  <c:v>-0.15848412988840649</c:v>
                </c:pt>
                <c:pt idx="485" formatCode="#,##0.00_ ">
                  <c:v>-0.27079097752608805</c:v>
                </c:pt>
                <c:pt idx="486" formatCode="#,##0.00_ ">
                  <c:v>-0.24807881358093153</c:v>
                </c:pt>
                <c:pt idx="487" formatCode="#,##0.00_ ">
                  <c:v>-3.9059831545781659E-2</c:v>
                </c:pt>
                <c:pt idx="488" formatCode="#,##0.00_ ">
                  <c:v>-0.68755030884909951</c:v>
                </c:pt>
                <c:pt idx="489" formatCode="#,##0.00_ ">
                  <c:v>-0.77892390381724241</c:v>
                </c:pt>
                <c:pt idx="490" formatCode="#,##0.00_ ">
                  <c:v>-0.75282775415914338</c:v>
                </c:pt>
                <c:pt idx="491" formatCode="#,##0.00_ ">
                  <c:v>-0.87054217687162594</c:v>
                </c:pt>
                <c:pt idx="492" formatCode="#,##0.00_ ">
                  <c:v>-0.82740262453947033</c:v>
                </c:pt>
                <c:pt idx="493" formatCode="#,##0.00_ ">
                  <c:v>-0.92031006470814292</c:v>
                </c:pt>
                <c:pt idx="494" formatCode="#,##0.00_ ">
                  <c:v>-0.79312606486082249</c:v>
                </c:pt>
                <c:pt idx="495" formatCode="#,##0.00_ ">
                  <c:v>-0.87935761293092685</c:v>
                </c:pt>
                <c:pt idx="496" formatCode="#,##0.00_ ">
                  <c:v>-0.82167069356928701</c:v>
                </c:pt>
                <c:pt idx="497" formatCode="#,##0.00_ ">
                  <c:v>-0.85153318812398626</c:v>
                </c:pt>
                <c:pt idx="498" formatCode="#,##0.00_ ">
                  <c:v>-0.3352641388064731</c:v>
                </c:pt>
                <c:pt idx="499" formatCode="#,##0.00_ ">
                  <c:v>-0.24932407575674712</c:v>
                </c:pt>
                <c:pt idx="500" formatCode="#,##0.00_ ">
                  <c:v>-0.28511684614762889</c:v>
                </c:pt>
                <c:pt idx="501" formatCode="#,##0.00_ ">
                  <c:v>0.14921651734506122</c:v>
                </c:pt>
                <c:pt idx="502" formatCode="#,##0.00_ ">
                  <c:v>3.4278346260576999E-2</c:v>
                </c:pt>
                <c:pt idx="503" formatCode="#,##0.00_ ">
                  <c:v>7.8049174696413481E-3</c:v>
                </c:pt>
                <c:pt idx="504" formatCode="#,##0.00_ ">
                  <c:v>-3.5408914338647131E-2</c:v>
                </c:pt>
                <c:pt idx="505" formatCode="#,##0.00_ ">
                  <c:v>9.4815271966431386E-2</c:v>
                </c:pt>
                <c:pt idx="506" formatCode="#,##0.00_ ">
                  <c:v>0.38940731199879203</c:v>
                </c:pt>
                <c:pt idx="507" formatCode="#,##0.00_ ">
                  <c:v>0.4250269906141344</c:v>
                </c:pt>
                <c:pt idx="508" formatCode="#,##0.00_ ">
                  <c:v>0.36390541722497327</c:v>
                </c:pt>
                <c:pt idx="509" formatCode="#,##0.00_ ">
                  <c:v>0.5185993373702793</c:v>
                </c:pt>
                <c:pt idx="510" formatCode="#,##0.00_ ">
                  <c:v>0.34694492829193535</c:v>
                </c:pt>
                <c:pt idx="511" formatCode="#,##0.00_ ">
                  <c:v>0.20831314712786336</c:v>
                </c:pt>
                <c:pt idx="512" formatCode="#,##0.00_ ">
                  <c:v>0.10800739539776676</c:v>
                </c:pt>
                <c:pt idx="513" formatCode="#,##0.00_ ">
                  <c:v>0.14253251222980334</c:v>
                </c:pt>
                <c:pt idx="514" formatCode="#,##0.00_ ">
                  <c:v>0.17311201944633053</c:v>
                </c:pt>
                <c:pt idx="515" formatCode="#,##0.00_ ">
                  <c:v>-0.20224762655242856</c:v>
                </c:pt>
                <c:pt idx="516" formatCode="#,##0.00_ ">
                  <c:v>-0.23587350597692314</c:v>
                </c:pt>
                <c:pt idx="517" formatCode="#,##0.00_ ">
                  <c:v>-0.18776815819499657</c:v>
                </c:pt>
                <c:pt idx="518" formatCode="#,##0.00_ ">
                  <c:v>-0.25945801233937726</c:v>
                </c:pt>
                <c:pt idx="519" formatCode="#,##0.00_ ">
                  <c:v>-0.39170326932809013</c:v>
                </c:pt>
                <c:pt idx="520" formatCode="#,##0.00_ ">
                  <c:v>-0.37440376820395305</c:v>
                </c:pt>
                <c:pt idx="521" formatCode="#,##0.00_ ">
                  <c:v>-0.32505639045578816</c:v>
                </c:pt>
                <c:pt idx="522" formatCode="#,##0.00_ ">
                  <c:v>-0.43339584866720732</c:v>
                </c:pt>
                <c:pt idx="523" formatCode="#,##0.00_ ">
                  <c:v>-0.29926507601183261</c:v>
                </c:pt>
                <c:pt idx="524" formatCode="#,##0.00_ ">
                  <c:v>-0.15118999726314861</c:v>
                </c:pt>
                <c:pt idx="525" formatCode="#,##0.00_ ">
                  <c:v>-0.25788190560790819</c:v>
                </c:pt>
                <c:pt idx="526" formatCode="#,##0.00_ ">
                  <c:v>-0.19092809712894324</c:v>
                </c:pt>
                <c:pt idx="527" formatCode="#,##0.00_ ">
                  <c:v>-6.7018470215413503E-2</c:v>
                </c:pt>
                <c:pt idx="528" formatCode="#,##0.00_ ">
                  <c:v>-0.11589077434287529</c:v>
                </c:pt>
                <c:pt idx="529" formatCode="#,##0.00_ ">
                  <c:v>-0.26480717247047686</c:v>
                </c:pt>
                <c:pt idx="530" formatCode="#,##0.00_ ">
                  <c:v>-0.21930205318664792</c:v>
                </c:pt>
                <c:pt idx="531" formatCode="#,##0.00_ ">
                  <c:v>-0.20385271510805297</c:v>
                </c:pt>
                <c:pt idx="532" formatCode="#,##0.00_ ">
                  <c:v>-8.1968123335937365E-2</c:v>
                </c:pt>
                <c:pt idx="533" formatCode="#,##0.00_ ">
                  <c:v>-5.9812449786406853E-2</c:v>
                </c:pt>
                <c:pt idx="534" formatCode="#,##0.00_ ">
                  <c:v>-0.1337347590892228</c:v>
                </c:pt>
                <c:pt idx="535" formatCode="#,##0.00_ ">
                  <c:v>-0.10511900516275391</c:v>
                </c:pt>
                <c:pt idx="536" formatCode="#,##0.00_ ">
                  <c:v>-0.11936566262567908</c:v>
                </c:pt>
                <c:pt idx="537" formatCode="#,##0.00_ ">
                  <c:v>-0.28053639008967957</c:v>
                </c:pt>
                <c:pt idx="538" formatCode="#,##0.00_ ">
                  <c:v>-0.17551587359760892</c:v>
                </c:pt>
                <c:pt idx="539" formatCode="#,##0.00_ ">
                  <c:v>7.4843431948223432E-2</c:v>
                </c:pt>
                <c:pt idx="540" formatCode="#,##0.00_ ">
                  <c:v>-4.9094630672954706E-3</c:v>
                </c:pt>
                <c:pt idx="541" formatCode="#,##0.00_ ">
                  <c:v>0.18548691649904986</c:v>
                </c:pt>
                <c:pt idx="542" formatCode="#,##0.00_ ">
                  <c:v>0.1640092437847418</c:v>
                </c:pt>
                <c:pt idx="543" formatCode="#,##0.00_ ">
                  <c:v>0.12146563970443221</c:v>
                </c:pt>
                <c:pt idx="544" formatCode="#,##0.00_ ">
                  <c:v>0.30194771786575469</c:v>
                </c:pt>
                <c:pt idx="545" formatCode="#,##0.00_ ">
                  <c:v>0.19828862468596373</c:v>
                </c:pt>
                <c:pt idx="546" formatCode="#,##0.00_ ">
                  <c:v>0.11565500542697887</c:v>
                </c:pt>
                <c:pt idx="547" formatCode="#,##0.00_ ">
                  <c:v>0.16735367368699464</c:v>
                </c:pt>
                <c:pt idx="548" formatCode="#,##0.00_ ">
                  <c:v>0.18621574017243525</c:v>
                </c:pt>
                <c:pt idx="549" formatCode="#,##0.00_ ">
                  <c:v>5.1592131882616736E-2</c:v>
                </c:pt>
                <c:pt idx="550" formatCode="#,##0.00_ ">
                  <c:v>-6.2205224241038623E-2</c:v>
                </c:pt>
                <c:pt idx="551" formatCode="#,##0.00_ ">
                  <c:v>-0.16448997397903081</c:v>
                </c:pt>
                <c:pt idx="552" formatCode="#,##0.00_ ">
                  <c:v>-0.21407403043253304</c:v>
                </c:pt>
                <c:pt idx="553" formatCode="#,##0.00_ ">
                  <c:v>-0.29962136936577882</c:v>
                </c:pt>
                <c:pt idx="554" formatCode="#,##0.00_ ">
                  <c:v>-0.72689543549572999</c:v>
                </c:pt>
                <c:pt idx="555" formatCode="#,##0.00_ ">
                  <c:v>-0.68566587909423493</c:v>
                </c:pt>
                <c:pt idx="556" formatCode="#,##0.00_ ">
                  <c:v>-0.79087576583992059</c:v>
                </c:pt>
                <c:pt idx="557" formatCode="#,##0.00_ ">
                  <c:v>-0.57109795786890316</c:v>
                </c:pt>
                <c:pt idx="558" formatCode="#,##0.00_ ">
                  <c:v>-0.55308349639005605</c:v>
                </c:pt>
                <c:pt idx="559" formatCode="#,##0.00_ ">
                  <c:v>-0.7294478540518643</c:v>
                </c:pt>
                <c:pt idx="560" formatCode="#,##0.00_ ">
                  <c:v>-0.5770862261888543</c:v>
                </c:pt>
                <c:pt idx="561" formatCode="#,##0.00_ ">
                  <c:v>-0.47701643592798065</c:v>
                </c:pt>
                <c:pt idx="562" formatCode="#,##0.00_ ">
                  <c:v>-0.55001233598037103</c:v>
                </c:pt>
                <c:pt idx="563" formatCode="#,##0.00_ ">
                  <c:v>0.22804932764596708</c:v>
                </c:pt>
                <c:pt idx="564" formatCode="#,##0.00_ ">
                  <c:v>-0.27926953219044337</c:v>
                </c:pt>
                <c:pt idx="565" formatCode="#,##0.00_ ">
                  <c:v>-0.17914932730517608</c:v>
                </c:pt>
                <c:pt idx="566" formatCode="#,##0.00_ ">
                  <c:v>-0.14405717343225771</c:v>
                </c:pt>
                <c:pt idx="567" formatCode="#,##0.00_ ">
                  <c:v>0.17740553708914134</c:v>
                </c:pt>
                <c:pt idx="568" formatCode="#,##0.00_ ">
                  <c:v>0.12203600114551549</c:v>
                </c:pt>
                <c:pt idx="569" formatCode="#,##0.00_ ">
                  <c:v>-1.345579582789147E-2</c:v>
                </c:pt>
                <c:pt idx="570" formatCode="#,##0.00_ ">
                  <c:v>5.5108292687102378E-2</c:v>
                </c:pt>
                <c:pt idx="571" formatCode="#,##0.00_ ">
                  <c:v>2.6418332564462063E-2</c:v>
                </c:pt>
                <c:pt idx="572" formatCode="#,##0.00_ ">
                  <c:v>-1.3645217999208273E-2</c:v>
                </c:pt>
                <c:pt idx="573" formatCode="#,##0.00_ ">
                  <c:v>-7.8457786247381589E-2</c:v>
                </c:pt>
                <c:pt idx="574" formatCode="#,##0.00_ ">
                  <c:v>-0.1532197128226849</c:v>
                </c:pt>
                <c:pt idx="575" formatCode="#,##0.00_ ">
                  <c:v>-9.1175385405718873E-2</c:v>
                </c:pt>
                <c:pt idx="576" formatCode="#,##0.00_ ">
                  <c:v>-0.22321267423472879</c:v>
                </c:pt>
                <c:pt idx="577" formatCode="#,##0.00_ ">
                  <c:v>-0.30144509104341111</c:v>
                </c:pt>
                <c:pt idx="578" formatCode="#,##0.00_ ">
                  <c:v>-0.18541928307979769</c:v>
                </c:pt>
                <c:pt idx="579" formatCode="#,##0.00_ ">
                  <c:v>-0.25136382413185643</c:v>
                </c:pt>
                <c:pt idx="580" formatCode="#,##0.00_ ">
                  <c:v>#N/A</c:v>
                </c:pt>
                <c:pt idx="581" formatCode="#,##0.00_ ">
                  <c:v>0.16482359852084605</c:v>
                </c:pt>
                <c:pt idx="582" formatCode="#,##0.00_ ">
                  <c:v>0.28477294114855678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335-4B3A-9EE7-370E171F7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ax val="45703"/>
          <c:min val="44972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  <c:majorUnit val="43"/>
        <c:majorTimeUnit val="days"/>
        <c:minorUnit val="1"/>
        <c:minorTimeUnit val="months"/>
      </c:dateAx>
      <c:valAx>
        <c:axId val="836681224"/>
        <c:scaling>
          <c:orientation val="minMax"/>
          <c:max val="2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995397259832672"/>
          <c:y val="3.9721221240165423E-2"/>
          <c:w val="0.60805501152723251"/>
          <c:h val="7.3538514704465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459301789123349"/>
          <c:w val="0.8580465665607635"/>
          <c:h val="0.63942938030512309"/>
        </c:manualLayout>
      </c:layout>
      <c:lineChart>
        <c:grouping val="standard"/>
        <c:varyColors val="0"/>
        <c:ser>
          <c:idx val="1"/>
          <c:order val="0"/>
          <c:tx>
            <c:strRef>
              <c:f>PPI周度拟合!$N$18</c:f>
              <c:strCache>
                <c:ptCount val="1"/>
                <c:pt idx="0">
                  <c:v>柴油</c:v>
                </c:pt>
              </c:strCache>
            </c:strRef>
          </c:tx>
          <c:marker>
            <c:symbol val="none"/>
          </c:marker>
          <c:cat>
            <c:numRef>
              <c:f>PPI周度拟合!$M$607:$M$661</c:f>
              <c:numCache>
                <c:formatCode>yyyy\-mm\-dd</c:formatCode>
                <c:ptCount val="55"/>
                <c:pt idx="0">
                  <c:v>45325</c:v>
                </c:pt>
                <c:pt idx="1">
                  <c:v>45332</c:v>
                </c:pt>
                <c:pt idx="2">
                  <c:v>45339</c:v>
                </c:pt>
                <c:pt idx="3">
                  <c:v>45346</c:v>
                </c:pt>
                <c:pt idx="4">
                  <c:v>45353</c:v>
                </c:pt>
                <c:pt idx="5">
                  <c:v>45360</c:v>
                </c:pt>
                <c:pt idx="6">
                  <c:v>45367</c:v>
                </c:pt>
                <c:pt idx="7">
                  <c:v>45374</c:v>
                </c:pt>
                <c:pt idx="8">
                  <c:v>45381</c:v>
                </c:pt>
                <c:pt idx="9">
                  <c:v>45388</c:v>
                </c:pt>
                <c:pt idx="10">
                  <c:v>45395</c:v>
                </c:pt>
                <c:pt idx="11">
                  <c:v>45402</c:v>
                </c:pt>
                <c:pt idx="12">
                  <c:v>45409</c:v>
                </c:pt>
                <c:pt idx="13">
                  <c:v>45416</c:v>
                </c:pt>
                <c:pt idx="14">
                  <c:v>45423</c:v>
                </c:pt>
                <c:pt idx="15">
                  <c:v>45430</c:v>
                </c:pt>
                <c:pt idx="16">
                  <c:v>45437</c:v>
                </c:pt>
                <c:pt idx="17">
                  <c:v>45444</c:v>
                </c:pt>
                <c:pt idx="18">
                  <c:v>45451</c:v>
                </c:pt>
                <c:pt idx="19">
                  <c:v>45458</c:v>
                </c:pt>
                <c:pt idx="20">
                  <c:v>45465</c:v>
                </c:pt>
                <c:pt idx="21">
                  <c:v>45472</c:v>
                </c:pt>
                <c:pt idx="22">
                  <c:v>45479</c:v>
                </c:pt>
                <c:pt idx="23">
                  <c:v>45486</c:v>
                </c:pt>
                <c:pt idx="24">
                  <c:v>45493</c:v>
                </c:pt>
                <c:pt idx="25">
                  <c:v>45500</c:v>
                </c:pt>
                <c:pt idx="26">
                  <c:v>45507</c:v>
                </c:pt>
                <c:pt idx="27">
                  <c:v>45514</c:v>
                </c:pt>
                <c:pt idx="28">
                  <c:v>45521</c:v>
                </c:pt>
                <c:pt idx="29">
                  <c:v>45528</c:v>
                </c:pt>
                <c:pt idx="30">
                  <c:v>45535</c:v>
                </c:pt>
                <c:pt idx="31">
                  <c:v>45542</c:v>
                </c:pt>
                <c:pt idx="32">
                  <c:v>45549</c:v>
                </c:pt>
                <c:pt idx="33">
                  <c:v>45556</c:v>
                </c:pt>
                <c:pt idx="34">
                  <c:v>45563</c:v>
                </c:pt>
                <c:pt idx="35">
                  <c:v>45570</c:v>
                </c:pt>
                <c:pt idx="36">
                  <c:v>45577</c:v>
                </c:pt>
                <c:pt idx="37">
                  <c:v>45584</c:v>
                </c:pt>
                <c:pt idx="38">
                  <c:v>45591</c:v>
                </c:pt>
                <c:pt idx="39">
                  <c:v>45598</c:v>
                </c:pt>
                <c:pt idx="40">
                  <c:v>45605</c:v>
                </c:pt>
                <c:pt idx="41">
                  <c:v>45612</c:v>
                </c:pt>
                <c:pt idx="42">
                  <c:v>45619</c:v>
                </c:pt>
                <c:pt idx="43">
                  <c:v>45626</c:v>
                </c:pt>
                <c:pt idx="44">
                  <c:v>45633</c:v>
                </c:pt>
                <c:pt idx="45">
                  <c:v>45640</c:v>
                </c:pt>
                <c:pt idx="46">
                  <c:v>45647</c:v>
                </c:pt>
                <c:pt idx="47">
                  <c:v>45654</c:v>
                </c:pt>
                <c:pt idx="48">
                  <c:v>45661</c:v>
                </c:pt>
                <c:pt idx="49">
                  <c:v>45668</c:v>
                </c:pt>
                <c:pt idx="50">
                  <c:v>45675</c:v>
                </c:pt>
                <c:pt idx="51">
                  <c:v>45682</c:v>
                </c:pt>
                <c:pt idx="52">
                  <c:v>45689</c:v>
                </c:pt>
                <c:pt idx="53">
                  <c:v>45696</c:v>
                </c:pt>
                <c:pt idx="54">
                  <c:v>45703</c:v>
                </c:pt>
              </c:numCache>
            </c:numRef>
          </c:cat>
          <c:val>
            <c:numRef>
              <c:f>PPI周度拟合!$N$607:$N$661</c:f>
              <c:numCache>
                <c:formatCode>0.0000</c:formatCode>
                <c:ptCount val="55"/>
                <c:pt idx="0">
                  <c:v>1.883497567668698</c:v>
                </c:pt>
                <c:pt idx="1">
                  <c:v>-0.25710088148873922</c:v>
                </c:pt>
                <c:pt idx="2">
                  <c:v>-2.4548913710560782E-2</c:v>
                </c:pt>
                <c:pt idx="3">
                  <c:v>-0.19643953345610043</c:v>
                </c:pt>
                <c:pt idx="4">
                  <c:v>4.9206544470408176E-2</c:v>
                </c:pt>
                <c:pt idx="5">
                  <c:v>1.0451248001967457</c:v>
                </c:pt>
                <c:pt idx="6">
                  <c:v>0.17035775127767749</c:v>
                </c:pt>
                <c:pt idx="7">
                  <c:v>0.32798833819242645</c:v>
                </c:pt>
                <c:pt idx="8">
                  <c:v>-6.0540016951208031E-2</c:v>
                </c:pt>
                <c:pt idx="9">
                  <c:v>3.1E-2</c:v>
                </c:pt>
                <c:pt idx="10">
                  <c:v>0.15516829792312592</c:v>
                </c:pt>
                <c:pt idx="11">
                  <c:v>1.442021213204626</c:v>
                </c:pt>
                <c:pt idx="12">
                  <c:v>-0.31719924812030342</c:v>
                </c:pt>
                <c:pt idx="13">
                  <c:v>-0.90748379493223297</c:v>
                </c:pt>
                <c:pt idx="14">
                  <c:v>-0.3805899143672633</c:v>
                </c:pt>
                <c:pt idx="15">
                  <c:v>-1.8744030563514826</c:v>
                </c:pt>
                <c:pt idx="16">
                  <c:v>-3.6500790850467979E-2</c:v>
                </c:pt>
                <c:pt idx="17">
                  <c:v>0.41382667964946052</c:v>
                </c:pt>
                <c:pt idx="18">
                  <c:v>-0.13333333333332575</c:v>
                </c:pt>
                <c:pt idx="19">
                  <c:v>0.13351134846462287</c:v>
                </c:pt>
                <c:pt idx="20">
                  <c:v>-1.2727272727272663</c:v>
                </c:pt>
                <c:pt idx="21">
                  <c:v>-0.1104972375690636</c:v>
                </c:pt>
                <c:pt idx="22">
                  <c:v>1.1553588987217438</c:v>
                </c:pt>
                <c:pt idx="23">
                  <c:v>-0.10935601458079702</c:v>
                </c:pt>
                <c:pt idx="24">
                  <c:v>0.76633013015448626</c:v>
                </c:pt>
                <c:pt idx="25">
                  <c:v>-0.21728633510382167</c:v>
                </c:pt>
                <c:pt idx="26">
                  <c:v>-1.0404064843939125</c:v>
                </c:pt>
                <c:pt idx="27">
                  <c:v>-7.3349633251822866E-2</c:v>
                </c:pt>
                <c:pt idx="28">
                  <c:v>-2.0185955468558774</c:v>
                </c:pt>
                <c:pt idx="29">
                  <c:v>-0.46198027219378446</c:v>
                </c:pt>
                <c:pt idx="30">
                  <c:v>-0.1003512293025608</c:v>
                </c:pt>
                <c:pt idx="31">
                  <c:v>-0.50226017076845153</c:v>
                </c:pt>
                <c:pt idx="32">
                  <c:v>-1.4639071176173672</c:v>
                </c:pt>
                <c:pt idx="33">
                  <c:v>-0.24334016393441971</c:v>
                </c:pt>
                <c:pt idx="34">
                  <c:v>-3.0427525998202611</c:v>
                </c:pt>
                <c:pt idx="35">
                  <c:v>0.11917372881356414</c:v>
                </c:pt>
                <c:pt idx="36">
                  <c:v>3.9677291363588552E-2</c:v>
                </c:pt>
                <c:pt idx="37">
                  <c:v>0.67424643046007304</c:v>
                </c:pt>
                <c:pt idx="38">
                  <c:v>0.80105055810899728</c:v>
                </c:pt>
                <c:pt idx="39">
                  <c:v>0.33871808233453748</c:v>
                </c:pt>
                <c:pt idx="40">
                  <c:v>-0.58426382757724582</c:v>
                </c:pt>
                <c:pt idx="41">
                  <c:v>-0.20895912237168091</c:v>
                </c:pt>
                <c:pt idx="42">
                  <c:v>0.35335689045936647</c:v>
                </c:pt>
                <c:pt idx="43">
                  <c:v>0.24778299426186834</c:v>
                </c:pt>
                <c:pt idx="44">
                  <c:v>0.31221542864577145</c:v>
                </c:pt>
                <c:pt idx="45">
                  <c:v>0.2334327583970861</c:v>
                </c:pt>
                <c:pt idx="46">
                  <c:v>-2.5876568766975083E-2</c:v>
                </c:pt>
                <c:pt idx="47">
                  <c:v>-3.8824899702333937E-2</c:v>
                </c:pt>
                <c:pt idx="48">
                  <c:v>2.5893319523561331E-2</c:v>
                </c:pt>
                <c:pt idx="49">
                  <c:v>0.93191819829148415</c:v>
                </c:pt>
                <c:pt idx="50">
                  <c:v>1.5901513208514899</c:v>
                </c:pt>
                <c:pt idx="51">
                  <c:v>0.95935369856097452</c:v>
                </c:pt>
                <c:pt idx="52">
                  <c:v>0.15003750937734139</c:v>
                </c:pt>
                <c:pt idx="53">
                  <c:v>-2.4968789013740889E-2</c:v>
                </c:pt>
                <c:pt idx="54">
                  <c:v>0.29404065934063794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311-48E1-97DB-85ABCA3D2616}"/>
            </c:ext>
          </c:extLst>
        </c:ser>
        <c:ser>
          <c:idx val="0"/>
          <c:order val="1"/>
          <c:tx>
            <c:strRef>
              <c:f>PPI周度拟合!$P$18</c:f>
              <c:strCache>
                <c:ptCount val="1"/>
                <c:pt idx="0">
                  <c:v>螺纹钢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PPI周度拟合!$M$607:$M$661</c:f>
              <c:numCache>
                <c:formatCode>yyyy\-mm\-dd</c:formatCode>
                <c:ptCount val="55"/>
                <c:pt idx="0">
                  <c:v>45325</c:v>
                </c:pt>
                <c:pt idx="1">
                  <c:v>45332</c:v>
                </c:pt>
                <c:pt idx="2">
                  <c:v>45339</c:v>
                </c:pt>
                <c:pt idx="3">
                  <c:v>45346</c:v>
                </c:pt>
                <c:pt idx="4">
                  <c:v>45353</c:v>
                </c:pt>
                <c:pt idx="5">
                  <c:v>45360</c:v>
                </c:pt>
                <c:pt idx="6">
                  <c:v>45367</c:v>
                </c:pt>
                <c:pt idx="7">
                  <c:v>45374</c:v>
                </c:pt>
                <c:pt idx="8">
                  <c:v>45381</c:v>
                </c:pt>
                <c:pt idx="9">
                  <c:v>45388</c:v>
                </c:pt>
                <c:pt idx="10">
                  <c:v>45395</c:v>
                </c:pt>
                <c:pt idx="11">
                  <c:v>45402</c:v>
                </c:pt>
                <c:pt idx="12">
                  <c:v>45409</c:v>
                </c:pt>
                <c:pt idx="13">
                  <c:v>45416</c:v>
                </c:pt>
                <c:pt idx="14">
                  <c:v>45423</c:v>
                </c:pt>
                <c:pt idx="15">
                  <c:v>45430</c:v>
                </c:pt>
                <c:pt idx="16">
                  <c:v>45437</c:v>
                </c:pt>
                <c:pt idx="17">
                  <c:v>45444</c:v>
                </c:pt>
                <c:pt idx="18">
                  <c:v>45451</c:v>
                </c:pt>
                <c:pt idx="19">
                  <c:v>45458</c:v>
                </c:pt>
                <c:pt idx="20">
                  <c:v>45465</c:v>
                </c:pt>
                <c:pt idx="21">
                  <c:v>45472</c:v>
                </c:pt>
                <c:pt idx="22">
                  <c:v>45479</c:v>
                </c:pt>
                <c:pt idx="23">
                  <c:v>45486</c:v>
                </c:pt>
                <c:pt idx="24">
                  <c:v>45493</c:v>
                </c:pt>
                <c:pt idx="25">
                  <c:v>45500</c:v>
                </c:pt>
                <c:pt idx="26">
                  <c:v>45507</c:v>
                </c:pt>
                <c:pt idx="27">
                  <c:v>45514</c:v>
                </c:pt>
                <c:pt idx="28">
                  <c:v>45521</c:v>
                </c:pt>
                <c:pt idx="29">
                  <c:v>45528</c:v>
                </c:pt>
                <c:pt idx="30">
                  <c:v>45535</c:v>
                </c:pt>
                <c:pt idx="31">
                  <c:v>45542</c:v>
                </c:pt>
                <c:pt idx="32">
                  <c:v>45549</c:v>
                </c:pt>
                <c:pt idx="33">
                  <c:v>45556</c:v>
                </c:pt>
                <c:pt idx="34">
                  <c:v>45563</c:v>
                </c:pt>
                <c:pt idx="35">
                  <c:v>45570</c:v>
                </c:pt>
                <c:pt idx="36">
                  <c:v>45577</c:v>
                </c:pt>
                <c:pt idx="37">
                  <c:v>45584</c:v>
                </c:pt>
                <c:pt idx="38">
                  <c:v>45591</c:v>
                </c:pt>
                <c:pt idx="39">
                  <c:v>45598</c:v>
                </c:pt>
                <c:pt idx="40">
                  <c:v>45605</c:v>
                </c:pt>
                <c:pt idx="41">
                  <c:v>45612</c:v>
                </c:pt>
                <c:pt idx="42">
                  <c:v>45619</c:v>
                </c:pt>
                <c:pt idx="43">
                  <c:v>45626</c:v>
                </c:pt>
                <c:pt idx="44">
                  <c:v>45633</c:v>
                </c:pt>
                <c:pt idx="45">
                  <c:v>45640</c:v>
                </c:pt>
                <c:pt idx="46">
                  <c:v>45647</c:v>
                </c:pt>
                <c:pt idx="47">
                  <c:v>45654</c:v>
                </c:pt>
                <c:pt idx="48">
                  <c:v>45661</c:v>
                </c:pt>
                <c:pt idx="49">
                  <c:v>45668</c:v>
                </c:pt>
                <c:pt idx="50">
                  <c:v>45675</c:v>
                </c:pt>
                <c:pt idx="51">
                  <c:v>45682</c:v>
                </c:pt>
                <c:pt idx="52">
                  <c:v>45689</c:v>
                </c:pt>
                <c:pt idx="53">
                  <c:v>45696</c:v>
                </c:pt>
                <c:pt idx="54">
                  <c:v>45703</c:v>
                </c:pt>
              </c:numCache>
            </c:numRef>
          </c:cat>
          <c:val>
            <c:numRef>
              <c:f>PPI周度拟合!$P$607:$P$661</c:f>
              <c:numCache>
                <c:formatCode>0.0000</c:formatCode>
                <c:ptCount val="55"/>
                <c:pt idx="0">
                  <c:v>2.436647173489348E-2</c:v>
                </c:pt>
                <c:pt idx="1">
                  <c:v>-0.14616321559074663</c:v>
                </c:pt>
                <c:pt idx="2">
                  <c:v>0.17077335935593396</c:v>
                </c:pt>
                <c:pt idx="3">
                  <c:v>-0.340964442279585</c:v>
                </c:pt>
                <c:pt idx="4">
                  <c:v>-0.70869990224828427</c:v>
                </c:pt>
                <c:pt idx="5">
                  <c:v>-1.5013536795471367</c:v>
                </c:pt>
                <c:pt idx="6">
                  <c:v>-2.6736631684157999</c:v>
                </c:pt>
                <c:pt idx="7">
                  <c:v>-0.94993581514762582</c:v>
                </c:pt>
                <c:pt idx="8">
                  <c:v>-1.4515292897874588</c:v>
                </c:pt>
                <c:pt idx="9">
                  <c:v>-0.7890583903208892</c:v>
                </c:pt>
                <c:pt idx="10">
                  <c:v>0.66277836691411096</c:v>
                </c:pt>
                <c:pt idx="11">
                  <c:v>1.5538583091914546</c:v>
                </c:pt>
                <c:pt idx="12">
                  <c:v>0.54460580912862611</c:v>
                </c:pt>
                <c:pt idx="13">
                  <c:v>0.15475883415012959</c:v>
                </c:pt>
                <c:pt idx="14">
                  <c:v>0.23177955189285626</c:v>
                </c:pt>
                <c:pt idx="15">
                  <c:v>-0.56526207605344325</c:v>
                </c:pt>
                <c:pt idx="16">
                  <c:v>1.3178294573643399</c:v>
                </c:pt>
                <c:pt idx="17">
                  <c:v>-0.33154807447080259</c:v>
                </c:pt>
                <c:pt idx="18">
                  <c:v>-1.4585465711361394</c:v>
                </c:pt>
                <c:pt idx="19">
                  <c:v>-0.96078940534926005</c:v>
                </c:pt>
                <c:pt idx="20">
                  <c:v>-0.2621919244887323</c:v>
                </c:pt>
                <c:pt idx="21">
                  <c:v>-1.2092534174553151</c:v>
                </c:pt>
                <c:pt idx="22">
                  <c:v>0.3991484832357628</c:v>
                </c:pt>
                <c:pt idx="23">
                  <c:v>-1.03366021733369</c:v>
                </c:pt>
                <c:pt idx="24">
                  <c:v>-0.18746652383502749</c:v>
                </c:pt>
                <c:pt idx="25">
                  <c:v>-2.2269922189428542</c:v>
                </c:pt>
                <c:pt idx="26">
                  <c:v>-1.5642151481888078</c:v>
                </c:pt>
                <c:pt idx="27">
                  <c:v>-0.58544744912182978</c:v>
                </c:pt>
                <c:pt idx="28">
                  <c:v>-2.4397083567021838</c:v>
                </c:pt>
                <c:pt idx="29">
                  <c:v>0.68985340615120094</c:v>
                </c:pt>
                <c:pt idx="30">
                  <c:v>1.256066228946608</c:v>
                </c:pt>
                <c:pt idx="31">
                  <c:v>-0.93036368762334121</c:v>
                </c:pt>
                <c:pt idx="32">
                  <c:v>0.71143995446784913</c:v>
                </c:pt>
                <c:pt idx="33">
                  <c:v>0.59338796270131411</c:v>
                </c:pt>
                <c:pt idx="34">
                  <c:v>1.6292134831460601</c:v>
                </c:pt>
                <c:pt idx="35">
                  <c:v>7.7667219458264185</c:v>
                </c:pt>
                <c:pt idx="36">
                  <c:v>-0.64119004873045071</c:v>
                </c:pt>
                <c:pt idx="37">
                  <c:v>-1.0325245224574076</c:v>
                </c:pt>
                <c:pt idx="38">
                  <c:v>-2.7908189880020871</c:v>
                </c:pt>
                <c:pt idx="39">
                  <c:v>0.56345586262409597</c:v>
                </c:pt>
                <c:pt idx="40">
                  <c:v>-0.77374599786553233</c:v>
                </c:pt>
                <c:pt idx="41">
                  <c:v>-1.0217800484001174</c:v>
                </c:pt>
                <c:pt idx="42">
                  <c:v>-0.78782939418637454</c:v>
                </c:pt>
                <c:pt idx="43">
                  <c:v>-0.57502738225629457</c:v>
                </c:pt>
                <c:pt idx="44">
                  <c:v>0.35802809143486058</c:v>
                </c:pt>
                <c:pt idx="45">
                  <c:v>0.46652030735454275</c:v>
                </c:pt>
                <c:pt idx="46">
                  <c:v>-0.4643540016388954</c:v>
                </c:pt>
                <c:pt idx="47">
                  <c:v>-0.10976948408341514</c:v>
                </c:pt>
                <c:pt idx="48">
                  <c:v>-0.1373626373626422</c:v>
                </c:pt>
                <c:pt idx="49">
                  <c:v>-1.2654745529573574</c:v>
                </c:pt>
                <c:pt idx="50">
                  <c:v>0.3343549735302247</c:v>
                </c:pt>
                <c:pt idx="51">
                  <c:v>0.69425159677867043</c:v>
                </c:pt>
                <c:pt idx="52">
                  <c:v>0</c:v>
                </c:pt>
                <c:pt idx="53">
                  <c:v>0</c:v>
                </c:pt>
                <c:pt idx="54">
                  <c:v>-1.2305730832873678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311-48E1-97DB-85ABCA3D2616}"/>
            </c:ext>
          </c:extLst>
        </c:ser>
        <c:ser>
          <c:idx val="3"/>
          <c:order val="2"/>
          <c:tx>
            <c:strRef>
              <c:f>PPI周度拟合!$Q$18</c:f>
              <c:strCache>
                <c:ptCount val="1"/>
                <c:pt idx="0">
                  <c:v>铜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PPI周度拟合!$M$607:$M$661</c:f>
              <c:numCache>
                <c:formatCode>yyyy\-mm\-dd</c:formatCode>
                <c:ptCount val="55"/>
                <c:pt idx="0">
                  <c:v>45325</c:v>
                </c:pt>
                <c:pt idx="1">
                  <c:v>45332</c:v>
                </c:pt>
                <c:pt idx="2">
                  <c:v>45339</c:v>
                </c:pt>
                <c:pt idx="3">
                  <c:v>45346</c:v>
                </c:pt>
                <c:pt idx="4">
                  <c:v>45353</c:v>
                </c:pt>
                <c:pt idx="5">
                  <c:v>45360</c:v>
                </c:pt>
                <c:pt idx="6">
                  <c:v>45367</c:v>
                </c:pt>
                <c:pt idx="7">
                  <c:v>45374</c:v>
                </c:pt>
                <c:pt idx="8">
                  <c:v>45381</c:v>
                </c:pt>
                <c:pt idx="9">
                  <c:v>45388</c:v>
                </c:pt>
                <c:pt idx="10">
                  <c:v>45395</c:v>
                </c:pt>
                <c:pt idx="11">
                  <c:v>45402</c:v>
                </c:pt>
                <c:pt idx="12">
                  <c:v>45409</c:v>
                </c:pt>
                <c:pt idx="13">
                  <c:v>45416</c:v>
                </c:pt>
                <c:pt idx="14">
                  <c:v>45423</c:v>
                </c:pt>
                <c:pt idx="15">
                  <c:v>45430</c:v>
                </c:pt>
                <c:pt idx="16">
                  <c:v>45437</c:v>
                </c:pt>
                <c:pt idx="17">
                  <c:v>45444</c:v>
                </c:pt>
                <c:pt idx="18">
                  <c:v>45451</c:v>
                </c:pt>
                <c:pt idx="19">
                  <c:v>45458</c:v>
                </c:pt>
                <c:pt idx="20">
                  <c:v>45465</c:v>
                </c:pt>
                <c:pt idx="21">
                  <c:v>45472</c:v>
                </c:pt>
                <c:pt idx="22">
                  <c:v>45479</c:v>
                </c:pt>
                <c:pt idx="23">
                  <c:v>45486</c:v>
                </c:pt>
                <c:pt idx="24">
                  <c:v>45493</c:v>
                </c:pt>
                <c:pt idx="25">
                  <c:v>45500</c:v>
                </c:pt>
                <c:pt idx="26">
                  <c:v>45507</c:v>
                </c:pt>
                <c:pt idx="27">
                  <c:v>45514</c:v>
                </c:pt>
                <c:pt idx="28">
                  <c:v>45521</c:v>
                </c:pt>
                <c:pt idx="29">
                  <c:v>45528</c:v>
                </c:pt>
                <c:pt idx="30">
                  <c:v>45535</c:v>
                </c:pt>
                <c:pt idx="31">
                  <c:v>45542</c:v>
                </c:pt>
                <c:pt idx="32">
                  <c:v>45549</c:v>
                </c:pt>
                <c:pt idx="33">
                  <c:v>45556</c:v>
                </c:pt>
                <c:pt idx="34">
                  <c:v>45563</c:v>
                </c:pt>
                <c:pt idx="35">
                  <c:v>45570</c:v>
                </c:pt>
                <c:pt idx="36">
                  <c:v>45577</c:v>
                </c:pt>
                <c:pt idx="37">
                  <c:v>45584</c:v>
                </c:pt>
                <c:pt idx="38">
                  <c:v>45591</c:v>
                </c:pt>
                <c:pt idx="39">
                  <c:v>45598</c:v>
                </c:pt>
                <c:pt idx="40">
                  <c:v>45605</c:v>
                </c:pt>
                <c:pt idx="41">
                  <c:v>45612</c:v>
                </c:pt>
                <c:pt idx="42">
                  <c:v>45619</c:v>
                </c:pt>
                <c:pt idx="43">
                  <c:v>45626</c:v>
                </c:pt>
                <c:pt idx="44">
                  <c:v>45633</c:v>
                </c:pt>
                <c:pt idx="45">
                  <c:v>45640</c:v>
                </c:pt>
                <c:pt idx="46">
                  <c:v>45647</c:v>
                </c:pt>
                <c:pt idx="47">
                  <c:v>45654</c:v>
                </c:pt>
                <c:pt idx="48">
                  <c:v>45661</c:v>
                </c:pt>
                <c:pt idx="49">
                  <c:v>45668</c:v>
                </c:pt>
                <c:pt idx="50">
                  <c:v>45675</c:v>
                </c:pt>
                <c:pt idx="51">
                  <c:v>45682</c:v>
                </c:pt>
                <c:pt idx="52">
                  <c:v>45689</c:v>
                </c:pt>
                <c:pt idx="53">
                  <c:v>45696</c:v>
                </c:pt>
                <c:pt idx="54">
                  <c:v>45703</c:v>
                </c:pt>
              </c:numCache>
            </c:numRef>
          </c:cat>
          <c:val>
            <c:numRef>
              <c:f>PPI周度拟合!$Q$607:$Q$661</c:f>
              <c:numCache>
                <c:formatCode>0.0000</c:formatCode>
                <c:ptCount val="55"/>
                <c:pt idx="0">
                  <c:v>0.75481100411849411</c:v>
                </c:pt>
                <c:pt idx="1">
                  <c:v>-0.95717444431514309</c:v>
                </c:pt>
                <c:pt idx="2">
                  <c:v>-0.17037276385747191</c:v>
                </c:pt>
                <c:pt idx="3">
                  <c:v>0.90922465793732954</c:v>
                </c:pt>
                <c:pt idx="4">
                  <c:v>-6.2693182480899168E-2</c:v>
                </c:pt>
                <c:pt idx="5">
                  <c:v>0.56459260339923389</c:v>
                </c:pt>
                <c:pt idx="6">
                  <c:v>2.2819590320895884</c:v>
                </c:pt>
                <c:pt idx="7">
                  <c:v>2.0991419048294517</c:v>
                </c:pt>
                <c:pt idx="8">
                  <c:v>-0.90435507397373271</c:v>
                </c:pt>
                <c:pt idx="9">
                  <c:v>1.4943785572097568</c:v>
                </c:pt>
                <c:pt idx="10">
                  <c:v>3.2472375690607862</c:v>
                </c:pt>
                <c:pt idx="11">
                  <c:v>0.97925111369747242</c:v>
                </c:pt>
                <c:pt idx="12">
                  <c:v>2.0627161082627907</c:v>
                </c:pt>
                <c:pt idx="13">
                  <c:v>2.0612668743509772</c:v>
                </c:pt>
                <c:pt idx="14">
                  <c:v>-0.65879839243018523</c:v>
                </c:pt>
                <c:pt idx="15">
                  <c:v>2.1994622967609843</c:v>
                </c:pt>
                <c:pt idx="16">
                  <c:v>3.122964373402823</c:v>
                </c:pt>
                <c:pt idx="17">
                  <c:v>-0.41301733458047352</c:v>
                </c:pt>
                <c:pt idx="18">
                  <c:v>-3.4190849099181406</c:v>
                </c:pt>
                <c:pt idx="19">
                  <c:v>-1.3779080047487895</c:v>
                </c:pt>
                <c:pt idx="20">
                  <c:v>-0.48791732298589352</c:v>
                </c:pt>
                <c:pt idx="21">
                  <c:v>-1.6317916248423501</c:v>
                </c:pt>
                <c:pt idx="22">
                  <c:v>1.8747219969125268</c:v>
                </c:pt>
                <c:pt idx="23">
                  <c:v>-0.19776296695816598</c:v>
                </c:pt>
                <c:pt idx="24">
                  <c:v>-0.98176718092565807</c:v>
                </c:pt>
                <c:pt idx="25">
                  <c:v>-4.9769992463029809</c:v>
                </c:pt>
                <c:pt idx="26">
                  <c:v>-0.27077293364695265</c:v>
                </c:pt>
                <c:pt idx="27">
                  <c:v>-3.4994377862490751</c:v>
                </c:pt>
                <c:pt idx="28">
                  <c:v>1.4096115042487156</c:v>
                </c:pt>
                <c:pt idx="29">
                  <c:v>1.7080962923520957</c:v>
                </c:pt>
                <c:pt idx="30">
                  <c:v>6.7507060687475473E-2</c:v>
                </c:pt>
                <c:pt idx="31">
                  <c:v>-1.5956714486328707</c:v>
                </c:pt>
                <c:pt idx="32">
                  <c:v>1.1640433718083329</c:v>
                </c:pt>
                <c:pt idx="33">
                  <c:v>1.4853333702131266</c:v>
                </c:pt>
                <c:pt idx="34">
                  <c:v>3.5254357394966007</c:v>
                </c:pt>
                <c:pt idx="35">
                  <c:v>1.1096777590564386</c:v>
                </c:pt>
                <c:pt idx="36">
                  <c:v>-0.65745791618387273</c:v>
                </c:pt>
                <c:pt idx="37">
                  <c:v>-0.80596545487904336</c:v>
                </c:pt>
                <c:pt idx="38">
                  <c:v>-8.0590823215445084E-2</c:v>
                </c:pt>
                <c:pt idx="39">
                  <c:v>4.6277932037554592E-2</c:v>
                </c:pt>
                <c:pt idx="40">
                  <c:v>7.7975285799254834E-2</c:v>
                </c:pt>
                <c:pt idx="41">
                  <c:v>-2.8352966034546512</c:v>
                </c:pt>
                <c:pt idx="42">
                  <c:v>0.41453171507399134</c:v>
                </c:pt>
                <c:pt idx="43">
                  <c:v>-0.74984434639019071</c:v>
                </c:pt>
                <c:pt idx="44">
                  <c:v>0.54003927558368048</c:v>
                </c:pt>
                <c:pt idx="45">
                  <c:v>1.2831642341706981</c:v>
                </c:pt>
                <c:pt idx="46">
                  <c:v>-1.6043926610419135</c:v>
                </c:pt>
                <c:pt idx="47">
                  <c:v>0.20007621951219789</c:v>
                </c:pt>
                <c:pt idx="48">
                  <c:v>-0.74165636588379868</c:v>
                </c:pt>
                <c:pt idx="49">
                  <c:v>0.9552091743872495</c:v>
                </c:pt>
                <c:pt idx="50">
                  <c:v>1.4667010071708404</c:v>
                </c:pt>
                <c:pt idx="51">
                  <c:v>-0.54373238213565855</c:v>
                </c:pt>
                <c:pt idx="52">
                  <c:v>5.2386965048498269E-2</c:v>
                </c:pt>
                <c:pt idx="53">
                  <c:v>0.81492918037189099</c:v>
                </c:pt>
                <c:pt idx="54">
                  <c:v>3.0428193549246032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311-48E1-97DB-85ABCA3D2616}"/>
            </c:ext>
          </c:extLst>
        </c:ser>
        <c:ser>
          <c:idx val="4"/>
          <c:order val="3"/>
          <c:tx>
            <c:strRef>
              <c:f>PPI周度拟合!$R$18</c:f>
              <c:strCache>
                <c:ptCount val="1"/>
                <c:pt idx="0">
                  <c:v>铝</c:v>
                </c:pt>
              </c:strCache>
            </c:strRef>
          </c:tx>
          <c:marker>
            <c:symbol val="none"/>
          </c:marker>
          <c:cat>
            <c:numRef>
              <c:f>PPI周度拟合!$M$607:$M$661</c:f>
              <c:numCache>
                <c:formatCode>yyyy\-mm\-dd</c:formatCode>
                <c:ptCount val="55"/>
                <c:pt idx="0">
                  <c:v>45325</c:v>
                </c:pt>
                <c:pt idx="1">
                  <c:v>45332</c:v>
                </c:pt>
                <c:pt idx="2">
                  <c:v>45339</c:v>
                </c:pt>
                <c:pt idx="3">
                  <c:v>45346</c:v>
                </c:pt>
                <c:pt idx="4">
                  <c:v>45353</c:v>
                </c:pt>
                <c:pt idx="5">
                  <c:v>45360</c:v>
                </c:pt>
                <c:pt idx="6">
                  <c:v>45367</c:v>
                </c:pt>
                <c:pt idx="7">
                  <c:v>45374</c:v>
                </c:pt>
                <c:pt idx="8">
                  <c:v>45381</c:v>
                </c:pt>
                <c:pt idx="9">
                  <c:v>45388</c:v>
                </c:pt>
                <c:pt idx="10">
                  <c:v>45395</c:v>
                </c:pt>
                <c:pt idx="11">
                  <c:v>45402</c:v>
                </c:pt>
                <c:pt idx="12">
                  <c:v>45409</c:v>
                </c:pt>
                <c:pt idx="13">
                  <c:v>45416</c:v>
                </c:pt>
                <c:pt idx="14">
                  <c:v>45423</c:v>
                </c:pt>
                <c:pt idx="15">
                  <c:v>45430</c:v>
                </c:pt>
                <c:pt idx="16">
                  <c:v>45437</c:v>
                </c:pt>
                <c:pt idx="17">
                  <c:v>45444</c:v>
                </c:pt>
                <c:pt idx="18">
                  <c:v>45451</c:v>
                </c:pt>
                <c:pt idx="19">
                  <c:v>45458</c:v>
                </c:pt>
                <c:pt idx="20">
                  <c:v>45465</c:v>
                </c:pt>
                <c:pt idx="21">
                  <c:v>45472</c:v>
                </c:pt>
                <c:pt idx="22">
                  <c:v>45479</c:v>
                </c:pt>
                <c:pt idx="23">
                  <c:v>45486</c:v>
                </c:pt>
                <c:pt idx="24">
                  <c:v>45493</c:v>
                </c:pt>
                <c:pt idx="25">
                  <c:v>45500</c:v>
                </c:pt>
                <c:pt idx="26">
                  <c:v>45507</c:v>
                </c:pt>
                <c:pt idx="27">
                  <c:v>45514</c:v>
                </c:pt>
                <c:pt idx="28">
                  <c:v>45521</c:v>
                </c:pt>
                <c:pt idx="29">
                  <c:v>45528</c:v>
                </c:pt>
                <c:pt idx="30">
                  <c:v>45535</c:v>
                </c:pt>
                <c:pt idx="31">
                  <c:v>45542</c:v>
                </c:pt>
                <c:pt idx="32">
                  <c:v>45549</c:v>
                </c:pt>
                <c:pt idx="33">
                  <c:v>45556</c:v>
                </c:pt>
                <c:pt idx="34">
                  <c:v>45563</c:v>
                </c:pt>
                <c:pt idx="35">
                  <c:v>45570</c:v>
                </c:pt>
                <c:pt idx="36">
                  <c:v>45577</c:v>
                </c:pt>
                <c:pt idx="37">
                  <c:v>45584</c:v>
                </c:pt>
                <c:pt idx="38">
                  <c:v>45591</c:v>
                </c:pt>
                <c:pt idx="39">
                  <c:v>45598</c:v>
                </c:pt>
                <c:pt idx="40">
                  <c:v>45605</c:v>
                </c:pt>
                <c:pt idx="41">
                  <c:v>45612</c:v>
                </c:pt>
                <c:pt idx="42">
                  <c:v>45619</c:v>
                </c:pt>
                <c:pt idx="43">
                  <c:v>45626</c:v>
                </c:pt>
                <c:pt idx="44">
                  <c:v>45633</c:v>
                </c:pt>
                <c:pt idx="45">
                  <c:v>45640</c:v>
                </c:pt>
                <c:pt idx="46">
                  <c:v>45647</c:v>
                </c:pt>
                <c:pt idx="47">
                  <c:v>45654</c:v>
                </c:pt>
                <c:pt idx="48">
                  <c:v>45661</c:v>
                </c:pt>
                <c:pt idx="49">
                  <c:v>45668</c:v>
                </c:pt>
                <c:pt idx="50">
                  <c:v>45675</c:v>
                </c:pt>
                <c:pt idx="51">
                  <c:v>45682</c:v>
                </c:pt>
                <c:pt idx="52">
                  <c:v>45689</c:v>
                </c:pt>
                <c:pt idx="53">
                  <c:v>45696</c:v>
                </c:pt>
                <c:pt idx="54">
                  <c:v>45703</c:v>
                </c:pt>
              </c:numCache>
            </c:numRef>
          </c:cat>
          <c:val>
            <c:numRef>
              <c:f>PPI周度拟合!$R$607:$R$661</c:f>
              <c:numCache>
                <c:formatCode>0.0000</c:formatCode>
                <c:ptCount val="55"/>
                <c:pt idx="0">
                  <c:v>-0.30749655391792885</c:v>
                </c:pt>
                <c:pt idx="1">
                  <c:v>-0.24994681982556699</c:v>
                </c:pt>
                <c:pt idx="2">
                  <c:v>-0.10662685930586235</c:v>
                </c:pt>
                <c:pt idx="3">
                  <c:v>-0.30421091957090596</c:v>
                </c:pt>
                <c:pt idx="4">
                  <c:v>8.0299785867225637E-2</c:v>
                </c:pt>
                <c:pt idx="5">
                  <c:v>0.60978871355976594</c:v>
                </c:pt>
                <c:pt idx="6">
                  <c:v>0.94103886437343931</c:v>
                </c:pt>
                <c:pt idx="7">
                  <c:v>0.45823238175498204</c:v>
                </c:pt>
                <c:pt idx="8">
                  <c:v>-5.243013684264497E-2</c:v>
                </c:pt>
                <c:pt idx="9">
                  <c:v>1.7678224833447018</c:v>
                </c:pt>
                <c:pt idx="10">
                  <c:v>2.3402061855670127</c:v>
                </c:pt>
                <c:pt idx="11">
                  <c:v>-6.0441220912665017E-2</c:v>
                </c:pt>
                <c:pt idx="12">
                  <c:v>0.36790646104223867</c:v>
                </c:pt>
                <c:pt idx="13">
                  <c:v>1.1950790861159959</c:v>
                </c:pt>
                <c:pt idx="14">
                  <c:v>8.4354686647159838E-2</c:v>
                </c:pt>
                <c:pt idx="15">
                  <c:v>0.26276648487852583</c:v>
                </c:pt>
                <c:pt idx="16">
                  <c:v>1.443900509321054</c:v>
                </c:pt>
                <c:pt idx="17">
                  <c:v>1.774311479405327</c:v>
                </c:pt>
                <c:pt idx="18">
                  <c:v>-0.66095119498061194</c:v>
                </c:pt>
                <c:pt idx="19">
                  <c:v>-2.0056892145991014</c:v>
                </c:pt>
                <c:pt idx="20">
                  <c:v>-1.0184501845018445</c:v>
                </c:pt>
                <c:pt idx="21">
                  <c:v>-1.3470523908937224</c:v>
                </c:pt>
                <c:pt idx="22">
                  <c:v>0.93213080062477616</c:v>
                </c:pt>
                <c:pt idx="23">
                  <c:v>-0.66393769968050265</c:v>
                </c:pt>
                <c:pt idx="24">
                  <c:v>-2.0704558017990848</c:v>
                </c:pt>
                <c:pt idx="25">
                  <c:v>-2.2835736644942699</c:v>
                </c:pt>
                <c:pt idx="26">
                  <c:v>-0.43062703497531629</c:v>
                </c:pt>
                <c:pt idx="27">
                  <c:v>-1.123417721518976</c:v>
                </c:pt>
                <c:pt idx="28">
                  <c:v>0.69877847122205594</c:v>
                </c:pt>
                <c:pt idx="29">
                  <c:v>2.6326941413285425</c:v>
                </c:pt>
                <c:pt idx="30">
                  <c:v>-9.2903225806452383E-2</c:v>
                </c:pt>
                <c:pt idx="31">
                  <c:v>-0.94022834116856302</c:v>
                </c:pt>
                <c:pt idx="32">
                  <c:v>0.66232073011734371</c:v>
                </c:pt>
                <c:pt idx="33">
                  <c:v>1.1812247435498904</c:v>
                </c:pt>
                <c:pt idx="34">
                  <c:v>1.0496671786994369</c:v>
                </c:pt>
                <c:pt idx="35">
                  <c:v>1.8444388142893331</c:v>
                </c:pt>
                <c:pt idx="36">
                  <c:v>0.2487685954525034</c:v>
                </c:pt>
                <c:pt idx="37">
                  <c:v>0.95786391384187652</c:v>
                </c:pt>
                <c:pt idx="38">
                  <c:v>1.0225149936092777</c:v>
                </c:pt>
                <c:pt idx="39">
                  <c:v>-0.48661800486617324</c:v>
                </c:pt>
                <c:pt idx="40">
                  <c:v>2.1222493887530476</c:v>
                </c:pt>
                <c:pt idx="41">
                  <c:v>-2.1547596245929981</c:v>
                </c:pt>
                <c:pt idx="42">
                  <c:v>-0.24958402662230128</c:v>
                </c:pt>
                <c:pt idx="43">
                  <c:v>-0.90761909434333177</c:v>
                </c:pt>
                <c:pt idx="44">
                  <c:v>7.4264778690974254E-2</c:v>
                </c:pt>
                <c:pt idx="45">
                  <c:v>-0.16820857863750405</c:v>
                </c:pt>
                <c:pt idx="46">
                  <c:v>-2.3440210119431129</c:v>
                </c:pt>
                <c:pt idx="47">
                  <c:v>0.13193951080890542</c:v>
                </c:pt>
                <c:pt idx="48">
                  <c:v>0.10642610987228807</c:v>
                </c:pt>
                <c:pt idx="49">
                  <c:v>-1.047942084746623</c:v>
                </c:pt>
                <c:pt idx="50">
                  <c:v>1.8571574746751196</c:v>
                </c:pt>
                <c:pt idx="51">
                  <c:v>-7.5342809784515907E-2</c:v>
                </c:pt>
                <c:pt idx="52">
                  <c:v>-0.10053282396702912</c:v>
                </c:pt>
                <c:pt idx="53">
                  <c:v>0.48304317198348201</c:v>
                </c:pt>
                <c:pt idx="54">
                  <c:v>0.60698848272409123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311-48E1-97DB-85ABCA3D2616}"/>
            </c:ext>
          </c:extLst>
        </c:ser>
        <c:ser>
          <c:idx val="5"/>
          <c:order val="4"/>
          <c:tx>
            <c:strRef>
              <c:f>PPI周度拟合!$S$18</c:f>
              <c:strCache>
                <c:ptCount val="1"/>
                <c:pt idx="0">
                  <c:v>化工</c:v>
                </c:pt>
              </c:strCache>
            </c:strRef>
          </c:tx>
          <c:marker>
            <c:symbol val="none"/>
          </c:marker>
          <c:cat>
            <c:numRef>
              <c:f>PPI周度拟合!$M$607:$M$661</c:f>
              <c:numCache>
                <c:formatCode>yyyy\-mm\-dd</c:formatCode>
                <c:ptCount val="55"/>
                <c:pt idx="0">
                  <c:v>45325</c:v>
                </c:pt>
                <c:pt idx="1">
                  <c:v>45332</c:v>
                </c:pt>
                <c:pt idx="2">
                  <c:v>45339</c:v>
                </c:pt>
                <c:pt idx="3">
                  <c:v>45346</c:v>
                </c:pt>
                <c:pt idx="4">
                  <c:v>45353</c:v>
                </c:pt>
                <c:pt idx="5">
                  <c:v>45360</c:v>
                </c:pt>
                <c:pt idx="6">
                  <c:v>45367</c:v>
                </c:pt>
                <c:pt idx="7">
                  <c:v>45374</c:v>
                </c:pt>
                <c:pt idx="8">
                  <c:v>45381</c:v>
                </c:pt>
                <c:pt idx="9">
                  <c:v>45388</c:v>
                </c:pt>
                <c:pt idx="10">
                  <c:v>45395</c:v>
                </c:pt>
                <c:pt idx="11">
                  <c:v>45402</c:v>
                </c:pt>
                <c:pt idx="12">
                  <c:v>45409</c:v>
                </c:pt>
                <c:pt idx="13">
                  <c:v>45416</c:v>
                </c:pt>
                <c:pt idx="14">
                  <c:v>45423</c:v>
                </c:pt>
                <c:pt idx="15">
                  <c:v>45430</c:v>
                </c:pt>
                <c:pt idx="16">
                  <c:v>45437</c:v>
                </c:pt>
                <c:pt idx="17">
                  <c:v>45444</c:v>
                </c:pt>
                <c:pt idx="18">
                  <c:v>45451</c:v>
                </c:pt>
                <c:pt idx="19">
                  <c:v>45458</c:v>
                </c:pt>
                <c:pt idx="20">
                  <c:v>45465</c:v>
                </c:pt>
                <c:pt idx="21">
                  <c:v>45472</c:v>
                </c:pt>
                <c:pt idx="22">
                  <c:v>45479</c:v>
                </c:pt>
                <c:pt idx="23">
                  <c:v>45486</c:v>
                </c:pt>
                <c:pt idx="24">
                  <c:v>45493</c:v>
                </c:pt>
                <c:pt idx="25">
                  <c:v>45500</c:v>
                </c:pt>
                <c:pt idx="26">
                  <c:v>45507</c:v>
                </c:pt>
                <c:pt idx="27">
                  <c:v>45514</c:v>
                </c:pt>
                <c:pt idx="28">
                  <c:v>45521</c:v>
                </c:pt>
                <c:pt idx="29">
                  <c:v>45528</c:v>
                </c:pt>
                <c:pt idx="30">
                  <c:v>45535</c:v>
                </c:pt>
                <c:pt idx="31">
                  <c:v>45542</c:v>
                </c:pt>
                <c:pt idx="32">
                  <c:v>45549</c:v>
                </c:pt>
                <c:pt idx="33">
                  <c:v>45556</c:v>
                </c:pt>
                <c:pt idx="34">
                  <c:v>45563</c:v>
                </c:pt>
                <c:pt idx="35">
                  <c:v>45570</c:v>
                </c:pt>
                <c:pt idx="36">
                  <c:v>45577</c:v>
                </c:pt>
                <c:pt idx="37">
                  <c:v>45584</c:v>
                </c:pt>
                <c:pt idx="38">
                  <c:v>45591</c:v>
                </c:pt>
                <c:pt idx="39">
                  <c:v>45598</c:v>
                </c:pt>
                <c:pt idx="40">
                  <c:v>45605</c:v>
                </c:pt>
                <c:pt idx="41">
                  <c:v>45612</c:v>
                </c:pt>
                <c:pt idx="42">
                  <c:v>45619</c:v>
                </c:pt>
                <c:pt idx="43">
                  <c:v>45626</c:v>
                </c:pt>
                <c:pt idx="44">
                  <c:v>45633</c:v>
                </c:pt>
                <c:pt idx="45">
                  <c:v>45640</c:v>
                </c:pt>
                <c:pt idx="46">
                  <c:v>45647</c:v>
                </c:pt>
                <c:pt idx="47">
                  <c:v>45654</c:v>
                </c:pt>
                <c:pt idx="48">
                  <c:v>45661</c:v>
                </c:pt>
                <c:pt idx="49">
                  <c:v>45668</c:v>
                </c:pt>
                <c:pt idx="50">
                  <c:v>45675</c:v>
                </c:pt>
                <c:pt idx="51">
                  <c:v>45682</c:v>
                </c:pt>
                <c:pt idx="52">
                  <c:v>45689</c:v>
                </c:pt>
                <c:pt idx="53">
                  <c:v>45696</c:v>
                </c:pt>
                <c:pt idx="54">
                  <c:v>45703</c:v>
                </c:pt>
              </c:numCache>
            </c:numRef>
          </c:cat>
          <c:val>
            <c:numRef>
              <c:f>PPI周度拟合!$S$607:$S$661</c:f>
              <c:numCache>
                <c:formatCode>0.0000</c:formatCode>
                <c:ptCount val="55"/>
                <c:pt idx="0">
                  <c:v>-0.10450230775930436</c:v>
                </c:pt>
                <c:pt idx="1">
                  <c:v>-0.64801092610349542</c:v>
                </c:pt>
                <c:pt idx="2">
                  <c:v>0</c:v>
                </c:pt>
                <c:pt idx="3">
                  <c:v>0.92863410353905351</c:v>
                </c:pt>
                <c:pt idx="4">
                  <c:v>0.3477504890241363</c:v>
                </c:pt>
                <c:pt idx="5">
                  <c:v>0.65843621399174879</c:v>
                </c:pt>
                <c:pt idx="6">
                  <c:v>0.61539785686622395</c:v>
                </c:pt>
                <c:pt idx="7">
                  <c:v>-0.20530367835758057</c:v>
                </c:pt>
                <c:pt idx="8">
                  <c:v>-0.29144522544144991</c:v>
                </c:pt>
                <c:pt idx="9">
                  <c:v>-3.1522237505740236E-2</c:v>
                </c:pt>
                <c:pt idx="10">
                  <c:v>0.48014906120110368</c:v>
                </c:pt>
                <c:pt idx="11">
                  <c:v>0.48641323728691077</c:v>
                </c:pt>
                <c:pt idx="12">
                  <c:v>-0.13627459330550096</c:v>
                </c:pt>
                <c:pt idx="13">
                  <c:v>0.16346837242360834</c:v>
                </c:pt>
                <c:pt idx="14">
                  <c:v>0.25544596608244774</c:v>
                </c:pt>
                <c:pt idx="15">
                  <c:v>0.58036662184160548</c:v>
                </c:pt>
                <c:pt idx="16">
                  <c:v>0.82752797128983957</c:v>
                </c:pt>
                <c:pt idx="17">
                  <c:v>0.63648925924375988</c:v>
                </c:pt>
                <c:pt idx="18">
                  <c:v>-0.40777264594517248</c:v>
                </c:pt>
                <c:pt idx="19">
                  <c:v>-0.24023396699394084</c:v>
                </c:pt>
                <c:pt idx="20">
                  <c:v>-0.4585907234844484</c:v>
                </c:pt>
                <c:pt idx="21">
                  <c:v>-8.8354089532160174E-2</c:v>
                </c:pt>
                <c:pt idx="22">
                  <c:v>6.7376931822991537E-2</c:v>
                </c:pt>
                <c:pt idx="23">
                  <c:v>-0.73643900180954347</c:v>
                </c:pt>
                <c:pt idx="24">
                  <c:v>-0.49177547905716779</c:v>
                </c:pt>
                <c:pt idx="25">
                  <c:v>-0.78817314246761327</c:v>
                </c:pt>
                <c:pt idx="26">
                  <c:v>-1.4128054279211426</c:v>
                </c:pt>
                <c:pt idx="27">
                  <c:v>-0.91471382524611045</c:v>
                </c:pt>
                <c:pt idx="28">
                  <c:v>-0.40443115878319702</c:v>
                </c:pt>
                <c:pt idx="29">
                  <c:v>-0.95780367231637342</c:v>
                </c:pt>
                <c:pt idx="30">
                  <c:v>0.35652212665449667</c:v>
                </c:pt>
                <c:pt idx="31">
                  <c:v>-1.1723433545006543</c:v>
                </c:pt>
                <c:pt idx="32">
                  <c:v>-1.8235602486332709</c:v>
                </c:pt>
                <c:pt idx="33">
                  <c:v>-0.30893626759220183</c:v>
                </c:pt>
                <c:pt idx="34">
                  <c:v>-0.24638457418316762</c:v>
                </c:pt>
                <c:pt idx="35">
                  <c:v>0.90666421207656356</c:v>
                </c:pt>
                <c:pt idx="36">
                  <c:v>2.0068415051311348</c:v>
                </c:pt>
                <c:pt idx="37">
                  <c:v>-0.85848423876592506</c:v>
                </c:pt>
                <c:pt idx="38">
                  <c:v>-1.0237676453344307</c:v>
                </c:pt>
                <c:pt idx="39">
                  <c:v>-0.49211701449010548</c:v>
                </c:pt>
                <c:pt idx="40">
                  <c:v>0.1053210000915783</c:v>
                </c:pt>
                <c:pt idx="41">
                  <c:v>-0.4620099720964248</c:v>
                </c:pt>
                <c:pt idx="42">
                  <c:v>-0.24356617647059409</c:v>
                </c:pt>
                <c:pt idx="43">
                  <c:v>0.12438383931451824</c:v>
                </c:pt>
                <c:pt idx="44">
                  <c:v>-0.28066623723198347</c:v>
                </c:pt>
                <c:pt idx="45">
                  <c:v>-0.26300004614037675</c:v>
                </c:pt>
                <c:pt idx="46">
                  <c:v>0.60140636565506611</c:v>
                </c:pt>
                <c:pt idx="47">
                  <c:v>-0.10576657776141474</c:v>
                </c:pt>
                <c:pt idx="48">
                  <c:v>-0.54320305666804813</c:v>
                </c:pt>
                <c:pt idx="49">
                  <c:v>-0.18514232816477261</c:v>
                </c:pt>
                <c:pt idx="50">
                  <c:v>1.1778344539763452</c:v>
                </c:pt>
                <c:pt idx="51">
                  <c:v>-0.23603281543609</c:v>
                </c:pt>
                <c:pt idx="52">
                  <c:v>-0.36752038589639824</c:v>
                </c:pt>
                <c:pt idx="53">
                  <c:v>0.14409221902016611</c:v>
                </c:pt>
                <c:pt idx="54">
                  <c:v>0.50302158273383668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311-48E1-97DB-85ABCA3D2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ax val="45703"/>
          <c:min val="45568"/>
        </c:scaling>
        <c:delete val="0"/>
        <c:axPos val="b"/>
        <c:numFmt formatCode="yyyy\-mm\-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  <c:majorUnit val="15"/>
        <c:majorTimeUnit val="days"/>
      </c:dateAx>
      <c:valAx>
        <c:axId val="836681224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680014960379166"/>
          <c:y val="2.6578669486236058E-2"/>
          <c:w val="0.78619410610694651"/>
          <c:h val="0.17067700337619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891350496218018"/>
          <c:y val="0.15740660592299735"/>
          <c:w val="0.77150211335834717"/>
          <c:h val="0.662728501156025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2740813648293967E-2"/>
                  <c:y val="0.242091717701953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楷体_GB2312" panose="02010609030101010101" pitchFamily="49" charset="-122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原始数据!$Y$115:$Y$558</c:f>
              <c:numCache>
                <c:formatCode>#,##0.00_ </c:formatCode>
                <c:ptCount val="444"/>
                <c:pt idx="0">
                  <c:v>37.037500000000001</c:v>
                </c:pt>
                <c:pt idx="1">
                  <c:v>35.033999999999999</c:v>
                </c:pt>
                <c:pt idx="2">
                  <c:v>30.538</c:v>
                </c:pt>
                <c:pt idx="3">
                  <c:v>29.324000000000002</c:v>
                </c:pt>
                <c:pt idx="4">
                  <c:v>32.805999999999997</c:v>
                </c:pt>
                <c:pt idx="5">
                  <c:v>34.103999999999999</c:v>
                </c:pt>
                <c:pt idx="6">
                  <c:v>31.492000000000001</c:v>
                </c:pt>
                <c:pt idx="7">
                  <c:v>33.472000000000001</c:v>
                </c:pt>
                <c:pt idx="8">
                  <c:v>34.552</c:v>
                </c:pt>
                <c:pt idx="9">
                  <c:v>37.1</c:v>
                </c:pt>
                <c:pt idx="10">
                  <c:v>40.4</c:v>
                </c:pt>
                <c:pt idx="11">
                  <c:v>40.268000000000001</c:v>
                </c:pt>
                <c:pt idx="12">
                  <c:v>41.06</c:v>
                </c:pt>
                <c:pt idx="13">
                  <c:v>39.387999999999998</c:v>
                </c:pt>
                <c:pt idx="14">
                  <c:v>39.353999999999999</c:v>
                </c:pt>
                <c:pt idx="15">
                  <c:v>43.728000000000002</c:v>
                </c:pt>
                <c:pt idx="16">
                  <c:v>44.475999999999999</c:v>
                </c:pt>
                <c:pt idx="17">
                  <c:v>46.734000000000002</c:v>
                </c:pt>
                <c:pt idx="18">
                  <c:v>45.16</c:v>
                </c:pt>
                <c:pt idx="19">
                  <c:v>46.531999999999996</c:v>
                </c:pt>
                <c:pt idx="20">
                  <c:v>48.942</c:v>
                </c:pt>
                <c:pt idx="21">
                  <c:v>49.122</c:v>
                </c:pt>
                <c:pt idx="22">
                  <c:v>49.77</c:v>
                </c:pt>
                <c:pt idx="23">
                  <c:v>51.398000000000003</c:v>
                </c:pt>
                <c:pt idx="24">
                  <c:v>49.101999999999997</c:v>
                </c:pt>
                <c:pt idx="25">
                  <c:v>50.094000000000001</c:v>
                </c:pt>
                <c:pt idx="26">
                  <c:v>49.276000000000003</c:v>
                </c:pt>
                <c:pt idx="27">
                  <c:v>48.003999999999998</c:v>
                </c:pt>
                <c:pt idx="28">
                  <c:v>47.192</c:v>
                </c:pt>
                <c:pt idx="29">
                  <c:v>46.536000000000001</c:v>
                </c:pt>
                <c:pt idx="30">
                  <c:v>43.643999999999998</c:v>
                </c:pt>
                <c:pt idx="31">
                  <c:v>43.12</c:v>
                </c:pt>
                <c:pt idx="32">
                  <c:v>45.485999999999997</c:v>
                </c:pt>
                <c:pt idx="33">
                  <c:v>49.84</c:v>
                </c:pt>
                <c:pt idx="34">
                  <c:v>49.552</c:v>
                </c:pt>
                <c:pt idx="35">
                  <c:v>47.39</c:v>
                </c:pt>
                <c:pt idx="36">
                  <c:v>48.173999999999999</c:v>
                </c:pt>
                <c:pt idx="37">
                  <c:v>46.725999999999999</c:v>
                </c:pt>
                <c:pt idx="38">
                  <c:v>46.44</c:v>
                </c:pt>
                <c:pt idx="39">
                  <c:v>48.061999999999998</c:v>
                </c:pt>
                <c:pt idx="40">
                  <c:v>51.612000000000002</c:v>
                </c:pt>
                <c:pt idx="41">
                  <c:v>52.268000000000001</c:v>
                </c:pt>
                <c:pt idx="42">
                  <c:v>51.805999999999997</c:v>
                </c:pt>
                <c:pt idx="43">
                  <c:v>50.481999999999999</c:v>
                </c:pt>
                <c:pt idx="44">
                  <c:v>47.045999999999999</c:v>
                </c:pt>
                <c:pt idx="45">
                  <c:v>45.828000000000003</c:v>
                </c:pt>
                <c:pt idx="46">
                  <c:v>46.271999999999998</c:v>
                </c:pt>
                <c:pt idx="47">
                  <c:v>48.642000000000003</c:v>
                </c:pt>
                <c:pt idx="48">
                  <c:v>50.698</c:v>
                </c:pt>
                <c:pt idx="49">
                  <c:v>54.018000000000001</c:v>
                </c:pt>
                <c:pt idx="50">
                  <c:v>54.908000000000001</c:v>
                </c:pt>
                <c:pt idx="51">
                  <c:v>54.988</c:v>
                </c:pt>
                <c:pt idx="52">
                  <c:v>56.317500000000003</c:v>
                </c:pt>
                <c:pt idx="53">
                  <c:v>56.48</c:v>
                </c:pt>
                <c:pt idx="54">
                  <c:v>55.027999999999999</c:v>
                </c:pt>
                <c:pt idx="55">
                  <c:v>54.98</c:v>
                </c:pt>
                <c:pt idx="56">
                  <c:v>55.502000000000002</c:v>
                </c:pt>
                <c:pt idx="57">
                  <c:v>56.171999999999997</c:v>
                </c:pt>
                <c:pt idx="58">
                  <c:v>55.643999999999998</c:v>
                </c:pt>
                <c:pt idx="59">
                  <c:v>55.753999999999998</c:v>
                </c:pt>
                <c:pt idx="60">
                  <c:v>56.25</c:v>
                </c:pt>
                <c:pt idx="61">
                  <c:v>55.771999999999998</c:v>
                </c:pt>
                <c:pt idx="62">
                  <c:v>53.72</c:v>
                </c:pt>
                <c:pt idx="63">
                  <c:v>51.515999999999998</c:v>
                </c:pt>
                <c:pt idx="64">
                  <c:v>50.915999999999997</c:v>
                </c:pt>
                <c:pt idx="65">
                  <c:v>52.058</c:v>
                </c:pt>
                <c:pt idx="66">
                  <c:v>54.356000000000002</c:v>
                </c:pt>
                <c:pt idx="67">
                  <c:v>55.99</c:v>
                </c:pt>
                <c:pt idx="68">
                  <c:v>53.625999999999998</c:v>
                </c:pt>
                <c:pt idx="69">
                  <c:v>51.738</c:v>
                </c:pt>
                <c:pt idx="70">
                  <c:v>50.05</c:v>
                </c:pt>
                <c:pt idx="71">
                  <c:v>49.98</c:v>
                </c:pt>
                <c:pt idx="72">
                  <c:v>52.36</c:v>
                </c:pt>
                <c:pt idx="73">
                  <c:v>53.118000000000002</c:v>
                </c:pt>
                <c:pt idx="74">
                  <c:v>51.003999999999998</c:v>
                </c:pt>
                <c:pt idx="75">
                  <c:v>48.731999999999999</c:v>
                </c:pt>
                <c:pt idx="76">
                  <c:v>47.66</c:v>
                </c:pt>
                <c:pt idx="77">
                  <c:v>45.701999999999998</c:v>
                </c:pt>
                <c:pt idx="78">
                  <c:v>47.026000000000003</c:v>
                </c:pt>
                <c:pt idx="79">
                  <c:v>48.38</c:v>
                </c:pt>
                <c:pt idx="80">
                  <c:v>47.893999999999998</c:v>
                </c:pt>
                <c:pt idx="81">
                  <c:v>48.863999999999997</c:v>
                </c:pt>
                <c:pt idx="82">
                  <c:v>50.756</c:v>
                </c:pt>
                <c:pt idx="83">
                  <c:v>52.244</c:v>
                </c:pt>
                <c:pt idx="84">
                  <c:v>52.241999999999997</c:v>
                </c:pt>
                <c:pt idx="85">
                  <c:v>51.11</c:v>
                </c:pt>
                <c:pt idx="86">
                  <c:v>52.11</c:v>
                </c:pt>
                <c:pt idx="87">
                  <c:v>51.975999999999999</c:v>
                </c:pt>
                <c:pt idx="88">
                  <c:v>53.637999999999998</c:v>
                </c:pt>
                <c:pt idx="89">
                  <c:v>54.872</c:v>
                </c:pt>
                <c:pt idx="90">
                  <c:v>56.04</c:v>
                </c:pt>
                <c:pt idx="91">
                  <c:v>58.078000000000003</c:v>
                </c:pt>
                <c:pt idx="92">
                  <c:v>56.107999999999997</c:v>
                </c:pt>
                <c:pt idx="93">
                  <c:v>56.552</c:v>
                </c:pt>
                <c:pt idx="94">
                  <c:v>57.765999999999998</c:v>
                </c:pt>
                <c:pt idx="95">
                  <c:v>58.776000000000003</c:v>
                </c:pt>
                <c:pt idx="96">
                  <c:v>61.09</c:v>
                </c:pt>
                <c:pt idx="97">
                  <c:v>63.78</c:v>
                </c:pt>
                <c:pt idx="98">
                  <c:v>62.264000000000003</c:v>
                </c:pt>
                <c:pt idx="99">
                  <c:v>63.103999999999999</c:v>
                </c:pt>
                <c:pt idx="100">
                  <c:v>63.572000000000003</c:v>
                </c:pt>
                <c:pt idx="101">
                  <c:v>62.426000000000002</c:v>
                </c:pt>
                <c:pt idx="102">
                  <c:v>63.402000000000001</c:v>
                </c:pt>
                <c:pt idx="103">
                  <c:v>64.305999999999997</c:v>
                </c:pt>
                <c:pt idx="104">
                  <c:v>66.762500000000003</c:v>
                </c:pt>
                <c:pt idx="105">
                  <c:v>67.525000000000006</c:v>
                </c:pt>
                <c:pt idx="106">
                  <c:v>68.986000000000004</c:v>
                </c:pt>
                <c:pt idx="107">
                  <c:v>69.341999999999999</c:v>
                </c:pt>
                <c:pt idx="108">
                  <c:v>70.091999999999999</c:v>
                </c:pt>
                <c:pt idx="109">
                  <c:v>69.152000000000001</c:v>
                </c:pt>
                <c:pt idx="110">
                  <c:v>65.518000000000001</c:v>
                </c:pt>
                <c:pt idx="111">
                  <c:v>63.768000000000001</c:v>
                </c:pt>
                <c:pt idx="112">
                  <c:v>66.007999999999996</c:v>
                </c:pt>
                <c:pt idx="113">
                  <c:v>65.622</c:v>
                </c:pt>
                <c:pt idx="114">
                  <c:v>64.953999999999994</c:v>
                </c:pt>
                <c:pt idx="115">
                  <c:v>65.162000000000006</c:v>
                </c:pt>
                <c:pt idx="116">
                  <c:v>68.459999999999994</c:v>
                </c:pt>
                <c:pt idx="117">
                  <c:v>70.007499999999993</c:v>
                </c:pt>
                <c:pt idx="118">
                  <c:v>67.843999999999994</c:v>
                </c:pt>
                <c:pt idx="119">
                  <c:v>71.27</c:v>
                </c:pt>
                <c:pt idx="120">
                  <c:v>72.864000000000004</c:v>
                </c:pt>
                <c:pt idx="121">
                  <c:v>74.39</c:v>
                </c:pt>
                <c:pt idx="122">
                  <c:v>74.03</c:v>
                </c:pt>
                <c:pt idx="123">
                  <c:v>76.563999999999993</c:v>
                </c:pt>
                <c:pt idx="124">
                  <c:v>78.75</c:v>
                </c:pt>
                <c:pt idx="125">
                  <c:v>78.763999999999996</c:v>
                </c:pt>
                <c:pt idx="126">
                  <c:v>76.513999999999996</c:v>
                </c:pt>
                <c:pt idx="127">
                  <c:v>75.962000000000003</c:v>
                </c:pt>
                <c:pt idx="128">
                  <c:v>75.691999999999993</c:v>
                </c:pt>
                <c:pt idx="129">
                  <c:v>74.751999999999995</c:v>
                </c:pt>
                <c:pt idx="130">
                  <c:v>77.19</c:v>
                </c:pt>
                <c:pt idx="131">
                  <c:v>77.56</c:v>
                </c:pt>
                <c:pt idx="132">
                  <c:v>76.022000000000006</c:v>
                </c:pt>
                <c:pt idx="133">
                  <c:v>72.510000000000005</c:v>
                </c:pt>
                <c:pt idx="134">
                  <c:v>73.852000000000004</c:v>
                </c:pt>
                <c:pt idx="135">
                  <c:v>73.653999999999996</c:v>
                </c:pt>
                <c:pt idx="136">
                  <c:v>73.111999999999995</c:v>
                </c:pt>
                <c:pt idx="137">
                  <c:v>71.817999999999998</c:v>
                </c:pt>
                <c:pt idx="138">
                  <c:v>74.034000000000006</c:v>
                </c:pt>
                <c:pt idx="139">
                  <c:v>76.897999999999996</c:v>
                </c:pt>
                <c:pt idx="140">
                  <c:v>77.384</c:v>
                </c:pt>
                <c:pt idx="141">
                  <c:v>78.488</c:v>
                </c:pt>
                <c:pt idx="142">
                  <c:v>78.796000000000006</c:v>
                </c:pt>
                <c:pt idx="143">
                  <c:v>81.77</c:v>
                </c:pt>
                <c:pt idx="144">
                  <c:v>84.962000000000003</c:v>
                </c:pt>
                <c:pt idx="145">
                  <c:v>82.537999999999997</c:v>
                </c:pt>
                <c:pt idx="146">
                  <c:v>80.262</c:v>
                </c:pt>
                <c:pt idx="147">
                  <c:v>77.39</c:v>
                </c:pt>
                <c:pt idx="148">
                  <c:v>74.888000000000005</c:v>
                </c:pt>
                <c:pt idx="149">
                  <c:v>71.64</c:v>
                </c:pt>
                <c:pt idx="150">
                  <c:v>67.018000000000001</c:v>
                </c:pt>
                <c:pt idx="151">
                  <c:v>62.84</c:v>
                </c:pt>
                <c:pt idx="152">
                  <c:v>59.533999999999999</c:v>
                </c:pt>
                <c:pt idx="153">
                  <c:v>61.411999999999999</c:v>
                </c:pt>
                <c:pt idx="154">
                  <c:v>60.41</c:v>
                </c:pt>
                <c:pt idx="155">
                  <c:v>56.256</c:v>
                </c:pt>
                <c:pt idx="156">
                  <c:v>52.325000000000003</c:v>
                </c:pt>
                <c:pt idx="157">
                  <c:v>55.43</c:v>
                </c:pt>
                <c:pt idx="158">
                  <c:v>59.93</c:v>
                </c:pt>
                <c:pt idx="159">
                  <c:v>60.966000000000001</c:v>
                </c:pt>
                <c:pt idx="160">
                  <c:v>61.622</c:v>
                </c:pt>
                <c:pt idx="161">
                  <c:v>61.508000000000003</c:v>
                </c:pt>
                <c:pt idx="162">
                  <c:v>62.182000000000002</c:v>
                </c:pt>
                <c:pt idx="163">
                  <c:v>63.671999999999997</c:v>
                </c:pt>
                <c:pt idx="164">
                  <c:v>66.843999999999994</c:v>
                </c:pt>
                <c:pt idx="165">
                  <c:v>65.492000000000004</c:v>
                </c:pt>
                <c:pt idx="166">
                  <c:v>65.912000000000006</c:v>
                </c:pt>
                <c:pt idx="167">
                  <c:v>67.037999999999997</c:v>
                </c:pt>
                <c:pt idx="168">
                  <c:v>67.707999999999998</c:v>
                </c:pt>
                <c:pt idx="169">
                  <c:v>67.843999999999994</c:v>
                </c:pt>
                <c:pt idx="170">
                  <c:v>69.486000000000004</c:v>
                </c:pt>
                <c:pt idx="171">
                  <c:v>71.164000000000001</c:v>
                </c:pt>
                <c:pt idx="172">
                  <c:v>71.622500000000002</c:v>
                </c:pt>
                <c:pt idx="173">
                  <c:v>73.924000000000007</c:v>
                </c:pt>
                <c:pt idx="174">
                  <c:v>71.724000000000004</c:v>
                </c:pt>
                <c:pt idx="175">
                  <c:v>70.5</c:v>
                </c:pt>
                <c:pt idx="176">
                  <c:v>71.614000000000004</c:v>
                </c:pt>
                <c:pt idx="177">
                  <c:v>70.317999999999998</c:v>
                </c:pt>
                <c:pt idx="178">
                  <c:v>68.206000000000003</c:v>
                </c:pt>
                <c:pt idx="179">
                  <c:v>61.768000000000001</c:v>
                </c:pt>
                <c:pt idx="180">
                  <c:v>61.573999999999998</c:v>
                </c:pt>
                <c:pt idx="181">
                  <c:v>62.91</c:v>
                </c:pt>
                <c:pt idx="182">
                  <c:v>65.900000000000006</c:v>
                </c:pt>
                <c:pt idx="183">
                  <c:v>63.762</c:v>
                </c:pt>
                <c:pt idx="184">
                  <c:v>65.703999999999994</c:v>
                </c:pt>
                <c:pt idx="185">
                  <c:v>63.777999999999999</c:v>
                </c:pt>
                <c:pt idx="186">
                  <c:v>63.423999999999999</c:v>
                </c:pt>
                <c:pt idx="187">
                  <c:v>63.198</c:v>
                </c:pt>
                <c:pt idx="188">
                  <c:v>58.177999999999997</c:v>
                </c:pt>
                <c:pt idx="189">
                  <c:v>59.244</c:v>
                </c:pt>
                <c:pt idx="190">
                  <c:v>59.866</c:v>
                </c:pt>
                <c:pt idx="191">
                  <c:v>60.042000000000002</c:v>
                </c:pt>
                <c:pt idx="192">
                  <c:v>60.021999999999998</c:v>
                </c:pt>
                <c:pt idx="193">
                  <c:v>61.276000000000003</c:v>
                </c:pt>
                <c:pt idx="194">
                  <c:v>65.17</c:v>
                </c:pt>
                <c:pt idx="195">
                  <c:v>62.981999999999999</c:v>
                </c:pt>
                <c:pt idx="196">
                  <c:v>58.688000000000002</c:v>
                </c:pt>
                <c:pt idx="197">
                  <c:v>58.904000000000003</c:v>
                </c:pt>
                <c:pt idx="198">
                  <c:v>59.368000000000002</c:v>
                </c:pt>
                <c:pt idx="199">
                  <c:v>60.704000000000001</c:v>
                </c:pt>
                <c:pt idx="200">
                  <c:v>61.137999999999998</c:v>
                </c:pt>
                <c:pt idx="201">
                  <c:v>62.326000000000001</c:v>
                </c:pt>
                <c:pt idx="202">
                  <c:v>62.438000000000002</c:v>
                </c:pt>
                <c:pt idx="203">
                  <c:v>62.622</c:v>
                </c:pt>
                <c:pt idx="204">
                  <c:v>63.655999999999999</c:v>
                </c:pt>
                <c:pt idx="205">
                  <c:v>62.503999999999998</c:v>
                </c:pt>
                <c:pt idx="206">
                  <c:v>64.346000000000004</c:v>
                </c:pt>
                <c:pt idx="207">
                  <c:v>66.058000000000007</c:v>
                </c:pt>
                <c:pt idx="208">
                  <c:v>67.417500000000004</c:v>
                </c:pt>
                <c:pt idx="209">
                  <c:v>67.322500000000005</c:v>
                </c:pt>
                <c:pt idx="210">
                  <c:v>66.593999999999994</c:v>
                </c:pt>
                <c:pt idx="211">
                  <c:v>64.432000000000002</c:v>
                </c:pt>
                <c:pt idx="212">
                  <c:v>63.146000000000001</c:v>
                </c:pt>
                <c:pt idx="213">
                  <c:v>59.018000000000001</c:v>
                </c:pt>
                <c:pt idx="214">
                  <c:v>54.631999999999998</c:v>
                </c:pt>
                <c:pt idx="215">
                  <c:v>55.345999999999997</c:v>
                </c:pt>
                <c:pt idx="216">
                  <c:v>58.47</c:v>
                </c:pt>
                <c:pt idx="217">
                  <c:v>53.475999999999999</c:v>
                </c:pt>
                <c:pt idx="218">
                  <c:v>50.03</c:v>
                </c:pt>
                <c:pt idx="219">
                  <c:v>34.887999999999998</c:v>
                </c:pt>
                <c:pt idx="220">
                  <c:v>27.821999999999999</c:v>
                </c:pt>
                <c:pt idx="221">
                  <c:v>26.568000000000001</c:v>
                </c:pt>
                <c:pt idx="222">
                  <c:v>26.858000000000001</c:v>
                </c:pt>
                <c:pt idx="223">
                  <c:v>32.340000000000003</c:v>
                </c:pt>
                <c:pt idx="224">
                  <c:v>28.986000000000001</c:v>
                </c:pt>
                <c:pt idx="225">
                  <c:v>21.608000000000001</c:v>
                </c:pt>
                <c:pt idx="226">
                  <c:v>22.94</c:v>
                </c:pt>
                <c:pt idx="227">
                  <c:v>29.664000000000001</c:v>
                </c:pt>
                <c:pt idx="228">
                  <c:v>30.486000000000001</c:v>
                </c:pt>
                <c:pt idx="229">
                  <c:v>35.28</c:v>
                </c:pt>
                <c:pt idx="230">
                  <c:v>35.411999999999999</c:v>
                </c:pt>
                <c:pt idx="231">
                  <c:v>39.994</c:v>
                </c:pt>
                <c:pt idx="232">
                  <c:v>40.198</c:v>
                </c:pt>
                <c:pt idx="233">
                  <c:v>41.018000000000001</c:v>
                </c:pt>
                <c:pt idx="234">
                  <c:v>41.618000000000002</c:v>
                </c:pt>
                <c:pt idx="235">
                  <c:v>42.165999999999997</c:v>
                </c:pt>
                <c:pt idx="236">
                  <c:v>43.012</c:v>
                </c:pt>
                <c:pt idx="237">
                  <c:v>43.183999999999997</c:v>
                </c:pt>
                <c:pt idx="238">
                  <c:v>43.723999999999997</c:v>
                </c:pt>
                <c:pt idx="239">
                  <c:v>43.323999999999998</c:v>
                </c:pt>
                <c:pt idx="240">
                  <c:v>44.648000000000003</c:v>
                </c:pt>
                <c:pt idx="241">
                  <c:v>44.936</c:v>
                </c:pt>
                <c:pt idx="242">
                  <c:v>45.09</c:v>
                </c:pt>
                <c:pt idx="243">
                  <c:v>45.353999999999999</c:v>
                </c:pt>
                <c:pt idx="244">
                  <c:v>44.404000000000003</c:v>
                </c:pt>
                <c:pt idx="245">
                  <c:v>40.494</c:v>
                </c:pt>
                <c:pt idx="246">
                  <c:v>41.762</c:v>
                </c:pt>
                <c:pt idx="247">
                  <c:v>41.758000000000003</c:v>
                </c:pt>
                <c:pt idx="248">
                  <c:v>40.921999999999997</c:v>
                </c:pt>
                <c:pt idx="249">
                  <c:v>42.423999999999999</c:v>
                </c:pt>
                <c:pt idx="250">
                  <c:v>42.716000000000001</c:v>
                </c:pt>
                <c:pt idx="251">
                  <c:v>42.347999999999999</c:v>
                </c:pt>
                <c:pt idx="252">
                  <c:v>39.177999999999997</c:v>
                </c:pt>
                <c:pt idx="253">
                  <c:v>40.058</c:v>
                </c:pt>
                <c:pt idx="254">
                  <c:v>43.223999999999997</c:v>
                </c:pt>
                <c:pt idx="255">
                  <c:v>44.213999999999999</c:v>
                </c:pt>
                <c:pt idx="256">
                  <c:v>47.7</c:v>
                </c:pt>
                <c:pt idx="257">
                  <c:v>48.244</c:v>
                </c:pt>
                <c:pt idx="258">
                  <c:v>49.341999999999999</c:v>
                </c:pt>
                <c:pt idx="259">
                  <c:v>51.177999999999997</c:v>
                </c:pt>
                <c:pt idx="260">
                  <c:v>50.87</c:v>
                </c:pt>
                <c:pt idx="261">
                  <c:v>51.272500000000001</c:v>
                </c:pt>
                <c:pt idx="262">
                  <c:v>53.872</c:v>
                </c:pt>
                <c:pt idx="263">
                  <c:v>55.963999999999999</c:v>
                </c:pt>
                <c:pt idx="264">
                  <c:v>55.648000000000003</c:v>
                </c:pt>
                <c:pt idx="265">
                  <c:v>55.802</c:v>
                </c:pt>
                <c:pt idx="266">
                  <c:v>58.09</c:v>
                </c:pt>
                <c:pt idx="267">
                  <c:v>61.338000000000001</c:v>
                </c:pt>
                <c:pt idx="268">
                  <c:v>63.566000000000003</c:v>
                </c:pt>
                <c:pt idx="269">
                  <c:v>66.132000000000005</c:v>
                </c:pt>
                <c:pt idx="270">
                  <c:v>65.311999999999998</c:v>
                </c:pt>
                <c:pt idx="271">
                  <c:v>68.501999999999995</c:v>
                </c:pt>
                <c:pt idx="272">
                  <c:v>66.616</c:v>
                </c:pt>
                <c:pt idx="273">
                  <c:v>63.268000000000001</c:v>
                </c:pt>
                <c:pt idx="274">
                  <c:v>64.05</c:v>
                </c:pt>
                <c:pt idx="275">
                  <c:v>62.84</c:v>
                </c:pt>
                <c:pt idx="276">
                  <c:v>65.447999999999993</c:v>
                </c:pt>
                <c:pt idx="277">
                  <c:v>66.09</c:v>
                </c:pt>
                <c:pt idx="278">
                  <c:v>67.03</c:v>
                </c:pt>
                <c:pt idx="279">
                  <c:v>68.353999999999999</c:v>
                </c:pt>
                <c:pt idx="280">
                  <c:v>68.39</c:v>
                </c:pt>
                <c:pt idx="281">
                  <c:v>67.275999999999996</c:v>
                </c:pt>
                <c:pt idx="282">
                  <c:v>69.013999999999996</c:v>
                </c:pt>
                <c:pt idx="283">
                  <c:v>70.823999999999998</c:v>
                </c:pt>
                <c:pt idx="284">
                  <c:v>72.227999999999994</c:v>
                </c:pt>
                <c:pt idx="285">
                  <c:v>73.566000000000003</c:v>
                </c:pt>
                <c:pt idx="286">
                  <c:v>75.328000000000003</c:v>
                </c:pt>
                <c:pt idx="287">
                  <c:v>75.316000000000003</c:v>
                </c:pt>
                <c:pt idx="288">
                  <c:v>74.957999999999998</c:v>
                </c:pt>
                <c:pt idx="289">
                  <c:v>74.694000000000003</c:v>
                </c:pt>
                <c:pt idx="290">
                  <c:v>71.617999999999995</c:v>
                </c:pt>
                <c:pt idx="291">
                  <c:v>75.22</c:v>
                </c:pt>
                <c:pt idx="292">
                  <c:v>71.534000000000006</c:v>
                </c:pt>
                <c:pt idx="293">
                  <c:v>70.602000000000004</c:v>
                </c:pt>
                <c:pt idx="294">
                  <c:v>67.680000000000007</c:v>
                </c:pt>
                <c:pt idx="295">
                  <c:v>71.164000000000001</c:v>
                </c:pt>
                <c:pt idx="296">
                  <c:v>72.725999999999999</c:v>
                </c:pt>
                <c:pt idx="297">
                  <c:v>72.176000000000002</c:v>
                </c:pt>
                <c:pt idx="298">
                  <c:v>74.715999999999994</c:v>
                </c:pt>
                <c:pt idx="299">
                  <c:v>75.962000000000003</c:v>
                </c:pt>
                <c:pt idx="300">
                  <c:v>79.012</c:v>
                </c:pt>
                <c:pt idx="301">
                  <c:v>81.847999999999999</c:v>
                </c:pt>
                <c:pt idx="302">
                  <c:v>83.822000000000003</c:v>
                </c:pt>
                <c:pt idx="303">
                  <c:v>85.073999999999998</c:v>
                </c:pt>
                <c:pt idx="304">
                  <c:v>85.134</c:v>
                </c:pt>
                <c:pt idx="305">
                  <c:v>82.94</c:v>
                </c:pt>
                <c:pt idx="306">
                  <c:v>83.177999999999997</c:v>
                </c:pt>
                <c:pt idx="307">
                  <c:v>80.977999999999994</c:v>
                </c:pt>
                <c:pt idx="308">
                  <c:v>79.84</c:v>
                </c:pt>
                <c:pt idx="309">
                  <c:v>70.486000000000004</c:v>
                </c:pt>
                <c:pt idx="310">
                  <c:v>74.781999999999996</c:v>
                </c:pt>
                <c:pt idx="311">
                  <c:v>74.102000000000004</c:v>
                </c:pt>
                <c:pt idx="312">
                  <c:v>74.756</c:v>
                </c:pt>
                <c:pt idx="313">
                  <c:v>78.774000000000001</c:v>
                </c:pt>
                <c:pt idx="314">
                  <c:v>80.703999999999994</c:v>
                </c:pt>
                <c:pt idx="315">
                  <c:v>83.957999999999998</c:v>
                </c:pt>
                <c:pt idx="316">
                  <c:v>87.74</c:v>
                </c:pt>
                <c:pt idx="317">
                  <c:v>88.76</c:v>
                </c:pt>
                <c:pt idx="318">
                  <c:v>90.843999999999994</c:v>
                </c:pt>
                <c:pt idx="319">
                  <c:v>92.174000000000007</c:v>
                </c:pt>
                <c:pt idx="320">
                  <c:v>94.215999999999994</c:v>
                </c:pt>
                <c:pt idx="321">
                  <c:v>97.215999999999994</c:v>
                </c:pt>
                <c:pt idx="322">
                  <c:v>109.492</c:v>
                </c:pt>
                <c:pt idx="323">
                  <c:v>116.866</c:v>
                </c:pt>
                <c:pt idx="324">
                  <c:v>103.88</c:v>
                </c:pt>
                <c:pt idx="325">
                  <c:v>118.476</c:v>
                </c:pt>
                <c:pt idx="326">
                  <c:v>109.69199999999999</c:v>
                </c:pt>
                <c:pt idx="327">
                  <c:v>103.72</c:v>
                </c:pt>
                <c:pt idx="328">
                  <c:v>105.9</c:v>
                </c:pt>
                <c:pt idx="329">
                  <c:v>108.438</c:v>
                </c:pt>
                <c:pt idx="330">
                  <c:v>105.91200000000001</c:v>
                </c:pt>
                <c:pt idx="331">
                  <c:v>109.196</c:v>
                </c:pt>
                <c:pt idx="332">
                  <c:v>106.982</c:v>
                </c:pt>
                <c:pt idx="333">
                  <c:v>111.974</c:v>
                </c:pt>
                <c:pt idx="334">
                  <c:v>115.568</c:v>
                </c:pt>
                <c:pt idx="335">
                  <c:v>119.626</c:v>
                </c:pt>
                <c:pt idx="336">
                  <c:v>121.748</c:v>
                </c:pt>
                <c:pt idx="337">
                  <c:v>118.976</c:v>
                </c:pt>
                <c:pt idx="338">
                  <c:v>112.738</c:v>
                </c:pt>
                <c:pt idx="339">
                  <c:v>115.154</c:v>
                </c:pt>
                <c:pt idx="340">
                  <c:v>105.726</c:v>
                </c:pt>
                <c:pt idx="341">
                  <c:v>101.28400000000001</c:v>
                </c:pt>
                <c:pt idx="342">
                  <c:v>105.52</c:v>
                </c:pt>
                <c:pt idx="343">
                  <c:v>106.664</c:v>
                </c:pt>
                <c:pt idx="344">
                  <c:v>97.278000000000006</c:v>
                </c:pt>
                <c:pt idx="345">
                  <c:v>97.622</c:v>
                </c:pt>
                <c:pt idx="346">
                  <c:v>94.88</c:v>
                </c:pt>
                <c:pt idx="347">
                  <c:v>99.65</c:v>
                </c:pt>
                <c:pt idx="348">
                  <c:v>97.254000000000005</c:v>
                </c:pt>
                <c:pt idx="349">
                  <c:v>91.712000000000003</c:v>
                </c:pt>
                <c:pt idx="350">
                  <c:v>92.691999999999993</c:v>
                </c:pt>
                <c:pt idx="351">
                  <c:v>89.811999999999998</c:v>
                </c:pt>
                <c:pt idx="352">
                  <c:v>87.22</c:v>
                </c:pt>
                <c:pt idx="353">
                  <c:v>93.274000000000001</c:v>
                </c:pt>
                <c:pt idx="354">
                  <c:v>93.825999999999993</c:v>
                </c:pt>
                <c:pt idx="355">
                  <c:v>91.988</c:v>
                </c:pt>
                <c:pt idx="356">
                  <c:v>95.04</c:v>
                </c:pt>
                <c:pt idx="357">
                  <c:v>95.775999999999996</c:v>
                </c:pt>
                <c:pt idx="358">
                  <c:v>95.117999999999995</c:v>
                </c:pt>
                <c:pt idx="359">
                  <c:v>91.451999999999998</c:v>
                </c:pt>
                <c:pt idx="360">
                  <c:v>86.037999999999997</c:v>
                </c:pt>
                <c:pt idx="361">
                  <c:v>84.82</c:v>
                </c:pt>
                <c:pt idx="362">
                  <c:v>78.290000000000006</c:v>
                </c:pt>
                <c:pt idx="363">
                  <c:v>80.323999999999998</c:v>
                </c:pt>
                <c:pt idx="364">
                  <c:v>81.378</c:v>
                </c:pt>
                <c:pt idx="365">
                  <c:v>83.94</c:v>
                </c:pt>
                <c:pt idx="366">
                  <c:v>79.3</c:v>
                </c:pt>
                <c:pt idx="367">
                  <c:v>82.346000000000004</c:v>
                </c:pt>
                <c:pt idx="368">
                  <c:v>85.83</c:v>
                </c:pt>
                <c:pt idx="369">
                  <c:v>86.914000000000001</c:v>
                </c:pt>
                <c:pt idx="370">
                  <c:v>82.867999999999995</c:v>
                </c:pt>
                <c:pt idx="371">
                  <c:v>84.132000000000005</c:v>
                </c:pt>
                <c:pt idx="372">
                  <c:v>85.141999999999996</c:v>
                </c:pt>
                <c:pt idx="373">
                  <c:v>82.617999999999995</c:v>
                </c:pt>
                <c:pt idx="374">
                  <c:v>84.245999999999995</c:v>
                </c:pt>
                <c:pt idx="375">
                  <c:v>83.3</c:v>
                </c:pt>
                <c:pt idx="376">
                  <c:v>75.915999999999997</c:v>
                </c:pt>
                <c:pt idx="377">
                  <c:v>75.34</c:v>
                </c:pt>
                <c:pt idx="378">
                  <c:v>78.817999999999998</c:v>
                </c:pt>
                <c:pt idx="379">
                  <c:v>84.995000000000005</c:v>
                </c:pt>
                <c:pt idx="380">
                  <c:v>85.903999999999996</c:v>
                </c:pt>
                <c:pt idx="381">
                  <c:v>83.081999999999994</c:v>
                </c:pt>
                <c:pt idx="382">
                  <c:v>79.819999999999993</c:v>
                </c:pt>
                <c:pt idx="383">
                  <c:v>74.951999999999998</c:v>
                </c:pt>
                <c:pt idx="384">
                  <c:v>76.001999999999995</c:v>
                </c:pt>
                <c:pt idx="385">
                  <c:v>75.707999999999998</c:v>
                </c:pt>
                <c:pt idx="386">
                  <c:v>76.88</c:v>
                </c:pt>
                <c:pt idx="387">
                  <c:v>74.736000000000004</c:v>
                </c:pt>
                <c:pt idx="388">
                  <c:v>76.14</c:v>
                </c:pt>
                <c:pt idx="389">
                  <c:v>74.322000000000003</c:v>
                </c:pt>
                <c:pt idx="390">
                  <c:v>75.42</c:v>
                </c:pt>
                <c:pt idx="391">
                  <c:v>73.941999999999993</c:v>
                </c:pt>
                <c:pt idx="392">
                  <c:v>76.507999999999996</c:v>
                </c:pt>
                <c:pt idx="393">
                  <c:v>79.686000000000007</c:v>
                </c:pt>
                <c:pt idx="394">
                  <c:v>79.66</c:v>
                </c:pt>
                <c:pt idx="395">
                  <c:v>83.706000000000003</c:v>
                </c:pt>
                <c:pt idx="396">
                  <c:v>85.01</c:v>
                </c:pt>
                <c:pt idx="397">
                  <c:v>86.453999999999994</c:v>
                </c:pt>
                <c:pt idx="398">
                  <c:v>84.694000000000003</c:v>
                </c:pt>
                <c:pt idx="399">
                  <c:v>83.908000000000001</c:v>
                </c:pt>
                <c:pt idx="400">
                  <c:v>86.236000000000004</c:v>
                </c:pt>
                <c:pt idx="401">
                  <c:v>90.042000000000002</c:v>
                </c:pt>
                <c:pt idx="402">
                  <c:v>92.441999999999993</c:v>
                </c:pt>
                <c:pt idx="403">
                  <c:v>93.774000000000001</c:v>
                </c:pt>
                <c:pt idx="404">
                  <c:v>94.897999999999996</c:v>
                </c:pt>
                <c:pt idx="405">
                  <c:v>87.218000000000004</c:v>
                </c:pt>
                <c:pt idx="406">
                  <c:v>87.701999999999998</c:v>
                </c:pt>
                <c:pt idx="407">
                  <c:v>91.117999999999995</c:v>
                </c:pt>
                <c:pt idx="408">
                  <c:v>89.287999999999997</c:v>
                </c:pt>
                <c:pt idx="409">
                  <c:v>86.245999999999995</c:v>
                </c:pt>
                <c:pt idx="410">
                  <c:v>81.554000000000002</c:v>
                </c:pt>
                <c:pt idx="411">
                  <c:v>80.84</c:v>
                </c:pt>
                <c:pt idx="412">
                  <c:v>81.745999999999995</c:v>
                </c:pt>
                <c:pt idx="413">
                  <c:v>81.293999999999997</c:v>
                </c:pt>
                <c:pt idx="414">
                  <c:v>75.884</c:v>
                </c:pt>
                <c:pt idx="415">
                  <c:v>75.337999999999994</c:v>
                </c:pt>
                <c:pt idx="416">
                  <c:v>79.067999999999998</c:v>
                </c:pt>
                <c:pt idx="417">
                  <c:v>79.037499999999994</c:v>
                </c:pt>
                <c:pt idx="418">
                  <c:v>77.622500000000002</c:v>
                </c:pt>
                <c:pt idx="419">
                  <c:v>77.242000000000004</c:v>
                </c:pt>
                <c:pt idx="420">
                  <c:v>78.396000000000001</c:v>
                </c:pt>
                <c:pt idx="421">
                  <c:v>81.126000000000005</c:v>
                </c:pt>
                <c:pt idx="422">
                  <c:v>80.602000000000004</c:v>
                </c:pt>
                <c:pt idx="423">
                  <c:v>79.921999999999997</c:v>
                </c:pt>
                <c:pt idx="424">
                  <c:v>82.54</c:v>
                </c:pt>
                <c:pt idx="425">
                  <c:v>82.843999999999994</c:v>
                </c:pt>
                <c:pt idx="426">
                  <c:v>83.406000000000006</c:v>
                </c:pt>
                <c:pt idx="427">
                  <c:v>82.567999999999998</c:v>
                </c:pt>
                <c:pt idx="428">
                  <c:v>83.784000000000006</c:v>
                </c:pt>
                <c:pt idx="429">
                  <c:v>86.286000000000001</c:v>
                </c:pt>
                <c:pt idx="430">
                  <c:v>86.642499999999998</c:v>
                </c:pt>
                <c:pt idx="431">
                  <c:v>89.501999999999995</c:v>
                </c:pt>
                <c:pt idx="432">
                  <c:v>90.093999999999994</c:v>
                </c:pt>
                <c:pt idx="433">
                  <c:v>88.361999999999995</c:v>
                </c:pt>
                <c:pt idx="434">
                  <c:v>88.39</c:v>
                </c:pt>
                <c:pt idx="435">
                  <c:v>85.266000000000005</c:v>
                </c:pt>
                <c:pt idx="436">
                  <c:v>83.347999999999999</c:v>
                </c:pt>
                <c:pt idx="437">
                  <c:v>83.147999999999996</c:v>
                </c:pt>
                <c:pt idx="438">
                  <c:v>82.394000000000005</c:v>
                </c:pt>
                <c:pt idx="439">
                  <c:v>82.88</c:v>
                </c:pt>
                <c:pt idx="440">
                  <c:v>78.756</c:v>
                </c:pt>
                <c:pt idx="441">
                  <c:v>82.304000000000002</c:v>
                </c:pt>
                <c:pt idx="442">
                  <c:v>85.12</c:v>
                </c:pt>
                <c:pt idx="443">
                  <c:v>85.813999999999993</c:v>
                </c:pt>
              </c:numCache>
            </c:numRef>
          </c:xVal>
          <c:yVal>
            <c:numRef>
              <c:f>原始数据!$X$115:$X$558</c:f>
              <c:numCache>
                <c:formatCode>#,##0.00_ </c:formatCode>
                <c:ptCount val="444"/>
                <c:pt idx="0">
                  <c:v>5463</c:v>
                </c:pt>
                <c:pt idx="1">
                  <c:v>5448</c:v>
                </c:pt>
                <c:pt idx="2">
                  <c:v>5342</c:v>
                </c:pt>
                <c:pt idx="3">
                  <c:v>5309</c:v>
                </c:pt>
                <c:pt idx="4">
                  <c:v>5290</c:v>
                </c:pt>
                <c:pt idx="5">
                  <c:v>5276</c:v>
                </c:pt>
                <c:pt idx="6">
                  <c:v>5262</c:v>
                </c:pt>
                <c:pt idx="7">
                  <c:v>5238</c:v>
                </c:pt>
                <c:pt idx="8">
                  <c:v>5213</c:v>
                </c:pt>
                <c:pt idx="9">
                  <c:v>5182</c:v>
                </c:pt>
                <c:pt idx="10">
                  <c:v>5191</c:v>
                </c:pt>
                <c:pt idx="11">
                  <c:v>5183</c:v>
                </c:pt>
                <c:pt idx="12">
                  <c:v>5172</c:v>
                </c:pt>
                <c:pt idx="13">
                  <c:v>5154</c:v>
                </c:pt>
                <c:pt idx="14">
                  <c:v>5136</c:v>
                </c:pt>
                <c:pt idx="15">
                  <c:v>5141</c:v>
                </c:pt>
                <c:pt idx="16">
                  <c:v>5131</c:v>
                </c:pt>
                <c:pt idx="17">
                  <c:v>5250</c:v>
                </c:pt>
                <c:pt idx="18">
                  <c:v>5248</c:v>
                </c:pt>
                <c:pt idx="19">
                  <c:v>5320</c:v>
                </c:pt>
                <c:pt idx="20">
                  <c:v>5332</c:v>
                </c:pt>
                <c:pt idx="21">
                  <c:v>5479</c:v>
                </c:pt>
                <c:pt idx="22">
                  <c:v>5492</c:v>
                </c:pt>
                <c:pt idx="23">
                  <c:v>5579</c:v>
                </c:pt>
                <c:pt idx="24">
                  <c:v>5583</c:v>
                </c:pt>
                <c:pt idx="25">
                  <c:v>5579</c:v>
                </c:pt>
                <c:pt idx="26">
                  <c:v>5575</c:v>
                </c:pt>
                <c:pt idx="27">
                  <c:v>5554</c:v>
                </c:pt>
                <c:pt idx="28">
                  <c:v>5539</c:v>
                </c:pt>
                <c:pt idx="29">
                  <c:v>5439</c:v>
                </c:pt>
                <c:pt idx="30">
                  <c:v>5400</c:v>
                </c:pt>
                <c:pt idx="31">
                  <c:v>5261</c:v>
                </c:pt>
                <c:pt idx="32">
                  <c:v>5236</c:v>
                </c:pt>
                <c:pt idx="33">
                  <c:v>5360</c:v>
                </c:pt>
                <c:pt idx="34">
                  <c:v>5388</c:v>
                </c:pt>
                <c:pt idx="35">
                  <c:v>5530</c:v>
                </c:pt>
                <c:pt idx="36">
                  <c:v>5582</c:v>
                </c:pt>
                <c:pt idx="37">
                  <c:v>5605</c:v>
                </c:pt>
                <c:pt idx="38">
                  <c:v>5537</c:v>
                </c:pt>
                <c:pt idx="39">
                  <c:v>5557</c:v>
                </c:pt>
                <c:pt idx="40">
                  <c:v>5577</c:v>
                </c:pt>
                <c:pt idx="41">
                  <c:v>5665</c:v>
                </c:pt>
                <c:pt idx="42">
                  <c:v>6006</c:v>
                </c:pt>
                <c:pt idx="43">
                  <c:v>6041</c:v>
                </c:pt>
                <c:pt idx="44">
                  <c:v>6041</c:v>
                </c:pt>
                <c:pt idx="45">
                  <c:v>6032</c:v>
                </c:pt>
                <c:pt idx="46">
                  <c:v>5857</c:v>
                </c:pt>
                <c:pt idx="47">
                  <c:v>5860</c:v>
                </c:pt>
                <c:pt idx="48">
                  <c:v>6019</c:v>
                </c:pt>
                <c:pt idx="49">
                  <c:v>6061</c:v>
                </c:pt>
                <c:pt idx="50">
                  <c:v>6398</c:v>
                </c:pt>
                <c:pt idx="51">
                  <c:v>6420</c:v>
                </c:pt>
                <c:pt idx="52">
                  <c:v>6487</c:v>
                </c:pt>
                <c:pt idx="53">
                  <c:v>6475</c:v>
                </c:pt>
                <c:pt idx="54">
                  <c:v>6469</c:v>
                </c:pt>
                <c:pt idx="55">
                  <c:v>6407</c:v>
                </c:pt>
                <c:pt idx="56">
                  <c:v>6363</c:v>
                </c:pt>
                <c:pt idx="57">
                  <c:v>6345</c:v>
                </c:pt>
                <c:pt idx="58">
                  <c:v>6307</c:v>
                </c:pt>
                <c:pt idx="59">
                  <c:v>6320</c:v>
                </c:pt>
                <c:pt idx="60">
                  <c:v>6332</c:v>
                </c:pt>
                <c:pt idx="61">
                  <c:v>6314</c:v>
                </c:pt>
                <c:pt idx="62">
                  <c:v>6284</c:v>
                </c:pt>
                <c:pt idx="63">
                  <c:v>6198</c:v>
                </c:pt>
                <c:pt idx="64">
                  <c:v>6166</c:v>
                </c:pt>
                <c:pt idx="65">
                  <c:v>6037</c:v>
                </c:pt>
                <c:pt idx="66">
                  <c:v>6050</c:v>
                </c:pt>
                <c:pt idx="67">
                  <c:v>6214</c:v>
                </c:pt>
                <c:pt idx="68">
                  <c:v>6200</c:v>
                </c:pt>
                <c:pt idx="69">
                  <c:v>6188</c:v>
                </c:pt>
                <c:pt idx="70">
                  <c:v>6133</c:v>
                </c:pt>
                <c:pt idx="71">
                  <c:v>6007</c:v>
                </c:pt>
                <c:pt idx="72">
                  <c:v>6003</c:v>
                </c:pt>
                <c:pt idx="73">
                  <c:v>6070</c:v>
                </c:pt>
                <c:pt idx="74">
                  <c:v>6061</c:v>
                </c:pt>
                <c:pt idx="75">
                  <c:v>6032</c:v>
                </c:pt>
                <c:pt idx="76">
                  <c:v>5935</c:v>
                </c:pt>
                <c:pt idx="77">
                  <c:v>5901</c:v>
                </c:pt>
                <c:pt idx="78">
                  <c:v>5772</c:v>
                </c:pt>
                <c:pt idx="79">
                  <c:v>5783</c:v>
                </c:pt>
                <c:pt idx="80">
                  <c:v>5777</c:v>
                </c:pt>
                <c:pt idx="81">
                  <c:v>5779</c:v>
                </c:pt>
                <c:pt idx="82">
                  <c:v>5850</c:v>
                </c:pt>
                <c:pt idx="83">
                  <c:v>5887</c:v>
                </c:pt>
                <c:pt idx="84">
                  <c:v>5991</c:v>
                </c:pt>
                <c:pt idx="85">
                  <c:v>6006</c:v>
                </c:pt>
                <c:pt idx="86">
                  <c:v>6007</c:v>
                </c:pt>
                <c:pt idx="87">
                  <c:v>6005</c:v>
                </c:pt>
                <c:pt idx="88">
                  <c:v>6026</c:v>
                </c:pt>
                <c:pt idx="89">
                  <c:v>6052</c:v>
                </c:pt>
                <c:pt idx="90">
                  <c:v>6162</c:v>
                </c:pt>
                <c:pt idx="91">
                  <c:v>6237</c:v>
                </c:pt>
                <c:pt idx="92">
                  <c:v>6339</c:v>
                </c:pt>
                <c:pt idx="93">
                  <c:v>6385</c:v>
                </c:pt>
                <c:pt idx="94">
                  <c:v>6440</c:v>
                </c:pt>
                <c:pt idx="95">
                  <c:v>6452</c:v>
                </c:pt>
                <c:pt idx="96">
                  <c:v>6617</c:v>
                </c:pt>
                <c:pt idx="97">
                  <c:v>6747</c:v>
                </c:pt>
                <c:pt idx="98">
                  <c:v>6933</c:v>
                </c:pt>
                <c:pt idx="99">
                  <c:v>6985</c:v>
                </c:pt>
                <c:pt idx="100">
                  <c:v>6995</c:v>
                </c:pt>
                <c:pt idx="101">
                  <c:v>6990</c:v>
                </c:pt>
                <c:pt idx="102">
                  <c:v>6970</c:v>
                </c:pt>
                <c:pt idx="103">
                  <c:v>6879</c:v>
                </c:pt>
                <c:pt idx="104">
                  <c:v>6876</c:v>
                </c:pt>
                <c:pt idx="105">
                  <c:v>6866</c:v>
                </c:pt>
                <c:pt idx="106">
                  <c:v>6852</c:v>
                </c:pt>
                <c:pt idx="107">
                  <c:v>6907</c:v>
                </c:pt>
                <c:pt idx="108">
                  <c:v>0</c:v>
                </c:pt>
                <c:pt idx="109">
                  <c:v>6889</c:v>
                </c:pt>
                <c:pt idx="110">
                  <c:v>6854</c:v>
                </c:pt>
                <c:pt idx="111">
                  <c:v>6791</c:v>
                </c:pt>
                <c:pt idx="112">
                  <c:v>6745</c:v>
                </c:pt>
                <c:pt idx="113">
                  <c:v>6761</c:v>
                </c:pt>
                <c:pt idx="114">
                  <c:v>6752</c:v>
                </c:pt>
                <c:pt idx="115">
                  <c:v>6727</c:v>
                </c:pt>
                <c:pt idx="116">
                  <c:v>6740</c:v>
                </c:pt>
                <c:pt idx="117">
                  <c:v>6835</c:v>
                </c:pt>
                <c:pt idx="118">
                  <c:v>6850</c:v>
                </c:pt>
                <c:pt idx="119">
                  <c:v>6929</c:v>
                </c:pt>
                <c:pt idx="120">
                  <c:v>6960</c:v>
                </c:pt>
                <c:pt idx="121">
                  <c:v>7148</c:v>
                </c:pt>
                <c:pt idx="122">
                  <c:v>7138</c:v>
                </c:pt>
                <c:pt idx="123">
                  <c:v>7203</c:v>
                </c:pt>
                <c:pt idx="124">
                  <c:v>7341</c:v>
                </c:pt>
                <c:pt idx="125">
                  <c:v>7392</c:v>
                </c:pt>
                <c:pt idx="126">
                  <c:v>7519</c:v>
                </c:pt>
                <c:pt idx="127">
                  <c:v>7491</c:v>
                </c:pt>
                <c:pt idx="128">
                  <c:v>7410</c:v>
                </c:pt>
                <c:pt idx="129">
                  <c:v>7383</c:v>
                </c:pt>
                <c:pt idx="130">
                  <c:v>7372</c:v>
                </c:pt>
                <c:pt idx="131">
                  <c:v>7380</c:v>
                </c:pt>
                <c:pt idx="132">
                  <c:v>7560</c:v>
                </c:pt>
                <c:pt idx="133">
                  <c:v>7545</c:v>
                </c:pt>
                <c:pt idx="134">
                  <c:v>7512</c:v>
                </c:pt>
                <c:pt idx="135">
                  <c:v>7555</c:v>
                </c:pt>
                <c:pt idx="136">
                  <c:v>7690</c:v>
                </c:pt>
                <c:pt idx="137">
                  <c:v>7706</c:v>
                </c:pt>
                <c:pt idx="138">
                  <c:v>7711</c:v>
                </c:pt>
                <c:pt idx="139">
                  <c:v>7763</c:v>
                </c:pt>
                <c:pt idx="140">
                  <c:v>7933</c:v>
                </c:pt>
                <c:pt idx="141">
                  <c:v>7999</c:v>
                </c:pt>
                <c:pt idx="142">
                  <c:v>8115</c:v>
                </c:pt>
                <c:pt idx="143">
                  <c:v>8142</c:v>
                </c:pt>
                <c:pt idx="144">
                  <c:v>8274</c:v>
                </c:pt>
                <c:pt idx="145">
                  <c:v>8330</c:v>
                </c:pt>
                <c:pt idx="146">
                  <c:v>8320</c:v>
                </c:pt>
                <c:pt idx="147">
                  <c:v>8377</c:v>
                </c:pt>
                <c:pt idx="148">
                  <c:v>8314</c:v>
                </c:pt>
                <c:pt idx="149">
                  <c:v>8004</c:v>
                </c:pt>
                <c:pt idx="150">
                  <c:v>7891</c:v>
                </c:pt>
                <c:pt idx="151">
                  <c:v>7483</c:v>
                </c:pt>
                <c:pt idx="152">
                  <c:v>7338</c:v>
                </c:pt>
                <c:pt idx="153">
                  <c:v>7041</c:v>
                </c:pt>
                <c:pt idx="154">
                  <c:v>7043</c:v>
                </c:pt>
                <c:pt idx="155">
                  <c:v>6899</c:v>
                </c:pt>
                <c:pt idx="156">
                  <c:v>6854</c:v>
                </c:pt>
                <c:pt idx="157">
                  <c:v>6587</c:v>
                </c:pt>
                <c:pt idx="158">
                  <c:v>6605</c:v>
                </c:pt>
                <c:pt idx="159">
                  <c:v>6637</c:v>
                </c:pt>
                <c:pt idx="160">
                  <c:v>6638</c:v>
                </c:pt>
                <c:pt idx="161">
                  <c:v>6758</c:v>
                </c:pt>
                <c:pt idx="162">
                  <c:v>6771</c:v>
                </c:pt>
                <c:pt idx="163">
                  <c:v>6779</c:v>
                </c:pt>
                <c:pt idx="164">
                  <c:v>6839</c:v>
                </c:pt>
                <c:pt idx="165">
                  <c:v>7031</c:v>
                </c:pt>
                <c:pt idx="166">
                  <c:v>7028</c:v>
                </c:pt>
                <c:pt idx="167">
                  <c:v>7039</c:v>
                </c:pt>
                <c:pt idx="168">
                  <c:v>7030</c:v>
                </c:pt>
                <c:pt idx="169">
                  <c:v>7067</c:v>
                </c:pt>
                <c:pt idx="170">
                  <c:v>7005</c:v>
                </c:pt>
                <c:pt idx="171">
                  <c:v>7049</c:v>
                </c:pt>
                <c:pt idx="172">
                  <c:v>7111</c:v>
                </c:pt>
                <c:pt idx="173">
                  <c:v>7144</c:v>
                </c:pt>
                <c:pt idx="174">
                  <c:v>7225</c:v>
                </c:pt>
                <c:pt idx="175">
                  <c:v>7218</c:v>
                </c:pt>
                <c:pt idx="176">
                  <c:v>7183</c:v>
                </c:pt>
                <c:pt idx="177">
                  <c:v>7176</c:v>
                </c:pt>
                <c:pt idx="178">
                  <c:v>7186</c:v>
                </c:pt>
                <c:pt idx="179">
                  <c:v>7152</c:v>
                </c:pt>
                <c:pt idx="180">
                  <c:v>6826</c:v>
                </c:pt>
                <c:pt idx="181">
                  <c:v>6869</c:v>
                </c:pt>
                <c:pt idx="182">
                  <c:v>6895</c:v>
                </c:pt>
                <c:pt idx="183">
                  <c:v>6943</c:v>
                </c:pt>
                <c:pt idx="184">
                  <c:v>7052</c:v>
                </c:pt>
                <c:pt idx="185">
                  <c:v>7042</c:v>
                </c:pt>
                <c:pt idx="186">
                  <c:v>7058</c:v>
                </c:pt>
                <c:pt idx="187">
                  <c:v>7074</c:v>
                </c:pt>
                <c:pt idx="188">
                  <c:v>7006</c:v>
                </c:pt>
                <c:pt idx="189">
                  <c:v>7011</c:v>
                </c:pt>
                <c:pt idx="190">
                  <c:v>6906</c:v>
                </c:pt>
                <c:pt idx="191">
                  <c:v>6917</c:v>
                </c:pt>
                <c:pt idx="192">
                  <c:v>7002</c:v>
                </c:pt>
                <c:pt idx="193">
                  <c:v>7019</c:v>
                </c:pt>
                <c:pt idx="194">
                  <c:v>7155</c:v>
                </c:pt>
                <c:pt idx="195">
                  <c:v>7149</c:v>
                </c:pt>
                <c:pt idx="196">
                  <c:v>0</c:v>
                </c:pt>
                <c:pt idx="197">
                  <c:v>7104</c:v>
                </c:pt>
                <c:pt idx="198">
                  <c:v>7079</c:v>
                </c:pt>
                <c:pt idx="199">
                  <c:v>6946</c:v>
                </c:pt>
                <c:pt idx="200">
                  <c:v>6923</c:v>
                </c:pt>
                <c:pt idx="201">
                  <c:v>6990</c:v>
                </c:pt>
                <c:pt idx="202">
                  <c:v>6977</c:v>
                </c:pt>
                <c:pt idx="203">
                  <c:v>7044</c:v>
                </c:pt>
                <c:pt idx="204">
                  <c:v>7053</c:v>
                </c:pt>
                <c:pt idx="205">
                  <c:v>7105</c:v>
                </c:pt>
                <c:pt idx="206">
                  <c:v>7113</c:v>
                </c:pt>
                <c:pt idx="207">
                  <c:v>7108</c:v>
                </c:pt>
                <c:pt idx="208">
                  <c:v>7095</c:v>
                </c:pt>
                <c:pt idx="209">
                  <c:v>7215</c:v>
                </c:pt>
                <c:pt idx="210">
                  <c:v>7211</c:v>
                </c:pt>
                <c:pt idx="211">
                  <c:v>7181</c:v>
                </c:pt>
                <c:pt idx="212">
                  <c:v>0</c:v>
                </c:pt>
                <c:pt idx="213">
                  <c:v>7175</c:v>
                </c:pt>
                <c:pt idx="214">
                  <c:v>6927</c:v>
                </c:pt>
                <c:pt idx="215">
                  <c:v>6868</c:v>
                </c:pt>
                <c:pt idx="216">
                  <c:v>6585</c:v>
                </c:pt>
                <c:pt idx="217">
                  <c:v>6578</c:v>
                </c:pt>
                <c:pt idx="218">
                  <c:v>6543</c:v>
                </c:pt>
                <c:pt idx="219">
                  <c:v>6454</c:v>
                </c:pt>
                <c:pt idx="220">
                  <c:v>5698</c:v>
                </c:pt>
                <c:pt idx="221">
                  <c:v>5675</c:v>
                </c:pt>
                <c:pt idx="222">
                  <c:v>5637</c:v>
                </c:pt>
                <c:pt idx="223">
                  <c:v>5658</c:v>
                </c:pt>
                <c:pt idx="224">
                  <c:v>5656</c:v>
                </c:pt>
                <c:pt idx="225">
                  <c:v>5648</c:v>
                </c:pt>
                <c:pt idx="226">
                  <c:v>5632</c:v>
                </c:pt>
                <c:pt idx="227">
                  <c:v>5627</c:v>
                </c:pt>
                <c:pt idx="228">
                  <c:v>5631</c:v>
                </c:pt>
                <c:pt idx="229">
                  <c:v>5640</c:v>
                </c:pt>
                <c:pt idx="230">
                  <c:v>5604</c:v>
                </c:pt>
                <c:pt idx="231">
                  <c:v>5605</c:v>
                </c:pt>
                <c:pt idx="232">
                  <c:v>5611</c:v>
                </c:pt>
                <c:pt idx="233">
                  <c:v>5599</c:v>
                </c:pt>
                <c:pt idx="234">
                  <c:v>5590</c:v>
                </c:pt>
                <c:pt idx="235">
                  <c:v>5658</c:v>
                </c:pt>
                <c:pt idx="236">
                  <c:v>5651</c:v>
                </c:pt>
                <c:pt idx="237">
                  <c:v>5686</c:v>
                </c:pt>
                <c:pt idx="238">
                  <c:v>5689</c:v>
                </c:pt>
                <c:pt idx="239">
                  <c:v>5687</c:v>
                </c:pt>
                <c:pt idx="240">
                  <c:v>5693</c:v>
                </c:pt>
                <c:pt idx="241">
                  <c:v>5693</c:v>
                </c:pt>
                <c:pt idx="242">
                  <c:v>5685</c:v>
                </c:pt>
                <c:pt idx="243">
                  <c:v>5733</c:v>
                </c:pt>
                <c:pt idx="244">
                  <c:v>5724</c:v>
                </c:pt>
                <c:pt idx="245">
                  <c:v>5708</c:v>
                </c:pt>
                <c:pt idx="246">
                  <c:v>5672</c:v>
                </c:pt>
                <c:pt idx="247">
                  <c:v>5511</c:v>
                </c:pt>
                <c:pt idx="248">
                  <c:v>5490</c:v>
                </c:pt>
                <c:pt idx="249">
                  <c:v>5489</c:v>
                </c:pt>
                <c:pt idx="250">
                  <c:v>5456</c:v>
                </c:pt>
                <c:pt idx="251">
                  <c:v>5467</c:v>
                </c:pt>
                <c:pt idx="252">
                  <c:v>5456</c:v>
                </c:pt>
                <c:pt idx="253">
                  <c:v>5373</c:v>
                </c:pt>
                <c:pt idx="254">
                  <c:v>5384</c:v>
                </c:pt>
                <c:pt idx="255">
                  <c:v>5490</c:v>
                </c:pt>
                <c:pt idx="256">
                  <c:v>5548</c:v>
                </c:pt>
                <c:pt idx="257">
                  <c:v>5695</c:v>
                </c:pt>
                <c:pt idx="258">
                  <c:v>5758</c:v>
                </c:pt>
                <c:pt idx="259">
                  <c:v>5856</c:v>
                </c:pt>
                <c:pt idx="260">
                  <c:v>5878</c:v>
                </c:pt>
                <c:pt idx="261">
                  <c:v>5894</c:v>
                </c:pt>
                <c:pt idx="262">
                  <c:v>5924</c:v>
                </c:pt>
                <c:pt idx="263">
                  <c:v>5928</c:v>
                </c:pt>
                <c:pt idx="264">
                  <c:v>5997</c:v>
                </c:pt>
                <c:pt idx="265">
                  <c:v>5984</c:v>
                </c:pt>
                <c:pt idx="266">
                  <c:v>6027</c:v>
                </c:pt>
                <c:pt idx="267">
                  <c:v>0</c:v>
                </c:pt>
                <c:pt idx="268">
                  <c:v>6194</c:v>
                </c:pt>
                <c:pt idx="269">
                  <c:v>6355</c:v>
                </c:pt>
                <c:pt idx="270">
                  <c:v>6566</c:v>
                </c:pt>
                <c:pt idx="271">
                  <c:v>6644</c:v>
                </c:pt>
                <c:pt idx="272">
                  <c:v>6772</c:v>
                </c:pt>
                <c:pt idx="273">
                  <c:v>6725</c:v>
                </c:pt>
                <c:pt idx="274">
                  <c:v>6577</c:v>
                </c:pt>
                <c:pt idx="275">
                  <c:v>6553</c:v>
                </c:pt>
                <c:pt idx="276">
                  <c:v>6601</c:v>
                </c:pt>
                <c:pt idx="277">
                  <c:v>6603</c:v>
                </c:pt>
                <c:pt idx="278">
                  <c:v>6646</c:v>
                </c:pt>
                <c:pt idx="279">
                  <c:v>6651</c:v>
                </c:pt>
                <c:pt idx="280">
                  <c:v>6651</c:v>
                </c:pt>
                <c:pt idx="281">
                  <c:v>6783</c:v>
                </c:pt>
                <c:pt idx="282">
                  <c:v>6793</c:v>
                </c:pt>
                <c:pt idx="283">
                  <c:v>6830</c:v>
                </c:pt>
                <c:pt idx="284">
                  <c:v>6846</c:v>
                </c:pt>
                <c:pt idx="285">
                  <c:v>6940</c:v>
                </c:pt>
                <c:pt idx="286">
                  <c:v>6949</c:v>
                </c:pt>
                <c:pt idx="287">
                  <c:v>7071</c:v>
                </c:pt>
                <c:pt idx="288">
                  <c:v>7060</c:v>
                </c:pt>
                <c:pt idx="289">
                  <c:v>7093</c:v>
                </c:pt>
                <c:pt idx="290">
                  <c:v>7062</c:v>
                </c:pt>
                <c:pt idx="291">
                  <c:v>6993</c:v>
                </c:pt>
                <c:pt idx="292">
                  <c:v>6974</c:v>
                </c:pt>
                <c:pt idx="293">
                  <c:v>6951</c:v>
                </c:pt>
                <c:pt idx="294">
                  <c:v>6922</c:v>
                </c:pt>
                <c:pt idx="295">
                  <c:v>6820</c:v>
                </c:pt>
                <c:pt idx="296">
                  <c:v>6820</c:v>
                </c:pt>
                <c:pt idx="297">
                  <c:v>6956</c:v>
                </c:pt>
                <c:pt idx="298">
                  <c:v>7115</c:v>
                </c:pt>
                <c:pt idx="299">
                  <c:v>7190</c:v>
                </c:pt>
                <c:pt idx="300">
                  <c:v>7290</c:v>
                </c:pt>
                <c:pt idx="301">
                  <c:v>7395</c:v>
                </c:pt>
                <c:pt idx="302">
                  <c:v>7826</c:v>
                </c:pt>
                <c:pt idx="303">
                  <c:v>7859</c:v>
                </c:pt>
                <c:pt idx="304">
                  <c:v>8126</c:v>
                </c:pt>
                <c:pt idx="305">
                  <c:v>8100</c:v>
                </c:pt>
                <c:pt idx="306">
                  <c:v>8036</c:v>
                </c:pt>
                <c:pt idx="307">
                  <c:v>7969</c:v>
                </c:pt>
                <c:pt idx="308">
                  <c:v>7884</c:v>
                </c:pt>
                <c:pt idx="309">
                  <c:v>7857</c:v>
                </c:pt>
                <c:pt idx="310">
                  <c:v>7609</c:v>
                </c:pt>
                <c:pt idx="311">
                  <c:v>7598</c:v>
                </c:pt>
                <c:pt idx="312">
                  <c:v>7491</c:v>
                </c:pt>
                <c:pt idx="313">
                  <c:v>7495</c:v>
                </c:pt>
                <c:pt idx="314">
                  <c:v>7574</c:v>
                </c:pt>
                <c:pt idx="315">
                  <c:v>7592</c:v>
                </c:pt>
                <c:pt idx="316">
                  <c:v>7846</c:v>
                </c:pt>
                <c:pt idx="317">
                  <c:v>7853</c:v>
                </c:pt>
                <c:pt idx="318">
                  <c:v>7995</c:v>
                </c:pt>
                <c:pt idx="319">
                  <c:v>8084</c:v>
                </c:pt>
                <c:pt idx="320">
                  <c:v>8099</c:v>
                </c:pt>
                <c:pt idx="321">
                  <c:v>8209</c:v>
                </c:pt>
                <c:pt idx="322">
                  <c:v>8370</c:v>
                </c:pt>
                <c:pt idx="323">
                  <c:v>8683</c:v>
                </c:pt>
                <c:pt idx="324">
                  <c:v>8752</c:v>
                </c:pt>
                <c:pt idx="325">
                  <c:v>9185</c:v>
                </c:pt>
                <c:pt idx="326">
                  <c:v>9125</c:v>
                </c:pt>
                <c:pt idx="327">
                  <c:v>9062</c:v>
                </c:pt>
                <c:pt idx="328">
                  <c:v>9032</c:v>
                </c:pt>
                <c:pt idx="329">
                  <c:v>8796</c:v>
                </c:pt>
                <c:pt idx="330">
                  <c:v>8797</c:v>
                </c:pt>
                <c:pt idx="331">
                  <c:v>8900</c:v>
                </c:pt>
                <c:pt idx="332">
                  <c:v>8936</c:v>
                </c:pt>
                <c:pt idx="333">
                  <c:v>9082</c:v>
                </c:pt>
                <c:pt idx="334">
                  <c:v>9098</c:v>
                </c:pt>
                <c:pt idx="335">
                  <c:v>9366</c:v>
                </c:pt>
                <c:pt idx="336">
                  <c:v>9415</c:v>
                </c:pt>
                <c:pt idx="337">
                  <c:v>9622</c:v>
                </c:pt>
                <c:pt idx="338">
                  <c:v>9555</c:v>
                </c:pt>
                <c:pt idx="339">
                  <c:v>9339</c:v>
                </c:pt>
                <c:pt idx="340">
                  <c:v>9289</c:v>
                </c:pt>
                <c:pt idx="341">
                  <c:v>9057</c:v>
                </c:pt>
                <c:pt idx="342">
                  <c:v>8990</c:v>
                </c:pt>
                <c:pt idx="343">
                  <c:v>8743</c:v>
                </c:pt>
                <c:pt idx="344">
                  <c:v>8896</c:v>
                </c:pt>
                <c:pt idx="345">
                  <c:v>8768</c:v>
                </c:pt>
                <c:pt idx="346">
                  <c:v>8842</c:v>
                </c:pt>
                <c:pt idx="347">
                  <c:v>8790</c:v>
                </c:pt>
                <c:pt idx="348">
                  <c:v>8874</c:v>
                </c:pt>
                <c:pt idx="349">
                  <c:v>9022</c:v>
                </c:pt>
                <c:pt idx="350">
                  <c:v>9022</c:v>
                </c:pt>
                <c:pt idx="351">
                  <c:v>8837</c:v>
                </c:pt>
                <c:pt idx="352">
                  <c:v>8810</c:v>
                </c:pt>
                <c:pt idx="353">
                  <c:v>8808</c:v>
                </c:pt>
                <c:pt idx="354">
                  <c:v>8825</c:v>
                </c:pt>
                <c:pt idx="355">
                  <c:v>8838</c:v>
                </c:pt>
                <c:pt idx="356">
                  <c:v>8993</c:v>
                </c:pt>
                <c:pt idx="357">
                  <c:v>9018</c:v>
                </c:pt>
                <c:pt idx="358">
                  <c:v>9144</c:v>
                </c:pt>
                <c:pt idx="359">
                  <c:v>9143</c:v>
                </c:pt>
                <c:pt idx="360">
                  <c:v>8984</c:v>
                </c:pt>
                <c:pt idx="361">
                  <c:v>8868</c:v>
                </c:pt>
                <c:pt idx="362">
                  <c:v>8515</c:v>
                </c:pt>
                <c:pt idx="363">
                  <c:v>8427</c:v>
                </c:pt>
                <c:pt idx="364">
                  <c:v>8108</c:v>
                </c:pt>
                <c:pt idx="365">
                  <c:v>8033</c:v>
                </c:pt>
                <c:pt idx="366">
                  <c:v>8212</c:v>
                </c:pt>
                <c:pt idx="367">
                  <c:v>8234</c:v>
                </c:pt>
                <c:pt idx="368">
                  <c:v>8164</c:v>
                </c:pt>
                <c:pt idx="369">
                  <c:v>8174</c:v>
                </c:pt>
                <c:pt idx="370">
                  <c:v>8223</c:v>
                </c:pt>
                <c:pt idx="371">
                  <c:v>8348</c:v>
                </c:pt>
                <c:pt idx="372">
                  <c:v>8302</c:v>
                </c:pt>
                <c:pt idx="373">
                  <c:v>8310</c:v>
                </c:pt>
                <c:pt idx="374">
                  <c:v>8304</c:v>
                </c:pt>
                <c:pt idx="375">
                  <c:v>8298</c:v>
                </c:pt>
                <c:pt idx="376">
                  <c:v>8275</c:v>
                </c:pt>
                <c:pt idx="377">
                  <c:v>8175</c:v>
                </c:pt>
                <c:pt idx="378">
                  <c:v>8128</c:v>
                </c:pt>
                <c:pt idx="379">
                  <c:v>8008</c:v>
                </c:pt>
                <c:pt idx="380">
                  <c:v>8021</c:v>
                </c:pt>
                <c:pt idx="381">
                  <c:v>8373</c:v>
                </c:pt>
                <c:pt idx="382">
                  <c:v>8322</c:v>
                </c:pt>
                <c:pt idx="383">
                  <c:v>8211</c:v>
                </c:pt>
                <c:pt idx="384">
                  <c:v>8162</c:v>
                </c:pt>
                <c:pt idx="385">
                  <c:v>7882</c:v>
                </c:pt>
                <c:pt idx="386">
                  <c:v>7883</c:v>
                </c:pt>
                <c:pt idx="387">
                  <c:v>7922</c:v>
                </c:pt>
                <c:pt idx="388">
                  <c:v>7927</c:v>
                </c:pt>
                <c:pt idx="389">
                  <c:v>7851</c:v>
                </c:pt>
                <c:pt idx="390">
                  <c:v>7817</c:v>
                </c:pt>
                <c:pt idx="391">
                  <c:v>7833</c:v>
                </c:pt>
                <c:pt idx="392">
                  <c:v>7846</c:v>
                </c:pt>
                <c:pt idx="393">
                  <c:v>8000</c:v>
                </c:pt>
                <c:pt idx="394">
                  <c:v>8034</c:v>
                </c:pt>
                <c:pt idx="395">
                  <c:v>8294</c:v>
                </c:pt>
                <c:pt idx="396">
                  <c:v>8334</c:v>
                </c:pt>
                <c:pt idx="397">
                  <c:v>8553</c:v>
                </c:pt>
                <c:pt idx="398">
                  <c:v>8541</c:v>
                </c:pt>
                <c:pt idx="399">
                  <c:v>8565</c:v>
                </c:pt>
                <c:pt idx="400">
                  <c:v>8566</c:v>
                </c:pt>
                <c:pt idx="401">
                  <c:v>8611</c:v>
                </c:pt>
                <c:pt idx="402">
                  <c:v>8615</c:v>
                </c:pt>
                <c:pt idx="403">
                  <c:v>8885</c:v>
                </c:pt>
                <c:pt idx="404">
                  <c:v>8869</c:v>
                </c:pt>
                <c:pt idx="405">
                  <c:v>8847</c:v>
                </c:pt>
                <c:pt idx="406">
                  <c:v>8771</c:v>
                </c:pt>
                <c:pt idx="407">
                  <c:v>8728</c:v>
                </c:pt>
                <c:pt idx="408">
                  <c:v>8633</c:v>
                </c:pt>
                <c:pt idx="409">
                  <c:v>8598</c:v>
                </c:pt>
                <c:pt idx="410">
                  <c:v>8504</c:v>
                </c:pt>
                <c:pt idx="411">
                  <c:v>8484</c:v>
                </c:pt>
                <c:pt idx="412">
                  <c:v>8304</c:v>
                </c:pt>
                <c:pt idx="413">
                  <c:v>8305</c:v>
                </c:pt>
                <c:pt idx="414">
                  <c:v>8263</c:v>
                </c:pt>
                <c:pt idx="415">
                  <c:v>8244</c:v>
                </c:pt>
                <c:pt idx="416">
                  <c:v>7997</c:v>
                </c:pt>
                <c:pt idx="417">
                  <c:v>7997</c:v>
                </c:pt>
                <c:pt idx="418">
                  <c:v>8090</c:v>
                </c:pt>
                <c:pt idx="419">
                  <c:v>8071</c:v>
                </c:pt>
                <c:pt idx="420">
                  <c:v>8020</c:v>
                </c:pt>
                <c:pt idx="421">
                  <c:v>8017</c:v>
                </c:pt>
                <c:pt idx="422">
                  <c:v>8168</c:v>
                </c:pt>
                <c:pt idx="423">
                  <c:v>8147</c:v>
                </c:pt>
                <c:pt idx="424">
                  <c:v>8145</c:v>
                </c:pt>
                <c:pt idx="425">
                  <c:v>8129</c:v>
                </c:pt>
                <c:pt idx="426">
                  <c:v>8133</c:v>
                </c:pt>
                <c:pt idx="427">
                  <c:v>8218</c:v>
                </c:pt>
                <c:pt idx="428">
                  <c:v>8232</c:v>
                </c:pt>
                <c:pt idx="429">
                  <c:v>8259</c:v>
                </c:pt>
                <c:pt idx="430">
                  <c:v>8254</c:v>
                </c:pt>
                <c:pt idx="431">
                  <c:v>8378</c:v>
                </c:pt>
                <c:pt idx="432">
                  <c:v>8391</c:v>
                </c:pt>
                <c:pt idx="433">
                  <c:v>8512</c:v>
                </c:pt>
                <c:pt idx="434">
                  <c:v>8485</c:v>
                </c:pt>
                <c:pt idx="435">
                  <c:v>8408</c:v>
                </c:pt>
                <c:pt idx="436">
                  <c:v>8376</c:v>
                </c:pt>
                <c:pt idx="437">
                  <c:v>8219</c:v>
                </c:pt>
                <c:pt idx="438">
                  <c:v>8216</c:v>
                </c:pt>
                <c:pt idx="439">
                  <c:v>8250</c:v>
                </c:pt>
                <c:pt idx="440">
                  <c:v>8239</c:v>
                </c:pt>
                <c:pt idx="441">
                  <c:v>8250</c:v>
                </c:pt>
                <c:pt idx="442">
                  <c:v>8145</c:v>
                </c:pt>
                <c:pt idx="443">
                  <c:v>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80-4F2E-B89D-0E4DC648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99792"/>
        <c:axId val="1290401712"/>
      </c:scatterChart>
      <c:valAx>
        <c:axId val="129039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期货结算价</a:t>
                </a:r>
                <a:r>
                  <a:rPr lang="en-US" altLang="zh-CN"/>
                  <a:t>(</a:t>
                </a:r>
                <a:r>
                  <a:rPr lang="zh-CN" altLang="en-US"/>
                  <a:t>连续</a:t>
                </a:r>
                <a:r>
                  <a:rPr lang="en-US" altLang="zh-CN"/>
                  <a:t>):</a:t>
                </a:r>
                <a:r>
                  <a:rPr lang="zh-CN" altLang="en-US"/>
                  <a:t>布伦特原油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401712"/>
        <c:crosses val="autoZero"/>
        <c:crossBetween val="midCat"/>
      </c:valAx>
      <c:valAx>
        <c:axId val="12904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批发价</a:t>
                </a:r>
                <a:r>
                  <a:rPr lang="en-US" altLang="zh-CN"/>
                  <a:t>:0#</a:t>
                </a:r>
                <a:r>
                  <a:rPr lang="zh-CN" altLang="en-US"/>
                  <a:t>柴油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layout>
            <c:manualLayout>
              <c:xMode val="edge"/>
              <c:yMode val="edge"/>
              <c:x val="6.4856158488024208E-3"/>
              <c:y val="0.28848375217738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39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891350496218018"/>
          <c:y val="0.15740660592299735"/>
          <c:w val="0.77150211335834717"/>
          <c:h val="0.662728501156025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2740813648293967E-2"/>
                  <c:y val="0.242091717701953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楷体_GB2312" panose="02010609030101010101" pitchFamily="49" charset="-122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原始数据!$AF$115:$AF$557</c:f>
              <c:numCache>
                <c:formatCode>#,##0.00_ </c:formatCode>
                <c:ptCount val="443"/>
                <c:pt idx="0">
                  <c:v>1768.5</c:v>
                </c:pt>
                <c:pt idx="1">
                  <c:v>1777.6</c:v>
                </c:pt>
                <c:pt idx="2">
                  <c:v>1754.8</c:v>
                </c:pt>
                <c:pt idx="3">
                  <c:v>1820.4</c:v>
                </c:pt>
                <c:pt idx="4">
                  <c:v>1839</c:v>
                </c:pt>
                <c:pt idx="5">
                  <c:v>1829.2</c:v>
                </c:pt>
                <c:pt idx="6">
                  <c:v>0</c:v>
                </c:pt>
                <c:pt idx="7">
                  <c:v>1867.4</c:v>
                </c:pt>
                <c:pt idx="8">
                  <c:v>1931.6</c:v>
                </c:pt>
                <c:pt idx="9">
                  <c:v>1975</c:v>
                </c:pt>
                <c:pt idx="10">
                  <c:v>2106.1999999999998</c:v>
                </c:pt>
                <c:pt idx="11">
                  <c:v>2033.2</c:v>
                </c:pt>
                <c:pt idx="12">
                  <c:v>2157.6</c:v>
                </c:pt>
                <c:pt idx="13">
                  <c:v>2147.8000000000002</c:v>
                </c:pt>
                <c:pt idx="14">
                  <c:v>2185</c:v>
                </c:pt>
                <c:pt idx="15">
                  <c:v>2321.8000000000002</c:v>
                </c:pt>
                <c:pt idx="16">
                  <c:v>2544</c:v>
                </c:pt>
                <c:pt idx="17">
                  <c:v>2568.8000000000002</c:v>
                </c:pt>
                <c:pt idx="18">
                  <c:v>2386.75</c:v>
                </c:pt>
                <c:pt idx="19">
                  <c:v>2139.6</c:v>
                </c:pt>
                <c:pt idx="20">
                  <c:v>2064.4</c:v>
                </c:pt>
                <c:pt idx="21">
                  <c:v>1958.4</c:v>
                </c:pt>
                <c:pt idx="22">
                  <c:v>1978.6</c:v>
                </c:pt>
                <c:pt idx="23">
                  <c:v>2061.6666666666665</c:v>
                </c:pt>
                <c:pt idx="24">
                  <c:v>2098.8000000000002</c:v>
                </c:pt>
                <c:pt idx="25">
                  <c:v>2111.8000000000002</c:v>
                </c:pt>
                <c:pt idx="26">
                  <c:v>2272.8000000000002</c:v>
                </c:pt>
                <c:pt idx="27">
                  <c:v>2394.1999999999998</c:v>
                </c:pt>
                <c:pt idx="28">
                  <c:v>2497.4</c:v>
                </c:pt>
                <c:pt idx="29">
                  <c:v>2351.1999999999998</c:v>
                </c:pt>
                <c:pt idx="30">
                  <c:v>2396.1999999999998</c:v>
                </c:pt>
                <c:pt idx="31">
                  <c:v>2485.4</c:v>
                </c:pt>
                <c:pt idx="32">
                  <c:v>2578.6</c:v>
                </c:pt>
                <c:pt idx="33">
                  <c:v>2578</c:v>
                </c:pt>
                <c:pt idx="34">
                  <c:v>2571.4</c:v>
                </c:pt>
                <c:pt idx="35">
                  <c:v>2433</c:v>
                </c:pt>
                <c:pt idx="36">
                  <c:v>2380.1999999999998</c:v>
                </c:pt>
                <c:pt idx="37">
                  <c:v>2279.6666666666665</c:v>
                </c:pt>
                <c:pt idx="38">
                  <c:v>2269.4</c:v>
                </c:pt>
                <c:pt idx="39">
                  <c:v>2289.4</c:v>
                </c:pt>
                <c:pt idx="40">
                  <c:v>0</c:v>
                </c:pt>
                <c:pt idx="41">
                  <c:v>2323.4</c:v>
                </c:pt>
                <c:pt idx="42">
                  <c:v>2451.4</c:v>
                </c:pt>
                <c:pt idx="43">
                  <c:v>2527</c:v>
                </c:pt>
                <c:pt idx="44">
                  <c:v>2638</c:v>
                </c:pt>
                <c:pt idx="45">
                  <c:v>2934</c:v>
                </c:pt>
                <c:pt idx="46">
                  <c:v>2865.6</c:v>
                </c:pt>
                <c:pt idx="47">
                  <c:v>2893.6</c:v>
                </c:pt>
                <c:pt idx="48">
                  <c:v>3153</c:v>
                </c:pt>
                <c:pt idx="49">
                  <c:v>3278</c:v>
                </c:pt>
                <c:pt idx="50">
                  <c:v>3409</c:v>
                </c:pt>
                <c:pt idx="51">
                  <c:v>3137.8</c:v>
                </c:pt>
                <c:pt idx="52">
                  <c:v>2947</c:v>
                </c:pt>
                <c:pt idx="53">
                  <c:v>2925.5</c:v>
                </c:pt>
                <c:pt idx="54">
                  <c:v>3129.4</c:v>
                </c:pt>
                <c:pt idx="55">
                  <c:v>3288.8</c:v>
                </c:pt>
                <c:pt idx="56">
                  <c:v>3265.75</c:v>
                </c:pt>
                <c:pt idx="57">
                  <c:v>3174</c:v>
                </c:pt>
                <c:pt idx="58">
                  <c:v>3191</c:v>
                </c:pt>
                <c:pt idx="59">
                  <c:v>3420.4</c:v>
                </c:pt>
                <c:pt idx="60">
                  <c:v>3522.6</c:v>
                </c:pt>
                <c:pt idx="61">
                  <c:v>3542</c:v>
                </c:pt>
                <c:pt idx="62">
                  <c:v>3448.2</c:v>
                </c:pt>
                <c:pt idx="63">
                  <c:v>3576.8</c:v>
                </c:pt>
                <c:pt idx="64">
                  <c:v>3374.6</c:v>
                </c:pt>
                <c:pt idx="65">
                  <c:v>3115.4</c:v>
                </c:pt>
                <c:pt idx="66">
                  <c:v>3164</c:v>
                </c:pt>
                <c:pt idx="67">
                  <c:v>2965.2</c:v>
                </c:pt>
                <c:pt idx="68">
                  <c:v>2880.2</c:v>
                </c:pt>
                <c:pt idx="69">
                  <c:v>2971.2</c:v>
                </c:pt>
                <c:pt idx="70">
                  <c:v>3048.5</c:v>
                </c:pt>
                <c:pt idx="71">
                  <c:v>3014.8</c:v>
                </c:pt>
                <c:pt idx="72">
                  <c:v>3067.2</c:v>
                </c:pt>
                <c:pt idx="73">
                  <c:v>3273.8</c:v>
                </c:pt>
                <c:pt idx="74">
                  <c:v>3110.6666666666665</c:v>
                </c:pt>
                <c:pt idx="75">
                  <c:v>2971.8</c:v>
                </c:pt>
                <c:pt idx="76">
                  <c:v>3043.2</c:v>
                </c:pt>
                <c:pt idx="77">
                  <c:v>3093</c:v>
                </c:pt>
                <c:pt idx="78">
                  <c:v>3228.6</c:v>
                </c:pt>
                <c:pt idx="79">
                  <c:v>3393.4</c:v>
                </c:pt>
                <c:pt idx="80">
                  <c:v>3545.6</c:v>
                </c:pt>
                <c:pt idx="81">
                  <c:v>3592.6</c:v>
                </c:pt>
                <c:pt idx="82">
                  <c:v>3551.2</c:v>
                </c:pt>
                <c:pt idx="83">
                  <c:v>3735.4</c:v>
                </c:pt>
                <c:pt idx="84">
                  <c:v>3948.4</c:v>
                </c:pt>
                <c:pt idx="85">
                  <c:v>3785.8</c:v>
                </c:pt>
                <c:pt idx="86">
                  <c:v>3879.2</c:v>
                </c:pt>
                <c:pt idx="87">
                  <c:v>3896.2</c:v>
                </c:pt>
                <c:pt idx="88">
                  <c:v>4036.8</c:v>
                </c:pt>
                <c:pt idx="89">
                  <c:v>3894.4</c:v>
                </c:pt>
                <c:pt idx="90">
                  <c:v>3728.6</c:v>
                </c:pt>
                <c:pt idx="91">
                  <c:v>3617.4</c:v>
                </c:pt>
                <c:pt idx="92">
                  <c:v>0</c:v>
                </c:pt>
                <c:pt idx="93">
                  <c:v>3639.6</c:v>
                </c:pt>
                <c:pt idx="94">
                  <c:v>3723.6</c:v>
                </c:pt>
                <c:pt idx="95">
                  <c:v>3689.4</c:v>
                </c:pt>
                <c:pt idx="96">
                  <c:v>3611.2</c:v>
                </c:pt>
                <c:pt idx="97">
                  <c:v>3732.6</c:v>
                </c:pt>
                <c:pt idx="98">
                  <c:v>3734.6</c:v>
                </c:pt>
                <c:pt idx="99">
                  <c:v>3763.2</c:v>
                </c:pt>
                <c:pt idx="100">
                  <c:v>3915.2</c:v>
                </c:pt>
                <c:pt idx="101">
                  <c:v>3954.8</c:v>
                </c:pt>
                <c:pt idx="102">
                  <c:v>3863</c:v>
                </c:pt>
                <c:pt idx="103">
                  <c:v>3846.2</c:v>
                </c:pt>
                <c:pt idx="104">
                  <c:v>3807</c:v>
                </c:pt>
                <c:pt idx="105">
                  <c:v>3822.25</c:v>
                </c:pt>
                <c:pt idx="106">
                  <c:v>3817.2</c:v>
                </c:pt>
                <c:pt idx="107">
                  <c:v>3828</c:v>
                </c:pt>
                <c:pt idx="108">
                  <c:v>3934.8</c:v>
                </c:pt>
                <c:pt idx="109">
                  <c:v>3935.2</c:v>
                </c:pt>
                <c:pt idx="110">
                  <c:v>3938.4</c:v>
                </c:pt>
                <c:pt idx="111">
                  <c:v>3919.3333333333335</c:v>
                </c:pt>
                <c:pt idx="112">
                  <c:v>3889.5</c:v>
                </c:pt>
                <c:pt idx="113">
                  <c:v>4015.6</c:v>
                </c:pt>
                <c:pt idx="114">
                  <c:v>3892.8</c:v>
                </c:pt>
                <c:pt idx="115">
                  <c:v>3724.6</c:v>
                </c:pt>
                <c:pt idx="116">
                  <c:v>3608.2</c:v>
                </c:pt>
                <c:pt idx="117">
                  <c:v>3316.8</c:v>
                </c:pt>
                <c:pt idx="118">
                  <c:v>3360</c:v>
                </c:pt>
                <c:pt idx="119">
                  <c:v>3404.2</c:v>
                </c:pt>
                <c:pt idx="120">
                  <c:v>3441.4</c:v>
                </c:pt>
                <c:pt idx="121">
                  <c:v>3556.4</c:v>
                </c:pt>
                <c:pt idx="122">
                  <c:v>3678.3333333333335</c:v>
                </c:pt>
                <c:pt idx="123">
                  <c:v>3628.8</c:v>
                </c:pt>
                <c:pt idx="124">
                  <c:v>3670.4</c:v>
                </c:pt>
                <c:pt idx="125">
                  <c:v>3573.8</c:v>
                </c:pt>
                <c:pt idx="126">
                  <c:v>3649.4</c:v>
                </c:pt>
                <c:pt idx="127">
                  <c:v>3761.6</c:v>
                </c:pt>
                <c:pt idx="128">
                  <c:v>3847.2</c:v>
                </c:pt>
                <c:pt idx="129">
                  <c:v>3789</c:v>
                </c:pt>
                <c:pt idx="130">
                  <c:v>3727.4</c:v>
                </c:pt>
                <c:pt idx="131">
                  <c:v>3770.6</c:v>
                </c:pt>
                <c:pt idx="132">
                  <c:v>3886.4</c:v>
                </c:pt>
                <c:pt idx="133">
                  <c:v>3958</c:v>
                </c:pt>
                <c:pt idx="134">
                  <c:v>4014.6</c:v>
                </c:pt>
                <c:pt idx="135">
                  <c:v>4151.3999999999996</c:v>
                </c:pt>
                <c:pt idx="136">
                  <c:v>4219.6000000000004</c:v>
                </c:pt>
                <c:pt idx="137">
                  <c:v>4302.6000000000004</c:v>
                </c:pt>
                <c:pt idx="138">
                  <c:v>4335.6000000000004</c:v>
                </c:pt>
                <c:pt idx="139">
                  <c:v>4186.8</c:v>
                </c:pt>
                <c:pt idx="140">
                  <c:v>4122.8</c:v>
                </c:pt>
                <c:pt idx="141">
                  <c:v>4121.2</c:v>
                </c:pt>
                <c:pt idx="142">
                  <c:v>4138.8</c:v>
                </c:pt>
                <c:pt idx="143">
                  <c:v>4035.25</c:v>
                </c:pt>
                <c:pt idx="144">
                  <c:v>0</c:v>
                </c:pt>
                <c:pt idx="145">
                  <c:v>4020.6</c:v>
                </c:pt>
                <c:pt idx="146">
                  <c:v>4134</c:v>
                </c:pt>
                <c:pt idx="147">
                  <c:v>4168.8</c:v>
                </c:pt>
                <c:pt idx="148">
                  <c:v>4130.8</c:v>
                </c:pt>
                <c:pt idx="149">
                  <c:v>3976</c:v>
                </c:pt>
                <c:pt idx="150">
                  <c:v>3889</c:v>
                </c:pt>
                <c:pt idx="151">
                  <c:v>3749.4</c:v>
                </c:pt>
                <c:pt idx="152">
                  <c:v>3406.4</c:v>
                </c:pt>
                <c:pt idx="153">
                  <c:v>3370</c:v>
                </c:pt>
                <c:pt idx="154">
                  <c:v>3362.6</c:v>
                </c:pt>
                <c:pt idx="155">
                  <c:v>3448.8</c:v>
                </c:pt>
                <c:pt idx="156">
                  <c:v>3419.4</c:v>
                </c:pt>
                <c:pt idx="157">
                  <c:v>3422.6666666666665</c:v>
                </c:pt>
                <c:pt idx="158">
                  <c:v>3513.4</c:v>
                </c:pt>
                <c:pt idx="159">
                  <c:v>3552</c:v>
                </c:pt>
                <c:pt idx="160">
                  <c:v>3665.4</c:v>
                </c:pt>
                <c:pt idx="161">
                  <c:v>3707.2</c:v>
                </c:pt>
                <c:pt idx="162">
                  <c:v>0</c:v>
                </c:pt>
                <c:pt idx="163">
                  <c:v>3743</c:v>
                </c:pt>
                <c:pt idx="164">
                  <c:v>3663.6</c:v>
                </c:pt>
                <c:pt idx="165">
                  <c:v>3734</c:v>
                </c:pt>
                <c:pt idx="166">
                  <c:v>3787.6</c:v>
                </c:pt>
                <c:pt idx="167">
                  <c:v>3776.8</c:v>
                </c:pt>
                <c:pt idx="168">
                  <c:v>3782</c:v>
                </c:pt>
                <c:pt idx="169">
                  <c:v>3714.2</c:v>
                </c:pt>
                <c:pt idx="170">
                  <c:v>3541</c:v>
                </c:pt>
                <c:pt idx="171">
                  <c:v>3749.8</c:v>
                </c:pt>
                <c:pt idx="172">
                  <c:v>3771.2</c:v>
                </c:pt>
                <c:pt idx="173">
                  <c:v>3754</c:v>
                </c:pt>
                <c:pt idx="174">
                  <c:v>3785.5</c:v>
                </c:pt>
                <c:pt idx="175">
                  <c:v>3749.4</c:v>
                </c:pt>
                <c:pt idx="176">
                  <c:v>3712.8</c:v>
                </c:pt>
                <c:pt idx="177">
                  <c:v>3857.4</c:v>
                </c:pt>
                <c:pt idx="178">
                  <c:v>3822.6</c:v>
                </c:pt>
                <c:pt idx="179">
                  <c:v>3727.75</c:v>
                </c:pt>
                <c:pt idx="180">
                  <c:v>3770</c:v>
                </c:pt>
                <c:pt idx="181">
                  <c:v>3762</c:v>
                </c:pt>
                <c:pt idx="182">
                  <c:v>3987.2</c:v>
                </c:pt>
                <c:pt idx="183">
                  <c:v>4052</c:v>
                </c:pt>
                <c:pt idx="184">
                  <c:v>4014.2</c:v>
                </c:pt>
                <c:pt idx="185">
                  <c:v>4004.4</c:v>
                </c:pt>
                <c:pt idx="186">
                  <c:v>3936.2</c:v>
                </c:pt>
                <c:pt idx="187">
                  <c:v>3878.4</c:v>
                </c:pt>
                <c:pt idx="188">
                  <c:v>3713</c:v>
                </c:pt>
                <c:pt idx="189">
                  <c:v>3676.6</c:v>
                </c:pt>
                <c:pt idx="190">
                  <c:v>3593</c:v>
                </c:pt>
                <c:pt idx="191">
                  <c:v>3328.2</c:v>
                </c:pt>
                <c:pt idx="192">
                  <c:v>3410.4</c:v>
                </c:pt>
                <c:pt idx="193">
                  <c:v>3477.5</c:v>
                </c:pt>
                <c:pt idx="194">
                  <c:v>3488.2</c:v>
                </c:pt>
                <c:pt idx="195">
                  <c:v>3474.6</c:v>
                </c:pt>
                <c:pt idx="196">
                  <c:v>3485</c:v>
                </c:pt>
                <c:pt idx="197">
                  <c:v>3411.75</c:v>
                </c:pt>
                <c:pt idx="198">
                  <c:v>3332.4</c:v>
                </c:pt>
                <c:pt idx="199">
                  <c:v>3309.4</c:v>
                </c:pt>
                <c:pt idx="200">
                  <c:v>3353.8</c:v>
                </c:pt>
                <c:pt idx="201">
                  <c:v>3413.8</c:v>
                </c:pt>
                <c:pt idx="202">
                  <c:v>3446</c:v>
                </c:pt>
                <c:pt idx="203">
                  <c:v>3617.6</c:v>
                </c:pt>
                <c:pt idx="204">
                  <c:v>3626.8</c:v>
                </c:pt>
                <c:pt idx="205">
                  <c:v>3536</c:v>
                </c:pt>
                <c:pt idx="206">
                  <c:v>3518</c:v>
                </c:pt>
                <c:pt idx="207">
                  <c:v>3497.2</c:v>
                </c:pt>
                <c:pt idx="208">
                  <c:v>3519.6</c:v>
                </c:pt>
                <c:pt idx="209">
                  <c:v>3554</c:v>
                </c:pt>
                <c:pt idx="210">
                  <c:v>3575</c:v>
                </c:pt>
                <c:pt idx="211">
                  <c:v>3559</c:v>
                </c:pt>
                <c:pt idx="212">
                  <c:v>3556.75</c:v>
                </c:pt>
                <c:pt idx="213">
                  <c:v>0</c:v>
                </c:pt>
                <c:pt idx="214">
                  <c:v>3289.6</c:v>
                </c:pt>
                <c:pt idx="215">
                  <c:v>3376.8</c:v>
                </c:pt>
                <c:pt idx="216">
                  <c:v>3424.2</c:v>
                </c:pt>
                <c:pt idx="217">
                  <c:v>3437.6</c:v>
                </c:pt>
                <c:pt idx="218">
                  <c:v>3441.8</c:v>
                </c:pt>
                <c:pt idx="219">
                  <c:v>3477</c:v>
                </c:pt>
                <c:pt idx="220">
                  <c:v>3504.8</c:v>
                </c:pt>
                <c:pt idx="221">
                  <c:v>3331.8</c:v>
                </c:pt>
                <c:pt idx="222">
                  <c:v>3210.2</c:v>
                </c:pt>
                <c:pt idx="223">
                  <c:v>3266.25</c:v>
                </c:pt>
                <c:pt idx="224">
                  <c:v>3388.2</c:v>
                </c:pt>
                <c:pt idx="225">
                  <c:v>3346.8</c:v>
                </c:pt>
                <c:pt idx="226">
                  <c:v>3318.25</c:v>
                </c:pt>
                <c:pt idx="227">
                  <c:v>3422.3333333333335</c:v>
                </c:pt>
                <c:pt idx="228">
                  <c:v>3456</c:v>
                </c:pt>
                <c:pt idx="229">
                  <c:v>3540.6</c:v>
                </c:pt>
                <c:pt idx="230">
                  <c:v>3504.4</c:v>
                </c:pt>
                <c:pt idx="231">
                  <c:v>3615.4</c:v>
                </c:pt>
                <c:pt idx="232">
                  <c:v>3604.6</c:v>
                </c:pt>
                <c:pt idx="233">
                  <c:v>3604</c:v>
                </c:pt>
                <c:pt idx="234">
                  <c:v>3621.6666666666665</c:v>
                </c:pt>
                <c:pt idx="235">
                  <c:v>3574</c:v>
                </c:pt>
                <c:pt idx="236">
                  <c:v>3670.4</c:v>
                </c:pt>
                <c:pt idx="237">
                  <c:v>3727.8</c:v>
                </c:pt>
                <c:pt idx="238">
                  <c:v>3759.4</c:v>
                </c:pt>
                <c:pt idx="239">
                  <c:v>3752.8</c:v>
                </c:pt>
                <c:pt idx="240">
                  <c:v>3836.2</c:v>
                </c:pt>
                <c:pt idx="241">
                  <c:v>3803</c:v>
                </c:pt>
                <c:pt idx="242">
                  <c:v>3807</c:v>
                </c:pt>
                <c:pt idx="243">
                  <c:v>3747.4</c:v>
                </c:pt>
                <c:pt idx="244">
                  <c:v>3772</c:v>
                </c:pt>
                <c:pt idx="245">
                  <c:v>3699.6</c:v>
                </c:pt>
                <c:pt idx="246">
                  <c:v>3612.8</c:v>
                </c:pt>
                <c:pt idx="247">
                  <c:v>3540.8</c:v>
                </c:pt>
                <c:pt idx="248">
                  <c:v>3534.6666666666665</c:v>
                </c:pt>
                <c:pt idx="249">
                  <c:v>3612</c:v>
                </c:pt>
                <c:pt idx="250">
                  <c:v>3620.8</c:v>
                </c:pt>
                <c:pt idx="251">
                  <c:v>3636.2</c:v>
                </c:pt>
                <c:pt idx="252">
                  <c:v>3644.2</c:v>
                </c:pt>
                <c:pt idx="253">
                  <c:v>3737.4</c:v>
                </c:pt>
                <c:pt idx="254">
                  <c:v>3840</c:v>
                </c:pt>
                <c:pt idx="255">
                  <c:v>3904.2</c:v>
                </c:pt>
                <c:pt idx="256">
                  <c:v>3909</c:v>
                </c:pt>
                <c:pt idx="257">
                  <c:v>3900.2</c:v>
                </c:pt>
                <c:pt idx="258">
                  <c:v>3993.2</c:v>
                </c:pt>
                <c:pt idx="259">
                  <c:v>4112.2</c:v>
                </c:pt>
                <c:pt idx="260">
                  <c:v>4346.3999999999996</c:v>
                </c:pt>
                <c:pt idx="261">
                  <c:v>4274</c:v>
                </c:pt>
                <c:pt idx="262">
                  <c:v>4400.3999999999996</c:v>
                </c:pt>
                <c:pt idx="263">
                  <c:v>4329.8</c:v>
                </c:pt>
                <c:pt idx="264">
                  <c:v>4329.8</c:v>
                </c:pt>
                <c:pt idx="265">
                  <c:v>4314</c:v>
                </c:pt>
                <c:pt idx="266">
                  <c:v>4214.2</c:v>
                </c:pt>
                <c:pt idx="267">
                  <c:v>4358.666666666667</c:v>
                </c:pt>
                <c:pt idx="268">
                  <c:v>4521.5</c:v>
                </c:pt>
                <c:pt idx="269">
                  <c:v>4616</c:v>
                </c:pt>
                <c:pt idx="270">
                  <c:v>4743.8</c:v>
                </c:pt>
                <c:pt idx="271">
                  <c:v>4687.8</c:v>
                </c:pt>
                <c:pt idx="272">
                  <c:v>4749.2</c:v>
                </c:pt>
                <c:pt idx="273">
                  <c:v>4779.6000000000004</c:v>
                </c:pt>
                <c:pt idx="274">
                  <c:v>4988.6000000000004</c:v>
                </c:pt>
                <c:pt idx="275">
                  <c:v>5123.25</c:v>
                </c:pt>
                <c:pt idx="276">
                  <c:v>5089</c:v>
                </c:pt>
                <c:pt idx="277">
                  <c:v>5167.3999999999996</c:v>
                </c:pt>
                <c:pt idx="278">
                  <c:v>5391.4</c:v>
                </c:pt>
                <c:pt idx="279">
                  <c:v>5643</c:v>
                </c:pt>
                <c:pt idx="280">
                  <c:v>5942.8</c:v>
                </c:pt>
                <c:pt idx="281">
                  <c:v>5398.6</c:v>
                </c:pt>
                <c:pt idx="282">
                  <c:v>4874.3999999999996</c:v>
                </c:pt>
                <c:pt idx="283">
                  <c:v>5066.6000000000004</c:v>
                </c:pt>
                <c:pt idx="284">
                  <c:v>5094.2</c:v>
                </c:pt>
                <c:pt idx="285">
                  <c:v>5102.5</c:v>
                </c:pt>
                <c:pt idx="286">
                  <c:v>4950.6000000000004</c:v>
                </c:pt>
                <c:pt idx="287">
                  <c:v>5108.3999999999996</c:v>
                </c:pt>
                <c:pt idx="288">
                  <c:v>5304.4</c:v>
                </c:pt>
                <c:pt idx="289">
                  <c:v>5491.8</c:v>
                </c:pt>
                <c:pt idx="290">
                  <c:v>5591.2</c:v>
                </c:pt>
                <c:pt idx="291">
                  <c:v>5683.6</c:v>
                </c:pt>
                <c:pt idx="292">
                  <c:v>5397.6</c:v>
                </c:pt>
                <c:pt idx="293">
                  <c:v>5448.2</c:v>
                </c:pt>
                <c:pt idx="294">
                  <c:v>5198.3999999999996</c:v>
                </c:pt>
                <c:pt idx="295">
                  <c:v>5181.8</c:v>
                </c:pt>
                <c:pt idx="296">
                  <c:v>5310.2</c:v>
                </c:pt>
                <c:pt idx="297">
                  <c:v>5522.4</c:v>
                </c:pt>
                <c:pt idx="298">
                  <c:v>5576.4</c:v>
                </c:pt>
                <c:pt idx="299">
                  <c:v>5556.666666666667</c:v>
                </c:pt>
                <c:pt idx="300">
                  <c:v>5597.75</c:v>
                </c:pt>
                <c:pt idx="301">
                  <c:v>5765</c:v>
                </c:pt>
                <c:pt idx="302">
                  <c:v>5583.8</c:v>
                </c:pt>
                <c:pt idx="303">
                  <c:v>5288.8</c:v>
                </c:pt>
                <c:pt idx="304">
                  <c:v>4764.8</c:v>
                </c:pt>
                <c:pt idx="305">
                  <c:v>4358.2</c:v>
                </c:pt>
                <c:pt idx="306">
                  <c:v>4280.6000000000004</c:v>
                </c:pt>
                <c:pt idx="307">
                  <c:v>4190.8</c:v>
                </c:pt>
                <c:pt idx="308">
                  <c:v>4356.2</c:v>
                </c:pt>
                <c:pt idx="309">
                  <c:v>4225.6000000000004</c:v>
                </c:pt>
                <c:pt idx="310">
                  <c:v>4379.2</c:v>
                </c:pt>
                <c:pt idx="311">
                  <c:v>4431.8</c:v>
                </c:pt>
                <c:pt idx="312">
                  <c:v>4486.8</c:v>
                </c:pt>
                <c:pt idx="313">
                  <c:v>4328.2</c:v>
                </c:pt>
                <c:pt idx="314">
                  <c:v>4433.5</c:v>
                </c:pt>
                <c:pt idx="315">
                  <c:v>4588</c:v>
                </c:pt>
                <c:pt idx="316">
                  <c:v>4656.6000000000004</c:v>
                </c:pt>
                <c:pt idx="317">
                  <c:v>4707.3999999999996</c:v>
                </c:pt>
                <c:pt idx="318">
                  <c:v>0</c:v>
                </c:pt>
                <c:pt idx="319">
                  <c:v>4903</c:v>
                </c:pt>
                <c:pt idx="320">
                  <c:v>4772</c:v>
                </c:pt>
                <c:pt idx="321">
                  <c:v>4738</c:v>
                </c:pt>
                <c:pt idx="322">
                  <c:v>4811</c:v>
                </c:pt>
                <c:pt idx="323">
                  <c:v>4941</c:v>
                </c:pt>
                <c:pt idx="324">
                  <c:v>4837.8</c:v>
                </c:pt>
                <c:pt idx="325">
                  <c:v>4947.8</c:v>
                </c:pt>
                <c:pt idx="326">
                  <c:v>5040.3999999999996</c:v>
                </c:pt>
                <c:pt idx="327">
                  <c:v>5082.666666666667</c:v>
                </c:pt>
                <c:pt idx="328">
                  <c:v>4975.6000000000004</c:v>
                </c:pt>
                <c:pt idx="329">
                  <c:v>5058.6000000000004</c:v>
                </c:pt>
                <c:pt idx="330">
                  <c:v>4848</c:v>
                </c:pt>
                <c:pt idx="331">
                  <c:v>4874</c:v>
                </c:pt>
                <c:pt idx="332">
                  <c:v>4639.6000000000004</c:v>
                </c:pt>
                <c:pt idx="333">
                  <c:v>4608</c:v>
                </c:pt>
                <c:pt idx="334">
                  <c:v>4544.2</c:v>
                </c:pt>
                <c:pt idx="335">
                  <c:v>4674.5</c:v>
                </c:pt>
                <c:pt idx="336">
                  <c:v>4772.3999999999996</c:v>
                </c:pt>
                <c:pt idx="337">
                  <c:v>4586.3999999999996</c:v>
                </c:pt>
                <c:pt idx="338">
                  <c:v>4189.3999999999996</c:v>
                </c:pt>
                <c:pt idx="339">
                  <c:v>4319.8</c:v>
                </c:pt>
                <c:pt idx="340">
                  <c:v>4208</c:v>
                </c:pt>
                <c:pt idx="341">
                  <c:v>3909</c:v>
                </c:pt>
                <c:pt idx="342">
                  <c:v>3793.4</c:v>
                </c:pt>
                <c:pt idx="343">
                  <c:v>3919.2</c:v>
                </c:pt>
                <c:pt idx="344">
                  <c:v>4059.4</c:v>
                </c:pt>
                <c:pt idx="345">
                  <c:v>4100.6000000000004</c:v>
                </c:pt>
                <c:pt idx="346">
                  <c:v>4082</c:v>
                </c:pt>
                <c:pt idx="347">
                  <c:v>4046.8</c:v>
                </c:pt>
                <c:pt idx="348">
                  <c:v>3785.6</c:v>
                </c:pt>
                <c:pt idx="349">
                  <c:v>3703</c:v>
                </c:pt>
                <c:pt idx="350">
                  <c:v>3742.5</c:v>
                </c:pt>
                <c:pt idx="351">
                  <c:v>3709.2</c:v>
                </c:pt>
                <c:pt idx="352">
                  <c:v>3810.2</c:v>
                </c:pt>
                <c:pt idx="353">
                  <c:v>0</c:v>
                </c:pt>
                <c:pt idx="354">
                  <c:v>3782.4</c:v>
                </c:pt>
                <c:pt idx="355">
                  <c:v>3655.6</c:v>
                </c:pt>
                <c:pt idx="356">
                  <c:v>3583.4</c:v>
                </c:pt>
                <c:pt idx="357">
                  <c:v>3478</c:v>
                </c:pt>
                <c:pt idx="358">
                  <c:v>3564.8</c:v>
                </c:pt>
                <c:pt idx="359">
                  <c:v>3694.6</c:v>
                </c:pt>
                <c:pt idx="360">
                  <c:v>3686.6</c:v>
                </c:pt>
                <c:pt idx="361">
                  <c:v>3758</c:v>
                </c:pt>
                <c:pt idx="362">
                  <c:v>3833.6</c:v>
                </c:pt>
                <c:pt idx="363">
                  <c:v>3985.8</c:v>
                </c:pt>
                <c:pt idx="364">
                  <c:v>3970.8</c:v>
                </c:pt>
                <c:pt idx="365">
                  <c:v>4037.6</c:v>
                </c:pt>
                <c:pt idx="366">
                  <c:v>4040</c:v>
                </c:pt>
                <c:pt idx="367">
                  <c:v>4125</c:v>
                </c:pt>
                <c:pt idx="368">
                  <c:v>4145</c:v>
                </c:pt>
                <c:pt idx="369">
                  <c:v>0</c:v>
                </c:pt>
                <c:pt idx="370">
                  <c:v>4131.3999999999996</c:v>
                </c:pt>
                <c:pt idx="371">
                  <c:v>4041.8</c:v>
                </c:pt>
                <c:pt idx="372">
                  <c:v>4074.2</c:v>
                </c:pt>
                <c:pt idx="373">
                  <c:v>4224.6000000000004</c:v>
                </c:pt>
                <c:pt idx="374">
                  <c:v>4207.3999999999996</c:v>
                </c:pt>
                <c:pt idx="375">
                  <c:v>4257.2</c:v>
                </c:pt>
                <c:pt idx="376">
                  <c:v>4314.2</c:v>
                </c:pt>
                <c:pt idx="377">
                  <c:v>4157</c:v>
                </c:pt>
                <c:pt idx="378">
                  <c:v>4139.3999999999996</c:v>
                </c:pt>
                <c:pt idx="379">
                  <c:v>4018.25</c:v>
                </c:pt>
                <c:pt idx="380">
                  <c:v>3912</c:v>
                </c:pt>
                <c:pt idx="381">
                  <c:v>3910.2</c:v>
                </c:pt>
                <c:pt idx="382">
                  <c:v>3715</c:v>
                </c:pt>
                <c:pt idx="383">
                  <c:v>3612</c:v>
                </c:pt>
                <c:pt idx="384">
                  <c:v>3663.6</c:v>
                </c:pt>
                <c:pt idx="385">
                  <c:v>3668</c:v>
                </c:pt>
                <c:pt idx="386">
                  <c:v>3521.8</c:v>
                </c:pt>
                <c:pt idx="387">
                  <c:v>3498</c:v>
                </c:pt>
                <c:pt idx="388">
                  <c:v>3653.4</c:v>
                </c:pt>
                <c:pt idx="389">
                  <c:v>3726.4</c:v>
                </c:pt>
                <c:pt idx="390">
                  <c:v>3744.6666666666665</c:v>
                </c:pt>
                <c:pt idx="391">
                  <c:v>3708</c:v>
                </c:pt>
                <c:pt idx="392">
                  <c:v>3749.4</c:v>
                </c:pt>
                <c:pt idx="393">
                  <c:v>3702.4</c:v>
                </c:pt>
                <c:pt idx="394">
                  <c:v>3746</c:v>
                </c:pt>
                <c:pt idx="395">
                  <c:v>3841.4</c:v>
                </c:pt>
                <c:pt idx="396">
                  <c:v>3810.8</c:v>
                </c:pt>
                <c:pt idx="397">
                  <c:v>3697.6</c:v>
                </c:pt>
                <c:pt idx="398">
                  <c:v>3689</c:v>
                </c:pt>
                <c:pt idx="399">
                  <c:v>3706.8</c:v>
                </c:pt>
                <c:pt idx="400">
                  <c:v>3710.2</c:v>
                </c:pt>
                <c:pt idx="401">
                  <c:v>3790.4</c:v>
                </c:pt>
                <c:pt idx="402">
                  <c:v>3777.4</c:v>
                </c:pt>
                <c:pt idx="403">
                  <c:v>3816.8</c:v>
                </c:pt>
                <c:pt idx="404">
                  <c:v>3705.5</c:v>
                </c:pt>
                <c:pt idx="405">
                  <c:v>0</c:v>
                </c:pt>
                <c:pt idx="406">
                  <c:v>3623.6</c:v>
                </c:pt>
                <c:pt idx="407">
                  <c:v>3632.8</c:v>
                </c:pt>
                <c:pt idx="408">
                  <c:v>3641.2</c:v>
                </c:pt>
                <c:pt idx="409">
                  <c:v>3746.2</c:v>
                </c:pt>
                <c:pt idx="410">
                  <c:v>3826.8</c:v>
                </c:pt>
                <c:pt idx="411">
                  <c:v>3908.8</c:v>
                </c:pt>
                <c:pt idx="412">
                  <c:v>3968.8</c:v>
                </c:pt>
                <c:pt idx="413">
                  <c:v>3913.8</c:v>
                </c:pt>
                <c:pt idx="414">
                  <c:v>3936.2</c:v>
                </c:pt>
                <c:pt idx="415">
                  <c:v>3988.2</c:v>
                </c:pt>
                <c:pt idx="416">
                  <c:v>3947.6</c:v>
                </c:pt>
                <c:pt idx="417">
                  <c:v>4007.6</c:v>
                </c:pt>
                <c:pt idx="418">
                  <c:v>4036.75</c:v>
                </c:pt>
                <c:pt idx="419">
                  <c:v>3929</c:v>
                </c:pt>
                <c:pt idx="420">
                  <c:v>3891.2</c:v>
                </c:pt>
                <c:pt idx="421">
                  <c:v>3943</c:v>
                </c:pt>
                <c:pt idx="422">
                  <c:v>3904.2</c:v>
                </c:pt>
                <c:pt idx="423">
                  <c:v>3833.25</c:v>
                </c:pt>
                <c:pt idx="424">
                  <c:v>0</c:v>
                </c:pt>
                <c:pt idx="425">
                  <c:v>3800.4</c:v>
                </c:pt>
                <c:pt idx="426">
                  <c:v>3788.6</c:v>
                </c:pt>
                <c:pt idx="427">
                  <c:v>3719.2</c:v>
                </c:pt>
                <c:pt idx="428">
                  <c:v>3586</c:v>
                </c:pt>
                <c:pt idx="429">
                  <c:v>3559.4</c:v>
                </c:pt>
                <c:pt idx="430">
                  <c:v>3514</c:v>
                </c:pt>
                <c:pt idx="431">
                  <c:v>3459</c:v>
                </c:pt>
                <c:pt idx="432">
                  <c:v>3576.8</c:v>
                </c:pt>
                <c:pt idx="433">
                  <c:v>3645.2</c:v>
                </c:pt>
                <c:pt idx="434">
                  <c:v>3671.2</c:v>
                </c:pt>
                <c:pt idx="435">
                  <c:v>3670</c:v>
                </c:pt>
                <c:pt idx="436">
                  <c:v>3693.8</c:v>
                </c:pt>
                <c:pt idx="437">
                  <c:v>3659.6</c:v>
                </c:pt>
                <c:pt idx="438">
                  <c:v>3763.8</c:v>
                </c:pt>
                <c:pt idx="439">
                  <c:v>3752.4</c:v>
                </c:pt>
                <c:pt idx="440">
                  <c:v>3656.4</c:v>
                </c:pt>
                <c:pt idx="441">
                  <c:v>3616.75</c:v>
                </c:pt>
                <c:pt idx="442">
                  <c:v>3614.4</c:v>
                </c:pt>
              </c:numCache>
            </c:numRef>
          </c:xVal>
          <c:yVal>
            <c:numRef>
              <c:f>原始数据!$AE$115:$AE$557</c:f>
              <c:numCache>
                <c:formatCode>#,##0.00_ </c:formatCode>
                <c:ptCount val="443"/>
                <c:pt idx="0">
                  <c:v>2187</c:v>
                </c:pt>
                <c:pt idx="1">
                  <c:v>2208</c:v>
                </c:pt>
                <c:pt idx="2">
                  <c:v>2194</c:v>
                </c:pt>
                <c:pt idx="3">
                  <c:v>2197</c:v>
                </c:pt>
                <c:pt idx="4">
                  <c:v>2194</c:v>
                </c:pt>
                <c:pt idx="5">
                  <c:v>2193</c:v>
                </c:pt>
                <c:pt idx="6">
                  <c:v>2191</c:v>
                </c:pt>
                <c:pt idx="7">
                  <c:v>2200</c:v>
                </c:pt>
                <c:pt idx="8">
                  <c:v>2223</c:v>
                </c:pt>
                <c:pt idx="9">
                  <c:v>2244</c:v>
                </c:pt>
                <c:pt idx="10">
                  <c:v>2444</c:v>
                </c:pt>
                <c:pt idx="11">
                  <c:v>2414</c:v>
                </c:pt>
                <c:pt idx="12">
                  <c:v>2446</c:v>
                </c:pt>
                <c:pt idx="13">
                  <c:v>2477</c:v>
                </c:pt>
                <c:pt idx="14">
                  <c:v>2516</c:v>
                </c:pt>
                <c:pt idx="15">
                  <c:v>2661</c:v>
                </c:pt>
                <c:pt idx="16">
                  <c:v>2846</c:v>
                </c:pt>
                <c:pt idx="17">
                  <c:v>2871</c:v>
                </c:pt>
                <c:pt idx="18">
                  <c:v>2853</c:v>
                </c:pt>
                <c:pt idx="19">
                  <c:v>2716</c:v>
                </c:pt>
                <c:pt idx="20">
                  <c:v>2639</c:v>
                </c:pt>
                <c:pt idx="21">
                  <c:v>2525</c:v>
                </c:pt>
                <c:pt idx="22">
                  <c:v>2453</c:v>
                </c:pt>
                <c:pt idx="23">
                  <c:v>2467</c:v>
                </c:pt>
                <c:pt idx="24">
                  <c:v>2452</c:v>
                </c:pt>
                <c:pt idx="25">
                  <c:v>2437</c:v>
                </c:pt>
                <c:pt idx="26">
                  <c:v>2457</c:v>
                </c:pt>
                <c:pt idx="27">
                  <c:v>2486</c:v>
                </c:pt>
                <c:pt idx="28">
                  <c:v>2527</c:v>
                </c:pt>
                <c:pt idx="29">
                  <c:v>2518</c:v>
                </c:pt>
                <c:pt idx="30">
                  <c:v>2520</c:v>
                </c:pt>
                <c:pt idx="31">
                  <c:v>2547</c:v>
                </c:pt>
                <c:pt idx="32">
                  <c:v>2578</c:v>
                </c:pt>
                <c:pt idx="33">
                  <c:v>2612</c:v>
                </c:pt>
                <c:pt idx="34">
                  <c:v>2636</c:v>
                </c:pt>
                <c:pt idx="35">
                  <c:v>2626</c:v>
                </c:pt>
                <c:pt idx="36">
                  <c:v>2627</c:v>
                </c:pt>
                <c:pt idx="37">
                  <c:v>2604</c:v>
                </c:pt>
                <c:pt idx="38">
                  <c:v>2585</c:v>
                </c:pt>
                <c:pt idx="39">
                  <c:v>2591</c:v>
                </c:pt>
                <c:pt idx="40">
                  <c:v>2595</c:v>
                </c:pt>
                <c:pt idx="41">
                  <c:v>2622</c:v>
                </c:pt>
                <c:pt idx="42">
                  <c:v>2678</c:v>
                </c:pt>
                <c:pt idx="43">
                  <c:v>2708</c:v>
                </c:pt>
                <c:pt idx="44">
                  <c:v>2765</c:v>
                </c:pt>
                <c:pt idx="45">
                  <c:v>2904</c:v>
                </c:pt>
                <c:pt idx="46">
                  <c:v>2924</c:v>
                </c:pt>
                <c:pt idx="47">
                  <c:v>2965</c:v>
                </c:pt>
                <c:pt idx="48">
                  <c:v>3056</c:v>
                </c:pt>
                <c:pt idx="49">
                  <c:v>3155</c:v>
                </c:pt>
                <c:pt idx="50">
                  <c:v>3283</c:v>
                </c:pt>
                <c:pt idx="51">
                  <c:v>3265</c:v>
                </c:pt>
                <c:pt idx="52">
                  <c:v>3206</c:v>
                </c:pt>
                <c:pt idx="53">
                  <c:v>3173</c:v>
                </c:pt>
                <c:pt idx="54">
                  <c:v>3194</c:v>
                </c:pt>
                <c:pt idx="55">
                  <c:v>3230</c:v>
                </c:pt>
                <c:pt idx="56">
                  <c:v>3230</c:v>
                </c:pt>
                <c:pt idx="57">
                  <c:v>3226</c:v>
                </c:pt>
                <c:pt idx="58">
                  <c:v>3268</c:v>
                </c:pt>
                <c:pt idx="59">
                  <c:v>3383</c:v>
                </c:pt>
                <c:pt idx="60">
                  <c:v>3473</c:v>
                </c:pt>
                <c:pt idx="61">
                  <c:v>3563</c:v>
                </c:pt>
                <c:pt idx="62">
                  <c:v>3582</c:v>
                </c:pt>
                <c:pt idx="63">
                  <c:v>3623</c:v>
                </c:pt>
                <c:pt idx="64">
                  <c:v>3608</c:v>
                </c:pt>
                <c:pt idx="65">
                  <c:v>3584</c:v>
                </c:pt>
                <c:pt idx="66">
                  <c:v>3566</c:v>
                </c:pt>
                <c:pt idx="67">
                  <c:v>3488</c:v>
                </c:pt>
                <c:pt idx="68">
                  <c:v>3399</c:v>
                </c:pt>
                <c:pt idx="69">
                  <c:v>3421</c:v>
                </c:pt>
                <c:pt idx="70">
                  <c:v>3470</c:v>
                </c:pt>
                <c:pt idx="71">
                  <c:v>3505</c:v>
                </c:pt>
                <c:pt idx="72">
                  <c:v>3570</c:v>
                </c:pt>
                <c:pt idx="73">
                  <c:v>3633</c:v>
                </c:pt>
                <c:pt idx="74">
                  <c:v>3628</c:v>
                </c:pt>
                <c:pt idx="75">
                  <c:v>3575</c:v>
                </c:pt>
                <c:pt idx="76">
                  <c:v>3588</c:v>
                </c:pt>
                <c:pt idx="77">
                  <c:v>3593</c:v>
                </c:pt>
                <c:pt idx="78">
                  <c:v>3619</c:v>
                </c:pt>
                <c:pt idx="79">
                  <c:v>3640</c:v>
                </c:pt>
                <c:pt idx="80">
                  <c:v>3686</c:v>
                </c:pt>
                <c:pt idx="81">
                  <c:v>3729</c:v>
                </c:pt>
                <c:pt idx="82">
                  <c:v>3754</c:v>
                </c:pt>
                <c:pt idx="83">
                  <c:v>3798</c:v>
                </c:pt>
                <c:pt idx="84">
                  <c:v>3916</c:v>
                </c:pt>
                <c:pt idx="85">
                  <c:v>3920</c:v>
                </c:pt>
                <c:pt idx="86">
                  <c:v>3967</c:v>
                </c:pt>
                <c:pt idx="87">
                  <c:v>3985</c:v>
                </c:pt>
                <c:pt idx="88">
                  <c:v>4048</c:v>
                </c:pt>
                <c:pt idx="89">
                  <c:v>4035</c:v>
                </c:pt>
                <c:pt idx="90">
                  <c:v>4010</c:v>
                </c:pt>
                <c:pt idx="91">
                  <c:v>3980</c:v>
                </c:pt>
                <c:pt idx="92">
                  <c:v>4000</c:v>
                </c:pt>
                <c:pt idx="93">
                  <c:v>4005</c:v>
                </c:pt>
                <c:pt idx="94">
                  <c:v>4003</c:v>
                </c:pt>
                <c:pt idx="95">
                  <c:v>4009</c:v>
                </c:pt>
                <c:pt idx="96">
                  <c:v>4009</c:v>
                </c:pt>
                <c:pt idx="97">
                  <c:v>4040</c:v>
                </c:pt>
                <c:pt idx="98">
                  <c:v>4101</c:v>
                </c:pt>
                <c:pt idx="99">
                  <c:v>4169</c:v>
                </c:pt>
                <c:pt idx="100">
                  <c:v>4351</c:v>
                </c:pt>
                <c:pt idx="101">
                  <c:v>4468</c:v>
                </c:pt>
                <c:pt idx="102">
                  <c:v>4502</c:v>
                </c:pt>
                <c:pt idx="103">
                  <c:v>4473</c:v>
                </c:pt>
                <c:pt idx="104">
                  <c:v>4333</c:v>
                </c:pt>
                <c:pt idx="105">
                  <c:v>4270</c:v>
                </c:pt>
                <c:pt idx="106">
                  <c:v>4130</c:v>
                </c:pt>
                <c:pt idx="107">
                  <c:v>4061</c:v>
                </c:pt>
                <c:pt idx="108">
                  <c:v>0</c:v>
                </c:pt>
                <c:pt idx="109">
                  <c:v>4071</c:v>
                </c:pt>
                <c:pt idx="110">
                  <c:v>4080</c:v>
                </c:pt>
                <c:pt idx="111">
                  <c:v>4077</c:v>
                </c:pt>
                <c:pt idx="112">
                  <c:v>4075</c:v>
                </c:pt>
                <c:pt idx="113">
                  <c:v>4124</c:v>
                </c:pt>
                <c:pt idx="114">
                  <c:v>4086</c:v>
                </c:pt>
                <c:pt idx="115">
                  <c:v>4036</c:v>
                </c:pt>
                <c:pt idx="116">
                  <c:v>3964</c:v>
                </c:pt>
                <c:pt idx="117">
                  <c:v>3871</c:v>
                </c:pt>
                <c:pt idx="118">
                  <c:v>3893</c:v>
                </c:pt>
                <c:pt idx="119">
                  <c:v>3903</c:v>
                </c:pt>
                <c:pt idx="120">
                  <c:v>3935</c:v>
                </c:pt>
                <c:pt idx="121">
                  <c:v>3975</c:v>
                </c:pt>
                <c:pt idx="122">
                  <c:v>4058</c:v>
                </c:pt>
                <c:pt idx="123">
                  <c:v>4034</c:v>
                </c:pt>
                <c:pt idx="124">
                  <c:v>4051</c:v>
                </c:pt>
                <c:pt idx="125">
                  <c:v>4021</c:v>
                </c:pt>
                <c:pt idx="126">
                  <c:v>4040</c:v>
                </c:pt>
                <c:pt idx="127">
                  <c:v>4066</c:v>
                </c:pt>
                <c:pt idx="128">
                  <c:v>4107</c:v>
                </c:pt>
                <c:pt idx="129">
                  <c:v>4109</c:v>
                </c:pt>
                <c:pt idx="130">
                  <c:v>4080</c:v>
                </c:pt>
                <c:pt idx="131">
                  <c:v>4073</c:v>
                </c:pt>
                <c:pt idx="132">
                  <c:v>4108</c:v>
                </c:pt>
                <c:pt idx="133">
                  <c:v>4118</c:v>
                </c:pt>
                <c:pt idx="134">
                  <c:v>4154</c:v>
                </c:pt>
                <c:pt idx="135">
                  <c:v>4198</c:v>
                </c:pt>
                <c:pt idx="136">
                  <c:v>4239</c:v>
                </c:pt>
                <c:pt idx="137">
                  <c:v>4292</c:v>
                </c:pt>
                <c:pt idx="138">
                  <c:v>4354</c:v>
                </c:pt>
                <c:pt idx="139">
                  <c:v>4333</c:v>
                </c:pt>
                <c:pt idx="140">
                  <c:v>4358</c:v>
                </c:pt>
                <c:pt idx="141">
                  <c:v>4381</c:v>
                </c:pt>
                <c:pt idx="142">
                  <c:v>4412</c:v>
                </c:pt>
                <c:pt idx="143">
                  <c:v>4388</c:v>
                </c:pt>
                <c:pt idx="144">
                  <c:v>4382</c:v>
                </c:pt>
                <c:pt idx="145">
                  <c:v>4403</c:v>
                </c:pt>
                <c:pt idx="146">
                  <c:v>4429</c:v>
                </c:pt>
                <c:pt idx="147">
                  <c:v>4458</c:v>
                </c:pt>
                <c:pt idx="148">
                  <c:v>4465</c:v>
                </c:pt>
                <c:pt idx="149">
                  <c:v>4486</c:v>
                </c:pt>
                <c:pt idx="150">
                  <c:v>4399</c:v>
                </c:pt>
                <c:pt idx="151">
                  <c:v>4258</c:v>
                </c:pt>
                <c:pt idx="152">
                  <c:v>4104</c:v>
                </c:pt>
                <c:pt idx="153">
                  <c:v>4135</c:v>
                </c:pt>
                <c:pt idx="154">
                  <c:v>4081</c:v>
                </c:pt>
                <c:pt idx="155">
                  <c:v>4092</c:v>
                </c:pt>
                <c:pt idx="156">
                  <c:v>4070</c:v>
                </c:pt>
                <c:pt idx="157">
                  <c:v>4039</c:v>
                </c:pt>
                <c:pt idx="158">
                  <c:v>4019</c:v>
                </c:pt>
                <c:pt idx="159">
                  <c:v>4009</c:v>
                </c:pt>
                <c:pt idx="160">
                  <c:v>4013</c:v>
                </c:pt>
                <c:pt idx="161">
                  <c:v>4019</c:v>
                </c:pt>
                <c:pt idx="162">
                  <c:v>4022</c:v>
                </c:pt>
                <c:pt idx="163">
                  <c:v>4042</c:v>
                </c:pt>
                <c:pt idx="164">
                  <c:v>4031</c:v>
                </c:pt>
                <c:pt idx="165">
                  <c:v>4038</c:v>
                </c:pt>
                <c:pt idx="166">
                  <c:v>4063</c:v>
                </c:pt>
                <c:pt idx="167">
                  <c:v>4069</c:v>
                </c:pt>
                <c:pt idx="168">
                  <c:v>4085</c:v>
                </c:pt>
                <c:pt idx="169">
                  <c:v>4061</c:v>
                </c:pt>
                <c:pt idx="170">
                  <c:v>4082</c:v>
                </c:pt>
                <c:pt idx="171">
                  <c:v>4136</c:v>
                </c:pt>
                <c:pt idx="172">
                  <c:v>4165</c:v>
                </c:pt>
                <c:pt idx="173">
                  <c:v>4176</c:v>
                </c:pt>
                <c:pt idx="174">
                  <c:v>4187</c:v>
                </c:pt>
                <c:pt idx="175">
                  <c:v>4187</c:v>
                </c:pt>
                <c:pt idx="176">
                  <c:v>4153</c:v>
                </c:pt>
                <c:pt idx="177">
                  <c:v>4173</c:v>
                </c:pt>
                <c:pt idx="178">
                  <c:v>4153</c:v>
                </c:pt>
                <c:pt idx="179">
                  <c:v>4120</c:v>
                </c:pt>
                <c:pt idx="180">
                  <c:v>4101</c:v>
                </c:pt>
                <c:pt idx="181">
                  <c:v>4075</c:v>
                </c:pt>
                <c:pt idx="182">
                  <c:v>4106</c:v>
                </c:pt>
                <c:pt idx="183">
                  <c:v>4126</c:v>
                </c:pt>
                <c:pt idx="184">
                  <c:v>4114</c:v>
                </c:pt>
                <c:pt idx="185">
                  <c:v>4116</c:v>
                </c:pt>
                <c:pt idx="186">
                  <c:v>4109</c:v>
                </c:pt>
                <c:pt idx="187">
                  <c:v>4094</c:v>
                </c:pt>
                <c:pt idx="188">
                  <c:v>4044</c:v>
                </c:pt>
                <c:pt idx="189">
                  <c:v>4015</c:v>
                </c:pt>
                <c:pt idx="190">
                  <c:v>3983</c:v>
                </c:pt>
                <c:pt idx="191">
                  <c:v>3940</c:v>
                </c:pt>
                <c:pt idx="192">
                  <c:v>3974</c:v>
                </c:pt>
                <c:pt idx="193">
                  <c:v>3990</c:v>
                </c:pt>
                <c:pt idx="194">
                  <c:v>3988</c:v>
                </c:pt>
                <c:pt idx="195">
                  <c:v>4001</c:v>
                </c:pt>
                <c:pt idx="196">
                  <c:v>0</c:v>
                </c:pt>
                <c:pt idx="197">
                  <c:v>3998</c:v>
                </c:pt>
                <c:pt idx="198">
                  <c:v>3978</c:v>
                </c:pt>
                <c:pt idx="199">
                  <c:v>3963</c:v>
                </c:pt>
                <c:pt idx="200">
                  <c:v>3970</c:v>
                </c:pt>
                <c:pt idx="201">
                  <c:v>3986</c:v>
                </c:pt>
                <c:pt idx="202">
                  <c:v>4003</c:v>
                </c:pt>
                <c:pt idx="203">
                  <c:v>4090</c:v>
                </c:pt>
                <c:pt idx="204">
                  <c:v>4111</c:v>
                </c:pt>
                <c:pt idx="205">
                  <c:v>4079</c:v>
                </c:pt>
                <c:pt idx="206">
                  <c:v>4055</c:v>
                </c:pt>
                <c:pt idx="207">
                  <c:v>4017</c:v>
                </c:pt>
                <c:pt idx="208">
                  <c:v>3969</c:v>
                </c:pt>
                <c:pt idx="209">
                  <c:v>3970</c:v>
                </c:pt>
                <c:pt idx="210">
                  <c:v>3961</c:v>
                </c:pt>
                <c:pt idx="211">
                  <c:v>3958</c:v>
                </c:pt>
                <c:pt idx="212">
                  <c:v>0</c:v>
                </c:pt>
                <c:pt idx="213">
                  <c:v>3968</c:v>
                </c:pt>
                <c:pt idx="214">
                  <c:v>3960</c:v>
                </c:pt>
                <c:pt idx="215">
                  <c:v>3926</c:v>
                </c:pt>
                <c:pt idx="216">
                  <c:v>3898</c:v>
                </c:pt>
                <c:pt idx="217">
                  <c:v>3880</c:v>
                </c:pt>
                <c:pt idx="218">
                  <c:v>3852</c:v>
                </c:pt>
                <c:pt idx="219">
                  <c:v>3835</c:v>
                </c:pt>
                <c:pt idx="220">
                  <c:v>3846</c:v>
                </c:pt>
                <c:pt idx="221">
                  <c:v>3820</c:v>
                </c:pt>
                <c:pt idx="222">
                  <c:v>3785</c:v>
                </c:pt>
                <c:pt idx="223">
                  <c:v>3776</c:v>
                </c:pt>
                <c:pt idx="224">
                  <c:v>3776</c:v>
                </c:pt>
                <c:pt idx="225">
                  <c:v>3764</c:v>
                </c:pt>
                <c:pt idx="226">
                  <c:v>3762</c:v>
                </c:pt>
                <c:pt idx="227">
                  <c:v>3779</c:v>
                </c:pt>
                <c:pt idx="228">
                  <c:v>3792</c:v>
                </c:pt>
                <c:pt idx="229">
                  <c:v>3853</c:v>
                </c:pt>
                <c:pt idx="230">
                  <c:v>3856</c:v>
                </c:pt>
                <c:pt idx="231">
                  <c:v>3891</c:v>
                </c:pt>
                <c:pt idx="232">
                  <c:v>3888</c:v>
                </c:pt>
                <c:pt idx="233">
                  <c:v>3869</c:v>
                </c:pt>
                <c:pt idx="234">
                  <c:v>3867</c:v>
                </c:pt>
                <c:pt idx="235">
                  <c:v>3846</c:v>
                </c:pt>
                <c:pt idx="236">
                  <c:v>3858</c:v>
                </c:pt>
                <c:pt idx="237">
                  <c:v>3865</c:v>
                </c:pt>
                <c:pt idx="238">
                  <c:v>3870</c:v>
                </c:pt>
                <c:pt idx="239">
                  <c:v>3863</c:v>
                </c:pt>
                <c:pt idx="240">
                  <c:v>3888</c:v>
                </c:pt>
                <c:pt idx="241">
                  <c:v>3890</c:v>
                </c:pt>
                <c:pt idx="242">
                  <c:v>3890</c:v>
                </c:pt>
                <c:pt idx="243">
                  <c:v>3889</c:v>
                </c:pt>
                <c:pt idx="244">
                  <c:v>3913</c:v>
                </c:pt>
                <c:pt idx="245">
                  <c:v>3908</c:v>
                </c:pt>
                <c:pt idx="246">
                  <c:v>3890</c:v>
                </c:pt>
                <c:pt idx="247">
                  <c:v>3877</c:v>
                </c:pt>
                <c:pt idx="248">
                  <c:v>3878</c:v>
                </c:pt>
                <c:pt idx="249">
                  <c:v>3882</c:v>
                </c:pt>
                <c:pt idx="250">
                  <c:v>3901</c:v>
                </c:pt>
                <c:pt idx="251">
                  <c:v>3904</c:v>
                </c:pt>
                <c:pt idx="252">
                  <c:v>3917</c:v>
                </c:pt>
                <c:pt idx="253">
                  <c:v>3966</c:v>
                </c:pt>
                <c:pt idx="254">
                  <c:v>4051</c:v>
                </c:pt>
                <c:pt idx="255">
                  <c:v>4101</c:v>
                </c:pt>
                <c:pt idx="256">
                  <c:v>4093</c:v>
                </c:pt>
                <c:pt idx="257">
                  <c:v>4080</c:v>
                </c:pt>
                <c:pt idx="258">
                  <c:v>4103</c:v>
                </c:pt>
                <c:pt idx="259">
                  <c:v>4153</c:v>
                </c:pt>
                <c:pt idx="260">
                  <c:v>4293</c:v>
                </c:pt>
                <c:pt idx="261">
                  <c:v>4289</c:v>
                </c:pt>
                <c:pt idx="262">
                  <c:v>4315</c:v>
                </c:pt>
                <c:pt idx="263">
                  <c:v>4299</c:v>
                </c:pt>
                <c:pt idx="264">
                  <c:v>4298</c:v>
                </c:pt>
                <c:pt idx="265">
                  <c:v>4297</c:v>
                </c:pt>
                <c:pt idx="266">
                  <c:v>4305</c:v>
                </c:pt>
                <c:pt idx="267">
                  <c:v>0</c:v>
                </c:pt>
                <c:pt idx="268">
                  <c:v>4374</c:v>
                </c:pt>
                <c:pt idx="269">
                  <c:v>4490</c:v>
                </c:pt>
                <c:pt idx="270">
                  <c:v>4557</c:v>
                </c:pt>
                <c:pt idx="271">
                  <c:v>4563</c:v>
                </c:pt>
                <c:pt idx="272">
                  <c:v>4583</c:v>
                </c:pt>
                <c:pt idx="273">
                  <c:v>4609</c:v>
                </c:pt>
                <c:pt idx="274">
                  <c:v>4701</c:v>
                </c:pt>
                <c:pt idx="275">
                  <c:v>4808</c:v>
                </c:pt>
                <c:pt idx="276">
                  <c:v>4833</c:v>
                </c:pt>
                <c:pt idx="277">
                  <c:v>4857</c:v>
                </c:pt>
                <c:pt idx="278">
                  <c:v>4919</c:v>
                </c:pt>
                <c:pt idx="279">
                  <c:v>5059</c:v>
                </c:pt>
                <c:pt idx="280">
                  <c:v>5655</c:v>
                </c:pt>
                <c:pt idx="281">
                  <c:v>5339</c:v>
                </c:pt>
                <c:pt idx="282">
                  <c:v>5014</c:v>
                </c:pt>
                <c:pt idx="283">
                  <c:v>5090</c:v>
                </c:pt>
                <c:pt idx="284">
                  <c:v>5059</c:v>
                </c:pt>
                <c:pt idx="285">
                  <c:v>5030</c:v>
                </c:pt>
                <c:pt idx="286">
                  <c:v>4948</c:v>
                </c:pt>
                <c:pt idx="287">
                  <c:v>4917</c:v>
                </c:pt>
                <c:pt idx="288">
                  <c:v>4983</c:v>
                </c:pt>
                <c:pt idx="289">
                  <c:v>5083</c:v>
                </c:pt>
                <c:pt idx="290">
                  <c:v>5143</c:v>
                </c:pt>
                <c:pt idx="291">
                  <c:v>5212</c:v>
                </c:pt>
                <c:pt idx="292">
                  <c:v>5186</c:v>
                </c:pt>
                <c:pt idx="293">
                  <c:v>5194</c:v>
                </c:pt>
                <c:pt idx="294">
                  <c:v>5129</c:v>
                </c:pt>
                <c:pt idx="295">
                  <c:v>5141</c:v>
                </c:pt>
                <c:pt idx="296">
                  <c:v>5178</c:v>
                </c:pt>
                <c:pt idx="297">
                  <c:v>5254</c:v>
                </c:pt>
                <c:pt idx="298">
                  <c:v>5340</c:v>
                </c:pt>
                <c:pt idx="299">
                  <c:v>5427</c:v>
                </c:pt>
                <c:pt idx="300">
                  <c:v>5500</c:v>
                </c:pt>
                <c:pt idx="301">
                  <c:v>5583</c:v>
                </c:pt>
                <c:pt idx="302">
                  <c:v>5569</c:v>
                </c:pt>
                <c:pt idx="303">
                  <c:v>5518</c:v>
                </c:pt>
                <c:pt idx="304">
                  <c:v>5325</c:v>
                </c:pt>
                <c:pt idx="305">
                  <c:v>5155</c:v>
                </c:pt>
                <c:pt idx="306">
                  <c:v>4949</c:v>
                </c:pt>
                <c:pt idx="307">
                  <c:v>4832</c:v>
                </c:pt>
                <c:pt idx="308">
                  <c:v>4843</c:v>
                </c:pt>
                <c:pt idx="309">
                  <c:v>4807</c:v>
                </c:pt>
                <c:pt idx="310">
                  <c:v>4839</c:v>
                </c:pt>
                <c:pt idx="311">
                  <c:v>4849</c:v>
                </c:pt>
                <c:pt idx="312">
                  <c:v>4850</c:v>
                </c:pt>
                <c:pt idx="313">
                  <c:v>4777</c:v>
                </c:pt>
                <c:pt idx="314">
                  <c:v>4779</c:v>
                </c:pt>
                <c:pt idx="315">
                  <c:v>4788</c:v>
                </c:pt>
                <c:pt idx="316">
                  <c:v>4800</c:v>
                </c:pt>
                <c:pt idx="317">
                  <c:v>4802</c:v>
                </c:pt>
                <c:pt idx="318">
                  <c:v>4798</c:v>
                </c:pt>
                <c:pt idx="319">
                  <c:v>4895</c:v>
                </c:pt>
                <c:pt idx="320">
                  <c:v>4867</c:v>
                </c:pt>
                <c:pt idx="321">
                  <c:v>4865</c:v>
                </c:pt>
                <c:pt idx="322">
                  <c:v>4890</c:v>
                </c:pt>
                <c:pt idx="323">
                  <c:v>4918</c:v>
                </c:pt>
                <c:pt idx="324">
                  <c:v>4914</c:v>
                </c:pt>
                <c:pt idx="325">
                  <c:v>4930</c:v>
                </c:pt>
                <c:pt idx="326">
                  <c:v>4985</c:v>
                </c:pt>
                <c:pt idx="327">
                  <c:v>5050</c:v>
                </c:pt>
                <c:pt idx="328">
                  <c:v>5016</c:v>
                </c:pt>
                <c:pt idx="329">
                  <c:v>5050</c:v>
                </c:pt>
                <c:pt idx="330">
                  <c:v>5011</c:v>
                </c:pt>
                <c:pt idx="331">
                  <c:v>5038</c:v>
                </c:pt>
                <c:pt idx="332">
                  <c:v>4965</c:v>
                </c:pt>
                <c:pt idx="333">
                  <c:v>4883</c:v>
                </c:pt>
                <c:pt idx="334">
                  <c:v>4811</c:v>
                </c:pt>
                <c:pt idx="335">
                  <c:v>4834</c:v>
                </c:pt>
                <c:pt idx="336">
                  <c:v>4841</c:v>
                </c:pt>
                <c:pt idx="337">
                  <c:v>4765</c:v>
                </c:pt>
                <c:pt idx="338">
                  <c:v>4513</c:v>
                </c:pt>
                <c:pt idx="339">
                  <c:v>4557</c:v>
                </c:pt>
                <c:pt idx="340">
                  <c:v>4477</c:v>
                </c:pt>
                <c:pt idx="341">
                  <c:v>4224</c:v>
                </c:pt>
                <c:pt idx="342">
                  <c:v>4176</c:v>
                </c:pt>
                <c:pt idx="343">
                  <c:v>4208</c:v>
                </c:pt>
                <c:pt idx="344">
                  <c:v>4310</c:v>
                </c:pt>
                <c:pt idx="345">
                  <c:v>4315</c:v>
                </c:pt>
                <c:pt idx="346">
                  <c:v>4303</c:v>
                </c:pt>
                <c:pt idx="347">
                  <c:v>4300</c:v>
                </c:pt>
                <c:pt idx="348">
                  <c:v>4226</c:v>
                </c:pt>
                <c:pt idx="349">
                  <c:v>4208</c:v>
                </c:pt>
                <c:pt idx="350">
                  <c:v>4213</c:v>
                </c:pt>
                <c:pt idx="351">
                  <c:v>4185</c:v>
                </c:pt>
                <c:pt idx="352">
                  <c:v>4229</c:v>
                </c:pt>
                <c:pt idx="353">
                  <c:v>4245</c:v>
                </c:pt>
                <c:pt idx="354">
                  <c:v>4222</c:v>
                </c:pt>
                <c:pt idx="355">
                  <c:v>4171</c:v>
                </c:pt>
                <c:pt idx="356">
                  <c:v>4127</c:v>
                </c:pt>
                <c:pt idx="357">
                  <c:v>4054</c:v>
                </c:pt>
                <c:pt idx="358">
                  <c:v>4053</c:v>
                </c:pt>
                <c:pt idx="359">
                  <c:v>4084</c:v>
                </c:pt>
                <c:pt idx="360">
                  <c:v>4062</c:v>
                </c:pt>
                <c:pt idx="361">
                  <c:v>4059</c:v>
                </c:pt>
                <c:pt idx="362">
                  <c:v>4066</c:v>
                </c:pt>
                <c:pt idx="363">
                  <c:v>4129</c:v>
                </c:pt>
                <c:pt idx="364">
                  <c:v>4157</c:v>
                </c:pt>
                <c:pt idx="365">
                  <c:v>4182</c:v>
                </c:pt>
                <c:pt idx="366">
                  <c:v>4217</c:v>
                </c:pt>
                <c:pt idx="367">
                  <c:v>4253</c:v>
                </c:pt>
                <c:pt idx="368">
                  <c:v>4268</c:v>
                </c:pt>
                <c:pt idx="369">
                  <c:v>4273</c:v>
                </c:pt>
                <c:pt idx="370">
                  <c:v>4316</c:v>
                </c:pt>
                <c:pt idx="371">
                  <c:v>4284</c:v>
                </c:pt>
                <c:pt idx="372">
                  <c:v>4283</c:v>
                </c:pt>
                <c:pt idx="373">
                  <c:v>4346</c:v>
                </c:pt>
                <c:pt idx="374">
                  <c:v>4344</c:v>
                </c:pt>
                <c:pt idx="375">
                  <c:v>4385</c:v>
                </c:pt>
                <c:pt idx="376">
                  <c:v>4412</c:v>
                </c:pt>
                <c:pt idx="377">
                  <c:v>4367</c:v>
                </c:pt>
                <c:pt idx="378">
                  <c:v>4347</c:v>
                </c:pt>
                <c:pt idx="379">
                  <c:v>4296</c:v>
                </c:pt>
                <c:pt idx="380">
                  <c:v>4228</c:v>
                </c:pt>
                <c:pt idx="381">
                  <c:v>4191</c:v>
                </c:pt>
                <c:pt idx="382">
                  <c:v>4050</c:v>
                </c:pt>
                <c:pt idx="383">
                  <c:v>4022</c:v>
                </c:pt>
                <c:pt idx="384">
                  <c:v>3986</c:v>
                </c:pt>
                <c:pt idx="385">
                  <c:v>3980</c:v>
                </c:pt>
                <c:pt idx="386">
                  <c:v>3900</c:v>
                </c:pt>
                <c:pt idx="387">
                  <c:v>3861</c:v>
                </c:pt>
                <c:pt idx="388">
                  <c:v>3915</c:v>
                </c:pt>
                <c:pt idx="389">
                  <c:v>3959</c:v>
                </c:pt>
                <c:pt idx="390">
                  <c:v>3958</c:v>
                </c:pt>
                <c:pt idx="391">
                  <c:v>3940</c:v>
                </c:pt>
                <c:pt idx="392">
                  <c:v>3952</c:v>
                </c:pt>
                <c:pt idx="393">
                  <c:v>3925</c:v>
                </c:pt>
                <c:pt idx="394">
                  <c:v>3936</c:v>
                </c:pt>
                <c:pt idx="395">
                  <c:v>3977</c:v>
                </c:pt>
                <c:pt idx="396">
                  <c:v>3959</c:v>
                </c:pt>
                <c:pt idx="397">
                  <c:v>3911</c:v>
                </c:pt>
                <c:pt idx="398">
                  <c:v>3901</c:v>
                </c:pt>
                <c:pt idx="399">
                  <c:v>3914</c:v>
                </c:pt>
                <c:pt idx="400">
                  <c:v>3899</c:v>
                </c:pt>
                <c:pt idx="401">
                  <c:v>3933</c:v>
                </c:pt>
                <c:pt idx="402">
                  <c:v>3929</c:v>
                </c:pt>
                <c:pt idx="403">
                  <c:v>3956</c:v>
                </c:pt>
                <c:pt idx="404">
                  <c:v>3939</c:v>
                </c:pt>
                <c:pt idx="405">
                  <c:v>3934</c:v>
                </c:pt>
                <c:pt idx="406">
                  <c:v>3899</c:v>
                </c:pt>
                <c:pt idx="407">
                  <c:v>3913</c:v>
                </c:pt>
                <c:pt idx="408">
                  <c:v>3932</c:v>
                </c:pt>
                <c:pt idx="409">
                  <c:v>3977</c:v>
                </c:pt>
                <c:pt idx="410">
                  <c:v>4034</c:v>
                </c:pt>
                <c:pt idx="411">
                  <c:v>4086</c:v>
                </c:pt>
                <c:pt idx="412">
                  <c:v>4114</c:v>
                </c:pt>
                <c:pt idx="413">
                  <c:v>4102</c:v>
                </c:pt>
                <c:pt idx="414">
                  <c:v>4116</c:v>
                </c:pt>
                <c:pt idx="415">
                  <c:v>4124</c:v>
                </c:pt>
                <c:pt idx="416">
                  <c:v>4107</c:v>
                </c:pt>
                <c:pt idx="417">
                  <c:v>4125</c:v>
                </c:pt>
                <c:pt idx="418">
                  <c:v>4149</c:v>
                </c:pt>
                <c:pt idx="419">
                  <c:v>4108</c:v>
                </c:pt>
                <c:pt idx="420">
                  <c:v>4098</c:v>
                </c:pt>
                <c:pt idx="421">
                  <c:v>4104</c:v>
                </c:pt>
                <c:pt idx="422">
                  <c:v>4105</c:v>
                </c:pt>
                <c:pt idx="423">
                  <c:v>4099</c:v>
                </c:pt>
                <c:pt idx="424">
                  <c:v>4106</c:v>
                </c:pt>
                <c:pt idx="425">
                  <c:v>4092</c:v>
                </c:pt>
                <c:pt idx="426">
                  <c:v>4063</c:v>
                </c:pt>
                <c:pt idx="427">
                  <c:v>4002</c:v>
                </c:pt>
                <c:pt idx="428">
                  <c:v>3895</c:v>
                </c:pt>
                <c:pt idx="429">
                  <c:v>3858</c:v>
                </c:pt>
                <c:pt idx="430">
                  <c:v>3802</c:v>
                </c:pt>
                <c:pt idx="431">
                  <c:v>3772</c:v>
                </c:pt>
                <c:pt idx="432">
                  <c:v>3797</c:v>
                </c:pt>
                <c:pt idx="433">
                  <c:v>3856</c:v>
                </c:pt>
                <c:pt idx="434">
                  <c:v>3877</c:v>
                </c:pt>
                <c:pt idx="435">
                  <c:v>3883</c:v>
                </c:pt>
                <c:pt idx="436">
                  <c:v>3892</c:v>
                </c:pt>
                <c:pt idx="437">
                  <c:v>3870</c:v>
                </c:pt>
                <c:pt idx="438">
                  <c:v>3921</c:v>
                </c:pt>
                <c:pt idx="439">
                  <c:v>3908</c:v>
                </c:pt>
                <c:pt idx="440">
                  <c:v>3851</c:v>
                </c:pt>
                <c:pt idx="441">
                  <c:v>3814</c:v>
                </c:pt>
                <c:pt idx="442">
                  <c:v>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B-48A2-8882-095684717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99792"/>
        <c:axId val="1290401712"/>
      </c:scatterChart>
      <c:valAx>
        <c:axId val="129039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期货结算价</a:t>
                </a:r>
                <a:r>
                  <a:rPr lang="en-US" altLang="zh-CN"/>
                  <a:t>(</a:t>
                </a:r>
                <a:r>
                  <a:rPr lang="zh-CN" altLang="en-US"/>
                  <a:t>连续</a:t>
                </a:r>
                <a:r>
                  <a:rPr lang="en-US" altLang="zh-CN"/>
                  <a:t>):</a:t>
                </a:r>
                <a:r>
                  <a:rPr lang="zh-CN" altLang="en-US"/>
                  <a:t>布伦特原油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401712"/>
        <c:crosses val="autoZero"/>
        <c:crossBetween val="midCat"/>
      </c:valAx>
      <c:valAx>
        <c:axId val="12904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批发价</a:t>
                </a:r>
                <a:r>
                  <a:rPr lang="en-US" altLang="zh-CN"/>
                  <a:t>:0#</a:t>
                </a:r>
                <a:r>
                  <a:rPr lang="zh-CN" altLang="en-US"/>
                  <a:t>柴油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layout>
            <c:manualLayout>
              <c:xMode val="edge"/>
              <c:yMode val="edge"/>
              <c:x val="6.4856158488024208E-3"/>
              <c:y val="0.28848375217738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39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82950977173215"/>
          <c:y val="0.15740660592299735"/>
          <c:w val="0.73302231775923343"/>
          <c:h val="0.662728501156025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2740813648293967E-2"/>
                  <c:y val="0.242091717701953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楷体_GB2312" panose="02010609030101010101" pitchFamily="49" charset="-122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原始数据!$AN$115:$AN$589</c:f>
              <c:numCache>
                <c:formatCode>#,##0.00_ </c:formatCode>
                <c:ptCount val="475"/>
                <c:pt idx="0">
                  <c:v>4700.666666666667</c:v>
                </c:pt>
                <c:pt idx="1">
                  <c:v>4578.5</c:v>
                </c:pt>
                <c:pt idx="2">
                  <c:v>4362.7</c:v>
                </c:pt>
                <c:pt idx="3">
                  <c:v>4398.3</c:v>
                </c:pt>
                <c:pt idx="4">
                  <c:v>4511.5</c:v>
                </c:pt>
                <c:pt idx="5">
                  <c:v>4614.3999999999996</c:v>
                </c:pt>
                <c:pt idx="6">
                  <c:v>4514.5</c:v>
                </c:pt>
                <c:pt idx="7">
                  <c:v>4574.8999999999996</c:v>
                </c:pt>
                <c:pt idx="8">
                  <c:v>4656.2</c:v>
                </c:pt>
                <c:pt idx="9">
                  <c:v>4791.8</c:v>
                </c:pt>
                <c:pt idx="10">
                  <c:v>4955.5</c:v>
                </c:pt>
                <c:pt idx="11">
                  <c:v>4998.2</c:v>
                </c:pt>
                <c:pt idx="12">
                  <c:v>5035.25</c:v>
                </c:pt>
                <c:pt idx="13">
                  <c:v>4903.75</c:v>
                </c:pt>
                <c:pt idx="14">
                  <c:v>4747.2</c:v>
                </c:pt>
                <c:pt idx="15">
                  <c:v>4768.5</c:v>
                </c:pt>
                <c:pt idx="16">
                  <c:v>4917.8999999999996</c:v>
                </c:pt>
                <c:pt idx="17">
                  <c:v>4965.1000000000004</c:v>
                </c:pt>
                <c:pt idx="18">
                  <c:v>4872</c:v>
                </c:pt>
                <c:pt idx="19">
                  <c:v>4720.3</c:v>
                </c:pt>
                <c:pt idx="20">
                  <c:v>4620.3</c:v>
                </c:pt>
                <c:pt idx="21">
                  <c:v>4655.2</c:v>
                </c:pt>
                <c:pt idx="22">
                  <c:v>4647.25</c:v>
                </c:pt>
                <c:pt idx="23">
                  <c:v>4587.1000000000004</c:v>
                </c:pt>
                <c:pt idx="24">
                  <c:v>4540.7</c:v>
                </c:pt>
                <c:pt idx="25">
                  <c:v>4653.8999999999996</c:v>
                </c:pt>
                <c:pt idx="26">
                  <c:v>4772</c:v>
                </c:pt>
                <c:pt idx="27">
                  <c:v>4780.3</c:v>
                </c:pt>
                <c:pt idx="28">
                  <c:v>4866.6000000000004</c:v>
                </c:pt>
                <c:pt idx="29">
                  <c:v>4917.3999999999996</c:v>
                </c:pt>
                <c:pt idx="30">
                  <c:v>4873.3</c:v>
                </c:pt>
                <c:pt idx="31">
                  <c:v>4843.3</c:v>
                </c:pt>
                <c:pt idx="32">
                  <c:v>4801.1000000000004</c:v>
                </c:pt>
                <c:pt idx="33">
                  <c:v>4775.2</c:v>
                </c:pt>
                <c:pt idx="34">
                  <c:v>4674.2</c:v>
                </c:pt>
                <c:pt idx="35">
                  <c:v>4609.625</c:v>
                </c:pt>
                <c:pt idx="36">
                  <c:v>4621.8</c:v>
                </c:pt>
                <c:pt idx="37">
                  <c:v>4673.8999999999996</c:v>
                </c:pt>
                <c:pt idx="38">
                  <c:v>4765.5</c:v>
                </c:pt>
                <c:pt idx="39">
                  <c:v>4805</c:v>
                </c:pt>
                <c:pt idx="40">
                  <c:v>4771.8</c:v>
                </c:pt>
                <c:pt idx="41">
                  <c:v>4763.8999999999996</c:v>
                </c:pt>
                <c:pt idx="42">
                  <c:v>4650</c:v>
                </c:pt>
                <c:pt idx="43">
                  <c:v>4723.8</c:v>
                </c:pt>
                <c:pt idx="44">
                  <c:v>4884.3999999999996</c:v>
                </c:pt>
                <c:pt idx="45">
                  <c:v>5386</c:v>
                </c:pt>
                <c:pt idx="46">
                  <c:v>5479.8</c:v>
                </c:pt>
                <c:pt idx="47">
                  <c:v>5674.9</c:v>
                </c:pt>
                <c:pt idx="48">
                  <c:v>5792.5</c:v>
                </c:pt>
                <c:pt idx="49">
                  <c:v>5856.6</c:v>
                </c:pt>
                <c:pt idx="50">
                  <c:v>5717.8</c:v>
                </c:pt>
                <c:pt idx="51">
                  <c:v>5490.6</c:v>
                </c:pt>
                <c:pt idx="52">
                  <c:v>5500.333333333333</c:v>
                </c:pt>
                <c:pt idx="53">
                  <c:v>5558</c:v>
                </c:pt>
                <c:pt idx="54">
                  <c:v>5690.5</c:v>
                </c:pt>
                <c:pt idx="55">
                  <c:v>5753.1</c:v>
                </c:pt>
                <c:pt idx="56">
                  <c:v>5851.6</c:v>
                </c:pt>
                <c:pt idx="57">
                  <c:v>5889.6</c:v>
                </c:pt>
                <c:pt idx="58">
                  <c:v>5837.6</c:v>
                </c:pt>
                <c:pt idx="59">
                  <c:v>6045.2</c:v>
                </c:pt>
                <c:pt idx="60">
                  <c:v>5976.8</c:v>
                </c:pt>
                <c:pt idx="61">
                  <c:v>5961.4</c:v>
                </c:pt>
                <c:pt idx="62">
                  <c:v>5762.9</c:v>
                </c:pt>
                <c:pt idx="63">
                  <c:v>5838.2</c:v>
                </c:pt>
                <c:pt idx="64">
                  <c:v>5788.3</c:v>
                </c:pt>
                <c:pt idx="65">
                  <c:v>5800.8</c:v>
                </c:pt>
                <c:pt idx="66">
                  <c:v>5798.1</c:v>
                </c:pt>
                <c:pt idx="67">
                  <c:v>5704.25</c:v>
                </c:pt>
                <c:pt idx="68">
                  <c:v>5608.375</c:v>
                </c:pt>
                <c:pt idx="69">
                  <c:v>5663.4</c:v>
                </c:pt>
                <c:pt idx="70">
                  <c:v>5614.125</c:v>
                </c:pt>
                <c:pt idx="71">
                  <c:v>5514.9</c:v>
                </c:pt>
                <c:pt idx="72">
                  <c:v>5566.2</c:v>
                </c:pt>
                <c:pt idx="73">
                  <c:v>5667.2</c:v>
                </c:pt>
                <c:pt idx="74">
                  <c:v>5604.875</c:v>
                </c:pt>
                <c:pt idx="75">
                  <c:v>5617.8</c:v>
                </c:pt>
                <c:pt idx="76">
                  <c:v>5677.6</c:v>
                </c:pt>
                <c:pt idx="77">
                  <c:v>5704.1</c:v>
                </c:pt>
                <c:pt idx="78">
                  <c:v>5839</c:v>
                </c:pt>
                <c:pt idx="79">
                  <c:v>5839.3</c:v>
                </c:pt>
                <c:pt idx="80">
                  <c:v>5843.5</c:v>
                </c:pt>
                <c:pt idx="81">
                  <c:v>5958.7</c:v>
                </c:pt>
                <c:pt idx="82">
                  <c:v>6199.2</c:v>
                </c:pt>
                <c:pt idx="83">
                  <c:v>6313.5</c:v>
                </c:pt>
                <c:pt idx="84">
                  <c:v>6386.4</c:v>
                </c:pt>
                <c:pt idx="85">
                  <c:v>6415.8</c:v>
                </c:pt>
                <c:pt idx="86">
                  <c:v>6588.9</c:v>
                </c:pt>
                <c:pt idx="87">
                  <c:v>6780</c:v>
                </c:pt>
                <c:pt idx="88">
                  <c:v>6852.7</c:v>
                </c:pt>
                <c:pt idx="89">
                  <c:v>6548.2</c:v>
                </c:pt>
                <c:pt idx="90">
                  <c:v>6462.3</c:v>
                </c:pt>
                <c:pt idx="91">
                  <c:v>6431</c:v>
                </c:pt>
                <c:pt idx="92">
                  <c:v>6501</c:v>
                </c:pt>
                <c:pt idx="93">
                  <c:v>6720.8</c:v>
                </c:pt>
                <c:pt idx="94">
                  <c:v>7001.8</c:v>
                </c:pt>
                <c:pt idx="95">
                  <c:v>6959.9</c:v>
                </c:pt>
                <c:pt idx="96">
                  <c:v>6862.5</c:v>
                </c:pt>
                <c:pt idx="97">
                  <c:v>6830.3</c:v>
                </c:pt>
                <c:pt idx="98">
                  <c:v>6759.7</c:v>
                </c:pt>
                <c:pt idx="99">
                  <c:v>6863.1</c:v>
                </c:pt>
                <c:pt idx="100">
                  <c:v>6788.7</c:v>
                </c:pt>
                <c:pt idx="101">
                  <c:v>6612</c:v>
                </c:pt>
                <c:pt idx="102">
                  <c:v>6661</c:v>
                </c:pt>
                <c:pt idx="103">
                  <c:v>6922</c:v>
                </c:pt>
                <c:pt idx="104">
                  <c:v>7171</c:v>
                </c:pt>
                <c:pt idx="105">
                  <c:v>7149</c:v>
                </c:pt>
                <c:pt idx="106">
                  <c:v>7102.1</c:v>
                </c:pt>
                <c:pt idx="107">
                  <c:v>7075.2</c:v>
                </c:pt>
                <c:pt idx="108">
                  <c:v>7014.5</c:v>
                </c:pt>
                <c:pt idx="109">
                  <c:v>7060.9</c:v>
                </c:pt>
                <c:pt idx="110">
                  <c:v>6941.8</c:v>
                </c:pt>
                <c:pt idx="111">
                  <c:v>6982.7</c:v>
                </c:pt>
                <c:pt idx="112">
                  <c:v>7045.7</c:v>
                </c:pt>
                <c:pt idx="113">
                  <c:v>6965.4</c:v>
                </c:pt>
                <c:pt idx="114">
                  <c:v>6865.9</c:v>
                </c:pt>
                <c:pt idx="115">
                  <c:v>6912.7</c:v>
                </c:pt>
                <c:pt idx="116">
                  <c:v>6731</c:v>
                </c:pt>
                <c:pt idx="117">
                  <c:v>6607</c:v>
                </c:pt>
                <c:pt idx="118">
                  <c:v>6712.75</c:v>
                </c:pt>
                <c:pt idx="119">
                  <c:v>6834.3</c:v>
                </c:pt>
                <c:pt idx="120">
                  <c:v>6882.5</c:v>
                </c:pt>
                <c:pt idx="121">
                  <c:v>6910.6</c:v>
                </c:pt>
                <c:pt idx="122">
                  <c:v>6793.1</c:v>
                </c:pt>
                <c:pt idx="123">
                  <c:v>6809.75</c:v>
                </c:pt>
                <c:pt idx="124">
                  <c:v>6809.1</c:v>
                </c:pt>
                <c:pt idx="125">
                  <c:v>6862.7</c:v>
                </c:pt>
                <c:pt idx="126">
                  <c:v>6822.625</c:v>
                </c:pt>
                <c:pt idx="127">
                  <c:v>7112.2</c:v>
                </c:pt>
                <c:pt idx="128">
                  <c:v>7191.7</c:v>
                </c:pt>
                <c:pt idx="129">
                  <c:v>6847.6</c:v>
                </c:pt>
                <c:pt idx="130">
                  <c:v>6695.8</c:v>
                </c:pt>
                <c:pt idx="131">
                  <c:v>6472.8</c:v>
                </c:pt>
                <c:pt idx="132">
                  <c:v>6242.4</c:v>
                </c:pt>
                <c:pt idx="133">
                  <c:v>6081.5</c:v>
                </c:pt>
                <c:pt idx="134">
                  <c:v>6215.7</c:v>
                </c:pt>
                <c:pt idx="135">
                  <c:v>6153</c:v>
                </c:pt>
                <c:pt idx="136">
                  <c:v>6130.4</c:v>
                </c:pt>
                <c:pt idx="137">
                  <c:v>5937.4</c:v>
                </c:pt>
                <c:pt idx="138">
                  <c:v>5980</c:v>
                </c:pt>
                <c:pt idx="139">
                  <c:v>6067.125</c:v>
                </c:pt>
                <c:pt idx="140">
                  <c:v>5889.4</c:v>
                </c:pt>
                <c:pt idx="141">
                  <c:v>5903.6</c:v>
                </c:pt>
                <c:pt idx="142">
                  <c:v>6036</c:v>
                </c:pt>
                <c:pt idx="143">
                  <c:v>6251.1</c:v>
                </c:pt>
                <c:pt idx="144">
                  <c:v>6242.7</c:v>
                </c:pt>
                <c:pt idx="145">
                  <c:v>6232.4</c:v>
                </c:pt>
                <c:pt idx="146">
                  <c:v>6217.1</c:v>
                </c:pt>
                <c:pt idx="147">
                  <c:v>6207.1</c:v>
                </c:pt>
                <c:pt idx="148">
                  <c:v>6158.8</c:v>
                </c:pt>
                <c:pt idx="149">
                  <c:v>6175.8</c:v>
                </c:pt>
                <c:pt idx="150">
                  <c:v>6137.7</c:v>
                </c:pt>
                <c:pt idx="151">
                  <c:v>6244</c:v>
                </c:pt>
                <c:pt idx="152">
                  <c:v>6226.7</c:v>
                </c:pt>
                <c:pt idx="153">
                  <c:v>6206.4</c:v>
                </c:pt>
                <c:pt idx="154">
                  <c:v>6145.2</c:v>
                </c:pt>
                <c:pt idx="155">
                  <c:v>6025.5</c:v>
                </c:pt>
                <c:pt idx="156">
                  <c:v>5979.833333333333</c:v>
                </c:pt>
                <c:pt idx="157">
                  <c:v>5863.75</c:v>
                </c:pt>
                <c:pt idx="158">
                  <c:v>5918.6</c:v>
                </c:pt>
                <c:pt idx="159">
                  <c:v>5921.8</c:v>
                </c:pt>
                <c:pt idx="160">
                  <c:v>5916.9</c:v>
                </c:pt>
                <c:pt idx="161">
                  <c:v>6065.1</c:v>
                </c:pt>
                <c:pt idx="162">
                  <c:v>6178.9</c:v>
                </c:pt>
                <c:pt idx="163">
                  <c:v>6147.7</c:v>
                </c:pt>
                <c:pt idx="164">
                  <c:v>6349.5</c:v>
                </c:pt>
                <c:pt idx="165">
                  <c:v>6531.6</c:v>
                </c:pt>
                <c:pt idx="166">
                  <c:v>6467</c:v>
                </c:pt>
                <c:pt idx="167">
                  <c:v>6458.6</c:v>
                </c:pt>
                <c:pt idx="168">
                  <c:v>6474.8</c:v>
                </c:pt>
                <c:pt idx="169">
                  <c:v>6379.5</c:v>
                </c:pt>
                <c:pt idx="170">
                  <c:v>6455</c:v>
                </c:pt>
                <c:pt idx="171">
                  <c:v>6460</c:v>
                </c:pt>
                <c:pt idx="172">
                  <c:v>6468.25</c:v>
                </c:pt>
                <c:pt idx="173">
                  <c:v>6409</c:v>
                </c:pt>
                <c:pt idx="174">
                  <c:v>6322</c:v>
                </c:pt>
                <c:pt idx="175">
                  <c:v>6131.125</c:v>
                </c:pt>
                <c:pt idx="176">
                  <c:v>6033.1</c:v>
                </c:pt>
                <c:pt idx="177">
                  <c:v>5937.6</c:v>
                </c:pt>
                <c:pt idx="178">
                  <c:v>5856.125</c:v>
                </c:pt>
                <c:pt idx="179">
                  <c:v>5801.5</c:v>
                </c:pt>
                <c:pt idx="180">
                  <c:v>5824.9</c:v>
                </c:pt>
                <c:pt idx="181">
                  <c:v>5880.5</c:v>
                </c:pt>
                <c:pt idx="182">
                  <c:v>5966.8</c:v>
                </c:pt>
                <c:pt idx="183">
                  <c:v>5908</c:v>
                </c:pt>
                <c:pt idx="184">
                  <c:v>5890.9</c:v>
                </c:pt>
                <c:pt idx="185">
                  <c:v>5978.5</c:v>
                </c:pt>
                <c:pt idx="186">
                  <c:v>5982.2</c:v>
                </c:pt>
                <c:pt idx="187">
                  <c:v>5892.7</c:v>
                </c:pt>
                <c:pt idx="188">
                  <c:v>5690.9</c:v>
                </c:pt>
                <c:pt idx="189">
                  <c:v>5712</c:v>
                </c:pt>
                <c:pt idx="190">
                  <c:v>5698.6</c:v>
                </c:pt>
                <c:pt idx="191">
                  <c:v>5678.75</c:v>
                </c:pt>
                <c:pt idx="192">
                  <c:v>5675</c:v>
                </c:pt>
                <c:pt idx="193">
                  <c:v>5797.3</c:v>
                </c:pt>
                <c:pt idx="194">
                  <c:v>5784</c:v>
                </c:pt>
                <c:pt idx="195">
                  <c:v>5729.1</c:v>
                </c:pt>
                <c:pt idx="196">
                  <c:v>5638.4</c:v>
                </c:pt>
                <c:pt idx="197">
                  <c:v>5679.6</c:v>
                </c:pt>
                <c:pt idx="198">
                  <c:v>5725</c:v>
                </c:pt>
                <c:pt idx="199">
                  <c:v>5824.7</c:v>
                </c:pt>
                <c:pt idx="200">
                  <c:v>5854.6</c:v>
                </c:pt>
                <c:pt idx="201">
                  <c:v>5906.5</c:v>
                </c:pt>
                <c:pt idx="202">
                  <c:v>5833</c:v>
                </c:pt>
                <c:pt idx="203">
                  <c:v>5833.9</c:v>
                </c:pt>
                <c:pt idx="204">
                  <c:v>5877.9</c:v>
                </c:pt>
                <c:pt idx="205">
                  <c:v>5842.6</c:v>
                </c:pt>
                <c:pt idx="206">
                  <c:v>6074.8</c:v>
                </c:pt>
                <c:pt idx="207">
                  <c:v>6154.7</c:v>
                </c:pt>
                <c:pt idx="208">
                  <c:v>6182.833333333333</c:v>
                </c:pt>
                <c:pt idx="209">
                  <c:v>6145.5</c:v>
                </c:pt>
                <c:pt idx="210">
                  <c:v>6139.8</c:v>
                </c:pt>
                <c:pt idx="211">
                  <c:v>6246.6</c:v>
                </c:pt>
                <c:pt idx="212">
                  <c:v>6105</c:v>
                </c:pt>
                <c:pt idx="213">
                  <c:v>5676.6</c:v>
                </c:pt>
                <c:pt idx="214">
                  <c:v>5668</c:v>
                </c:pt>
                <c:pt idx="215">
                  <c:v>5711.1</c:v>
                </c:pt>
                <c:pt idx="216">
                  <c:v>5741.5</c:v>
                </c:pt>
                <c:pt idx="217">
                  <c:v>5625.2</c:v>
                </c:pt>
                <c:pt idx="218">
                  <c:v>5658.8</c:v>
                </c:pt>
                <c:pt idx="219">
                  <c:v>5510</c:v>
                </c:pt>
                <c:pt idx="220">
                  <c:v>4963.3</c:v>
                </c:pt>
                <c:pt idx="221">
                  <c:v>4742.1000000000004</c:v>
                </c:pt>
                <c:pt idx="222">
                  <c:v>4803.3999999999996</c:v>
                </c:pt>
                <c:pt idx="223">
                  <c:v>4968.5</c:v>
                </c:pt>
                <c:pt idx="224">
                  <c:v>5111.875</c:v>
                </c:pt>
                <c:pt idx="225">
                  <c:v>5087.3</c:v>
                </c:pt>
                <c:pt idx="226">
                  <c:v>5162.2</c:v>
                </c:pt>
                <c:pt idx="227">
                  <c:v>5149.125</c:v>
                </c:pt>
                <c:pt idx="228">
                  <c:v>5199.6000000000004</c:v>
                </c:pt>
                <c:pt idx="229">
                  <c:v>5305.2</c:v>
                </c:pt>
                <c:pt idx="230">
                  <c:v>5315.25</c:v>
                </c:pt>
                <c:pt idx="231">
                  <c:v>5475.8</c:v>
                </c:pt>
                <c:pt idx="232">
                  <c:v>5745.5</c:v>
                </c:pt>
                <c:pt idx="233">
                  <c:v>5754.8</c:v>
                </c:pt>
                <c:pt idx="234">
                  <c:v>5891.4</c:v>
                </c:pt>
                <c:pt idx="235">
                  <c:v>6022.8</c:v>
                </c:pt>
                <c:pt idx="236">
                  <c:v>6210.8</c:v>
                </c:pt>
                <c:pt idx="237">
                  <c:v>6476.2</c:v>
                </c:pt>
                <c:pt idx="238">
                  <c:v>6480.5</c:v>
                </c:pt>
                <c:pt idx="239">
                  <c:v>6436</c:v>
                </c:pt>
                <c:pt idx="240">
                  <c:v>6459.4</c:v>
                </c:pt>
                <c:pt idx="241">
                  <c:v>6364.2</c:v>
                </c:pt>
                <c:pt idx="242">
                  <c:v>6551.6</c:v>
                </c:pt>
                <c:pt idx="243">
                  <c:v>6611.6</c:v>
                </c:pt>
                <c:pt idx="244">
                  <c:v>6699.625</c:v>
                </c:pt>
                <c:pt idx="245">
                  <c:v>6747</c:v>
                </c:pt>
                <c:pt idx="246">
                  <c:v>6794.4</c:v>
                </c:pt>
                <c:pt idx="247">
                  <c:v>6688</c:v>
                </c:pt>
                <c:pt idx="248">
                  <c:v>6550.2</c:v>
                </c:pt>
                <c:pt idx="249">
                  <c:v>6578.7</c:v>
                </c:pt>
                <c:pt idx="250">
                  <c:v>6716.4</c:v>
                </c:pt>
                <c:pt idx="251">
                  <c:v>6857.5</c:v>
                </c:pt>
                <c:pt idx="252">
                  <c:v>6734.9</c:v>
                </c:pt>
                <c:pt idx="253">
                  <c:v>6797.7</c:v>
                </c:pt>
                <c:pt idx="254">
                  <c:v>6928.4</c:v>
                </c:pt>
                <c:pt idx="255">
                  <c:v>7090.5</c:v>
                </c:pt>
                <c:pt idx="256">
                  <c:v>7314.9</c:v>
                </c:pt>
                <c:pt idx="257">
                  <c:v>7671.1</c:v>
                </c:pt>
                <c:pt idx="258">
                  <c:v>7689.8</c:v>
                </c:pt>
                <c:pt idx="259">
                  <c:v>7839.2</c:v>
                </c:pt>
                <c:pt idx="260">
                  <c:v>7787.25</c:v>
                </c:pt>
                <c:pt idx="261">
                  <c:v>7795</c:v>
                </c:pt>
                <c:pt idx="262">
                  <c:v>8028.9</c:v>
                </c:pt>
                <c:pt idx="263">
                  <c:v>7975.4</c:v>
                </c:pt>
                <c:pt idx="264">
                  <c:v>7979.3</c:v>
                </c:pt>
                <c:pt idx="265">
                  <c:v>7898.4</c:v>
                </c:pt>
                <c:pt idx="266">
                  <c:v>7837</c:v>
                </c:pt>
                <c:pt idx="267">
                  <c:v>8199.1</c:v>
                </c:pt>
                <c:pt idx="268">
                  <c:v>8545.2000000000007</c:v>
                </c:pt>
                <c:pt idx="269">
                  <c:v>9259.7000000000007</c:v>
                </c:pt>
                <c:pt idx="270">
                  <c:v>9097.1</c:v>
                </c:pt>
                <c:pt idx="271">
                  <c:v>8988.2999999999993</c:v>
                </c:pt>
                <c:pt idx="272">
                  <c:v>9053.2000000000007</c:v>
                </c:pt>
                <c:pt idx="273">
                  <c:v>8968</c:v>
                </c:pt>
                <c:pt idx="274">
                  <c:v>8837.375</c:v>
                </c:pt>
                <c:pt idx="275">
                  <c:v>8990.125</c:v>
                </c:pt>
                <c:pt idx="276">
                  <c:v>9067.9</c:v>
                </c:pt>
                <c:pt idx="277">
                  <c:v>9443</c:v>
                </c:pt>
                <c:pt idx="278">
                  <c:v>9885.6</c:v>
                </c:pt>
                <c:pt idx="279">
                  <c:v>10084.75</c:v>
                </c:pt>
                <c:pt idx="280">
                  <c:v>10451</c:v>
                </c:pt>
                <c:pt idx="281">
                  <c:v>10186.700000000001</c:v>
                </c:pt>
                <c:pt idx="282">
                  <c:v>9993.6</c:v>
                </c:pt>
                <c:pt idx="283">
                  <c:v>10037.25</c:v>
                </c:pt>
                <c:pt idx="284">
                  <c:v>9888.2000000000007</c:v>
                </c:pt>
                <c:pt idx="285">
                  <c:v>9518.7999999999993</c:v>
                </c:pt>
                <c:pt idx="286">
                  <c:v>9269.1</c:v>
                </c:pt>
                <c:pt idx="287">
                  <c:v>9316.5</c:v>
                </c:pt>
                <c:pt idx="288">
                  <c:v>9422.7000000000007</c:v>
                </c:pt>
                <c:pt idx="289">
                  <c:v>9341.9</c:v>
                </c:pt>
                <c:pt idx="290">
                  <c:v>9312.6</c:v>
                </c:pt>
                <c:pt idx="291">
                  <c:v>9702.9</c:v>
                </c:pt>
                <c:pt idx="292">
                  <c:v>9556.4</c:v>
                </c:pt>
                <c:pt idx="293">
                  <c:v>9416</c:v>
                </c:pt>
                <c:pt idx="294">
                  <c:v>9113.9</c:v>
                </c:pt>
                <c:pt idx="295">
                  <c:v>9321.4</c:v>
                </c:pt>
                <c:pt idx="296">
                  <c:v>9370.625</c:v>
                </c:pt>
                <c:pt idx="297">
                  <c:v>9370.7999999999993</c:v>
                </c:pt>
                <c:pt idx="298">
                  <c:v>9470</c:v>
                </c:pt>
                <c:pt idx="299">
                  <c:v>9206.7000000000007</c:v>
                </c:pt>
                <c:pt idx="300">
                  <c:v>9197</c:v>
                </c:pt>
                <c:pt idx="301">
                  <c:v>9175.6</c:v>
                </c:pt>
                <c:pt idx="302">
                  <c:v>9859.7999999999993</c:v>
                </c:pt>
                <c:pt idx="303">
                  <c:v>10271.200000000001</c:v>
                </c:pt>
                <c:pt idx="304">
                  <c:v>9940.5</c:v>
                </c:pt>
                <c:pt idx="305">
                  <c:v>9808.4</c:v>
                </c:pt>
                <c:pt idx="306">
                  <c:v>9876.5</c:v>
                </c:pt>
                <c:pt idx="307">
                  <c:v>9618.1</c:v>
                </c:pt>
                <c:pt idx="308">
                  <c:v>9793.9</c:v>
                </c:pt>
                <c:pt idx="309">
                  <c:v>9592</c:v>
                </c:pt>
                <c:pt idx="310">
                  <c:v>9569.9</c:v>
                </c:pt>
                <c:pt idx="311">
                  <c:v>9460.2000000000007</c:v>
                </c:pt>
                <c:pt idx="312">
                  <c:v>9548</c:v>
                </c:pt>
                <c:pt idx="313">
                  <c:v>9687.3333333333339</c:v>
                </c:pt>
                <c:pt idx="314">
                  <c:v>9654.5</c:v>
                </c:pt>
                <c:pt idx="315">
                  <c:v>9828.7999999999993</c:v>
                </c:pt>
                <c:pt idx="316">
                  <c:v>9815.5</c:v>
                </c:pt>
                <c:pt idx="317">
                  <c:v>9811.7999999999993</c:v>
                </c:pt>
                <c:pt idx="318">
                  <c:v>9772.2000000000007</c:v>
                </c:pt>
                <c:pt idx="319">
                  <c:v>9950.2999999999993</c:v>
                </c:pt>
                <c:pt idx="320">
                  <c:v>9994.5</c:v>
                </c:pt>
                <c:pt idx="321">
                  <c:v>9977.6</c:v>
                </c:pt>
                <c:pt idx="322">
                  <c:v>10228.700000000001</c:v>
                </c:pt>
                <c:pt idx="323">
                  <c:v>10248.4</c:v>
                </c:pt>
                <c:pt idx="324">
                  <c:v>10044.299999999999</c:v>
                </c:pt>
                <c:pt idx="325">
                  <c:v>10305.4</c:v>
                </c:pt>
                <c:pt idx="326">
                  <c:v>10310.299999999999</c:v>
                </c:pt>
                <c:pt idx="327">
                  <c:v>10352</c:v>
                </c:pt>
                <c:pt idx="328">
                  <c:v>10251</c:v>
                </c:pt>
                <c:pt idx="329">
                  <c:v>10273.625</c:v>
                </c:pt>
                <c:pt idx="330">
                  <c:v>9874.7999999999993</c:v>
                </c:pt>
                <c:pt idx="331">
                  <c:v>9488.5</c:v>
                </c:pt>
                <c:pt idx="332">
                  <c:v>9191.9</c:v>
                </c:pt>
                <c:pt idx="333">
                  <c:v>9338.9</c:v>
                </c:pt>
                <c:pt idx="334">
                  <c:v>9398</c:v>
                </c:pt>
                <c:pt idx="335">
                  <c:v>9492</c:v>
                </c:pt>
                <c:pt idx="336">
                  <c:v>9636.6</c:v>
                </c:pt>
                <c:pt idx="337">
                  <c:v>9203.2000000000007</c:v>
                </c:pt>
                <c:pt idx="338">
                  <c:v>8692.5</c:v>
                </c:pt>
                <c:pt idx="339">
                  <c:v>8304.2999999999993</c:v>
                </c:pt>
                <c:pt idx="340">
                  <c:v>7798.7</c:v>
                </c:pt>
                <c:pt idx="341">
                  <c:v>7295.3</c:v>
                </c:pt>
                <c:pt idx="342">
                  <c:v>7315.2</c:v>
                </c:pt>
                <c:pt idx="343">
                  <c:v>7620.8</c:v>
                </c:pt>
                <c:pt idx="344">
                  <c:v>7799.2</c:v>
                </c:pt>
                <c:pt idx="345">
                  <c:v>7997.5</c:v>
                </c:pt>
                <c:pt idx="346">
                  <c:v>7976.7</c:v>
                </c:pt>
                <c:pt idx="347">
                  <c:v>8128.6</c:v>
                </c:pt>
                <c:pt idx="348">
                  <c:v>7730.125</c:v>
                </c:pt>
                <c:pt idx="349">
                  <c:v>7796.1</c:v>
                </c:pt>
                <c:pt idx="350">
                  <c:v>7943.8</c:v>
                </c:pt>
                <c:pt idx="351">
                  <c:v>7718.1</c:v>
                </c:pt>
                <c:pt idx="352">
                  <c:v>7516.9</c:v>
                </c:pt>
                <c:pt idx="353">
                  <c:v>7620.1</c:v>
                </c:pt>
                <c:pt idx="354">
                  <c:v>7643.7</c:v>
                </c:pt>
                <c:pt idx="355">
                  <c:v>7560.3</c:v>
                </c:pt>
                <c:pt idx="356">
                  <c:v>7680</c:v>
                </c:pt>
                <c:pt idx="357">
                  <c:v>7678</c:v>
                </c:pt>
                <c:pt idx="358">
                  <c:v>8093.9</c:v>
                </c:pt>
                <c:pt idx="359">
                  <c:v>8241.2000000000007</c:v>
                </c:pt>
                <c:pt idx="360">
                  <c:v>7983.8</c:v>
                </c:pt>
                <c:pt idx="361">
                  <c:v>8151.6</c:v>
                </c:pt>
                <c:pt idx="362">
                  <c:v>8431.4</c:v>
                </c:pt>
                <c:pt idx="363">
                  <c:v>8356.4</c:v>
                </c:pt>
                <c:pt idx="364">
                  <c:v>8322.7999999999993</c:v>
                </c:pt>
                <c:pt idx="365">
                  <c:v>8411</c:v>
                </c:pt>
                <c:pt idx="366">
                  <c:v>8345.375</c:v>
                </c:pt>
                <c:pt idx="367">
                  <c:v>8930.7999999999993</c:v>
                </c:pt>
                <c:pt idx="368">
                  <c:v>9223.5</c:v>
                </c:pt>
                <c:pt idx="369">
                  <c:v>9308.1</c:v>
                </c:pt>
                <c:pt idx="370">
                  <c:v>9130.2000000000007</c:v>
                </c:pt>
                <c:pt idx="371">
                  <c:v>8924.2000000000007</c:v>
                </c:pt>
                <c:pt idx="372">
                  <c:v>8886.5</c:v>
                </c:pt>
                <c:pt idx="373">
                  <c:v>9021.2999999999993</c:v>
                </c:pt>
                <c:pt idx="374">
                  <c:v>8900.5</c:v>
                </c:pt>
                <c:pt idx="375">
                  <c:v>8803.2000000000007</c:v>
                </c:pt>
                <c:pt idx="376">
                  <c:v>8647.4</c:v>
                </c:pt>
                <c:pt idx="377">
                  <c:v>8845.1</c:v>
                </c:pt>
                <c:pt idx="378">
                  <c:v>8967.1</c:v>
                </c:pt>
                <c:pt idx="379">
                  <c:v>8878</c:v>
                </c:pt>
                <c:pt idx="380">
                  <c:v>8931</c:v>
                </c:pt>
                <c:pt idx="381">
                  <c:v>8903.4</c:v>
                </c:pt>
                <c:pt idx="382">
                  <c:v>8579.7999999999993</c:v>
                </c:pt>
                <c:pt idx="383">
                  <c:v>8521.5</c:v>
                </c:pt>
                <c:pt idx="384">
                  <c:v>8389.75</c:v>
                </c:pt>
                <c:pt idx="385">
                  <c:v>8186.5</c:v>
                </c:pt>
                <c:pt idx="386">
                  <c:v>7993.8</c:v>
                </c:pt>
                <c:pt idx="387">
                  <c:v>8171.625</c:v>
                </c:pt>
                <c:pt idx="388">
                  <c:v>8307.7999999999993</c:v>
                </c:pt>
                <c:pt idx="389">
                  <c:v>8441.1</c:v>
                </c:pt>
                <c:pt idx="390">
                  <c:v>8551.5</c:v>
                </c:pt>
                <c:pt idx="391">
                  <c:v>8289.5</c:v>
                </c:pt>
                <c:pt idx="392">
                  <c:v>8306.7999999999993</c:v>
                </c:pt>
                <c:pt idx="393">
                  <c:v>8452</c:v>
                </c:pt>
                <c:pt idx="394">
                  <c:v>8437.9</c:v>
                </c:pt>
                <c:pt idx="395">
                  <c:v>8546.2999999999993</c:v>
                </c:pt>
                <c:pt idx="396">
                  <c:v>8564.7000000000007</c:v>
                </c:pt>
                <c:pt idx="397">
                  <c:v>8366.2999999999993</c:v>
                </c:pt>
                <c:pt idx="398">
                  <c:v>8178.3</c:v>
                </c:pt>
                <c:pt idx="399">
                  <c:v>8339.7999999999993</c:v>
                </c:pt>
                <c:pt idx="400">
                  <c:v>8411</c:v>
                </c:pt>
                <c:pt idx="401">
                  <c:v>8339.7000000000007</c:v>
                </c:pt>
                <c:pt idx="402">
                  <c:v>8364.5</c:v>
                </c:pt>
                <c:pt idx="403">
                  <c:v>8223.9</c:v>
                </c:pt>
                <c:pt idx="404">
                  <c:v>8106.5</c:v>
                </c:pt>
                <c:pt idx="405">
                  <c:v>7934.1</c:v>
                </c:pt>
                <c:pt idx="406">
                  <c:v>7950.5</c:v>
                </c:pt>
                <c:pt idx="407">
                  <c:v>7905.6</c:v>
                </c:pt>
                <c:pt idx="408">
                  <c:v>7914.7</c:v>
                </c:pt>
                <c:pt idx="409">
                  <c:v>8065.1</c:v>
                </c:pt>
                <c:pt idx="410">
                  <c:v>8065.8</c:v>
                </c:pt>
                <c:pt idx="411">
                  <c:v>8114.2</c:v>
                </c:pt>
                <c:pt idx="412">
                  <c:v>8294.9</c:v>
                </c:pt>
                <c:pt idx="413">
                  <c:v>8346.2000000000007</c:v>
                </c:pt>
                <c:pt idx="414">
                  <c:v>8308.4</c:v>
                </c:pt>
                <c:pt idx="415">
                  <c:v>8337</c:v>
                </c:pt>
                <c:pt idx="416">
                  <c:v>8457.5</c:v>
                </c:pt>
                <c:pt idx="417">
                  <c:v>8505.8333333333339</c:v>
                </c:pt>
                <c:pt idx="418">
                  <c:v>8383.125</c:v>
                </c:pt>
                <c:pt idx="419">
                  <c:v>8300.5</c:v>
                </c:pt>
                <c:pt idx="420">
                  <c:v>8242.5</c:v>
                </c:pt>
                <c:pt idx="421">
                  <c:v>8386.2000000000007</c:v>
                </c:pt>
                <c:pt idx="422">
                  <c:v>8446.6</c:v>
                </c:pt>
                <c:pt idx="423">
                  <c:v>8236.6</c:v>
                </c:pt>
                <c:pt idx="424">
                  <c:v>8175.8</c:v>
                </c:pt>
                <c:pt idx="425">
                  <c:v>8425.5</c:v>
                </c:pt>
                <c:pt idx="426">
                  <c:v>8378.6</c:v>
                </c:pt>
                <c:pt idx="427">
                  <c:v>8483.7999999999993</c:v>
                </c:pt>
                <c:pt idx="428">
                  <c:v>8702.6</c:v>
                </c:pt>
                <c:pt idx="429">
                  <c:v>8850.5</c:v>
                </c:pt>
                <c:pt idx="430">
                  <c:v>8733.5</c:v>
                </c:pt>
                <c:pt idx="431">
                  <c:v>9076.75</c:v>
                </c:pt>
                <c:pt idx="432">
                  <c:v>9320.7999999999993</c:v>
                </c:pt>
                <c:pt idx="433">
                  <c:v>9513.4</c:v>
                </c:pt>
                <c:pt idx="434">
                  <c:v>9748.9</c:v>
                </c:pt>
                <c:pt idx="435">
                  <c:v>9819.2999999999993</c:v>
                </c:pt>
                <c:pt idx="436">
                  <c:v>9814.25</c:v>
                </c:pt>
                <c:pt idx="437">
                  <c:v>10202.6</c:v>
                </c:pt>
                <c:pt idx="438">
                  <c:v>10525.2</c:v>
                </c:pt>
                <c:pt idx="439">
                  <c:v>10156.625</c:v>
                </c:pt>
                <c:pt idx="440">
                  <c:v>9876.6</c:v>
                </c:pt>
                <c:pt idx="441">
                  <c:v>9668.4</c:v>
                </c:pt>
                <c:pt idx="442">
                  <c:v>9553.2000000000007</c:v>
                </c:pt>
                <c:pt idx="443">
                  <c:v>9468.2000000000007</c:v>
                </c:pt>
                <c:pt idx="444">
                  <c:v>9644.4</c:v>
                </c:pt>
                <c:pt idx="445">
                  <c:v>9726.5</c:v>
                </c:pt>
                <c:pt idx="446">
                  <c:v>9466.7999999999993</c:v>
                </c:pt>
                <c:pt idx="447">
                  <c:v>9026.7999999999993</c:v>
                </c:pt>
                <c:pt idx="448">
                  <c:v>8940.9</c:v>
                </c:pt>
                <c:pt idx="449">
                  <c:v>8694.9</c:v>
                </c:pt>
                <c:pt idx="450">
                  <c:v>8907.2000000000007</c:v>
                </c:pt>
                <c:pt idx="451">
                  <c:v>9107.7000000000007</c:v>
                </c:pt>
                <c:pt idx="452">
                  <c:v>9178.5</c:v>
                </c:pt>
                <c:pt idx="453">
                  <c:v>8929.7000000000007</c:v>
                </c:pt>
                <c:pt idx="454">
                  <c:v>9025.6</c:v>
                </c:pt>
                <c:pt idx="455">
                  <c:v>9309.5</c:v>
                </c:pt>
                <c:pt idx="456">
                  <c:v>9650.7000000000007</c:v>
                </c:pt>
                <c:pt idx="457">
                  <c:v>9792.1</c:v>
                </c:pt>
                <c:pt idx="458">
                  <c:v>9617.7999999999993</c:v>
                </c:pt>
                <c:pt idx="459">
                  <c:v>9451.7999999999993</c:v>
                </c:pt>
                <c:pt idx="460">
                  <c:v>9449</c:v>
                </c:pt>
                <c:pt idx="461">
                  <c:v>9408.2000000000007</c:v>
                </c:pt>
                <c:pt idx="462">
                  <c:v>9410.4</c:v>
                </c:pt>
                <c:pt idx="463">
                  <c:v>9009.6</c:v>
                </c:pt>
                <c:pt idx="464">
                  <c:v>8915.1</c:v>
                </c:pt>
                <c:pt idx="465">
                  <c:v>8894</c:v>
                </c:pt>
                <c:pt idx="466">
                  <c:v>8954</c:v>
                </c:pt>
                <c:pt idx="467">
                  <c:v>9055.1</c:v>
                </c:pt>
                <c:pt idx="468">
                  <c:v>8855.5</c:v>
                </c:pt>
                <c:pt idx="469">
                  <c:v>8842.8333333333339</c:v>
                </c:pt>
                <c:pt idx="470">
                  <c:v>8731.375</c:v>
                </c:pt>
                <c:pt idx="471">
                  <c:v>8916.5</c:v>
                </c:pt>
                <c:pt idx="472">
                  <c:v>9056.6</c:v>
                </c:pt>
                <c:pt idx="473">
                  <c:v>9101.5</c:v>
                </c:pt>
                <c:pt idx="474">
                  <c:v>8949.4</c:v>
                </c:pt>
              </c:numCache>
            </c:numRef>
          </c:xVal>
          <c:yVal>
            <c:numRef>
              <c:f>原始数据!$AM$115:$AM$589</c:f>
              <c:numCache>
                <c:formatCode>#,##0.00_ </c:formatCode>
                <c:ptCount val="475"/>
                <c:pt idx="0">
                  <c:v>36726</c:v>
                </c:pt>
                <c:pt idx="1">
                  <c:v>36409</c:v>
                </c:pt>
                <c:pt idx="2">
                  <c:v>35111</c:v>
                </c:pt>
                <c:pt idx="3">
                  <c:v>35301</c:v>
                </c:pt>
                <c:pt idx="4">
                  <c:v>35735</c:v>
                </c:pt>
                <c:pt idx="5">
                  <c:v>35876</c:v>
                </c:pt>
                <c:pt idx="6">
                  <c:v>35939</c:v>
                </c:pt>
                <c:pt idx="7">
                  <c:v>35703</c:v>
                </c:pt>
                <c:pt idx="8">
                  <c:v>36045</c:v>
                </c:pt>
                <c:pt idx="9">
                  <c:v>36705</c:v>
                </c:pt>
                <c:pt idx="10">
                  <c:v>37079</c:v>
                </c:pt>
                <c:pt idx="11">
                  <c:v>37662</c:v>
                </c:pt>
                <c:pt idx="12">
                  <c:v>37758</c:v>
                </c:pt>
                <c:pt idx="13">
                  <c:v>37051</c:v>
                </c:pt>
                <c:pt idx="14">
                  <c:v>36866</c:v>
                </c:pt>
                <c:pt idx="15">
                  <c:v>37112</c:v>
                </c:pt>
                <c:pt idx="16">
                  <c:v>37696</c:v>
                </c:pt>
                <c:pt idx="17">
                  <c:v>37752</c:v>
                </c:pt>
                <c:pt idx="18">
                  <c:v>37142</c:v>
                </c:pt>
                <c:pt idx="19">
                  <c:v>36118</c:v>
                </c:pt>
                <c:pt idx="20">
                  <c:v>35844</c:v>
                </c:pt>
                <c:pt idx="21">
                  <c:v>36098</c:v>
                </c:pt>
                <c:pt idx="22">
                  <c:v>35808</c:v>
                </c:pt>
                <c:pt idx="23">
                  <c:v>35969</c:v>
                </c:pt>
                <c:pt idx="24">
                  <c:v>36038</c:v>
                </c:pt>
                <c:pt idx="25">
                  <c:v>36482</c:v>
                </c:pt>
                <c:pt idx="26">
                  <c:v>37651</c:v>
                </c:pt>
                <c:pt idx="27">
                  <c:v>37249</c:v>
                </c:pt>
                <c:pt idx="28">
                  <c:v>38442</c:v>
                </c:pt>
                <c:pt idx="29">
                  <c:v>38552</c:v>
                </c:pt>
                <c:pt idx="30">
                  <c:v>38012</c:v>
                </c:pt>
                <c:pt idx="31">
                  <c:v>37938</c:v>
                </c:pt>
                <c:pt idx="32">
                  <c:v>37682</c:v>
                </c:pt>
                <c:pt idx="33">
                  <c:v>37462</c:v>
                </c:pt>
                <c:pt idx="34">
                  <c:v>36710</c:v>
                </c:pt>
                <c:pt idx="35">
                  <c:v>36743</c:v>
                </c:pt>
                <c:pt idx="36">
                  <c:v>36978</c:v>
                </c:pt>
                <c:pt idx="37">
                  <c:v>37034</c:v>
                </c:pt>
                <c:pt idx="38">
                  <c:v>37693</c:v>
                </c:pt>
                <c:pt idx="39">
                  <c:v>38060</c:v>
                </c:pt>
                <c:pt idx="40">
                  <c:v>37946</c:v>
                </c:pt>
                <c:pt idx="41">
                  <c:v>38053</c:v>
                </c:pt>
                <c:pt idx="42">
                  <c:v>37691</c:v>
                </c:pt>
                <c:pt idx="43">
                  <c:v>38183</c:v>
                </c:pt>
                <c:pt idx="44">
                  <c:v>38947</c:v>
                </c:pt>
                <c:pt idx="45">
                  <c:v>43452</c:v>
                </c:pt>
                <c:pt idx="46">
                  <c:v>43246</c:v>
                </c:pt>
                <c:pt idx="47">
                  <c:v>46404</c:v>
                </c:pt>
                <c:pt idx="48">
                  <c:v>46506</c:v>
                </c:pt>
                <c:pt idx="49">
                  <c:v>46781</c:v>
                </c:pt>
                <c:pt idx="50">
                  <c:v>46701</c:v>
                </c:pt>
                <c:pt idx="51">
                  <c:v>44881</c:v>
                </c:pt>
                <c:pt idx="52">
                  <c:v>45140</c:v>
                </c:pt>
                <c:pt idx="53">
                  <c:v>45291</c:v>
                </c:pt>
                <c:pt idx="54">
                  <c:v>46560</c:v>
                </c:pt>
                <c:pt idx="55">
                  <c:v>46568</c:v>
                </c:pt>
                <c:pt idx="56">
                  <c:v>47016</c:v>
                </c:pt>
                <c:pt idx="57">
                  <c:v>46941</c:v>
                </c:pt>
                <c:pt idx="58">
                  <c:v>46933</c:v>
                </c:pt>
                <c:pt idx="59">
                  <c:v>48698</c:v>
                </c:pt>
                <c:pt idx="60">
                  <c:v>48096</c:v>
                </c:pt>
                <c:pt idx="61">
                  <c:v>48010</c:v>
                </c:pt>
                <c:pt idx="62">
                  <c:v>47033</c:v>
                </c:pt>
                <c:pt idx="63">
                  <c:v>47409</c:v>
                </c:pt>
                <c:pt idx="64">
                  <c:v>46949</c:v>
                </c:pt>
                <c:pt idx="65">
                  <c:v>47146</c:v>
                </c:pt>
                <c:pt idx="66">
                  <c:v>47288</c:v>
                </c:pt>
                <c:pt idx="67">
                  <c:v>46159</c:v>
                </c:pt>
                <c:pt idx="68">
                  <c:v>45608</c:v>
                </c:pt>
                <c:pt idx="69">
                  <c:v>46126</c:v>
                </c:pt>
                <c:pt idx="70">
                  <c:v>45930</c:v>
                </c:pt>
                <c:pt idx="71">
                  <c:v>45035</c:v>
                </c:pt>
                <c:pt idx="72">
                  <c:v>45438</c:v>
                </c:pt>
                <c:pt idx="73">
                  <c:v>45811</c:v>
                </c:pt>
                <c:pt idx="74">
                  <c:v>45380</c:v>
                </c:pt>
                <c:pt idx="75">
                  <c:v>45308</c:v>
                </c:pt>
                <c:pt idx="76">
                  <c:v>45498</c:v>
                </c:pt>
                <c:pt idx="77">
                  <c:v>45828</c:v>
                </c:pt>
                <c:pt idx="78">
                  <c:v>47045</c:v>
                </c:pt>
                <c:pt idx="79">
                  <c:v>46903</c:v>
                </c:pt>
                <c:pt idx="80">
                  <c:v>46935</c:v>
                </c:pt>
                <c:pt idx="81">
                  <c:v>47469</c:v>
                </c:pt>
                <c:pt idx="82">
                  <c:v>49613</c:v>
                </c:pt>
                <c:pt idx="83">
                  <c:v>49906</c:v>
                </c:pt>
                <c:pt idx="84">
                  <c:v>50186</c:v>
                </c:pt>
                <c:pt idx="85">
                  <c:v>50422</c:v>
                </c:pt>
                <c:pt idx="86">
                  <c:v>51144</c:v>
                </c:pt>
                <c:pt idx="87">
                  <c:v>52208</c:v>
                </c:pt>
                <c:pt idx="88">
                  <c:v>52573</c:v>
                </c:pt>
                <c:pt idx="89">
                  <c:v>50751</c:v>
                </c:pt>
                <c:pt idx="90">
                  <c:v>50218</c:v>
                </c:pt>
                <c:pt idx="91">
                  <c:v>50504</c:v>
                </c:pt>
                <c:pt idx="92">
                  <c:v>51295</c:v>
                </c:pt>
                <c:pt idx="93">
                  <c:v>52906</c:v>
                </c:pt>
                <c:pt idx="94">
                  <c:v>54135</c:v>
                </c:pt>
                <c:pt idx="95">
                  <c:v>54320</c:v>
                </c:pt>
                <c:pt idx="96">
                  <c:v>54101</c:v>
                </c:pt>
                <c:pt idx="97">
                  <c:v>53480</c:v>
                </c:pt>
                <c:pt idx="98">
                  <c:v>52736</c:v>
                </c:pt>
                <c:pt idx="99">
                  <c:v>53619</c:v>
                </c:pt>
                <c:pt idx="100">
                  <c:v>52510</c:v>
                </c:pt>
                <c:pt idx="101">
                  <c:v>51319</c:v>
                </c:pt>
                <c:pt idx="102">
                  <c:v>52227</c:v>
                </c:pt>
                <c:pt idx="103">
                  <c:v>53529</c:v>
                </c:pt>
                <c:pt idx="104">
                  <c:v>54618</c:v>
                </c:pt>
                <c:pt idx="105">
                  <c:v>54255</c:v>
                </c:pt>
                <c:pt idx="106">
                  <c:v>54256</c:v>
                </c:pt>
                <c:pt idx="107">
                  <c:v>53367</c:v>
                </c:pt>
                <c:pt idx="108">
                  <c:v>0</c:v>
                </c:pt>
                <c:pt idx="109">
                  <c:v>52679</c:v>
                </c:pt>
                <c:pt idx="110">
                  <c:v>51534</c:v>
                </c:pt>
                <c:pt idx="111">
                  <c:v>51739</c:v>
                </c:pt>
                <c:pt idx="112">
                  <c:v>52181</c:v>
                </c:pt>
                <c:pt idx="113">
                  <c:v>52105</c:v>
                </c:pt>
                <c:pt idx="114">
                  <c:v>51776</c:v>
                </c:pt>
                <c:pt idx="115">
                  <c:v>51687</c:v>
                </c:pt>
                <c:pt idx="116">
                  <c:v>50800</c:v>
                </c:pt>
                <c:pt idx="117">
                  <c:v>49868</c:v>
                </c:pt>
                <c:pt idx="118">
                  <c:v>50571</c:v>
                </c:pt>
                <c:pt idx="119">
                  <c:v>50808</c:v>
                </c:pt>
                <c:pt idx="120">
                  <c:v>51640</c:v>
                </c:pt>
                <c:pt idx="121">
                  <c:v>51666</c:v>
                </c:pt>
                <c:pt idx="122">
                  <c:v>50976</c:v>
                </c:pt>
                <c:pt idx="123">
                  <c:v>51094</c:v>
                </c:pt>
                <c:pt idx="124">
                  <c:v>50907</c:v>
                </c:pt>
                <c:pt idx="125">
                  <c:v>51100</c:v>
                </c:pt>
                <c:pt idx="126">
                  <c:v>51071</c:v>
                </c:pt>
                <c:pt idx="127">
                  <c:v>53049</c:v>
                </c:pt>
                <c:pt idx="128">
                  <c:v>53009</c:v>
                </c:pt>
                <c:pt idx="129">
                  <c:v>51548</c:v>
                </c:pt>
                <c:pt idx="130">
                  <c:v>51284</c:v>
                </c:pt>
                <c:pt idx="131">
                  <c:v>49925</c:v>
                </c:pt>
                <c:pt idx="132">
                  <c:v>48870</c:v>
                </c:pt>
                <c:pt idx="133">
                  <c:v>48767</c:v>
                </c:pt>
                <c:pt idx="134">
                  <c:v>49764</c:v>
                </c:pt>
                <c:pt idx="135">
                  <c:v>49209</c:v>
                </c:pt>
                <c:pt idx="136">
                  <c:v>49528</c:v>
                </c:pt>
                <c:pt idx="137">
                  <c:v>48198</c:v>
                </c:pt>
                <c:pt idx="138">
                  <c:v>48423</c:v>
                </c:pt>
                <c:pt idx="139">
                  <c:v>48700</c:v>
                </c:pt>
                <c:pt idx="140">
                  <c:v>47914</c:v>
                </c:pt>
                <c:pt idx="141">
                  <c:v>48445</c:v>
                </c:pt>
                <c:pt idx="142">
                  <c:v>49695</c:v>
                </c:pt>
                <c:pt idx="143">
                  <c:v>50285</c:v>
                </c:pt>
                <c:pt idx="144">
                  <c:v>50141</c:v>
                </c:pt>
                <c:pt idx="145">
                  <c:v>50132</c:v>
                </c:pt>
                <c:pt idx="146">
                  <c:v>50109</c:v>
                </c:pt>
                <c:pt idx="147">
                  <c:v>49695</c:v>
                </c:pt>
                <c:pt idx="148">
                  <c:v>49036</c:v>
                </c:pt>
                <c:pt idx="149">
                  <c:v>49612</c:v>
                </c:pt>
                <c:pt idx="150">
                  <c:v>49177</c:v>
                </c:pt>
                <c:pt idx="151">
                  <c:v>49520</c:v>
                </c:pt>
                <c:pt idx="152">
                  <c:v>49505</c:v>
                </c:pt>
                <c:pt idx="153">
                  <c:v>49307</c:v>
                </c:pt>
                <c:pt idx="154">
                  <c:v>49071</c:v>
                </c:pt>
                <c:pt idx="155">
                  <c:v>48362</c:v>
                </c:pt>
                <c:pt idx="156">
                  <c:v>48280</c:v>
                </c:pt>
                <c:pt idx="157">
                  <c:v>47445</c:v>
                </c:pt>
                <c:pt idx="158">
                  <c:v>47389</c:v>
                </c:pt>
                <c:pt idx="159">
                  <c:v>47378</c:v>
                </c:pt>
                <c:pt idx="160">
                  <c:v>47254</c:v>
                </c:pt>
                <c:pt idx="161">
                  <c:v>47600</c:v>
                </c:pt>
                <c:pt idx="162">
                  <c:v>47714</c:v>
                </c:pt>
                <c:pt idx="163">
                  <c:v>47881</c:v>
                </c:pt>
                <c:pt idx="164">
                  <c:v>49019</c:v>
                </c:pt>
                <c:pt idx="165">
                  <c:v>49658</c:v>
                </c:pt>
                <c:pt idx="166">
                  <c:v>49578</c:v>
                </c:pt>
                <c:pt idx="167">
                  <c:v>49470</c:v>
                </c:pt>
                <c:pt idx="168">
                  <c:v>49730</c:v>
                </c:pt>
                <c:pt idx="169">
                  <c:v>49101</c:v>
                </c:pt>
                <c:pt idx="170">
                  <c:v>49066</c:v>
                </c:pt>
                <c:pt idx="171">
                  <c:v>49144</c:v>
                </c:pt>
                <c:pt idx="172">
                  <c:v>49373</c:v>
                </c:pt>
                <c:pt idx="173">
                  <c:v>48970</c:v>
                </c:pt>
                <c:pt idx="174">
                  <c:v>48845</c:v>
                </c:pt>
                <c:pt idx="175">
                  <c:v>47750</c:v>
                </c:pt>
                <c:pt idx="176">
                  <c:v>47818</c:v>
                </c:pt>
                <c:pt idx="177">
                  <c:v>47008</c:v>
                </c:pt>
                <c:pt idx="178">
                  <c:v>46658</c:v>
                </c:pt>
                <c:pt idx="179">
                  <c:v>46194</c:v>
                </c:pt>
                <c:pt idx="180">
                  <c:v>46334</c:v>
                </c:pt>
                <c:pt idx="181">
                  <c:v>46728</c:v>
                </c:pt>
                <c:pt idx="182">
                  <c:v>46967</c:v>
                </c:pt>
                <c:pt idx="183">
                  <c:v>46504</c:v>
                </c:pt>
                <c:pt idx="184">
                  <c:v>46436</c:v>
                </c:pt>
                <c:pt idx="185">
                  <c:v>46855</c:v>
                </c:pt>
                <c:pt idx="186">
                  <c:v>46900</c:v>
                </c:pt>
                <c:pt idx="187">
                  <c:v>46580</c:v>
                </c:pt>
                <c:pt idx="188">
                  <c:v>46420</c:v>
                </c:pt>
                <c:pt idx="189">
                  <c:v>46321</c:v>
                </c:pt>
                <c:pt idx="190">
                  <c:v>46489</c:v>
                </c:pt>
                <c:pt idx="191">
                  <c:v>46662</c:v>
                </c:pt>
                <c:pt idx="192">
                  <c:v>47068</c:v>
                </c:pt>
                <c:pt idx="193">
                  <c:v>47335</c:v>
                </c:pt>
                <c:pt idx="194">
                  <c:v>47442</c:v>
                </c:pt>
                <c:pt idx="195">
                  <c:v>47297</c:v>
                </c:pt>
                <c:pt idx="196">
                  <c:v>0</c:v>
                </c:pt>
                <c:pt idx="197">
                  <c:v>46931</c:v>
                </c:pt>
                <c:pt idx="198">
                  <c:v>46902</c:v>
                </c:pt>
                <c:pt idx="199">
                  <c:v>47423</c:v>
                </c:pt>
                <c:pt idx="200">
                  <c:v>47368</c:v>
                </c:pt>
                <c:pt idx="201">
                  <c:v>47329</c:v>
                </c:pt>
                <c:pt idx="202">
                  <c:v>47174</c:v>
                </c:pt>
                <c:pt idx="203">
                  <c:v>47143</c:v>
                </c:pt>
                <c:pt idx="204">
                  <c:v>47400</c:v>
                </c:pt>
                <c:pt idx="205">
                  <c:v>47353</c:v>
                </c:pt>
                <c:pt idx="206">
                  <c:v>48866</c:v>
                </c:pt>
                <c:pt idx="207">
                  <c:v>48994</c:v>
                </c:pt>
                <c:pt idx="208">
                  <c:v>49406</c:v>
                </c:pt>
                <c:pt idx="209">
                  <c:v>49172</c:v>
                </c:pt>
                <c:pt idx="210">
                  <c:v>48874</c:v>
                </c:pt>
                <c:pt idx="211">
                  <c:v>49077</c:v>
                </c:pt>
                <c:pt idx="212">
                  <c:v>0</c:v>
                </c:pt>
                <c:pt idx="213">
                  <c:v>47968</c:v>
                </c:pt>
                <c:pt idx="214">
                  <c:v>46690</c:v>
                </c:pt>
                <c:pt idx="215">
                  <c:v>46412</c:v>
                </c:pt>
                <c:pt idx="216">
                  <c:v>46544</c:v>
                </c:pt>
                <c:pt idx="217">
                  <c:v>45806</c:v>
                </c:pt>
                <c:pt idx="218">
                  <c:v>45620</c:v>
                </c:pt>
                <c:pt idx="219">
                  <c:v>43938</c:v>
                </c:pt>
                <c:pt idx="220">
                  <c:v>39856</c:v>
                </c:pt>
                <c:pt idx="221">
                  <c:v>40006</c:v>
                </c:pt>
                <c:pt idx="222">
                  <c:v>40413</c:v>
                </c:pt>
                <c:pt idx="223">
                  <c:v>41727</c:v>
                </c:pt>
                <c:pt idx="224">
                  <c:v>42679</c:v>
                </c:pt>
                <c:pt idx="225">
                  <c:v>42681</c:v>
                </c:pt>
                <c:pt idx="226">
                  <c:v>43560</c:v>
                </c:pt>
                <c:pt idx="227">
                  <c:v>43774</c:v>
                </c:pt>
                <c:pt idx="228">
                  <c:v>43835</c:v>
                </c:pt>
                <c:pt idx="229">
                  <c:v>44691</c:v>
                </c:pt>
                <c:pt idx="230">
                  <c:v>44600</c:v>
                </c:pt>
                <c:pt idx="231">
                  <c:v>45342</c:v>
                </c:pt>
                <c:pt idx="232">
                  <c:v>47387</c:v>
                </c:pt>
                <c:pt idx="233">
                  <c:v>47526</c:v>
                </c:pt>
                <c:pt idx="234">
                  <c:v>48377</c:v>
                </c:pt>
                <c:pt idx="235">
                  <c:v>49419</c:v>
                </c:pt>
                <c:pt idx="236">
                  <c:v>50670</c:v>
                </c:pt>
                <c:pt idx="237">
                  <c:v>51656</c:v>
                </c:pt>
                <c:pt idx="238">
                  <c:v>52055</c:v>
                </c:pt>
                <c:pt idx="239">
                  <c:v>52046</c:v>
                </c:pt>
                <c:pt idx="240">
                  <c:v>51690</c:v>
                </c:pt>
                <c:pt idx="241">
                  <c:v>50719</c:v>
                </c:pt>
                <c:pt idx="242">
                  <c:v>52100</c:v>
                </c:pt>
                <c:pt idx="243">
                  <c:v>51744</c:v>
                </c:pt>
                <c:pt idx="244">
                  <c:v>52046</c:v>
                </c:pt>
                <c:pt idx="245">
                  <c:v>52117</c:v>
                </c:pt>
                <c:pt idx="246">
                  <c:v>51908</c:v>
                </c:pt>
                <c:pt idx="247">
                  <c:v>51302</c:v>
                </c:pt>
                <c:pt idx="248">
                  <c:v>51404</c:v>
                </c:pt>
                <c:pt idx="249">
                  <c:v>51443</c:v>
                </c:pt>
                <c:pt idx="250">
                  <c:v>51636</c:v>
                </c:pt>
                <c:pt idx="251">
                  <c:v>52369</c:v>
                </c:pt>
                <c:pt idx="252">
                  <c:v>51761</c:v>
                </c:pt>
                <c:pt idx="253">
                  <c:v>51805</c:v>
                </c:pt>
                <c:pt idx="254">
                  <c:v>52064</c:v>
                </c:pt>
                <c:pt idx="255">
                  <c:v>52860</c:v>
                </c:pt>
                <c:pt idx="256">
                  <c:v>55117</c:v>
                </c:pt>
                <c:pt idx="257">
                  <c:v>56932</c:v>
                </c:pt>
                <c:pt idx="258">
                  <c:v>57127</c:v>
                </c:pt>
                <c:pt idx="259">
                  <c:v>58127</c:v>
                </c:pt>
                <c:pt idx="260">
                  <c:v>58015</c:v>
                </c:pt>
                <c:pt idx="261">
                  <c:v>57906</c:v>
                </c:pt>
                <c:pt idx="262">
                  <c:v>59135</c:v>
                </c:pt>
                <c:pt idx="263">
                  <c:v>58638</c:v>
                </c:pt>
                <c:pt idx="264">
                  <c:v>58862</c:v>
                </c:pt>
                <c:pt idx="265">
                  <c:v>58060</c:v>
                </c:pt>
                <c:pt idx="266">
                  <c:v>57735</c:v>
                </c:pt>
                <c:pt idx="267">
                  <c:v>0</c:v>
                </c:pt>
                <c:pt idx="268">
                  <c:v>61162</c:v>
                </c:pt>
                <c:pt idx="269">
                  <c:v>67600</c:v>
                </c:pt>
                <c:pt idx="270">
                  <c:v>66028</c:v>
                </c:pt>
                <c:pt idx="271">
                  <c:v>65343</c:v>
                </c:pt>
                <c:pt idx="272">
                  <c:v>66337</c:v>
                </c:pt>
                <c:pt idx="273">
                  <c:v>65512</c:v>
                </c:pt>
                <c:pt idx="274">
                  <c:v>65079</c:v>
                </c:pt>
                <c:pt idx="275">
                  <c:v>66077</c:v>
                </c:pt>
                <c:pt idx="276">
                  <c:v>66865</c:v>
                </c:pt>
                <c:pt idx="277">
                  <c:v>68244</c:v>
                </c:pt>
                <c:pt idx="278">
                  <c:v>71170</c:v>
                </c:pt>
                <c:pt idx="279">
                  <c:v>72072</c:v>
                </c:pt>
                <c:pt idx="280">
                  <c:v>74400</c:v>
                </c:pt>
                <c:pt idx="281">
                  <c:v>71975</c:v>
                </c:pt>
                <c:pt idx="282">
                  <c:v>71138</c:v>
                </c:pt>
                <c:pt idx="283">
                  <c:v>71655</c:v>
                </c:pt>
                <c:pt idx="284">
                  <c:v>70474</c:v>
                </c:pt>
                <c:pt idx="285">
                  <c:v>68163</c:v>
                </c:pt>
                <c:pt idx="286">
                  <c:v>68038</c:v>
                </c:pt>
                <c:pt idx="287">
                  <c:v>67679</c:v>
                </c:pt>
                <c:pt idx="288">
                  <c:v>68015</c:v>
                </c:pt>
                <c:pt idx="289">
                  <c:v>68328</c:v>
                </c:pt>
                <c:pt idx="290">
                  <c:v>68571</c:v>
                </c:pt>
                <c:pt idx="291">
                  <c:v>70728</c:v>
                </c:pt>
                <c:pt idx="292">
                  <c:v>69118</c:v>
                </c:pt>
                <c:pt idx="293">
                  <c:v>69523</c:v>
                </c:pt>
                <c:pt idx="294">
                  <c:v>66999</c:v>
                </c:pt>
                <c:pt idx="295">
                  <c:v>68531</c:v>
                </c:pt>
                <c:pt idx="296">
                  <c:v>68988</c:v>
                </c:pt>
                <c:pt idx="297">
                  <c:v>68573</c:v>
                </c:pt>
                <c:pt idx="298">
                  <c:v>69474</c:v>
                </c:pt>
                <c:pt idx="299">
                  <c:v>68492</c:v>
                </c:pt>
                <c:pt idx="300">
                  <c:v>68204</c:v>
                </c:pt>
                <c:pt idx="301">
                  <c:v>68736</c:v>
                </c:pt>
                <c:pt idx="302">
                  <c:v>71522</c:v>
                </c:pt>
                <c:pt idx="303">
                  <c:v>73310</c:v>
                </c:pt>
                <c:pt idx="304">
                  <c:v>70400</c:v>
                </c:pt>
                <c:pt idx="305">
                  <c:v>70559</c:v>
                </c:pt>
                <c:pt idx="306">
                  <c:v>70066</c:v>
                </c:pt>
                <c:pt idx="307">
                  <c:v>69676</c:v>
                </c:pt>
                <c:pt idx="308">
                  <c:v>71317</c:v>
                </c:pt>
                <c:pt idx="309">
                  <c:v>69703</c:v>
                </c:pt>
                <c:pt idx="310">
                  <c:v>69456</c:v>
                </c:pt>
                <c:pt idx="311">
                  <c:v>68335</c:v>
                </c:pt>
                <c:pt idx="312">
                  <c:v>69254</c:v>
                </c:pt>
                <c:pt idx="313">
                  <c:v>69544</c:v>
                </c:pt>
                <c:pt idx="314">
                  <c:v>69690</c:v>
                </c:pt>
                <c:pt idx="315">
                  <c:v>70884</c:v>
                </c:pt>
                <c:pt idx="316">
                  <c:v>70131</c:v>
                </c:pt>
                <c:pt idx="317">
                  <c:v>69656</c:v>
                </c:pt>
                <c:pt idx="318">
                  <c:v>69667</c:v>
                </c:pt>
                <c:pt idx="319">
                  <c:v>70707</c:v>
                </c:pt>
                <c:pt idx="320">
                  <c:v>70508</c:v>
                </c:pt>
                <c:pt idx="321">
                  <c:v>70178</c:v>
                </c:pt>
                <c:pt idx="322">
                  <c:v>71234</c:v>
                </c:pt>
                <c:pt idx="323">
                  <c:v>71077</c:v>
                </c:pt>
                <c:pt idx="324">
                  <c:v>71561</c:v>
                </c:pt>
                <c:pt idx="325">
                  <c:v>72582</c:v>
                </c:pt>
                <c:pt idx="326">
                  <c:v>72813</c:v>
                </c:pt>
                <c:pt idx="327">
                  <c:v>73056</c:v>
                </c:pt>
                <c:pt idx="328">
                  <c:v>73325</c:v>
                </c:pt>
                <c:pt idx="329">
                  <c:v>73835</c:v>
                </c:pt>
                <c:pt idx="330">
                  <c:v>73055</c:v>
                </c:pt>
                <c:pt idx="331">
                  <c:v>72991</c:v>
                </c:pt>
                <c:pt idx="332">
                  <c:v>71601</c:v>
                </c:pt>
                <c:pt idx="333">
                  <c:v>71148</c:v>
                </c:pt>
                <c:pt idx="334">
                  <c:v>71624</c:v>
                </c:pt>
                <c:pt idx="335">
                  <c:v>71941</c:v>
                </c:pt>
                <c:pt idx="336">
                  <c:v>72517</c:v>
                </c:pt>
                <c:pt idx="337">
                  <c:v>71081</c:v>
                </c:pt>
                <c:pt idx="338">
                  <c:v>67546</c:v>
                </c:pt>
                <c:pt idx="339">
                  <c:v>64934</c:v>
                </c:pt>
                <c:pt idx="340">
                  <c:v>59427</c:v>
                </c:pt>
                <c:pt idx="341">
                  <c:v>57994</c:v>
                </c:pt>
                <c:pt idx="342">
                  <c:v>58141</c:v>
                </c:pt>
                <c:pt idx="343">
                  <c:v>60090</c:v>
                </c:pt>
                <c:pt idx="344">
                  <c:v>60368</c:v>
                </c:pt>
                <c:pt idx="345">
                  <c:v>62368</c:v>
                </c:pt>
                <c:pt idx="346">
                  <c:v>62264</c:v>
                </c:pt>
                <c:pt idx="347">
                  <c:v>63418</c:v>
                </c:pt>
                <c:pt idx="348">
                  <c:v>62434</c:v>
                </c:pt>
                <c:pt idx="349">
                  <c:v>61943</c:v>
                </c:pt>
                <c:pt idx="350">
                  <c:v>63260</c:v>
                </c:pt>
                <c:pt idx="351">
                  <c:v>62956</c:v>
                </c:pt>
                <c:pt idx="352">
                  <c:v>62000</c:v>
                </c:pt>
                <c:pt idx="353">
                  <c:v>62396</c:v>
                </c:pt>
                <c:pt idx="354">
                  <c:v>63929</c:v>
                </c:pt>
                <c:pt idx="355">
                  <c:v>62899</c:v>
                </c:pt>
                <c:pt idx="356">
                  <c:v>64160</c:v>
                </c:pt>
                <c:pt idx="357">
                  <c:v>64180</c:v>
                </c:pt>
                <c:pt idx="358">
                  <c:v>66870</c:v>
                </c:pt>
                <c:pt idx="359">
                  <c:v>66589</c:v>
                </c:pt>
                <c:pt idx="360">
                  <c:v>65369</c:v>
                </c:pt>
                <c:pt idx="361">
                  <c:v>65804</c:v>
                </c:pt>
                <c:pt idx="362">
                  <c:v>66190</c:v>
                </c:pt>
                <c:pt idx="363">
                  <c:v>66270</c:v>
                </c:pt>
                <c:pt idx="364">
                  <c:v>66267</c:v>
                </c:pt>
                <c:pt idx="365">
                  <c:v>66058</c:v>
                </c:pt>
                <c:pt idx="366">
                  <c:v>64694</c:v>
                </c:pt>
                <c:pt idx="367">
                  <c:v>67693</c:v>
                </c:pt>
                <c:pt idx="368">
                  <c:v>68874</c:v>
                </c:pt>
                <c:pt idx="369">
                  <c:v>69323</c:v>
                </c:pt>
                <c:pt idx="370">
                  <c:v>69007</c:v>
                </c:pt>
                <c:pt idx="371">
                  <c:v>68161</c:v>
                </c:pt>
                <c:pt idx="372">
                  <c:v>68376</c:v>
                </c:pt>
                <c:pt idx="373">
                  <c:v>69963</c:v>
                </c:pt>
                <c:pt idx="374">
                  <c:v>69590</c:v>
                </c:pt>
                <c:pt idx="375">
                  <c:v>68968</c:v>
                </c:pt>
                <c:pt idx="376">
                  <c:v>67922</c:v>
                </c:pt>
                <c:pt idx="377">
                  <c:v>68151</c:v>
                </c:pt>
                <c:pt idx="378">
                  <c:v>69298</c:v>
                </c:pt>
                <c:pt idx="379">
                  <c:v>68845</c:v>
                </c:pt>
                <c:pt idx="380">
                  <c:v>69052</c:v>
                </c:pt>
                <c:pt idx="381">
                  <c:v>69319</c:v>
                </c:pt>
                <c:pt idx="382">
                  <c:v>67259</c:v>
                </c:pt>
                <c:pt idx="383">
                  <c:v>67318</c:v>
                </c:pt>
                <c:pt idx="384">
                  <c:v>66849</c:v>
                </c:pt>
                <c:pt idx="385">
                  <c:v>65449</c:v>
                </c:pt>
                <c:pt idx="386">
                  <c:v>64109</c:v>
                </c:pt>
                <c:pt idx="387">
                  <c:v>65524</c:v>
                </c:pt>
                <c:pt idx="388">
                  <c:v>66977</c:v>
                </c:pt>
                <c:pt idx="389">
                  <c:v>67990</c:v>
                </c:pt>
                <c:pt idx="390">
                  <c:v>68840</c:v>
                </c:pt>
                <c:pt idx="391">
                  <c:v>67983</c:v>
                </c:pt>
                <c:pt idx="392">
                  <c:v>68194</c:v>
                </c:pt>
                <c:pt idx="393">
                  <c:v>68314</c:v>
                </c:pt>
                <c:pt idx="394">
                  <c:v>68267</c:v>
                </c:pt>
                <c:pt idx="395">
                  <c:v>69059</c:v>
                </c:pt>
                <c:pt idx="396">
                  <c:v>69019</c:v>
                </c:pt>
                <c:pt idx="397">
                  <c:v>68547</c:v>
                </c:pt>
                <c:pt idx="398">
                  <c:v>67916</c:v>
                </c:pt>
                <c:pt idx="399">
                  <c:v>68963</c:v>
                </c:pt>
                <c:pt idx="400">
                  <c:v>69592</c:v>
                </c:pt>
                <c:pt idx="401">
                  <c:v>69395</c:v>
                </c:pt>
                <c:pt idx="402">
                  <c:v>69192</c:v>
                </c:pt>
                <c:pt idx="403">
                  <c:v>68704</c:v>
                </c:pt>
                <c:pt idx="404">
                  <c:v>67490</c:v>
                </c:pt>
                <c:pt idx="405">
                  <c:v>67536</c:v>
                </c:pt>
                <c:pt idx="406">
                  <c:v>66859</c:v>
                </c:pt>
                <c:pt idx="407">
                  <c:v>66567</c:v>
                </c:pt>
                <c:pt idx="408">
                  <c:v>66900</c:v>
                </c:pt>
                <c:pt idx="409">
                  <c:v>67550</c:v>
                </c:pt>
                <c:pt idx="410">
                  <c:v>67525</c:v>
                </c:pt>
                <c:pt idx="411">
                  <c:v>67998</c:v>
                </c:pt>
                <c:pt idx="412">
                  <c:v>68270</c:v>
                </c:pt>
                <c:pt idx="413">
                  <c:v>68530</c:v>
                </c:pt>
                <c:pt idx="414">
                  <c:v>68235</c:v>
                </c:pt>
                <c:pt idx="415">
                  <c:v>68426</c:v>
                </c:pt>
                <c:pt idx="416">
                  <c:v>68873</c:v>
                </c:pt>
                <c:pt idx="417">
                  <c:v>69255</c:v>
                </c:pt>
                <c:pt idx="418">
                  <c:v>68740</c:v>
                </c:pt>
                <c:pt idx="419">
                  <c:v>68257</c:v>
                </c:pt>
                <c:pt idx="420">
                  <c:v>67812</c:v>
                </c:pt>
                <c:pt idx="421">
                  <c:v>68229</c:v>
                </c:pt>
                <c:pt idx="422">
                  <c:v>68744</c:v>
                </c:pt>
                <c:pt idx="423">
                  <c:v>68086</c:v>
                </c:pt>
                <c:pt idx="424">
                  <c:v>67970</c:v>
                </c:pt>
                <c:pt idx="425">
                  <c:v>68588</c:v>
                </c:pt>
                <c:pt idx="426">
                  <c:v>68545</c:v>
                </c:pt>
                <c:pt idx="427">
                  <c:v>68932</c:v>
                </c:pt>
                <c:pt idx="428">
                  <c:v>70505</c:v>
                </c:pt>
                <c:pt idx="429">
                  <c:v>71985</c:v>
                </c:pt>
                <c:pt idx="430">
                  <c:v>71334</c:v>
                </c:pt>
                <c:pt idx="431">
                  <c:v>72400</c:v>
                </c:pt>
                <c:pt idx="432">
                  <c:v>74751</c:v>
                </c:pt>
                <c:pt idx="433">
                  <c:v>75483</c:v>
                </c:pt>
                <c:pt idx="434">
                  <c:v>77040</c:v>
                </c:pt>
                <c:pt idx="435">
                  <c:v>78628</c:v>
                </c:pt>
                <c:pt idx="436">
                  <c:v>78110</c:v>
                </c:pt>
                <c:pt idx="437">
                  <c:v>79828</c:v>
                </c:pt>
                <c:pt idx="438">
                  <c:v>82321</c:v>
                </c:pt>
                <c:pt idx="439">
                  <c:v>81981</c:v>
                </c:pt>
                <c:pt idx="440">
                  <c:v>79178</c:v>
                </c:pt>
                <c:pt idx="441">
                  <c:v>78087</c:v>
                </c:pt>
                <c:pt idx="442">
                  <c:v>77706</c:v>
                </c:pt>
                <c:pt idx="443">
                  <c:v>76438</c:v>
                </c:pt>
                <c:pt idx="444">
                  <c:v>77871</c:v>
                </c:pt>
                <c:pt idx="445">
                  <c:v>77717</c:v>
                </c:pt>
                <c:pt idx="446">
                  <c:v>76954</c:v>
                </c:pt>
                <c:pt idx="447">
                  <c:v>73124</c:v>
                </c:pt>
                <c:pt idx="448">
                  <c:v>72926</c:v>
                </c:pt>
                <c:pt idx="449">
                  <c:v>70374</c:v>
                </c:pt>
                <c:pt idx="450">
                  <c:v>71366</c:v>
                </c:pt>
                <c:pt idx="451">
                  <c:v>72585</c:v>
                </c:pt>
                <c:pt idx="452">
                  <c:v>72634</c:v>
                </c:pt>
                <c:pt idx="453">
                  <c:v>71475</c:v>
                </c:pt>
                <c:pt idx="454">
                  <c:v>72307</c:v>
                </c:pt>
                <c:pt idx="455">
                  <c:v>73381</c:v>
                </c:pt>
                <c:pt idx="456">
                  <c:v>75968</c:v>
                </c:pt>
                <c:pt idx="457">
                  <c:v>76811</c:v>
                </c:pt>
                <c:pt idx="458">
                  <c:v>76306</c:v>
                </c:pt>
                <c:pt idx="459">
                  <c:v>75691</c:v>
                </c:pt>
                <c:pt idx="460">
                  <c:v>75630</c:v>
                </c:pt>
                <c:pt idx="461">
                  <c:v>75665</c:v>
                </c:pt>
                <c:pt idx="462">
                  <c:v>75724</c:v>
                </c:pt>
                <c:pt idx="463">
                  <c:v>73577</c:v>
                </c:pt>
                <c:pt idx="464">
                  <c:v>73882</c:v>
                </c:pt>
                <c:pt idx="465">
                  <c:v>73328</c:v>
                </c:pt>
                <c:pt idx="466">
                  <c:v>73724</c:v>
                </c:pt>
                <c:pt idx="467">
                  <c:v>74670</c:v>
                </c:pt>
                <c:pt idx="468">
                  <c:v>73472</c:v>
                </c:pt>
                <c:pt idx="469">
                  <c:v>73619</c:v>
                </c:pt>
                <c:pt idx="470">
                  <c:v>73073</c:v>
                </c:pt>
                <c:pt idx="471">
                  <c:v>73771</c:v>
                </c:pt>
                <c:pt idx="472">
                  <c:v>74853</c:v>
                </c:pt>
                <c:pt idx="473">
                  <c:v>74446</c:v>
                </c:pt>
                <c:pt idx="474">
                  <c:v>74485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05-4517-9AB7-EE53EF5FB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99792"/>
        <c:axId val="1290401712"/>
      </c:scatterChart>
      <c:valAx>
        <c:axId val="129039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期货结算价</a:t>
                </a:r>
                <a:r>
                  <a:rPr lang="en-US" altLang="zh-CN"/>
                  <a:t>(</a:t>
                </a:r>
                <a:r>
                  <a:rPr lang="zh-CN" altLang="en-US"/>
                  <a:t>连续</a:t>
                </a:r>
                <a:r>
                  <a:rPr lang="en-US" altLang="zh-CN"/>
                  <a:t>):</a:t>
                </a:r>
                <a:r>
                  <a:rPr lang="zh-CN" altLang="en-US"/>
                  <a:t>布伦特原油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401712"/>
        <c:crosses val="autoZero"/>
        <c:crossBetween val="midCat"/>
      </c:valAx>
      <c:valAx>
        <c:axId val="12904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批发价</a:t>
                </a:r>
                <a:r>
                  <a:rPr lang="en-US" altLang="zh-CN"/>
                  <a:t>:0#</a:t>
                </a:r>
                <a:r>
                  <a:rPr lang="zh-CN" altLang="en-US"/>
                  <a:t>柴油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layout>
            <c:manualLayout>
              <c:xMode val="edge"/>
              <c:yMode val="edge"/>
              <c:x val="6.4856158488024208E-3"/>
              <c:y val="0.28848375217738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39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891350496218018"/>
          <c:y val="0.15740660592299735"/>
          <c:w val="0.77150211335834717"/>
          <c:h val="0.662728501156025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2740813648293967E-2"/>
                  <c:y val="0.242091717701953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楷体_GB2312" panose="02010609030101010101" pitchFamily="49" charset="-122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原始数据!$AU$115:$AU$565</c:f>
              <c:numCache>
                <c:formatCode>#,##0.00_ </c:formatCode>
                <c:ptCount val="451"/>
                <c:pt idx="0">
                  <c:v>1516.5</c:v>
                </c:pt>
                <c:pt idx="1">
                  <c:v>1465.4</c:v>
                </c:pt>
                <c:pt idx="2">
                  <c:v>1465.4</c:v>
                </c:pt>
                <c:pt idx="3">
                  <c:v>1481.9</c:v>
                </c:pt>
                <c:pt idx="4">
                  <c:v>1505</c:v>
                </c:pt>
                <c:pt idx="5">
                  <c:v>1524.3</c:v>
                </c:pt>
                <c:pt idx="6">
                  <c:v>1496</c:v>
                </c:pt>
                <c:pt idx="7">
                  <c:v>1527.2</c:v>
                </c:pt>
                <c:pt idx="8">
                  <c:v>1577.8</c:v>
                </c:pt>
                <c:pt idx="9">
                  <c:v>1600</c:v>
                </c:pt>
                <c:pt idx="10">
                  <c:v>1573.5</c:v>
                </c:pt>
                <c:pt idx="11">
                  <c:v>1507.4</c:v>
                </c:pt>
                <c:pt idx="12">
                  <c:v>1479.125</c:v>
                </c:pt>
                <c:pt idx="13">
                  <c:v>1491.625</c:v>
                </c:pt>
                <c:pt idx="14">
                  <c:v>1495.8</c:v>
                </c:pt>
                <c:pt idx="15">
                  <c:v>1527.3</c:v>
                </c:pt>
                <c:pt idx="16">
                  <c:v>1594.7</c:v>
                </c:pt>
                <c:pt idx="17">
                  <c:v>1647.5</c:v>
                </c:pt>
                <c:pt idx="18">
                  <c:v>1610.125</c:v>
                </c:pt>
                <c:pt idx="19">
                  <c:v>1546.6</c:v>
                </c:pt>
                <c:pt idx="20">
                  <c:v>1536.4</c:v>
                </c:pt>
                <c:pt idx="21">
                  <c:v>1544.6</c:v>
                </c:pt>
                <c:pt idx="22">
                  <c:v>1548.5</c:v>
                </c:pt>
                <c:pt idx="23">
                  <c:v>1572.1</c:v>
                </c:pt>
                <c:pt idx="24">
                  <c:v>1599</c:v>
                </c:pt>
                <c:pt idx="25">
                  <c:v>1616.7</c:v>
                </c:pt>
                <c:pt idx="26">
                  <c:v>1617.7</c:v>
                </c:pt>
                <c:pt idx="27">
                  <c:v>1635.6</c:v>
                </c:pt>
                <c:pt idx="28">
                  <c:v>1664.5</c:v>
                </c:pt>
                <c:pt idx="29">
                  <c:v>1618.3</c:v>
                </c:pt>
                <c:pt idx="30">
                  <c:v>1597.9</c:v>
                </c:pt>
                <c:pt idx="31">
                  <c:v>1629</c:v>
                </c:pt>
                <c:pt idx="32">
                  <c:v>1636.4</c:v>
                </c:pt>
                <c:pt idx="33">
                  <c:v>1669</c:v>
                </c:pt>
                <c:pt idx="34">
                  <c:v>1642.6</c:v>
                </c:pt>
                <c:pt idx="35">
                  <c:v>1601.875</c:v>
                </c:pt>
                <c:pt idx="36">
                  <c:v>1571.6</c:v>
                </c:pt>
                <c:pt idx="37">
                  <c:v>1554.9</c:v>
                </c:pt>
                <c:pt idx="38">
                  <c:v>1588.1</c:v>
                </c:pt>
                <c:pt idx="39">
                  <c:v>1645.6</c:v>
                </c:pt>
                <c:pt idx="40">
                  <c:v>1665.1</c:v>
                </c:pt>
                <c:pt idx="41">
                  <c:v>1680.2</c:v>
                </c:pt>
                <c:pt idx="42">
                  <c:v>1632</c:v>
                </c:pt>
                <c:pt idx="43">
                  <c:v>1666.7</c:v>
                </c:pt>
                <c:pt idx="44">
                  <c:v>1721.7</c:v>
                </c:pt>
                <c:pt idx="45">
                  <c:v>1741.8</c:v>
                </c:pt>
                <c:pt idx="46">
                  <c:v>1723.1</c:v>
                </c:pt>
                <c:pt idx="47">
                  <c:v>1751.1</c:v>
                </c:pt>
                <c:pt idx="48">
                  <c:v>1730</c:v>
                </c:pt>
                <c:pt idx="49">
                  <c:v>1729.6</c:v>
                </c:pt>
                <c:pt idx="50">
                  <c:v>1745</c:v>
                </c:pt>
                <c:pt idx="51">
                  <c:v>1729.5</c:v>
                </c:pt>
                <c:pt idx="52">
                  <c:v>1717.6666666666667</c:v>
                </c:pt>
                <c:pt idx="53">
                  <c:v>1708.625</c:v>
                </c:pt>
                <c:pt idx="54">
                  <c:v>1760.3</c:v>
                </c:pt>
                <c:pt idx="55">
                  <c:v>1817.8</c:v>
                </c:pt>
                <c:pt idx="56">
                  <c:v>1850.8</c:v>
                </c:pt>
                <c:pt idx="57">
                  <c:v>1813.4</c:v>
                </c:pt>
                <c:pt idx="58">
                  <c:v>1826</c:v>
                </c:pt>
                <c:pt idx="59">
                  <c:v>1875</c:v>
                </c:pt>
                <c:pt idx="60">
                  <c:v>1877.7</c:v>
                </c:pt>
                <c:pt idx="61">
                  <c:v>1915</c:v>
                </c:pt>
                <c:pt idx="62">
                  <c:v>1867.7</c:v>
                </c:pt>
                <c:pt idx="63">
                  <c:v>1878.4</c:v>
                </c:pt>
                <c:pt idx="64">
                  <c:v>1913.3</c:v>
                </c:pt>
                <c:pt idx="65">
                  <c:v>1933.4</c:v>
                </c:pt>
                <c:pt idx="66">
                  <c:v>1946.8</c:v>
                </c:pt>
                <c:pt idx="67">
                  <c:v>1908.375</c:v>
                </c:pt>
                <c:pt idx="68">
                  <c:v>1919.125</c:v>
                </c:pt>
                <c:pt idx="69">
                  <c:v>1942.6</c:v>
                </c:pt>
                <c:pt idx="70">
                  <c:v>1910.375</c:v>
                </c:pt>
                <c:pt idx="71">
                  <c:v>1878</c:v>
                </c:pt>
                <c:pt idx="72">
                  <c:v>1917.1</c:v>
                </c:pt>
                <c:pt idx="73">
                  <c:v>1943.4</c:v>
                </c:pt>
                <c:pt idx="74">
                  <c:v>1927.375</c:v>
                </c:pt>
                <c:pt idx="75">
                  <c:v>1903.6</c:v>
                </c:pt>
                <c:pt idx="76">
                  <c:v>1875.3</c:v>
                </c:pt>
                <c:pt idx="77">
                  <c:v>1871.2</c:v>
                </c:pt>
                <c:pt idx="78">
                  <c:v>1881.7</c:v>
                </c:pt>
                <c:pt idx="79">
                  <c:v>1915.9</c:v>
                </c:pt>
                <c:pt idx="80">
                  <c:v>1897</c:v>
                </c:pt>
                <c:pt idx="81">
                  <c:v>1898.8</c:v>
                </c:pt>
                <c:pt idx="82">
                  <c:v>1902.7</c:v>
                </c:pt>
                <c:pt idx="83">
                  <c:v>1895.3</c:v>
                </c:pt>
                <c:pt idx="84">
                  <c:v>1996.7</c:v>
                </c:pt>
                <c:pt idx="85">
                  <c:v>2072.1999999999998</c:v>
                </c:pt>
                <c:pt idx="86">
                  <c:v>2094.6</c:v>
                </c:pt>
                <c:pt idx="87">
                  <c:v>2096.375</c:v>
                </c:pt>
                <c:pt idx="88">
                  <c:v>2078.8000000000002</c:v>
                </c:pt>
                <c:pt idx="89">
                  <c:v>2079.9</c:v>
                </c:pt>
                <c:pt idx="90">
                  <c:v>2125.8000000000002</c:v>
                </c:pt>
                <c:pt idx="91">
                  <c:v>2114.8000000000002</c:v>
                </c:pt>
                <c:pt idx="92">
                  <c:v>2113.3000000000002</c:v>
                </c:pt>
                <c:pt idx="93">
                  <c:v>2129.9</c:v>
                </c:pt>
                <c:pt idx="94">
                  <c:v>2129.8000000000002</c:v>
                </c:pt>
                <c:pt idx="95">
                  <c:v>2144.1999999999998</c:v>
                </c:pt>
                <c:pt idx="96">
                  <c:v>2157.6</c:v>
                </c:pt>
                <c:pt idx="97">
                  <c:v>2110.9</c:v>
                </c:pt>
                <c:pt idx="98">
                  <c:v>2090</c:v>
                </c:pt>
                <c:pt idx="99">
                  <c:v>2081.6999999999998</c:v>
                </c:pt>
                <c:pt idx="100">
                  <c:v>2070.1999999999998</c:v>
                </c:pt>
                <c:pt idx="101">
                  <c:v>2023.8</c:v>
                </c:pt>
                <c:pt idx="102">
                  <c:v>2009.1</c:v>
                </c:pt>
                <c:pt idx="103">
                  <c:v>2089.1999999999998</c:v>
                </c:pt>
                <c:pt idx="104">
                  <c:v>2229</c:v>
                </c:pt>
                <c:pt idx="105">
                  <c:v>2233.125</c:v>
                </c:pt>
                <c:pt idx="106">
                  <c:v>2174.8000000000002</c:v>
                </c:pt>
                <c:pt idx="107">
                  <c:v>2213.5</c:v>
                </c:pt>
                <c:pt idx="108">
                  <c:v>2228</c:v>
                </c:pt>
                <c:pt idx="109">
                  <c:v>2230.1999999999998</c:v>
                </c:pt>
                <c:pt idx="110">
                  <c:v>2177.9</c:v>
                </c:pt>
                <c:pt idx="111">
                  <c:v>2148.9</c:v>
                </c:pt>
                <c:pt idx="112">
                  <c:v>2219.8000000000002</c:v>
                </c:pt>
                <c:pt idx="113">
                  <c:v>2161.3000000000002</c:v>
                </c:pt>
                <c:pt idx="114">
                  <c:v>2108.9</c:v>
                </c:pt>
                <c:pt idx="115">
                  <c:v>2080.9</c:v>
                </c:pt>
                <c:pt idx="116">
                  <c:v>2061.6</c:v>
                </c:pt>
                <c:pt idx="117">
                  <c:v>2015.75</c:v>
                </c:pt>
                <c:pt idx="118">
                  <c:v>1979.5</c:v>
                </c:pt>
                <c:pt idx="119">
                  <c:v>2216.6</c:v>
                </c:pt>
                <c:pt idx="120">
                  <c:v>2465.6</c:v>
                </c:pt>
                <c:pt idx="121">
                  <c:v>2275</c:v>
                </c:pt>
                <c:pt idx="122">
                  <c:v>2283.1999999999998</c:v>
                </c:pt>
                <c:pt idx="123">
                  <c:v>2319.875</c:v>
                </c:pt>
                <c:pt idx="124">
                  <c:v>2299</c:v>
                </c:pt>
                <c:pt idx="125">
                  <c:v>2264.8000000000002</c:v>
                </c:pt>
                <c:pt idx="126">
                  <c:v>2270.5</c:v>
                </c:pt>
                <c:pt idx="127">
                  <c:v>2315</c:v>
                </c:pt>
                <c:pt idx="128">
                  <c:v>2280.8000000000002</c:v>
                </c:pt>
                <c:pt idx="129">
                  <c:v>2182.3000000000002</c:v>
                </c:pt>
                <c:pt idx="130">
                  <c:v>2176.9</c:v>
                </c:pt>
                <c:pt idx="131">
                  <c:v>2132.8000000000002</c:v>
                </c:pt>
                <c:pt idx="132">
                  <c:v>2120.6</c:v>
                </c:pt>
                <c:pt idx="133">
                  <c:v>2083.4</c:v>
                </c:pt>
                <c:pt idx="134">
                  <c:v>2075.5</c:v>
                </c:pt>
                <c:pt idx="135">
                  <c:v>2038</c:v>
                </c:pt>
                <c:pt idx="136">
                  <c:v>2041.2</c:v>
                </c:pt>
                <c:pt idx="137">
                  <c:v>2016.3</c:v>
                </c:pt>
                <c:pt idx="138">
                  <c:v>2039.1</c:v>
                </c:pt>
                <c:pt idx="139">
                  <c:v>2110.75</c:v>
                </c:pt>
                <c:pt idx="140">
                  <c:v>2046</c:v>
                </c:pt>
                <c:pt idx="141">
                  <c:v>2009.3</c:v>
                </c:pt>
                <c:pt idx="142">
                  <c:v>2006.1</c:v>
                </c:pt>
                <c:pt idx="143">
                  <c:v>2030.6</c:v>
                </c:pt>
                <c:pt idx="144">
                  <c:v>2135.5</c:v>
                </c:pt>
                <c:pt idx="145">
                  <c:v>2040.6</c:v>
                </c:pt>
                <c:pt idx="146">
                  <c:v>2019.6</c:v>
                </c:pt>
                <c:pt idx="147">
                  <c:v>1985.8</c:v>
                </c:pt>
                <c:pt idx="148">
                  <c:v>1961.3</c:v>
                </c:pt>
                <c:pt idx="149">
                  <c:v>1960.4</c:v>
                </c:pt>
                <c:pt idx="150">
                  <c:v>1924.2</c:v>
                </c:pt>
                <c:pt idx="151">
                  <c:v>1930.8</c:v>
                </c:pt>
                <c:pt idx="152">
                  <c:v>1925.1</c:v>
                </c:pt>
                <c:pt idx="153">
                  <c:v>1968.2</c:v>
                </c:pt>
                <c:pt idx="154">
                  <c:v>1932.1</c:v>
                </c:pt>
                <c:pt idx="155">
                  <c:v>1929.8</c:v>
                </c:pt>
                <c:pt idx="156">
                  <c:v>1892.5</c:v>
                </c:pt>
                <c:pt idx="157">
                  <c:v>1858</c:v>
                </c:pt>
                <c:pt idx="158">
                  <c:v>1839.4</c:v>
                </c:pt>
                <c:pt idx="159">
                  <c:v>1816.1</c:v>
                </c:pt>
                <c:pt idx="160">
                  <c:v>1861</c:v>
                </c:pt>
                <c:pt idx="161">
                  <c:v>1867.4</c:v>
                </c:pt>
                <c:pt idx="162">
                  <c:v>1870.1</c:v>
                </c:pt>
                <c:pt idx="163">
                  <c:v>1837.2</c:v>
                </c:pt>
                <c:pt idx="164">
                  <c:v>1846.9</c:v>
                </c:pt>
                <c:pt idx="165">
                  <c:v>1887.6</c:v>
                </c:pt>
                <c:pt idx="166">
                  <c:v>1852.6</c:v>
                </c:pt>
                <c:pt idx="167">
                  <c:v>1859.1</c:v>
                </c:pt>
                <c:pt idx="168">
                  <c:v>1893.5</c:v>
                </c:pt>
                <c:pt idx="169">
                  <c:v>1880.1</c:v>
                </c:pt>
                <c:pt idx="170">
                  <c:v>1869.4</c:v>
                </c:pt>
                <c:pt idx="171">
                  <c:v>1850.5</c:v>
                </c:pt>
                <c:pt idx="172">
                  <c:v>1840.5</c:v>
                </c:pt>
                <c:pt idx="173">
                  <c:v>1848.25</c:v>
                </c:pt>
                <c:pt idx="174">
                  <c:v>1796.9</c:v>
                </c:pt>
                <c:pt idx="175">
                  <c:v>1764.875</c:v>
                </c:pt>
                <c:pt idx="176">
                  <c:v>1799.3</c:v>
                </c:pt>
                <c:pt idx="177">
                  <c:v>1760.1</c:v>
                </c:pt>
                <c:pt idx="178">
                  <c:v>1766.5</c:v>
                </c:pt>
                <c:pt idx="179">
                  <c:v>1751.3</c:v>
                </c:pt>
                <c:pt idx="180">
                  <c:v>1744.4</c:v>
                </c:pt>
                <c:pt idx="181">
                  <c:v>1744.1</c:v>
                </c:pt>
                <c:pt idx="182">
                  <c:v>1776.5</c:v>
                </c:pt>
                <c:pt idx="183">
                  <c:v>1767.8</c:v>
                </c:pt>
                <c:pt idx="184">
                  <c:v>1796.8</c:v>
                </c:pt>
                <c:pt idx="185">
                  <c:v>1821.5</c:v>
                </c:pt>
                <c:pt idx="186">
                  <c:v>1794.4</c:v>
                </c:pt>
                <c:pt idx="187">
                  <c:v>1767.7</c:v>
                </c:pt>
                <c:pt idx="188">
                  <c:v>1738.3</c:v>
                </c:pt>
                <c:pt idx="189">
                  <c:v>1742.6</c:v>
                </c:pt>
                <c:pt idx="190">
                  <c:v>1751</c:v>
                </c:pt>
                <c:pt idx="191">
                  <c:v>1723.5</c:v>
                </c:pt>
                <c:pt idx="192">
                  <c:v>1736.3</c:v>
                </c:pt>
                <c:pt idx="193">
                  <c:v>1775.9</c:v>
                </c:pt>
                <c:pt idx="194">
                  <c:v>1759.3</c:v>
                </c:pt>
                <c:pt idx="195">
                  <c:v>1736.1</c:v>
                </c:pt>
                <c:pt idx="196">
                  <c:v>1700.9</c:v>
                </c:pt>
                <c:pt idx="197">
                  <c:v>1726.6</c:v>
                </c:pt>
                <c:pt idx="198">
                  <c:v>1713</c:v>
                </c:pt>
                <c:pt idx="199">
                  <c:v>1716.1</c:v>
                </c:pt>
                <c:pt idx="200">
                  <c:v>1743.9</c:v>
                </c:pt>
                <c:pt idx="201">
                  <c:v>1812.6</c:v>
                </c:pt>
                <c:pt idx="202">
                  <c:v>1767.1</c:v>
                </c:pt>
                <c:pt idx="203">
                  <c:v>1745.9</c:v>
                </c:pt>
                <c:pt idx="204">
                  <c:v>1764.9</c:v>
                </c:pt>
                <c:pt idx="205">
                  <c:v>1773.8</c:v>
                </c:pt>
                <c:pt idx="206">
                  <c:v>1757.2</c:v>
                </c:pt>
                <c:pt idx="207">
                  <c:v>1762.2</c:v>
                </c:pt>
                <c:pt idx="208">
                  <c:v>1783.6666666666667</c:v>
                </c:pt>
                <c:pt idx="209">
                  <c:v>1780.25</c:v>
                </c:pt>
                <c:pt idx="210">
                  <c:v>1779.8</c:v>
                </c:pt>
                <c:pt idx="211">
                  <c:v>1780.5</c:v>
                </c:pt>
                <c:pt idx="212">
                  <c:v>1796.4</c:v>
                </c:pt>
                <c:pt idx="213">
                  <c:v>1732.9</c:v>
                </c:pt>
                <c:pt idx="214">
                  <c:v>1692.2</c:v>
                </c:pt>
                <c:pt idx="215">
                  <c:v>1695.7</c:v>
                </c:pt>
                <c:pt idx="216">
                  <c:v>1681.9</c:v>
                </c:pt>
                <c:pt idx="217">
                  <c:v>1673.6</c:v>
                </c:pt>
                <c:pt idx="218">
                  <c:v>1703.2</c:v>
                </c:pt>
                <c:pt idx="219">
                  <c:v>1664.6</c:v>
                </c:pt>
                <c:pt idx="220">
                  <c:v>1606.5</c:v>
                </c:pt>
                <c:pt idx="221">
                  <c:v>1517.9</c:v>
                </c:pt>
                <c:pt idx="222">
                  <c:v>1469.6</c:v>
                </c:pt>
                <c:pt idx="223">
                  <c:v>1432.5</c:v>
                </c:pt>
                <c:pt idx="224">
                  <c:v>1471</c:v>
                </c:pt>
                <c:pt idx="225">
                  <c:v>1460.6</c:v>
                </c:pt>
                <c:pt idx="226">
                  <c:v>1460.4</c:v>
                </c:pt>
                <c:pt idx="227">
                  <c:v>1442.125</c:v>
                </c:pt>
                <c:pt idx="228">
                  <c:v>1440.5</c:v>
                </c:pt>
                <c:pt idx="229">
                  <c:v>1463.9</c:v>
                </c:pt>
                <c:pt idx="230">
                  <c:v>1501.375</c:v>
                </c:pt>
                <c:pt idx="231">
                  <c:v>1525.1</c:v>
                </c:pt>
                <c:pt idx="232">
                  <c:v>1578.1</c:v>
                </c:pt>
                <c:pt idx="233">
                  <c:v>1572.3</c:v>
                </c:pt>
                <c:pt idx="234">
                  <c:v>1568</c:v>
                </c:pt>
                <c:pt idx="235">
                  <c:v>1593.5</c:v>
                </c:pt>
                <c:pt idx="236">
                  <c:v>1621.5</c:v>
                </c:pt>
                <c:pt idx="237">
                  <c:v>1640.1</c:v>
                </c:pt>
                <c:pt idx="238">
                  <c:v>1646.8</c:v>
                </c:pt>
                <c:pt idx="239">
                  <c:v>1677.3</c:v>
                </c:pt>
                <c:pt idx="240">
                  <c:v>1718.8</c:v>
                </c:pt>
                <c:pt idx="241">
                  <c:v>1740.3</c:v>
                </c:pt>
                <c:pt idx="242">
                  <c:v>1735.4</c:v>
                </c:pt>
                <c:pt idx="243">
                  <c:v>1741.1</c:v>
                </c:pt>
                <c:pt idx="244">
                  <c:v>1764.125</c:v>
                </c:pt>
                <c:pt idx="245">
                  <c:v>1747.4</c:v>
                </c:pt>
                <c:pt idx="246">
                  <c:v>1752.7</c:v>
                </c:pt>
                <c:pt idx="247">
                  <c:v>1724.1</c:v>
                </c:pt>
                <c:pt idx="248">
                  <c:v>1728.2</c:v>
                </c:pt>
                <c:pt idx="249">
                  <c:v>1766.7</c:v>
                </c:pt>
                <c:pt idx="250">
                  <c:v>1839.2</c:v>
                </c:pt>
                <c:pt idx="251">
                  <c:v>1834.7</c:v>
                </c:pt>
                <c:pt idx="252">
                  <c:v>1807.6</c:v>
                </c:pt>
                <c:pt idx="253">
                  <c:v>1875.9</c:v>
                </c:pt>
                <c:pt idx="254">
                  <c:v>1904.1</c:v>
                </c:pt>
                <c:pt idx="255">
                  <c:v>1964.5</c:v>
                </c:pt>
                <c:pt idx="256">
                  <c:v>1967.5</c:v>
                </c:pt>
                <c:pt idx="257">
                  <c:v>2033.4</c:v>
                </c:pt>
                <c:pt idx="258">
                  <c:v>2010.6</c:v>
                </c:pt>
                <c:pt idx="259">
                  <c:v>2034.1</c:v>
                </c:pt>
                <c:pt idx="260">
                  <c:v>2006.625</c:v>
                </c:pt>
                <c:pt idx="261">
                  <c:v>1991.1666666666667</c:v>
                </c:pt>
                <c:pt idx="262">
                  <c:v>2028.2</c:v>
                </c:pt>
                <c:pt idx="263">
                  <c:v>2010.8</c:v>
                </c:pt>
                <c:pt idx="264">
                  <c:v>1975</c:v>
                </c:pt>
                <c:pt idx="265">
                  <c:v>2001.2</c:v>
                </c:pt>
                <c:pt idx="266">
                  <c:v>1980.7</c:v>
                </c:pt>
                <c:pt idx="267">
                  <c:v>2058.6</c:v>
                </c:pt>
                <c:pt idx="268">
                  <c:v>2106.9</c:v>
                </c:pt>
                <c:pt idx="269">
                  <c:v>2172.1999999999998</c:v>
                </c:pt>
                <c:pt idx="270">
                  <c:v>2177.5</c:v>
                </c:pt>
                <c:pt idx="271">
                  <c:v>2148.1999999999998</c:v>
                </c:pt>
                <c:pt idx="272">
                  <c:v>2188.3000000000002</c:v>
                </c:pt>
                <c:pt idx="273">
                  <c:v>2229.6</c:v>
                </c:pt>
                <c:pt idx="274">
                  <c:v>2225.25</c:v>
                </c:pt>
                <c:pt idx="275">
                  <c:v>2251</c:v>
                </c:pt>
                <c:pt idx="276">
                  <c:v>2293.1999999999998</c:v>
                </c:pt>
                <c:pt idx="277">
                  <c:v>2349.1999999999998</c:v>
                </c:pt>
                <c:pt idx="278">
                  <c:v>2409.3000000000002</c:v>
                </c:pt>
                <c:pt idx="279">
                  <c:v>2468.875</c:v>
                </c:pt>
                <c:pt idx="280">
                  <c:v>2489.8000000000002</c:v>
                </c:pt>
                <c:pt idx="281">
                  <c:v>2424.1</c:v>
                </c:pt>
                <c:pt idx="282">
                  <c:v>2359.6</c:v>
                </c:pt>
                <c:pt idx="283">
                  <c:v>2425.625</c:v>
                </c:pt>
                <c:pt idx="284">
                  <c:v>2455.1</c:v>
                </c:pt>
                <c:pt idx="285">
                  <c:v>2443.6999999999998</c:v>
                </c:pt>
                <c:pt idx="286">
                  <c:v>2392.8000000000002</c:v>
                </c:pt>
                <c:pt idx="287">
                  <c:v>2500</c:v>
                </c:pt>
                <c:pt idx="288">
                  <c:v>2496.5</c:v>
                </c:pt>
                <c:pt idx="289">
                  <c:v>2484.8000000000002</c:v>
                </c:pt>
                <c:pt idx="290">
                  <c:v>2444.5</c:v>
                </c:pt>
                <c:pt idx="291">
                  <c:v>2538.6999999999998</c:v>
                </c:pt>
                <c:pt idx="292">
                  <c:v>2601.6</c:v>
                </c:pt>
                <c:pt idx="293">
                  <c:v>2581.6999999999998</c:v>
                </c:pt>
                <c:pt idx="294">
                  <c:v>2595.9</c:v>
                </c:pt>
                <c:pt idx="295">
                  <c:v>2642.7</c:v>
                </c:pt>
                <c:pt idx="296">
                  <c:v>2693</c:v>
                </c:pt>
                <c:pt idx="297">
                  <c:v>2794.9</c:v>
                </c:pt>
                <c:pt idx="298">
                  <c:v>2889.8</c:v>
                </c:pt>
                <c:pt idx="299">
                  <c:v>2888.1</c:v>
                </c:pt>
                <c:pt idx="300">
                  <c:v>2883.2</c:v>
                </c:pt>
                <c:pt idx="301">
                  <c:v>2896.3</c:v>
                </c:pt>
                <c:pt idx="302">
                  <c:v>3092.6</c:v>
                </c:pt>
                <c:pt idx="303">
                  <c:v>3076.2</c:v>
                </c:pt>
                <c:pt idx="304">
                  <c:v>2773.6</c:v>
                </c:pt>
                <c:pt idx="305">
                  <c:v>2646.5</c:v>
                </c:pt>
                <c:pt idx="306">
                  <c:v>2597.6</c:v>
                </c:pt>
                <c:pt idx="307">
                  <c:v>2640.6</c:v>
                </c:pt>
                <c:pt idx="308">
                  <c:v>2680.5</c:v>
                </c:pt>
                <c:pt idx="309">
                  <c:v>2651.5</c:v>
                </c:pt>
                <c:pt idx="310">
                  <c:v>2621.4</c:v>
                </c:pt>
                <c:pt idx="311">
                  <c:v>2646.8</c:v>
                </c:pt>
                <c:pt idx="312">
                  <c:v>2763.7</c:v>
                </c:pt>
                <c:pt idx="313">
                  <c:v>2823.5</c:v>
                </c:pt>
                <c:pt idx="314">
                  <c:v>2878.375</c:v>
                </c:pt>
                <c:pt idx="315">
                  <c:v>2962.7</c:v>
                </c:pt>
                <c:pt idx="316">
                  <c:v>3048</c:v>
                </c:pt>
                <c:pt idx="317">
                  <c:v>3083.7</c:v>
                </c:pt>
                <c:pt idx="318">
                  <c:v>3067.3</c:v>
                </c:pt>
                <c:pt idx="319">
                  <c:v>3230.8</c:v>
                </c:pt>
                <c:pt idx="320">
                  <c:v>3283.8</c:v>
                </c:pt>
                <c:pt idx="321">
                  <c:v>3386.6</c:v>
                </c:pt>
                <c:pt idx="322">
                  <c:v>3626</c:v>
                </c:pt>
                <c:pt idx="323">
                  <c:v>3604.8</c:v>
                </c:pt>
                <c:pt idx="324">
                  <c:v>3318.2</c:v>
                </c:pt>
                <c:pt idx="325">
                  <c:v>3575.1</c:v>
                </c:pt>
                <c:pt idx="326">
                  <c:v>3536.6</c:v>
                </c:pt>
                <c:pt idx="327">
                  <c:v>3408.7</c:v>
                </c:pt>
                <c:pt idx="328">
                  <c:v>3223.375</c:v>
                </c:pt>
                <c:pt idx="329">
                  <c:v>3264.5</c:v>
                </c:pt>
                <c:pt idx="330">
                  <c:v>3079.4</c:v>
                </c:pt>
                <c:pt idx="331">
                  <c:v>2897.5</c:v>
                </c:pt>
                <c:pt idx="332">
                  <c:v>2706.6</c:v>
                </c:pt>
                <c:pt idx="333">
                  <c:v>2845.8</c:v>
                </c:pt>
                <c:pt idx="334">
                  <c:v>2864.4</c:v>
                </c:pt>
                <c:pt idx="335">
                  <c:v>2793.6666666666665</c:v>
                </c:pt>
                <c:pt idx="336">
                  <c:v>2734</c:v>
                </c:pt>
                <c:pt idx="337">
                  <c:v>2546.4</c:v>
                </c:pt>
                <c:pt idx="338">
                  <c:v>2470.6</c:v>
                </c:pt>
                <c:pt idx="339">
                  <c:v>2437.1999999999998</c:v>
                </c:pt>
                <c:pt idx="340">
                  <c:v>2396.1</c:v>
                </c:pt>
                <c:pt idx="341">
                  <c:v>2353.5</c:v>
                </c:pt>
                <c:pt idx="342">
                  <c:v>2426.4</c:v>
                </c:pt>
                <c:pt idx="343">
                  <c:v>2433.8000000000002</c:v>
                </c:pt>
                <c:pt idx="344">
                  <c:v>2428.5</c:v>
                </c:pt>
                <c:pt idx="345">
                  <c:v>2470.5</c:v>
                </c:pt>
                <c:pt idx="346">
                  <c:v>2406.6999999999998</c:v>
                </c:pt>
                <c:pt idx="347">
                  <c:v>2437.1</c:v>
                </c:pt>
                <c:pt idx="348">
                  <c:v>2347.5</c:v>
                </c:pt>
                <c:pt idx="349">
                  <c:v>2263.4</c:v>
                </c:pt>
                <c:pt idx="350">
                  <c:v>2271.3000000000002</c:v>
                </c:pt>
                <c:pt idx="351">
                  <c:v>2203.4</c:v>
                </c:pt>
                <c:pt idx="352">
                  <c:v>2150.5</c:v>
                </c:pt>
                <c:pt idx="353">
                  <c:v>2282.3000000000002</c:v>
                </c:pt>
                <c:pt idx="354">
                  <c:v>2280.5</c:v>
                </c:pt>
                <c:pt idx="355">
                  <c:v>2195.8000000000002</c:v>
                </c:pt>
                <c:pt idx="356">
                  <c:v>2223.8000000000002</c:v>
                </c:pt>
                <c:pt idx="357">
                  <c:v>2238.3000000000002</c:v>
                </c:pt>
                <c:pt idx="358">
                  <c:v>2327.8000000000002</c:v>
                </c:pt>
                <c:pt idx="359">
                  <c:v>2381.3000000000002</c:v>
                </c:pt>
                <c:pt idx="360">
                  <c:v>2358.4</c:v>
                </c:pt>
                <c:pt idx="361">
                  <c:v>2384.6</c:v>
                </c:pt>
                <c:pt idx="362">
                  <c:v>2463.6999999999998</c:v>
                </c:pt>
                <c:pt idx="363">
                  <c:v>2381.5</c:v>
                </c:pt>
                <c:pt idx="364">
                  <c:v>2343.5</c:v>
                </c:pt>
                <c:pt idx="365">
                  <c:v>2358.3333333333335</c:v>
                </c:pt>
                <c:pt idx="366">
                  <c:v>2275</c:v>
                </c:pt>
                <c:pt idx="367">
                  <c:v>2428.5</c:v>
                </c:pt>
                <c:pt idx="368">
                  <c:v>2585.6</c:v>
                </c:pt>
                <c:pt idx="369">
                  <c:v>2597.6999999999998</c:v>
                </c:pt>
                <c:pt idx="370">
                  <c:v>2570.8000000000002</c:v>
                </c:pt>
                <c:pt idx="371">
                  <c:v>2457.5</c:v>
                </c:pt>
                <c:pt idx="372">
                  <c:v>2363.4</c:v>
                </c:pt>
                <c:pt idx="373">
                  <c:v>2376.6999999999998</c:v>
                </c:pt>
                <c:pt idx="374">
                  <c:v>2341.1999999999998</c:v>
                </c:pt>
                <c:pt idx="375">
                  <c:v>2292.5</c:v>
                </c:pt>
                <c:pt idx="376">
                  <c:v>2244.8000000000002</c:v>
                </c:pt>
                <c:pt idx="377">
                  <c:v>2246.9</c:v>
                </c:pt>
                <c:pt idx="378">
                  <c:v>2331.9</c:v>
                </c:pt>
                <c:pt idx="379">
                  <c:v>2332.125</c:v>
                </c:pt>
                <c:pt idx="380">
                  <c:v>2303.125</c:v>
                </c:pt>
                <c:pt idx="381">
                  <c:v>2389.1999999999998</c:v>
                </c:pt>
                <c:pt idx="382">
                  <c:v>2330.1999999999998</c:v>
                </c:pt>
                <c:pt idx="383">
                  <c:v>2314.375</c:v>
                </c:pt>
                <c:pt idx="384">
                  <c:v>2264.125</c:v>
                </c:pt>
                <c:pt idx="385">
                  <c:v>2275.4</c:v>
                </c:pt>
                <c:pt idx="386">
                  <c:v>2235.1999999999998</c:v>
                </c:pt>
                <c:pt idx="387">
                  <c:v>2257.375</c:v>
                </c:pt>
                <c:pt idx="388">
                  <c:v>2193.1</c:v>
                </c:pt>
                <c:pt idx="389">
                  <c:v>2200.6</c:v>
                </c:pt>
                <c:pt idx="390">
                  <c:v>2171.9</c:v>
                </c:pt>
                <c:pt idx="391">
                  <c:v>2122.1999999999998</c:v>
                </c:pt>
                <c:pt idx="392">
                  <c:v>2098.4</c:v>
                </c:pt>
                <c:pt idx="393">
                  <c:v>2166.6999999999998</c:v>
                </c:pt>
                <c:pt idx="394">
                  <c:v>2166.4</c:v>
                </c:pt>
                <c:pt idx="395">
                  <c:v>2169.4</c:v>
                </c:pt>
                <c:pt idx="396">
                  <c:v>2180.4</c:v>
                </c:pt>
                <c:pt idx="397">
                  <c:v>2152.5</c:v>
                </c:pt>
                <c:pt idx="398">
                  <c:v>2099.5</c:v>
                </c:pt>
                <c:pt idx="399">
                  <c:v>2112.5</c:v>
                </c:pt>
                <c:pt idx="400">
                  <c:v>2151.625</c:v>
                </c:pt>
                <c:pt idx="401">
                  <c:v>2142.3000000000002</c:v>
                </c:pt>
                <c:pt idx="402">
                  <c:v>2162.3000000000002</c:v>
                </c:pt>
                <c:pt idx="403">
                  <c:v>2181.5</c:v>
                </c:pt>
                <c:pt idx="404">
                  <c:v>2222.6</c:v>
                </c:pt>
                <c:pt idx="405">
                  <c:v>2235.6</c:v>
                </c:pt>
                <c:pt idx="406">
                  <c:v>2185.5</c:v>
                </c:pt>
                <c:pt idx="407">
                  <c:v>2157.8000000000002</c:v>
                </c:pt>
                <c:pt idx="408">
                  <c:v>2170.5</c:v>
                </c:pt>
                <c:pt idx="409">
                  <c:v>2231</c:v>
                </c:pt>
                <c:pt idx="410">
                  <c:v>2237.4</c:v>
                </c:pt>
                <c:pt idx="411">
                  <c:v>2193.4</c:v>
                </c:pt>
                <c:pt idx="412">
                  <c:v>2190</c:v>
                </c:pt>
                <c:pt idx="413">
                  <c:v>2164.9</c:v>
                </c:pt>
                <c:pt idx="414">
                  <c:v>2119.5</c:v>
                </c:pt>
                <c:pt idx="415">
                  <c:v>2117.8000000000002</c:v>
                </c:pt>
                <c:pt idx="416">
                  <c:v>2207</c:v>
                </c:pt>
                <c:pt idx="417">
                  <c:v>2314.1666666666665</c:v>
                </c:pt>
                <c:pt idx="418">
                  <c:v>2260.75</c:v>
                </c:pt>
                <c:pt idx="419">
                  <c:v>2197.5</c:v>
                </c:pt>
                <c:pt idx="420">
                  <c:v>2141.1999999999998</c:v>
                </c:pt>
                <c:pt idx="421">
                  <c:v>2172.6</c:v>
                </c:pt>
                <c:pt idx="422">
                  <c:v>2218.9</c:v>
                </c:pt>
                <c:pt idx="423">
                  <c:v>2191.6999999999998</c:v>
                </c:pt>
                <c:pt idx="424">
                  <c:v>2198.8000000000002</c:v>
                </c:pt>
                <c:pt idx="425">
                  <c:v>2175.9</c:v>
                </c:pt>
                <c:pt idx="426">
                  <c:v>2152.6</c:v>
                </c:pt>
                <c:pt idx="427">
                  <c:v>2196.1</c:v>
                </c:pt>
                <c:pt idx="428">
                  <c:v>2212.6</c:v>
                </c:pt>
                <c:pt idx="429">
                  <c:v>2233.8000000000002</c:v>
                </c:pt>
                <c:pt idx="430">
                  <c:v>2262.75</c:v>
                </c:pt>
                <c:pt idx="431">
                  <c:v>2360.5</c:v>
                </c:pt>
                <c:pt idx="432">
                  <c:v>2420.5</c:v>
                </c:pt>
                <c:pt idx="433">
                  <c:v>2571.8000000000002</c:v>
                </c:pt>
                <c:pt idx="434">
                  <c:v>2594.1</c:v>
                </c:pt>
                <c:pt idx="435">
                  <c:v>2532.6</c:v>
                </c:pt>
                <c:pt idx="436">
                  <c:v>2502.375</c:v>
                </c:pt>
                <c:pt idx="437">
                  <c:v>2519.9</c:v>
                </c:pt>
                <c:pt idx="438">
                  <c:v>2597.6</c:v>
                </c:pt>
                <c:pt idx="439">
                  <c:v>2672.625</c:v>
                </c:pt>
                <c:pt idx="440">
                  <c:v>2594.1</c:v>
                </c:pt>
                <c:pt idx="441">
                  <c:v>2486</c:v>
                </c:pt>
                <c:pt idx="442">
                  <c:v>2441.3000000000002</c:v>
                </c:pt>
                <c:pt idx="443">
                  <c:v>2458.8000000000002</c:v>
                </c:pt>
                <c:pt idx="444">
                  <c:v>2492.4</c:v>
                </c:pt>
                <c:pt idx="445">
                  <c:v>2445.3000000000002</c:v>
                </c:pt>
                <c:pt idx="446">
                  <c:v>2358.1999999999998</c:v>
                </c:pt>
                <c:pt idx="447">
                  <c:v>2247.3000000000002</c:v>
                </c:pt>
                <c:pt idx="448">
                  <c:v>2212</c:v>
                </c:pt>
                <c:pt idx="449">
                  <c:v>2208.4</c:v>
                </c:pt>
                <c:pt idx="450">
                  <c:v>2283.6</c:v>
                </c:pt>
              </c:numCache>
            </c:numRef>
          </c:xVal>
          <c:yVal>
            <c:numRef>
              <c:f>原始数据!$AT$115:$AT$565</c:f>
              <c:numCache>
                <c:formatCode>#,##0.00_ </c:formatCode>
                <c:ptCount val="451"/>
                <c:pt idx="0">
                  <c:v>11634</c:v>
                </c:pt>
                <c:pt idx="1">
                  <c:v>11517</c:v>
                </c:pt>
                <c:pt idx="2">
                  <c:v>11399</c:v>
                </c:pt>
                <c:pt idx="3">
                  <c:v>11367</c:v>
                </c:pt>
                <c:pt idx="4">
                  <c:v>11355</c:v>
                </c:pt>
                <c:pt idx="5">
                  <c:v>11255</c:v>
                </c:pt>
                <c:pt idx="6">
                  <c:v>11258</c:v>
                </c:pt>
                <c:pt idx="7">
                  <c:v>11317</c:v>
                </c:pt>
                <c:pt idx="8">
                  <c:v>11600</c:v>
                </c:pt>
                <c:pt idx="9">
                  <c:v>11602</c:v>
                </c:pt>
                <c:pt idx="10">
                  <c:v>11663</c:v>
                </c:pt>
                <c:pt idx="11">
                  <c:v>11752</c:v>
                </c:pt>
                <c:pt idx="12">
                  <c:v>11851</c:v>
                </c:pt>
                <c:pt idx="13">
                  <c:v>11941</c:v>
                </c:pt>
                <c:pt idx="14">
                  <c:v>12000</c:v>
                </c:pt>
                <c:pt idx="15">
                  <c:v>12145</c:v>
                </c:pt>
                <c:pt idx="16">
                  <c:v>12460</c:v>
                </c:pt>
                <c:pt idx="17">
                  <c:v>12775</c:v>
                </c:pt>
                <c:pt idx="18">
                  <c:v>12722</c:v>
                </c:pt>
                <c:pt idx="19">
                  <c:v>12405</c:v>
                </c:pt>
                <c:pt idx="20">
                  <c:v>12604</c:v>
                </c:pt>
                <c:pt idx="21">
                  <c:v>12502</c:v>
                </c:pt>
                <c:pt idx="22">
                  <c:v>12651</c:v>
                </c:pt>
                <c:pt idx="23">
                  <c:v>12447</c:v>
                </c:pt>
                <c:pt idx="24">
                  <c:v>12429</c:v>
                </c:pt>
                <c:pt idx="25">
                  <c:v>12797</c:v>
                </c:pt>
                <c:pt idx="26">
                  <c:v>12886</c:v>
                </c:pt>
                <c:pt idx="27">
                  <c:v>13052</c:v>
                </c:pt>
                <c:pt idx="28">
                  <c:v>13083</c:v>
                </c:pt>
                <c:pt idx="29">
                  <c:v>12767</c:v>
                </c:pt>
                <c:pt idx="30">
                  <c:v>12776</c:v>
                </c:pt>
                <c:pt idx="31">
                  <c:v>12709</c:v>
                </c:pt>
                <c:pt idx="32">
                  <c:v>12824</c:v>
                </c:pt>
                <c:pt idx="33">
                  <c:v>12929</c:v>
                </c:pt>
                <c:pt idx="34">
                  <c:v>12808</c:v>
                </c:pt>
                <c:pt idx="35">
                  <c:v>12867</c:v>
                </c:pt>
                <c:pt idx="36">
                  <c:v>12803</c:v>
                </c:pt>
                <c:pt idx="37">
                  <c:v>12783</c:v>
                </c:pt>
                <c:pt idx="38">
                  <c:v>12971</c:v>
                </c:pt>
                <c:pt idx="39">
                  <c:v>13277</c:v>
                </c:pt>
                <c:pt idx="40">
                  <c:v>13324</c:v>
                </c:pt>
                <c:pt idx="41">
                  <c:v>13374</c:v>
                </c:pt>
                <c:pt idx="42">
                  <c:v>13269</c:v>
                </c:pt>
                <c:pt idx="43">
                  <c:v>14200</c:v>
                </c:pt>
                <c:pt idx="44">
                  <c:v>14116</c:v>
                </c:pt>
                <c:pt idx="45">
                  <c:v>14856</c:v>
                </c:pt>
                <c:pt idx="46">
                  <c:v>14206</c:v>
                </c:pt>
                <c:pt idx="47">
                  <c:v>14656</c:v>
                </c:pt>
                <c:pt idx="48">
                  <c:v>13993</c:v>
                </c:pt>
                <c:pt idx="49">
                  <c:v>13431</c:v>
                </c:pt>
                <c:pt idx="50">
                  <c:v>13109</c:v>
                </c:pt>
                <c:pt idx="51">
                  <c:v>13239</c:v>
                </c:pt>
                <c:pt idx="52">
                  <c:v>13023</c:v>
                </c:pt>
                <c:pt idx="53">
                  <c:v>12974</c:v>
                </c:pt>
                <c:pt idx="54">
                  <c:v>13284</c:v>
                </c:pt>
                <c:pt idx="55">
                  <c:v>13307</c:v>
                </c:pt>
                <c:pt idx="56">
                  <c:v>13580</c:v>
                </c:pt>
                <c:pt idx="57">
                  <c:v>13453</c:v>
                </c:pt>
                <c:pt idx="58">
                  <c:v>13757</c:v>
                </c:pt>
                <c:pt idx="59">
                  <c:v>14167</c:v>
                </c:pt>
                <c:pt idx="60">
                  <c:v>13741</c:v>
                </c:pt>
                <c:pt idx="61">
                  <c:v>13957</c:v>
                </c:pt>
                <c:pt idx="62">
                  <c:v>13659</c:v>
                </c:pt>
                <c:pt idx="63">
                  <c:v>13773</c:v>
                </c:pt>
                <c:pt idx="64">
                  <c:v>13750</c:v>
                </c:pt>
                <c:pt idx="65">
                  <c:v>13738</c:v>
                </c:pt>
                <c:pt idx="66">
                  <c:v>14022</c:v>
                </c:pt>
                <c:pt idx="67">
                  <c:v>13863</c:v>
                </c:pt>
                <c:pt idx="68">
                  <c:v>14058</c:v>
                </c:pt>
                <c:pt idx="69">
                  <c:v>14184</c:v>
                </c:pt>
                <c:pt idx="70">
                  <c:v>13890</c:v>
                </c:pt>
                <c:pt idx="71">
                  <c:v>13841</c:v>
                </c:pt>
                <c:pt idx="72">
                  <c:v>13914</c:v>
                </c:pt>
                <c:pt idx="73">
                  <c:v>13951</c:v>
                </c:pt>
                <c:pt idx="74">
                  <c:v>13822</c:v>
                </c:pt>
                <c:pt idx="75">
                  <c:v>13827</c:v>
                </c:pt>
                <c:pt idx="76">
                  <c:v>13578</c:v>
                </c:pt>
                <c:pt idx="77">
                  <c:v>13854</c:v>
                </c:pt>
                <c:pt idx="78">
                  <c:v>13931</c:v>
                </c:pt>
                <c:pt idx="79">
                  <c:v>14048</c:v>
                </c:pt>
                <c:pt idx="80">
                  <c:v>14111</c:v>
                </c:pt>
                <c:pt idx="81">
                  <c:v>14283</c:v>
                </c:pt>
                <c:pt idx="82">
                  <c:v>14206</c:v>
                </c:pt>
                <c:pt idx="83">
                  <c:v>14458</c:v>
                </c:pt>
                <c:pt idx="84">
                  <c:v>15522</c:v>
                </c:pt>
                <c:pt idx="85">
                  <c:v>15905</c:v>
                </c:pt>
                <c:pt idx="86">
                  <c:v>16079</c:v>
                </c:pt>
                <c:pt idx="87">
                  <c:v>15976</c:v>
                </c:pt>
                <c:pt idx="88">
                  <c:v>15885</c:v>
                </c:pt>
                <c:pt idx="89">
                  <c:v>15942</c:v>
                </c:pt>
                <c:pt idx="90">
                  <c:v>16209</c:v>
                </c:pt>
                <c:pt idx="91">
                  <c:v>15926</c:v>
                </c:pt>
                <c:pt idx="92">
                  <c:v>16023</c:v>
                </c:pt>
                <c:pt idx="93">
                  <c:v>15999</c:v>
                </c:pt>
                <c:pt idx="94">
                  <c:v>15848</c:v>
                </c:pt>
                <c:pt idx="95">
                  <c:v>16005</c:v>
                </c:pt>
                <c:pt idx="96">
                  <c:v>15902</c:v>
                </c:pt>
                <c:pt idx="97">
                  <c:v>15409</c:v>
                </c:pt>
                <c:pt idx="98">
                  <c:v>15255</c:v>
                </c:pt>
                <c:pt idx="99">
                  <c:v>14864</c:v>
                </c:pt>
                <c:pt idx="100">
                  <c:v>14334</c:v>
                </c:pt>
                <c:pt idx="101">
                  <c:v>14092</c:v>
                </c:pt>
                <c:pt idx="102">
                  <c:v>14129</c:v>
                </c:pt>
                <c:pt idx="103">
                  <c:v>14336</c:v>
                </c:pt>
                <c:pt idx="104">
                  <c:v>14416</c:v>
                </c:pt>
                <c:pt idx="105">
                  <c:v>14597</c:v>
                </c:pt>
                <c:pt idx="106">
                  <c:v>14846</c:v>
                </c:pt>
                <c:pt idx="107">
                  <c:v>14434</c:v>
                </c:pt>
                <c:pt idx="108">
                  <c:v>14434</c:v>
                </c:pt>
                <c:pt idx="109">
                  <c:v>14269</c:v>
                </c:pt>
                <c:pt idx="110">
                  <c:v>14188</c:v>
                </c:pt>
                <c:pt idx="111">
                  <c:v>14018</c:v>
                </c:pt>
                <c:pt idx="112">
                  <c:v>13883</c:v>
                </c:pt>
                <c:pt idx="113">
                  <c:v>14142</c:v>
                </c:pt>
                <c:pt idx="114">
                  <c:v>13987</c:v>
                </c:pt>
                <c:pt idx="115">
                  <c:v>13809</c:v>
                </c:pt>
                <c:pt idx="116">
                  <c:v>13765</c:v>
                </c:pt>
                <c:pt idx="117">
                  <c:v>13760</c:v>
                </c:pt>
                <c:pt idx="118">
                  <c:v>13969</c:v>
                </c:pt>
                <c:pt idx="119">
                  <c:v>14292</c:v>
                </c:pt>
                <c:pt idx="120">
                  <c:v>14835</c:v>
                </c:pt>
                <c:pt idx="121">
                  <c:v>14455</c:v>
                </c:pt>
                <c:pt idx="122">
                  <c:v>14432</c:v>
                </c:pt>
                <c:pt idx="123">
                  <c:v>14558</c:v>
                </c:pt>
                <c:pt idx="124">
                  <c:v>14676</c:v>
                </c:pt>
                <c:pt idx="125">
                  <c:v>14617</c:v>
                </c:pt>
                <c:pt idx="126">
                  <c:v>14602</c:v>
                </c:pt>
                <c:pt idx="127">
                  <c:v>14764</c:v>
                </c:pt>
                <c:pt idx="128">
                  <c:v>14536</c:v>
                </c:pt>
                <c:pt idx="129">
                  <c:v>14234</c:v>
                </c:pt>
                <c:pt idx="130">
                  <c:v>14120</c:v>
                </c:pt>
                <c:pt idx="131">
                  <c:v>13984</c:v>
                </c:pt>
                <c:pt idx="132">
                  <c:v>14028</c:v>
                </c:pt>
                <c:pt idx="133">
                  <c:v>14015</c:v>
                </c:pt>
                <c:pt idx="134">
                  <c:v>14211</c:v>
                </c:pt>
                <c:pt idx="135">
                  <c:v>14315</c:v>
                </c:pt>
                <c:pt idx="136">
                  <c:v>14561</c:v>
                </c:pt>
                <c:pt idx="137">
                  <c:v>14404</c:v>
                </c:pt>
                <c:pt idx="138">
                  <c:v>14634</c:v>
                </c:pt>
                <c:pt idx="139">
                  <c:v>14775</c:v>
                </c:pt>
                <c:pt idx="140">
                  <c:v>14646</c:v>
                </c:pt>
                <c:pt idx="141">
                  <c:v>14542</c:v>
                </c:pt>
                <c:pt idx="142">
                  <c:v>14619</c:v>
                </c:pt>
                <c:pt idx="143">
                  <c:v>14475</c:v>
                </c:pt>
                <c:pt idx="144">
                  <c:v>14383</c:v>
                </c:pt>
                <c:pt idx="145">
                  <c:v>14313</c:v>
                </c:pt>
                <c:pt idx="146">
                  <c:v>14222</c:v>
                </c:pt>
                <c:pt idx="147">
                  <c:v>14235</c:v>
                </c:pt>
                <c:pt idx="148">
                  <c:v>13958</c:v>
                </c:pt>
                <c:pt idx="149">
                  <c:v>14003</c:v>
                </c:pt>
                <c:pt idx="150">
                  <c:v>13789</c:v>
                </c:pt>
                <c:pt idx="151">
                  <c:v>13884</c:v>
                </c:pt>
                <c:pt idx="152">
                  <c:v>13750</c:v>
                </c:pt>
                <c:pt idx="153">
                  <c:v>13703</c:v>
                </c:pt>
                <c:pt idx="154">
                  <c:v>13697</c:v>
                </c:pt>
                <c:pt idx="155">
                  <c:v>13677</c:v>
                </c:pt>
                <c:pt idx="156">
                  <c:v>13698</c:v>
                </c:pt>
                <c:pt idx="157">
                  <c:v>13435</c:v>
                </c:pt>
                <c:pt idx="158">
                  <c:v>13447</c:v>
                </c:pt>
                <c:pt idx="159">
                  <c:v>13438</c:v>
                </c:pt>
                <c:pt idx="160">
                  <c:v>13580</c:v>
                </c:pt>
                <c:pt idx="161">
                  <c:v>13507</c:v>
                </c:pt>
                <c:pt idx="162">
                  <c:v>13453</c:v>
                </c:pt>
                <c:pt idx="163">
                  <c:v>13470</c:v>
                </c:pt>
                <c:pt idx="164">
                  <c:v>13550</c:v>
                </c:pt>
                <c:pt idx="165">
                  <c:v>13695</c:v>
                </c:pt>
                <c:pt idx="166">
                  <c:v>13732</c:v>
                </c:pt>
                <c:pt idx="167">
                  <c:v>13852</c:v>
                </c:pt>
                <c:pt idx="168">
                  <c:v>14045</c:v>
                </c:pt>
                <c:pt idx="169">
                  <c:v>14025</c:v>
                </c:pt>
                <c:pt idx="170">
                  <c:v>13946</c:v>
                </c:pt>
                <c:pt idx="171">
                  <c:v>13958</c:v>
                </c:pt>
                <c:pt idx="172">
                  <c:v>14135</c:v>
                </c:pt>
                <c:pt idx="173">
                  <c:v>14264</c:v>
                </c:pt>
                <c:pt idx="174">
                  <c:v>14268</c:v>
                </c:pt>
                <c:pt idx="175">
                  <c:v>14261</c:v>
                </c:pt>
                <c:pt idx="176">
                  <c:v>14464</c:v>
                </c:pt>
                <c:pt idx="177">
                  <c:v>14351</c:v>
                </c:pt>
                <c:pt idx="178">
                  <c:v>14322</c:v>
                </c:pt>
                <c:pt idx="179">
                  <c:v>14237</c:v>
                </c:pt>
                <c:pt idx="180">
                  <c:v>14212</c:v>
                </c:pt>
                <c:pt idx="181">
                  <c:v>14102</c:v>
                </c:pt>
                <c:pt idx="182">
                  <c:v>14100</c:v>
                </c:pt>
                <c:pt idx="183">
                  <c:v>13971</c:v>
                </c:pt>
                <c:pt idx="184">
                  <c:v>13993</c:v>
                </c:pt>
                <c:pt idx="185">
                  <c:v>14070</c:v>
                </c:pt>
                <c:pt idx="186">
                  <c:v>14054</c:v>
                </c:pt>
                <c:pt idx="187">
                  <c:v>14064</c:v>
                </c:pt>
                <c:pt idx="188">
                  <c:v>14093</c:v>
                </c:pt>
                <c:pt idx="189">
                  <c:v>14296</c:v>
                </c:pt>
                <c:pt idx="190">
                  <c:v>14427</c:v>
                </c:pt>
                <c:pt idx="191">
                  <c:v>14397</c:v>
                </c:pt>
                <c:pt idx="192">
                  <c:v>14524</c:v>
                </c:pt>
                <c:pt idx="193">
                  <c:v>14626</c:v>
                </c:pt>
                <c:pt idx="194">
                  <c:v>14433</c:v>
                </c:pt>
                <c:pt idx="195">
                  <c:v>14346</c:v>
                </c:pt>
                <c:pt idx="196">
                  <c:v>14346</c:v>
                </c:pt>
                <c:pt idx="197">
                  <c:v>14161</c:v>
                </c:pt>
                <c:pt idx="198">
                  <c:v>14135</c:v>
                </c:pt>
                <c:pt idx="199">
                  <c:v>14126</c:v>
                </c:pt>
                <c:pt idx="200">
                  <c:v>14119</c:v>
                </c:pt>
                <c:pt idx="201">
                  <c:v>14240</c:v>
                </c:pt>
                <c:pt idx="202">
                  <c:v>14103</c:v>
                </c:pt>
                <c:pt idx="203">
                  <c:v>14189</c:v>
                </c:pt>
                <c:pt idx="204">
                  <c:v>14169</c:v>
                </c:pt>
                <c:pt idx="205">
                  <c:v>14290</c:v>
                </c:pt>
                <c:pt idx="206">
                  <c:v>14274</c:v>
                </c:pt>
                <c:pt idx="207">
                  <c:v>14559</c:v>
                </c:pt>
                <c:pt idx="208">
                  <c:v>14671</c:v>
                </c:pt>
                <c:pt idx="209">
                  <c:v>14723</c:v>
                </c:pt>
                <c:pt idx="210">
                  <c:v>14643</c:v>
                </c:pt>
                <c:pt idx="211">
                  <c:v>14566</c:v>
                </c:pt>
                <c:pt idx="212">
                  <c:v>14566</c:v>
                </c:pt>
                <c:pt idx="213">
                  <c:v>14419</c:v>
                </c:pt>
                <c:pt idx="214">
                  <c:v>13988</c:v>
                </c:pt>
                <c:pt idx="215">
                  <c:v>14028</c:v>
                </c:pt>
                <c:pt idx="216">
                  <c:v>13901</c:v>
                </c:pt>
                <c:pt idx="217">
                  <c:v>13682</c:v>
                </c:pt>
                <c:pt idx="218">
                  <c:v>13461</c:v>
                </c:pt>
                <c:pt idx="219">
                  <c:v>13168</c:v>
                </c:pt>
                <c:pt idx="220">
                  <c:v>12518</c:v>
                </c:pt>
                <c:pt idx="221">
                  <c:v>12146</c:v>
                </c:pt>
                <c:pt idx="222">
                  <c:v>11951</c:v>
                </c:pt>
                <c:pt idx="223">
                  <c:v>12102</c:v>
                </c:pt>
                <c:pt idx="224">
                  <c:v>12419</c:v>
                </c:pt>
                <c:pt idx="225">
                  <c:v>12808</c:v>
                </c:pt>
                <c:pt idx="226">
                  <c:v>13084</c:v>
                </c:pt>
                <c:pt idx="227">
                  <c:v>13205</c:v>
                </c:pt>
                <c:pt idx="228">
                  <c:v>13197</c:v>
                </c:pt>
                <c:pt idx="229">
                  <c:v>13639</c:v>
                </c:pt>
                <c:pt idx="230">
                  <c:v>13713</c:v>
                </c:pt>
                <c:pt idx="231">
                  <c:v>13779</c:v>
                </c:pt>
                <c:pt idx="232">
                  <c:v>14002</c:v>
                </c:pt>
                <c:pt idx="233">
                  <c:v>14191</c:v>
                </c:pt>
                <c:pt idx="234">
                  <c:v>14239</c:v>
                </c:pt>
                <c:pt idx="235">
                  <c:v>14611</c:v>
                </c:pt>
                <c:pt idx="236">
                  <c:v>14747</c:v>
                </c:pt>
                <c:pt idx="237">
                  <c:v>14793</c:v>
                </c:pt>
                <c:pt idx="238">
                  <c:v>14769</c:v>
                </c:pt>
                <c:pt idx="239">
                  <c:v>15063</c:v>
                </c:pt>
                <c:pt idx="240">
                  <c:v>14948</c:v>
                </c:pt>
                <c:pt idx="241">
                  <c:v>14829</c:v>
                </c:pt>
                <c:pt idx="242">
                  <c:v>14942</c:v>
                </c:pt>
                <c:pt idx="243">
                  <c:v>14937</c:v>
                </c:pt>
                <c:pt idx="244">
                  <c:v>14780</c:v>
                </c:pt>
                <c:pt idx="245">
                  <c:v>14809</c:v>
                </c:pt>
                <c:pt idx="246">
                  <c:v>14856</c:v>
                </c:pt>
                <c:pt idx="247">
                  <c:v>14580</c:v>
                </c:pt>
                <c:pt idx="248">
                  <c:v>14787</c:v>
                </c:pt>
                <c:pt idx="249">
                  <c:v>14866</c:v>
                </c:pt>
                <c:pt idx="250">
                  <c:v>15136</c:v>
                </c:pt>
                <c:pt idx="251">
                  <c:v>15165</c:v>
                </c:pt>
                <c:pt idx="252">
                  <c:v>15043</c:v>
                </c:pt>
                <c:pt idx="253">
                  <c:v>15243</c:v>
                </c:pt>
                <c:pt idx="254">
                  <c:v>15597</c:v>
                </c:pt>
                <c:pt idx="255">
                  <c:v>15943</c:v>
                </c:pt>
                <c:pt idx="256">
                  <c:v>16295</c:v>
                </c:pt>
                <c:pt idx="257">
                  <c:v>16839</c:v>
                </c:pt>
                <c:pt idx="258">
                  <c:v>16613</c:v>
                </c:pt>
                <c:pt idx="259">
                  <c:v>16836</c:v>
                </c:pt>
                <c:pt idx="260">
                  <c:v>16441</c:v>
                </c:pt>
                <c:pt idx="261">
                  <c:v>16074</c:v>
                </c:pt>
                <c:pt idx="262">
                  <c:v>15881</c:v>
                </c:pt>
                <c:pt idx="263">
                  <c:v>15191</c:v>
                </c:pt>
                <c:pt idx="264">
                  <c:v>15229</c:v>
                </c:pt>
                <c:pt idx="265">
                  <c:v>15233</c:v>
                </c:pt>
                <c:pt idx="266">
                  <c:v>15569</c:v>
                </c:pt>
                <c:pt idx="267">
                  <c:v>15569</c:v>
                </c:pt>
                <c:pt idx="268">
                  <c:v>16112</c:v>
                </c:pt>
                <c:pt idx="269">
                  <c:v>17086</c:v>
                </c:pt>
                <c:pt idx="270">
                  <c:v>17308</c:v>
                </c:pt>
                <c:pt idx="271">
                  <c:v>17274</c:v>
                </c:pt>
                <c:pt idx="272">
                  <c:v>17516</c:v>
                </c:pt>
                <c:pt idx="273">
                  <c:v>17259</c:v>
                </c:pt>
                <c:pt idx="274">
                  <c:v>17393</c:v>
                </c:pt>
                <c:pt idx="275">
                  <c:v>17534</c:v>
                </c:pt>
                <c:pt idx="276">
                  <c:v>17941</c:v>
                </c:pt>
                <c:pt idx="277">
                  <c:v>18216</c:v>
                </c:pt>
                <c:pt idx="278">
                  <c:v>18669</c:v>
                </c:pt>
                <c:pt idx="279">
                  <c:v>19149</c:v>
                </c:pt>
                <c:pt idx="280">
                  <c:v>19860</c:v>
                </c:pt>
                <c:pt idx="281">
                  <c:v>19206</c:v>
                </c:pt>
                <c:pt idx="282">
                  <c:v>18423</c:v>
                </c:pt>
                <c:pt idx="283">
                  <c:v>18534</c:v>
                </c:pt>
                <c:pt idx="284">
                  <c:v>18499</c:v>
                </c:pt>
                <c:pt idx="285">
                  <c:v>18635</c:v>
                </c:pt>
                <c:pt idx="286">
                  <c:v>18651</c:v>
                </c:pt>
                <c:pt idx="287">
                  <c:v>18737</c:v>
                </c:pt>
                <c:pt idx="288">
                  <c:v>18800</c:v>
                </c:pt>
                <c:pt idx="289">
                  <c:v>19153</c:v>
                </c:pt>
                <c:pt idx="290">
                  <c:v>19060</c:v>
                </c:pt>
                <c:pt idx="291">
                  <c:v>19431</c:v>
                </c:pt>
                <c:pt idx="292">
                  <c:v>19680</c:v>
                </c:pt>
                <c:pt idx="293">
                  <c:v>19857</c:v>
                </c:pt>
                <c:pt idx="294">
                  <c:v>19934</c:v>
                </c:pt>
                <c:pt idx="295">
                  <c:v>20380</c:v>
                </c:pt>
                <c:pt idx="296">
                  <c:v>21013</c:v>
                </c:pt>
                <c:pt idx="297">
                  <c:v>21850</c:v>
                </c:pt>
                <c:pt idx="298">
                  <c:v>22260</c:v>
                </c:pt>
                <c:pt idx="299">
                  <c:v>22641</c:v>
                </c:pt>
                <c:pt idx="300">
                  <c:v>22269</c:v>
                </c:pt>
                <c:pt idx="301">
                  <c:v>22238</c:v>
                </c:pt>
                <c:pt idx="302">
                  <c:v>22908</c:v>
                </c:pt>
                <c:pt idx="303">
                  <c:v>23015</c:v>
                </c:pt>
                <c:pt idx="304">
                  <c:v>20384</c:v>
                </c:pt>
                <c:pt idx="305">
                  <c:v>20166</c:v>
                </c:pt>
                <c:pt idx="306">
                  <c:v>18971</c:v>
                </c:pt>
                <c:pt idx="307">
                  <c:v>18474</c:v>
                </c:pt>
                <c:pt idx="308">
                  <c:v>19290</c:v>
                </c:pt>
                <c:pt idx="309">
                  <c:v>18961</c:v>
                </c:pt>
                <c:pt idx="310">
                  <c:v>18807</c:v>
                </c:pt>
                <c:pt idx="311">
                  <c:v>19047</c:v>
                </c:pt>
                <c:pt idx="312">
                  <c:v>19856</c:v>
                </c:pt>
                <c:pt idx="313">
                  <c:v>19973</c:v>
                </c:pt>
                <c:pt idx="314">
                  <c:v>20378</c:v>
                </c:pt>
                <c:pt idx="315">
                  <c:v>21317</c:v>
                </c:pt>
                <c:pt idx="316">
                  <c:v>21286</c:v>
                </c:pt>
                <c:pt idx="317">
                  <c:v>21427</c:v>
                </c:pt>
                <c:pt idx="318">
                  <c:v>21662</c:v>
                </c:pt>
                <c:pt idx="319">
                  <c:v>22569</c:v>
                </c:pt>
                <c:pt idx="320">
                  <c:v>22273</c:v>
                </c:pt>
                <c:pt idx="321">
                  <c:v>22324</c:v>
                </c:pt>
                <c:pt idx="322">
                  <c:v>22689</c:v>
                </c:pt>
                <c:pt idx="323">
                  <c:v>21547</c:v>
                </c:pt>
                <c:pt idx="324">
                  <c:v>21801</c:v>
                </c:pt>
                <c:pt idx="325">
                  <c:v>22642</c:v>
                </c:pt>
                <c:pt idx="326">
                  <c:v>22229</c:v>
                </c:pt>
                <c:pt idx="327">
                  <c:v>21933</c:v>
                </c:pt>
                <c:pt idx="328">
                  <c:v>21162</c:v>
                </c:pt>
                <c:pt idx="329">
                  <c:v>21550</c:v>
                </c:pt>
                <c:pt idx="330">
                  <c:v>20825</c:v>
                </c:pt>
                <c:pt idx="331">
                  <c:v>20710</c:v>
                </c:pt>
                <c:pt idx="332">
                  <c:v>20205</c:v>
                </c:pt>
                <c:pt idx="333">
                  <c:v>20312</c:v>
                </c:pt>
                <c:pt idx="334">
                  <c:v>20363</c:v>
                </c:pt>
                <c:pt idx="335">
                  <c:v>20320</c:v>
                </c:pt>
                <c:pt idx="336">
                  <c:v>20531</c:v>
                </c:pt>
                <c:pt idx="337">
                  <c:v>20049</c:v>
                </c:pt>
                <c:pt idx="338">
                  <c:v>19557</c:v>
                </c:pt>
                <c:pt idx="339">
                  <c:v>19255</c:v>
                </c:pt>
                <c:pt idx="340">
                  <c:v>18437</c:v>
                </c:pt>
                <c:pt idx="341">
                  <c:v>17807</c:v>
                </c:pt>
                <c:pt idx="342">
                  <c:v>17983</c:v>
                </c:pt>
                <c:pt idx="343">
                  <c:v>18204</c:v>
                </c:pt>
                <c:pt idx="344">
                  <c:v>18269</c:v>
                </c:pt>
                <c:pt idx="345">
                  <c:v>18645</c:v>
                </c:pt>
                <c:pt idx="346">
                  <c:v>18499</c:v>
                </c:pt>
                <c:pt idx="347">
                  <c:v>18773</c:v>
                </c:pt>
                <c:pt idx="348">
                  <c:v>18433</c:v>
                </c:pt>
                <c:pt idx="349">
                  <c:v>18496</c:v>
                </c:pt>
                <c:pt idx="350">
                  <c:v>18743</c:v>
                </c:pt>
                <c:pt idx="351">
                  <c:v>18648</c:v>
                </c:pt>
                <c:pt idx="352">
                  <c:v>18323</c:v>
                </c:pt>
                <c:pt idx="353">
                  <c:v>18412</c:v>
                </c:pt>
                <c:pt idx="354">
                  <c:v>18507</c:v>
                </c:pt>
                <c:pt idx="355">
                  <c:v>18505</c:v>
                </c:pt>
                <c:pt idx="356">
                  <c:v>18640</c:v>
                </c:pt>
                <c:pt idx="357">
                  <c:v>18217</c:v>
                </c:pt>
                <c:pt idx="358">
                  <c:v>18569</c:v>
                </c:pt>
                <c:pt idx="359">
                  <c:v>18870</c:v>
                </c:pt>
                <c:pt idx="360">
                  <c:v>18976</c:v>
                </c:pt>
                <c:pt idx="361">
                  <c:v>19106</c:v>
                </c:pt>
                <c:pt idx="362">
                  <c:v>19269</c:v>
                </c:pt>
                <c:pt idx="363">
                  <c:v>18866</c:v>
                </c:pt>
                <c:pt idx="364">
                  <c:v>18805</c:v>
                </c:pt>
                <c:pt idx="365">
                  <c:v>18683</c:v>
                </c:pt>
                <c:pt idx="366">
                  <c:v>17993</c:v>
                </c:pt>
                <c:pt idx="367">
                  <c:v>18123</c:v>
                </c:pt>
                <c:pt idx="368">
                  <c:v>18542</c:v>
                </c:pt>
                <c:pt idx="369">
                  <c:v>18671</c:v>
                </c:pt>
                <c:pt idx="370">
                  <c:v>18747</c:v>
                </c:pt>
                <c:pt idx="371">
                  <c:v>18734</c:v>
                </c:pt>
                <c:pt idx="372">
                  <c:v>18399</c:v>
                </c:pt>
                <c:pt idx="373">
                  <c:v>18501</c:v>
                </c:pt>
                <c:pt idx="374">
                  <c:v>18434</c:v>
                </c:pt>
                <c:pt idx="375">
                  <c:v>18395</c:v>
                </c:pt>
                <c:pt idx="376">
                  <c:v>18206</c:v>
                </c:pt>
                <c:pt idx="377">
                  <c:v>18153</c:v>
                </c:pt>
                <c:pt idx="378">
                  <c:v>18454</c:v>
                </c:pt>
                <c:pt idx="379">
                  <c:v>18465</c:v>
                </c:pt>
                <c:pt idx="380">
                  <c:v>18411</c:v>
                </c:pt>
                <c:pt idx="381">
                  <c:v>18840</c:v>
                </c:pt>
                <c:pt idx="382">
                  <c:v>18567</c:v>
                </c:pt>
                <c:pt idx="383">
                  <c:v>18451</c:v>
                </c:pt>
                <c:pt idx="384">
                  <c:v>18343</c:v>
                </c:pt>
                <c:pt idx="385">
                  <c:v>18403</c:v>
                </c:pt>
                <c:pt idx="386">
                  <c:v>18098</c:v>
                </c:pt>
                <c:pt idx="387">
                  <c:v>18265</c:v>
                </c:pt>
                <c:pt idx="388">
                  <c:v>18344</c:v>
                </c:pt>
                <c:pt idx="389">
                  <c:v>18396</c:v>
                </c:pt>
                <c:pt idx="390">
                  <c:v>18550</c:v>
                </c:pt>
                <c:pt idx="391">
                  <c:v>18431</c:v>
                </c:pt>
                <c:pt idx="392">
                  <c:v>18252</c:v>
                </c:pt>
                <c:pt idx="393">
                  <c:v>18265</c:v>
                </c:pt>
                <c:pt idx="394">
                  <c:v>18227</c:v>
                </c:pt>
                <c:pt idx="395">
                  <c:v>18306</c:v>
                </c:pt>
                <c:pt idx="396">
                  <c:v>18348</c:v>
                </c:pt>
                <c:pt idx="397">
                  <c:v>18349</c:v>
                </c:pt>
                <c:pt idx="398">
                  <c:v>18419</c:v>
                </c:pt>
                <c:pt idx="399">
                  <c:v>18573</c:v>
                </c:pt>
                <c:pt idx="400">
                  <c:v>18791</c:v>
                </c:pt>
                <c:pt idx="401">
                  <c:v>19056</c:v>
                </c:pt>
                <c:pt idx="402">
                  <c:v>19041</c:v>
                </c:pt>
                <c:pt idx="403">
                  <c:v>19186</c:v>
                </c:pt>
                <c:pt idx="404">
                  <c:v>19352</c:v>
                </c:pt>
                <c:pt idx="405">
                  <c:v>19348</c:v>
                </c:pt>
                <c:pt idx="406">
                  <c:v>19062</c:v>
                </c:pt>
                <c:pt idx="407">
                  <c:v>18932</c:v>
                </c:pt>
                <c:pt idx="408">
                  <c:v>18879</c:v>
                </c:pt>
                <c:pt idx="409">
                  <c:v>18988</c:v>
                </c:pt>
                <c:pt idx="410">
                  <c:v>18970</c:v>
                </c:pt>
                <c:pt idx="411">
                  <c:v>18807</c:v>
                </c:pt>
                <c:pt idx="412">
                  <c:v>18729</c:v>
                </c:pt>
                <c:pt idx="413">
                  <c:v>18608</c:v>
                </c:pt>
                <c:pt idx="414">
                  <c:v>18481</c:v>
                </c:pt>
                <c:pt idx="415">
                  <c:v>18608</c:v>
                </c:pt>
                <c:pt idx="416">
                  <c:v>18873</c:v>
                </c:pt>
                <c:pt idx="417">
                  <c:v>19294</c:v>
                </c:pt>
                <c:pt idx="418">
                  <c:v>19191</c:v>
                </c:pt>
                <c:pt idx="419">
                  <c:v>18995</c:v>
                </c:pt>
                <c:pt idx="420">
                  <c:v>18828</c:v>
                </c:pt>
                <c:pt idx="421">
                  <c:v>18862</c:v>
                </c:pt>
                <c:pt idx="422">
                  <c:v>18804</c:v>
                </c:pt>
                <c:pt idx="423">
                  <c:v>18757</c:v>
                </c:pt>
                <c:pt idx="424">
                  <c:v>18737</c:v>
                </c:pt>
                <c:pt idx="425">
                  <c:v>18680</c:v>
                </c:pt>
                <c:pt idx="426">
                  <c:v>18695</c:v>
                </c:pt>
                <c:pt idx="427">
                  <c:v>18809</c:v>
                </c:pt>
                <c:pt idx="428">
                  <c:v>18986</c:v>
                </c:pt>
                <c:pt idx="429">
                  <c:v>19073</c:v>
                </c:pt>
                <c:pt idx="430">
                  <c:v>19063</c:v>
                </c:pt>
                <c:pt idx="431">
                  <c:v>19400</c:v>
                </c:pt>
                <c:pt idx="432">
                  <c:v>19854</c:v>
                </c:pt>
                <c:pt idx="433">
                  <c:v>19842</c:v>
                </c:pt>
                <c:pt idx="434">
                  <c:v>19915</c:v>
                </c:pt>
                <c:pt idx="435">
                  <c:v>20153</c:v>
                </c:pt>
                <c:pt idx="436">
                  <c:v>20170</c:v>
                </c:pt>
                <c:pt idx="437">
                  <c:v>20223</c:v>
                </c:pt>
                <c:pt idx="438">
                  <c:v>20515</c:v>
                </c:pt>
                <c:pt idx="439">
                  <c:v>20879</c:v>
                </c:pt>
                <c:pt idx="440">
                  <c:v>20741</c:v>
                </c:pt>
                <c:pt idx="441">
                  <c:v>20325</c:v>
                </c:pt>
                <c:pt idx="442">
                  <c:v>20118</c:v>
                </c:pt>
                <c:pt idx="443">
                  <c:v>19847</c:v>
                </c:pt>
                <c:pt idx="444">
                  <c:v>20032</c:v>
                </c:pt>
                <c:pt idx="445">
                  <c:v>19899</c:v>
                </c:pt>
                <c:pt idx="446">
                  <c:v>19487</c:v>
                </c:pt>
                <c:pt idx="447">
                  <c:v>19042</c:v>
                </c:pt>
                <c:pt idx="448">
                  <c:v>18960</c:v>
                </c:pt>
                <c:pt idx="449">
                  <c:v>18747</c:v>
                </c:pt>
                <c:pt idx="450">
                  <c:v>18878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FD-4FF0-BFBD-D705C330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99792"/>
        <c:axId val="1290401712"/>
      </c:scatterChart>
      <c:valAx>
        <c:axId val="129039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期货结算价</a:t>
                </a:r>
                <a:r>
                  <a:rPr lang="en-US" altLang="zh-CN"/>
                  <a:t>(</a:t>
                </a:r>
                <a:r>
                  <a:rPr lang="zh-CN" altLang="en-US"/>
                  <a:t>连续</a:t>
                </a:r>
                <a:r>
                  <a:rPr lang="en-US" altLang="zh-CN"/>
                  <a:t>):</a:t>
                </a:r>
                <a:r>
                  <a:rPr lang="zh-CN" altLang="en-US"/>
                  <a:t>布伦特原油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401712"/>
        <c:crosses val="autoZero"/>
        <c:crossBetween val="midCat"/>
      </c:valAx>
      <c:valAx>
        <c:axId val="12904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r>
                  <a:rPr lang="zh-CN" altLang="en-US"/>
                  <a:t>批发价</a:t>
                </a:r>
                <a:r>
                  <a:rPr lang="en-US" altLang="zh-CN"/>
                  <a:t>:0#</a:t>
                </a:r>
                <a:r>
                  <a:rPr lang="zh-CN" altLang="en-US"/>
                  <a:t>柴油</a:t>
                </a:r>
                <a:r>
                  <a:rPr lang="en-US" altLang="zh-CN"/>
                  <a:t>:</a:t>
                </a:r>
                <a:r>
                  <a:rPr lang="zh-CN" altLang="en-US"/>
                  <a:t>周</a:t>
                </a:r>
              </a:p>
            </c:rich>
          </c:tx>
          <c:layout>
            <c:manualLayout>
              <c:xMode val="edge"/>
              <c:yMode val="edge"/>
              <c:x val="6.4856158488024208E-3"/>
              <c:y val="0.28848375217738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楷体_GB2312" panose="02010609030101010101" pitchFamily="49" charset="-122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129039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lineChart>
        <c:grouping val="standard"/>
        <c:varyColors val="0"/>
        <c:ser>
          <c:idx val="1"/>
          <c:order val="0"/>
          <c:tx>
            <c:strRef>
              <c:f>PPI与水泥价格!$B$20</c:f>
              <c:strCache>
                <c:ptCount val="1"/>
                <c:pt idx="0">
                  <c:v>中国:水泥价格指数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PPI与水泥价格!$A$21:$A$3151</c:f>
              <c:numCache>
                <c:formatCode>yyyy\-mm\-dd</c:formatCode>
                <c:ptCount val="3131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  <c:pt idx="3113">
                  <c:v>45455</c:v>
                </c:pt>
                <c:pt idx="3114">
                  <c:v>45456</c:v>
                </c:pt>
                <c:pt idx="3115">
                  <c:v>45457</c:v>
                </c:pt>
                <c:pt idx="3116">
                  <c:v>45460</c:v>
                </c:pt>
                <c:pt idx="3117">
                  <c:v>45461</c:v>
                </c:pt>
                <c:pt idx="3118">
                  <c:v>45462</c:v>
                </c:pt>
                <c:pt idx="3119">
                  <c:v>45463</c:v>
                </c:pt>
                <c:pt idx="3120">
                  <c:v>45464</c:v>
                </c:pt>
                <c:pt idx="3121">
                  <c:v>45467</c:v>
                </c:pt>
                <c:pt idx="3122">
                  <c:v>45468</c:v>
                </c:pt>
                <c:pt idx="3123">
                  <c:v>45469</c:v>
                </c:pt>
                <c:pt idx="3124">
                  <c:v>45470</c:v>
                </c:pt>
                <c:pt idx="3125">
                  <c:v>45471</c:v>
                </c:pt>
                <c:pt idx="3126">
                  <c:v>45473</c:v>
                </c:pt>
                <c:pt idx="3127">
                  <c:v>45474</c:v>
                </c:pt>
                <c:pt idx="3128">
                  <c:v>45475</c:v>
                </c:pt>
                <c:pt idx="3129">
                  <c:v>45476</c:v>
                </c:pt>
                <c:pt idx="3130">
                  <c:v>45477</c:v>
                </c:pt>
              </c:numCache>
            </c:numRef>
          </c:cat>
          <c:val>
            <c:numRef>
              <c:f>PPI与水泥价格!$B$21:$B$3151</c:f>
              <c:numCache>
                <c:formatCode>#,##0.00_ </c:formatCode>
                <c:ptCount val="31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135.9</c:v>
                </c:pt>
                <c:pt idx="57">
                  <c:v>134.88</c:v>
                </c:pt>
                <c:pt idx="58">
                  <c:v>135.18</c:v>
                </c:pt>
                <c:pt idx="59">
                  <c:v>133.78</c:v>
                </c:pt>
                <c:pt idx="60">
                  <c:v>134.19999999999999</c:v>
                </c:pt>
                <c:pt idx="61">
                  <c:v>132.59</c:v>
                </c:pt>
                <c:pt idx="62">
                  <c:v>132.51</c:v>
                </c:pt>
                <c:pt idx="63">
                  <c:v>133</c:v>
                </c:pt>
                <c:pt idx="64">
                  <c:v>133.34</c:v>
                </c:pt>
                <c:pt idx="65">
                  <c:v>132.94999999999999</c:v>
                </c:pt>
                <c:pt idx="66">
                  <c:v>131.41</c:v>
                </c:pt>
                <c:pt idx="67">
                  <c:v>132.68</c:v>
                </c:pt>
                <c:pt idx="68">
                  <c:v>132.07</c:v>
                </c:pt>
                <c:pt idx="69">
                  <c:v>132.07</c:v>
                </c:pt>
                <c:pt idx="70">
                  <c:v>131.78</c:v>
                </c:pt>
                <c:pt idx="71">
                  <c:v>132.75</c:v>
                </c:pt>
                <c:pt idx="72">
                  <c:v>131.94</c:v>
                </c:pt>
                <c:pt idx="73">
                  <c:v>132.35</c:v>
                </c:pt>
                <c:pt idx="74">
                  <c:v>132.28</c:v>
                </c:pt>
                <c:pt idx="75">
                  <c:v>131.69999999999999</c:v>
                </c:pt>
                <c:pt idx="76">
                  <c:v>131.51</c:v>
                </c:pt>
                <c:pt idx="77">
                  <c:v>131.53</c:v>
                </c:pt>
                <c:pt idx="78">
                  <c:v>131.38</c:v>
                </c:pt>
                <c:pt idx="79">
                  <c:v>131.52000000000001</c:v>
                </c:pt>
                <c:pt idx="80">
                  <c:v>130.58000000000001</c:v>
                </c:pt>
                <c:pt idx="81">
                  <c:v>130.52000000000001</c:v>
                </c:pt>
                <c:pt idx="82">
                  <c:v>129.02000000000001</c:v>
                </c:pt>
                <c:pt idx="83">
                  <c:v>129.52000000000001</c:v>
                </c:pt>
                <c:pt idx="84">
                  <c:v>129.22</c:v>
                </c:pt>
                <c:pt idx="85">
                  <c:v>129.35</c:v>
                </c:pt>
                <c:pt idx="86">
                  <c:v>129.30000000000001</c:v>
                </c:pt>
                <c:pt idx="87">
                  <c:v>0</c:v>
                </c:pt>
                <c:pt idx="88">
                  <c:v>127.54</c:v>
                </c:pt>
                <c:pt idx="89">
                  <c:v>127.51</c:v>
                </c:pt>
                <c:pt idx="90">
                  <c:v>127.39</c:v>
                </c:pt>
                <c:pt idx="91">
                  <c:v>127.45</c:v>
                </c:pt>
                <c:pt idx="92">
                  <c:v>126.75</c:v>
                </c:pt>
                <c:pt idx="93">
                  <c:v>127.2</c:v>
                </c:pt>
                <c:pt idx="94">
                  <c:v>127.06</c:v>
                </c:pt>
                <c:pt idx="95">
                  <c:v>127.29</c:v>
                </c:pt>
                <c:pt idx="96">
                  <c:v>127.67</c:v>
                </c:pt>
                <c:pt idx="97">
                  <c:v>0</c:v>
                </c:pt>
                <c:pt idx="98">
                  <c:v>126.45</c:v>
                </c:pt>
                <c:pt idx="99">
                  <c:v>126.15</c:v>
                </c:pt>
                <c:pt idx="100">
                  <c:v>125.69</c:v>
                </c:pt>
                <c:pt idx="101">
                  <c:v>125.57</c:v>
                </c:pt>
                <c:pt idx="102">
                  <c:v>125.72</c:v>
                </c:pt>
                <c:pt idx="103">
                  <c:v>0</c:v>
                </c:pt>
                <c:pt idx="104">
                  <c:v>0</c:v>
                </c:pt>
                <c:pt idx="105">
                  <c:v>125.1</c:v>
                </c:pt>
                <c:pt idx="106">
                  <c:v>124.99</c:v>
                </c:pt>
                <c:pt idx="107">
                  <c:v>124.92</c:v>
                </c:pt>
                <c:pt idx="108">
                  <c:v>124.56</c:v>
                </c:pt>
                <c:pt idx="109">
                  <c:v>123.82</c:v>
                </c:pt>
                <c:pt idx="110">
                  <c:v>124.02</c:v>
                </c:pt>
                <c:pt idx="111">
                  <c:v>123.97</c:v>
                </c:pt>
                <c:pt idx="112">
                  <c:v>124.05</c:v>
                </c:pt>
                <c:pt idx="113">
                  <c:v>124.22</c:v>
                </c:pt>
                <c:pt idx="114">
                  <c:v>125.21</c:v>
                </c:pt>
                <c:pt idx="115">
                  <c:v>124.93</c:v>
                </c:pt>
                <c:pt idx="116">
                  <c:v>124.78</c:v>
                </c:pt>
                <c:pt idx="117">
                  <c:v>124.79</c:v>
                </c:pt>
                <c:pt idx="118">
                  <c:v>124.64</c:v>
                </c:pt>
                <c:pt idx="119">
                  <c:v>124.44</c:v>
                </c:pt>
                <c:pt idx="120">
                  <c:v>124.81</c:v>
                </c:pt>
                <c:pt idx="121">
                  <c:v>123.2</c:v>
                </c:pt>
                <c:pt idx="122">
                  <c:v>124.21</c:v>
                </c:pt>
                <c:pt idx="123">
                  <c:v>123.61</c:v>
                </c:pt>
                <c:pt idx="124">
                  <c:v>123.47</c:v>
                </c:pt>
                <c:pt idx="125">
                  <c:v>0</c:v>
                </c:pt>
                <c:pt idx="126">
                  <c:v>123.47</c:v>
                </c:pt>
                <c:pt idx="127">
                  <c:v>123.58</c:v>
                </c:pt>
                <c:pt idx="128">
                  <c:v>123.9</c:v>
                </c:pt>
                <c:pt idx="129">
                  <c:v>123.24</c:v>
                </c:pt>
                <c:pt idx="130">
                  <c:v>123.66</c:v>
                </c:pt>
                <c:pt idx="131">
                  <c:v>122.63</c:v>
                </c:pt>
                <c:pt idx="132">
                  <c:v>122.92</c:v>
                </c:pt>
                <c:pt idx="133">
                  <c:v>122.8</c:v>
                </c:pt>
                <c:pt idx="134">
                  <c:v>122.32</c:v>
                </c:pt>
                <c:pt idx="135">
                  <c:v>121.47</c:v>
                </c:pt>
                <c:pt idx="136">
                  <c:v>121.49</c:v>
                </c:pt>
                <c:pt idx="137">
                  <c:v>121.06</c:v>
                </c:pt>
                <c:pt idx="138">
                  <c:v>121.14</c:v>
                </c:pt>
                <c:pt idx="139">
                  <c:v>121.15</c:v>
                </c:pt>
                <c:pt idx="140">
                  <c:v>121.18</c:v>
                </c:pt>
                <c:pt idx="141">
                  <c:v>120.09</c:v>
                </c:pt>
                <c:pt idx="142">
                  <c:v>0</c:v>
                </c:pt>
                <c:pt idx="143">
                  <c:v>118.77</c:v>
                </c:pt>
                <c:pt idx="144">
                  <c:v>118.68</c:v>
                </c:pt>
                <c:pt idx="145">
                  <c:v>118.83</c:v>
                </c:pt>
                <c:pt idx="146">
                  <c:v>118.67</c:v>
                </c:pt>
                <c:pt idx="147">
                  <c:v>118.23</c:v>
                </c:pt>
                <c:pt idx="148">
                  <c:v>118.12</c:v>
                </c:pt>
                <c:pt idx="149">
                  <c:v>117.25</c:v>
                </c:pt>
                <c:pt idx="150">
                  <c:v>116.46</c:v>
                </c:pt>
                <c:pt idx="151">
                  <c:v>116.12</c:v>
                </c:pt>
                <c:pt idx="152">
                  <c:v>115.54</c:v>
                </c:pt>
                <c:pt idx="153">
                  <c:v>114.54</c:v>
                </c:pt>
                <c:pt idx="154">
                  <c:v>114.14</c:v>
                </c:pt>
                <c:pt idx="155">
                  <c:v>114.21</c:v>
                </c:pt>
                <c:pt idx="156">
                  <c:v>114.33</c:v>
                </c:pt>
                <c:pt idx="157">
                  <c:v>114.39</c:v>
                </c:pt>
                <c:pt idx="158">
                  <c:v>114.22</c:v>
                </c:pt>
                <c:pt idx="159">
                  <c:v>113.87</c:v>
                </c:pt>
                <c:pt idx="160">
                  <c:v>113.3</c:v>
                </c:pt>
                <c:pt idx="161">
                  <c:v>113.12</c:v>
                </c:pt>
                <c:pt idx="162">
                  <c:v>112.67</c:v>
                </c:pt>
                <c:pt idx="163">
                  <c:v>112.44</c:v>
                </c:pt>
                <c:pt idx="164">
                  <c:v>112.16</c:v>
                </c:pt>
                <c:pt idx="165">
                  <c:v>111.54</c:v>
                </c:pt>
                <c:pt idx="166">
                  <c:v>111.51</c:v>
                </c:pt>
                <c:pt idx="167">
                  <c:v>111.33</c:v>
                </c:pt>
                <c:pt idx="168">
                  <c:v>111.4</c:v>
                </c:pt>
                <c:pt idx="169">
                  <c:v>111.42</c:v>
                </c:pt>
                <c:pt idx="170">
                  <c:v>110.96</c:v>
                </c:pt>
                <c:pt idx="171">
                  <c:v>110.88</c:v>
                </c:pt>
                <c:pt idx="172">
                  <c:v>110.75</c:v>
                </c:pt>
                <c:pt idx="173">
                  <c:v>110.63</c:v>
                </c:pt>
                <c:pt idx="174">
                  <c:v>110.34</c:v>
                </c:pt>
                <c:pt idx="175">
                  <c:v>109.67</c:v>
                </c:pt>
                <c:pt idx="176">
                  <c:v>109.47</c:v>
                </c:pt>
                <c:pt idx="177">
                  <c:v>109.29</c:v>
                </c:pt>
                <c:pt idx="178">
                  <c:v>109.17</c:v>
                </c:pt>
                <c:pt idx="179">
                  <c:v>108.78</c:v>
                </c:pt>
                <c:pt idx="180">
                  <c:v>108.84</c:v>
                </c:pt>
                <c:pt idx="181">
                  <c:v>108.94</c:v>
                </c:pt>
                <c:pt idx="182">
                  <c:v>109.06</c:v>
                </c:pt>
                <c:pt idx="183">
                  <c:v>0</c:v>
                </c:pt>
                <c:pt idx="184">
                  <c:v>105.2</c:v>
                </c:pt>
                <c:pt idx="185">
                  <c:v>105.05</c:v>
                </c:pt>
                <c:pt idx="186">
                  <c:v>105.05</c:v>
                </c:pt>
                <c:pt idx="187">
                  <c:v>105.18</c:v>
                </c:pt>
                <c:pt idx="188">
                  <c:v>104.67</c:v>
                </c:pt>
                <c:pt idx="189">
                  <c:v>105.07</c:v>
                </c:pt>
                <c:pt idx="190">
                  <c:v>104.94</c:v>
                </c:pt>
                <c:pt idx="191">
                  <c:v>104.78</c:v>
                </c:pt>
                <c:pt idx="192">
                  <c:v>105.06</c:v>
                </c:pt>
                <c:pt idx="193">
                  <c:v>104.57</c:v>
                </c:pt>
                <c:pt idx="194">
                  <c:v>103.69</c:v>
                </c:pt>
                <c:pt idx="195">
                  <c:v>103.39</c:v>
                </c:pt>
                <c:pt idx="196">
                  <c:v>103.37</c:v>
                </c:pt>
                <c:pt idx="197">
                  <c:v>103.35</c:v>
                </c:pt>
                <c:pt idx="198">
                  <c:v>103.31</c:v>
                </c:pt>
                <c:pt idx="199">
                  <c:v>103.34</c:v>
                </c:pt>
                <c:pt idx="200">
                  <c:v>103.34</c:v>
                </c:pt>
                <c:pt idx="201">
                  <c:v>102.57</c:v>
                </c:pt>
                <c:pt idx="202">
                  <c:v>102.56</c:v>
                </c:pt>
                <c:pt idx="203">
                  <c:v>102.41</c:v>
                </c:pt>
                <c:pt idx="204">
                  <c:v>102.26</c:v>
                </c:pt>
                <c:pt idx="205">
                  <c:v>102.16</c:v>
                </c:pt>
                <c:pt idx="206">
                  <c:v>102.02</c:v>
                </c:pt>
                <c:pt idx="207">
                  <c:v>101.87</c:v>
                </c:pt>
                <c:pt idx="208">
                  <c:v>101.81</c:v>
                </c:pt>
                <c:pt idx="209">
                  <c:v>102.09</c:v>
                </c:pt>
                <c:pt idx="210">
                  <c:v>101.92</c:v>
                </c:pt>
                <c:pt idx="211">
                  <c:v>101.84</c:v>
                </c:pt>
                <c:pt idx="212">
                  <c:v>101.66</c:v>
                </c:pt>
                <c:pt idx="213">
                  <c:v>101.46</c:v>
                </c:pt>
                <c:pt idx="214">
                  <c:v>101.42</c:v>
                </c:pt>
                <c:pt idx="215">
                  <c:v>101.49</c:v>
                </c:pt>
                <c:pt idx="216">
                  <c:v>101.3</c:v>
                </c:pt>
                <c:pt idx="217">
                  <c:v>101.35</c:v>
                </c:pt>
                <c:pt idx="218">
                  <c:v>101.3</c:v>
                </c:pt>
                <c:pt idx="219">
                  <c:v>101.37</c:v>
                </c:pt>
                <c:pt idx="220">
                  <c:v>101.36</c:v>
                </c:pt>
                <c:pt idx="221">
                  <c:v>101.42</c:v>
                </c:pt>
                <c:pt idx="222">
                  <c:v>101.07</c:v>
                </c:pt>
                <c:pt idx="223">
                  <c:v>99.58</c:v>
                </c:pt>
                <c:pt idx="224">
                  <c:v>99.47</c:v>
                </c:pt>
                <c:pt idx="225">
                  <c:v>99.55</c:v>
                </c:pt>
                <c:pt idx="226">
                  <c:v>99.16</c:v>
                </c:pt>
                <c:pt idx="227">
                  <c:v>99.46</c:v>
                </c:pt>
                <c:pt idx="228">
                  <c:v>99.48</c:v>
                </c:pt>
                <c:pt idx="229">
                  <c:v>99.78</c:v>
                </c:pt>
                <c:pt idx="230">
                  <c:v>100.05</c:v>
                </c:pt>
                <c:pt idx="231">
                  <c:v>100.26</c:v>
                </c:pt>
                <c:pt idx="232">
                  <c:v>100.39</c:v>
                </c:pt>
                <c:pt idx="233">
                  <c:v>100.86</c:v>
                </c:pt>
                <c:pt idx="234">
                  <c:v>101.8</c:v>
                </c:pt>
                <c:pt idx="235">
                  <c:v>102.09</c:v>
                </c:pt>
                <c:pt idx="236">
                  <c:v>102.33</c:v>
                </c:pt>
                <c:pt idx="237">
                  <c:v>102.48</c:v>
                </c:pt>
                <c:pt idx="238">
                  <c:v>102.93</c:v>
                </c:pt>
                <c:pt idx="239">
                  <c:v>103.08</c:v>
                </c:pt>
                <c:pt idx="240">
                  <c:v>0</c:v>
                </c:pt>
                <c:pt idx="241">
                  <c:v>103.79</c:v>
                </c:pt>
                <c:pt idx="242">
                  <c:v>103.98</c:v>
                </c:pt>
                <c:pt idx="243">
                  <c:v>104.22</c:v>
                </c:pt>
                <c:pt idx="244">
                  <c:v>104.94</c:v>
                </c:pt>
                <c:pt idx="245">
                  <c:v>105.29</c:v>
                </c:pt>
                <c:pt idx="246">
                  <c:v>106.92</c:v>
                </c:pt>
                <c:pt idx="247">
                  <c:v>106.97</c:v>
                </c:pt>
                <c:pt idx="248">
                  <c:v>107.01</c:v>
                </c:pt>
                <c:pt idx="249">
                  <c:v>106.96</c:v>
                </c:pt>
                <c:pt idx="250">
                  <c:v>107.06</c:v>
                </c:pt>
                <c:pt idx="251">
                  <c:v>107.61</c:v>
                </c:pt>
                <c:pt idx="252">
                  <c:v>107.78</c:v>
                </c:pt>
                <c:pt idx="253">
                  <c:v>108.06</c:v>
                </c:pt>
                <c:pt idx="254">
                  <c:v>108.32</c:v>
                </c:pt>
                <c:pt idx="255">
                  <c:v>108.67</c:v>
                </c:pt>
                <c:pt idx="256">
                  <c:v>108.99</c:v>
                </c:pt>
                <c:pt idx="257">
                  <c:v>108.97</c:v>
                </c:pt>
                <c:pt idx="258">
                  <c:v>109.16</c:v>
                </c:pt>
                <c:pt idx="259">
                  <c:v>109.47</c:v>
                </c:pt>
                <c:pt idx="260">
                  <c:v>109.5</c:v>
                </c:pt>
                <c:pt idx="261">
                  <c:v>109.88</c:v>
                </c:pt>
                <c:pt idx="262">
                  <c:v>109.96</c:v>
                </c:pt>
                <c:pt idx="263">
                  <c:v>110.05</c:v>
                </c:pt>
                <c:pt idx="264">
                  <c:v>110.12</c:v>
                </c:pt>
                <c:pt idx="265">
                  <c:v>110.13</c:v>
                </c:pt>
                <c:pt idx="266">
                  <c:v>110.16</c:v>
                </c:pt>
                <c:pt idx="267">
                  <c:v>110.24</c:v>
                </c:pt>
                <c:pt idx="268">
                  <c:v>110.66</c:v>
                </c:pt>
                <c:pt idx="269">
                  <c:v>110.64</c:v>
                </c:pt>
                <c:pt idx="270">
                  <c:v>110.72</c:v>
                </c:pt>
                <c:pt idx="271">
                  <c:v>110.72</c:v>
                </c:pt>
                <c:pt idx="272">
                  <c:v>110.74</c:v>
                </c:pt>
                <c:pt idx="273">
                  <c:v>110.68</c:v>
                </c:pt>
                <c:pt idx="274">
                  <c:v>110.55</c:v>
                </c:pt>
                <c:pt idx="275">
                  <c:v>110.35</c:v>
                </c:pt>
                <c:pt idx="276">
                  <c:v>110.38</c:v>
                </c:pt>
                <c:pt idx="277">
                  <c:v>110.32</c:v>
                </c:pt>
                <c:pt idx="278">
                  <c:v>110.33</c:v>
                </c:pt>
                <c:pt idx="279">
                  <c:v>110.31</c:v>
                </c:pt>
                <c:pt idx="280">
                  <c:v>110.3</c:v>
                </c:pt>
                <c:pt idx="281">
                  <c:v>110.19</c:v>
                </c:pt>
                <c:pt idx="282">
                  <c:v>109.91</c:v>
                </c:pt>
                <c:pt idx="283">
                  <c:v>109.72</c:v>
                </c:pt>
                <c:pt idx="284">
                  <c:v>109.78</c:v>
                </c:pt>
                <c:pt idx="285">
                  <c:v>109.62</c:v>
                </c:pt>
                <c:pt idx="286">
                  <c:v>109.2</c:v>
                </c:pt>
                <c:pt idx="287">
                  <c:v>108.97</c:v>
                </c:pt>
                <c:pt idx="288">
                  <c:v>108.97</c:v>
                </c:pt>
                <c:pt idx="289">
                  <c:v>108.56</c:v>
                </c:pt>
                <c:pt idx="290">
                  <c:v>108.58</c:v>
                </c:pt>
                <c:pt idx="291">
                  <c:v>108.6</c:v>
                </c:pt>
                <c:pt idx="292">
                  <c:v>108.55</c:v>
                </c:pt>
                <c:pt idx="293">
                  <c:v>108.54</c:v>
                </c:pt>
                <c:pt idx="294">
                  <c:v>108.34</c:v>
                </c:pt>
                <c:pt idx="295">
                  <c:v>108.34</c:v>
                </c:pt>
                <c:pt idx="296">
                  <c:v>108.21</c:v>
                </c:pt>
                <c:pt idx="297">
                  <c:v>108.12</c:v>
                </c:pt>
                <c:pt idx="298">
                  <c:v>107.95</c:v>
                </c:pt>
                <c:pt idx="299">
                  <c:v>107.72</c:v>
                </c:pt>
                <c:pt idx="300">
                  <c:v>107.56</c:v>
                </c:pt>
                <c:pt idx="301">
                  <c:v>0</c:v>
                </c:pt>
                <c:pt idx="302">
                  <c:v>107.46</c:v>
                </c:pt>
                <c:pt idx="303">
                  <c:v>106.65</c:v>
                </c:pt>
                <c:pt idx="304">
                  <c:v>106.5</c:v>
                </c:pt>
                <c:pt idx="305">
                  <c:v>106.35</c:v>
                </c:pt>
                <c:pt idx="306">
                  <c:v>106.15</c:v>
                </c:pt>
                <c:pt idx="307">
                  <c:v>105.91</c:v>
                </c:pt>
                <c:pt idx="308">
                  <c:v>105.58</c:v>
                </c:pt>
                <c:pt idx="309">
                  <c:v>105.5</c:v>
                </c:pt>
                <c:pt idx="310">
                  <c:v>105.01</c:v>
                </c:pt>
                <c:pt idx="311">
                  <c:v>104.94</c:v>
                </c:pt>
                <c:pt idx="312">
                  <c:v>104.9</c:v>
                </c:pt>
                <c:pt idx="313">
                  <c:v>104.86</c:v>
                </c:pt>
                <c:pt idx="314">
                  <c:v>104.83</c:v>
                </c:pt>
                <c:pt idx="315">
                  <c:v>104.74</c:v>
                </c:pt>
                <c:pt idx="316">
                  <c:v>104.76</c:v>
                </c:pt>
                <c:pt idx="317">
                  <c:v>104.81</c:v>
                </c:pt>
                <c:pt idx="318">
                  <c:v>104.45</c:v>
                </c:pt>
                <c:pt idx="319">
                  <c:v>104.46</c:v>
                </c:pt>
                <c:pt idx="320">
                  <c:v>104.46</c:v>
                </c:pt>
                <c:pt idx="321">
                  <c:v>104.46</c:v>
                </c:pt>
                <c:pt idx="322">
                  <c:v>104.38</c:v>
                </c:pt>
                <c:pt idx="323">
                  <c:v>104.38</c:v>
                </c:pt>
                <c:pt idx="324">
                  <c:v>104.38</c:v>
                </c:pt>
                <c:pt idx="325">
                  <c:v>104.38</c:v>
                </c:pt>
                <c:pt idx="326">
                  <c:v>104.39</c:v>
                </c:pt>
                <c:pt idx="327">
                  <c:v>104.22</c:v>
                </c:pt>
                <c:pt idx="328">
                  <c:v>104.22</c:v>
                </c:pt>
                <c:pt idx="329">
                  <c:v>104.19</c:v>
                </c:pt>
                <c:pt idx="330">
                  <c:v>104.56</c:v>
                </c:pt>
                <c:pt idx="331">
                  <c:v>104.54</c:v>
                </c:pt>
                <c:pt idx="332">
                  <c:v>104.38</c:v>
                </c:pt>
                <c:pt idx="333">
                  <c:v>104.27</c:v>
                </c:pt>
                <c:pt idx="334">
                  <c:v>104.18</c:v>
                </c:pt>
                <c:pt idx="335">
                  <c:v>104.12</c:v>
                </c:pt>
                <c:pt idx="336">
                  <c:v>104.1</c:v>
                </c:pt>
                <c:pt idx="337">
                  <c:v>104.13</c:v>
                </c:pt>
                <c:pt idx="338">
                  <c:v>104.19</c:v>
                </c:pt>
                <c:pt idx="339">
                  <c:v>104.06</c:v>
                </c:pt>
                <c:pt idx="340">
                  <c:v>104.08</c:v>
                </c:pt>
                <c:pt idx="341">
                  <c:v>104.07</c:v>
                </c:pt>
                <c:pt idx="342">
                  <c:v>103.62</c:v>
                </c:pt>
                <c:pt idx="343">
                  <c:v>103.6</c:v>
                </c:pt>
                <c:pt idx="344">
                  <c:v>103.78</c:v>
                </c:pt>
                <c:pt idx="345">
                  <c:v>103.77</c:v>
                </c:pt>
                <c:pt idx="346">
                  <c:v>103.7</c:v>
                </c:pt>
                <c:pt idx="347">
                  <c:v>103.69</c:v>
                </c:pt>
                <c:pt idx="348">
                  <c:v>103.63</c:v>
                </c:pt>
                <c:pt idx="349">
                  <c:v>103.6</c:v>
                </c:pt>
                <c:pt idx="350">
                  <c:v>103.56</c:v>
                </c:pt>
                <c:pt idx="351">
                  <c:v>103.58</c:v>
                </c:pt>
                <c:pt idx="352">
                  <c:v>104.11</c:v>
                </c:pt>
                <c:pt idx="353">
                  <c:v>104.24</c:v>
                </c:pt>
                <c:pt idx="354">
                  <c:v>103.98</c:v>
                </c:pt>
                <c:pt idx="355">
                  <c:v>103.74</c:v>
                </c:pt>
                <c:pt idx="356">
                  <c:v>103.76</c:v>
                </c:pt>
                <c:pt idx="357">
                  <c:v>0</c:v>
                </c:pt>
                <c:pt idx="358">
                  <c:v>104.01</c:v>
                </c:pt>
                <c:pt idx="359">
                  <c:v>103.67</c:v>
                </c:pt>
                <c:pt idx="360">
                  <c:v>103.72</c:v>
                </c:pt>
                <c:pt idx="361">
                  <c:v>103.66</c:v>
                </c:pt>
                <c:pt idx="362">
                  <c:v>103.59</c:v>
                </c:pt>
                <c:pt idx="363">
                  <c:v>103.63</c:v>
                </c:pt>
                <c:pt idx="364">
                  <c:v>104.2</c:v>
                </c:pt>
                <c:pt idx="365">
                  <c:v>104.24</c:v>
                </c:pt>
                <c:pt idx="366">
                  <c:v>104.36</c:v>
                </c:pt>
                <c:pt idx="367">
                  <c:v>104.37</c:v>
                </c:pt>
                <c:pt idx="368">
                  <c:v>104.5</c:v>
                </c:pt>
                <c:pt idx="369">
                  <c:v>104.51</c:v>
                </c:pt>
                <c:pt idx="370">
                  <c:v>104.47</c:v>
                </c:pt>
                <c:pt idx="371">
                  <c:v>104.51</c:v>
                </c:pt>
                <c:pt idx="372">
                  <c:v>104.48</c:v>
                </c:pt>
                <c:pt idx="373">
                  <c:v>104.47</c:v>
                </c:pt>
                <c:pt idx="374">
                  <c:v>104.47</c:v>
                </c:pt>
                <c:pt idx="375">
                  <c:v>104.49</c:v>
                </c:pt>
                <c:pt idx="376">
                  <c:v>0</c:v>
                </c:pt>
                <c:pt idx="377">
                  <c:v>104.63</c:v>
                </c:pt>
                <c:pt idx="378">
                  <c:v>104.78</c:v>
                </c:pt>
                <c:pt idx="379">
                  <c:v>104.78</c:v>
                </c:pt>
                <c:pt idx="380">
                  <c:v>104.75</c:v>
                </c:pt>
                <c:pt idx="381">
                  <c:v>104.75</c:v>
                </c:pt>
                <c:pt idx="382">
                  <c:v>104.85</c:v>
                </c:pt>
                <c:pt idx="383">
                  <c:v>104.89</c:v>
                </c:pt>
                <c:pt idx="384">
                  <c:v>104.88</c:v>
                </c:pt>
                <c:pt idx="385">
                  <c:v>104.88</c:v>
                </c:pt>
                <c:pt idx="386">
                  <c:v>104.81</c:v>
                </c:pt>
                <c:pt idx="387">
                  <c:v>104.72</c:v>
                </c:pt>
                <c:pt idx="388">
                  <c:v>104.69</c:v>
                </c:pt>
                <c:pt idx="389">
                  <c:v>104.88</c:v>
                </c:pt>
                <c:pt idx="390">
                  <c:v>104.89</c:v>
                </c:pt>
                <c:pt idx="391">
                  <c:v>104.82</c:v>
                </c:pt>
                <c:pt idx="392">
                  <c:v>104.8</c:v>
                </c:pt>
                <c:pt idx="393">
                  <c:v>104.78</c:v>
                </c:pt>
                <c:pt idx="394">
                  <c:v>104.54</c:v>
                </c:pt>
                <c:pt idx="395">
                  <c:v>104.52</c:v>
                </c:pt>
                <c:pt idx="396">
                  <c:v>104.86</c:v>
                </c:pt>
                <c:pt idx="397">
                  <c:v>104.81</c:v>
                </c:pt>
                <c:pt idx="398">
                  <c:v>104.55</c:v>
                </c:pt>
                <c:pt idx="399">
                  <c:v>104.42</c:v>
                </c:pt>
                <c:pt idx="400">
                  <c:v>104.38</c:v>
                </c:pt>
                <c:pt idx="401">
                  <c:v>104.39</c:v>
                </c:pt>
                <c:pt idx="402">
                  <c:v>104.41</c:v>
                </c:pt>
                <c:pt idx="403">
                  <c:v>104.34</c:v>
                </c:pt>
                <c:pt idx="404">
                  <c:v>103.82</c:v>
                </c:pt>
                <c:pt idx="405">
                  <c:v>103.69</c:v>
                </c:pt>
                <c:pt idx="406">
                  <c:v>103.47</c:v>
                </c:pt>
                <c:pt idx="407">
                  <c:v>103.45</c:v>
                </c:pt>
                <c:pt idx="408">
                  <c:v>103.24</c:v>
                </c:pt>
                <c:pt idx="409">
                  <c:v>103.26</c:v>
                </c:pt>
                <c:pt idx="410">
                  <c:v>103.2</c:v>
                </c:pt>
                <c:pt idx="411">
                  <c:v>102.99</c:v>
                </c:pt>
                <c:pt idx="412">
                  <c:v>102.68</c:v>
                </c:pt>
                <c:pt idx="413">
                  <c:v>102.69</c:v>
                </c:pt>
                <c:pt idx="414">
                  <c:v>102.51</c:v>
                </c:pt>
                <c:pt idx="415">
                  <c:v>0</c:v>
                </c:pt>
                <c:pt idx="416">
                  <c:v>102.48</c:v>
                </c:pt>
                <c:pt idx="417">
                  <c:v>102.4</c:v>
                </c:pt>
                <c:pt idx="418">
                  <c:v>102.35</c:v>
                </c:pt>
                <c:pt idx="419">
                  <c:v>102.17</c:v>
                </c:pt>
                <c:pt idx="420">
                  <c:v>102.63</c:v>
                </c:pt>
                <c:pt idx="421">
                  <c:v>102.61</c:v>
                </c:pt>
                <c:pt idx="422">
                  <c:v>102.61</c:v>
                </c:pt>
                <c:pt idx="423">
                  <c:v>102.53</c:v>
                </c:pt>
                <c:pt idx="424">
                  <c:v>102.44</c:v>
                </c:pt>
                <c:pt idx="425">
                  <c:v>102.37</c:v>
                </c:pt>
                <c:pt idx="426">
                  <c:v>102.19</c:v>
                </c:pt>
                <c:pt idx="427">
                  <c:v>102.12</c:v>
                </c:pt>
                <c:pt idx="428">
                  <c:v>102.11</c:v>
                </c:pt>
                <c:pt idx="429">
                  <c:v>102.03</c:v>
                </c:pt>
                <c:pt idx="430">
                  <c:v>102.07</c:v>
                </c:pt>
                <c:pt idx="431">
                  <c:v>102.04</c:v>
                </c:pt>
                <c:pt idx="432">
                  <c:v>101.99</c:v>
                </c:pt>
                <c:pt idx="433">
                  <c:v>102.09</c:v>
                </c:pt>
                <c:pt idx="434">
                  <c:v>102.13</c:v>
                </c:pt>
                <c:pt idx="435">
                  <c:v>102.23</c:v>
                </c:pt>
                <c:pt idx="436">
                  <c:v>102.25</c:v>
                </c:pt>
                <c:pt idx="437">
                  <c:v>102.21</c:v>
                </c:pt>
                <c:pt idx="438">
                  <c:v>102.22</c:v>
                </c:pt>
                <c:pt idx="439">
                  <c:v>102.39</c:v>
                </c:pt>
                <c:pt idx="440">
                  <c:v>102.38</c:v>
                </c:pt>
                <c:pt idx="441">
                  <c:v>102.58</c:v>
                </c:pt>
                <c:pt idx="442">
                  <c:v>103.08</c:v>
                </c:pt>
                <c:pt idx="443">
                  <c:v>103.33</c:v>
                </c:pt>
                <c:pt idx="444">
                  <c:v>103.36</c:v>
                </c:pt>
                <c:pt idx="445">
                  <c:v>103.51</c:v>
                </c:pt>
                <c:pt idx="446">
                  <c:v>103.65</c:v>
                </c:pt>
                <c:pt idx="447">
                  <c:v>103.63</c:v>
                </c:pt>
                <c:pt idx="448">
                  <c:v>103.73</c:v>
                </c:pt>
                <c:pt idx="449">
                  <c:v>103.78</c:v>
                </c:pt>
                <c:pt idx="450">
                  <c:v>103.86</c:v>
                </c:pt>
                <c:pt idx="451">
                  <c:v>103.81</c:v>
                </c:pt>
                <c:pt idx="452">
                  <c:v>103.8</c:v>
                </c:pt>
                <c:pt idx="453">
                  <c:v>103.8</c:v>
                </c:pt>
                <c:pt idx="454">
                  <c:v>103.81</c:v>
                </c:pt>
                <c:pt idx="455">
                  <c:v>103.77</c:v>
                </c:pt>
                <c:pt idx="456">
                  <c:v>103.83</c:v>
                </c:pt>
                <c:pt idx="457">
                  <c:v>103.94</c:v>
                </c:pt>
                <c:pt idx="458">
                  <c:v>103.74</c:v>
                </c:pt>
                <c:pt idx="459">
                  <c:v>103.68</c:v>
                </c:pt>
                <c:pt idx="460">
                  <c:v>103.68</c:v>
                </c:pt>
                <c:pt idx="461">
                  <c:v>0</c:v>
                </c:pt>
                <c:pt idx="462">
                  <c:v>103.69</c:v>
                </c:pt>
                <c:pt idx="463">
                  <c:v>103.61</c:v>
                </c:pt>
                <c:pt idx="464">
                  <c:v>103.61</c:v>
                </c:pt>
                <c:pt idx="465">
                  <c:v>103.66</c:v>
                </c:pt>
                <c:pt idx="466">
                  <c:v>103.79</c:v>
                </c:pt>
                <c:pt idx="467">
                  <c:v>103.79</c:v>
                </c:pt>
                <c:pt idx="468">
                  <c:v>103.8</c:v>
                </c:pt>
                <c:pt idx="469">
                  <c:v>104.45</c:v>
                </c:pt>
                <c:pt idx="470">
                  <c:v>104.5</c:v>
                </c:pt>
                <c:pt idx="471">
                  <c:v>104.49</c:v>
                </c:pt>
                <c:pt idx="472">
                  <c:v>104.77</c:v>
                </c:pt>
                <c:pt idx="473">
                  <c:v>104.86</c:v>
                </c:pt>
                <c:pt idx="474">
                  <c:v>105.02</c:v>
                </c:pt>
                <c:pt idx="475">
                  <c:v>105.96</c:v>
                </c:pt>
                <c:pt idx="476">
                  <c:v>105.96</c:v>
                </c:pt>
                <c:pt idx="477">
                  <c:v>105.12</c:v>
                </c:pt>
                <c:pt idx="478">
                  <c:v>105.14</c:v>
                </c:pt>
                <c:pt idx="479">
                  <c:v>105.28</c:v>
                </c:pt>
                <c:pt idx="480">
                  <c:v>105.3</c:v>
                </c:pt>
                <c:pt idx="481">
                  <c:v>105.4</c:v>
                </c:pt>
                <c:pt idx="482">
                  <c:v>0</c:v>
                </c:pt>
                <c:pt idx="483">
                  <c:v>105.52</c:v>
                </c:pt>
                <c:pt idx="484">
                  <c:v>105.76</c:v>
                </c:pt>
                <c:pt idx="485">
                  <c:v>106.62</c:v>
                </c:pt>
                <c:pt idx="486">
                  <c:v>106.9</c:v>
                </c:pt>
                <c:pt idx="487">
                  <c:v>107.58</c:v>
                </c:pt>
                <c:pt idx="488">
                  <c:v>107.72</c:v>
                </c:pt>
                <c:pt idx="489">
                  <c:v>107.73</c:v>
                </c:pt>
                <c:pt idx="490">
                  <c:v>108.18</c:v>
                </c:pt>
                <c:pt idx="491">
                  <c:v>108.22</c:v>
                </c:pt>
                <c:pt idx="492">
                  <c:v>108.45</c:v>
                </c:pt>
                <c:pt idx="493">
                  <c:v>108.52</c:v>
                </c:pt>
                <c:pt idx="494">
                  <c:v>108.6</c:v>
                </c:pt>
                <c:pt idx="495">
                  <c:v>108.64</c:v>
                </c:pt>
                <c:pt idx="496">
                  <c:v>108.93</c:v>
                </c:pt>
                <c:pt idx="497">
                  <c:v>109.07</c:v>
                </c:pt>
                <c:pt idx="498">
                  <c:v>109.22</c:v>
                </c:pt>
                <c:pt idx="499">
                  <c:v>109.34</c:v>
                </c:pt>
                <c:pt idx="500">
                  <c:v>0</c:v>
                </c:pt>
                <c:pt idx="501">
                  <c:v>109.84</c:v>
                </c:pt>
                <c:pt idx="502">
                  <c:v>110.02</c:v>
                </c:pt>
                <c:pt idx="503">
                  <c:v>110.53</c:v>
                </c:pt>
                <c:pt idx="504">
                  <c:v>110.78</c:v>
                </c:pt>
                <c:pt idx="505">
                  <c:v>110.83</c:v>
                </c:pt>
                <c:pt idx="506">
                  <c:v>111.36</c:v>
                </c:pt>
                <c:pt idx="507">
                  <c:v>111.4</c:v>
                </c:pt>
                <c:pt idx="508">
                  <c:v>111.55</c:v>
                </c:pt>
                <c:pt idx="509">
                  <c:v>111.77</c:v>
                </c:pt>
                <c:pt idx="510">
                  <c:v>112.59</c:v>
                </c:pt>
                <c:pt idx="511">
                  <c:v>112.9</c:v>
                </c:pt>
                <c:pt idx="512">
                  <c:v>113.11</c:v>
                </c:pt>
                <c:pt idx="513">
                  <c:v>113.11</c:v>
                </c:pt>
                <c:pt idx="514">
                  <c:v>113.33</c:v>
                </c:pt>
                <c:pt idx="515">
                  <c:v>113.36</c:v>
                </c:pt>
                <c:pt idx="516">
                  <c:v>113.66</c:v>
                </c:pt>
                <c:pt idx="517">
                  <c:v>114.11</c:v>
                </c:pt>
                <c:pt idx="518">
                  <c:v>114.75</c:v>
                </c:pt>
                <c:pt idx="519">
                  <c:v>114.75</c:v>
                </c:pt>
                <c:pt idx="520">
                  <c:v>114.76</c:v>
                </c:pt>
                <c:pt idx="521">
                  <c:v>115.42</c:v>
                </c:pt>
                <c:pt idx="522">
                  <c:v>0</c:v>
                </c:pt>
                <c:pt idx="523">
                  <c:v>115.88</c:v>
                </c:pt>
                <c:pt idx="524">
                  <c:v>116.04</c:v>
                </c:pt>
                <c:pt idx="525">
                  <c:v>116.04</c:v>
                </c:pt>
                <c:pt idx="526">
                  <c:v>116.04</c:v>
                </c:pt>
                <c:pt idx="527">
                  <c:v>116.14</c:v>
                </c:pt>
                <c:pt idx="528">
                  <c:v>116.52</c:v>
                </c:pt>
                <c:pt idx="529">
                  <c:v>116.65</c:v>
                </c:pt>
                <c:pt idx="530">
                  <c:v>116.54</c:v>
                </c:pt>
                <c:pt idx="531">
                  <c:v>116.6</c:v>
                </c:pt>
                <c:pt idx="532">
                  <c:v>116.6</c:v>
                </c:pt>
                <c:pt idx="533">
                  <c:v>116.76</c:v>
                </c:pt>
                <c:pt idx="534">
                  <c:v>116.85</c:v>
                </c:pt>
                <c:pt idx="535">
                  <c:v>116.84</c:v>
                </c:pt>
                <c:pt idx="536">
                  <c:v>116.87</c:v>
                </c:pt>
                <c:pt idx="537">
                  <c:v>116.89</c:v>
                </c:pt>
                <c:pt idx="538">
                  <c:v>116.87</c:v>
                </c:pt>
                <c:pt idx="539">
                  <c:v>116.83</c:v>
                </c:pt>
                <c:pt idx="540">
                  <c:v>116.9</c:v>
                </c:pt>
                <c:pt idx="541">
                  <c:v>116.9</c:v>
                </c:pt>
                <c:pt idx="542">
                  <c:v>116.9</c:v>
                </c:pt>
                <c:pt idx="543">
                  <c:v>116.77</c:v>
                </c:pt>
                <c:pt idx="544">
                  <c:v>0</c:v>
                </c:pt>
                <c:pt idx="545">
                  <c:v>116.58</c:v>
                </c:pt>
                <c:pt idx="546">
                  <c:v>116.52</c:v>
                </c:pt>
                <c:pt idx="547">
                  <c:v>116.64</c:v>
                </c:pt>
                <c:pt idx="548">
                  <c:v>116.55</c:v>
                </c:pt>
                <c:pt idx="549">
                  <c:v>116.53</c:v>
                </c:pt>
                <c:pt idx="550">
                  <c:v>116.44</c:v>
                </c:pt>
                <c:pt idx="551">
                  <c:v>116.33</c:v>
                </c:pt>
                <c:pt idx="552">
                  <c:v>116.05</c:v>
                </c:pt>
                <c:pt idx="553">
                  <c:v>115.76</c:v>
                </c:pt>
                <c:pt idx="554">
                  <c:v>115.72</c:v>
                </c:pt>
                <c:pt idx="555">
                  <c:v>115.64</c:v>
                </c:pt>
                <c:pt idx="556">
                  <c:v>115.6</c:v>
                </c:pt>
                <c:pt idx="557">
                  <c:v>115.52</c:v>
                </c:pt>
                <c:pt idx="558">
                  <c:v>115.49</c:v>
                </c:pt>
                <c:pt idx="559">
                  <c:v>115.43</c:v>
                </c:pt>
                <c:pt idx="560">
                  <c:v>115.42</c:v>
                </c:pt>
                <c:pt idx="561">
                  <c:v>115.33</c:v>
                </c:pt>
                <c:pt idx="562">
                  <c:v>115.34</c:v>
                </c:pt>
                <c:pt idx="563">
                  <c:v>0</c:v>
                </c:pt>
                <c:pt idx="564">
                  <c:v>115.34</c:v>
                </c:pt>
                <c:pt idx="565">
                  <c:v>114.55</c:v>
                </c:pt>
                <c:pt idx="566">
                  <c:v>114.12</c:v>
                </c:pt>
                <c:pt idx="567">
                  <c:v>113.82</c:v>
                </c:pt>
                <c:pt idx="568">
                  <c:v>113.8</c:v>
                </c:pt>
                <c:pt idx="569">
                  <c:v>113.51</c:v>
                </c:pt>
                <c:pt idx="570">
                  <c:v>112.93</c:v>
                </c:pt>
                <c:pt idx="571">
                  <c:v>112.84</c:v>
                </c:pt>
                <c:pt idx="572">
                  <c:v>112.53</c:v>
                </c:pt>
                <c:pt idx="573">
                  <c:v>112.47</c:v>
                </c:pt>
                <c:pt idx="574">
                  <c:v>112.11</c:v>
                </c:pt>
                <c:pt idx="575">
                  <c:v>111.96</c:v>
                </c:pt>
                <c:pt idx="576">
                  <c:v>111.84</c:v>
                </c:pt>
                <c:pt idx="577">
                  <c:v>111.74</c:v>
                </c:pt>
                <c:pt idx="578">
                  <c:v>111.58</c:v>
                </c:pt>
                <c:pt idx="579">
                  <c:v>#N/A</c:v>
                </c:pt>
                <c:pt idx="580">
                  <c:v>111.32</c:v>
                </c:pt>
                <c:pt idx="581">
                  <c:v>111.4</c:v>
                </c:pt>
                <c:pt idx="582">
                  <c:v>111.32</c:v>
                </c:pt>
                <c:pt idx="583">
                  <c:v>111.27</c:v>
                </c:pt>
                <c:pt idx="584">
                  <c:v>111.11</c:v>
                </c:pt>
                <c:pt idx="585">
                  <c:v>111.12</c:v>
                </c:pt>
                <c:pt idx="586">
                  <c:v>111.19</c:v>
                </c:pt>
                <c:pt idx="587">
                  <c:v>111.13</c:v>
                </c:pt>
                <c:pt idx="588">
                  <c:v>110.76</c:v>
                </c:pt>
                <c:pt idx="589">
                  <c:v>110.68</c:v>
                </c:pt>
                <c:pt idx="590">
                  <c:v>110.66</c:v>
                </c:pt>
                <c:pt idx="591">
                  <c:v>110.64</c:v>
                </c:pt>
                <c:pt idx="592">
                  <c:v>110.65</c:v>
                </c:pt>
                <c:pt idx="593">
                  <c:v>110.63</c:v>
                </c:pt>
                <c:pt idx="594">
                  <c:v>110.71</c:v>
                </c:pt>
                <c:pt idx="595">
                  <c:v>110.77</c:v>
                </c:pt>
                <c:pt idx="596">
                  <c:v>110.82</c:v>
                </c:pt>
                <c:pt idx="597">
                  <c:v>110.76</c:v>
                </c:pt>
                <c:pt idx="598">
                  <c:v>110.71</c:v>
                </c:pt>
                <c:pt idx="599">
                  <c:v>110.72</c:v>
                </c:pt>
                <c:pt idx="600">
                  <c:v>#N/A</c:v>
                </c:pt>
                <c:pt idx="601">
                  <c:v>110.8</c:v>
                </c:pt>
                <c:pt idx="602">
                  <c:v>110.8</c:v>
                </c:pt>
                <c:pt idx="603">
                  <c:v>110.75</c:v>
                </c:pt>
                <c:pt idx="604">
                  <c:v>110.77</c:v>
                </c:pt>
                <c:pt idx="605">
                  <c:v>110.75</c:v>
                </c:pt>
                <c:pt idx="606">
                  <c:v>110.74</c:v>
                </c:pt>
                <c:pt idx="607">
                  <c:v>110.73</c:v>
                </c:pt>
                <c:pt idx="608">
                  <c:v>110.89</c:v>
                </c:pt>
                <c:pt idx="609">
                  <c:v>110.91</c:v>
                </c:pt>
                <c:pt idx="610">
                  <c:v>110.95</c:v>
                </c:pt>
                <c:pt idx="611">
                  <c:v>110.95</c:v>
                </c:pt>
                <c:pt idx="612">
                  <c:v>110.96</c:v>
                </c:pt>
                <c:pt idx="613">
                  <c:v>110.93</c:v>
                </c:pt>
                <c:pt idx="614">
                  <c:v>110.89</c:v>
                </c:pt>
                <c:pt idx="615">
                  <c:v>110.93</c:v>
                </c:pt>
                <c:pt idx="616">
                  <c:v>111.12</c:v>
                </c:pt>
                <c:pt idx="617">
                  <c:v>110.73</c:v>
                </c:pt>
                <c:pt idx="618">
                  <c:v>110.72</c:v>
                </c:pt>
                <c:pt idx="619">
                  <c:v>110.92</c:v>
                </c:pt>
                <c:pt idx="620">
                  <c:v>111</c:v>
                </c:pt>
                <c:pt idx="621">
                  <c:v>111.05</c:v>
                </c:pt>
                <c:pt idx="622">
                  <c:v>110.91</c:v>
                </c:pt>
                <c:pt idx="623">
                  <c:v>110.86</c:v>
                </c:pt>
                <c:pt idx="624">
                  <c:v>110.99</c:v>
                </c:pt>
                <c:pt idx="625">
                  <c:v>111.1</c:v>
                </c:pt>
                <c:pt idx="626">
                  <c:v>111.05</c:v>
                </c:pt>
                <c:pt idx="627">
                  <c:v>110.99</c:v>
                </c:pt>
                <c:pt idx="628">
                  <c:v>111.02</c:v>
                </c:pt>
                <c:pt idx="629">
                  <c:v>110.93</c:v>
                </c:pt>
                <c:pt idx="630">
                  <c:v>110.7</c:v>
                </c:pt>
                <c:pt idx="631">
                  <c:v>110.55</c:v>
                </c:pt>
                <c:pt idx="632">
                  <c:v>110.56</c:v>
                </c:pt>
                <c:pt idx="633">
                  <c:v>110.53</c:v>
                </c:pt>
                <c:pt idx="634">
                  <c:v>110.35</c:v>
                </c:pt>
                <c:pt idx="635">
                  <c:v>110.2</c:v>
                </c:pt>
                <c:pt idx="636">
                  <c:v>110.44</c:v>
                </c:pt>
                <c:pt idx="637">
                  <c:v>109.42</c:v>
                </c:pt>
                <c:pt idx="638">
                  <c:v>109.25</c:v>
                </c:pt>
                <c:pt idx="639">
                  <c:v>109.18</c:v>
                </c:pt>
                <c:pt idx="640">
                  <c:v>109.11</c:v>
                </c:pt>
                <c:pt idx="641">
                  <c:v>109.1</c:v>
                </c:pt>
                <c:pt idx="642">
                  <c:v>#N/A</c:v>
                </c:pt>
                <c:pt idx="643">
                  <c:v>108.99</c:v>
                </c:pt>
                <c:pt idx="644">
                  <c:v>108.59</c:v>
                </c:pt>
                <c:pt idx="645">
                  <c:v>108.56</c:v>
                </c:pt>
                <c:pt idx="646">
                  <c:v>108.15</c:v>
                </c:pt>
                <c:pt idx="647">
                  <c:v>107.77</c:v>
                </c:pt>
                <c:pt idx="648">
                  <c:v>107.76</c:v>
                </c:pt>
                <c:pt idx="649">
                  <c:v>107.28</c:v>
                </c:pt>
                <c:pt idx="650">
                  <c:v>107.26</c:v>
                </c:pt>
                <c:pt idx="651">
                  <c:v>107.11</c:v>
                </c:pt>
                <c:pt idx="652">
                  <c:v>107.11</c:v>
                </c:pt>
                <c:pt idx="653">
                  <c:v>106.84</c:v>
                </c:pt>
                <c:pt idx="654">
                  <c:v>106.63</c:v>
                </c:pt>
                <c:pt idx="655">
                  <c:v>106.66</c:v>
                </c:pt>
                <c:pt idx="656">
                  <c:v>106.5</c:v>
                </c:pt>
                <c:pt idx="657">
                  <c:v>106.43</c:v>
                </c:pt>
                <c:pt idx="658">
                  <c:v>106.12</c:v>
                </c:pt>
                <c:pt idx="659">
                  <c:v>106.09</c:v>
                </c:pt>
                <c:pt idx="660">
                  <c:v>106.06</c:v>
                </c:pt>
                <c:pt idx="661">
                  <c:v>105.75</c:v>
                </c:pt>
                <c:pt idx="662">
                  <c:v>105.65</c:v>
                </c:pt>
                <c:pt idx="663">
                  <c:v>105.44</c:v>
                </c:pt>
                <c:pt idx="664">
                  <c:v>105.25</c:v>
                </c:pt>
                <c:pt idx="665">
                  <c:v>105.2</c:v>
                </c:pt>
                <c:pt idx="666">
                  <c:v>105.01</c:v>
                </c:pt>
                <c:pt idx="667">
                  <c:v>104.74</c:v>
                </c:pt>
                <c:pt idx="668">
                  <c:v>104.47</c:v>
                </c:pt>
                <c:pt idx="669">
                  <c:v>104.44</c:v>
                </c:pt>
                <c:pt idx="670">
                  <c:v>104.21</c:v>
                </c:pt>
                <c:pt idx="671">
                  <c:v>103.87</c:v>
                </c:pt>
                <c:pt idx="672">
                  <c:v>103.63</c:v>
                </c:pt>
                <c:pt idx="673">
                  <c:v>103.39</c:v>
                </c:pt>
                <c:pt idx="674">
                  <c:v>102.87</c:v>
                </c:pt>
                <c:pt idx="675">
                  <c:v>102.87</c:v>
                </c:pt>
                <c:pt idx="676">
                  <c:v>102.53</c:v>
                </c:pt>
                <c:pt idx="677">
                  <c:v>102.34</c:v>
                </c:pt>
                <c:pt idx="678">
                  <c:v>102.29</c:v>
                </c:pt>
                <c:pt idx="679">
                  <c:v>102.23</c:v>
                </c:pt>
                <c:pt idx="680">
                  <c:v>102.05</c:v>
                </c:pt>
                <c:pt idx="681">
                  <c:v>101.82</c:v>
                </c:pt>
                <c:pt idx="682">
                  <c:v>101.83</c:v>
                </c:pt>
                <c:pt idx="683">
                  <c:v>101.75</c:v>
                </c:pt>
                <c:pt idx="684">
                  <c:v>101.41</c:v>
                </c:pt>
                <c:pt idx="685">
                  <c:v>101.35</c:v>
                </c:pt>
                <c:pt idx="686">
                  <c:v>101.13</c:v>
                </c:pt>
                <c:pt idx="687">
                  <c:v>101.04</c:v>
                </c:pt>
                <c:pt idx="688">
                  <c:v>100.88</c:v>
                </c:pt>
                <c:pt idx="689">
                  <c:v>100.68</c:v>
                </c:pt>
                <c:pt idx="690">
                  <c:v>100.6</c:v>
                </c:pt>
                <c:pt idx="691">
                  <c:v>100.45</c:v>
                </c:pt>
                <c:pt idx="692">
                  <c:v>100.32</c:v>
                </c:pt>
                <c:pt idx="693">
                  <c:v>100.26</c:v>
                </c:pt>
                <c:pt idx="694">
                  <c:v>100.08</c:v>
                </c:pt>
                <c:pt idx="695">
                  <c:v>100.04</c:v>
                </c:pt>
                <c:pt idx="696">
                  <c:v>99.93</c:v>
                </c:pt>
                <c:pt idx="697">
                  <c:v>99.88</c:v>
                </c:pt>
                <c:pt idx="698">
                  <c:v>99.73</c:v>
                </c:pt>
                <c:pt idx="699">
                  <c:v>99.63</c:v>
                </c:pt>
                <c:pt idx="700">
                  <c:v>99.65</c:v>
                </c:pt>
                <c:pt idx="701">
                  <c:v>99.64</c:v>
                </c:pt>
                <c:pt idx="702">
                  <c:v>99.73</c:v>
                </c:pt>
                <c:pt idx="703">
                  <c:v>99.64</c:v>
                </c:pt>
                <c:pt idx="704">
                  <c:v>99.55</c:v>
                </c:pt>
                <c:pt idx="705">
                  <c:v>99.55</c:v>
                </c:pt>
                <c:pt idx="706">
                  <c:v>99.58</c:v>
                </c:pt>
                <c:pt idx="707">
                  <c:v>#N/A</c:v>
                </c:pt>
                <c:pt idx="708">
                  <c:v>99.55</c:v>
                </c:pt>
                <c:pt idx="709">
                  <c:v>99.54</c:v>
                </c:pt>
                <c:pt idx="710">
                  <c:v>99.49</c:v>
                </c:pt>
                <c:pt idx="711">
                  <c:v>99.45</c:v>
                </c:pt>
                <c:pt idx="712">
                  <c:v>99.49</c:v>
                </c:pt>
                <c:pt idx="713">
                  <c:v>99.59</c:v>
                </c:pt>
                <c:pt idx="714">
                  <c:v>99.66</c:v>
                </c:pt>
                <c:pt idx="715">
                  <c:v>99.64</c:v>
                </c:pt>
                <c:pt idx="716">
                  <c:v>99.67</c:v>
                </c:pt>
                <c:pt idx="717">
                  <c:v>99.7</c:v>
                </c:pt>
                <c:pt idx="718">
                  <c:v>99.68</c:v>
                </c:pt>
                <c:pt idx="719">
                  <c:v>99.68</c:v>
                </c:pt>
                <c:pt idx="720">
                  <c:v>99.67</c:v>
                </c:pt>
                <c:pt idx="721">
                  <c:v>99.67</c:v>
                </c:pt>
                <c:pt idx="722">
                  <c:v>99.59</c:v>
                </c:pt>
                <c:pt idx="723">
                  <c:v>99.53</c:v>
                </c:pt>
                <c:pt idx="724">
                  <c:v>99.47</c:v>
                </c:pt>
                <c:pt idx="725">
                  <c:v>99.46</c:v>
                </c:pt>
                <c:pt idx="726">
                  <c:v>99.71</c:v>
                </c:pt>
                <c:pt idx="727">
                  <c:v>100.53</c:v>
                </c:pt>
                <c:pt idx="728">
                  <c:v>100.76</c:v>
                </c:pt>
                <c:pt idx="729">
                  <c:v>101</c:v>
                </c:pt>
                <c:pt idx="730">
                  <c:v>101.05</c:v>
                </c:pt>
                <c:pt idx="731">
                  <c:v>101.05</c:v>
                </c:pt>
                <c:pt idx="732">
                  <c:v>101.2</c:v>
                </c:pt>
                <c:pt idx="733">
                  <c:v>101.12</c:v>
                </c:pt>
                <c:pt idx="734">
                  <c:v>101.14</c:v>
                </c:pt>
                <c:pt idx="735">
                  <c:v>101.13</c:v>
                </c:pt>
                <c:pt idx="736">
                  <c:v>100.89</c:v>
                </c:pt>
                <c:pt idx="737">
                  <c:v>101.02</c:v>
                </c:pt>
                <c:pt idx="738">
                  <c:v>101.12</c:v>
                </c:pt>
                <c:pt idx="739">
                  <c:v>101.1</c:v>
                </c:pt>
                <c:pt idx="740">
                  <c:v>101.1</c:v>
                </c:pt>
                <c:pt idx="741">
                  <c:v>101.08</c:v>
                </c:pt>
                <c:pt idx="742">
                  <c:v>101.84</c:v>
                </c:pt>
                <c:pt idx="743">
                  <c:v>101.89</c:v>
                </c:pt>
                <c:pt idx="744">
                  <c:v>101.87</c:v>
                </c:pt>
                <c:pt idx="745">
                  <c:v>101.81</c:v>
                </c:pt>
                <c:pt idx="746">
                  <c:v>101.81</c:v>
                </c:pt>
                <c:pt idx="747">
                  <c:v>101.95</c:v>
                </c:pt>
                <c:pt idx="748">
                  <c:v>101.96</c:v>
                </c:pt>
                <c:pt idx="749">
                  <c:v>101.94</c:v>
                </c:pt>
                <c:pt idx="750">
                  <c:v>101.94</c:v>
                </c:pt>
                <c:pt idx="751">
                  <c:v>101.85</c:v>
                </c:pt>
                <c:pt idx="752">
                  <c:v>101.68</c:v>
                </c:pt>
                <c:pt idx="753">
                  <c:v>101.74</c:v>
                </c:pt>
                <c:pt idx="754">
                  <c:v>101.74</c:v>
                </c:pt>
                <c:pt idx="755">
                  <c:v>101.75</c:v>
                </c:pt>
                <c:pt idx="756">
                  <c:v>101.96</c:v>
                </c:pt>
                <c:pt idx="757">
                  <c:v>102.2</c:v>
                </c:pt>
                <c:pt idx="758">
                  <c:v>102.25</c:v>
                </c:pt>
                <c:pt idx="759">
                  <c:v>102.16</c:v>
                </c:pt>
                <c:pt idx="760">
                  <c:v>102.09</c:v>
                </c:pt>
                <c:pt idx="761">
                  <c:v>102.07</c:v>
                </c:pt>
                <c:pt idx="762">
                  <c:v>102.06</c:v>
                </c:pt>
                <c:pt idx="763">
                  <c:v>102.06</c:v>
                </c:pt>
                <c:pt idx="764">
                  <c:v>102.09</c:v>
                </c:pt>
                <c:pt idx="765">
                  <c:v>102.08</c:v>
                </c:pt>
                <c:pt idx="766">
                  <c:v>102.07</c:v>
                </c:pt>
                <c:pt idx="767">
                  <c:v>#N/A</c:v>
                </c:pt>
                <c:pt idx="768">
                  <c:v>102.07</c:v>
                </c:pt>
                <c:pt idx="769">
                  <c:v>101.92</c:v>
                </c:pt>
                <c:pt idx="770">
                  <c:v>101.71</c:v>
                </c:pt>
                <c:pt idx="771">
                  <c:v>101.72</c:v>
                </c:pt>
                <c:pt idx="772">
                  <c:v>101.68</c:v>
                </c:pt>
                <c:pt idx="773">
                  <c:v>101.58</c:v>
                </c:pt>
                <c:pt idx="774">
                  <c:v>101.47</c:v>
                </c:pt>
                <c:pt idx="775">
                  <c:v>101.42</c:v>
                </c:pt>
                <c:pt idx="776">
                  <c:v>101.43</c:v>
                </c:pt>
                <c:pt idx="777">
                  <c:v>101.33</c:v>
                </c:pt>
                <c:pt idx="778">
                  <c:v>101.19</c:v>
                </c:pt>
                <c:pt idx="779">
                  <c:v>101.04</c:v>
                </c:pt>
                <c:pt idx="780">
                  <c:v>101.04</c:v>
                </c:pt>
                <c:pt idx="781">
                  <c:v>100.69</c:v>
                </c:pt>
                <c:pt idx="782">
                  <c:v>100.66</c:v>
                </c:pt>
                <c:pt idx="783">
                  <c:v>100.56</c:v>
                </c:pt>
                <c:pt idx="784">
                  <c:v>100.38</c:v>
                </c:pt>
                <c:pt idx="785">
                  <c:v>100.32</c:v>
                </c:pt>
                <c:pt idx="786">
                  <c:v>100.28</c:v>
                </c:pt>
                <c:pt idx="787">
                  <c:v>100.28</c:v>
                </c:pt>
                <c:pt idx="788">
                  <c:v>100.26</c:v>
                </c:pt>
                <c:pt idx="789">
                  <c:v>100.06</c:v>
                </c:pt>
                <c:pt idx="790">
                  <c:v>99.8</c:v>
                </c:pt>
                <c:pt idx="791">
                  <c:v>99.61</c:v>
                </c:pt>
                <c:pt idx="792">
                  <c:v>99.52</c:v>
                </c:pt>
                <c:pt idx="793">
                  <c:v>99.49</c:v>
                </c:pt>
                <c:pt idx="794">
                  <c:v>99.41</c:v>
                </c:pt>
                <c:pt idx="795">
                  <c:v>99.37</c:v>
                </c:pt>
                <c:pt idx="796">
                  <c:v>99.11</c:v>
                </c:pt>
                <c:pt idx="797">
                  <c:v>98.98</c:v>
                </c:pt>
                <c:pt idx="798">
                  <c:v>98.75</c:v>
                </c:pt>
                <c:pt idx="799">
                  <c:v>98.75</c:v>
                </c:pt>
                <c:pt idx="800">
                  <c:v>98.64</c:v>
                </c:pt>
                <c:pt idx="801">
                  <c:v>98.64</c:v>
                </c:pt>
                <c:pt idx="802">
                  <c:v>98.63</c:v>
                </c:pt>
                <c:pt idx="803">
                  <c:v>98.54</c:v>
                </c:pt>
                <c:pt idx="804">
                  <c:v>98.42</c:v>
                </c:pt>
                <c:pt idx="805">
                  <c:v>98.33</c:v>
                </c:pt>
                <c:pt idx="806">
                  <c:v>98.26</c:v>
                </c:pt>
                <c:pt idx="807">
                  <c:v>98.26</c:v>
                </c:pt>
                <c:pt idx="808">
                  <c:v>98.24</c:v>
                </c:pt>
                <c:pt idx="809">
                  <c:v>98.12</c:v>
                </c:pt>
                <c:pt idx="810">
                  <c:v>98.04</c:v>
                </c:pt>
                <c:pt idx="811">
                  <c:v>#N/A</c:v>
                </c:pt>
                <c:pt idx="812">
                  <c:v>97.91</c:v>
                </c:pt>
                <c:pt idx="813">
                  <c:v>97.91</c:v>
                </c:pt>
                <c:pt idx="814">
                  <c:v>97.91</c:v>
                </c:pt>
                <c:pt idx="815">
                  <c:v>97.79</c:v>
                </c:pt>
                <c:pt idx="816">
                  <c:v>97.69</c:v>
                </c:pt>
                <c:pt idx="817">
                  <c:v>97.66</c:v>
                </c:pt>
                <c:pt idx="818">
                  <c:v>97.65</c:v>
                </c:pt>
                <c:pt idx="819">
                  <c:v>97.51</c:v>
                </c:pt>
                <c:pt idx="820">
                  <c:v>97.5</c:v>
                </c:pt>
                <c:pt idx="821">
                  <c:v>97.5</c:v>
                </c:pt>
                <c:pt idx="822">
                  <c:v>97.5</c:v>
                </c:pt>
                <c:pt idx="823">
                  <c:v>97.44</c:v>
                </c:pt>
                <c:pt idx="824">
                  <c:v>#N/A</c:v>
                </c:pt>
                <c:pt idx="825">
                  <c:v>97.46</c:v>
                </c:pt>
                <c:pt idx="826">
                  <c:v>97.39</c:v>
                </c:pt>
                <c:pt idx="827">
                  <c:v>97.39</c:v>
                </c:pt>
                <c:pt idx="828">
                  <c:v>97.44</c:v>
                </c:pt>
                <c:pt idx="829">
                  <c:v>97.18</c:v>
                </c:pt>
                <c:pt idx="830">
                  <c:v>97.15</c:v>
                </c:pt>
                <c:pt idx="831">
                  <c:v>97.03</c:v>
                </c:pt>
                <c:pt idx="832">
                  <c:v>96.97</c:v>
                </c:pt>
                <c:pt idx="833">
                  <c:v>96.64</c:v>
                </c:pt>
                <c:pt idx="834">
                  <c:v>96.57</c:v>
                </c:pt>
                <c:pt idx="835">
                  <c:v>96.57</c:v>
                </c:pt>
                <c:pt idx="836">
                  <c:v>96.41</c:v>
                </c:pt>
                <c:pt idx="837">
                  <c:v>96.4</c:v>
                </c:pt>
                <c:pt idx="838">
                  <c:v>96.26</c:v>
                </c:pt>
                <c:pt idx="839">
                  <c:v>96.03</c:v>
                </c:pt>
                <c:pt idx="840">
                  <c:v>95.82</c:v>
                </c:pt>
                <c:pt idx="841">
                  <c:v>95.77</c:v>
                </c:pt>
                <c:pt idx="842">
                  <c:v>95.51</c:v>
                </c:pt>
                <c:pt idx="843">
                  <c:v>95.22</c:v>
                </c:pt>
                <c:pt idx="844">
                  <c:v>95.21</c:v>
                </c:pt>
                <c:pt idx="845">
                  <c:v>95.04</c:v>
                </c:pt>
                <c:pt idx="846">
                  <c:v>94.84</c:v>
                </c:pt>
                <c:pt idx="847">
                  <c:v>94.61</c:v>
                </c:pt>
                <c:pt idx="848">
                  <c:v>94.56</c:v>
                </c:pt>
                <c:pt idx="849">
                  <c:v>94.32</c:v>
                </c:pt>
                <c:pt idx="850">
                  <c:v>94.15</c:v>
                </c:pt>
                <c:pt idx="851">
                  <c:v>93.59</c:v>
                </c:pt>
                <c:pt idx="852">
                  <c:v>93.39</c:v>
                </c:pt>
                <c:pt idx="853">
                  <c:v>93.43</c:v>
                </c:pt>
                <c:pt idx="854">
                  <c:v>93.39</c:v>
                </c:pt>
                <c:pt idx="855">
                  <c:v>93.17</c:v>
                </c:pt>
                <c:pt idx="856">
                  <c:v>93.14</c:v>
                </c:pt>
                <c:pt idx="857">
                  <c:v>92.77</c:v>
                </c:pt>
                <c:pt idx="858">
                  <c:v>92.68</c:v>
                </c:pt>
                <c:pt idx="859">
                  <c:v>92.68</c:v>
                </c:pt>
                <c:pt idx="860">
                  <c:v>92.7</c:v>
                </c:pt>
                <c:pt idx="861">
                  <c:v>92.69</c:v>
                </c:pt>
                <c:pt idx="862">
                  <c:v>92.67</c:v>
                </c:pt>
                <c:pt idx="863">
                  <c:v>92.4</c:v>
                </c:pt>
                <c:pt idx="864">
                  <c:v>92.37</c:v>
                </c:pt>
                <c:pt idx="865">
                  <c:v>92.22</c:v>
                </c:pt>
                <c:pt idx="866">
                  <c:v>92.27</c:v>
                </c:pt>
                <c:pt idx="867">
                  <c:v>92.31</c:v>
                </c:pt>
                <c:pt idx="868">
                  <c:v>92.27</c:v>
                </c:pt>
                <c:pt idx="869">
                  <c:v>92.1</c:v>
                </c:pt>
                <c:pt idx="870">
                  <c:v>91.33</c:v>
                </c:pt>
                <c:pt idx="871">
                  <c:v>91.92</c:v>
                </c:pt>
                <c:pt idx="872">
                  <c:v>91.71</c:v>
                </c:pt>
                <c:pt idx="873">
                  <c:v>91.52</c:v>
                </c:pt>
                <c:pt idx="874">
                  <c:v>91.36</c:v>
                </c:pt>
                <c:pt idx="875">
                  <c:v>91.19</c:v>
                </c:pt>
                <c:pt idx="876">
                  <c:v>90.98</c:v>
                </c:pt>
                <c:pt idx="877">
                  <c:v>90.92</c:v>
                </c:pt>
                <c:pt idx="878">
                  <c:v>90.89</c:v>
                </c:pt>
                <c:pt idx="879">
                  <c:v>90.63</c:v>
                </c:pt>
                <c:pt idx="880">
                  <c:v>90.52</c:v>
                </c:pt>
                <c:pt idx="881">
                  <c:v>90.52</c:v>
                </c:pt>
                <c:pt idx="882">
                  <c:v>90.16</c:v>
                </c:pt>
                <c:pt idx="883">
                  <c:v>90.08</c:v>
                </c:pt>
                <c:pt idx="884">
                  <c:v>89.88</c:v>
                </c:pt>
                <c:pt idx="885">
                  <c:v>89.76</c:v>
                </c:pt>
                <c:pt idx="886">
                  <c:v>89.51</c:v>
                </c:pt>
                <c:pt idx="887">
                  <c:v>#N/A</c:v>
                </c:pt>
                <c:pt idx="888">
                  <c:v>89.39</c:v>
                </c:pt>
                <c:pt idx="889">
                  <c:v>89.24</c:v>
                </c:pt>
                <c:pt idx="890">
                  <c:v>89.18</c:v>
                </c:pt>
                <c:pt idx="891">
                  <c:v>89.16</c:v>
                </c:pt>
                <c:pt idx="892">
                  <c:v>89.02</c:v>
                </c:pt>
                <c:pt idx="893">
                  <c:v>88.89</c:v>
                </c:pt>
                <c:pt idx="894">
                  <c:v>88.77</c:v>
                </c:pt>
                <c:pt idx="895">
                  <c:v>88.15</c:v>
                </c:pt>
                <c:pt idx="896">
                  <c:v>87.72</c:v>
                </c:pt>
                <c:pt idx="897">
                  <c:v>87.42</c:v>
                </c:pt>
                <c:pt idx="898">
                  <c:v>87.45</c:v>
                </c:pt>
                <c:pt idx="899">
                  <c:v>87.4</c:v>
                </c:pt>
                <c:pt idx="900">
                  <c:v>87.28</c:v>
                </c:pt>
                <c:pt idx="901">
                  <c:v>87.25</c:v>
                </c:pt>
                <c:pt idx="902">
                  <c:v>87.11</c:v>
                </c:pt>
                <c:pt idx="903">
                  <c:v>87.04</c:v>
                </c:pt>
                <c:pt idx="904">
                  <c:v>87.02</c:v>
                </c:pt>
                <c:pt idx="905">
                  <c:v>86.79</c:v>
                </c:pt>
                <c:pt idx="906">
                  <c:v>86.59</c:v>
                </c:pt>
                <c:pt idx="907">
                  <c:v>86.48</c:v>
                </c:pt>
                <c:pt idx="908">
                  <c:v>86.55</c:v>
                </c:pt>
                <c:pt idx="909">
                  <c:v>86.4</c:v>
                </c:pt>
                <c:pt idx="910">
                  <c:v>86.56</c:v>
                </c:pt>
                <c:pt idx="911">
                  <c:v>86.5</c:v>
                </c:pt>
                <c:pt idx="912">
                  <c:v>86.31</c:v>
                </c:pt>
                <c:pt idx="913">
                  <c:v>86.29</c:v>
                </c:pt>
                <c:pt idx="914">
                  <c:v>86.13</c:v>
                </c:pt>
                <c:pt idx="915">
                  <c:v>85.54</c:v>
                </c:pt>
                <c:pt idx="916">
                  <c:v>85.42</c:v>
                </c:pt>
                <c:pt idx="917">
                  <c:v>85.25</c:v>
                </c:pt>
                <c:pt idx="918">
                  <c:v>85.14</c:v>
                </c:pt>
                <c:pt idx="919">
                  <c:v>84.48</c:v>
                </c:pt>
                <c:pt idx="920">
                  <c:v>84.41</c:v>
                </c:pt>
                <c:pt idx="921">
                  <c:v>84.26</c:v>
                </c:pt>
                <c:pt idx="922">
                  <c:v>83.82</c:v>
                </c:pt>
                <c:pt idx="923">
                  <c:v>83.74</c:v>
                </c:pt>
                <c:pt idx="924">
                  <c:v>83.69</c:v>
                </c:pt>
                <c:pt idx="925">
                  <c:v>83.58</c:v>
                </c:pt>
                <c:pt idx="926">
                  <c:v>83.57</c:v>
                </c:pt>
                <c:pt idx="927">
                  <c:v>83.51</c:v>
                </c:pt>
                <c:pt idx="928">
                  <c:v>83.45</c:v>
                </c:pt>
                <c:pt idx="929">
                  <c:v>83.38</c:v>
                </c:pt>
                <c:pt idx="930">
                  <c:v>83.29</c:v>
                </c:pt>
                <c:pt idx="931">
                  <c:v>83.2</c:v>
                </c:pt>
                <c:pt idx="932">
                  <c:v>83.14</c:v>
                </c:pt>
                <c:pt idx="933">
                  <c:v>82.55</c:v>
                </c:pt>
                <c:pt idx="934">
                  <c:v>82.29</c:v>
                </c:pt>
                <c:pt idx="935">
                  <c:v>82.46</c:v>
                </c:pt>
                <c:pt idx="936">
                  <c:v>82.37</c:v>
                </c:pt>
                <c:pt idx="937">
                  <c:v>82.35</c:v>
                </c:pt>
                <c:pt idx="938">
                  <c:v>82.33</c:v>
                </c:pt>
                <c:pt idx="939">
                  <c:v>82.04</c:v>
                </c:pt>
                <c:pt idx="940">
                  <c:v>82.03</c:v>
                </c:pt>
                <c:pt idx="941">
                  <c:v>82.02</c:v>
                </c:pt>
                <c:pt idx="942">
                  <c:v>81.91</c:v>
                </c:pt>
                <c:pt idx="943">
                  <c:v>82.01</c:v>
                </c:pt>
                <c:pt idx="944">
                  <c:v>81.72</c:v>
                </c:pt>
                <c:pt idx="945">
                  <c:v>81.680000000000007</c:v>
                </c:pt>
                <c:pt idx="946">
                  <c:v>81.66</c:v>
                </c:pt>
                <c:pt idx="947">
                  <c:v>81.64</c:v>
                </c:pt>
                <c:pt idx="948">
                  <c:v>81.599999999999994</c:v>
                </c:pt>
                <c:pt idx="949">
                  <c:v>81.63</c:v>
                </c:pt>
                <c:pt idx="950">
                  <c:v>81.59</c:v>
                </c:pt>
                <c:pt idx="951">
                  <c:v>81.45</c:v>
                </c:pt>
                <c:pt idx="952">
                  <c:v>81.33</c:v>
                </c:pt>
                <c:pt idx="953">
                  <c:v>81.349999999999994</c:v>
                </c:pt>
                <c:pt idx="954">
                  <c:v>81.33</c:v>
                </c:pt>
                <c:pt idx="955">
                  <c:v>81.38</c:v>
                </c:pt>
                <c:pt idx="956">
                  <c:v>81.12</c:v>
                </c:pt>
                <c:pt idx="957">
                  <c:v>81.150000000000006</c:v>
                </c:pt>
                <c:pt idx="958">
                  <c:v>81.25</c:v>
                </c:pt>
                <c:pt idx="959">
                  <c:v>81.19</c:v>
                </c:pt>
                <c:pt idx="960">
                  <c:v>81.17</c:v>
                </c:pt>
                <c:pt idx="961">
                  <c:v>81.11</c:v>
                </c:pt>
                <c:pt idx="962">
                  <c:v>81.09</c:v>
                </c:pt>
                <c:pt idx="963">
                  <c:v>81.14</c:v>
                </c:pt>
                <c:pt idx="964">
                  <c:v>81.14</c:v>
                </c:pt>
                <c:pt idx="965">
                  <c:v>81.599999999999994</c:v>
                </c:pt>
                <c:pt idx="966">
                  <c:v>81.7</c:v>
                </c:pt>
                <c:pt idx="967">
                  <c:v>81.680000000000007</c:v>
                </c:pt>
                <c:pt idx="968">
                  <c:v>81.73</c:v>
                </c:pt>
                <c:pt idx="969">
                  <c:v>81.62</c:v>
                </c:pt>
                <c:pt idx="970">
                  <c:v>81.790000000000006</c:v>
                </c:pt>
                <c:pt idx="971">
                  <c:v>81.73</c:v>
                </c:pt>
                <c:pt idx="972">
                  <c:v>81.650000000000006</c:v>
                </c:pt>
                <c:pt idx="973">
                  <c:v>81.64</c:v>
                </c:pt>
                <c:pt idx="974">
                  <c:v>81.59</c:v>
                </c:pt>
                <c:pt idx="975">
                  <c:v>81.760000000000005</c:v>
                </c:pt>
                <c:pt idx="976">
                  <c:v>81.709999999999994</c:v>
                </c:pt>
                <c:pt idx="977">
                  <c:v>81.63</c:v>
                </c:pt>
                <c:pt idx="978">
                  <c:v>81.680000000000007</c:v>
                </c:pt>
                <c:pt idx="979">
                  <c:v>81.61</c:v>
                </c:pt>
                <c:pt idx="980">
                  <c:v>81.62</c:v>
                </c:pt>
                <c:pt idx="981">
                  <c:v>81.59</c:v>
                </c:pt>
                <c:pt idx="982">
                  <c:v>81.69</c:v>
                </c:pt>
                <c:pt idx="983">
                  <c:v>81.790000000000006</c:v>
                </c:pt>
                <c:pt idx="984">
                  <c:v>81.47</c:v>
                </c:pt>
                <c:pt idx="985">
                  <c:v>81.459999999999994</c:v>
                </c:pt>
                <c:pt idx="986">
                  <c:v>81.33</c:v>
                </c:pt>
                <c:pt idx="987">
                  <c:v>81.510000000000005</c:v>
                </c:pt>
                <c:pt idx="988">
                  <c:v>81.45</c:v>
                </c:pt>
                <c:pt idx="989">
                  <c:v>81.45</c:v>
                </c:pt>
                <c:pt idx="990">
                  <c:v>#N/A</c:v>
                </c:pt>
                <c:pt idx="991">
                  <c:v>81.3</c:v>
                </c:pt>
                <c:pt idx="992">
                  <c:v>81.33</c:v>
                </c:pt>
                <c:pt idx="993">
                  <c:v>81.319999999999993</c:v>
                </c:pt>
                <c:pt idx="994">
                  <c:v>81.27</c:v>
                </c:pt>
                <c:pt idx="995">
                  <c:v>81.27</c:v>
                </c:pt>
                <c:pt idx="996">
                  <c:v>81.31</c:v>
                </c:pt>
                <c:pt idx="997">
                  <c:v>81.3</c:v>
                </c:pt>
                <c:pt idx="998">
                  <c:v>81.150000000000006</c:v>
                </c:pt>
                <c:pt idx="999">
                  <c:v>80.94</c:v>
                </c:pt>
                <c:pt idx="1000">
                  <c:v>80.959999999999994</c:v>
                </c:pt>
                <c:pt idx="1001">
                  <c:v>81.010000000000005</c:v>
                </c:pt>
                <c:pt idx="1002">
                  <c:v>80.97</c:v>
                </c:pt>
                <c:pt idx="1003">
                  <c:v>80.92</c:v>
                </c:pt>
                <c:pt idx="1004">
                  <c:v>80.92</c:v>
                </c:pt>
                <c:pt idx="1005">
                  <c:v>80.84</c:v>
                </c:pt>
                <c:pt idx="1006">
                  <c:v>80.819999999999993</c:v>
                </c:pt>
                <c:pt idx="1007">
                  <c:v>80.819999999999993</c:v>
                </c:pt>
                <c:pt idx="1008">
                  <c:v>80.680000000000007</c:v>
                </c:pt>
                <c:pt idx="1009">
                  <c:v>80.489999999999995</c:v>
                </c:pt>
                <c:pt idx="1010">
                  <c:v>80.510000000000005</c:v>
                </c:pt>
                <c:pt idx="1011">
                  <c:v>80.47</c:v>
                </c:pt>
                <c:pt idx="1012">
                  <c:v>80.41</c:v>
                </c:pt>
                <c:pt idx="1013">
                  <c:v>80.349999999999994</c:v>
                </c:pt>
                <c:pt idx="1014">
                  <c:v>80.33</c:v>
                </c:pt>
                <c:pt idx="1015">
                  <c:v>80.209999999999994</c:v>
                </c:pt>
                <c:pt idx="1016">
                  <c:v>80.209999999999994</c:v>
                </c:pt>
                <c:pt idx="1017">
                  <c:v>79.95</c:v>
                </c:pt>
                <c:pt idx="1018">
                  <c:v>79.92</c:v>
                </c:pt>
                <c:pt idx="1019">
                  <c:v>79.849999999999994</c:v>
                </c:pt>
                <c:pt idx="1020">
                  <c:v>79.73</c:v>
                </c:pt>
                <c:pt idx="1021">
                  <c:v>79.67</c:v>
                </c:pt>
                <c:pt idx="1022">
                  <c:v>79.650000000000006</c:v>
                </c:pt>
                <c:pt idx="1023">
                  <c:v>79.7</c:v>
                </c:pt>
                <c:pt idx="1024">
                  <c:v>79.739999999999995</c:v>
                </c:pt>
                <c:pt idx="1025">
                  <c:v>79.73</c:v>
                </c:pt>
                <c:pt idx="1026">
                  <c:v>79.650000000000006</c:v>
                </c:pt>
                <c:pt idx="1027">
                  <c:v>79.61</c:v>
                </c:pt>
                <c:pt idx="1028">
                  <c:v>79.459999999999994</c:v>
                </c:pt>
                <c:pt idx="1029">
                  <c:v>79.459999999999994</c:v>
                </c:pt>
                <c:pt idx="1030">
                  <c:v>79.3</c:v>
                </c:pt>
                <c:pt idx="1031">
                  <c:v>79.290000000000006</c:v>
                </c:pt>
                <c:pt idx="1032">
                  <c:v>79.3</c:v>
                </c:pt>
                <c:pt idx="1033">
                  <c:v>79.3</c:v>
                </c:pt>
                <c:pt idx="1034">
                  <c:v>79.25</c:v>
                </c:pt>
                <c:pt idx="1035">
                  <c:v>79.12</c:v>
                </c:pt>
                <c:pt idx="1036">
                  <c:v>79.08</c:v>
                </c:pt>
                <c:pt idx="1037">
                  <c:v>79</c:v>
                </c:pt>
                <c:pt idx="1038">
                  <c:v>78.98</c:v>
                </c:pt>
                <c:pt idx="1039">
                  <c:v>78.94</c:v>
                </c:pt>
                <c:pt idx="1040">
                  <c:v>78.91</c:v>
                </c:pt>
                <c:pt idx="1041">
                  <c:v>78.8</c:v>
                </c:pt>
                <c:pt idx="1042">
                  <c:v>78.8</c:v>
                </c:pt>
                <c:pt idx="1043">
                  <c:v>78.760000000000005</c:v>
                </c:pt>
                <c:pt idx="1044">
                  <c:v>78.739999999999995</c:v>
                </c:pt>
                <c:pt idx="1045">
                  <c:v>78.680000000000007</c:v>
                </c:pt>
                <c:pt idx="1046">
                  <c:v>78.599999999999994</c:v>
                </c:pt>
                <c:pt idx="1047">
                  <c:v>78.58</c:v>
                </c:pt>
                <c:pt idx="1048">
                  <c:v>78.39</c:v>
                </c:pt>
                <c:pt idx="1049">
                  <c:v>78.39</c:v>
                </c:pt>
                <c:pt idx="1050">
                  <c:v>78.39</c:v>
                </c:pt>
                <c:pt idx="1051">
                  <c:v>78.36</c:v>
                </c:pt>
                <c:pt idx="1052">
                  <c:v>78.36</c:v>
                </c:pt>
                <c:pt idx="1053">
                  <c:v>78.44</c:v>
                </c:pt>
                <c:pt idx="1054">
                  <c:v>78.33</c:v>
                </c:pt>
                <c:pt idx="1055">
                  <c:v>#N/A</c:v>
                </c:pt>
                <c:pt idx="1056">
                  <c:v>78.3</c:v>
                </c:pt>
                <c:pt idx="1057">
                  <c:v>78.13</c:v>
                </c:pt>
                <c:pt idx="1058">
                  <c:v>78.12</c:v>
                </c:pt>
                <c:pt idx="1059">
                  <c:v>78.12</c:v>
                </c:pt>
                <c:pt idx="1060">
                  <c:v>78.12</c:v>
                </c:pt>
                <c:pt idx="1061">
                  <c:v>78.12</c:v>
                </c:pt>
                <c:pt idx="1062">
                  <c:v>78.12</c:v>
                </c:pt>
                <c:pt idx="1063">
                  <c:v>78.12</c:v>
                </c:pt>
                <c:pt idx="1064">
                  <c:v>78.099999999999994</c:v>
                </c:pt>
                <c:pt idx="1065">
                  <c:v>78.09</c:v>
                </c:pt>
                <c:pt idx="1066">
                  <c:v>78.040000000000006</c:v>
                </c:pt>
                <c:pt idx="1067">
                  <c:v>78.069999999999993</c:v>
                </c:pt>
                <c:pt idx="1068">
                  <c:v>78.02</c:v>
                </c:pt>
                <c:pt idx="1069">
                  <c:v>78</c:v>
                </c:pt>
                <c:pt idx="1070">
                  <c:v>77.959999999999994</c:v>
                </c:pt>
                <c:pt idx="1071">
                  <c:v>77.959999999999994</c:v>
                </c:pt>
                <c:pt idx="1072">
                  <c:v>78.05</c:v>
                </c:pt>
                <c:pt idx="1073">
                  <c:v>77.86</c:v>
                </c:pt>
                <c:pt idx="1074">
                  <c:v>77.78</c:v>
                </c:pt>
                <c:pt idx="1075">
                  <c:v>77.77</c:v>
                </c:pt>
                <c:pt idx="1076">
                  <c:v>77.760000000000005</c:v>
                </c:pt>
                <c:pt idx="1077">
                  <c:v>78.17</c:v>
                </c:pt>
                <c:pt idx="1078">
                  <c:v>78.28</c:v>
                </c:pt>
                <c:pt idx="1079">
                  <c:v>78.28</c:v>
                </c:pt>
                <c:pt idx="1080">
                  <c:v>78.3</c:v>
                </c:pt>
                <c:pt idx="1081">
                  <c:v>78.23</c:v>
                </c:pt>
                <c:pt idx="1082">
                  <c:v>78.2</c:v>
                </c:pt>
                <c:pt idx="1083">
                  <c:v>78.14</c:v>
                </c:pt>
                <c:pt idx="1084">
                  <c:v>78.19</c:v>
                </c:pt>
                <c:pt idx="1085">
                  <c:v>78.03</c:v>
                </c:pt>
                <c:pt idx="1086">
                  <c:v>78.62</c:v>
                </c:pt>
                <c:pt idx="1087">
                  <c:v>78.760000000000005</c:v>
                </c:pt>
                <c:pt idx="1088">
                  <c:v>78.62</c:v>
                </c:pt>
                <c:pt idx="1089">
                  <c:v>78.489999999999995</c:v>
                </c:pt>
                <c:pt idx="1090">
                  <c:v>78.5</c:v>
                </c:pt>
                <c:pt idx="1091">
                  <c:v>78.53</c:v>
                </c:pt>
                <c:pt idx="1092">
                  <c:v>78.58</c:v>
                </c:pt>
                <c:pt idx="1093">
                  <c:v>78.599999999999994</c:v>
                </c:pt>
                <c:pt idx="1094">
                  <c:v>78.69</c:v>
                </c:pt>
                <c:pt idx="1095">
                  <c:v>79.31</c:v>
                </c:pt>
                <c:pt idx="1096">
                  <c:v>79.56</c:v>
                </c:pt>
                <c:pt idx="1097">
                  <c:v>79.7</c:v>
                </c:pt>
                <c:pt idx="1098">
                  <c:v>79.95</c:v>
                </c:pt>
                <c:pt idx="1099">
                  <c:v>80.05</c:v>
                </c:pt>
                <c:pt idx="1100">
                  <c:v>80.53</c:v>
                </c:pt>
                <c:pt idx="1101">
                  <c:v>80.61</c:v>
                </c:pt>
                <c:pt idx="1102">
                  <c:v>80.959999999999994</c:v>
                </c:pt>
                <c:pt idx="1103">
                  <c:v>81.12</c:v>
                </c:pt>
                <c:pt idx="1104">
                  <c:v>81.489999999999995</c:v>
                </c:pt>
                <c:pt idx="1105">
                  <c:v>81.69</c:v>
                </c:pt>
                <c:pt idx="1106">
                  <c:v>81.86</c:v>
                </c:pt>
                <c:pt idx="1107">
                  <c:v>81.88</c:v>
                </c:pt>
                <c:pt idx="1108">
                  <c:v>81.900000000000006</c:v>
                </c:pt>
                <c:pt idx="1109">
                  <c:v>82.05</c:v>
                </c:pt>
                <c:pt idx="1110">
                  <c:v>81.95</c:v>
                </c:pt>
                <c:pt idx="1111">
                  <c:v>82.13</c:v>
                </c:pt>
                <c:pt idx="1112">
                  <c:v>82.09</c:v>
                </c:pt>
                <c:pt idx="1113">
                  <c:v>82.13</c:v>
                </c:pt>
                <c:pt idx="1114">
                  <c:v>82.13</c:v>
                </c:pt>
                <c:pt idx="1115">
                  <c:v>#N/A</c:v>
                </c:pt>
                <c:pt idx="1116">
                  <c:v>82.47</c:v>
                </c:pt>
                <c:pt idx="1117">
                  <c:v>82.52</c:v>
                </c:pt>
                <c:pt idx="1118">
                  <c:v>82.72</c:v>
                </c:pt>
                <c:pt idx="1119">
                  <c:v>82.71</c:v>
                </c:pt>
                <c:pt idx="1120">
                  <c:v>82.92</c:v>
                </c:pt>
                <c:pt idx="1121">
                  <c:v>83.05</c:v>
                </c:pt>
                <c:pt idx="1122">
                  <c:v>83.23</c:v>
                </c:pt>
                <c:pt idx="1123">
                  <c:v>83.26</c:v>
                </c:pt>
                <c:pt idx="1124">
                  <c:v>83.25</c:v>
                </c:pt>
                <c:pt idx="1125">
                  <c:v>83.37</c:v>
                </c:pt>
                <c:pt idx="1126">
                  <c:v>83.43</c:v>
                </c:pt>
                <c:pt idx="1127">
                  <c:v>83.34</c:v>
                </c:pt>
                <c:pt idx="1128">
                  <c:v>83.33</c:v>
                </c:pt>
                <c:pt idx="1129">
                  <c:v>83.53</c:v>
                </c:pt>
                <c:pt idx="1130">
                  <c:v>83.61</c:v>
                </c:pt>
                <c:pt idx="1131">
                  <c:v>83.5</c:v>
                </c:pt>
                <c:pt idx="1132">
                  <c:v>83.28</c:v>
                </c:pt>
                <c:pt idx="1133">
                  <c:v>83.48</c:v>
                </c:pt>
                <c:pt idx="1134">
                  <c:v>83.7</c:v>
                </c:pt>
                <c:pt idx="1135">
                  <c:v>83.72</c:v>
                </c:pt>
                <c:pt idx="1136">
                  <c:v>83.7</c:v>
                </c:pt>
                <c:pt idx="1137">
                  <c:v>83.75</c:v>
                </c:pt>
                <c:pt idx="1138">
                  <c:v>83.71</c:v>
                </c:pt>
                <c:pt idx="1139">
                  <c:v>83.61</c:v>
                </c:pt>
                <c:pt idx="1140">
                  <c:v>83.43</c:v>
                </c:pt>
                <c:pt idx="1141">
                  <c:v>83.47</c:v>
                </c:pt>
                <c:pt idx="1142">
                  <c:v>83.33</c:v>
                </c:pt>
                <c:pt idx="1143">
                  <c:v>83.16</c:v>
                </c:pt>
                <c:pt idx="1144">
                  <c:v>83.17</c:v>
                </c:pt>
                <c:pt idx="1145">
                  <c:v>82.82</c:v>
                </c:pt>
                <c:pt idx="1146">
                  <c:v>82.72</c:v>
                </c:pt>
                <c:pt idx="1147">
                  <c:v>82.74</c:v>
                </c:pt>
                <c:pt idx="1148">
                  <c:v>82.75</c:v>
                </c:pt>
                <c:pt idx="1149">
                  <c:v>82.72</c:v>
                </c:pt>
                <c:pt idx="1150">
                  <c:v>82.56</c:v>
                </c:pt>
                <c:pt idx="1151">
                  <c:v>82.49</c:v>
                </c:pt>
                <c:pt idx="1152">
                  <c:v>82.43</c:v>
                </c:pt>
                <c:pt idx="1153">
                  <c:v>82.42</c:v>
                </c:pt>
                <c:pt idx="1154">
                  <c:v>82.33</c:v>
                </c:pt>
                <c:pt idx="1155">
                  <c:v>82.19</c:v>
                </c:pt>
                <c:pt idx="1156">
                  <c:v>82.17</c:v>
                </c:pt>
                <c:pt idx="1157">
                  <c:v>81.86</c:v>
                </c:pt>
                <c:pt idx="1158">
                  <c:v>81.86</c:v>
                </c:pt>
                <c:pt idx="1159">
                  <c:v>81.93</c:v>
                </c:pt>
                <c:pt idx="1160">
                  <c:v>81.819999999999993</c:v>
                </c:pt>
                <c:pt idx="1161">
                  <c:v>81.72</c:v>
                </c:pt>
                <c:pt idx="1162">
                  <c:v>81.650000000000006</c:v>
                </c:pt>
                <c:pt idx="1163">
                  <c:v>81.59</c:v>
                </c:pt>
                <c:pt idx="1164">
                  <c:v>81.47</c:v>
                </c:pt>
                <c:pt idx="1165">
                  <c:v>81.52</c:v>
                </c:pt>
                <c:pt idx="1166">
                  <c:v>81.510000000000005</c:v>
                </c:pt>
                <c:pt idx="1167">
                  <c:v>81.28</c:v>
                </c:pt>
                <c:pt idx="1168">
                  <c:v>81.2</c:v>
                </c:pt>
                <c:pt idx="1169">
                  <c:v>81.19</c:v>
                </c:pt>
                <c:pt idx="1170">
                  <c:v>81.2</c:v>
                </c:pt>
                <c:pt idx="1171">
                  <c:v>81.12</c:v>
                </c:pt>
                <c:pt idx="1172">
                  <c:v>81.209999999999994</c:v>
                </c:pt>
                <c:pt idx="1173">
                  <c:v>81.53</c:v>
                </c:pt>
                <c:pt idx="1174">
                  <c:v>81.53</c:v>
                </c:pt>
                <c:pt idx="1175">
                  <c:v>81.53</c:v>
                </c:pt>
                <c:pt idx="1176">
                  <c:v>#N/A</c:v>
                </c:pt>
                <c:pt idx="1177">
                  <c:v>81.83</c:v>
                </c:pt>
                <c:pt idx="1178">
                  <c:v>82.03</c:v>
                </c:pt>
                <c:pt idx="1179">
                  <c:v>82.08</c:v>
                </c:pt>
                <c:pt idx="1180">
                  <c:v>82.12</c:v>
                </c:pt>
                <c:pt idx="1181">
                  <c:v>82.09</c:v>
                </c:pt>
                <c:pt idx="1182">
                  <c:v>82.22</c:v>
                </c:pt>
                <c:pt idx="1183">
                  <c:v>82.98</c:v>
                </c:pt>
                <c:pt idx="1184">
                  <c:v>83.39</c:v>
                </c:pt>
                <c:pt idx="1185">
                  <c:v>83.44</c:v>
                </c:pt>
                <c:pt idx="1186">
                  <c:v>83.34</c:v>
                </c:pt>
                <c:pt idx="1187">
                  <c:v>83.55</c:v>
                </c:pt>
                <c:pt idx="1188">
                  <c:v>83.63</c:v>
                </c:pt>
                <c:pt idx="1189">
                  <c:v>83.62</c:v>
                </c:pt>
                <c:pt idx="1190">
                  <c:v>83.67</c:v>
                </c:pt>
                <c:pt idx="1191">
                  <c:v>83.68</c:v>
                </c:pt>
                <c:pt idx="1192">
                  <c:v>83.82</c:v>
                </c:pt>
                <c:pt idx="1193">
                  <c:v>83.99</c:v>
                </c:pt>
                <c:pt idx="1194">
                  <c:v>84</c:v>
                </c:pt>
                <c:pt idx="1195">
                  <c:v>84.08</c:v>
                </c:pt>
                <c:pt idx="1196">
                  <c:v>85.36</c:v>
                </c:pt>
                <c:pt idx="1197">
                  <c:v>85.57</c:v>
                </c:pt>
                <c:pt idx="1198">
                  <c:v>85.78</c:v>
                </c:pt>
                <c:pt idx="1199">
                  <c:v>85.8</c:v>
                </c:pt>
                <c:pt idx="1200">
                  <c:v>86.14</c:v>
                </c:pt>
                <c:pt idx="1201">
                  <c:v>86.64</c:v>
                </c:pt>
                <c:pt idx="1202">
                  <c:v>86.77</c:v>
                </c:pt>
                <c:pt idx="1203">
                  <c:v>86.79</c:v>
                </c:pt>
                <c:pt idx="1204">
                  <c:v>86.82</c:v>
                </c:pt>
                <c:pt idx="1205">
                  <c:v>86.87</c:v>
                </c:pt>
                <c:pt idx="1206">
                  <c:v>86.88</c:v>
                </c:pt>
                <c:pt idx="1207">
                  <c:v>86.86</c:v>
                </c:pt>
                <c:pt idx="1208">
                  <c:v>86.9</c:v>
                </c:pt>
                <c:pt idx="1209">
                  <c:v>86.97</c:v>
                </c:pt>
                <c:pt idx="1210">
                  <c:v>87.24</c:v>
                </c:pt>
                <c:pt idx="1211">
                  <c:v>88.03</c:v>
                </c:pt>
                <c:pt idx="1212">
                  <c:v>88.79</c:v>
                </c:pt>
                <c:pt idx="1213">
                  <c:v>89.16</c:v>
                </c:pt>
                <c:pt idx="1214">
                  <c:v>90</c:v>
                </c:pt>
                <c:pt idx="1215">
                  <c:v>90.45</c:v>
                </c:pt>
                <c:pt idx="1216">
                  <c:v>90.65</c:v>
                </c:pt>
                <c:pt idx="1217">
                  <c:v>91.3</c:v>
                </c:pt>
                <c:pt idx="1218">
                  <c:v>91.68</c:v>
                </c:pt>
                <c:pt idx="1219">
                  <c:v>92.08</c:v>
                </c:pt>
                <c:pt idx="1220">
                  <c:v>93.03</c:v>
                </c:pt>
                <c:pt idx="1221">
                  <c:v>93.24</c:v>
                </c:pt>
                <c:pt idx="1222">
                  <c:v>93.72</c:v>
                </c:pt>
                <c:pt idx="1223">
                  <c:v>93.83</c:v>
                </c:pt>
                <c:pt idx="1224">
                  <c:v>94.78</c:v>
                </c:pt>
                <c:pt idx="1225">
                  <c:v>96.38</c:v>
                </c:pt>
                <c:pt idx="1226">
                  <c:v>97.17</c:v>
                </c:pt>
                <c:pt idx="1227">
                  <c:v>97.48</c:v>
                </c:pt>
                <c:pt idx="1228">
                  <c:v>97.4</c:v>
                </c:pt>
                <c:pt idx="1229">
                  <c:v>97.77</c:v>
                </c:pt>
                <c:pt idx="1230">
                  <c:v>97.87</c:v>
                </c:pt>
                <c:pt idx="1231">
                  <c:v>98.14</c:v>
                </c:pt>
                <c:pt idx="1232">
                  <c:v>98.39</c:v>
                </c:pt>
                <c:pt idx="1233">
                  <c:v>98.67</c:v>
                </c:pt>
                <c:pt idx="1234">
                  <c:v>98.71</c:v>
                </c:pt>
                <c:pt idx="1235">
                  <c:v>100.05</c:v>
                </c:pt>
                <c:pt idx="1236">
                  <c:v>100.05</c:v>
                </c:pt>
                <c:pt idx="1237">
                  <c:v>100.28</c:v>
                </c:pt>
                <c:pt idx="1238">
                  <c:v>100.56</c:v>
                </c:pt>
                <c:pt idx="1239">
                  <c:v>100.74</c:v>
                </c:pt>
                <c:pt idx="1240">
                  <c:v>101.04</c:v>
                </c:pt>
                <c:pt idx="1241">
                  <c:v>101.48</c:v>
                </c:pt>
                <c:pt idx="1242">
                  <c:v>101.58</c:v>
                </c:pt>
                <c:pt idx="1243">
                  <c:v>101.7</c:v>
                </c:pt>
                <c:pt idx="1244">
                  <c:v>101.82</c:v>
                </c:pt>
                <c:pt idx="1245">
                  <c:v>101.88</c:v>
                </c:pt>
                <c:pt idx="1246">
                  <c:v>101.92</c:v>
                </c:pt>
                <c:pt idx="1247">
                  <c:v>101.96</c:v>
                </c:pt>
                <c:pt idx="1248">
                  <c:v>101.92</c:v>
                </c:pt>
                <c:pt idx="1249">
                  <c:v>101.95</c:v>
                </c:pt>
                <c:pt idx="1250">
                  <c:v>102.13</c:v>
                </c:pt>
                <c:pt idx="1251">
                  <c:v>102.12</c:v>
                </c:pt>
                <c:pt idx="1252">
                  <c:v>102.28</c:v>
                </c:pt>
                <c:pt idx="1253">
                  <c:v>102.3</c:v>
                </c:pt>
                <c:pt idx="1254">
                  <c:v>102.43</c:v>
                </c:pt>
                <c:pt idx="1255">
                  <c:v>102.47</c:v>
                </c:pt>
                <c:pt idx="1256">
                  <c:v>102.51</c:v>
                </c:pt>
                <c:pt idx="1257">
                  <c:v>102.46</c:v>
                </c:pt>
                <c:pt idx="1258">
                  <c:v>102.44</c:v>
                </c:pt>
                <c:pt idx="1259">
                  <c:v>102.6</c:v>
                </c:pt>
                <c:pt idx="1260">
                  <c:v>102.73</c:v>
                </c:pt>
                <c:pt idx="1261">
                  <c:v>102.66</c:v>
                </c:pt>
                <c:pt idx="1262">
                  <c:v>102.68</c:v>
                </c:pt>
                <c:pt idx="1263">
                  <c:v>102.56</c:v>
                </c:pt>
                <c:pt idx="1264">
                  <c:v>102.53</c:v>
                </c:pt>
                <c:pt idx="1265">
                  <c:v>102.49</c:v>
                </c:pt>
                <c:pt idx="1266">
                  <c:v>102.5</c:v>
                </c:pt>
                <c:pt idx="1267">
                  <c:v>102.51</c:v>
                </c:pt>
                <c:pt idx="1268">
                  <c:v>102.54</c:v>
                </c:pt>
                <c:pt idx="1269">
                  <c:v>102.53</c:v>
                </c:pt>
                <c:pt idx="1270">
                  <c:v>102.51</c:v>
                </c:pt>
                <c:pt idx="1271">
                  <c:v>102.49</c:v>
                </c:pt>
                <c:pt idx="1272">
                  <c:v>102.44</c:v>
                </c:pt>
                <c:pt idx="1273">
                  <c:v>102.43</c:v>
                </c:pt>
                <c:pt idx="1274">
                  <c:v>#N/A</c:v>
                </c:pt>
                <c:pt idx="1275">
                  <c:v>102.38</c:v>
                </c:pt>
                <c:pt idx="1276">
                  <c:v>102.32</c:v>
                </c:pt>
                <c:pt idx="1277">
                  <c:v>102.29</c:v>
                </c:pt>
                <c:pt idx="1278">
                  <c:v>102.16</c:v>
                </c:pt>
                <c:pt idx="1279">
                  <c:v>102.1</c:v>
                </c:pt>
                <c:pt idx="1280">
                  <c:v>101.88</c:v>
                </c:pt>
                <c:pt idx="1281">
                  <c:v>101.86</c:v>
                </c:pt>
                <c:pt idx="1282">
                  <c:v>101.83</c:v>
                </c:pt>
                <c:pt idx="1283">
                  <c:v>101.83</c:v>
                </c:pt>
                <c:pt idx="1284">
                  <c:v>101.81</c:v>
                </c:pt>
                <c:pt idx="1285">
                  <c:v>101.75</c:v>
                </c:pt>
                <c:pt idx="1286">
                  <c:v>101.66</c:v>
                </c:pt>
                <c:pt idx="1287">
                  <c:v>101.66</c:v>
                </c:pt>
                <c:pt idx="1288">
                  <c:v>101.66</c:v>
                </c:pt>
                <c:pt idx="1289">
                  <c:v>101.52</c:v>
                </c:pt>
                <c:pt idx="1290">
                  <c:v>101.39</c:v>
                </c:pt>
                <c:pt idx="1291">
                  <c:v>101.39</c:v>
                </c:pt>
                <c:pt idx="1292">
                  <c:v>#N/A</c:v>
                </c:pt>
                <c:pt idx="1293">
                  <c:v>101.39</c:v>
                </c:pt>
                <c:pt idx="1294">
                  <c:v>101.05</c:v>
                </c:pt>
                <c:pt idx="1295">
                  <c:v>101.05</c:v>
                </c:pt>
                <c:pt idx="1296">
                  <c:v>100.91</c:v>
                </c:pt>
                <c:pt idx="1297">
                  <c:v>100.91</c:v>
                </c:pt>
                <c:pt idx="1298">
                  <c:v>100.86</c:v>
                </c:pt>
                <c:pt idx="1299">
                  <c:v>100.82</c:v>
                </c:pt>
                <c:pt idx="1300">
                  <c:v>100.75</c:v>
                </c:pt>
                <c:pt idx="1301">
                  <c:v>100.6</c:v>
                </c:pt>
                <c:pt idx="1302">
                  <c:v>100.62</c:v>
                </c:pt>
                <c:pt idx="1303">
                  <c:v>100.4</c:v>
                </c:pt>
                <c:pt idx="1304">
                  <c:v>100.4</c:v>
                </c:pt>
                <c:pt idx="1305">
                  <c:v>100.33</c:v>
                </c:pt>
                <c:pt idx="1306">
                  <c:v>100.24</c:v>
                </c:pt>
                <c:pt idx="1307">
                  <c:v>100.22</c:v>
                </c:pt>
                <c:pt idx="1308">
                  <c:v>100.15</c:v>
                </c:pt>
                <c:pt idx="1309">
                  <c:v>100.17</c:v>
                </c:pt>
                <c:pt idx="1310">
                  <c:v>100.17</c:v>
                </c:pt>
                <c:pt idx="1311">
                  <c:v>100.92</c:v>
                </c:pt>
                <c:pt idx="1312">
                  <c:v>101.34</c:v>
                </c:pt>
                <c:pt idx="1313">
                  <c:v>101.18</c:v>
                </c:pt>
                <c:pt idx="1314">
                  <c:v>101.4</c:v>
                </c:pt>
                <c:pt idx="1315">
                  <c:v>101.42</c:v>
                </c:pt>
                <c:pt idx="1316">
                  <c:v>101.61</c:v>
                </c:pt>
                <c:pt idx="1317">
                  <c:v>101.74</c:v>
                </c:pt>
                <c:pt idx="1318">
                  <c:v>101.75</c:v>
                </c:pt>
                <c:pt idx="1319">
                  <c:v>101.82</c:v>
                </c:pt>
                <c:pt idx="1320">
                  <c:v>101.89</c:v>
                </c:pt>
                <c:pt idx="1321">
                  <c:v>101.98</c:v>
                </c:pt>
                <c:pt idx="1322">
                  <c:v>102.43</c:v>
                </c:pt>
                <c:pt idx="1323">
                  <c:v>103.82</c:v>
                </c:pt>
                <c:pt idx="1324">
                  <c:v>104</c:v>
                </c:pt>
                <c:pt idx="1325">
                  <c:v>104.15</c:v>
                </c:pt>
                <c:pt idx="1326">
                  <c:v>104.27</c:v>
                </c:pt>
                <c:pt idx="1327">
                  <c:v>104.71</c:v>
                </c:pt>
                <c:pt idx="1328">
                  <c:v>104.97</c:v>
                </c:pt>
                <c:pt idx="1329">
                  <c:v>105.13</c:v>
                </c:pt>
                <c:pt idx="1330">
                  <c:v>105.25</c:v>
                </c:pt>
                <c:pt idx="1331">
                  <c:v>105.18</c:v>
                </c:pt>
                <c:pt idx="1332">
                  <c:v>105.16</c:v>
                </c:pt>
                <c:pt idx="1333">
                  <c:v>105.22</c:v>
                </c:pt>
                <c:pt idx="1334">
                  <c:v>106.36</c:v>
                </c:pt>
                <c:pt idx="1335">
                  <c:v>106.45</c:v>
                </c:pt>
                <c:pt idx="1336">
                  <c:v>106.57</c:v>
                </c:pt>
                <c:pt idx="1337">
                  <c:v>106.91</c:v>
                </c:pt>
                <c:pt idx="1338">
                  <c:v>107.51</c:v>
                </c:pt>
                <c:pt idx="1339">
                  <c:v>107.64</c:v>
                </c:pt>
                <c:pt idx="1340">
                  <c:v>107.84</c:v>
                </c:pt>
                <c:pt idx="1341">
                  <c:v>108.1</c:v>
                </c:pt>
                <c:pt idx="1342">
                  <c:v>109.01</c:v>
                </c:pt>
                <c:pt idx="1343">
                  <c:v>108.84</c:v>
                </c:pt>
                <c:pt idx="1344">
                  <c:v>108.86</c:v>
                </c:pt>
                <c:pt idx="1345">
                  <c:v>108.84</c:v>
                </c:pt>
                <c:pt idx="1346">
                  <c:v>108.9</c:v>
                </c:pt>
                <c:pt idx="1347">
                  <c:v>109.01</c:v>
                </c:pt>
                <c:pt idx="1348">
                  <c:v>109.22</c:v>
                </c:pt>
                <c:pt idx="1349">
                  <c:v>109.14</c:v>
                </c:pt>
                <c:pt idx="1350">
                  <c:v>109.25</c:v>
                </c:pt>
                <c:pt idx="1351">
                  <c:v>109.3</c:v>
                </c:pt>
                <c:pt idx="1352">
                  <c:v>#N/A</c:v>
                </c:pt>
                <c:pt idx="1353">
                  <c:v>109.51</c:v>
                </c:pt>
                <c:pt idx="1354">
                  <c:v>109.49</c:v>
                </c:pt>
                <c:pt idx="1355">
                  <c:v>109.65</c:v>
                </c:pt>
                <c:pt idx="1356">
                  <c:v>109.81</c:v>
                </c:pt>
                <c:pt idx="1357">
                  <c:v>109.8</c:v>
                </c:pt>
                <c:pt idx="1358">
                  <c:v>109.74</c:v>
                </c:pt>
                <c:pt idx="1359">
                  <c:v>109.77</c:v>
                </c:pt>
                <c:pt idx="1360">
                  <c:v>109.76</c:v>
                </c:pt>
                <c:pt idx="1361">
                  <c:v>110.1</c:v>
                </c:pt>
                <c:pt idx="1362">
                  <c:v>110.14</c:v>
                </c:pt>
                <c:pt idx="1363">
                  <c:v>110.22</c:v>
                </c:pt>
                <c:pt idx="1364">
                  <c:v>110.44</c:v>
                </c:pt>
                <c:pt idx="1365">
                  <c:v>110.51</c:v>
                </c:pt>
                <c:pt idx="1366">
                  <c:v>110.48</c:v>
                </c:pt>
                <c:pt idx="1367">
                  <c:v>110.48</c:v>
                </c:pt>
                <c:pt idx="1368">
                  <c:v>110.21</c:v>
                </c:pt>
                <c:pt idx="1369">
                  <c:v>110.19</c:v>
                </c:pt>
                <c:pt idx="1370">
                  <c:v>110.21</c:v>
                </c:pt>
                <c:pt idx="1371">
                  <c:v>110.21</c:v>
                </c:pt>
                <c:pt idx="1372">
                  <c:v>110.1</c:v>
                </c:pt>
                <c:pt idx="1373">
                  <c:v>110.04</c:v>
                </c:pt>
                <c:pt idx="1374">
                  <c:v>110.07</c:v>
                </c:pt>
                <c:pt idx="1375">
                  <c:v>110.01</c:v>
                </c:pt>
                <c:pt idx="1376">
                  <c:v>109.79</c:v>
                </c:pt>
                <c:pt idx="1377">
                  <c:v>109.77</c:v>
                </c:pt>
                <c:pt idx="1378">
                  <c:v>109.72</c:v>
                </c:pt>
                <c:pt idx="1379">
                  <c:v>109.69</c:v>
                </c:pt>
                <c:pt idx="1380">
                  <c:v>109.71</c:v>
                </c:pt>
                <c:pt idx="1381">
                  <c:v>109.55</c:v>
                </c:pt>
                <c:pt idx="1382">
                  <c:v>109.5</c:v>
                </c:pt>
                <c:pt idx="1383">
                  <c:v>109.43</c:v>
                </c:pt>
                <c:pt idx="1384">
                  <c:v>109.19</c:v>
                </c:pt>
                <c:pt idx="1385">
                  <c:v>108.8</c:v>
                </c:pt>
                <c:pt idx="1386">
                  <c:v>108.79</c:v>
                </c:pt>
                <c:pt idx="1387">
                  <c:v>108.76</c:v>
                </c:pt>
                <c:pt idx="1388">
                  <c:v>108.68</c:v>
                </c:pt>
                <c:pt idx="1389">
                  <c:v>108.63</c:v>
                </c:pt>
                <c:pt idx="1390">
                  <c:v>108.25</c:v>
                </c:pt>
                <c:pt idx="1391">
                  <c:v>108.22</c:v>
                </c:pt>
                <c:pt idx="1392">
                  <c:v>108.04</c:v>
                </c:pt>
                <c:pt idx="1393">
                  <c:v>107.98</c:v>
                </c:pt>
                <c:pt idx="1394">
                  <c:v>107.88</c:v>
                </c:pt>
                <c:pt idx="1395">
                  <c:v>107.58</c:v>
                </c:pt>
                <c:pt idx="1396">
                  <c:v>107.55</c:v>
                </c:pt>
                <c:pt idx="1397">
                  <c:v>107.53</c:v>
                </c:pt>
                <c:pt idx="1398">
                  <c:v>107.71</c:v>
                </c:pt>
                <c:pt idx="1399">
                  <c:v>107.69</c:v>
                </c:pt>
                <c:pt idx="1400">
                  <c:v>107.84</c:v>
                </c:pt>
                <c:pt idx="1401">
                  <c:v>107.87</c:v>
                </c:pt>
                <c:pt idx="1402">
                  <c:v>107.73</c:v>
                </c:pt>
                <c:pt idx="1403">
                  <c:v>107.68</c:v>
                </c:pt>
                <c:pt idx="1404">
                  <c:v>107.55</c:v>
                </c:pt>
                <c:pt idx="1405">
                  <c:v>107.48</c:v>
                </c:pt>
                <c:pt idx="1406">
                  <c:v>107.34</c:v>
                </c:pt>
                <c:pt idx="1407">
                  <c:v>107.31</c:v>
                </c:pt>
                <c:pt idx="1408">
                  <c:v>107.35</c:v>
                </c:pt>
                <c:pt idx="1409">
                  <c:v>107.23</c:v>
                </c:pt>
                <c:pt idx="1410">
                  <c:v>107.16</c:v>
                </c:pt>
                <c:pt idx="1411">
                  <c:v>107.06</c:v>
                </c:pt>
                <c:pt idx="1412">
                  <c:v>106.93</c:v>
                </c:pt>
                <c:pt idx="1413">
                  <c:v>106.84</c:v>
                </c:pt>
                <c:pt idx="1414">
                  <c:v>106.77</c:v>
                </c:pt>
                <c:pt idx="1415">
                  <c:v>106.5</c:v>
                </c:pt>
                <c:pt idx="1416">
                  <c:v>106.47</c:v>
                </c:pt>
                <c:pt idx="1417">
                  <c:v>106.42</c:v>
                </c:pt>
                <c:pt idx="1418">
                  <c:v>106.42</c:v>
                </c:pt>
                <c:pt idx="1419">
                  <c:v>106.31</c:v>
                </c:pt>
                <c:pt idx="1420">
                  <c:v>106.25</c:v>
                </c:pt>
                <c:pt idx="1421">
                  <c:v>106.21</c:v>
                </c:pt>
                <c:pt idx="1422">
                  <c:v>106.22</c:v>
                </c:pt>
                <c:pt idx="1423">
                  <c:v>105.91</c:v>
                </c:pt>
                <c:pt idx="1424">
                  <c:v>105.95</c:v>
                </c:pt>
                <c:pt idx="1425">
                  <c:v>105.98</c:v>
                </c:pt>
                <c:pt idx="1426">
                  <c:v>106.03</c:v>
                </c:pt>
                <c:pt idx="1427">
                  <c:v>105.87</c:v>
                </c:pt>
                <c:pt idx="1428">
                  <c:v>105.95</c:v>
                </c:pt>
                <c:pt idx="1429">
                  <c:v>106.01</c:v>
                </c:pt>
                <c:pt idx="1430">
                  <c:v>106.04</c:v>
                </c:pt>
                <c:pt idx="1431">
                  <c:v>106.11</c:v>
                </c:pt>
                <c:pt idx="1432">
                  <c:v>106.34</c:v>
                </c:pt>
                <c:pt idx="1433">
                  <c:v>106.53</c:v>
                </c:pt>
                <c:pt idx="1434">
                  <c:v>106.6</c:v>
                </c:pt>
                <c:pt idx="1435">
                  <c:v>107.48</c:v>
                </c:pt>
                <c:pt idx="1436">
                  <c:v>108.03</c:v>
                </c:pt>
                <c:pt idx="1437">
                  <c:v>108.16</c:v>
                </c:pt>
                <c:pt idx="1438">
                  <c:v>108.16</c:v>
                </c:pt>
                <c:pt idx="1439">
                  <c:v>108.51</c:v>
                </c:pt>
                <c:pt idx="1440">
                  <c:v>108.57</c:v>
                </c:pt>
                <c:pt idx="1441">
                  <c:v>108.41</c:v>
                </c:pt>
                <c:pt idx="1442">
                  <c:v>108.54</c:v>
                </c:pt>
                <c:pt idx="1443">
                  <c:v>108.52</c:v>
                </c:pt>
                <c:pt idx="1444">
                  <c:v>108.53</c:v>
                </c:pt>
                <c:pt idx="1445">
                  <c:v>108.76</c:v>
                </c:pt>
                <c:pt idx="1446">
                  <c:v>108.97</c:v>
                </c:pt>
                <c:pt idx="1447">
                  <c:v>109.05</c:v>
                </c:pt>
                <c:pt idx="1448">
                  <c:v>109.29</c:v>
                </c:pt>
                <c:pt idx="1449">
                  <c:v>110.55</c:v>
                </c:pt>
                <c:pt idx="1450">
                  <c:v>111.27</c:v>
                </c:pt>
                <c:pt idx="1451">
                  <c:v>111.61</c:v>
                </c:pt>
                <c:pt idx="1452">
                  <c:v>111.85</c:v>
                </c:pt>
                <c:pt idx="1453">
                  <c:v>111.95</c:v>
                </c:pt>
                <c:pt idx="1454">
                  <c:v>112.03</c:v>
                </c:pt>
                <c:pt idx="1455">
                  <c:v>112.12</c:v>
                </c:pt>
                <c:pt idx="1456">
                  <c:v>112.26</c:v>
                </c:pt>
                <c:pt idx="1457">
                  <c:v>112.37</c:v>
                </c:pt>
                <c:pt idx="1458">
                  <c:v>112.78</c:v>
                </c:pt>
                <c:pt idx="1459">
                  <c:v>112.87</c:v>
                </c:pt>
                <c:pt idx="1460">
                  <c:v>#N/A</c:v>
                </c:pt>
                <c:pt idx="1461">
                  <c:v>113.04</c:v>
                </c:pt>
                <c:pt idx="1462">
                  <c:v>113.23</c:v>
                </c:pt>
                <c:pt idx="1463">
                  <c:v>113.71</c:v>
                </c:pt>
                <c:pt idx="1464">
                  <c:v>114.4</c:v>
                </c:pt>
                <c:pt idx="1465">
                  <c:v>114.67</c:v>
                </c:pt>
                <c:pt idx="1466">
                  <c:v>116.04</c:v>
                </c:pt>
                <c:pt idx="1467">
                  <c:v>116.13</c:v>
                </c:pt>
                <c:pt idx="1468">
                  <c:v>116.79</c:v>
                </c:pt>
                <c:pt idx="1469">
                  <c:v>116.79</c:v>
                </c:pt>
                <c:pt idx="1470">
                  <c:v>116.79</c:v>
                </c:pt>
                <c:pt idx="1471">
                  <c:v>116.79</c:v>
                </c:pt>
                <c:pt idx="1472">
                  <c:v>116.83</c:v>
                </c:pt>
                <c:pt idx="1473">
                  <c:v>116.98</c:v>
                </c:pt>
                <c:pt idx="1474">
                  <c:v>116.94</c:v>
                </c:pt>
                <c:pt idx="1475">
                  <c:v>117.1</c:v>
                </c:pt>
                <c:pt idx="1476">
                  <c:v>117.12</c:v>
                </c:pt>
                <c:pt idx="1477">
                  <c:v>117.19</c:v>
                </c:pt>
                <c:pt idx="1478">
                  <c:v>117.56</c:v>
                </c:pt>
                <c:pt idx="1479">
                  <c:v>117.73</c:v>
                </c:pt>
                <c:pt idx="1480">
                  <c:v>118.45</c:v>
                </c:pt>
                <c:pt idx="1481">
                  <c:v>119.19</c:v>
                </c:pt>
                <c:pt idx="1482">
                  <c:v>119.43</c:v>
                </c:pt>
                <c:pt idx="1483">
                  <c:v>120.19</c:v>
                </c:pt>
                <c:pt idx="1484">
                  <c:v>120.51</c:v>
                </c:pt>
                <c:pt idx="1485">
                  <c:v>120.59</c:v>
                </c:pt>
                <c:pt idx="1486">
                  <c:v>121.04</c:v>
                </c:pt>
                <c:pt idx="1487">
                  <c:v>121.23</c:v>
                </c:pt>
                <c:pt idx="1488">
                  <c:v>122.2</c:v>
                </c:pt>
                <c:pt idx="1489">
                  <c:v>123.33</c:v>
                </c:pt>
                <c:pt idx="1490">
                  <c:v>124.44</c:v>
                </c:pt>
                <c:pt idx="1491">
                  <c:v>126.41</c:v>
                </c:pt>
                <c:pt idx="1492">
                  <c:v>128.04</c:v>
                </c:pt>
                <c:pt idx="1493">
                  <c:v>128.63</c:v>
                </c:pt>
                <c:pt idx="1494">
                  <c:v>130.09</c:v>
                </c:pt>
                <c:pt idx="1495">
                  <c:v>130.13</c:v>
                </c:pt>
                <c:pt idx="1496">
                  <c:v>133.31</c:v>
                </c:pt>
                <c:pt idx="1497">
                  <c:v>134.03</c:v>
                </c:pt>
                <c:pt idx="1498">
                  <c:v>134.46</c:v>
                </c:pt>
                <c:pt idx="1499">
                  <c:v>134.97999999999999</c:v>
                </c:pt>
                <c:pt idx="1500">
                  <c:v>136.81</c:v>
                </c:pt>
                <c:pt idx="1501">
                  <c:v>139.65</c:v>
                </c:pt>
                <c:pt idx="1502">
                  <c:v>140.93</c:v>
                </c:pt>
                <c:pt idx="1503">
                  <c:v>141.57</c:v>
                </c:pt>
                <c:pt idx="1504">
                  <c:v>143.80000000000001</c:v>
                </c:pt>
                <c:pt idx="1505">
                  <c:v>144.83000000000001</c:v>
                </c:pt>
                <c:pt idx="1506">
                  <c:v>146.30000000000001</c:v>
                </c:pt>
                <c:pt idx="1507">
                  <c:v>146.9</c:v>
                </c:pt>
                <c:pt idx="1508">
                  <c:v>147.1</c:v>
                </c:pt>
                <c:pt idx="1509">
                  <c:v>147.4</c:v>
                </c:pt>
                <c:pt idx="1510">
                  <c:v>147.97</c:v>
                </c:pt>
                <c:pt idx="1511">
                  <c:v>148.13</c:v>
                </c:pt>
                <c:pt idx="1512">
                  <c:v>148.38999999999999</c:v>
                </c:pt>
                <c:pt idx="1513">
                  <c:v>148.46</c:v>
                </c:pt>
                <c:pt idx="1514">
                  <c:v>148.91999999999999</c:v>
                </c:pt>
                <c:pt idx="1515">
                  <c:v>148.88</c:v>
                </c:pt>
                <c:pt idx="1516">
                  <c:v>149.38999999999999</c:v>
                </c:pt>
                <c:pt idx="1517">
                  <c:v>149.63</c:v>
                </c:pt>
                <c:pt idx="1518">
                  <c:v>149.77000000000001</c:v>
                </c:pt>
                <c:pt idx="1519">
                  <c:v>149.97</c:v>
                </c:pt>
                <c:pt idx="1520">
                  <c:v>149.9</c:v>
                </c:pt>
                <c:pt idx="1521">
                  <c:v>#N/A</c:v>
                </c:pt>
                <c:pt idx="1522">
                  <c:v>150.18</c:v>
                </c:pt>
                <c:pt idx="1523">
                  <c:v>150.68</c:v>
                </c:pt>
                <c:pt idx="1524">
                  <c:v>150.66999999999999</c:v>
                </c:pt>
                <c:pt idx="1525">
                  <c:v>150.76</c:v>
                </c:pt>
                <c:pt idx="1526">
                  <c:v>150.9</c:v>
                </c:pt>
                <c:pt idx="1527">
                  <c:v>150.83000000000001</c:v>
                </c:pt>
                <c:pt idx="1528">
                  <c:v>150.83000000000001</c:v>
                </c:pt>
                <c:pt idx="1529">
                  <c:v>150.72999999999999</c:v>
                </c:pt>
                <c:pt idx="1530">
                  <c:v>148.5</c:v>
                </c:pt>
                <c:pt idx="1531">
                  <c:v>147.31</c:v>
                </c:pt>
                <c:pt idx="1532">
                  <c:v>145.79</c:v>
                </c:pt>
                <c:pt idx="1533">
                  <c:v>145.1</c:v>
                </c:pt>
                <c:pt idx="1534">
                  <c:v>144.66</c:v>
                </c:pt>
                <c:pt idx="1535">
                  <c:v>144.57</c:v>
                </c:pt>
                <c:pt idx="1536">
                  <c:v>143.91</c:v>
                </c:pt>
                <c:pt idx="1537">
                  <c:v>142.71</c:v>
                </c:pt>
                <c:pt idx="1538">
                  <c:v>142.54</c:v>
                </c:pt>
                <c:pt idx="1539">
                  <c:v>141.97</c:v>
                </c:pt>
                <c:pt idx="1540">
                  <c:v>141.56</c:v>
                </c:pt>
                <c:pt idx="1541">
                  <c:v>141.44999999999999</c:v>
                </c:pt>
                <c:pt idx="1542">
                  <c:v>141.30000000000001</c:v>
                </c:pt>
                <c:pt idx="1543">
                  <c:v>141.28</c:v>
                </c:pt>
                <c:pt idx="1544">
                  <c:v>141.22999999999999</c:v>
                </c:pt>
                <c:pt idx="1545">
                  <c:v>140.58000000000001</c:v>
                </c:pt>
                <c:pt idx="1546">
                  <c:v>138.84</c:v>
                </c:pt>
                <c:pt idx="1547">
                  <c:v>138.85</c:v>
                </c:pt>
                <c:pt idx="1548">
                  <c:v>138.52000000000001</c:v>
                </c:pt>
                <c:pt idx="1549">
                  <c:v>137.16</c:v>
                </c:pt>
                <c:pt idx="1550">
                  <c:v>137.11000000000001</c:v>
                </c:pt>
                <c:pt idx="1551">
                  <c:v>136.53</c:v>
                </c:pt>
                <c:pt idx="1552">
                  <c:v>136.44</c:v>
                </c:pt>
                <c:pt idx="1553">
                  <c:v>136.19</c:v>
                </c:pt>
                <c:pt idx="1554">
                  <c:v>135.83000000000001</c:v>
                </c:pt>
                <c:pt idx="1555">
                  <c:v>134.84</c:v>
                </c:pt>
                <c:pt idx="1556">
                  <c:v>134.28</c:v>
                </c:pt>
                <c:pt idx="1557">
                  <c:v>134.16999999999999</c:v>
                </c:pt>
                <c:pt idx="1558">
                  <c:v>133.91999999999999</c:v>
                </c:pt>
                <c:pt idx="1559">
                  <c:v>133.34</c:v>
                </c:pt>
                <c:pt idx="1560">
                  <c:v>133.08000000000001</c:v>
                </c:pt>
                <c:pt idx="1561">
                  <c:v>132.44999999999999</c:v>
                </c:pt>
                <c:pt idx="1562">
                  <c:v>132.5</c:v>
                </c:pt>
                <c:pt idx="1563">
                  <c:v>132.57</c:v>
                </c:pt>
                <c:pt idx="1564">
                  <c:v>132.66</c:v>
                </c:pt>
                <c:pt idx="1565">
                  <c:v>132.36000000000001</c:v>
                </c:pt>
                <c:pt idx="1566">
                  <c:v>132.44999999999999</c:v>
                </c:pt>
                <c:pt idx="1567">
                  <c:v>132.30000000000001</c:v>
                </c:pt>
                <c:pt idx="1568">
                  <c:v>131.63</c:v>
                </c:pt>
                <c:pt idx="1569">
                  <c:v>131.26</c:v>
                </c:pt>
                <c:pt idx="1570">
                  <c:v>131.24</c:v>
                </c:pt>
                <c:pt idx="1571">
                  <c:v>131.19999999999999</c:v>
                </c:pt>
                <c:pt idx="1572">
                  <c:v>131.24</c:v>
                </c:pt>
                <c:pt idx="1573">
                  <c:v>131.59</c:v>
                </c:pt>
                <c:pt idx="1574">
                  <c:v>131.59</c:v>
                </c:pt>
                <c:pt idx="1575">
                  <c:v>131.59</c:v>
                </c:pt>
                <c:pt idx="1576">
                  <c:v>131.78</c:v>
                </c:pt>
                <c:pt idx="1577">
                  <c:v>132.03</c:v>
                </c:pt>
                <c:pt idx="1578">
                  <c:v>#N/A</c:v>
                </c:pt>
                <c:pt idx="1579">
                  <c:v>133.16</c:v>
                </c:pt>
                <c:pt idx="1580">
                  <c:v>133.41</c:v>
                </c:pt>
                <c:pt idx="1581">
                  <c:v>133.84</c:v>
                </c:pt>
                <c:pt idx="1582">
                  <c:v>134.12</c:v>
                </c:pt>
                <c:pt idx="1583">
                  <c:v>134.05000000000001</c:v>
                </c:pt>
                <c:pt idx="1584">
                  <c:v>134.52000000000001</c:v>
                </c:pt>
                <c:pt idx="1585">
                  <c:v>134.55000000000001</c:v>
                </c:pt>
                <c:pt idx="1586">
                  <c:v>135.08000000000001</c:v>
                </c:pt>
                <c:pt idx="1587">
                  <c:v>135.91</c:v>
                </c:pt>
                <c:pt idx="1588">
                  <c:v>136.09</c:v>
                </c:pt>
                <c:pt idx="1589">
                  <c:v>136.29</c:v>
                </c:pt>
                <c:pt idx="1590">
                  <c:v>136.88</c:v>
                </c:pt>
                <c:pt idx="1591">
                  <c:v>137.5</c:v>
                </c:pt>
                <c:pt idx="1592">
                  <c:v>138.1</c:v>
                </c:pt>
                <c:pt idx="1593">
                  <c:v>138.43</c:v>
                </c:pt>
                <c:pt idx="1594">
                  <c:v>138.52000000000001</c:v>
                </c:pt>
                <c:pt idx="1595">
                  <c:v>139.25</c:v>
                </c:pt>
                <c:pt idx="1596">
                  <c:v>137.24</c:v>
                </c:pt>
                <c:pt idx="1597">
                  <c:v>#N/A</c:v>
                </c:pt>
                <c:pt idx="1598">
                  <c:v>139.96</c:v>
                </c:pt>
                <c:pt idx="1599">
                  <c:v>140.47999999999999</c:v>
                </c:pt>
                <c:pt idx="1600">
                  <c:v>141.27000000000001</c:v>
                </c:pt>
                <c:pt idx="1601">
                  <c:v>141.84</c:v>
                </c:pt>
                <c:pt idx="1602">
                  <c:v>142.32</c:v>
                </c:pt>
                <c:pt idx="1603">
                  <c:v>142.13</c:v>
                </c:pt>
                <c:pt idx="1604">
                  <c:v>142.15</c:v>
                </c:pt>
                <c:pt idx="1605">
                  <c:v>142.36000000000001</c:v>
                </c:pt>
                <c:pt idx="1606">
                  <c:v>142.19999999999999</c:v>
                </c:pt>
                <c:pt idx="1607">
                  <c:v>142.15</c:v>
                </c:pt>
                <c:pt idx="1608">
                  <c:v>142.18</c:v>
                </c:pt>
                <c:pt idx="1609">
                  <c:v>142.54</c:v>
                </c:pt>
                <c:pt idx="1610">
                  <c:v>142.61000000000001</c:v>
                </c:pt>
                <c:pt idx="1611">
                  <c:v>142.62</c:v>
                </c:pt>
                <c:pt idx="1612">
                  <c:v>142.78</c:v>
                </c:pt>
                <c:pt idx="1613">
                  <c:v>142.99</c:v>
                </c:pt>
                <c:pt idx="1614">
                  <c:v>143.08000000000001</c:v>
                </c:pt>
                <c:pt idx="1615">
                  <c:v>143.19</c:v>
                </c:pt>
                <c:pt idx="1616">
                  <c:v>143.18</c:v>
                </c:pt>
                <c:pt idx="1617">
                  <c:v>143.16999999999999</c:v>
                </c:pt>
                <c:pt idx="1618">
                  <c:v>143.21</c:v>
                </c:pt>
                <c:pt idx="1619">
                  <c:v>143.22</c:v>
                </c:pt>
                <c:pt idx="1620">
                  <c:v>143.34</c:v>
                </c:pt>
                <c:pt idx="1621">
                  <c:v>143.27000000000001</c:v>
                </c:pt>
                <c:pt idx="1622">
                  <c:v>142.72</c:v>
                </c:pt>
                <c:pt idx="1623">
                  <c:v>142.71</c:v>
                </c:pt>
                <c:pt idx="1624">
                  <c:v>142.63999999999999</c:v>
                </c:pt>
                <c:pt idx="1625">
                  <c:v>142.66999999999999</c:v>
                </c:pt>
                <c:pt idx="1626">
                  <c:v>142.63</c:v>
                </c:pt>
                <c:pt idx="1627">
                  <c:v>142.65</c:v>
                </c:pt>
                <c:pt idx="1628">
                  <c:v>142.66999999999999</c:v>
                </c:pt>
                <c:pt idx="1629">
                  <c:v>142.69</c:v>
                </c:pt>
                <c:pt idx="1630">
                  <c:v>142.68</c:v>
                </c:pt>
                <c:pt idx="1631">
                  <c:v>142.52000000000001</c:v>
                </c:pt>
                <c:pt idx="1632">
                  <c:v>142.53</c:v>
                </c:pt>
                <c:pt idx="1633">
                  <c:v>142.51</c:v>
                </c:pt>
                <c:pt idx="1634">
                  <c:v>142.56</c:v>
                </c:pt>
                <c:pt idx="1635">
                  <c:v>142.57</c:v>
                </c:pt>
                <c:pt idx="1636">
                  <c:v>142.53</c:v>
                </c:pt>
                <c:pt idx="1637">
                  <c:v>142.46</c:v>
                </c:pt>
                <c:pt idx="1638">
                  <c:v>141.96</c:v>
                </c:pt>
                <c:pt idx="1639">
                  <c:v>141.97999999999999</c:v>
                </c:pt>
                <c:pt idx="1640">
                  <c:v>#N/A</c:v>
                </c:pt>
                <c:pt idx="1641">
                  <c:v>141.72999999999999</c:v>
                </c:pt>
                <c:pt idx="1642">
                  <c:v>141.63</c:v>
                </c:pt>
                <c:pt idx="1643">
                  <c:v>141.44</c:v>
                </c:pt>
                <c:pt idx="1644">
                  <c:v>141.30000000000001</c:v>
                </c:pt>
                <c:pt idx="1645">
                  <c:v>140.9</c:v>
                </c:pt>
                <c:pt idx="1646">
                  <c:v>140.93</c:v>
                </c:pt>
                <c:pt idx="1647">
                  <c:v>140.68</c:v>
                </c:pt>
                <c:pt idx="1648">
                  <c:v>140.46</c:v>
                </c:pt>
                <c:pt idx="1649">
                  <c:v>140.38</c:v>
                </c:pt>
                <c:pt idx="1650">
                  <c:v>140.28</c:v>
                </c:pt>
                <c:pt idx="1651">
                  <c:v>140.13999999999999</c:v>
                </c:pt>
                <c:pt idx="1652">
                  <c:v>139.96</c:v>
                </c:pt>
                <c:pt idx="1653">
                  <c:v>139.72999999999999</c:v>
                </c:pt>
                <c:pt idx="1654">
                  <c:v>139.77000000000001</c:v>
                </c:pt>
                <c:pt idx="1655">
                  <c:v>139.63999999999999</c:v>
                </c:pt>
                <c:pt idx="1656">
                  <c:v>139.79</c:v>
                </c:pt>
                <c:pt idx="1657">
                  <c:v>139.82</c:v>
                </c:pt>
                <c:pt idx="1658">
                  <c:v>139.80000000000001</c:v>
                </c:pt>
                <c:pt idx="1659">
                  <c:v>139.71</c:v>
                </c:pt>
                <c:pt idx="1660">
                  <c:v>139.69</c:v>
                </c:pt>
                <c:pt idx="1661">
                  <c:v>139.69</c:v>
                </c:pt>
                <c:pt idx="1662">
                  <c:v>139.58000000000001</c:v>
                </c:pt>
                <c:pt idx="1663">
                  <c:v>139.38</c:v>
                </c:pt>
                <c:pt idx="1664">
                  <c:v>139.35</c:v>
                </c:pt>
                <c:pt idx="1665">
                  <c:v>138.99</c:v>
                </c:pt>
                <c:pt idx="1666">
                  <c:v>138.99</c:v>
                </c:pt>
                <c:pt idx="1667">
                  <c:v>138.91</c:v>
                </c:pt>
                <c:pt idx="1668">
                  <c:v>138.97</c:v>
                </c:pt>
                <c:pt idx="1669">
                  <c:v>139.01</c:v>
                </c:pt>
                <c:pt idx="1670">
                  <c:v>139.01</c:v>
                </c:pt>
                <c:pt idx="1671">
                  <c:v>138.99</c:v>
                </c:pt>
                <c:pt idx="1672">
                  <c:v>138.97999999999999</c:v>
                </c:pt>
                <c:pt idx="1673">
                  <c:v>139.32</c:v>
                </c:pt>
                <c:pt idx="1674">
                  <c:v>139.31</c:v>
                </c:pt>
                <c:pt idx="1675">
                  <c:v>139.36000000000001</c:v>
                </c:pt>
                <c:pt idx="1676">
                  <c:v>139.27000000000001</c:v>
                </c:pt>
                <c:pt idx="1677">
                  <c:v>139.31</c:v>
                </c:pt>
                <c:pt idx="1678">
                  <c:v>139.44</c:v>
                </c:pt>
                <c:pt idx="1679">
                  <c:v>139.28</c:v>
                </c:pt>
                <c:pt idx="1680">
                  <c:v>139.26</c:v>
                </c:pt>
                <c:pt idx="1681">
                  <c:v>139.91999999999999</c:v>
                </c:pt>
                <c:pt idx="1682">
                  <c:v>139.97</c:v>
                </c:pt>
                <c:pt idx="1683">
                  <c:v>139.96</c:v>
                </c:pt>
                <c:pt idx="1684">
                  <c:v>140.16999999999999</c:v>
                </c:pt>
                <c:pt idx="1685">
                  <c:v>139.99</c:v>
                </c:pt>
                <c:pt idx="1686">
                  <c:v>141.19999999999999</c:v>
                </c:pt>
                <c:pt idx="1687">
                  <c:v>141.44</c:v>
                </c:pt>
                <c:pt idx="1688">
                  <c:v>142.13</c:v>
                </c:pt>
                <c:pt idx="1689">
                  <c:v>142.22</c:v>
                </c:pt>
                <c:pt idx="1690">
                  <c:v>142.36000000000001</c:v>
                </c:pt>
                <c:pt idx="1691">
                  <c:v>142.38999999999999</c:v>
                </c:pt>
                <c:pt idx="1692">
                  <c:v>142.43</c:v>
                </c:pt>
                <c:pt idx="1693">
                  <c:v>142.4</c:v>
                </c:pt>
                <c:pt idx="1694">
                  <c:v>142.57</c:v>
                </c:pt>
                <c:pt idx="1695">
                  <c:v>142.72999999999999</c:v>
                </c:pt>
                <c:pt idx="1696">
                  <c:v>142.88</c:v>
                </c:pt>
                <c:pt idx="1697">
                  <c:v>143.31</c:v>
                </c:pt>
                <c:pt idx="1698">
                  <c:v>143.24</c:v>
                </c:pt>
                <c:pt idx="1699">
                  <c:v>143.22999999999999</c:v>
                </c:pt>
                <c:pt idx="1700">
                  <c:v>143.38999999999999</c:v>
                </c:pt>
                <c:pt idx="1701">
                  <c:v>143.56</c:v>
                </c:pt>
                <c:pt idx="1702">
                  <c:v>143.49</c:v>
                </c:pt>
                <c:pt idx="1703">
                  <c:v>143.72999999999999</c:v>
                </c:pt>
                <c:pt idx="1704">
                  <c:v>143.75</c:v>
                </c:pt>
                <c:pt idx="1705">
                  <c:v>#N/A</c:v>
                </c:pt>
                <c:pt idx="1706">
                  <c:v>144.69</c:v>
                </c:pt>
                <c:pt idx="1707">
                  <c:v>144.93</c:v>
                </c:pt>
                <c:pt idx="1708">
                  <c:v>145.12</c:v>
                </c:pt>
                <c:pt idx="1709">
                  <c:v>145.13999999999999</c:v>
                </c:pt>
                <c:pt idx="1710">
                  <c:v>144.88</c:v>
                </c:pt>
                <c:pt idx="1711">
                  <c:v>145.71</c:v>
                </c:pt>
                <c:pt idx="1712">
                  <c:v>145.86000000000001</c:v>
                </c:pt>
                <c:pt idx="1713">
                  <c:v>145.99</c:v>
                </c:pt>
                <c:pt idx="1714">
                  <c:v>146.4</c:v>
                </c:pt>
                <c:pt idx="1715">
                  <c:v>146.49</c:v>
                </c:pt>
                <c:pt idx="1716">
                  <c:v>147.97</c:v>
                </c:pt>
                <c:pt idx="1717">
                  <c:v>148.21</c:v>
                </c:pt>
                <c:pt idx="1718">
                  <c:v>148.31</c:v>
                </c:pt>
                <c:pt idx="1719">
                  <c:v>148.82</c:v>
                </c:pt>
                <c:pt idx="1720">
                  <c:v>148.83000000000001</c:v>
                </c:pt>
                <c:pt idx="1721">
                  <c:v>149.24</c:v>
                </c:pt>
                <c:pt idx="1722">
                  <c:v>149.29</c:v>
                </c:pt>
                <c:pt idx="1723">
                  <c:v>149.47999999999999</c:v>
                </c:pt>
                <c:pt idx="1724">
                  <c:v>151.63</c:v>
                </c:pt>
                <c:pt idx="1725">
                  <c:v>155.09</c:v>
                </c:pt>
                <c:pt idx="1726">
                  <c:v>155.74</c:v>
                </c:pt>
                <c:pt idx="1727">
                  <c:v>155.82</c:v>
                </c:pt>
                <c:pt idx="1728">
                  <c:v>156.05000000000001</c:v>
                </c:pt>
                <c:pt idx="1729">
                  <c:v>156.25</c:v>
                </c:pt>
                <c:pt idx="1730">
                  <c:v>156.79</c:v>
                </c:pt>
                <c:pt idx="1731">
                  <c:v>157.08000000000001</c:v>
                </c:pt>
                <c:pt idx="1732">
                  <c:v>157.19999999999999</c:v>
                </c:pt>
                <c:pt idx="1733">
                  <c:v>157.22</c:v>
                </c:pt>
                <c:pt idx="1734">
                  <c:v>158.04</c:v>
                </c:pt>
                <c:pt idx="1735">
                  <c:v>158.47</c:v>
                </c:pt>
                <c:pt idx="1736">
                  <c:v>159.16999999999999</c:v>
                </c:pt>
                <c:pt idx="1737">
                  <c:v>159.59</c:v>
                </c:pt>
                <c:pt idx="1738">
                  <c:v>160.61000000000001</c:v>
                </c:pt>
                <c:pt idx="1739">
                  <c:v>160.84</c:v>
                </c:pt>
                <c:pt idx="1740">
                  <c:v>160.84</c:v>
                </c:pt>
                <c:pt idx="1741">
                  <c:v>161.01</c:v>
                </c:pt>
                <c:pt idx="1742">
                  <c:v>161.01</c:v>
                </c:pt>
                <c:pt idx="1743">
                  <c:v>161.25</c:v>
                </c:pt>
                <c:pt idx="1744">
                  <c:v>161.35</c:v>
                </c:pt>
                <c:pt idx="1745">
                  <c:v>161.37</c:v>
                </c:pt>
                <c:pt idx="1746">
                  <c:v>161.68</c:v>
                </c:pt>
                <c:pt idx="1747">
                  <c:v>162</c:v>
                </c:pt>
                <c:pt idx="1748">
                  <c:v>162.09</c:v>
                </c:pt>
                <c:pt idx="1749">
                  <c:v>162.41</c:v>
                </c:pt>
                <c:pt idx="1750">
                  <c:v>162.44</c:v>
                </c:pt>
                <c:pt idx="1751">
                  <c:v>162.51</c:v>
                </c:pt>
                <c:pt idx="1752">
                  <c:v>162.51</c:v>
                </c:pt>
                <c:pt idx="1753">
                  <c:v>161.9</c:v>
                </c:pt>
                <c:pt idx="1754">
                  <c:v>161.9</c:v>
                </c:pt>
                <c:pt idx="1755">
                  <c:v>161.88999999999999</c:v>
                </c:pt>
                <c:pt idx="1756">
                  <c:v>162.35</c:v>
                </c:pt>
                <c:pt idx="1757">
                  <c:v>162.36000000000001</c:v>
                </c:pt>
                <c:pt idx="1758">
                  <c:v>162.31</c:v>
                </c:pt>
                <c:pt idx="1759">
                  <c:v>162.32</c:v>
                </c:pt>
                <c:pt idx="1760">
                  <c:v>162.30000000000001</c:v>
                </c:pt>
                <c:pt idx="1761">
                  <c:v>162.34</c:v>
                </c:pt>
                <c:pt idx="1762">
                  <c:v>162.30000000000001</c:v>
                </c:pt>
                <c:pt idx="1763">
                  <c:v>162.32</c:v>
                </c:pt>
                <c:pt idx="1764">
                  <c:v>162.33000000000001</c:v>
                </c:pt>
                <c:pt idx="1765">
                  <c:v>162.27000000000001</c:v>
                </c:pt>
                <c:pt idx="1766">
                  <c:v>#N/A</c:v>
                </c:pt>
                <c:pt idx="1767">
                  <c:v>161.68</c:v>
                </c:pt>
                <c:pt idx="1768">
                  <c:v>161.56</c:v>
                </c:pt>
                <c:pt idx="1769">
                  <c:v>161.36000000000001</c:v>
                </c:pt>
                <c:pt idx="1770">
                  <c:v>156.93</c:v>
                </c:pt>
                <c:pt idx="1771">
                  <c:v>155.94999999999999</c:v>
                </c:pt>
                <c:pt idx="1772">
                  <c:v>155.59</c:v>
                </c:pt>
                <c:pt idx="1773">
                  <c:v>155.55000000000001</c:v>
                </c:pt>
                <c:pt idx="1774">
                  <c:v>155.54</c:v>
                </c:pt>
                <c:pt idx="1775">
                  <c:v>155.22999999999999</c:v>
                </c:pt>
                <c:pt idx="1776">
                  <c:v>155.13999999999999</c:v>
                </c:pt>
                <c:pt idx="1777">
                  <c:v>154.21</c:v>
                </c:pt>
                <c:pt idx="1778">
                  <c:v>153.81</c:v>
                </c:pt>
                <c:pt idx="1779">
                  <c:v>153.62</c:v>
                </c:pt>
                <c:pt idx="1780">
                  <c:v>153.5</c:v>
                </c:pt>
                <c:pt idx="1781">
                  <c:v>153.5</c:v>
                </c:pt>
                <c:pt idx="1782">
                  <c:v>153.34</c:v>
                </c:pt>
                <c:pt idx="1783">
                  <c:v>153.30000000000001</c:v>
                </c:pt>
                <c:pt idx="1784">
                  <c:v>153.29</c:v>
                </c:pt>
                <c:pt idx="1785">
                  <c:v>153.26</c:v>
                </c:pt>
                <c:pt idx="1786">
                  <c:v>152.41</c:v>
                </c:pt>
                <c:pt idx="1787">
                  <c:v>152.38999999999999</c:v>
                </c:pt>
                <c:pt idx="1788">
                  <c:v>152.38999999999999</c:v>
                </c:pt>
                <c:pt idx="1789">
                  <c:v>151.9</c:v>
                </c:pt>
                <c:pt idx="1790">
                  <c:v>151.87</c:v>
                </c:pt>
                <c:pt idx="1791">
                  <c:v>151.84</c:v>
                </c:pt>
                <c:pt idx="1792">
                  <c:v>151.84</c:v>
                </c:pt>
                <c:pt idx="1793">
                  <c:v>151.84</c:v>
                </c:pt>
                <c:pt idx="1794">
                  <c:v>151.84</c:v>
                </c:pt>
                <c:pt idx="1795">
                  <c:v>150.71</c:v>
                </c:pt>
                <c:pt idx="1796">
                  <c:v>149.51</c:v>
                </c:pt>
                <c:pt idx="1797">
                  <c:v>149.37</c:v>
                </c:pt>
                <c:pt idx="1798">
                  <c:v>148.58000000000001</c:v>
                </c:pt>
                <c:pt idx="1799">
                  <c:v>148.32</c:v>
                </c:pt>
                <c:pt idx="1800">
                  <c:v>147.97</c:v>
                </c:pt>
                <c:pt idx="1801">
                  <c:v>147.58000000000001</c:v>
                </c:pt>
                <c:pt idx="1802">
                  <c:v>147.47999999999999</c:v>
                </c:pt>
                <c:pt idx="1803">
                  <c:v>147.27000000000001</c:v>
                </c:pt>
                <c:pt idx="1804">
                  <c:v>147.03</c:v>
                </c:pt>
                <c:pt idx="1805">
                  <c:v>146.94</c:v>
                </c:pt>
                <c:pt idx="1806">
                  <c:v>146.94</c:v>
                </c:pt>
                <c:pt idx="1807">
                  <c:v>146.59</c:v>
                </c:pt>
                <c:pt idx="1808">
                  <c:v>146.37</c:v>
                </c:pt>
                <c:pt idx="1809">
                  <c:v>146.31</c:v>
                </c:pt>
                <c:pt idx="1810">
                  <c:v>146.02000000000001</c:v>
                </c:pt>
                <c:pt idx="1811">
                  <c:v>145.69999999999999</c:v>
                </c:pt>
                <c:pt idx="1812">
                  <c:v>145.4</c:v>
                </c:pt>
                <c:pt idx="1813">
                  <c:v>145.09</c:v>
                </c:pt>
                <c:pt idx="1814">
                  <c:v>145.1</c:v>
                </c:pt>
                <c:pt idx="1815">
                  <c:v>145.02000000000001</c:v>
                </c:pt>
                <c:pt idx="1816">
                  <c:v>144.99</c:v>
                </c:pt>
                <c:pt idx="1817">
                  <c:v>145.01</c:v>
                </c:pt>
                <c:pt idx="1818">
                  <c:v>145.22</c:v>
                </c:pt>
                <c:pt idx="1819">
                  <c:v>145.44999999999999</c:v>
                </c:pt>
                <c:pt idx="1820">
                  <c:v>145.47999999999999</c:v>
                </c:pt>
                <c:pt idx="1821">
                  <c:v>146.15</c:v>
                </c:pt>
                <c:pt idx="1822">
                  <c:v>146.59</c:v>
                </c:pt>
                <c:pt idx="1823">
                  <c:v>146.71</c:v>
                </c:pt>
                <c:pt idx="1824">
                  <c:v>#N/A</c:v>
                </c:pt>
                <c:pt idx="1825">
                  <c:v>147.31</c:v>
                </c:pt>
                <c:pt idx="1826">
                  <c:v>147.4</c:v>
                </c:pt>
                <c:pt idx="1827">
                  <c:v>147.35</c:v>
                </c:pt>
                <c:pt idx="1828">
                  <c:v>147.62</c:v>
                </c:pt>
                <c:pt idx="1829">
                  <c:v>148.69999999999999</c:v>
                </c:pt>
                <c:pt idx="1830">
                  <c:v>148.72</c:v>
                </c:pt>
                <c:pt idx="1831">
                  <c:v>148.91999999999999</c:v>
                </c:pt>
                <c:pt idx="1832">
                  <c:v>148.91999999999999</c:v>
                </c:pt>
                <c:pt idx="1833">
                  <c:v>149.02000000000001</c:v>
                </c:pt>
                <c:pt idx="1834">
                  <c:v>149.29</c:v>
                </c:pt>
                <c:pt idx="1835">
                  <c:v>149.32</c:v>
                </c:pt>
                <c:pt idx="1836">
                  <c:v>149.29</c:v>
                </c:pt>
                <c:pt idx="1837">
                  <c:v>149.26</c:v>
                </c:pt>
                <c:pt idx="1838">
                  <c:v>149.30000000000001</c:v>
                </c:pt>
                <c:pt idx="1839">
                  <c:v>149.59</c:v>
                </c:pt>
                <c:pt idx="1840">
                  <c:v>149.65</c:v>
                </c:pt>
                <c:pt idx="1841">
                  <c:v>149.58000000000001</c:v>
                </c:pt>
                <c:pt idx="1842">
                  <c:v>149.57</c:v>
                </c:pt>
                <c:pt idx="1843">
                  <c:v>149.57</c:v>
                </c:pt>
                <c:pt idx="1844">
                  <c:v>149.66999999999999</c:v>
                </c:pt>
                <c:pt idx="1845">
                  <c:v>149.66999999999999</c:v>
                </c:pt>
                <c:pt idx="1846">
                  <c:v>149.93</c:v>
                </c:pt>
                <c:pt idx="1847">
                  <c:v>149.97</c:v>
                </c:pt>
                <c:pt idx="1848">
                  <c:v>149.97999999999999</c:v>
                </c:pt>
                <c:pt idx="1849">
                  <c:v>150.03</c:v>
                </c:pt>
                <c:pt idx="1850">
                  <c:v>149.96</c:v>
                </c:pt>
                <c:pt idx="1851">
                  <c:v>149.97</c:v>
                </c:pt>
                <c:pt idx="1852">
                  <c:v>150.22999999999999</c:v>
                </c:pt>
                <c:pt idx="1853">
                  <c:v>150.37</c:v>
                </c:pt>
                <c:pt idx="1854">
                  <c:v>150.38999999999999</c:v>
                </c:pt>
                <c:pt idx="1855">
                  <c:v>150.37</c:v>
                </c:pt>
                <c:pt idx="1856">
                  <c:v>150.37</c:v>
                </c:pt>
                <c:pt idx="1857">
                  <c:v>150.37</c:v>
                </c:pt>
                <c:pt idx="1858">
                  <c:v>150.36000000000001</c:v>
                </c:pt>
                <c:pt idx="1859">
                  <c:v>150.41</c:v>
                </c:pt>
                <c:pt idx="1860">
                  <c:v>150.38</c:v>
                </c:pt>
                <c:pt idx="1861">
                  <c:v>150.44</c:v>
                </c:pt>
                <c:pt idx="1862">
                  <c:v>150.44</c:v>
                </c:pt>
                <c:pt idx="1863">
                  <c:v>150.34</c:v>
                </c:pt>
                <c:pt idx="1864">
                  <c:v>150.34</c:v>
                </c:pt>
                <c:pt idx="1865">
                  <c:v>150.36000000000001</c:v>
                </c:pt>
                <c:pt idx="1866">
                  <c:v>150.37</c:v>
                </c:pt>
                <c:pt idx="1867">
                  <c:v>150.36000000000001</c:v>
                </c:pt>
                <c:pt idx="1868">
                  <c:v>150.35</c:v>
                </c:pt>
                <c:pt idx="1869">
                  <c:v>150.21</c:v>
                </c:pt>
                <c:pt idx="1870">
                  <c:v>149.63</c:v>
                </c:pt>
                <c:pt idx="1871">
                  <c:v>149.34</c:v>
                </c:pt>
                <c:pt idx="1872">
                  <c:v>149.13</c:v>
                </c:pt>
                <c:pt idx="1873">
                  <c:v>148.61000000000001</c:v>
                </c:pt>
                <c:pt idx="1874">
                  <c:v>148.54</c:v>
                </c:pt>
                <c:pt idx="1875">
                  <c:v>148.65</c:v>
                </c:pt>
                <c:pt idx="1876">
                  <c:v>148.63999999999999</c:v>
                </c:pt>
                <c:pt idx="1877">
                  <c:v>148.62</c:v>
                </c:pt>
                <c:pt idx="1878">
                  <c:v>148.13</c:v>
                </c:pt>
                <c:pt idx="1879">
                  <c:v>148.03</c:v>
                </c:pt>
                <c:pt idx="1880">
                  <c:v>147.75</c:v>
                </c:pt>
                <c:pt idx="1881">
                  <c:v>147.44999999999999</c:v>
                </c:pt>
                <c:pt idx="1882">
                  <c:v>147.46</c:v>
                </c:pt>
                <c:pt idx="1883">
                  <c:v>147.33000000000001</c:v>
                </c:pt>
                <c:pt idx="1884">
                  <c:v>146.99</c:v>
                </c:pt>
                <c:pt idx="1885">
                  <c:v>#N/A</c:v>
                </c:pt>
                <c:pt idx="1886">
                  <c:v>146.87</c:v>
                </c:pt>
                <c:pt idx="1887">
                  <c:v>146.84</c:v>
                </c:pt>
                <c:pt idx="1888">
                  <c:v>146.80000000000001</c:v>
                </c:pt>
                <c:pt idx="1889">
                  <c:v>146.87</c:v>
                </c:pt>
                <c:pt idx="1890">
                  <c:v>146.86000000000001</c:v>
                </c:pt>
                <c:pt idx="1891">
                  <c:v>146.69999999999999</c:v>
                </c:pt>
                <c:pt idx="1892">
                  <c:v>146.38999999999999</c:v>
                </c:pt>
                <c:pt idx="1893">
                  <c:v>146.35</c:v>
                </c:pt>
                <c:pt idx="1894">
                  <c:v>146.1</c:v>
                </c:pt>
                <c:pt idx="1895">
                  <c:v>145.56</c:v>
                </c:pt>
                <c:pt idx="1896">
                  <c:v>145.41999999999999</c:v>
                </c:pt>
                <c:pt idx="1897">
                  <c:v>145.28</c:v>
                </c:pt>
                <c:pt idx="1898">
                  <c:v>145.15</c:v>
                </c:pt>
                <c:pt idx="1899">
                  <c:v>145.13999999999999</c:v>
                </c:pt>
                <c:pt idx="1900">
                  <c:v>144.76</c:v>
                </c:pt>
                <c:pt idx="1901">
                  <c:v>144.69</c:v>
                </c:pt>
                <c:pt idx="1902">
                  <c:v>144.55000000000001</c:v>
                </c:pt>
                <c:pt idx="1903">
                  <c:v>144.58000000000001</c:v>
                </c:pt>
                <c:pt idx="1904">
                  <c:v>144.51</c:v>
                </c:pt>
                <c:pt idx="1905">
                  <c:v>144.37</c:v>
                </c:pt>
                <c:pt idx="1906">
                  <c:v>144.46</c:v>
                </c:pt>
                <c:pt idx="1907">
                  <c:v>144.41</c:v>
                </c:pt>
                <c:pt idx="1908">
                  <c:v>144.25</c:v>
                </c:pt>
                <c:pt idx="1909">
                  <c:v>144.25</c:v>
                </c:pt>
                <c:pt idx="1910">
                  <c:v>144.22999999999999</c:v>
                </c:pt>
                <c:pt idx="1911">
                  <c:v>144.1</c:v>
                </c:pt>
                <c:pt idx="1912">
                  <c:v>144.1</c:v>
                </c:pt>
                <c:pt idx="1913">
                  <c:v>143.91999999999999</c:v>
                </c:pt>
                <c:pt idx="1914">
                  <c:v>143.96</c:v>
                </c:pt>
                <c:pt idx="1915">
                  <c:v>143.91</c:v>
                </c:pt>
                <c:pt idx="1916">
                  <c:v>143.86000000000001</c:v>
                </c:pt>
                <c:pt idx="1917">
                  <c:v>143.81</c:v>
                </c:pt>
                <c:pt idx="1918">
                  <c:v>143.72999999999999</c:v>
                </c:pt>
                <c:pt idx="1919">
                  <c:v>143.71</c:v>
                </c:pt>
                <c:pt idx="1920">
                  <c:v>143.65</c:v>
                </c:pt>
                <c:pt idx="1921">
                  <c:v>143.81</c:v>
                </c:pt>
                <c:pt idx="1922">
                  <c:v>143.88999999999999</c:v>
                </c:pt>
                <c:pt idx="1923">
                  <c:v>144.06</c:v>
                </c:pt>
                <c:pt idx="1924">
                  <c:v>144.04</c:v>
                </c:pt>
                <c:pt idx="1925">
                  <c:v>144.07</c:v>
                </c:pt>
                <c:pt idx="1926">
                  <c:v>144.6</c:v>
                </c:pt>
                <c:pt idx="1927">
                  <c:v>144.97</c:v>
                </c:pt>
                <c:pt idx="1928">
                  <c:v>145.01</c:v>
                </c:pt>
                <c:pt idx="1929">
                  <c:v>145.4</c:v>
                </c:pt>
                <c:pt idx="1930">
                  <c:v>145.63999999999999</c:v>
                </c:pt>
                <c:pt idx="1931">
                  <c:v>#N/A</c:v>
                </c:pt>
                <c:pt idx="1932">
                  <c:v>146.08000000000001</c:v>
                </c:pt>
                <c:pt idx="1933">
                  <c:v>146.16999999999999</c:v>
                </c:pt>
                <c:pt idx="1934">
                  <c:v>146.16999999999999</c:v>
                </c:pt>
                <c:pt idx="1935">
                  <c:v>146.07</c:v>
                </c:pt>
                <c:pt idx="1936">
                  <c:v>146.19</c:v>
                </c:pt>
                <c:pt idx="1937">
                  <c:v>146.57</c:v>
                </c:pt>
                <c:pt idx="1938">
                  <c:v>146.62</c:v>
                </c:pt>
                <c:pt idx="1939">
                  <c:v>146.71</c:v>
                </c:pt>
                <c:pt idx="1940">
                  <c:v>146.65</c:v>
                </c:pt>
                <c:pt idx="1941">
                  <c:v>147</c:v>
                </c:pt>
                <c:pt idx="1942">
                  <c:v>147.12</c:v>
                </c:pt>
                <c:pt idx="1943">
                  <c:v>147.63999999999999</c:v>
                </c:pt>
                <c:pt idx="1944">
                  <c:v>147.69</c:v>
                </c:pt>
                <c:pt idx="1945">
                  <c:v>148.62</c:v>
                </c:pt>
                <c:pt idx="1946">
                  <c:v>149.29</c:v>
                </c:pt>
                <c:pt idx="1947">
                  <c:v>149.30000000000001</c:v>
                </c:pt>
                <c:pt idx="1948">
                  <c:v>149.6</c:v>
                </c:pt>
                <c:pt idx="1949">
                  <c:v>149.58000000000001</c:v>
                </c:pt>
                <c:pt idx="1950">
                  <c:v>149.91</c:v>
                </c:pt>
                <c:pt idx="1951">
                  <c:v>150.08000000000001</c:v>
                </c:pt>
                <c:pt idx="1952">
                  <c:v>150.53</c:v>
                </c:pt>
                <c:pt idx="1953">
                  <c:v>150.69999999999999</c:v>
                </c:pt>
                <c:pt idx="1954">
                  <c:v>150.74</c:v>
                </c:pt>
                <c:pt idx="1955">
                  <c:v>151.22999999999999</c:v>
                </c:pt>
                <c:pt idx="1956">
                  <c:v>151.13</c:v>
                </c:pt>
                <c:pt idx="1957">
                  <c:v>151.13999999999999</c:v>
                </c:pt>
                <c:pt idx="1958">
                  <c:v>151.47</c:v>
                </c:pt>
                <c:pt idx="1959">
                  <c:v>151.56</c:v>
                </c:pt>
                <c:pt idx="1960">
                  <c:v>151.44</c:v>
                </c:pt>
                <c:pt idx="1961">
                  <c:v>151.46</c:v>
                </c:pt>
                <c:pt idx="1962">
                  <c:v>151.71</c:v>
                </c:pt>
                <c:pt idx="1963">
                  <c:v>151.9</c:v>
                </c:pt>
                <c:pt idx="1964">
                  <c:v>151.91999999999999</c:v>
                </c:pt>
                <c:pt idx="1965">
                  <c:v>151.97999999999999</c:v>
                </c:pt>
                <c:pt idx="1966">
                  <c:v>152.04</c:v>
                </c:pt>
                <c:pt idx="1967">
                  <c:v>152.79</c:v>
                </c:pt>
                <c:pt idx="1968">
                  <c:v>152.84</c:v>
                </c:pt>
                <c:pt idx="1969">
                  <c:v>153.01</c:v>
                </c:pt>
                <c:pt idx="1970">
                  <c:v>153.46</c:v>
                </c:pt>
                <c:pt idx="1971">
                  <c:v>153.97</c:v>
                </c:pt>
                <c:pt idx="1972">
                  <c:v>154.38</c:v>
                </c:pt>
                <c:pt idx="1973">
                  <c:v>154.71</c:v>
                </c:pt>
                <c:pt idx="1974">
                  <c:v>155.13</c:v>
                </c:pt>
                <c:pt idx="1975">
                  <c:v>155.78</c:v>
                </c:pt>
                <c:pt idx="1976">
                  <c:v>156.93</c:v>
                </c:pt>
                <c:pt idx="1977">
                  <c:v>157.09</c:v>
                </c:pt>
                <c:pt idx="1978">
                  <c:v>157.61000000000001</c:v>
                </c:pt>
                <c:pt idx="1979">
                  <c:v>158.09</c:v>
                </c:pt>
                <c:pt idx="1980">
                  <c:v>159.01</c:v>
                </c:pt>
                <c:pt idx="1981">
                  <c:v>160.22</c:v>
                </c:pt>
                <c:pt idx="1982">
                  <c:v>161</c:v>
                </c:pt>
                <c:pt idx="1983">
                  <c:v>161.77000000000001</c:v>
                </c:pt>
                <c:pt idx="1984">
                  <c:v>162.05000000000001</c:v>
                </c:pt>
                <c:pt idx="1985">
                  <c:v>162.41</c:v>
                </c:pt>
                <c:pt idx="1986">
                  <c:v>163.15</c:v>
                </c:pt>
                <c:pt idx="1987">
                  <c:v>163.21</c:v>
                </c:pt>
                <c:pt idx="1988">
                  <c:v>163.89</c:v>
                </c:pt>
                <c:pt idx="1989">
                  <c:v>163.9</c:v>
                </c:pt>
                <c:pt idx="1990">
                  <c:v>163.91</c:v>
                </c:pt>
                <c:pt idx="1991">
                  <c:v>#N/A</c:v>
                </c:pt>
                <c:pt idx="1992">
                  <c:v>164.82</c:v>
                </c:pt>
                <c:pt idx="1993">
                  <c:v>164.94</c:v>
                </c:pt>
                <c:pt idx="1994">
                  <c:v>165.11</c:v>
                </c:pt>
                <c:pt idx="1995">
                  <c:v>165.55</c:v>
                </c:pt>
                <c:pt idx="1996">
                  <c:v>165.67</c:v>
                </c:pt>
                <c:pt idx="1997">
                  <c:v>165.76</c:v>
                </c:pt>
                <c:pt idx="1998">
                  <c:v>165.73</c:v>
                </c:pt>
                <c:pt idx="1999">
                  <c:v>165.81</c:v>
                </c:pt>
                <c:pt idx="2000">
                  <c:v>166.13</c:v>
                </c:pt>
                <c:pt idx="2001">
                  <c:v>166.06</c:v>
                </c:pt>
                <c:pt idx="2002">
                  <c:v>166.26</c:v>
                </c:pt>
                <c:pt idx="2003">
                  <c:v>166.33</c:v>
                </c:pt>
                <c:pt idx="2004">
                  <c:v>166.28</c:v>
                </c:pt>
                <c:pt idx="2005">
                  <c:v>166.43</c:v>
                </c:pt>
                <c:pt idx="2006">
                  <c:v>166.46</c:v>
                </c:pt>
                <c:pt idx="2007">
                  <c:v>166.45</c:v>
                </c:pt>
                <c:pt idx="2008">
                  <c:v>166.44</c:v>
                </c:pt>
                <c:pt idx="2009">
                  <c:v>166.39</c:v>
                </c:pt>
                <c:pt idx="2010">
                  <c:v>166.4</c:v>
                </c:pt>
                <c:pt idx="2011">
                  <c:v>166.44</c:v>
                </c:pt>
                <c:pt idx="2012">
                  <c:v>166.44</c:v>
                </c:pt>
                <c:pt idx="2013">
                  <c:v>166.44</c:v>
                </c:pt>
                <c:pt idx="2014">
                  <c:v>166.36</c:v>
                </c:pt>
                <c:pt idx="2015">
                  <c:v>165.91</c:v>
                </c:pt>
                <c:pt idx="2016">
                  <c:v>165.96</c:v>
                </c:pt>
                <c:pt idx="2017">
                  <c:v>165.81</c:v>
                </c:pt>
                <c:pt idx="2018">
                  <c:v>165.67</c:v>
                </c:pt>
                <c:pt idx="2019">
                  <c:v>165.57</c:v>
                </c:pt>
                <c:pt idx="2020">
                  <c:v>165.36</c:v>
                </c:pt>
                <c:pt idx="2021">
                  <c:v>164.76</c:v>
                </c:pt>
                <c:pt idx="2022">
                  <c:v>164.3</c:v>
                </c:pt>
                <c:pt idx="2023">
                  <c:v>164.19</c:v>
                </c:pt>
                <c:pt idx="2024">
                  <c:v>164.06</c:v>
                </c:pt>
                <c:pt idx="2025">
                  <c:v>164.05</c:v>
                </c:pt>
                <c:pt idx="2026">
                  <c:v>162.75</c:v>
                </c:pt>
                <c:pt idx="2027">
                  <c:v>162.72</c:v>
                </c:pt>
                <c:pt idx="2028">
                  <c:v>#N/A</c:v>
                </c:pt>
                <c:pt idx="2029">
                  <c:v>162.31</c:v>
                </c:pt>
                <c:pt idx="2030">
                  <c:v>162.31</c:v>
                </c:pt>
                <c:pt idx="2031">
                  <c:v>162.26</c:v>
                </c:pt>
                <c:pt idx="2032">
                  <c:v>161.97999999999999</c:v>
                </c:pt>
                <c:pt idx="2033">
                  <c:v>161.51</c:v>
                </c:pt>
                <c:pt idx="2034">
                  <c:v>161.51</c:v>
                </c:pt>
                <c:pt idx="2035">
                  <c:v>161.53</c:v>
                </c:pt>
                <c:pt idx="2036">
                  <c:v>160.22</c:v>
                </c:pt>
                <c:pt idx="2037">
                  <c:v>159.81</c:v>
                </c:pt>
                <c:pt idx="2038">
                  <c:v>159.71</c:v>
                </c:pt>
                <c:pt idx="2039">
                  <c:v>159.71</c:v>
                </c:pt>
                <c:pt idx="2040">
                  <c:v>159.69999999999999</c:v>
                </c:pt>
                <c:pt idx="2041">
                  <c:v>158.32</c:v>
                </c:pt>
                <c:pt idx="2042">
                  <c:v>158.21</c:v>
                </c:pt>
                <c:pt idx="2043">
                  <c:v>157.66</c:v>
                </c:pt>
                <c:pt idx="2044">
                  <c:v>157.53</c:v>
                </c:pt>
                <c:pt idx="2045">
                  <c:v>157.43</c:v>
                </c:pt>
                <c:pt idx="2046">
                  <c:v>#N/A</c:v>
                </c:pt>
                <c:pt idx="2047">
                  <c:v>156.99</c:v>
                </c:pt>
                <c:pt idx="2048">
                  <c:v>156.97</c:v>
                </c:pt>
                <c:pt idx="2049">
                  <c:v>156.76</c:v>
                </c:pt>
                <c:pt idx="2050">
                  <c:v>156.5</c:v>
                </c:pt>
                <c:pt idx="2051">
                  <c:v>156.09</c:v>
                </c:pt>
                <c:pt idx="2052">
                  <c:v>154.65</c:v>
                </c:pt>
                <c:pt idx="2053">
                  <c:v>153.88</c:v>
                </c:pt>
                <c:pt idx="2054">
                  <c:v>153.74</c:v>
                </c:pt>
                <c:pt idx="2055">
                  <c:v>153.47</c:v>
                </c:pt>
                <c:pt idx="2056">
                  <c:v>153.19999999999999</c:v>
                </c:pt>
                <c:pt idx="2057">
                  <c:v>151.91</c:v>
                </c:pt>
                <c:pt idx="2058">
                  <c:v>151.27000000000001</c:v>
                </c:pt>
                <c:pt idx="2059">
                  <c:v>151.12</c:v>
                </c:pt>
                <c:pt idx="2060">
                  <c:v>150.96</c:v>
                </c:pt>
                <c:pt idx="2061">
                  <c:v>150.11000000000001</c:v>
                </c:pt>
                <c:pt idx="2062">
                  <c:v>149.63</c:v>
                </c:pt>
                <c:pt idx="2063">
                  <c:v>149.30000000000001</c:v>
                </c:pt>
                <c:pt idx="2064">
                  <c:v>149.02000000000001</c:v>
                </c:pt>
                <c:pt idx="2065">
                  <c:v>148.88</c:v>
                </c:pt>
                <c:pt idx="2066">
                  <c:v>148.61000000000001</c:v>
                </c:pt>
                <c:pt idx="2067">
                  <c:v>148.66</c:v>
                </c:pt>
                <c:pt idx="2068">
                  <c:v>148.51</c:v>
                </c:pt>
                <c:pt idx="2069">
                  <c:v>148.32</c:v>
                </c:pt>
                <c:pt idx="2070">
                  <c:v>148.19</c:v>
                </c:pt>
                <c:pt idx="2071">
                  <c:v>147.4</c:v>
                </c:pt>
                <c:pt idx="2072">
                  <c:v>147.13999999999999</c:v>
                </c:pt>
                <c:pt idx="2073">
                  <c:v>146.97999999999999</c:v>
                </c:pt>
                <c:pt idx="2074">
                  <c:v>146.84</c:v>
                </c:pt>
                <c:pt idx="2075">
                  <c:v>146.43</c:v>
                </c:pt>
                <c:pt idx="2076">
                  <c:v>146.24</c:v>
                </c:pt>
                <c:pt idx="2077">
                  <c:v>146.19999999999999</c:v>
                </c:pt>
                <c:pt idx="2078">
                  <c:v>146.19</c:v>
                </c:pt>
                <c:pt idx="2079">
                  <c:v>146.24</c:v>
                </c:pt>
                <c:pt idx="2080">
                  <c:v>146.08000000000001</c:v>
                </c:pt>
                <c:pt idx="2081">
                  <c:v>146.08000000000001</c:v>
                </c:pt>
                <c:pt idx="2082">
                  <c:v>146.03</c:v>
                </c:pt>
                <c:pt idx="2083">
                  <c:v>145.78</c:v>
                </c:pt>
                <c:pt idx="2084">
                  <c:v>145.94</c:v>
                </c:pt>
                <c:pt idx="2085">
                  <c:v>145.91</c:v>
                </c:pt>
                <c:pt idx="2086">
                  <c:v>146.43</c:v>
                </c:pt>
                <c:pt idx="2087">
                  <c:v>146.46</c:v>
                </c:pt>
                <c:pt idx="2088">
                  <c:v>146.41999999999999</c:v>
                </c:pt>
                <c:pt idx="2089">
                  <c:v>146.31</c:v>
                </c:pt>
                <c:pt idx="2090">
                  <c:v>146.62</c:v>
                </c:pt>
                <c:pt idx="2091">
                  <c:v>146.66</c:v>
                </c:pt>
                <c:pt idx="2092">
                  <c:v>146.74</c:v>
                </c:pt>
                <c:pt idx="2093">
                  <c:v>147.51</c:v>
                </c:pt>
                <c:pt idx="2094">
                  <c:v>147.59</c:v>
                </c:pt>
                <c:pt idx="2095">
                  <c:v>147.51</c:v>
                </c:pt>
                <c:pt idx="2096">
                  <c:v>147.58000000000001</c:v>
                </c:pt>
                <c:pt idx="2097">
                  <c:v>147.56</c:v>
                </c:pt>
                <c:pt idx="2098">
                  <c:v>147.97999999999999</c:v>
                </c:pt>
                <c:pt idx="2099">
                  <c:v>147.97999999999999</c:v>
                </c:pt>
                <c:pt idx="2100">
                  <c:v>147.97999999999999</c:v>
                </c:pt>
                <c:pt idx="2101">
                  <c:v>147.93</c:v>
                </c:pt>
                <c:pt idx="2102">
                  <c:v>148.37</c:v>
                </c:pt>
                <c:pt idx="2103">
                  <c:v>148.52000000000001</c:v>
                </c:pt>
                <c:pt idx="2104">
                  <c:v>148.59</c:v>
                </c:pt>
                <c:pt idx="2105">
                  <c:v>148.72999999999999</c:v>
                </c:pt>
                <c:pt idx="2106">
                  <c:v>148.72999999999999</c:v>
                </c:pt>
                <c:pt idx="2107">
                  <c:v>148.63999999999999</c:v>
                </c:pt>
                <c:pt idx="2108">
                  <c:v>#N/A</c:v>
                </c:pt>
                <c:pt idx="2109">
                  <c:v>148.5</c:v>
                </c:pt>
                <c:pt idx="2110">
                  <c:v>148.43</c:v>
                </c:pt>
                <c:pt idx="2111">
                  <c:v>148.12</c:v>
                </c:pt>
                <c:pt idx="2112">
                  <c:v>148.07</c:v>
                </c:pt>
                <c:pt idx="2113">
                  <c:v>148.02000000000001</c:v>
                </c:pt>
                <c:pt idx="2114">
                  <c:v>147.88</c:v>
                </c:pt>
                <c:pt idx="2115">
                  <c:v>147.85</c:v>
                </c:pt>
                <c:pt idx="2116">
                  <c:v>147.68</c:v>
                </c:pt>
                <c:pt idx="2117">
                  <c:v>146.65</c:v>
                </c:pt>
                <c:pt idx="2118">
                  <c:v>145.38999999999999</c:v>
                </c:pt>
                <c:pt idx="2119">
                  <c:v>145.38999999999999</c:v>
                </c:pt>
                <c:pt idx="2120">
                  <c:v>145.37</c:v>
                </c:pt>
                <c:pt idx="2121">
                  <c:v>145.35</c:v>
                </c:pt>
                <c:pt idx="2122">
                  <c:v>145.41999999999999</c:v>
                </c:pt>
                <c:pt idx="2123">
                  <c:v>145.32</c:v>
                </c:pt>
                <c:pt idx="2124">
                  <c:v>144.08000000000001</c:v>
                </c:pt>
                <c:pt idx="2125">
                  <c:v>143.6</c:v>
                </c:pt>
                <c:pt idx="2126">
                  <c:v>143.05000000000001</c:v>
                </c:pt>
                <c:pt idx="2127">
                  <c:v>141.94999999999999</c:v>
                </c:pt>
                <c:pt idx="2128">
                  <c:v>141.75</c:v>
                </c:pt>
                <c:pt idx="2129">
                  <c:v>140.97</c:v>
                </c:pt>
                <c:pt idx="2130">
                  <c:v>140.71</c:v>
                </c:pt>
                <c:pt idx="2131">
                  <c:v>139.80000000000001</c:v>
                </c:pt>
                <c:pt idx="2132">
                  <c:v>139.30000000000001</c:v>
                </c:pt>
                <c:pt idx="2133">
                  <c:v>139.27000000000001</c:v>
                </c:pt>
                <c:pt idx="2134">
                  <c:v>138.56</c:v>
                </c:pt>
                <c:pt idx="2135">
                  <c:v>138.13</c:v>
                </c:pt>
                <c:pt idx="2136">
                  <c:v>137.97999999999999</c:v>
                </c:pt>
                <c:pt idx="2137">
                  <c:v>137.77000000000001</c:v>
                </c:pt>
                <c:pt idx="2138">
                  <c:v>137.58000000000001</c:v>
                </c:pt>
                <c:pt idx="2139">
                  <c:v>137.51</c:v>
                </c:pt>
                <c:pt idx="2140">
                  <c:v>137.21</c:v>
                </c:pt>
                <c:pt idx="2141">
                  <c:v>137.22</c:v>
                </c:pt>
                <c:pt idx="2142">
                  <c:v>137.04</c:v>
                </c:pt>
                <c:pt idx="2143">
                  <c:v>136.91999999999999</c:v>
                </c:pt>
                <c:pt idx="2144">
                  <c:v>136.88999999999999</c:v>
                </c:pt>
                <c:pt idx="2145">
                  <c:v>136.31</c:v>
                </c:pt>
                <c:pt idx="2146">
                  <c:v>136.22</c:v>
                </c:pt>
                <c:pt idx="2147">
                  <c:v>136.37</c:v>
                </c:pt>
                <c:pt idx="2148">
                  <c:v>136.22999999999999</c:v>
                </c:pt>
                <c:pt idx="2149">
                  <c:v>136.22999999999999</c:v>
                </c:pt>
                <c:pt idx="2150">
                  <c:v>135.96</c:v>
                </c:pt>
                <c:pt idx="2151">
                  <c:v>135.94999999999999</c:v>
                </c:pt>
                <c:pt idx="2152">
                  <c:v>136</c:v>
                </c:pt>
                <c:pt idx="2153">
                  <c:v>136.77000000000001</c:v>
                </c:pt>
                <c:pt idx="2154">
                  <c:v>137.44999999999999</c:v>
                </c:pt>
                <c:pt idx="2155">
                  <c:v>137.86000000000001</c:v>
                </c:pt>
                <c:pt idx="2156">
                  <c:v>138.07</c:v>
                </c:pt>
                <c:pt idx="2157">
                  <c:v>138.15</c:v>
                </c:pt>
                <c:pt idx="2158">
                  <c:v>137.94</c:v>
                </c:pt>
                <c:pt idx="2159">
                  <c:v>137.9</c:v>
                </c:pt>
                <c:pt idx="2160">
                  <c:v>137.94</c:v>
                </c:pt>
                <c:pt idx="2161">
                  <c:v>137.75</c:v>
                </c:pt>
                <c:pt idx="2162">
                  <c:v>137.65</c:v>
                </c:pt>
                <c:pt idx="2163">
                  <c:v>138.16</c:v>
                </c:pt>
                <c:pt idx="2164">
                  <c:v>138.26</c:v>
                </c:pt>
                <c:pt idx="2165">
                  <c:v>138.74</c:v>
                </c:pt>
                <c:pt idx="2166">
                  <c:v>138.51</c:v>
                </c:pt>
                <c:pt idx="2167">
                  <c:v>139.32</c:v>
                </c:pt>
                <c:pt idx="2168">
                  <c:v>139.58000000000001</c:v>
                </c:pt>
                <c:pt idx="2169">
                  <c:v>139.66</c:v>
                </c:pt>
                <c:pt idx="2170">
                  <c:v>140.33000000000001</c:v>
                </c:pt>
                <c:pt idx="2171">
                  <c:v>140.6</c:v>
                </c:pt>
                <c:pt idx="2172">
                  <c:v>140.56</c:v>
                </c:pt>
                <c:pt idx="2173">
                  <c:v>140.6</c:v>
                </c:pt>
                <c:pt idx="2174">
                  <c:v>140.58000000000001</c:v>
                </c:pt>
                <c:pt idx="2175">
                  <c:v>140.99</c:v>
                </c:pt>
                <c:pt idx="2176">
                  <c:v>141.08000000000001</c:v>
                </c:pt>
                <c:pt idx="2177">
                  <c:v>141.36000000000001</c:v>
                </c:pt>
                <c:pt idx="2178">
                  <c:v>141.36000000000001</c:v>
                </c:pt>
                <c:pt idx="2179">
                  <c:v>141.54</c:v>
                </c:pt>
                <c:pt idx="2180">
                  <c:v>142.05000000000001</c:v>
                </c:pt>
                <c:pt idx="2181">
                  <c:v>142.6</c:v>
                </c:pt>
                <c:pt idx="2182">
                  <c:v>143.03</c:v>
                </c:pt>
                <c:pt idx="2183">
                  <c:v>142.56</c:v>
                </c:pt>
                <c:pt idx="2184">
                  <c:v>144.1</c:v>
                </c:pt>
                <c:pt idx="2185">
                  <c:v>144.5</c:v>
                </c:pt>
                <c:pt idx="2186">
                  <c:v>144.5</c:v>
                </c:pt>
                <c:pt idx="2187">
                  <c:v>144.74</c:v>
                </c:pt>
                <c:pt idx="2188">
                  <c:v>144.58000000000001</c:v>
                </c:pt>
                <c:pt idx="2189">
                  <c:v>144.57</c:v>
                </c:pt>
                <c:pt idx="2190">
                  <c:v>144.54</c:v>
                </c:pt>
                <c:pt idx="2191">
                  <c:v>145.77000000000001</c:v>
                </c:pt>
                <c:pt idx="2192">
                  <c:v>146.36000000000001</c:v>
                </c:pt>
                <c:pt idx="2193">
                  <c:v>146.33000000000001</c:v>
                </c:pt>
                <c:pt idx="2194">
                  <c:v>146.33000000000001</c:v>
                </c:pt>
                <c:pt idx="2195">
                  <c:v>146.38</c:v>
                </c:pt>
                <c:pt idx="2196">
                  <c:v>147.03</c:v>
                </c:pt>
                <c:pt idx="2197">
                  <c:v>147.41</c:v>
                </c:pt>
                <c:pt idx="2198">
                  <c:v>147.85</c:v>
                </c:pt>
                <c:pt idx="2199">
                  <c:v>148.77000000000001</c:v>
                </c:pt>
                <c:pt idx="2200">
                  <c:v>149.19</c:v>
                </c:pt>
                <c:pt idx="2201">
                  <c:v>150.55000000000001</c:v>
                </c:pt>
                <c:pt idx="2202">
                  <c:v>150.56</c:v>
                </c:pt>
                <c:pt idx="2203">
                  <c:v>150.51</c:v>
                </c:pt>
                <c:pt idx="2204">
                  <c:v>150.4</c:v>
                </c:pt>
                <c:pt idx="2205">
                  <c:v>150.41</c:v>
                </c:pt>
                <c:pt idx="2206">
                  <c:v>150.63999999999999</c:v>
                </c:pt>
                <c:pt idx="2207">
                  <c:v>150.51</c:v>
                </c:pt>
                <c:pt idx="2208">
                  <c:v>150.52000000000001</c:v>
                </c:pt>
                <c:pt idx="2209">
                  <c:v>150.71</c:v>
                </c:pt>
                <c:pt idx="2210">
                  <c:v>150.88</c:v>
                </c:pt>
                <c:pt idx="2211">
                  <c:v>#N/A</c:v>
                </c:pt>
                <c:pt idx="2212">
                  <c:v>151.57</c:v>
                </c:pt>
                <c:pt idx="2213">
                  <c:v>151.69</c:v>
                </c:pt>
                <c:pt idx="2214">
                  <c:v>151.85</c:v>
                </c:pt>
                <c:pt idx="2215">
                  <c:v>151.9</c:v>
                </c:pt>
                <c:pt idx="2216">
                  <c:v>152.11000000000001</c:v>
                </c:pt>
                <c:pt idx="2217">
                  <c:v>152.5</c:v>
                </c:pt>
                <c:pt idx="2218">
                  <c:v>152.56</c:v>
                </c:pt>
                <c:pt idx="2219">
                  <c:v>152.85</c:v>
                </c:pt>
                <c:pt idx="2220">
                  <c:v>153.11000000000001</c:v>
                </c:pt>
                <c:pt idx="2221">
                  <c:v>153.12</c:v>
                </c:pt>
                <c:pt idx="2222">
                  <c:v>153.74</c:v>
                </c:pt>
                <c:pt idx="2223">
                  <c:v>153.93</c:v>
                </c:pt>
                <c:pt idx="2224">
                  <c:v>153.88</c:v>
                </c:pt>
                <c:pt idx="2225">
                  <c:v>154.21</c:v>
                </c:pt>
                <c:pt idx="2226">
                  <c:v>154.66999999999999</c:v>
                </c:pt>
                <c:pt idx="2227">
                  <c:v>154.83000000000001</c:v>
                </c:pt>
                <c:pt idx="2228">
                  <c:v>154.82</c:v>
                </c:pt>
                <c:pt idx="2229">
                  <c:v>154.83000000000001</c:v>
                </c:pt>
                <c:pt idx="2230">
                  <c:v>154.88</c:v>
                </c:pt>
                <c:pt idx="2231">
                  <c:v>154.79</c:v>
                </c:pt>
                <c:pt idx="2232">
                  <c:v>154.80000000000001</c:v>
                </c:pt>
                <c:pt idx="2233">
                  <c:v>154.94999999999999</c:v>
                </c:pt>
                <c:pt idx="2234">
                  <c:v>154.9</c:v>
                </c:pt>
                <c:pt idx="2235">
                  <c:v>154.88</c:v>
                </c:pt>
                <c:pt idx="2236">
                  <c:v>154.99</c:v>
                </c:pt>
                <c:pt idx="2237">
                  <c:v>154.96</c:v>
                </c:pt>
                <c:pt idx="2238">
                  <c:v>155.04</c:v>
                </c:pt>
                <c:pt idx="2239">
                  <c:v>155.04</c:v>
                </c:pt>
                <c:pt idx="2240">
                  <c:v>155.02000000000001</c:v>
                </c:pt>
                <c:pt idx="2241">
                  <c:v>155.02000000000001</c:v>
                </c:pt>
                <c:pt idx="2242">
                  <c:v>155.05000000000001</c:v>
                </c:pt>
                <c:pt idx="2243">
                  <c:v>155.11000000000001</c:v>
                </c:pt>
                <c:pt idx="2244">
                  <c:v>155.31</c:v>
                </c:pt>
                <c:pt idx="2245">
                  <c:v>155.26</c:v>
                </c:pt>
                <c:pt idx="2246">
                  <c:v>155.27000000000001</c:v>
                </c:pt>
                <c:pt idx="2247">
                  <c:v>155.19</c:v>
                </c:pt>
                <c:pt idx="2248">
                  <c:v>155.05000000000001</c:v>
                </c:pt>
                <c:pt idx="2249">
                  <c:v>155.07</c:v>
                </c:pt>
                <c:pt idx="2250">
                  <c:v>154.99</c:v>
                </c:pt>
                <c:pt idx="2251">
                  <c:v>154.9</c:v>
                </c:pt>
                <c:pt idx="2252">
                  <c:v>154.72</c:v>
                </c:pt>
                <c:pt idx="2253">
                  <c:v>154.65</c:v>
                </c:pt>
                <c:pt idx="2254">
                  <c:v>154.6</c:v>
                </c:pt>
                <c:pt idx="2255">
                  <c:v>154.6</c:v>
                </c:pt>
                <c:pt idx="2256">
                  <c:v>154.13999999999999</c:v>
                </c:pt>
                <c:pt idx="2257">
                  <c:v>153.87</c:v>
                </c:pt>
                <c:pt idx="2258">
                  <c:v>153.79</c:v>
                </c:pt>
                <c:pt idx="2259">
                  <c:v>153.74</c:v>
                </c:pt>
                <c:pt idx="2260">
                  <c:v>153.63</c:v>
                </c:pt>
                <c:pt idx="2261">
                  <c:v>153.41999999999999</c:v>
                </c:pt>
                <c:pt idx="2262">
                  <c:v>153.36000000000001</c:v>
                </c:pt>
                <c:pt idx="2263">
                  <c:v>153.22999999999999</c:v>
                </c:pt>
                <c:pt idx="2264">
                  <c:v>153.03</c:v>
                </c:pt>
                <c:pt idx="2265">
                  <c:v>152.94</c:v>
                </c:pt>
                <c:pt idx="2266">
                  <c:v>152.44</c:v>
                </c:pt>
                <c:pt idx="2267">
                  <c:v>152.34</c:v>
                </c:pt>
                <c:pt idx="2268">
                  <c:v>152.25</c:v>
                </c:pt>
                <c:pt idx="2269">
                  <c:v>152.21</c:v>
                </c:pt>
                <c:pt idx="2270">
                  <c:v>152.28</c:v>
                </c:pt>
                <c:pt idx="2271">
                  <c:v>151.94</c:v>
                </c:pt>
                <c:pt idx="2272">
                  <c:v>151.84</c:v>
                </c:pt>
                <c:pt idx="2273">
                  <c:v>151.69999999999999</c:v>
                </c:pt>
                <c:pt idx="2274">
                  <c:v>151.44999999999999</c:v>
                </c:pt>
                <c:pt idx="2275">
                  <c:v>150.91999999999999</c:v>
                </c:pt>
                <c:pt idx="2276">
                  <c:v>#N/A</c:v>
                </c:pt>
                <c:pt idx="2277">
                  <c:v>150.91999999999999</c:v>
                </c:pt>
                <c:pt idx="2278">
                  <c:v>150.81</c:v>
                </c:pt>
                <c:pt idx="2279">
                  <c:v>150.30000000000001</c:v>
                </c:pt>
                <c:pt idx="2280">
                  <c:v>150.4</c:v>
                </c:pt>
                <c:pt idx="2281">
                  <c:v>150.01</c:v>
                </c:pt>
                <c:pt idx="2282">
                  <c:v>149.69999999999999</c:v>
                </c:pt>
                <c:pt idx="2283">
                  <c:v>149.66999999999999</c:v>
                </c:pt>
                <c:pt idx="2284">
                  <c:v>147.22</c:v>
                </c:pt>
                <c:pt idx="2285">
                  <c:v>146.5</c:v>
                </c:pt>
                <c:pt idx="2286">
                  <c:v>146.12</c:v>
                </c:pt>
                <c:pt idx="2287">
                  <c:v>146.02000000000001</c:v>
                </c:pt>
                <c:pt idx="2288">
                  <c:v>145.86000000000001</c:v>
                </c:pt>
                <c:pt idx="2289">
                  <c:v>#N/A</c:v>
                </c:pt>
                <c:pt idx="2290">
                  <c:v>146.13</c:v>
                </c:pt>
                <c:pt idx="2291">
                  <c:v>146.04</c:v>
                </c:pt>
                <c:pt idx="2292">
                  <c:v>146.02000000000001</c:v>
                </c:pt>
                <c:pt idx="2293">
                  <c:v>146.02000000000001</c:v>
                </c:pt>
                <c:pt idx="2294">
                  <c:v>145.46</c:v>
                </c:pt>
                <c:pt idx="2295">
                  <c:v>145.5</c:v>
                </c:pt>
                <c:pt idx="2296">
                  <c:v>145.35</c:v>
                </c:pt>
                <c:pt idx="2297">
                  <c:v>145.12</c:v>
                </c:pt>
                <c:pt idx="2298">
                  <c:v>145.21</c:v>
                </c:pt>
                <c:pt idx="2299">
                  <c:v>144.78</c:v>
                </c:pt>
                <c:pt idx="2300">
                  <c:v>144.74</c:v>
                </c:pt>
                <c:pt idx="2301">
                  <c:v>144.78</c:v>
                </c:pt>
                <c:pt idx="2302">
                  <c:v>144.82</c:v>
                </c:pt>
                <c:pt idx="2303">
                  <c:v>144.82</c:v>
                </c:pt>
                <c:pt idx="2304">
                  <c:v>144.86000000000001</c:v>
                </c:pt>
                <c:pt idx="2305">
                  <c:v>146.4</c:v>
                </c:pt>
                <c:pt idx="2306">
                  <c:v>146.54</c:v>
                </c:pt>
                <c:pt idx="2307">
                  <c:v>146.44999999999999</c:v>
                </c:pt>
                <c:pt idx="2308">
                  <c:v>147.52000000000001</c:v>
                </c:pt>
                <c:pt idx="2309">
                  <c:v>148.02000000000001</c:v>
                </c:pt>
                <c:pt idx="2310">
                  <c:v>148.41999999999999</c:v>
                </c:pt>
                <c:pt idx="2311">
                  <c:v>148.56</c:v>
                </c:pt>
                <c:pt idx="2312">
                  <c:v>149.21</c:v>
                </c:pt>
                <c:pt idx="2313">
                  <c:v>149.47</c:v>
                </c:pt>
                <c:pt idx="2314">
                  <c:v>149.88</c:v>
                </c:pt>
                <c:pt idx="2315">
                  <c:v>150.34</c:v>
                </c:pt>
                <c:pt idx="2316">
                  <c:v>150.25</c:v>
                </c:pt>
                <c:pt idx="2317">
                  <c:v>150.66999999999999</c:v>
                </c:pt>
                <c:pt idx="2318">
                  <c:v>150.84</c:v>
                </c:pt>
                <c:pt idx="2319">
                  <c:v>152.19</c:v>
                </c:pt>
                <c:pt idx="2320">
                  <c:v>152.47999999999999</c:v>
                </c:pt>
                <c:pt idx="2321">
                  <c:v>153.24</c:v>
                </c:pt>
                <c:pt idx="2322">
                  <c:v>153.57</c:v>
                </c:pt>
                <c:pt idx="2323">
                  <c:v>153.81</c:v>
                </c:pt>
                <c:pt idx="2324">
                  <c:v>154.16</c:v>
                </c:pt>
                <c:pt idx="2325">
                  <c:v>154.68</c:v>
                </c:pt>
                <c:pt idx="2326">
                  <c:v>154.94</c:v>
                </c:pt>
                <c:pt idx="2327">
                  <c:v>154.94</c:v>
                </c:pt>
                <c:pt idx="2328">
                  <c:v>154.97999999999999</c:v>
                </c:pt>
                <c:pt idx="2329">
                  <c:v>155.56</c:v>
                </c:pt>
                <c:pt idx="2330">
                  <c:v>156.24</c:v>
                </c:pt>
                <c:pt idx="2331">
                  <c:v>157</c:v>
                </c:pt>
                <c:pt idx="2332">
                  <c:v>157.51</c:v>
                </c:pt>
                <c:pt idx="2333">
                  <c:v>157.88999999999999</c:v>
                </c:pt>
                <c:pt idx="2334">
                  <c:v>157.44</c:v>
                </c:pt>
                <c:pt idx="2335">
                  <c:v>157.91999999999999</c:v>
                </c:pt>
                <c:pt idx="2336">
                  <c:v>158.16</c:v>
                </c:pt>
                <c:pt idx="2337">
                  <c:v>158.22</c:v>
                </c:pt>
                <c:pt idx="2338">
                  <c:v>158.97</c:v>
                </c:pt>
                <c:pt idx="2339">
                  <c:v>159.03</c:v>
                </c:pt>
                <c:pt idx="2340">
                  <c:v>159.01</c:v>
                </c:pt>
                <c:pt idx="2341">
                  <c:v>158.81</c:v>
                </c:pt>
                <c:pt idx="2342">
                  <c:v>158.79</c:v>
                </c:pt>
                <c:pt idx="2343">
                  <c:v>159.13</c:v>
                </c:pt>
                <c:pt idx="2344">
                  <c:v>159.12</c:v>
                </c:pt>
                <c:pt idx="2345">
                  <c:v>159.13</c:v>
                </c:pt>
                <c:pt idx="2346">
                  <c:v>159.34</c:v>
                </c:pt>
                <c:pt idx="2347">
                  <c:v>159.29</c:v>
                </c:pt>
                <c:pt idx="2348">
                  <c:v>159.02000000000001</c:v>
                </c:pt>
                <c:pt idx="2349">
                  <c:v>158.94999999999999</c:v>
                </c:pt>
                <c:pt idx="2350">
                  <c:v>158.96</c:v>
                </c:pt>
                <c:pt idx="2351">
                  <c:v>158.75</c:v>
                </c:pt>
                <c:pt idx="2352">
                  <c:v>158.43</c:v>
                </c:pt>
                <c:pt idx="2353">
                  <c:v>157.58000000000001</c:v>
                </c:pt>
                <c:pt idx="2354">
                  <c:v>156.63</c:v>
                </c:pt>
                <c:pt idx="2355">
                  <c:v>156.71</c:v>
                </c:pt>
                <c:pt idx="2356">
                  <c:v>156.83000000000001</c:v>
                </c:pt>
                <c:pt idx="2357">
                  <c:v>155.80000000000001</c:v>
                </c:pt>
                <c:pt idx="2358">
                  <c:v>155.07</c:v>
                </c:pt>
                <c:pt idx="2359">
                  <c:v>154.6</c:v>
                </c:pt>
                <c:pt idx="2360">
                  <c:v>154.07</c:v>
                </c:pt>
                <c:pt idx="2361">
                  <c:v>153.33000000000001</c:v>
                </c:pt>
                <c:pt idx="2362">
                  <c:v>153.19999999999999</c:v>
                </c:pt>
                <c:pt idx="2363">
                  <c:v>153.16999999999999</c:v>
                </c:pt>
                <c:pt idx="2364">
                  <c:v>152.41999999999999</c:v>
                </c:pt>
                <c:pt idx="2365">
                  <c:v>152.01</c:v>
                </c:pt>
                <c:pt idx="2366">
                  <c:v>150.75</c:v>
                </c:pt>
                <c:pt idx="2367">
                  <c:v>148.87</c:v>
                </c:pt>
                <c:pt idx="2368">
                  <c:v>148.43</c:v>
                </c:pt>
                <c:pt idx="2369">
                  <c:v>148.09</c:v>
                </c:pt>
                <c:pt idx="2370">
                  <c:v>147.71</c:v>
                </c:pt>
                <c:pt idx="2371">
                  <c:v>147.4</c:v>
                </c:pt>
                <c:pt idx="2372">
                  <c:v>147.24</c:v>
                </c:pt>
                <c:pt idx="2373">
                  <c:v>147.13999999999999</c:v>
                </c:pt>
                <c:pt idx="2374">
                  <c:v>146.91</c:v>
                </c:pt>
                <c:pt idx="2375">
                  <c:v>146.66999999999999</c:v>
                </c:pt>
                <c:pt idx="2376">
                  <c:v>145.88999999999999</c:v>
                </c:pt>
                <c:pt idx="2377">
                  <c:v>145.09</c:v>
                </c:pt>
                <c:pt idx="2378">
                  <c:v>143.96</c:v>
                </c:pt>
                <c:pt idx="2379">
                  <c:v>143.51</c:v>
                </c:pt>
                <c:pt idx="2380">
                  <c:v>143.03</c:v>
                </c:pt>
                <c:pt idx="2381">
                  <c:v>142.46</c:v>
                </c:pt>
                <c:pt idx="2382">
                  <c:v>141.66999999999999</c:v>
                </c:pt>
                <c:pt idx="2383">
                  <c:v>141.13</c:v>
                </c:pt>
                <c:pt idx="2384">
                  <c:v>140.6</c:v>
                </c:pt>
                <c:pt idx="2385">
                  <c:v>140.29</c:v>
                </c:pt>
                <c:pt idx="2386">
                  <c:v>139.72</c:v>
                </c:pt>
                <c:pt idx="2387">
                  <c:v>139.69</c:v>
                </c:pt>
                <c:pt idx="2388">
                  <c:v>139.61000000000001</c:v>
                </c:pt>
                <c:pt idx="2389">
                  <c:v>139.51</c:v>
                </c:pt>
                <c:pt idx="2390">
                  <c:v>139.38</c:v>
                </c:pt>
                <c:pt idx="2391">
                  <c:v>139.38</c:v>
                </c:pt>
                <c:pt idx="2392">
                  <c:v>139.35</c:v>
                </c:pt>
                <c:pt idx="2393">
                  <c:v>139.33000000000001</c:v>
                </c:pt>
                <c:pt idx="2394">
                  <c:v>139.29</c:v>
                </c:pt>
                <c:pt idx="2395">
                  <c:v>139.29</c:v>
                </c:pt>
                <c:pt idx="2396">
                  <c:v>139.35</c:v>
                </c:pt>
                <c:pt idx="2397">
                  <c:v>#N/A</c:v>
                </c:pt>
                <c:pt idx="2398">
                  <c:v>140.88999999999999</c:v>
                </c:pt>
                <c:pt idx="2399">
                  <c:v>141.35</c:v>
                </c:pt>
                <c:pt idx="2400">
                  <c:v>141.69</c:v>
                </c:pt>
                <c:pt idx="2401">
                  <c:v>142.11000000000001</c:v>
                </c:pt>
                <c:pt idx="2402">
                  <c:v>142.29</c:v>
                </c:pt>
                <c:pt idx="2403">
                  <c:v>142.49</c:v>
                </c:pt>
                <c:pt idx="2404">
                  <c:v>142.57</c:v>
                </c:pt>
                <c:pt idx="2405">
                  <c:v>143.31</c:v>
                </c:pt>
                <c:pt idx="2406">
                  <c:v>143.72999999999999</c:v>
                </c:pt>
                <c:pt idx="2407">
                  <c:v>144.38999999999999</c:v>
                </c:pt>
                <c:pt idx="2408">
                  <c:v>145.33000000000001</c:v>
                </c:pt>
                <c:pt idx="2409">
                  <c:v>146.04</c:v>
                </c:pt>
                <c:pt idx="2410">
                  <c:v>146.19999999999999</c:v>
                </c:pt>
                <c:pt idx="2411">
                  <c:v>146.68</c:v>
                </c:pt>
                <c:pt idx="2412">
                  <c:v>147.34</c:v>
                </c:pt>
                <c:pt idx="2413">
                  <c:v>148.44999999999999</c:v>
                </c:pt>
                <c:pt idx="2414">
                  <c:v>148.5</c:v>
                </c:pt>
                <c:pt idx="2415">
                  <c:v>148.59</c:v>
                </c:pt>
                <c:pt idx="2416">
                  <c:v>148.91</c:v>
                </c:pt>
                <c:pt idx="2417">
                  <c:v>148.94999999999999</c:v>
                </c:pt>
                <c:pt idx="2418">
                  <c:v>149.43</c:v>
                </c:pt>
                <c:pt idx="2419">
                  <c:v>149.52000000000001</c:v>
                </c:pt>
                <c:pt idx="2420">
                  <c:v>150.28</c:v>
                </c:pt>
                <c:pt idx="2421">
                  <c:v>150.99</c:v>
                </c:pt>
                <c:pt idx="2422">
                  <c:v>151.62</c:v>
                </c:pt>
                <c:pt idx="2423">
                  <c:v>152.51</c:v>
                </c:pt>
                <c:pt idx="2424">
                  <c:v>154.19</c:v>
                </c:pt>
                <c:pt idx="2425">
                  <c:v>155.02000000000001</c:v>
                </c:pt>
                <c:pt idx="2426">
                  <c:v>155.16999999999999</c:v>
                </c:pt>
                <c:pt idx="2427">
                  <c:v>155.63999999999999</c:v>
                </c:pt>
                <c:pt idx="2428">
                  <c:v>158.91999999999999</c:v>
                </c:pt>
                <c:pt idx="2429">
                  <c:v>160.9</c:v>
                </c:pt>
                <c:pt idx="2430">
                  <c:v>162.91999999999999</c:v>
                </c:pt>
                <c:pt idx="2431">
                  <c:v>169.04</c:v>
                </c:pt>
                <c:pt idx="2432">
                  <c:v>174.2</c:v>
                </c:pt>
                <c:pt idx="2433">
                  <c:v>179.46</c:v>
                </c:pt>
                <c:pt idx="2434">
                  <c:v>181.2</c:v>
                </c:pt>
                <c:pt idx="2435">
                  <c:v>185.06</c:v>
                </c:pt>
                <c:pt idx="2436">
                  <c:v>188.68</c:v>
                </c:pt>
                <c:pt idx="2437">
                  <c:v>191.18</c:v>
                </c:pt>
                <c:pt idx="2438">
                  <c:v>192.36</c:v>
                </c:pt>
                <c:pt idx="2439">
                  <c:v>194.27</c:v>
                </c:pt>
                <c:pt idx="2440">
                  <c:v>196.44</c:v>
                </c:pt>
                <c:pt idx="2441">
                  <c:v>199.16</c:v>
                </c:pt>
                <c:pt idx="2442">
                  <c:v>203.96</c:v>
                </c:pt>
                <c:pt idx="2443">
                  <c:v>204.32</c:v>
                </c:pt>
                <c:pt idx="2444">
                  <c:v>208.21</c:v>
                </c:pt>
                <c:pt idx="2445">
                  <c:v>210.46</c:v>
                </c:pt>
                <c:pt idx="2446">
                  <c:v>212.62</c:v>
                </c:pt>
                <c:pt idx="2447">
                  <c:v>212.81</c:v>
                </c:pt>
                <c:pt idx="2448">
                  <c:v>213.19</c:v>
                </c:pt>
                <c:pt idx="2449">
                  <c:v>213.33</c:v>
                </c:pt>
                <c:pt idx="2450">
                  <c:v>213.59</c:v>
                </c:pt>
                <c:pt idx="2451">
                  <c:v>213.81</c:v>
                </c:pt>
                <c:pt idx="2452">
                  <c:v>213.46</c:v>
                </c:pt>
                <c:pt idx="2453">
                  <c:v>213.64</c:v>
                </c:pt>
                <c:pt idx="2454">
                  <c:v>213.71</c:v>
                </c:pt>
                <c:pt idx="2455">
                  <c:v>213.71</c:v>
                </c:pt>
                <c:pt idx="2456">
                  <c:v>213.63</c:v>
                </c:pt>
                <c:pt idx="2457">
                  <c:v>213.7</c:v>
                </c:pt>
                <c:pt idx="2458">
                  <c:v>213.45</c:v>
                </c:pt>
                <c:pt idx="2459">
                  <c:v>#N/A</c:v>
                </c:pt>
                <c:pt idx="2460">
                  <c:v>213.07</c:v>
                </c:pt>
                <c:pt idx="2461">
                  <c:v>212.67</c:v>
                </c:pt>
                <c:pt idx="2462">
                  <c:v>212.55</c:v>
                </c:pt>
                <c:pt idx="2463">
                  <c:v>212.39</c:v>
                </c:pt>
                <c:pt idx="2464">
                  <c:v>211.96</c:v>
                </c:pt>
                <c:pt idx="2465">
                  <c:v>211.36</c:v>
                </c:pt>
                <c:pt idx="2466">
                  <c:v>211.1</c:v>
                </c:pt>
                <c:pt idx="2467">
                  <c:v>211.19</c:v>
                </c:pt>
                <c:pt idx="2468">
                  <c:v>211.2</c:v>
                </c:pt>
                <c:pt idx="2469">
                  <c:v>211.23</c:v>
                </c:pt>
                <c:pt idx="2470">
                  <c:v>211.48</c:v>
                </c:pt>
                <c:pt idx="2471">
                  <c:v>209.79</c:v>
                </c:pt>
                <c:pt idx="2472">
                  <c:v>208.12</c:v>
                </c:pt>
                <c:pt idx="2473">
                  <c:v>207.87</c:v>
                </c:pt>
                <c:pt idx="2474">
                  <c:v>207.82</c:v>
                </c:pt>
                <c:pt idx="2475">
                  <c:v>207.45</c:v>
                </c:pt>
                <c:pt idx="2476">
                  <c:v>206.59</c:v>
                </c:pt>
                <c:pt idx="2477">
                  <c:v>206.09</c:v>
                </c:pt>
                <c:pt idx="2478">
                  <c:v>204.63</c:v>
                </c:pt>
                <c:pt idx="2479">
                  <c:v>202.76</c:v>
                </c:pt>
                <c:pt idx="2480">
                  <c:v>201.73</c:v>
                </c:pt>
                <c:pt idx="2481">
                  <c:v>201.33</c:v>
                </c:pt>
                <c:pt idx="2482">
                  <c:v>200.52</c:v>
                </c:pt>
                <c:pt idx="2483">
                  <c:v>199.88</c:v>
                </c:pt>
                <c:pt idx="2484">
                  <c:v>198.97</c:v>
                </c:pt>
                <c:pt idx="2485">
                  <c:v>198.75</c:v>
                </c:pt>
                <c:pt idx="2486">
                  <c:v>197.53</c:v>
                </c:pt>
                <c:pt idx="2487">
                  <c:v>196.84</c:v>
                </c:pt>
                <c:pt idx="2488">
                  <c:v>195.91</c:v>
                </c:pt>
                <c:pt idx="2489">
                  <c:v>194.95</c:v>
                </c:pt>
                <c:pt idx="2490">
                  <c:v>194.37</c:v>
                </c:pt>
                <c:pt idx="2491">
                  <c:v>193.18</c:v>
                </c:pt>
                <c:pt idx="2492">
                  <c:v>192.72</c:v>
                </c:pt>
                <c:pt idx="2493">
                  <c:v>191.19</c:v>
                </c:pt>
                <c:pt idx="2494">
                  <c:v>190.78</c:v>
                </c:pt>
                <c:pt idx="2495">
                  <c:v>190.38</c:v>
                </c:pt>
                <c:pt idx="2496">
                  <c:v>189.46</c:v>
                </c:pt>
                <c:pt idx="2497">
                  <c:v>188.69</c:v>
                </c:pt>
                <c:pt idx="2498">
                  <c:v>188.24</c:v>
                </c:pt>
                <c:pt idx="2499">
                  <c:v>187.77</c:v>
                </c:pt>
                <c:pt idx="2500">
                  <c:v>187.36</c:v>
                </c:pt>
                <c:pt idx="2501">
                  <c:v>186.52</c:v>
                </c:pt>
                <c:pt idx="2502">
                  <c:v>186.01</c:v>
                </c:pt>
                <c:pt idx="2503">
                  <c:v>185.06</c:v>
                </c:pt>
                <c:pt idx="2504">
                  <c:v>184.34</c:v>
                </c:pt>
                <c:pt idx="2505">
                  <c:v>181.42</c:v>
                </c:pt>
                <c:pt idx="2506">
                  <c:v>180.2</c:v>
                </c:pt>
                <c:pt idx="2507">
                  <c:v>180.02</c:v>
                </c:pt>
                <c:pt idx="2508">
                  <c:v>179.44</c:v>
                </c:pt>
                <c:pt idx="2509">
                  <c:v>178.24</c:v>
                </c:pt>
                <c:pt idx="2510">
                  <c:v>177.22</c:v>
                </c:pt>
                <c:pt idx="2511">
                  <c:v>176.38</c:v>
                </c:pt>
                <c:pt idx="2512">
                  <c:v>175.38</c:v>
                </c:pt>
                <c:pt idx="2513">
                  <c:v>175.14</c:v>
                </c:pt>
                <c:pt idx="2514">
                  <c:v>174.96</c:v>
                </c:pt>
                <c:pt idx="2515">
                  <c:v>174.53</c:v>
                </c:pt>
                <c:pt idx="2516">
                  <c:v>173.94</c:v>
                </c:pt>
                <c:pt idx="2517">
                  <c:v>173.74</c:v>
                </c:pt>
                <c:pt idx="2518">
                  <c:v>173.66</c:v>
                </c:pt>
                <c:pt idx="2519">
                  <c:v>173.5</c:v>
                </c:pt>
                <c:pt idx="2520">
                  <c:v>172.65</c:v>
                </c:pt>
                <c:pt idx="2521">
                  <c:v>171.6</c:v>
                </c:pt>
                <c:pt idx="2522">
                  <c:v>170.35</c:v>
                </c:pt>
                <c:pt idx="2523">
                  <c:v>170.18</c:v>
                </c:pt>
                <c:pt idx="2524">
                  <c:v>#N/A</c:v>
                </c:pt>
                <c:pt idx="2525">
                  <c:v>170.16</c:v>
                </c:pt>
                <c:pt idx="2526">
                  <c:v>169.88</c:v>
                </c:pt>
                <c:pt idx="2527">
                  <c:v>169.8</c:v>
                </c:pt>
                <c:pt idx="2528">
                  <c:v>169.61</c:v>
                </c:pt>
                <c:pt idx="2529">
                  <c:v>169.44</c:v>
                </c:pt>
                <c:pt idx="2530">
                  <c:v>168.33</c:v>
                </c:pt>
                <c:pt idx="2531">
                  <c:v>168.3</c:v>
                </c:pt>
                <c:pt idx="2532">
                  <c:v>168.14</c:v>
                </c:pt>
                <c:pt idx="2533">
                  <c:v>168.18</c:v>
                </c:pt>
                <c:pt idx="2534">
                  <c:v>168.31</c:v>
                </c:pt>
                <c:pt idx="2535">
                  <c:v>168.26</c:v>
                </c:pt>
                <c:pt idx="2536">
                  <c:v>168.09</c:v>
                </c:pt>
                <c:pt idx="2537">
                  <c:v>168.18</c:v>
                </c:pt>
                <c:pt idx="2538">
                  <c:v>168.14</c:v>
                </c:pt>
                <c:pt idx="2539">
                  <c:v>168.14</c:v>
                </c:pt>
                <c:pt idx="2540">
                  <c:v>168.09</c:v>
                </c:pt>
                <c:pt idx="2541">
                  <c:v>169.25</c:v>
                </c:pt>
                <c:pt idx="2542">
                  <c:v>170.08</c:v>
                </c:pt>
                <c:pt idx="2543">
                  <c:v>170.23</c:v>
                </c:pt>
                <c:pt idx="2544">
                  <c:v>170.22</c:v>
                </c:pt>
                <c:pt idx="2545">
                  <c:v>170.65</c:v>
                </c:pt>
                <c:pt idx="2546">
                  <c:v>170.65</c:v>
                </c:pt>
                <c:pt idx="2547">
                  <c:v>170.73</c:v>
                </c:pt>
                <c:pt idx="2548">
                  <c:v>170.69</c:v>
                </c:pt>
                <c:pt idx="2549">
                  <c:v>171.99</c:v>
                </c:pt>
                <c:pt idx="2550">
                  <c:v>172.36</c:v>
                </c:pt>
                <c:pt idx="2551">
                  <c:v>172.53</c:v>
                </c:pt>
                <c:pt idx="2552">
                  <c:v>172.72</c:v>
                </c:pt>
                <c:pt idx="2553">
                  <c:v>172.79</c:v>
                </c:pt>
                <c:pt idx="2554">
                  <c:v>172.82</c:v>
                </c:pt>
                <c:pt idx="2555">
                  <c:v>172.39</c:v>
                </c:pt>
                <c:pt idx="2556">
                  <c:v>172.2</c:v>
                </c:pt>
                <c:pt idx="2557">
                  <c:v>172.17</c:v>
                </c:pt>
                <c:pt idx="2558">
                  <c:v>172.14</c:v>
                </c:pt>
                <c:pt idx="2559">
                  <c:v>172.07</c:v>
                </c:pt>
                <c:pt idx="2560">
                  <c:v>172.86</c:v>
                </c:pt>
                <c:pt idx="2561">
                  <c:v>173.09</c:v>
                </c:pt>
                <c:pt idx="2562">
                  <c:v>172.97</c:v>
                </c:pt>
                <c:pt idx="2563">
                  <c:v>172.82</c:v>
                </c:pt>
                <c:pt idx="2564">
                  <c:v>172.79</c:v>
                </c:pt>
                <c:pt idx="2565">
                  <c:v>172.51</c:v>
                </c:pt>
                <c:pt idx="2566">
                  <c:v>172.49</c:v>
                </c:pt>
                <c:pt idx="2567">
                  <c:v>172.26</c:v>
                </c:pt>
                <c:pt idx="2568">
                  <c:v>171.73</c:v>
                </c:pt>
                <c:pt idx="2569">
                  <c:v>171.58</c:v>
                </c:pt>
                <c:pt idx="2570">
                  <c:v>171.97</c:v>
                </c:pt>
                <c:pt idx="2571">
                  <c:v>171.63</c:v>
                </c:pt>
                <c:pt idx="2572">
                  <c:v>171.47</c:v>
                </c:pt>
                <c:pt idx="2573">
                  <c:v>171.52</c:v>
                </c:pt>
                <c:pt idx="2574">
                  <c:v>171.37</c:v>
                </c:pt>
                <c:pt idx="2575">
                  <c:v>171.6</c:v>
                </c:pt>
                <c:pt idx="2576">
                  <c:v>171.27</c:v>
                </c:pt>
                <c:pt idx="2577">
                  <c:v>171.17</c:v>
                </c:pt>
                <c:pt idx="2578">
                  <c:v>170.77</c:v>
                </c:pt>
                <c:pt idx="2579">
                  <c:v>170.01</c:v>
                </c:pt>
                <c:pt idx="2580">
                  <c:v>169.76</c:v>
                </c:pt>
                <c:pt idx="2581">
                  <c:v>169.51</c:v>
                </c:pt>
                <c:pt idx="2582">
                  <c:v>169.3</c:v>
                </c:pt>
                <c:pt idx="2583">
                  <c:v>168.13</c:v>
                </c:pt>
                <c:pt idx="2584">
                  <c:v>168.09</c:v>
                </c:pt>
                <c:pt idx="2585">
                  <c:v>#N/A</c:v>
                </c:pt>
                <c:pt idx="2586">
                  <c:v>167.83</c:v>
                </c:pt>
                <c:pt idx="2587">
                  <c:v>167.55</c:v>
                </c:pt>
                <c:pt idx="2588">
                  <c:v>166.85</c:v>
                </c:pt>
                <c:pt idx="2589">
                  <c:v>166.37</c:v>
                </c:pt>
                <c:pt idx="2590">
                  <c:v>166.34</c:v>
                </c:pt>
                <c:pt idx="2591">
                  <c:v>165.37</c:v>
                </c:pt>
                <c:pt idx="2592">
                  <c:v>165.45</c:v>
                </c:pt>
                <c:pt idx="2593">
                  <c:v>165.26</c:v>
                </c:pt>
                <c:pt idx="2594">
                  <c:v>164.88</c:v>
                </c:pt>
                <c:pt idx="2595">
                  <c:v>164.3</c:v>
                </c:pt>
                <c:pt idx="2596">
                  <c:v>163.65</c:v>
                </c:pt>
                <c:pt idx="2597">
                  <c:v>163.58000000000001</c:v>
                </c:pt>
                <c:pt idx="2598">
                  <c:v>163.19999999999999</c:v>
                </c:pt>
                <c:pt idx="2599">
                  <c:v>163.12</c:v>
                </c:pt>
                <c:pt idx="2600">
                  <c:v>162.82</c:v>
                </c:pt>
                <c:pt idx="2601">
                  <c:v>162.56</c:v>
                </c:pt>
                <c:pt idx="2602">
                  <c:v>162.33000000000001</c:v>
                </c:pt>
                <c:pt idx="2603">
                  <c:v>160.96</c:v>
                </c:pt>
                <c:pt idx="2604">
                  <c:v>160.13</c:v>
                </c:pt>
                <c:pt idx="2605">
                  <c:v>159.1</c:v>
                </c:pt>
                <c:pt idx="2606">
                  <c:v>157.46</c:v>
                </c:pt>
                <c:pt idx="2607">
                  <c:v>156.6</c:v>
                </c:pt>
                <c:pt idx="2608">
                  <c:v>154.63999999999999</c:v>
                </c:pt>
                <c:pt idx="2609">
                  <c:v>154</c:v>
                </c:pt>
                <c:pt idx="2610">
                  <c:v>153.19999999999999</c:v>
                </c:pt>
                <c:pt idx="2611">
                  <c:v>152.54</c:v>
                </c:pt>
                <c:pt idx="2612">
                  <c:v>152.36000000000001</c:v>
                </c:pt>
                <c:pt idx="2613">
                  <c:v>151.66</c:v>
                </c:pt>
                <c:pt idx="2614">
                  <c:v>150.83000000000001</c:v>
                </c:pt>
                <c:pt idx="2615">
                  <c:v>150.43</c:v>
                </c:pt>
                <c:pt idx="2616">
                  <c:v>150.05000000000001</c:v>
                </c:pt>
                <c:pt idx="2617">
                  <c:v>149.56</c:v>
                </c:pt>
                <c:pt idx="2618">
                  <c:v>148.37</c:v>
                </c:pt>
                <c:pt idx="2619">
                  <c:v>148.31</c:v>
                </c:pt>
                <c:pt idx="2620">
                  <c:v>147.47</c:v>
                </c:pt>
                <c:pt idx="2621">
                  <c:v>147.37</c:v>
                </c:pt>
                <c:pt idx="2622">
                  <c:v>146.62</c:v>
                </c:pt>
                <c:pt idx="2623">
                  <c:v>146.19999999999999</c:v>
                </c:pt>
                <c:pt idx="2624">
                  <c:v>145.91</c:v>
                </c:pt>
                <c:pt idx="2625">
                  <c:v>145.74</c:v>
                </c:pt>
                <c:pt idx="2626">
                  <c:v>145.36000000000001</c:v>
                </c:pt>
                <c:pt idx="2627">
                  <c:v>144.91</c:v>
                </c:pt>
                <c:pt idx="2628">
                  <c:v>144.86000000000001</c:v>
                </c:pt>
                <c:pt idx="2629">
                  <c:v>144.03</c:v>
                </c:pt>
                <c:pt idx="2630">
                  <c:v>143.91999999999999</c:v>
                </c:pt>
                <c:pt idx="2631">
                  <c:v>143.65</c:v>
                </c:pt>
                <c:pt idx="2632">
                  <c:v>143.46</c:v>
                </c:pt>
                <c:pt idx="2633">
                  <c:v>143.12</c:v>
                </c:pt>
                <c:pt idx="2634">
                  <c:v>143.13</c:v>
                </c:pt>
                <c:pt idx="2635">
                  <c:v>143.05000000000001</c:v>
                </c:pt>
                <c:pt idx="2636">
                  <c:v>143.01</c:v>
                </c:pt>
                <c:pt idx="2637">
                  <c:v>142.91</c:v>
                </c:pt>
                <c:pt idx="2638">
                  <c:v>142.97999999999999</c:v>
                </c:pt>
                <c:pt idx="2639">
                  <c:v>142.99</c:v>
                </c:pt>
                <c:pt idx="2640">
                  <c:v>142.88999999999999</c:v>
                </c:pt>
                <c:pt idx="2641">
                  <c:v>142.75</c:v>
                </c:pt>
                <c:pt idx="2642">
                  <c:v>142.66999999999999</c:v>
                </c:pt>
                <c:pt idx="2643">
                  <c:v>142.47</c:v>
                </c:pt>
                <c:pt idx="2644">
                  <c:v>142.65</c:v>
                </c:pt>
                <c:pt idx="2645">
                  <c:v>142.82</c:v>
                </c:pt>
                <c:pt idx="2646">
                  <c:v>142.57</c:v>
                </c:pt>
                <c:pt idx="2647">
                  <c:v>142.22</c:v>
                </c:pt>
                <c:pt idx="2648">
                  <c:v>#N/A</c:v>
                </c:pt>
                <c:pt idx="2649">
                  <c:v>142.28</c:v>
                </c:pt>
                <c:pt idx="2650">
                  <c:v>142.32</c:v>
                </c:pt>
                <c:pt idx="2651">
                  <c:v>142.41999999999999</c:v>
                </c:pt>
                <c:pt idx="2652">
                  <c:v>142.80000000000001</c:v>
                </c:pt>
                <c:pt idx="2653">
                  <c:v>142.97999999999999</c:v>
                </c:pt>
                <c:pt idx="2654">
                  <c:v>143.19</c:v>
                </c:pt>
                <c:pt idx="2655">
                  <c:v>143.19</c:v>
                </c:pt>
                <c:pt idx="2656">
                  <c:v>142.6</c:v>
                </c:pt>
                <c:pt idx="2657">
                  <c:v>142.55000000000001</c:v>
                </c:pt>
                <c:pt idx="2658">
                  <c:v>142.54</c:v>
                </c:pt>
                <c:pt idx="2659">
                  <c:v>142.63999999999999</c:v>
                </c:pt>
                <c:pt idx="2660">
                  <c:v>142.52000000000001</c:v>
                </c:pt>
                <c:pt idx="2661">
                  <c:v>142.41</c:v>
                </c:pt>
                <c:pt idx="2662">
                  <c:v>142.57</c:v>
                </c:pt>
                <c:pt idx="2663">
                  <c:v>142.87</c:v>
                </c:pt>
                <c:pt idx="2664">
                  <c:v>143.43</c:v>
                </c:pt>
                <c:pt idx="2665">
                  <c:v>144.08000000000001</c:v>
                </c:pt>
                <c:pt idx="2666">
                  <c:v>144.51</c:v>
                </c:pt>
                <c:pt idx="2667">
                  <c:v>144.9</c:v>
                </c:pt>
                <c:pt idx="2668">
                  <c:v>145.30000000000001</c:v>
                </c:pt>
                <c:pt idx="2669">
                  <c:v>145.41999999999999</c:v>
                </c:pt>
                <c:pt idx="2670">
                  <c:v>145.46</c:v>
                </c:pt>
                <c:pt idx="2671">
                  <c:v>145.66</c:v>
                </c:pt>
                <c:pt idx="2672">
                  <c:v>146.05000000000001</c:v>
                </c:pt>
                <c:pt idx="2673">
                  <c:v>145.97999999999999</c:v>
                </c:pt>
                <c:pt idx="2674">
                  <c:v>146</c:v>
                </c:pt>
                <c:pt idx="2675">
                  <c:v>145.77000000000001</c:v>
                </c:pt>
                <c:pt idx="2676">
                  <c:v>145.79</c:v>
                </c:pt>
                <c:pt idx="2677">
                  <c:v>145.47999999999999</c:v>
                </c:pt>
                <c:pt idx="2678">
                  <c:v>145.47999999999999</c:v>
                </c:pt>
                <c:pt idx="2679">
                  <c:v>145.46</c:v>
                </c:pt>
                <c:pt idx="2680">
                  <c:v>145.44999999999999</c:v>
                </c:pt>
                <c:pt idx="2681">
                  <c:v>145.26</c:v>
                </c:pt>
                <c:pt idx="2682">
                  <c:v>145.44999999999999</c:v>
                </c:pt>
                <c:pt idx="2683">
                  <c:v>145.62</c:v>
                </c:pt>
                <c:pt idx="2684">
                  <c:v>145.4</c:v>
                </c:pt>
                <c:pt idx="2685">
                  <c:v>145.27000000000001</c:v>
                </c:pt>
                <c:pt idx="2686">
                  <c:v>146.4</c:v>
                </c:pt>
                <c:pt idx="2687">
                  <c:v>148.02000000000001</c:v>
                </c:pt>
                <c:pt idx="2688">
                  <c:v>148.66</c:v>
                </c:pt>
                <c:pt idx="2689">
                  <c:v>148.93</c:v>
                </c:pt>
                <c:pt idx="2690">
                  <c:v>149.62</c:v>
                </c:pt>
                <c:pt idx="2691">
                  <c:v>150.34</c:v>
                </c:pt>
                <c:pt idx="2692">
                  <c:v>152.01</c:v>
                </c:pt>
                <c:pt idx="2693">
                  <c:v>152.49</c:v>
                </c:pt>
                <c:pt idx="2694">
                  <c:v>152.58000000000001</c:v>
                </c:pt>
                <c:pt idx="2695">
                  <c:v>152.72999999999999</c:v>
                </c:pt>
                <c:pt idx="2696">
                  <c:v>152.72</c:v>
                </c:pt>
                <c:pt idx="2697">
                  <c:v>152.72999999999999</c:v>
                </c:pt>
                <c:pt idx="2698">
                  <c:v>153.19999999999999</c:v>
                </c:pt>
                <c:pt idx="2699">
                  <c:v>153.18</c:v>
                </c:pt>
                <c:pt idx="2700">
                  <c:v>153.28</c:v>
                </c:pt>
                <c:pt idx="2701">
                  <c:v>153.30000000000001</c:v>
                </c:pt>
                <c:pt idx="2702">
                  <c:v>154.12</c:v>
                </c:pt>
                <c:pt idx="2703">
                  <c:v>154.62</c:v>
                </c:pt>
                <c:pt idx="2704">
                  <c:v>154.82</c:v>
                </c:pt>
                <c:pt idx="2705">
                  <c:v>154.54</c:v>
                </c:pt>
                <c:pt idx="2706">
                  <c:v>154.88999999999999</c:v>
                </c:pt>
                <c:pt idx="2707">
                  <c:v>154.56</c:v>
                </c:pt>
                <c:pt idx="2708">
                  <c:v>154.66999999999999</c:v>
                </c:pt>
                <c:pt idx="2709">
                  <c:v>154.38999999999999</c:v>
                </c:pt>
                <c:pt idx="2710">
                  <c:v>154.25</c:v>
                </c:pt>
                <c:pt idx="2711">
                  <c:v>154.30000000000001</c:v>
                </c:pt>
                <c:pt idx="2712">
                  <c:v>154.36000000000001</c:v>
                </c:pt>
                <c:pt idx="2713">
                  <c:v>154.12</c:v>
                </c:pt>
                <c:pt idx="2714">
                  <c:v>153.94</c:v>
                </c:pt>
                <c:pt idx="2715">
                  <c:v>153.93</c:v>
                </c:pt>
                <c:pt idx="2716">
                  <c:v>153.96</c:v>
                </c:pt>
                <c:pt idx="2717">
                  <c:v>154.12</c:v>
                </c:pt>
                <c:pt idx="2718">
                  <c:v>154.12</c:v>
                </c:pt>
                <c:pt idx="2719">
                  <c:v>154.25</c:v>
                </c:pt>
                <c:pt idx="2720">
                  <c:v>154.01</c:v>
                </c:pt>
                <c:pt idx="2721">
                  <c:v>154.1</c:v>
                </c:pt>
                <c:pt idx="2722">
                  <c:v>154.05000000000001</c:v>
                </c:pt>
                <c:pt idx="2723">
                  <c:v>154.46</c:v>
                </c:pt>
                <c:pt idx="2724">
                  <c:v>154.30000000000001</c:v>
                </c:pt>
                <c:pt idx="2725">
                  <c:v>154.33000000000001</c:v>
                </c:pt>
                <c:pt idx="2726">
                  <c:v>153.82</c:v>
                </c:pt>
                <c:pt idx="2727">
                  <c:v>153.84</c:v>
                </c:pt>
                <c:pt idx="2728">
                  <c:v>153.86000000000001</c:v>
                </c:pt>
                <c:pt idx="2729">
                  <c:v>153.76</c:v>
                </c:pt>
                <c:pt idx="2730">
                  <c:v>152.97999999999999</c:v>
                </c:pt>
                <c:pt idx="2731">
                  <c:v>152.35</c:v>
                </c:pt>
                <c:pt idx="2732">
                  <c:v>152.34</c:v>
                </c:pt>
                <c:pt idx="2733">
                  <c:v>152.06</c:v>
                </c:pt>
                <c:pt idx="2734">
                  <c:v>151.94</c:v>
                </c:pt>
                <c:pt idx="2735">
                  <c:v>151.21</c:v>
                </c:pt>
                <c:pt idx="2736">
                  <c:v>150.74</c:v>
                </c:pt>
                <c:pt idx="2737">
                  <c:v>149.11000000000001</c:v>
                </c:pt>
                <c:pt idx="2738">
                  <c:v>149.06</c:v>
                </c:pt>
                <c:pt idx="2739">
                  <c:v>148.94999999999999</c:v>
                </c:pt>
                <c:pt idx="2740">
                  <c:v>148.78</c:v>
                </c:pt>
                <c:pt idx="2741">
                  <c:v>148.22</c:v>
                </c:pt>
                <c:pt idx="2742">
                  <c:v>148.01</c:v>
                </c:pt>
                <c:pt idx="2743">
                  <c:v>147.87</c:v>
                </c:pt>
                <c:pt idx="2744">
                  <c:v>147.44</c:v>
                </c:pt>
                <c:pt idx="2745">
                  <c:v>146.91</c:v>
                </c:pt>
                <c:pt idx="2746">
                  <c:v>146.62</c:v>
                </c:pt>
                <c:pt idx="2747">
                  <c:v>146.6</c:v>
                </c:pt>
                <c:pt idx="2748">
                  <c:v>146.05000000000001</c:v>
                </c:pt>
                <c:pt idx="2749">
                  <c:v>145.97999999999999</c:v>
                </c:pt>
                <c:pt idx="2750">
                  <c:v>145.93</c:v>
                </c:pt>
                <c:pt idx="2751">
                  <c:v>143.69999999999999</c:v>
                </c:pt>
                <c:pt idx="2752">
                  <c:v>143.29</c:v>
                </c:pt>
                <c:pt idx="2753">
                  <c:v>142.32</c:v>
                </c:pt>
                <c:pt idx="2754">
                  <c:v>141.63999999999999</c:v>
                </c:pt>
                <c:pt idx="2755">
                  <c:v>#N/A</c:v>
                </c:pt>
                <c:pt idx="2756">
                  <c:v>140.82</c:v>
                </c:pt>
                <c:pt idx="2757">
                  <c:v>140.54</c:v>
                </c:pt>
                <c:pt idx="2758">
                  <c:v>140.22</c:v>
                </c:pt>
                <c:pt idx="2759">
                  <c:v>139.88</c:v>
                </c:pt>
                <c:pt idx="2760">
                  <c:v>139.61000000000001</c:v>
                </c:pt>
                <c:pt idx="2761">
                  <c:v>139.44999999999999</c:v>
                </c:pt>
                <c:pt idx="2762">
                  <c:v>139.18</c:v>
                </c:pt>
                <c:pt idx="2763">
                  <c:v>139.06</c:v>
                </c:pt>
                <c:pt idx="2764">
                  <c:v>137.44</c:v>
                </c:pt>
                <c:pt idx="2765">
                  <c:v>137.16</c:v>
                </c:pt>
                <c:pt idx="2766">
                  <c:v>136.97</c:v>
                </c:pt>
                <c:pt idx="2767">
                  <c:v>136.88</c:v>
                </c:pt>
                <c:pt idx="2768">
                  <c:v>136.87</c:v>
                </c:pt>
                <c:pt idx="2769">
                  <c:v>136.75</c:v>
                </c:pt>
                <c:pt idx="2770">
                  <c:v>136.63</c:v>
                </c:pt>
                <c:pt idx="2771">
                  <c:v>136.32</c:v>
                </c:pt>
                <c:pt idx="2772">
                  <c:v>136.28</c:v>
                </c:pt>
                <c:pt idx="2773">
                  <c:v>136.30000000000001</c:v>
                </c:pt>
                <c:pt idx="2774">
                  <c:v>136.16999999999999</c:v>
                </c:pt>
                <c:pt idx="2775">
                  <c:v>136.25</c:v>
                </c:pt>
                <c:pt idx="2776">
                  <c:v>136.31</c:v>
                </c:pt>
                <c:pt idx="2777">
                  <c:v>136.37</c:v>
                </c:pt>
                <c:pt idx="2778">
                  <c:v>137.29</c:v>
                </c:pt>
                <c:pt idx="2779">
                  <c:v>137.29</c:v>
                </c:pt>
                <c:pt idx="2780">
                  <c:v>137.41999999999999</c:v>
                </c:pt>
                <c:pt idx="2781">
                  <c:v>136.52000000000001</c:v>
                </c:pt>
                <c:pt idx="2782">
                  <c:v>136.61000000000001</c:v>
                </c:pt>
                <c:pt idx="2783">
                  <c:v>136.9</c:v>
                </c:pt>
                <c:pt idx="2784">
                  <c:v>136.86000000000001</c:v>
                </c:pt>
                <c:pt idx="2785">
                  <c:v>137.28</c:v>
                </c:pt>
                <c:pt idx="2786">
                  <c:v>137.08000000000001</c:v>
                </c:pt>
                <c:pt idx="2787">
                  <c:v>137.6</c:v>
                </c:pt>
                <c:pt idx="2788">
                  <c:v>137.6</c:v>
                </c:pt>
                <c:pt idx="2789">
                  <c:v>137.62</c:v>
                </c:pt>
                <c:pt idx="2790">
                  <c:v>137.80000000000001</c:v>
                </c:pt>
                <c:pt idx="2791">
                  <c:v>137.83000000000001</c:v>
                </c:pt>
                <c:pt idx="2792">
                  <c:v>138.1</c:v>
                </c:pt>
                <c:pt idx="2793">
                  <c:v>140.4</c:v>
                </c:pt>
                <c:pt idx="2794">
                  <c:v>140.53</c:v>
                </c:pt>
                <c:pt idx="2795">
                  <c:v>140.72999999999999</c:v>
                </c:pt>
                <c:pt idx="2796">
                  <c:v>141.16999999999999</c:v>
                </c:pt>
                <c:pt idx="2797">
                  <c:v>141.12</c:v>
                </c:pt>
                <c:pt idx="2798">
                  <c:v>141.36000000000001</c:v>
                </c:pt>
                <c:pt idx="2799">
                  <c:v>141.35</c:v>
                </c:pt>
                <c:pt idx="2800">
                  <c:v>141.4</c:v>
                </c:pt>
                <c:pt idx="2801">
                  <c:v>141.41</c:v>
                </c:pt>
                <c:pt idx="2802">
                  <c:v>141.43</c:v>
                </c:pt>
                <c:pt idx="2803">
                  <c:v>141.4</c:v>
                </c:pt>
                <c:pt idx="2804">
                  <c:v>141.71</c:v>
                </c:pt>
                <c:pt idx="2805">
                  <c:v>141.26</c:v>
                </c:pt>
                <c:pt idx="2806">
                  <c:v>141.28</c:v>
                </c:pt>
                <c:pt idx="2807">
                  <c:v>141.16999999999999</c:v>
                </c:pt>
                <c:pt idx="2808">
                  <c:v>141.05000000000001</c:v>
                </c:pt>
                <c:pt idx="2809">
                  <c:v>141.26</c:v>
                </c:pt>
                <c:pt idx="2810">
                  <c:v>141.30000000000001</c:v>
                </c:pt>
                <c:pt idx="2811">
                  <c:v>141.53</c:v>
                </c:pt>
                <c:pt idx="2812">
                  <c:v>141.4</c:v>
                </c:pt>
                <c:pt idx="2813">
                  <c:v>141.27000000000001</c:v>
                </c:pt>
                <c:pt idx="2814">
                  <c:v>141.16</c:v>
                </c:pt>
                <c:pt idx="2815">
                  <c:v>140.69</c:v>
                </c:pt>
                <c:pt idx="2816">
                  <c:v>140.62</c:v>
                </c:pt>
                <c:pt idx="2817">
                  <c:v>140.62</c:v>
                </c:pt>
                <c:pt idx="2818">
                  <c:v>140</c:v>
                </c:pt>
                <c:pt idx="2819">
                  <c:v>140.03</c:v>
                </c:pt>
                <c:pt idx="2820">
                  <c:v>139.58000000000001</c:v>
                </c:pt>
                <c:pt idx="2821">
                  <c:v>139.32</c:v>
                </c:pt>
                <c:pt idx="2822">
                  <c:v>138.94999999999999</c:v>
                </c:pt>
                <c:pt idx="2823">
                  <c:v>138.75</c:v>
                </c:pt>
                <c:pt idx="2824">
                  <c:v>138.63999999999999</c:v>
                </c:pt>
                <c:pt idx="2825">
                  <c:v>137.58000000000001</c:v>
                </c:pt>
                <c:pt idx="2826">
                  <c:v>136.99</c:v>
                </c:pt>
                <c:pt idx="2827">
                  <c:v>136.54</c:v>
                </c:pt>
                <c:pt idx="2828">
                  <c:v>135.99</c:v>
                </c:pt>
                <c:pt idx="2829">
                  <c:v>135.96</c:v>
                </c:pt>
                <c:pt idx="2830">
                  <c:v>135.75</c:v>
                </c:pt>
                <c:pt idx="2831">
                  <c:v>135.54</c:v>
                </c:pt>
                <c:pt idx="2832">
                  <c:v>135.72999999999999</c:v>
                </c:pt>
                <c:pt idx="2833">
                  <c:v>#N/A</c:v>
                </c:pt>
                <c:pt idx="2834">
                  <c:v>135.74</c:v>
                </c:pt>
                <c:pt idx="2835">
                  <c:v>135.31</c:v>
                </c:pt>
                <c:pt idx="2836">
                  <c:v>135</c:v>
                </c:pt>
                <c:pt idx="2837">
                  <c:v>134.29</c:v>
                </c:pt>
                <c:pt idx="2838">
                  <c:v>133.47999999999999</c:v>
                </c:pt>
                <c:pt idx="2839">
                  <c:v>133.4</c:v>
                </c:pt>
                <c:pt idx="2840">
                  <c:v>132.77000000000001</c:v>
                </c:pt>
                <c:pt idx="2841">
                  <c:v>132.55000000000001</c:v>
                </c:pt>
                <c:pt idx="2842">
                  <c:v>132.24</c:v>
                </c:pt>
                <c:pt idx="2843">
                  <c:v>131.33000000000001</c:v>
                </c:pt>
                <c:pt idx="2844">
                  <c:v>131.13999999999999</c:v>
                </c:pt>
                <c:pt idx="2845">
                  <c:v>130.47</c:v>
                </c:pt>
                <c:pt idx="2846">
                  <c:v>130.34</c:v>
                </c:pt>
                <c:pt idx="2847">
                  <c:v>129.66999999999999</c:v>
                </c:pt>
                <c:pt idx="2848">
                  <c:v>129.36000000000001</c:v>
                </c:pt>
                <c:pt idx="2849">
                  <c:v>128.97999999999999</c:v>
                </c:pt>
                <c:pt idx="2850">
                  <c:v>128.81</c:v>
                </c:pt>
                <c:pt idx="2851">
                  <c:v>127.76</c:v>
                </c:pt>
                <c:pt idx="2852">
                  <c:v>127.18</c:v>
                </c:pt>
                <c:pt idx="2853">
                  <c:v>126.64</c:v>
                </c:pt>
                <c:pt idx="2854">
                  <c:v>126.54</c:v>
                </c:pt>
                <c:pt idx="2855">
                  <c:v>126.23</c:v>
                </c:pt>
                <c:pt idx="2856">
                  <c:v>125.48</c:v>
                </c:pt>
                <c:pt idx="2857">
                  <c:v>125.04</c:v>
                </c:pt>
                <c:pt idx="2858">
                  <c:v>124.76</c:v>
                </c:pt>
                <c:pt idx="2859">
                  <c:v>124.45</c:v>
                </c:pt>
                <c:pt idx="2860">
                  <c:v>123.97</c:v>
                </c:pt>
                <c:pt idx="2861">
                  <c:v>123.22</c:v>
                </c:pt>
                <c:pt idx="2862">
                  <c:v>122.72</c:v>
                </c:pt>
                <c:pt idx="2863">
                  <c:v>122.17</c:v>
                </c:pt>
                <c:pt idx="2864">
                  <c:v>121.97</c:v>
                </c:pt>
                <c:pt idx="2865">
                  <c:v>121.17</c:v>
                </c:pt>
                <c:pt idx="2866">
                  <c:v>120.81</c:v>
                </c:pt>
                <c:pt idx="2867">
                  <c:v>120.32</c:v>
                </c:pt>
                <c:pt idx="2868">
                  <c:v>119.91</c:v>
                </c:pt>
                <c:pt idx="2869">
                  <c:v>119.36</c:v>
                </c:pt>
                <c:pt idx="2870">
                  <c:v>119.14</c:v>
                </c:pt>
                <c:pt idx="2871">
                  <c:v>118.65</c:v>
                </c:pt>
                <c:pt idx="2872">
                  <c:v>118.58</c:v>
                </c:pt>
                <c:pt idx="2873">
                  <c:v>118.01</c:v>
                </c:pt>
                <c:pt idx="2874">
                  <c:v>117.62</c:v>
                </c:pt>
                <c:pt idx="2875">
                  <c:v>117.61</c:v>
                </c:pt>
                <c:pt idx="2876">
                  <c:v>117.01</c:v>
                </c:pt>
                <c:pt idx="2877">
                  <c:v>116.09</c:v>
                </c:pt>
                <c:pt idx="2878">
                  <c:v>115.76</c:v>
                </c:pt>
                <c:pt idx="2879">
                  <c:v>115.4</c:v>
                </c:pt>
                <c:pt idx="2880">
                  <c:v>115.35</c:v>
                </c:pt>
                <c:pt idx="2881">
                  <c:v>115.12</c:v>
                </c:pt>
                <c:pt idx="2882">
                  <c:v>114.44</c:v>
                </c:pt>
                <c:pt idx="2883">
                  <c:v>114.12</c:v>
                </c:pt>
                <c:pt idx="2884">
                  <c:v>113.51</c:v>
                </c:pt>
                <c:pt idx="2885">
                  <c:v>112.87</c:v>
                </c:pt>
                <c:pt idx="2886">
                  <c:v>112.74</c:v>
                </c:pt>
                <c:pt idx="2887">
                  <c:v>112.36</c:v>
                </c:pt>
                <c:pt idx="2888">
                  <c:v>112.28</c:v>
                </c:pt>
                <c:pt idx="2889">
                  <c:v>112.1</c:v>
                </c:pt>
                <c:pt idx="2890">
                  <c:v>111.92</c:v>
                </c:pt>
                <c:pt idx="2891">
                  <c:v>111.86</c:v>
                </c:pt>
                <c:pt idx="2892">
                  <c:v>111.51</c:v>
                </c:pt>
                <c:pt idx="2893">
                  <c:v>111.39</c:v>
                </c:pt>
                <c:pt idx="2894">
                  <c:v>111.04</c:v>
                </c:pt>
                <c:pt idx="2895">
                  <c:v>110.78</c:v>
                </c:pt>
                <c:pt idx="2896">
                  <c:v>110.49</c:v>
                </c:pt>
                <c:pt idx="2897">
                  <c:v>110.29</c:v>
                </c:pt>
                <c:pt idx="2898">
                  <c:v>110.04</c:v>
                </c:pt>
                <c:pt idx="2899">
                  <c:v>109.67</c:v>
                </c:pt>
                <c:pt idx="2900">
                  <c:v>109.83</c:v>
                </c:pt>
                <c:pt idx="2901">
                  <c:v>109.79</c:v>
                </c:pt>
                <c:pt idx="2902">
                  <c:v>109.71</c:v>
                </c:pt>
                <c:pt idx="2903">
                  <c:v>109.6</c:v>
                </c:pt>
                <c:pt idx="2904">
                  <c:v>109.58</c:v>
                </c:pt>
                <c:pt idx="2905">
                  <c:v>109.44</c:v>
                </c:pt>
                <c:pt idx="2906">
                  <c:v>109.44</c:v>
                </c:pt>
                <c:pt idx="2907">
                  <c:v>109.78</c:v>
                </c:pt>
                <c:pt idx="2908">
                  <c:v>109.77</c:v>
                </c:pt>
                <c:pt idx="2909">
                  <c:v>109.5</c:v>
                </c:pt>
                <c:pt idx="2910">
                  <c:v>109.09</c:v>
                </c:pt>
                <c:pt idx="2911">
                  <c:v>109.08</c:v>
                </c:pt>
                <c:pt idx="2912">
                  <c:v>109.99</c:v>
                </c:pt>
                <c:pt idx="2913">
                  <c:v>110.05</c:v>
                </c:pt>
                <c:pt idx="2914">
                  <c:v>109.87</c:v>
                </c:pt>
                <c:pt idx="2915">
                  <c:v>109.73</c:v>
                </c:pt>
                <c:pt idx="2916">
                  <c:v>109.25</c:v>
                </c:pt>
                <c:pt idx="2917">
                  <c:v>108.99</c:v>
                </c:pt>
                <c:pt idx="2918">
                  <c:v>109.03</c:v>
                </c:pt>
                <c:pt idx="2919">
                  <c:v>109.02</c:v>
                </c:pt>
                <c:pt idx="2920">
                  <c:v>108.03</c:v>
                </c:pt>
                <c:pt idx="2921">
                  <c:v>108.08</c:v>
                </c:pt>
                <c:pt idx="2922">
                  <c:v>107.35</c:v>
                </c:pt>
                <c:pt idx="2923">
                  <c:v>106.91</c:v>
                </c:pt>
                <c:pt idx="2924">
                  <c:v>106.04</c:v>
                </c:pt>
                <c:pt idx="2925">
                  <c:v>105.45</c:v>
                </c:pt>
                <c:pt idx="2926">
                  <c:v>105.15</c:v>
                </c:pt>
                <c:pt idx="2927">
                  <c:v>105.16</c:v>
                </c:pt>
                <c:pt idx="2928">
                  <c:v>105.16</c:v>
                </c:pt>
                <c:pt idx="2929">
                  <c:v>105.16</c:v>
                </c:pt>
                <c:pt idx="2930">
                  <c:v>104.99</c:v>
                </c:pt>
                <c:pt idx="2931">
                  <c:v>105.6</c:v>
                </c:pt>
                <c:pt idx="2932">
                  <c:v>105.62</c:v>
                </c:pt>
                <c:pt idx="2933">
                  <c:v>105.52</c:v>
                </c:pt>
                <c:pt idx="2934">
                  <c:v>105.05</c:v>
                </c:pt>
                <c:pt idx="2935">
                  <c:v>105.37</c:v>
                </c:pt>
                <c:pt idx="2936">
                  <c:v>105.56</c:v>
                </c:pt>
                <c:pt idx="2937">
                  <c:v>105.77</c:v>
                </c:pt>
                <c:pt idx="2938">
                  <c:v>105.94</c:v>
                </c:pt>
                <c:pt idx="2939">
                  <c:v>106.59</c:v>
                </c:pt>
                <c:pt idx="2940">
                  <c:v>#N/A</c:v>
                </c:pt>
                <c:pt idx="2941">
                  <c:v>106.53</c:v>
                </c:pt>
                <c:pt idx="2942">
                  <c:v>106.02</c:v>
                </c:pt>
                <c:pt idx="2943">
                  <c:v>105.68</c:v>
                </c:pt>
                <c:pt idx="2944">
                  <c:v>105.36</c:v>
                </c:pt>
                <c:pt idx="2945">
                  <c:v>105.62</c:v>
                </c:pt>
                <c:pt idx="2946">
                  <c:v>105.61</c:v>
                </c:pt>
                <c:pt idx="2947">
                  <c:v>106.18</c:v>
                </c:pt>
                <c:pt idx="2948">
                  <c:v>106.47</c:v>
                </c:pt>
                <c:pt idx="2949">
                  <c:v>106.37</c:v>
                </c:pt>
                <c:pt idx="2950">
                  <c:v>106.6</c:v>
                </c:pt>
                <c:pt idx="2951">
                  <c:v>106.72</c:v>
                </c:pt>
                <c:pt idx="2952">
                  <c:v>107.3</c:v>
                </c:pt>
                <c:pt idx="2953">
                  <c:v>107.72</c:v>
                </c:pt>
                <c:pt idx="2954">
                  <c:v>108.65</c:v>
                </c:pt>
                <c:pt idx="2955">
                  <c:v>108.67</c:v>
                </c:pt>
                <c:pt idx="2956">
                  <c:v>108.87</c:v>
                </c:pt>
                <c:pt idx="2957">
                  <c:v>109.58</c:v>
                </c:pt>
                <c:pt idx="2958">
                  <c:v>109.68</c:v>
                </c:pt>
                <c:pt idx="2959">
                  <c:v>109.66</c:v>
                </c:pt>
                <c:pt idx="2960">
                  <c:v>109.69</c:v>
                </c:pt>
                <c:pt idx="2961">
                  <c:v>110.02</c:v>
                </c:pt>
                <c:pt idx="2962">
                  <c:v>110.54</c:v>
                </c:pt>
                <c:pt idx="2963">
                  <c:v>110.55</c:v>
                </c:pt>
                <c:pt idx="2964">
                  <c:v>110.58</c:v>
                </c:pt>
                <c:pt idx="2965">
                  <c:v>110.52</c:v>
                </c:pt>
                <c:pt idx="2966">
                  <c:v>110.37</c:v>
                </c:pt>
                <c:pt idx="2967">
                  <c:v>110.82</c:v>
                </c:pt>
                <c:pt idx="2968">
                  <c:v>110.75</c:v>
                </c:pt>
                <c:pt idx="2969">
                  <c:v>110.64</c:v>
                </c:pt>
                <c:pt idx="2970">
                  <c:v>110.79</c:v>
                </c:pt>
                <c:pt idx="2971">
                  <c:v>110.98</c:v>
                </c:pt>
                <c:pt idx="2972">
                  <c:v>110.94</c:v>
                </c:pt>
                <c:pt idx="2973">
                  <c:v>111</c:v>
                </c:pt>
                <c:pt idx="2974">
                  <c:v>111</c:v>
                </c:pt>
                <c:pt idx="2975">
                  <c:v>110.3</c:v>
                </c:pt>
                <c:pt idx="2976">
                  <c:v>110.32</c:v>
                </c:pt>
                <c:pt idx="2977">
                  <c:v>110.21</c:v>
                </c:pt>
                <c:pt idx="2978">
                  <c:v>111.21</c:v>
                </c:pt>
                <c:pt idx="2979">
                  <c:v>112.92</c:v>
                </c:pt>
                <c:pt idx="2980">
                  <c:v>113.04</c:v>
                </c:pt>
                <c:pt idx="2981">
                  <c:v>113.13</c:v>
                </c:pt>
                <c:pt idx="2982">
                  <c:v>113.53</c:v>
                </c:pt>
                <c:pt idx="2983">
                  <c:v>113.53</c:v>
                </c:pt>
                <c:pt idx="2984">
                  <c:v>113.64</c:v>
                </c:pt>
                <c:pt idx="2985">
                  <c:v>113.9</c:v>
                </c:pt>
                <c:pt idx="2986">
                  <c:v>113.64</c:v>
                </c:pt>
                <c:pt idx="2987">
                  <c:v>113.7</c:v>
                </c:pt>
                <c:pt idx="2988">
                  <c:v>113.65</c:v>
                </c:pt>
                <c:pt idx="2989">
                  <c:v>112.77</c:v>
                </c:pt>
                <c:pt idx="2990">
                  <c:v>112.71</c:v>
                </c:pt>
                <c:pt idx="2991">
                  <c:v>112.66</c:v>
                </c:pt>
                <c:pt idx="2992">
                  <c:v>113.03</c:v>
                </c:pt>
                <c:pt idx="2993">
                  <c:v>113.13</c:v>
                </c:pt>
                <c:pt idx="2994">
                  <c:v>113.06</c:v>
                </c:pt>
                <c:pt idx="2995">
                  <c:v>113.03</c:v>
                </c:pt>
                <c:pt idx="2996">
                  <c:v>113.03</c:v>
                </c:pt>
                <c:pt idx="2997">
                  <c:v>113.03</c:v>
                </c:pt>
                <c:pt idx="2998">
                  <c:v>113.42</c:v>
                </c:pt>
                <c:pt idx="2999">
                  <c:v>113.79</c:v>
                </c:pt>
                <c:pt idx="3000">
                  <c:v>113.45</c:v>
                </c:pt>
                <c:pt idx="3001">
                  <c:v>113.38</c:v>
                </c:pt>
                <c:pt idx="3002">
                  <c:v>113.37</c:v>
                </c:pt>
                <c:pt idx="3003">
                  <c:v>#N/A</c:v>
                </c:pt>
                <c:pt idx="3004">
                  <c:v>113.32</c:v>
                </c:pt>
                <c:pt idx="3005">
                  <c:v>113.2</c:v>
                </c:pt>
                <c:pt idx="3006">
                  <c:v>113.14</c:v>
                </c:pt>
                <c:pt idx="3007">
                  <c:v>113.06</c:v>
                </c:pt>
                <c:pt idx="3008">
                  <c:v>113</c:v>
                </c:pt>
                <c:pt idx="3009">
                  <c:v>112.51</c:v>
                </c:pt>
                <c:pt idx="3010">
                  <c:v>112.4</c:v>
                </c:pt>
                <c:pt idx="3011">
                  <c:v>112.23</c:v>
                </c:pt>
                <c:pt idx="3012">
                  <c:v>112.15</c:v>
                </c:pt>
                <c:pt idx="3013">
                  <c:v>112.08</c:v>
                </c:pt>
                <c:pt idx="3014">
                  <c:v>111.31</c:v>
                </c:pt>
                <c:pt idx="3015">
                  <c:v>111.11</c:v>
                </c:pt>
                <c:pt idx="3016">
                  <c:v>110.9</c:v>
                </c:pt>
                <c:pt idx="3017">
                  <c:v>109.79</c:v>
                </c:pt>
                <c:pt idx="3018">
                  <c:v>109.74</c:v>
                </c:pt>
                <c:pt idx="3019">
                  <c:v>109.71</c:v>
                </c:pt>
                <c:pt idx="3020">
                  <c:v>109.68</c:v>
                </c:pt>
                <c:pt idx="3021">
                  <c:v>109.44</c:v>
                </c:pt>
                <c:pt idx="3022">
                  <c:v>108.93</c:v>
                </c:pt>
                <c:pt idx="3023">
                  <c:v>108.82</c:v>
                </c:pt>
                <c:pt idx="3024">
                  <c:v>108.67</c:v>
                </c:pt>
                <c:pt idx="3025">
                  <c:v>108.49</c:v>
                </c:pt>
                <c:pt idx="3026">
                  <c:v>107.96</c:v>
                </c:pt>
                <c:pt idx="3027">
                  <c:v>107.82</c:v>
                </c:pt>
                <c:pt idx="3028">
                  <c:v>107.81</c:v>
                </c:pt>
                <c:pt idx="3029">
                  <c:v>107.46</c:v>
                </c:pt>
                <c:pt idx="3030">
                  <c:v>107.34</c:v>
                </c:pt>
                <c:pt idx="3031">
                  <c:v>107.34</c:v>
                </c:pt>
                <c:pt idx="3032">
                  <c:v>107.08</c:v>
                </c:pt>
                <c:pt idx="3033">
                  <c:v>107.12</c:v>
                </c:pt>
                <c:pt idx="3034">
                  <c:v>106.82</c:v>
                </c:pt>
                <c:pt idx="3035">
                  <c:v>106.82</c:v>
                </c:pt>
                <c:pt idx="3036">
                  <c:v>107.13</c:v>
                </c:pt>
                <c:pt idx="3037">
                  <c:v>106.91</c:v>
                </c:pt>
                <c:pt idx="3038">
                  <c:v>106.94</c:v>
                </c:pt>
                <c:pt idx="3039">
                  <c:v>107.01</c:v>
                </c:pt>
                <c:pt idx="3040">
                  <c:v>107.29</c:v>
                </c:pt>
                <c:pt idx="3041">
                  <c:v>107.29</c:v>
                </c:pt>
                <c:pt idx="3042">
                  <c:v>107.19</c:v>
                </c:pt>
                <c:pt idx="3043">
                  <c:v>107.41</c:v>
                </c:pt>
                <c:pt idx="3044">
                  <c:v>107.06</c:v>
                </c:pt>
                <c:pt idx="3045">
                  <c:v>106.99</c:v>
                </c:pt>
                <c:pt idx="3046">
                  <c:v>106.95</c:v>
                </c:pt>
                <c:pt idx="3047">
                  <c:v>106.95</c:v>
                </c:pt>
                <c:pt idx="3048">
                  <c:v>106.74</c:v>
                </c:pt>
                <c:pt idx="3049">
                  <c:v>106.31</c:v>
                </c:pt>
                <c:pt idx="3050">
                  <c:v>106.62</c:v>
                </c:pt>
                <c:pt idx="3051">
                  <c:v>106.63</c:v>
                </c:pt>
                <c:pt idx="3052">
                  <c:v>106.17</c:v>
                </c:pt>
                <c:pt idx="3053">
                  <c:v>105.87</c:v>
                </c:pt>
                <c:pt idx="3054">
                  <c:v>106.14</c:v>
                </c:pt>
                <c:pt idx="3055">
                  <c:v>106.11</c:v>
                </c:pt>
                <c:pt idx="3056">
                  <c:v>106.23</c:v>
                </c:pt>
                <c:pt idx="3057">
                  <c:v>105.84</c:v>
                </c:pt>
                <c:pt idx="3058">
                  <c:v>105.76</c:v>
                </c:pt>
                <c:pt idx="3059">
                  <c:v>105.61</c:v>
                </c:pt>
                <c:pt idx="3060">
                  <c:v>105.59</c:v>
                </c:pt>
                <c:pt idx="3061">
                  <c:v>105.41</c:v>
                </c:pt>
                <c:pt idx="3062">
                  <c:v>105.45</c:v>
                </c:pt>
                <c:pt idx="3063">
                  <c:v>#N/A</c:v>
                </c:pt>
                <c:pt idx="3064">
                  <c:v>104.8</c:v>
                </c:pt>
                <c:pt idx="3065">
                  <c:v>104.63</c:v>
                </c:pt>
                <c:pt idx="3066">
                  <c:v>104.91</c:v>
                </c:pt>
                <c:pt idx="3067">
                  <c:v>104.94</c:v>
                </c:pt>
                <c:pt idx="3068">
                  <c:v>104.7</c:v>
                </c:pt>
                <c:pt idx="3069">
                  <c:v>104.59</c:v>
                </c:pt>
                <c:pt idx="3070">
                  <c:v>104.56</c:v>
                </c:pt>
                <c:pt idx="3071">
                  <c:v>106.01</c:v>
                </c:pt>
                <c:pt idx="3072">
                  <c:v>106.01</c:v>
                </c:pt>
                <c:pt idx="3073">
                  <c:v>107.2</c:v>
                </c:pt>
                <c:pt idx="3074">
                  <c:v>107.32</c:v>
                </c:pt>
                <c:pt idx="3075">
                  <c:v>107.56</c:v>
                </c:pt>
                <c:pt idx="3076">
                  <c:v>108.07</c:v>
                </c:pt>
                <c:pt idx="3077">
                  <c:v>107.8</c:v>
                </c:pt>
                <c:pt idx="3078">
                  <c:v>107.8</c:v>
                </c:pt>
                <c:pt idx="3079">
                  <c:v>107.8</c:v>
                </c:pt>
                <c:pt idx="3080">
                  <c:v>107.76</c:v>
                </c:pt>
                <c:pt idx="3081">
                  <c:v>107.75</c:v>
                </c:pt>
                <c:pt idx="3082">
                  <c:v>107.83</c:v>
                </c:pt>
                <c:pt idx="3083">
                  <c:v>107.76</c:v>
                </c:pt>
                <c:pt idx="3084">
                  <c:v>107.84</c:v>
                </c:pt>
                <c:pt idx="3085">
                  <c:v>108.1</c:v>
                </c:pt>
                <c:pt idx="3086">
                  <c:v>107.98</c:v>
                </c:pt>
                <c:pt idx="3087">
                  <c:v>107.97</c:v>
                </c:pt>
                <c:pt idx="3088">
                  <c:v>108.05</c:v>
                </c:pt>
                <c:pt idx="3089">
                  <c:v>107.83</c:v>
                </c:pt>
                <c:pt idx="3090">
                  <c:v>107.14</c:v>
                </c:pt>
                <c:pt idx="3091">
                  <c:v>107.13</c:v>
                </c:pt>
                <c:pt idx="3092">
                  <c:v>107.51</c:v>
                </c:pt>
                <c:pt idx="3093">
                  <c:v>107.49</c:v>
                </c:pt>
                <c:pt idx="3094">
                  <c:v>107.56</c:v>
                </c:pt>
                <c:pt idx="3095">
                  <c:v>108.12</c:v>
                </c:pt>
                <c:pt idx="3096">
                  <c:v>108.1</c:v>
                </c:pt>
                <c:pt idx="3097">
                  <c:v>108.08</c:v>
                </c:pt>
                <c:pt idx="3098">
                  <c:v>110.66</c:v>
                </c:pt>
                <c:pt idx="3099">
                  <c:v>111.46</c:v>
                </c:pt>
                <c:pt idx="3100">
                  <c:v>111.35</c:v>
                </c:pt>
                <c:pt idx="3101">
                  <c:v>111.08</c:v>
                </c:pt>
                <c:pt idx="3102">
                  <c:v>112.09</c:v>
                </c:pt>
                <c:pt idx="3103">
                  <c:v>112.31</c:v>
                </c:pt>
                <c:pt idx="3104">
                  <c:v>112.53</c:v>
                </c:pt>
                <c:pt idx="3105">
                  <c:v>113.3</c:v>
                </c:pt>
                <c:pt idx="3106">
                  <c:v>113.82</c:v>
                </c:pt>
                <c:pt idx="3107">
                  <c:v>115.99</c:v>
                </c:pt>
                <c:pt idx="3108">
                  <c:v>116.49</c:v>
                </c:pt>
                <c:pt idx="3109">
                  <c:v>116.85</c:v>
                </c:pt>
                <c:pt idx="3110">
                  <c:v>116.58</c:v>
                </c:pt>
                <c:pt idx="3111">
                  <c:v>116.86</c:v>
                </c:pt>
                <c:pt idx="3112">
                  <c:v>117.34</c:v>
                </c:pt>
                <c:pt idx="3113">
                  <c:v>117.22</c:v>
                </c:pt>
                <c:pt idx="3114">
                  <c:v>117.25</c:v>
                </c:pt>
                <c:pt idx="3115">
                  <c:v>117.6</c:v>
                </c:pt>
                <c:pt idx="3116">
                  <c:v>117.48</c:v>
                </c:pt>
                <c:pt idx="3117">
                  <c:v>117.89</c:v>
                </c:pt>
                <c:pt idx="3118">
                  <c:v>117.94</c:v>
                </c:pt>
                <c:pt idx="3119">
                  <c:v>117.96</c:v>
                </c:pt>
                <c:pt idx="3120">
                  <c:v>117.76</c:v>
                </c:pt>
                <c:pt idx="3121">
                  <c:v>117.74</c:v>
                </c:pt>
                <c:pt idx="3122">
                  <c:v>117.4</c:v>
                </c:pt>
                <c:pt idx="3123">
                  <c:v>117.42</c:v>
                </c:pt>
                <c:pt idx="3124">
                  <c:v>117.68</c:v>
                </c:pt>
                <c:pt idx="3125">
                  <c:v>117.66</c:v>
                </c:pt>
                <c:pt idx="3126">
                  <c:v>#N/A</c:v>
                </c:pt>
                <c:pt idx="3127">
                  <c:v>117.46</c:v>
                </c:pt>
                <c:pt idx="3128">
                  <c:v>117.46</c:v>
                </c:pt>
                <c:pt idx="3129">
                  <c:v>117.14</c:v>
                </c:pt>
                <c:pt idx="3130">
                  <c:v>116.62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0F-4E4D-93E6-693CC8866BD7}"/>
            </c:ext>
          </c:extLst>
        </c:ser>
        <c:ser>
          <c:idx val="2"/>
          <c:order val="1"/>
          <c:tx>
            <c:strRef>
              <c:f>PPI与水泥价格!$C$20</c:f>
              <c:strCache>
                <c:ptCount val="1"/>
                <c:pt idx="0">
                  <c:v>中国:PPI:石膏、水泥制品及类似制品制造:当月同比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PPI与水泥价格!$A$21:$A$3151</c:f>
              <c:numCache>
                <c:formatCode>yyyy\-mm\-dd</c:formatCode>
                <c:ptCount val="3131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  <c:pt idx="3113">
                  <c:v>45455</c:v>
                </c:pt>
                <c:pt idx="3114">
                  <c:v>45456</c:v>
                </c:pt>
                <c:pt idx="3115">
                  <c:v>45457</c:v>
                </c:pt>
                <c:pt idx="3116">
                  <c:v>45460</c:v>
                </c:pt>
                <c:pt idx="3117">
                  <c:v>45461</c:v>
                </c:pt>
                <c:pt idx="3118">
                  <c:v>45462</c:v>
                </c:pt>
                <c:pt idx="3119">
                  <c:v>45463</c:v>
                </c:pt>
                <c:pt idx="3120">
                  <c:v>45464</c:v>
                </c:pt>
                <c:pt idx="3121">
                  <c:v>45467</c:v>
                </c:pt>
                <c:pt idx="3122">
                  <c:v>45468</c:v>
                </c:pt>
                <c:pt idx="3123">
                  <c:v>45469</c:v>
                </c:pt>
                <c:pt idx="3124">
                  <c:v>45470</c:v>
                </c:pt>
                <c:pt idx="3125">
                  <c:v>45471</c:v>
                </c:pt>
                <c:pt idx="3126">
                  <c:v>45473</c:v>
                </c:pt>
                <c:pt idx="3127">
                  <c:v>45474</c:v>
                </c:pt>
                <c:pt idx="3128">
                  <c:v>45475</c:v>
                </c:pt>
                <c:pt idx="3129">
                  <c:v>45476</c:v>
                </c:pt>
                <c:pt idx="3130">
                  <c:v>45477</c:v>
                </c:pt>
              </c:numCache>
            </c:numRef>
          </c:cat>
          <c:val>
            <c:numRef>
              <c:f>PPI与水泥价格!$C$21:$C$3151</c:f>
              <c:numCache>
                <c:formatCode>#,##0.00_ </c:formatCode>
                <c:ptCount val="31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102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102.1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101.9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101.5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101.2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101.2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101.2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101.1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100.9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100.6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99.8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99.4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98.7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98.9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98.6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98.2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97.9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97.5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97.5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97.3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97.2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96.8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96.9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96.7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95.9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95.5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95.5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96.2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97.2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97.6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97.8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98.2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98.3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99.6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101.5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102.4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103.9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104.3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105.5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106.9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108.1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109.4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110.5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111.8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113.8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115.5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115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118.1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119.5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118.9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118.4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117.2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116.6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116.3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116.6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116.1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114.8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113.4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114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111.9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110.3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110.6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110.2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109.7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108.9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108.3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107.4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106.5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105.9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105.3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104.7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103.8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103.5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103.6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103.5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102.7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102.2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101.6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100.7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100.4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99.9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99.8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98.8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98.6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97.9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97.8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97.7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98.6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100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100.3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100.1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99.7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101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105.2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108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106.7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105.3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104.3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103.9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103.5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101.7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100.7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100.4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100.4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98.3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94.2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91.4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91.9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92.8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93.3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93.6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93.7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93.7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93.5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93.7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93.5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93.4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92.8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92.5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92.4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92.3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92.7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92.7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91.8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91.5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91.9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0F-4E4D-93E6-693CC8866BD7}"/>
            </c:ext>
          </c:extLst>
        </c:ser>
        <c:ser>
          <c:idx val="0"/>
          <c:order val="2"/>
          <c:tx>
            <c:strRef>
              <c:f>PPI与水泥价格!$D$20</c:f>
              <c:strCache>
                <c:ptCount val="1"/>
                <c:pt idx="0">
                  <c:v>中国:PPI:水泥、石灰和石膏制造:当月同比</c:v>
                </c:pt>
              </c:strCache>
            </c:strRef>
          </c:tx>
          <c:spPr>
            <a:ln>
              <a:solidFill>
                <a:sysClr val="window" lastClr="FFFFFF">
                  <a:lumMod val="65000"/>
                </a:sysClr>
              </a:solidFill>
            </a:ln>
          </c:spPr>
          <c:marker>
            <c:symbol val="none"/>
          </c:marker>
          <c:cat>
            <c:numRef>
              <c:f>PPI与水泥价格!$A$21:$A$3151</c:f>
              <c:numCache>
                <c:formatCode>yyyy\-mm\-dd</c:formatCode>
                <c:ptCount val="3131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  <c:pt idx="3113">
                  <c:v>45455</c:v>
                </c:pt>
                <c:pt idx="3114">
                  <c:v>45456</c:v>
                </c:pt>
                <c:pt idx="3115">
                  <c:v>45457</c:v>
                </c:pt>
                <c:pt idx="3116">
                  <c:v>45460</c:v>
                </c:pt>
                <c:pt idx="3117">
                  <c:v>45461</c:v>
                </c:pt>
                <c:pt idx="3118">
                  <c:v>45462</c:v>
                </c:pt>
                <c:pt idx="3119">
                  <c:v>45463</c:v>
                </c:pt>
                <c:pt idx="3120">
                  <c:v>45464</c:v>
                </c:pt>
                <c:pt idx="3121">
                  <c:v>45467</c:v>
                </c:pt>
                <c:pt idx="3122">
                  <c:v>45468</c:v>
                </c:pt>
                <c:pt idx="3123">
                  <c:v>45469</c:v>
                </c:pt>
                <c:pt idx="3124">
                  <c:v>45470</c:v>
                </c:pt>
                <c:pt idx="3125">
                  <c:v>45471</c:v>
                </c:pt>
                <c:pt idx="3126">
                  <c:v>45473</c:v>
                </c:pt>
                <c:pt idx="3127">
                  <c:v>45474</c:v>
                </c:pt>
                <c:pt idx="3128">
                  <c:v>45475</c:v>
                </c:pt>
                <c:pt idx="3129">
                  <c:v>45476</c:v>
                </c:pt>
                <c:pt idx="3130">
                  <c:v>45477</c:v>
                </c:pt>
              </c:numCache>
            </c:numRef>
          </c:cat>
          <c:val>
            <c:numRef>
              <c:f>PPI与水泥价格!$D$21:$D$3151</c:f>
              <c:numCache>
                <c:formatCode>#,##0.00_ </c:formatCode>
                <c:ptCount val="31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104.4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104.4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103.5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102.5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101.8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101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99.9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98.1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97.6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97.3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95.1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92.6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91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91.4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91.6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90.7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89.6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88.8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88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87.7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87.3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86.5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86.2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86.5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86.7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86.4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87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89.7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92.7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95.6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97.2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100.3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103.9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108.2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114.7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117.9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119.4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120.5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122.5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123.6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123.7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123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122.5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119.6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118.7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116.8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115.1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123.4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126.9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124.6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120.4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118.4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119.3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120.4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121.4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121.5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120.5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119.5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119.4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111.6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106.6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106.8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107.6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108.1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105.9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104.2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103.3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102.8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102.2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102.1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100.6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100.7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101.9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103.2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101.3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95.5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95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95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93.3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93.2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94.3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94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93.6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92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91.3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90.3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92.8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99.8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101.8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100.3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98.6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100.2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109.6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133.80000000000001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136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129.9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122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119.4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120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115.1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109.7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104.6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103.9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101.2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91.2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76.2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75.400000000000006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78.2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82.3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84.7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86.2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86.9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86.8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87.8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87.2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85.5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82.8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80.2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79.099999999999994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81.099999999999994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82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81.900000000000006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80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78.5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80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87.1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0F-4E4D-93E6-693CC886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in val="40705"/>
        </c:scaling>
        <c:delete val="0"/>
        <c:axPos val="b"/>
        <c:numFmt formatCode="yyyy\-mm\-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</c:date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8619410610694651"/>
          <c:h val="0.17067700337619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4632363662875475"/>
          <c:w val="0.8580465665607635"/>
          <c:h val="0.66082494896471278"/>
        </c:manualLayout>
      </c:layout>
      <c:lineChart>
        <c:grouping val="standard"/>
        <c:varyColors val="0"/>
        <c:ser>
          <c:idx val="1"/>
          <c:order val="0"/>
          <c:tx>
            <c:strRef>
              <c:f>PPI与水泥价格!$B$20</c:f>
              <c:strCache>
                <c:ptCount val="1"/>
                <c:pt idx="0">
                  <c:v>中国:水泥价格指数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PPI与水泥价格!$A$21:$A$3136</c:f>
              <c:numCache>
                <c:formatCode>yyyy\-mm\-dd</c:formatCode>
                <c:ptCount val="3116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  <c:pt idx="3113">
                  <c:v>45455</c:v>
                </c:pt>
                <c:pt idx="3114">
                  <c:v>45456</c:v>
                </c:pt>
                <c:pt idx="3115">
                  <c:v>45457</c:v>
                </c:pt>
              </c:numCache>
            </c:numRef>
          </c:cat>
          <c:val>
            <c:numRef>
              <c:f>PPI与水泥价格!$B$21:$B$3136</c:f>
              <c:numCache>
                <c:formatCode>#,##0.00_ </c:formatCode>
                <c:ptCount val="3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135.9</c:v>
                </c:pt>
                <c:pt idx="57">
                  <c:v>134.88</c:v>
                </c:pt>
                <c:pt idx="58">
                  <c:v>135.18</c:v>
                </c:pt>
                <c:pt idx="59">
                  <c:v>133.78</c:v>
                </c:pt>
                <c:pt idx="60">
                  <c:v>134.19999999999999</c:v>
                </c:pt>
                <c:pt idx="61">
                  <c:v>132.59</c:v>
                </c:pt>
                <c:pt idx="62">
                  <c:v>132.51</c:v>
                </c:pt>
                <c:pt idx="63">
                  <c:v>133</c:v>
                </c:pt>
                <c:pt idx="64">
                  <c:v>133.34</c:v>
                </c:pt>
                <c:pt idx="65">
                  <c:v>132.94999999999999</c:v>
                </c:pt>
                <c:pt idx="66">
                  <c:v>131.41</c:v>
                </c:pt>
                <c:pt idx="67">
                  <c:v>132.68</c:v>
                </c:pt>
                <c:pt idx="68">
                  <c:v>132.07</c:v>
                </c:pt>
                <c:pt idx="69">
                  <c:v>132.07</c:v>
                </c:pt>
                <c:pt idx="70">
                  <c:v>131.78</c:v>
                </c:pt>
                <c:pt idx="71">
                  <c:v>132.75</c:v>
                </c:pt>
                <c:pt idx="72">
                  <c:v>131.94</c:v>
                </c:pt>
                <c:pt idx="73">
                  <c:v>132.35</c:v>
                </c:pt>
                <c:pt idx="74">
                  <c:v>132.28</c:v>
                </c:pt>
                <c:pt idx="75">
                  <c:v>131.69999999999999</c:v>
                </c:pt>
                <c:pt idx="76">
                  <c:v>131.51</c:v>
                </c:pt>
                <c:pt idx="77">
                  <c:v>131.53</c:v>
                </c:pt>
                <c:pt idx="78">
                  <c:v>131.38</c:v>
                </c:pt>
                <c:pt idx="79">
                  <c:v>131.52000000000001</c:v>
                </c:pt>
                <c:pt idx="80">
                  <c:v>130.58000000000001</c:v>
                </c:pt>
                <c:pt idx="81">
                  <c:v>130.52000000000001</c:v>
                </c:pt>
                <c:pt idx="82">
                  <c:v>129.02000000000001</c:v>
                </c:pt>
                <c:pt idx="83">
                  <c:v>129.52000000000001</c:v>
                </c:pt>
                <c:pt idx="84">
                  <c:v>129.22</c:v>
                </c:pt>
                <c:pt idx="85">
                  <c:v>129.35</c:v>
                </c:pt>
                <c:pt idx="86">
                  <c:v>129.30000000000001</c:v>
                </c:pt>
                <c:pt idx="87">
                  <c:v>0</c:v>
                </c:pt>
                <c:pt idx="88">
                  <c:v>127.54</c:v>
                </c:pt>
                <c:pt idx="89">
                  <c:v>127.51</c:v>
                </c:pt>
                <c:pt idx="90">
                  <c:v>127.39</c:v>
                </c:pt>
                <c:pt idx="91">
                  <c:v>127.45</c:v>
                </c:pt>
                <c:pt idx="92">
                  <c:v>126.75</c:v>
                </c:pt>
                <c:pt idx="93">
                  <c:v>127.2</c:v>
                </c:pt>
                <c:pt idx="94">
                  <c:v>127.06</c:v>
                </c:pt>
                <c:pt idx="95">
                  <c:v>127.29</c:v>
                </c:pt>
                <c:pt idx="96">
                  <c:v>127.67</c:v>
                </c:pt>
                <c:pt idx="97">
                  <c:v>0</c:v>
                </c:pt>
                <c:pt idx="98">
                  <c:v>126.45</c:v>
                </c:pt>
                <c:pt idx="99">
                  <c:v>126.15</c:v>
                </c:pt>
                <c:pt idx="100">
                  <c:v>125.69</c:v>
                </c:pt>
                <c:pt idx="101">
                  <c:v>125.57</c:v>
                </c:pt>
                <c:pt idx="102">
                  <c:v>125.72</c:v>
                </c:pt>
                <c:pt idx="103">
                  <c:v>0</c:v>
                </c:pt>
                <c:pt idx="104">
                  <c:v>0</c:v>
                </c:pt>
                <c:pt idx="105">
                  <c:v>125.1</c:v>
                </c:pt>
                <c:pt idx="106">
                  <c:v>124.99</c:v>
                </c:pt>
                <c:pt idx="107">
                  <c:v>124.92</c:v>
                </c:pt>
                <c:pt idx="108">
                  <c:v>124.56</c:v>
                </c:pt>
                <c:pt idx="109">
                  <c:v>123.82</c:v>
                </c:pt>
                <c:pt idx="110">
                  <c:v>124.02</c:v>
                </c:pt>
                <c:pt idx="111">
                  <c:v>123.97</c:v>
                </c:pt>
                <c:pt idx="112">
                  <c:v>124.05</c:v>
                </c:pt>
                <c:pt idx="113">
                  <c:v>124.22</c:v>
                </c:pt>
                <c:pt idx="114">
                  <c:v>125.21</c:v>
                </c:pt>
                <c:pt idx="115">
                  <c:v>124.93</c:v>
                </c:pt>
                <c:pt idx="116">
                  <c:v>124.78</c:v>
                </c:pt>
                <c:pt idx="117">
                  <c:v>124.79</c:v>
                </c:pt>
                <c:pt idx="118">
                  <c:v>124.64</c:v>
                </c:pt>
                <c:pt idx="119">
                  <c:v>124.44</c:v>
                </c:pt>
                <c:pt idx="120">
                  <c:v>124.81</c:v>
                </c:pt>
                <c:pt idx="121">
                  <c:v>123.2</c:v>
                </c:pt>
                <c:pt idx="122">
                  <c:v>124.21</c:v>
                </c:pt>
                <c:pt idx="123">
                  <c:v>123.61</c:v>
                </c:pt>
                <c:pt idx="124">
                  <c:v>123.47</c:v>
                </c:pt>
                <c:pt idx="125">
                  <c:v>0</c:v>
                </c:pt>
                <c:pt idx="126">
                  <c:v>123.47</c:v>
                </c:pt>
                <c:pt idx="127">
                  <c:v>123.58</c:v>
                </c:pt>
                <c:pt idx="128">
                  <c:v>123.9</c:v>
                </c:pt>
                <c:pt idx="129">
                  <c:v>123.24</c:v>
                </c:pt>
                <c:pt idx="130">
                  <c:v>123.66</c:v>
                </c:pt>
                <c:pt idx="131">
                  <c:v>122.63</c:v>
                </c:pt>
                <c:pt idx="132">
                  <c:v>122.92</c:v>
                </c:pt>
                <c:pt idx="133">
                  <c:v>122.8</c:v>
                </c:pt>
                <c:pt idx="134">
                  <c:v>122.32</c:v>
                </c:pt>
                <c:pt idx="135">
                  <c:v>121.47</c:v>
                </c:pt>
                <c:pt idx="136">
                  <c:v>121.49</c:v>
                </c:pt>
                <c:pt idx="137">
                  <c:v>121.06</c:v>
                </c:pt>
                <c:pt idx="138">
                  <c:v>121.14</c:v>
                </c:pt>
                <c:pt idx="139">
                  <c:v>121.15</c:v>
                </c:pt>
                <c:pt idx="140">
                  <c:v>121.18</c:v>
                </c:pt>
                <c:pt idx="141">
                  <c:v>120.09</c:v>
                </c:pt>
                <c:pt idx="142">
                  <c:v>0</c:v>
                </c:pt>
                <c:pt idx="143">
                  <c:v>118.77</c:v>
                </c:pt>
                <c:pt idx="144">
                  <c:v>118.68</c:v>
                </c:pt>
                <c:pt idx="145">
                  <c:v>118.83</c:v>
                </c:pt>
                <c:pt idx="146">
                  <c:v>118.67</c:v>
                </c:pt>
                <c:pt idx="147">
                  <c:v>118.23</c:v>
                </c:pt>
                <c:pt idx="148">
                  <c:v>118.12</c:v>
                </c:pt>
                <c:pt idx="149">
                  <c:v>117.25</c:v>
                </c:pt>
                <c:pt idx="150">
                  <c:v>116.46</c:v>
                </c:pt>
                <c:pt idx="151">
                  <c:v>116.12</c:v>
                </c:pt>
                <c:pt idx="152">
                  <c:v>115.54</c:v>
                </c:pt>
                <c:pt idx="153">
                  <c:v>114.54</c:v>
                </c:pt>
                <c:pt idx="154">
                  <c:v>114.14</c:v>
                </c:pt>
                <c:pt idx="155">
                  <c:v>114.21</c:v>
                </c:pt>
                <c:pt idx="156">
                  <c:v>114.33</c:v>
                </c:pt>
                <c:pt idx="157">
                  <c:v>114.39</c:v>
                </c:pt>
                <c:pt idx="158">
                  <c:v>114.22</c:v>
                </c:pt>
                <c:pt idx="159">
                  <c:v>113.87</c:v>
                </c:pt>
                <c:pt idx="160">
                  <c:v>113.3</c:v>
                </c:pt>
                <c:pt idx="161">
                  <c:v>113.12</c:v>
                </c:pt>
                <c:pt idx="162">
                  <c:v>112.67</c:v>
                </c:pt>
                <c:pt idx="163">
                  <c:v>112.44</c:v>
                </c:pt>
                <c:pt idx="164">
                  <c:v>112.16</c:v>
                </c:pt>
                <c:pt idx="165">
                  <c:v>111.54</c:v>
                </c:pt>
                <c:pt idx="166">
                  <c:v>111.51</c:v>
                </c:pt>
                <c:pt idx="167">
                  <c:v>111.33</c:v>
                </c:pt>
                <c:pt idx="168">
                  <c:v>111.4</c:v>
                </c:pt>
                <c:pt idx="169">
                  <c:v>111.42</c:v>
                </c:pt>
                <c:pt idx="170">
                  <c:v>110.96</c:v>
                </c:pt>
                <c:pt idx="171">
                  <c:v>110.88</c:v>
                </c:pt>
                <c:pt idx="172">
                  <c:v>110.75</c:v>
                </c:pt>
                <c:pt idx="173">
                  <c:v>110.63</c:v>
                </c:pt>
                <c:pt idx="174">
                  <c:v>110.34</c:v>
                </c:pt>
                <c:pt idx="175">
                  <c:v>109.67</c:v>
                </c:pt>
                <c:pt idx="176">
                  <c:v>109.47</c:v>
                </c:pt>
                <c:pt idx="177">
                  <c:v>109.29</c:v>
                </c:pt>
                <c:pt idx="178">
                  <c:v>109.17</c:v>
                </c:pt>
                <c:pt idx="179">
                  <c:v>108.78</c:v>
                </c:pt>
                <c:pt idx="180">
                  <c:v>108.84</c:v>
                </c:pt>
                <c:pt idx="181">
                  <c:v>108.94</c:v>
                </c:pt>
                <c:pt idx="182">
                  <c:v>109.06</c:v>
                </c:pt>
                <c:pt idx="183">
                  <c:v>0</c:v>
                </c:pt>
                <c:pt idx="184">
                  <c:v>105.2</c:v>
                </c:pt>
                <c:pt idx="185">
                  <c:v>105.05</c:v>
                </c:pt>
                <c:pt idx="186">
                  <c:v>105.05</c:v>
                </c:pt>
                <c:pt idx="187">
                  <c:v>105.18</c:v>
                </c:pt>
                <c:pt idx="188">
                  <c:v>104.67</c:v>
                </c:pt>
                <c:pt idx="189">
                  <c:v>105.07</c:v>
                </c:pt>
                <c:pt idx="190">
                  <c:v>104.94</c:v>
                </c:pt>
                <c:pt idx="191">
                  <c:v>104.78</c:v>
                </c:pt>
                <c:pt idx="192">
                  <c:v>105.06</c:v>
                </c:pt>
                <c:pt idx="193">
                  <c:v>104.57</c:v>
                </c:pt>
                <c:pt idx="194">
                  <c:v>103.69</c:v>
                </c:pt>
                <c:pt idx="195">
                  <c:v>103.39</c:v>
                </c:pt>
                <c:pt idx="196">
                  <c:v>103.37</c:v>
                </c:pt>
                <c:pt idx="197">
                  <c:v>103.35</c:v>
                </c:pt>
                <c:pt idx="198">
                  <c:v>103.31</c:v>
                </c:pt>
                <c:pt idx="199">
                  <c:v>103.34</c:v>
                </c:pt>
                <c:pt idx="200">
                  <c:v>103.34</c:v>
                </c:pt>
                <c:pt idx="201">
                  <c:v>102.57</c:v>
                </c:pt>
                <c:pt idx="202">
                  <c:v>102.56</c:v>
                </c:pt>
                <c:pt idx="203">
                  <c:v>102.41</c:v>
                </c:pt>
                <c:pt idx="204">
                  <c:v>102.26</c:v>
                </c:pt>
                <c:pt idx="205">
                  <c:v>102.16</c:v>
                </c:pt>
                <c:pt idx="206">
                  <c:v>102.02</c:v>
                </c:pt>
                <c:pt idx="207">
                  <c:v>101.87</c:v>
                </c:pt>
                <c:pt idx="208">
                  <c:v>101.81</c:v>
                </c:pt>
                <c:pt idx="209">
                  <c:v>102.09</c:v>
                </c:pt>
                <c:pt idx="210">
                  <c:v>101.92</c:v>
                </c:pt>
                <c:pt idx="211">
                  <c:v>101.84</c:v>
                </c:pt>
                <c:pt idx="212">
                  <c:v>101.66</c:v>
                </c:pt>
                <c:pt idx="213">
                  <c:v>101.46</c:v>
                </c:pt>
                <c:pt idx="214">
                  <c:v>101.42</c:v>
                </c:pt>
                <c:pt idx="215">
                  <c:v>101.49</c:v>
                </c:pt>
                <c:pt idx="216">
                  <c:v>101.3</c:v>
                </c:pt>
                <c:pt idx="217">
                  <c:v>101.35</c:v>
                </c:pt>
                <c:pt idx="218">
                  <c:v>101.3</c:v>
                </c:pt>
                <c:pt idx="219">
                  <c:v>101.37</c:v>
                </c:pt>
                <c:pt idx="220">
                  <c:v>101.36</c:v>
                </c:pt>
                <c:pt idx="221">
                  <c:v>101.42</c:v>
                </c:pt>
                <c:pt idx="222">
                  <c:v>101.07</c:v>
                </c:pt>
                <c:pt idx="223">
                  <c:v>99.58</c:v>
                </c:pt>
                <c:pt idx="224">
                  <c:v>99.47</c:v>
                </c:pt>
                <c:pt idx="225">
                  <c:v>99.55</c:v>
                </c:pt>
                <c:pt idx="226">
                  <c:v>99.16</c:v>
                </c:pt>
                <c:pt idx="227">
                  <c:v>99.46</c:v>
                </c:pt>
                <c:pt idx="228">
                  <c:v>99.48</c:v>
                </c:pt>
                <c:pt idx="229">
                  <c:v>99.78</c:v>
                </c:pt>
                <c:pt idx="230">
                  <c:v>100.05</c:v>
                </c:pt>
                <c:pt idx="231">
                  <c:v>100.26</c:v>
                </c:pt>
                <c:pt idx="232">
                  <c:v>100.39</c:v>
                </c:pt>
                <c:pt idx="233">
                  <c:v>100.86</c:v>
                </c:pt>
                <c:pt idx="234">
                  <c:v>101.8</c:v>
                </c:pt>
                <c:pt idx="235">
                  <c:v>102.09</c:v>
                </c:pt>
                <c:pt idx="236">
                  <c:v>102.33</c:v>
                </c:pt>
                <c:pt idx="237">
                  <c:v>102.48</c:v>
                </c:pt>
                <c:pt idx="238">
                  <c:v>102.93</c:v>
                </c:pt>
                <c:pt idx="239">
                  <c:v>103.08</c:v>
                </c:pt>
                <c:pt idx="240">
                  <c:v>0</c:v>
                </c:pt>
                <c:pt idx="241">
                  <c:v>103.79</c:v>
                </c:pt>
                <c:pt idx="242">
                  <c:v>103.98</c:v>
                </c:pt>
                <c:pt idx="243">
                  <c:v>104.22</c:v>
                </c:pt>
                <c:pt idx="244">
                  <c:v>104.94</c:v>
                </c:pt>
                <c:pt idx="245">
                  <c:v>105.29</c:v>
                </c:pt>
                <c:pt idx="246">
                  <c:v>106.92</c:v>
                </c:pt>
                <c:pt idx="247">
                  <c:v>106.97</c:v>
                </c:pt>
                <c:pt idx="248">
                  <c:v>107.01</c:v>
                </c:pt>
                <c:pt idx="249">
                  <c:v>106.96</c:v>
                </c:pt>
                <c:pt idx="250">
                  <c:v>107.06</c:v>
                </c:pt>
                <c:pt idx="251">
                  <c:v>107.61</c:v>
                </c:pt>
                <c:pt idx="252">
                  <c:v>107.78</c:v>
                </c:pt>
                <c:pt idx="253">
                  <c:v>108.06</c:v>
                </c:pt>
                <c:pt idx="254">
                  <c:v>108.32</c:v>
                </c:pt>
                <c:pt idx="255">
                  <c:v>108.67</c:v>
                </c:pt>
                <c:pt idx="256">
                  <c:v>108.99</c:v>
                </c:pt>
                <c:pt idx="257">
                  <c:v>108.97</c:v>
                </c:pt>
                <c:pt idx="258">
                  <c:v>109.16</c:v>
                </c:pt>
                <c:pt idx="259">
                  <c:v>109.47</c:v>
                </c:pt>
                <c:pt idx="260">
                  <c:v>109.5</c:v>
                </c:pt>
                <c:pt idx="261">
                  <c:v>109.88</c:v>
                </c:pt>
                <c:pt idx="262">
                  <c:v>109.96</c:v>
                </c:pt>
                <c:pt idx="263">
                  <c:v>110.05</c:v>
                </c:pt>
                <c:pt idx="264">
                  <c:v>110.12</c:v>
                </c:pt>
                <c:pt idx="265">
                  <c:v>110.13</c:v>
                </c:pt>
                <c:pt idx="266">
                  <c:v>110.16</c:v>
                </c:pt>
                <c:pt idx="267">
                  <c:v>110.24</c:v>
                </c:pt>
                <c:pt idx="268">
                  <c:v>110.66</c:v>
                </c:pt>
                <c:pt idx="269">
                  <c:v>110.64</c:v>
                </c:pt>
                <c:pt idx="270">
                  <c:v>110.72</c:v>
                </c:pt>
                <c:pt idx="271">
                  <c:v>110.72</c:v>
                </c:pt>
                <c:pt idx="272">
                  <c:v>110.74</c:v>
                </c:pt>
                <c:pt idx="273">
                  <c:v>110.68</c:v>
                </c:pt>
                <c:pt idx="274">
                  <c:v>110.55</c:v>
                </c:pt>
                <c:pt idx="275">
                  <c:v>110.35</c:v>
                </c:pt>
                <c:pt idx="276">
                  <c:v>110.38</c:v>
                </c:pt>
                <c:pt idx="277">
                  <c:v>110.32</c:v>
                </c:pt>
                <c:pt idx="278">
                  <c:v>110.33</c:v>
                </c:pt>
                <c:pt idx="279">
                  <c:v>110.31</c:v>
                </c:pt>
                <c:pt idx="280">
                  <c:v>110.3</c:v>
                </c:pt>
                <c:pt idx="281">
                  <c:v>110.19</c:v>
                </c:pt>
                <c:pt idx="282">
                  <c:v>109.91</c:v>
                </c:pt>
                <c:pt idx="283">
                  <c:v>109.72</c:v>
                </c:pt>
                <c:pt idx="284">
                  <c:v>109.78</c:v>
                </c:pt>
                <c:pt idx="285">
                  <c:v>109.62</c:v>
                </c:pt>
                <c:pt idx="286">
                  <c:v>109.2</c:v>
                </c:pt>
                <c:pt idx="287">
                  <c:v>108.97</c:v>
                </c:pt>
                <c:pt idx="288">
                  <c:v>108.97</c:v>
                </c:pt>
                <c:pt idx="289">
                  <c:v>108.56</c:v>
                </c:pt>
                <c:pt idx="290">
                  <c:v>108.58</c:v>
                </c:pt>
                <c:pt idx="291">
                  <c:v>108.6</c:v>
                </c:pt>
                <c:pt idx="292">
                  <c:v>108.55</c:v>
                </c:pt>
                <c:pt idx="293">
                  <c:v>108.54</c:v>
                </c:pt>
                <c:pt idx="294">
                  <c:v>108.34</c:v>
                </c:pt>
                <c:pt idx="295">
                  <c:v>108.34</c:v>
                </c:pt>
                <c:pt idx="296">
                  <c:v>108.21</c:v>
                </c:pt>
                <c:pt idx="297">
                  <c:v>108.12</c:v>
                </c:pt>
                <c:pt idx="298">
                  <c:v>107.95</c:v>
                </c:pt>
                <c:pt idx="299">
                  <c:v>107.72</c:v>
                </c:pt>
                <c:pt idx="300">
                  <c:v>107.56</c:v>
                </c:pt>
                <c:pt idx="301">
                  <c:v>0</c:v>
                </c:pt>
                <c:pt idx="302">
                  <c:v>107.46</c:v>
                </c:pt>
                <c:pt idx="303">
                  <c:v>106.65</c:v>
                </c:pt>
                <c:pt idx="304">
                  <c:v>106.5</c:v>
                </c:pt>
                <c:pt idx="305">
                  <c:v>106.35</c:v>
                </c:pt>
                <c:pt idx="306">
                  <c:v>106.15</c:v>
                </c:pt>
                <c:pt idx="307">
                  <c:v>105.91</c:v>
                </c:pt>
                <c:pt idx="308">
                  <c:v>105.58</c:v>
                </c:pt>
                <c:pt idx="309">
                  <c:v>105.5</c:v>
                </c:pt>
                <c:pt idx="310">
                  <c:v>105.01</c:v>
                </c:pt>
                <c:pt idx="311">
                  <c:v>104.94</c:v>
                </c:pt>
                <c:pt idx="312">
                  <c:v>104.9</c:v>
                </c:pt>
                <c:pt idx="313">
                  <c:v>104.86</c:v>
                </c:pt>
                <c:pt idx="314">
                  <c:v>104.83</c:v>
                </c:pt>
                <c:pt idx="315">
                  <c:v>104.74</c:v>
                </c:pt>
                <c:pt idx="316">
                  <c:v>104.76</c:v>
                </c:pt>
                <c:pt idx="317">
                  <c:v>104.81</c:v>
                </c:pt>
                <c:pt idx="318">
                  <c:v>104.45</c:v>
                </c:pt>
                <c:pt idx="319">
                  <c:v>104.46</c:v>
                </c:pt>
                <c:pt idx="320">
                  <c:v>104.46</c:v>
                </c:pt>
                <c:pt idx="321">
                  <c:v>104.46</c:v>
                </c:pt>
                <c:pt idx="322">
                  <c:v>104.38</c:v>
                </c:pt>
                <c:pt idx="323">
                  <c:v>104.38</c:v>
                </c:pt>
                <c:pt idx="324">
                  <c:v>104.38</c:v>
                </c:pt>
                <c:pt idx="325">
                  <c:v>104.38</c:v>
                </c:pt>
                <c:pt idx="326">
                  <c:v>104.39</c:v>
                </c:pt>
                <c:pt idx="327">
                  <c:v>104.22</c:v>
                </c:pt>
                <c:pt idx="328">
                  <c:v>104.22</c:v>
                </c:pt>
                <c:pt idx="329">
                  <c:v>104.19</c:v>
                </c:pt>
                <c:pt idx="330">
                  <c:v>104.56</c:v>
                </c:pt>
                <c:pt idx="331">
                  <c:v>104.54</c:v>
                </c:pt>
                <c:pt idx="332">
                  <c:v>104.38</c:v>
                </c:pt>
                <c:pt idx="333">
                  <c:v>104.27</c:v>
                </c:pt>
                <c:pt idx="334">
                  <c:v>104.18</c:v>
                </c:pt>
                <c:pt idx="335">
                  <c:v>104.12</c:v>
                </c:pt>
                <c:pt idx="336">
                  <c:v>104.1</c:v>
                </c:pt>
                <c:pt idx="337">
                  <c:v>104.13</c:v>
                </c:pt>
                <c:pt idx="338">
                  <c:v>104.19</c:v>
                </c:pt>
                <c:pt idx="339">
                  <c:v>104.06</c:v>
                </c:pt>
                <c:pt idx="340">
                  <c:v>104.08</c:v>
                </c:pt>
                <c:pt idx="341">
                  <c:v>104.07</c:v>
                </c:pt>
                <c:pt idx="342">
                  <c:v>103.62</c:v>
                </c:pt>
                <c:pt idx="343">
                  <c:v>103.6</c:v>
                </c:pt>
                <c:pt idx="344">
                  <c:v>103.78</c:v>
                </c:pt>
                <c:pt idx="345">
                  <c:v>103.77</c:v>
                </c:pt>
                <c:pt idx="346">
                  <c:v>103.7</c:v>
                </c:pt>
                <c:pt idx="347">
                  <c:v>103.69</c:v>
                </c:pt>
                <c:pt idx="348">
                  <c:v>103.63</c:v>
                </c:pt>
                <c:pt idx="349">
                  <c:v>103.6</c:v>
                </c:pt>
                <c:pt idx="350">
                  <c:v>103.56</c:v>
                </c:pt>
                <c:pt idx="351">
                  <c:v>103.58</c:v>
                </c:pt>
                <c:pt idx="352">
                  <c:v>104.11</c:v>
                </c:pt>
                <c:pt idx="353">
                  <c:v>104.24</c:v>
                </c:pt>
                <c:pt idx="354">
                  <c:v>103.98</c:v>
                </c:pt>
                <c:pt idx="355">
                  <c:v>103.74</c:v>
                </c:pt>
                <c:pt idx="356">
                  <c:v>103.76</c:v>
                </c:pt>
                <c:pt idx="357">
                  <c:v>0</c:v>
                </c:pt>
                <c:pt idx="358">
                  <c:v>104.01</c:v>
                </c:pt>
                <c:pt idx="359">
                  <c:v>103.67</c:v>
                </c:pt>
                <c:pt idx="360">
                  <c:v>103.72</c:v>
                </c:pt>
                <c:pt idx="361">
                  <c:v>103.66</c:v>
                </c:pt>
                <c:pt idx="362">
                  <c:v>103.59</c:v>
                </c:pt>
                <c:pt idx="363">
                  <c:v>103.63</c:v>
                </c:pt>
                <c:pt idx="364">
                  <c:v>104.2</c:v>
                </c:pt>
                <c:pt idx="365">
                  <c:v>104.24</c:v>
                </c:pt>
                <c:pt idx="366">
                  <c:v>104.36</c:v>
                </c:pt>
                <c:pt idx="367">
                  <c:v>104.37</c:v>
                </c:pt>
                <c:pt idx="368">
                  <c:v>104.5</c:v>
                </c:pt>
                <c:pt idx="369">
                  <c:v>104.51</c:v>
                </c:pt>
                <c:pt idx="370">
                  <c:v>104.47</c:v>
                </c:pt>
                <c:pt idx="371">
                  <c:v>104.51</c:v>
                </c:pt>
                <c:pt idx="372">
                  <c:v>104.48</c:v>
                </c:pt>
                <c:pt idx="373">
                  <c:v>104.47</c:v>
                </c:pt>
                <c:pt idx="374">
                  <c:v>104.47</c:v>
                </c:pt>
                <c:pt idx="375">
                  <c:v>104.49</c:v>
                </c:pt>
                <c:pt idx="376">
                  <c:v>0</c:v>
                </c:pt>
                <c:pt idx="377">
                  <c:v>104.63</c:v>
                </c:pt>
                <c:pt idx="378">
                  <c:v>104.78</c:v>
                </c:pt>
                <c:pt idx="379">
                  <c:v>104.78</c:v>
                </c:pt>
                <c:pt idx="380">
                  <c:v>104.75</c:v>
                </c:pt>
                <c:pt idx="381">
                  <c:v>104.75</c:v>
                </c:pt>
                <c:pt idx="382">
                  <c:v>104.85</c:v>
                </c:pt>
                <c:pt idx="383">
                  <c:v>104.89</c:v>
                </c:pt>
                <c:pt idx="384">
                  <c:v>104.88</c:v>
                </c:pt>
                <c:pt idx="385">
                  <c:v>104.88</c:v>
                </c:pt>
                <c:pt idx="386">
                  <c:v>104.81</c:v>
                </c:pt>
                <c:pt idx="387">
                  <c:v>104.72</c:v>
                </c:pt>
                <c:pt idx="388">
                  <c:v>104.69</c:v>
                </c:pt>
                <c:pt idx="389">
                  <c:v>104.88</c:v>
                </c:pt>
                <c:pt idx="390">
                  <c:v>104.89</c:v>
                </c:pt>
                <c:pt idx="391">
                  <c:v>104.82</c:v>
                </c:pt>
                <c:pt idx="392">
                  <c:v>104.8</c:v>
                </c:pt>
                <c:pt idx="393">
                  <c:v>104.78</c:v>
                </c:pt>
                <c:pt idx="394">
                  <c:v>104.54</c:v>
                </c:pt>
                <c:pt idx="395">
                  <c:v>104.52</c:v>
                </c:pt>
                <c:pt idx="396">
                  <c:v>104.86</c:v>
                </c:pt>
                <c:pt idx="397">
                  <c:v>104.81</c:v>
                </c:pt>
                <c:pt idx="398">
                  <c:v>104.55</c:v>
                </c:pt>
                <c:pt idx="399">
                  <c:v>104.42</c:v>
                </c:pt>
                <c:pt idx="400">
                  <c:v>104.38</c:v>
                </c:pt>
                <c:pt idx="401">
                  <c:v>104.39</c:v>
                </c:pt>
                <c:pt idx="402">
                  <c:v>104.41</c:v>
                </c:pt>
                <c:pt idx="403">
                  <c:v>104.34</c:v>
                </c:pt>
                <c:pt idx="404">
                  <c:v>103.82</c:v>
                </c:pt>
                <c:pt idx="405">
                  <c:v>103.69</c:v>
                </c:pt>
                <c:pt idx="406">
                  <c:v>103.47</c:v>
                </c:pt>
                <c:pt idx="407">
                  <c:v>103.45</c:v>
                </c:pt>
                <c:pt idx="408">
                  <c:v>103.24</c:v>
                </c:pt>
                <c:pt idx="409">
                  <c:v>103.26</c:v>
                </c:pt>
                <c:pt idx="410">
                  <c:v>103.2</c:v>
                </c:pt>
                <c:pt idx="411">
                  <c:v>102.99</c:v>
                </c:pt>
                <c:pt idx="412">
                  <c:v>102.68</c:v>
                </c:pt>
                <c:pt idx="413">
                  <c:v>102.69</c:v>
                </c:pt>
                <c:pt idx="414">
                  <c:v>102.51</c:v>
                </c:pt>
                <c:pt idx="415">
                  <c:v>0</c:v>
                </c:pt>
                <c:pt idx="416">
                  <c:v>102.48</c:v>
                </c:pt>
                <c:pt idx="417">
                  <c:v>102.4</c:v>
                </c:pt>
                <c:pt idx="418">
                  <c:v>102.35</c:v>
                </c:pt>
                <c:pt idx="419">
                  <c:v>102.17</c:v>
                </c:pt>
                <c:pt idx="420">
                  <c:v>102.63</c:v>
                </c:pt>
                <c:pt idx="421">
                  <c:v>102.61</c:v>
                </c:pt>
                <c:pt idx="422">
                  <c:v>102.61</c:v>
                </c:pt>
                <c:pt idx="423">
                  <c:v>102.53</c:v>
                </c:pt>
                <c:pt idx="424">
                  <c:v>102.44</c:v>
                </c:pt>
                <c:pt idx="425">
                  <c:v>102.37</c:v>
                </c:pt>
                <c:pt idx="426">
                  <c:v>102.19</c:v>
                </c:pt>
                <c:pt idx="427">
                  <c:v>102.12</c:v>
                </c:pt>
                <c:pt idx="428">
                  <c:v>102.11</c:v>
                </c:pt>
                <c:pt idx="429">
                  <c:v>102.03</c:v>
                </c:pt>
                <c:pt idx="430">
                  <c:v>102.07</c:v>
                </c:pt>
                <c:pt idx="431">
                  <c:v>102.04</c:v>
                </c:pt>
                <c:pt idx="432">
                  <c:v>101.99</c:v>
                </c:pt>
                <c:pt idx="433">
                  <c:v>102.09</c:v>
                </c:pt>
                <c:pt idx="434">
                  <c:v>102.13</c:v>
                </c:pt>
                <c:pt idx="435">
                  <c:v>102.23</c:v>
                </c:pt>
                <c:pt idx="436">
                  <c:v>102.25</c:v>
                </c:pt>
                <c:pt idx="437">
                  <c:v>102.21</c:v>
                </c:pt>
                <c:pt idx="438">
                  <c:v>102.22</c:v>
                </c:pt>
                <c:pt idx="439">
                  <c:v>102.39</c:v>
                </c:pt>
                <c:pt idx="440">
                  <c:v>102.38</c:v>
                </c:pt>
                <c:pt idx="441">
                  <c:v>102.58</c:v>
                </c:pt>
                <c:pt idx="442">
                  <c:v>103.08</c:v>
                </c:pt>
                <c:pt idx="443">
                  <c:v>103.33</c:v>
                </c:pt>
                <c:pt idx="444">
                  <c:v>103.36</c:v>
                </c:pt>
                <c:pt idx="445">
                  <c:v>103.51</c:v>
                </c:pt>
                <c:pt idx="446">
                  <c:v>103.65</c:v>
                </c:pt>
                <c:pt idx="447">
                  <c:v>103.63</c:v>
                </c:pt>
                <c:pt idx="448">
                  <c:v>103.73</c:v>
                </c:pt>
                <c:pt idx="449">
                  <c:v>103.78</c:v>
                </c:pt>
                <c:pt idx="450">
                  <c:v>103.86</c:v>
                </c:pt>
                <c:pt idx="451">
                  <c:v>103.81</c:v>
                </c:pt>
                <c:pt idx="452">
                  <c:v>103.8</c:v>
                </c:pt>
                <c:pt idx="453">
                  <c:v>103.8</c:v>
                </c:pt>
                <c:pt idx="454">
                  <c:v>103.81</c:v>
                </c:pt>
                <c:pt idx="455">
                  <c:v>103.77</c:v>
                </c:pt>
                <c:pt idx="456">
                  <c:v>103.83</c:v>
                </c:pt>
                <c:pt idx="457">
                  <c:v>103.94</c:v>
                </c:pt>
                <c:pt idx="458">
                  <c:v>103.74</c:v>
                </c:pt>
                <c:pt idx="459">
                  <c:v>103.68</c:v>
                </c:pt>
                <c:pt idx="460">
                  <c:v>103.68</c:v>
                </c:pt>
                <c:pt idx="461">
                  <c:v>0</c:v>
                </c:pt>
                <c:pt idx="462">
                  <c:v>103.69</c:v>
                </c:pt>
                <c:pt idx="463">
                  <c:v>103.61</c:v>
                </c:pt>
                <c:pt idx="464">
                  <c:v>103.61</c:v>
                </c:pt>
                <c:pt idx="465">
                  <c:v>103.66</c:v>
                </c:pt>
                <c:pt idx="466">
                  <c:v>103.79</c:v>
                </c:pt>
                <c:pt idx="467">
                  <c:v>103.79</c:v>
                </c:pt>
                <c:pt idx="468">
                  <c:v>103.8</c:v>
                </c:pt>
                <c:pt idx="469">
                  <c:v>104.45</c:v>
                </c:pt>
                <c:pt idx="470">
                  <c:v>104.5</c:v>
                </c:pt>
                <c:pt idx="471">
                  <c:v>104.49</c:v>
                </c:pt>
                <c:pt idx="472">
                  <c:v>104.77</c:v>
                </c:pt>
                <c:pt idx="473">
                  <c:v>104.86</c:v>
                </c:pt>
                <c:pt idx="474">
                  <c:v>105.02</c:v>
                </c:pt>
                <c:pt idx="475">
                  <c:v>105.96</c:v>
                </c:pt>
                <c:pt idx="476">
                  <c:v>105.96</c:v>
                </c:pt>
                <c:pt idx="477">
                  <c:v>105.12</c:v>
                </c:pt>
                <c:pt idx="478">
                  <c:v>105.14</c:v>
                </c:pt>
                <c:pt idx="479">
                  <c:v>105.28</c:v>
                </c:pt>
                <c:pt idx="480">
                  <c:v>105.3</c:v>
                </c:pt>
                <c:pt idx="481">
                  <c:v>105.4</c:v>
                </c:pt>
                <c:pt idx="482">
                  <c:v>0</c:v>
                </c:pt>
                <c:pt idx="483">
                  <c:v>105.52</c:v>
                </c:pt>
                <c:pt idx="484">
                  <c:v>105.76</c:v>
                </c:pt>
                <c:pt idx="485">
                  <c:v>106.62</c:v>
                </c:pt>
                <c:pt idx="486">
                  <c:v>106.9</c:v>
                </c:pt>
                <c:pt idx="487">
                  <c:v>107.58</c:v>
                </c:pt>
                <c:pt idx="488">
                  <c:v>107.72</c:v>
                </c:pt>
                <c:pt idx="489">
                  <c:v>107.73</c:v>
                </c:pt>
                <c:pt idx="490">
                  <c:v>108.18</c:v>
                </c:pt>
                <c:pt idx="491">
                  <c:v>108.22</c:v>
                </c:pt>
                <c:pt idx="492">
                  <c:v>108.45</c:v>
                </c:pt>
                <c:pt idx="493">
                  <c:v>108.52</c:v>
                </c:pt>
                <c:pt idx="494">
                  <c:v>108.6</c:v>
                </c:pt>
                <c:pt idx="495">
                  <c:v>108.64</c:v>
                </c:pt>
                <c:pt idx="496">
                  <c:v>108.93</c:v>
                </c:pt>
                <c:pt idx="497">
                  <c:v>109.07</c:v>
                </c:pt>
                <c:pt idx="498">
                  <c:v>109.22</c:v>
                </c:pt>
                <c:pt idx="499">
                  <c:v>109.34</c:v>
                </c:pt>
                <c:pt idx="500">
                  <c:v>0</c:v>
                </c:pt>
                <c:pt idx="501">
                  <c:v>109.84</c:v>
                </c:pt>
                <c:pt idx="502">
                  <c:v>110.02</c:v>
                </c:pt>
                <c:pt idx="503">
                  <c:v>110.53</c:v>
                </c:pt>
                <c:pt idx="504">
                  <c:v>110.78</c:v>
                </c:pt>
                <c:pt idx="505">
                  <c:v>110.83</c:v>
                </c:pt>
                <c:pt idx="506">
                  <c:v>111.36</c:v>
                </c:pt>
                <c:pt idx="507">
                  <c:v>111.4</c:v>
                </c:pt>
                <c:pt idx="508">
                  <c:v>111.55</c:v>
                </c:pt>
                <c:pt idx="509">
                  <c:v>111.77</c:v>
                </c:pt>
                <c:pt idx="510">
                  <c:v>112.59</c:v>
                </c:pt>
                <c:pt idx="511">
                  <c:v>112.9</c:v>
                </c:pt>
                <c:pt idx="512">
                  <c:v>113.11</c:v>
                </c:pt>
                <c:pt idx="513">
                  <c:v>113.11</c:v>
                </c:pt>
                <c:pt idx="514">
                  <c:v>113.33</c:v>
                </c:pt>
                <c:pt idx="515">
                  <c:v>113.36</c:v>
                </c:pt>
                <c:pt idx="516">
                  <c:v>113.66</c:v>
                </c:pt>
                <c:pt idx="517">
                  <c:v>114.11</c:v>
                </c:pt>
                <c:pt idx="518">
                  <c:v>114.75</c:v>
                </c:pt>
                <c:pt idx="519">
                  <c:v>114.75</c:v>
                </c:pt>
                <c:pt idx="520">
                  <c:v>114.76</c:v>
                </c:pt>
                <c:pt idx="521">
                  <c:v>115.42</c:v>
                </c:pt>
                <c:pt idx="522">
                  <c:v>0</c:v>
                </c:pt>
                <c:pt idx="523">
                  <c:v>115.88</c:v>
                </c:pt>
                <c:pt idx="524">
                  <c:v>116.04</c:v>
                </c:pt>
                <c:pt idx="525">
                  <c:v>116.04</c:v>
                </c:pt>
                <c:pt idx="526">
                  <c:v>116.04</c:v>
                </c:pt>
                <c:pt idx="527">
                  <c:v>116.14</c:v>
                </c:pt>
                <c:pt idx="528">
                  <c:v>116.52</c:v>
                </c:pt>
                <c:pt idx="529">
                  <c:v>116.65</c:v>
                </c:pt>
                <c:pt idx="530">
                  <c:v>116.54</c:v>
                </c:pt>
                <c:pt idx="531">
                  <c:v>116.6</c:v>
                </c:pt>
                <c:pt idx="532">
                  <c:v>116.6</c:v>
                </c:pt>
                <c:pt idx="533">
                  <c:v>116.76</c:v>
                </c:pt>
                <c:pt idx="534">
                  <c:v>116.85</c:v>
                </c:pt>
                <c:pt idx="535">
                  <c:v>116.84</c:v>
                </c:pt>
                <c:pt idx="536">
                  <c:v>116.87</c:v>
                </c:pt>
                <c:pt idx="537">
                  <c:v>116.89</c:v>
                </c:pt>
                <c:pt idx="538">
                  <c:v>116.87</c:v>
                </c:pt>
                <c:pt idx="539">
                  <c:v>116.83</c:v>
                </c:pt>
                <c:pt idx="540">
                  <c:v>116.9</c:v>
                </c:pt>
                <c:pt idx="541">
                  <c:v>116.9</c:v>
                </c:pt>
                <c:pt idx="542">
                  <c:v>116.9</c:v>
                </c:pt>
                <c:pt idx="543">
                  <c:v>116.77</c:v>
                </c:pt>
                <c:pt idx="544">
                  <c:v>0</c:v>
                </c:pt>
                <c:pt idx="545">
                  <c:v>116.58</c:v>
                </c:pt>
                <c:pt idx="546">
                  <c:v>116.52</c:v>
                </c:pt>
                <c:pt idx="547">
                  <c:v>116.64</c:v>
                </c:pt>
                <c:pt idx="548">
                  <c:v>116.55</c:v>
                </c:pt>
                <c:pt idx="549">
                  <c:v>116.53</c:v>
                </c:pt>
                <c:pt idx="550">
                  <c:v>116.44</c:v>
                </c:pt>
                <c:pt idx="551">
                  <c:v>116.33</c:v>
                </c:pt>
                <c:pt idx="552">
                  <c:v>116.05</c:v>
                </c:pt>
                <c:pt idx="553">
                  <c:v>115.76</c:v>
                </c:pt>
                <c:pt idx="554">
                  <c:v>115.72</c:v>
                </c:pt>
                <c:pt idx="555">
                  <c:v>115.64</c:v>
                </c:pt>
                <c:pt idx="556">
                  <c:v>115.6</c:v>
                </c:pt>
                <c:pt idx="557">
                  <c:v>115.52</c:v>
                </c:pt>
                <c:pt idx="558">
                  <c:v>115.49</c:v>
                </c:pt>
                <c:pt idx="559">
                  <c:v>115.43</c:v>
                </c:pt>
                <c:pt idx="560">
                  <c:v>115.42</c:v>
                </c:pt>
                <c:pt idx="561">
                  <c:v>115.33</c:v>
                </c:pt>
                <c:pt idx="562">
                  <c:v>115.34</c:v>
                </c:pt>
                <c:pt idx="563">
                  <c:v>0</c:v>
                </c:pt>
                <c:pt idx="564">
                  <c:v>115.34</c:v>
                </c:pt>
                <c:pt idx="565">
                  <c:v>114.55</c:v>
                </c:pt>
                <c:pt idx="566">
                  <c:v>114.12</c:v>
                </c:pt>
                <c:pt idx="567">
                  <c:v>113.82</c:v>
                </c:pt>
                <c:pt idx="568">
                  <c:v>113.8</c:v>
                </c:pt>
                <c:pt idx="569">
                  <c:v>113.51</c:v>
                </c:pt>
                <c:pt idx="570">
                  <c:v>112.93</c:v>
                </c:pt>
                <c:pt idx="571">
                  <c:v>112.84</c:v>
                </c:pt>
                <c:pt idx="572">
                  <c:v>112.53</c:v>
                </c:pt>
                <c:pt idx="573">
                  <c:v>112.47</c:v>
                </c:pt>
                <c:pt idx="574">
                  <c:v>112.11</c:v>
                </c:pt>
                <c:pt idx="575">
                  <c:v>111.96</c:v>
                </c:pt>
                <c:pt idx="576">
                  <c:v>111.84</c:v>
                </c:pt>
                <c:pt idx="577">
                  <c:v>111.74</c:v>
                </c:pt>
                <c:pt idx="578">
                  <c:v>111.58</c:v>
                </c:pt>
                <c:pt idx="579">
                  <c:v>#N/A</c:v>
                </c:pt>
                <c:pt idx="580">
                  <c:v>111.32</c:v>
                </c:pt>
                <c:pt idx="581">
                  <c:v>111.4</c:v>
                </c:pt>
                <c:pt idx="582">
                  <c:v>111.32</c:v>
                </c:pt>
                <c:pt idx="583">
                  <c:v>111.27</c:v>
                </c:pt>
                <c:pt idx="584">
                  <c:v>111.11</c:v>
                </c:pt>
                <c:pt idx="585">
                  <c:v>111.12</c:v>
                </c:pt>
                <c:pt idx="586">
                  <c:v>111.19</c:v>
                </c:pt>
                <c:pt idx="587">
                  <c:v>111.13</c:v>
                </c:pt>
                <c:pt idx="588">
                  <c:v>110.76</c:v>
                </c:pt>
                <c:pt idx="589">
                  <c:v>110.68</c:v>
                </c:pt>
                <c:pt idx="590">
                  <c:v>110.66</c:v>
                </c:pt>
                <c:pt idx="591">
                  <c:v>110.64</c:v>
                </c:pt>
                <c:pt idx="592">
                  <c:v>110.65</c:v>
                </c:pt>
                <c:pt idx="593">
                  <c:v>110.63</c:v>
                </c:pt>
                <c:pt idx="594">
                  <c:v>110.71</c:v>
                </c:pt>
                <c:pt idx="595">
                  <c:v>110.77</c:v>
                </c:pt>
                <c:pt idx="596">
                  <c:v>110.82</c:v>
                </c:pt>
                <c:pt idx="597">
                  <c:v>110.76</c:v>
                </c:pt>
                <c:pt idx="598">
                  <c:v>110.71</c:v>
                </c:pt>
                <c:pt idx="599">
                  <c:v>110.72</c:v>
                </c:pt>
                <c:pt idx="600">
                  <c:v>#N/A</c:v>
                </c:pt>
                <c:pt idx="601">
                  <c:v>110.8</c:v>
                </c:pt>
                <c:pt idx="602">
                  <c:v>110.8</c:v>
                </c:pt>
                <c:pt idx="603">
                  <c:v>110.75</c:v>
                </c:pt>
                <c:pt idx="604">
                  <c:v>110.77</c:v>
                </c:pt>
                <c:pt idx="605">
                  <c:v>110.75</c:v>
                </c:pt>
                <c:pt idx="606">
                  <c:v>110.74</c:v>
                </c:pt>
                <c:pt idx="607">
                  <c:v>110.73</c:v>
                </c:pt>
                <c:pt idx="608">
                  <c:v>110.89</c:v>
                </c:pt>
                <c:pt idx="609">
                  <c:v>110.91</c:v>
                </c:pt>
                <c:pt idx="610">
                  <c:v>110.95</c:v>
                </c:pt>
                <c:pt idx="611">
                  <c:v>110.95</c:v>
                </c:pt>
                <c:pt idx="612">
                  <c:v>110.96</c:v>
                </c:pt>
                <c:pt idx="613">
                  <c:v>110.93</c:v>
                </c:pt>
                <c:pt idx="614">
                  <c:v>110.89</c:v>
                </c:pt>
                <c:pt idx="615">
                  <c:v>110.93</c:v>
                </c:pt>
                <c:pt idx="616">
                  <c:v>111.12</c:v>
                </c:pt>
                <c:pt idx="617">
                  <c:v>110.73</c:v>
                </c:pt>
                <c:pt idx="618">
                  <c:v>110.72</c:v>
                </c:pt>
                <c:pt idx="619">
                  <c:v>110.92</c:v>
                </c:pt>
                <c:pt idx="620">
                  <c:v>111</c:v>
                </c:pt>
                <c:pt idx="621">
                  <c:v>111.05</c:v>
                </c:pt>
                <c:pt idx="622">
                  <c:v>110.91</c:v>
                </c:pt>
                <c:pt idx="623">
                  <c:v>110.86</c:v>
                </c:pt>
                <c:pt idx="624">
                  <c:v>110.99</c:v>
                </c:pt>
                <c:pt idx="625">
                  <c:v>111.1</c:v>
                </c:pt>
                <c:pt idx="626">
                  <c:v>111.05</c:v>
                </c:pt>
                <c:pt idx="627">
                  <c:v>110.99</c:v>
                </c:pt>
                <c:pt idx="628">
                  <c:v>111.02</c:v>
                </c:pt>
                <c:pt idx="629">
                  <c:v>110.93</c:v>
                </c:pt>
                <c:pt idx="630">
                  <c:v>110.7</c:v>
                </c:pt>
                <c:pt idx="631">
                  <c:v>110.55</c:v>
                </c:pt>
                <c:pt idx="632">
                  <c:v>110.56</c:v>
                </c:pt>
                <c:pt idx="633">
                  <c:v>110.53</c:v>
                </c:pt>
                <c:pt idx="634">
                  <c:v>110.35</c:v>
                </c:pt>
                <c:pt idx="635">
                  <c:v>110.2</c:v>
                </c:pt>
                <c:pt idx="636">
                  <c:v>110.44</c:v>
                </c:pt>
                <c:pt idx="637">
                  <c:v>109.42</c:v>
                </c:pt>
                <c:pt idx="638">
                  <c:v>109.25</c:v>
                </c:pt>
                <c:pt idx="639">
                  <c:v>109.18</c:v>
                </c:pt>
                <c:pt idx="640">
                  <c:v>109.11</c:v>
                </c:pt>
                <c:pt idx="641">
                  <c:v>109.1</c:v>
                </c:pt>
                <c:pt idx="642">
                  <c:v>#N/A</c:v>
                </c:pt>
                <c:pt idx="643">
                  <c:v>108.99</c:v>
                </c:pt>
                <c:pt idx="644">
                  <c:v>108.59</c:v>
                </c:pt>
                <c:pt idx="645">
                  <c:v>108.56</c:v>
                </c:pt>
                <c:pt idx="646">
                  <c:v>108.15</c:v>
                </c:pt>
                <c:pt idx="647">
                  <c:v>107.77</c:v>
                </c:pt>
                <c:pt idx="648">
                  <c:v>107.76</c:v>
                </c:pt>
                <c:pt idx="649">
                  <c:v>107.28</c:v>
                </c:pt>
                <c:pt idx="650">
                  <c:v>107.26</c:v>
                </c:pt>
                <c:pt idx="651">
                  <c:v>107.11</c:v>
                </c:pt>
                <c:pt idx="652">
                  <c:v>107.11</c:v>
                </c:pt>
                <c:pt idx="653">
                  <c:v>106.84</c:v>
                </c:pt>
                <c:pt idx="654">
                  <c:v>106.63</c:v>
                </c:pt>
                <c:pt idx="655">
                  <c:v>106.66</c:v>
                </c:pt>
                <c:pt idx="656">
                  <c:v>106.5</c:v>
                </c:pt>
                <c:pt idx="657">
                  <c:v>106.43</c:v>
                </c:pt>
                <c:pt idx="658">
                  <c:v>106.12</c:v>
                </c:pt>
                <c:pt idx="659">
                  <c:v>106.09</c:v>
                </c:pt>
                <c:pt idx="660">
                  <c:v>106.06</c:v>
                </c:pt>
                <c:pt idx="661">
                  <c:v>105.75</c:v>
                </c:pt>
                <c:pt idx="662">
                  <c:v>105.65</c:v>
                </c:pt>
                <c:pt idx="663">
                  <c:v>105.44</c:v>
                </c:pt>
                <c:pt idx="664">
                  <c:v>105.25</c:v>
                </c:pt>
                <c:pt idx="665">
                  <c:v>105.2</c:v>
                </c:pt>
                <c:pt idx="666">
                  <c:v>105.01</c:v>
                </c:pt>
                <c:pt idx="667">
                  <c:v>104.74</c:v>
                </c:pt>
                <c:pt idx="668">
                  <c:v>104.47</c:v>
                </c:pt>
                <c:pt idx="669">
                  <c:v>104.44</c:v>
                </c:pt>
                <c:pt idx="670">
                  <c:v>104.21</c:v>
                </c:pt>
                <c:pt idx="671">
                  <c:v>103.87</c:v>
                </c:pt>
                <c:pt idx="672">
                  <c:v>103.63</c:v>
                </c:pt>
                <c:pt idx="673">
                  <c:v>103.39</c:v>
                </c:pt>
                <c:pt idx="674">
                  <c:v>102.87</c:v>
                </c:pt>
                <c:pt idx="675">
                  <c:v>102.87</c:v>
                </c:pt>
                <c:pt idx="676">
                  <c:v>102.53</c:v>
                </c:pt>
                <c:pt idx="677">
                  <c:v>102.34</c:v>
                </c:pt>
                <c:pt idx="678">
                  <c:v>102.29</c:v>
                </c:pt>
                <c:pt idx="679">
                  <c:v>102.23</c:v>
                </c:pt>
                <c:pt idx="680">
                  <c:v>102.05</c:v>
                </c:pt>
                <c:pt idx="681">
                  <c:v>101.82</c:v>
                </c:pt>
                <c:pt idx="682">
                  <c:v>101.83</c:v>
                </c:pt>
                <c:pt idx="683">
                  <c:v>101.75</c:v>
                </c:pt>
                <c:pt idx="684">
                  <c:v>101.41</c:v>
                </c:pt>
                <c:pt idx="685">
                  <c:v>101.35</c:v>
                </c:pt>
                <c:pt idx="686">
                  <c:v>101.13</c:v>
                </c:pt>
                <c:pt idx="687">
                  <c:v>101.04</c:v>
                </c:pt>
                <c:pt idx="688">
                  <c:v>100.88</c:v>
                </c:pt>
                <c:pt idx="689">
                  <c:v>100.68</c:v>
                </c:pt>
                <c:pt idx="690">
                  <c:v>100.6</c:v>
                </c:pt>
                <c:pt idx="691">
                  <c:v>100.45</c:v>
                </c:pt>
                <c:pt idx="692">
                  <c:v>100.32</c:v>
                </c:pt>
                <c:pt idx="693">
                  <c:v>100.26</c:v>
                </c:pt>
                <c:pt idx="694">
                  <c:v>100.08</c:v>
                </c:pt>
                <c:pt idx="695">
                  <c:v>100.04</c:v>
                </c:pt>
                <c:pt idx="696">
                  <c:v>99.93</c:v>
                </c:pt>
                <c:pt idx="697">
                  <c:v>99.88</c:v>
                </c:pt>
                <c:pt idx="698">
                  <c:v>99.73</c:v>
                </c:pt>
                <c:pt idx="699">
                  <c:v>99.63</c:v>
                </c:pt>
                <c:pt idx="700">
                  <c:v>99.65</c:v>
                </c:pt>
                <c:pt idx="701">
                  <c:v>99.64</c:v>
                </c:pt>
                <c:pt idx="702">
                  <c:v>99.73</c:v>
                </c:pt>
                <c:pt idx="703">
                  <c:v>99.64</c:v>
                </c:pt>
                <c:pt idx="704">
                  <c:v>99.55</c:v>
                </c:pt>
                <c:pt idx="705">
                  <c:v>99.55</c:v>
                </c:pt>
                <c:pt idx="706">
                  <c:v>99.58</c:v>
                </c:pt>
                <c:pt idx="707">
                  <c:v>#N/A</c:v>
                </c:pt>
                <c:pt idx="708">
                  <c:v>99.55</c:v>
                </c:pt>
                <c:pt idx="709">
                  <c:v>99.54</c:v>
                </c:pt>
                <c:pt idx="710">
                  <c:v>99.49</c:v>
                </c:pt>
                <c:pt idx="711">
                  <c:v>99.45</c:v>
                </c:pt>
                <c:pt idx="712">
                  <c:v>99.49</c:v>
                </c:pt>
                <c:pt idx="713">
                  <c:v>99.59</c:v>
                </c:pt>
                <c:pt idx="714">
                  <c:v>99.66</c:v>
                </c:pt>
                <c:pt idx="715">
                  <c:v>99.64</c:v>
                </c:pt>
                <c:pt idx="716">
                  <c:v>99.67</c:v>
                </c:pt>
                <c:pt idx="717">
                  <c:v>99.7</c:v>
                </c:pt>
                <c:pt idx="718">
                  <c:v>99.68</c:v>
                </c:pt>
                <c:pt idx="719">
                  <c:v>99.68</c:v>
                </c:pt>
                <c:pt idx="720">
                  <c:v>99.67</c:v>
                </c:pt>
                <c:pt idx="721">
                  <c:v>99.67</c:v>
                </c:pt>
                <c:pt idx="722">
                  <c:v>99.59</c:v>
                </c:pt>
                <c:pt idx="723">
                  <c:v>99.53</c:v>
                </c:pt>
                <c:pt idx="724">
                  <c:v>99.47</c:v>
                </c:pt>
                <c:pt idx="725">
                  <c:v>99.46</c:v>
                </c:pt>
                <c:pt idx="726">
                  <c:v>99.71</c:v>
                </c:pt>
                <c:pt idx="727">
                  <c:v>100.53</c:v>
                </c:pt>
                <c:pt idx="728">
                  <c:v>100.76</c:v>
                </c:pt>
                <c:pt idx="729">
                  <c:v>101</c:v>
                </c:pt>
                <c:pt idx="730">
                  <c:v>101.05</c:v>
                </c:pt>
                <c:pt idx="731">
                  <c:v>101.05</c:v>
                </c:pt>
                <c:pt idx="732">
                  <c:v>101.2</c:v>
                </c:pt>
                <c:pt idx="733">
                  <c:v>101.12</c:v>
                </c:pt>
                <c:pt idx="734">
                  <c:v>101.14</c:v>
                </c:pt>
                <c:pt idx="735">
                  <c:v>101.13</c:v>
                </c:pt>
                <c:pt idx="736">
                  <c:v>100.89</c:v>
                </c:pt>
                <c:pt idx="737">
                  <c:v>101.02</c:v>
                </c:pt>
                <c:pt idx="738">
                  <c:v>101.12</c:v>
                </c:pt>
                <c:pt idx="739">
                  <c:v>101.1</c:v>
                </c:pt>
                <c:pt idx="740">
                  <c:v>101.1</c:v>
                </c:pt>
                <c:pt idx="741">
                  <c:v>101.08</c:v>
                </c:pt>
                <c:pt idx="742">
                  <c:v>101.84</c:v>
                </c:pt>
                <c:pt idx="743">
                  <c:v>101.89</c:v>
                </c:pt>
                <c:pt idx="744">
                  <c:v>101.87</c:v>
                </c:pt>
                <c:pt idx="745">
                  <c:v>101.81</c:v>
                </c:pt>
                <c:pt idx="746">
                  <c:v>101.81</c:v>
                </c:pt>
                <c:pt idx="747">
                  <c:v>101.95</c:v>
                </c:pt>
                <c:pt idx="748">
                  <c:v>101.96</c:v>
                </c:pt>
                <c:pt idx="749">
                  <c:v>101.94</c:v>
                </c:pt>
                <c:pt idx="750">
                  <c:v>101.94</c:v>
                </c:pt>
                <c:pt idx="751">
                  <c:v>101.85</c:v>
                </c:pt>
                <c:pt idx="752">
                  <c:v>101.68</c:v>
                </c:pt>
                <c:pt idx="753">
                  <c:v>101.74</c:v>
                </c:pt>
                <c:pt idx="754">
                  <c:v>101.74</c:v>
                </c:pt>
                <c:pt idx="755">
                  <c:v>101.75</c:v>
                </c:pt>
                <c:pt idx="756">
                  <c:v>101.96</c:v>
                </c:pt>
                <c:pt idx="757">
                  <c:v>102.2</c:v>
                </c:pt>
                <c:pt idx="758">
                  <c:v>102.25</c:v>
                </c:pt>
                <c:pt idx="759">
                  <c:v>102.16</c:v>
                </c:pt>
                <c:pt idx="760">
                  <c:v>102.09</c:v>
                </c:pt>
                <c:pt idx="761">
                  <c:v>102.07</c:v>
                </c:pt>
                <c:pt idx="762">
                  <c:v>102.06</c:v>
                </c:pt>
                <c:pt idx="763">
                  <c:v>102.06</c:v>
                </c:pt>
                <c:pt idx="764">
                  <c:v>102.09</c:v>
                </c:pt>
                <c:pt idx="765">
                  <c:v>102.08</c:v>
                </c:pt>
                <c:pt idx="766">
                  <c:v>102.07</c:v>
                </c:pt>
                <c:pt idx="767">
                  <c:v>#N/A</c:v>
                </c:pt>
                <c:pt idx="768">
                  <c:v>102.07</c:v>
                </c:pt>
                <c:pt idx="769">
                  <c:v>101.92</c:v>
                </c:pt>
                <c:pt idx="770">
                  <c:v>101.71</c:v>
                </c:pt>
                <c:pt idx="771">
                  <c:v>101.72</c:v>
                </c:pt>
                <c:pt idx="772">
                  <c:v>101.68</c:v>
                </c:pt>
                <c:pt idx="773">
                  <c:v>101.58</c:v>
                </c:pt>
                <c:pt idx="774">
                  <c:v>101.47</c:v>
                </c:pt>
                <c:pt idx="775">
                  <c:v>101.42</c:v>
                </c:pt>
                <c:pt idx="776">
                  <c:v>101.43</c:v>
                </c:pt>
                <c:pt idx="777">
                  <c:v>101.33</c:v>
                </c:pt>
                <c:pt idx="778">
                  <c:v>101.19</c:v>
                </c:pt>
                <c:pt idx="779">
                  <c:v>101.04</c:v>
                </c:pt>
                <c:pt idx="780">
                  <c:v>101.04</c:v>
                </c:pt>
                <c:pt idx="781">
                  <c:v>100.69</c:v>
                </c:pt>
                <c:pt idx="782">
                  <c:v>100.66</c:v>
                </c:pt>
                <c:pt idx="783">
                  <c:v>100.56</c:v>
                </c:pt>
                <c:pt idx="784">
                  <c:v>100.38</c:v>
                </c:pt>
                <c:pt idx="785">
                  <c:v>100.32</c:v>
                </c:pt>
                <c:pt idx="786">
                  <c:v>100.28</c:v>
                </c:pt>
                <c:pt idx="787">
                  <c:v>100.28</c:v>
                </c:pt>
                <c:pt idx="788">
                  <c:v>100.26</c:v>
                </c:pt>
                <c:pt idx="789">
                  <c:v>100.06</c:v>
                </c:pt>
                <c:pt idx="790">
                  <c:v>99.8</c:v>
                </c:pt>
                <c:pt idx="791">
                  <c:v>99.61</c:v>
                </c:pt>
                <c:pt idx="792">
                  <c:v>99.52</c:v>
                </c:pt>
                <c:pt idx="793">
                  <c:v>99.49</c:v>
                </c:pt>
                <c:pt idx="794">
                  <c:v>99.41</c:v>
                </c:pt>
                <c:pt idx="795">
                  <c:v>99.37</c:v>
                </c:pt>
                <c:pt idx="796">
                  <c:v>99.11</c:v>
                </c:pt>
                <c:pt idx="797">
                  <c:v>98.98</c:v>
                </c:pt>
                <c:pt idx="798">
                  <c:v>98.75</c:v>
                </c:pt>
                <c:pt idx="799">
                  <c:v>98.75</c:v>
                </c:pt>
                <c:pt idx="800">
                  <c:v>98.64</c:v>
                </c:pt>
                <c:pt idx="801">
                  <c:v>98.64</c:v>
                </c:pt>
                <c:pt idx="802">
                  <c:v>98.63</c:v>
                </c:pt>
                <c:pt idx="803">
                  <c:v>98.54</c:v>
                </c:pt>
                <c:pt idx="804">
                  <c:v>98.42</c:v>
                </c:pt>
                <c:pt idx="805">
                  <c:v>98.33</c:v>
                </c:pt>
                <c:pt idx="806">
                  <c:v>98.26</c:v>
                </c:pt>
                <c:pt idx="807">
                  <c:v>98.26</c:v>
                </c:pt>
                <c:pt idx="808">
                  <c:v>98.24</c:v>
                </c:pt>
                <c:pt idx="809">
                  <c:v>98.12</c:v>
                </c:pt>
                <c:pt idx="810">
                  <c:v>98.04</c:v>
                </c:pt>
                <c:pt idx="811">
                  <c:v>#N/A</c:v>
                </c:pt>
                <c:pt idx="812">
                  <c:v>97.91</c:v>
                </c:pt>
                <c:pt idx="813">
                  <c:v>97.91</c:v>
                </c:pt>
                <c:pt idx="814">
                  <c:v>97.91</c:v>
                </c:pt>
                <c:pt idx="815">
                  <c:v>97.79</c:v>
                </c:pt>
                <c:pt idx="816">
                  <c:v>97.69</c:v>
                </c:pt>
                <c:pt idx="817">
                  <c:v>97.66</c:v>
                </c:pt>
                <c:pt idx="818">
                  <c:v>97.65</c:v>
                </c:pt>
                <c:pt idx="819">
                  <c:v>97.51</c:v>
                </c:pt>
                <c:pt idx="820">
                  <c:v>97.5</c:v>
                </c:pt>
                <c:pt idx="821">
                  <c:v>97.5</c:v>
                </c:pt>
                <c:pt idx="822">
                  <c:v>97.5</c:v>
                </c:pt>
                <c:pt idx="823">
                  <c:v>97.44</c:v>
                </c:pt>
                <c:pt idx="824">
                  <c:v>#N/A</c:v>
                </c:pt>
                <c:pt idx="825">
                  <c:v>97.46</c:v>
                </c:pt>
                <c:pt idx="826">
                  <c:v>97.39</c:v>
                </c:pt>
                <c:pt idx="827">
                  <c:v>97.39</c:v>
                </c:pt>
                <c:pt idx="828">
                  <c:v>97.44</c:v>
                </c:pt>
                <c:pt idx="829">
                  <c:v>97.18</c:v>
                </c:pt>
                <c:pt idx="830">
                  <c:v>97.15</c:v>
                </c:pt>
                <c:pt idx="831">
                  <c:v>97.03</c:v>
                </c:pt>
                <c:pt idx="832">
                  <c:v>96.97</c:v>
                </c:pt>
                <c:pt idx="833">
                  <c:v>96.64</c:v>
                </c:pt>
                <c:pt idx="834">
                  <c:v>96.57</c:v>
                </c:pt>
                <c:pt idx="835">
                  <c:v>96.57</c:v>
                </c:pt>
                <c:pt idx="836">
                  <c:v>96.41</c:v>
                </c:pt>
                <c:pt idx="837">
                  <c:v>96.4</c:v>
                </c:pt>
                <c:pt idx="838">
                  <c:v>96.26</c:v>
                </c:pt>
                <c:pt idx="839">
                  <c:v>96.03</c:v>
                </c:pt>
                <c:pt idx="840">
                  <c:v>95.82</c:v>
                </c:pt>
                <c:pt idx="841">
                  <c:v>95.77</c:v>
                </c:pt>
                <c:pt idx="842">
                  <c:v>95.51</c:v>
                </c:pt>
                <c:pt idx="843">
                  <c:v>95.22</c:v>
                </c:pt>
                <c:pt idx="844">
                  <c:v>95.21</c:v>
                </c:pt>
                <c:pt idx="845">
                  <c:v>95.04</c:v>
                </c:pt>
                <c:pt idx="846">
                  <c:v>94.84</c:v>
                </c:pt>
                <c:pt idx="847">
                  <c:v>94.61</c:v>
                </c:pt>
                <c:pt idx="848">
                  <c:v>94.56</c:v>
                </c:pt>
                <c:pt idx="849">
                  <c:v>94.32</c:v>
                </c:pt>
                <c:pt idx="850">
                  <c:v>94.15</c:v>
                </c:pt>
                <c:pt idx="851">
                  <c:v>93.59</c:v>
                </c:pt>
                <c:pt idx="852">
                  <c:v>93.39</c:v>
                </c:pt>
                <c:pt idx="853">
                  <c:v>93.43</c:v>
                </c:pt>
                <c:pt idx="854">
                  <c:v>93.39</c:v>
                </c:pt>
                <c:pt idx="855">
                  <c:v>93.17</c:v>
                </c:pt>
                <c:pt idx="856">
                  <c:v>93.14</c:v>
                </c:pt>
                <c:pt idx="857">
                  <c:v>92.77</c:v>
                </c:pt>
                <c:pt idx="858">
                  <c:v>92.68</c:v>
                </c:pt>
                <c:pt idx="859">
                  <c:v>92.68</c:v>
                </c:pt>
                <c:pt idx="860">
                  <c:v>92.7</c:v>
                </c:pt>
                <c:pt idx="861">
                  <c:v>92.69</c:v>
                </c:pt>
                <c:pt idx="862">
                  <c:v>92.67</c:v>
                </c:pt>
                <c:pt idx="863">
                  <c:v>92.4</c:v>
                </c:pt>
                <c:pt idx="864">
                  <c:v>92.37</c:v>
                </c:pt>
                <c:pt idx="865">
                  <c:v>92.22</c:v>
                </c:pt>
                <c:pt idx="866">
                  <c:v>92.27</c:v>
                </c:pt>
                <c:pt idx="867">
                  <c:v>92.31</c:v>
                </c:pt>
                <c:pt idx="868">
                  <c:v>92.27</c:v>
                </c:pt>
                <c:pt idx="869">
                  <c:v>92.1</c:v>
                </c:pt>
                <c:pt idx="870">
                  <c:v>91.33</c:v>
                </c:pt>
                <c:pt idx="871">
                  <c:v>91.92</c:v>
                </c:pt>
                <c:pt idx="872">
                  <c:v>91.71</c:v>
                </c:pt>
                <c:pt idx="873">
                  <c:v>91.52</c:v>
                </c:pt>
                <c:pt idx="874">
                  <c:v>91.36</c:v>
                </c:pt>
                <c:pt idx="875">
                  <c:v>91.19</c:v>
                </c:pt>
                <c:pt idx="876">
                  <c:v>90.98</c:v>
                </c:pt>
                <c:pt idx="877">
                  <c:v>90.92</c:v>
                </c:pt>
                <c:pt idx="878">
                  <c:v>90.89</c:v>
                </c:pt>
                <c:pt idx="879">
                  <c:v>90.63</c:v>
                </c:pt>
                <c:pt idx="880">
                  <c:v>90.52</c:v>
                </c:pt>
                <c:pt idx="881">
                  <c:v>90.52</c:v>
                </c:pt>
                <c:pt idx="882">
                  <c:v>90.16</c:v>
                </c:pt>
                <c:pt idx="883">
                  <c:v>90.08</c:v>
                </c:pt>
                <c:pt idx="884">
                  <c:v>89.88</c:v>
                </c:pt>
                <c:pt idx="885">
                  <c:v>89.76</c:v>
                </c:pt>
                <c:pt idx="886">
                  <c:v>89.51</c:v>
                </c:pt>
                <c:pt idx="887">
                  <c:v>#N/A</c:v>
                </c:pt>
                <c:pt idx="888">
                  <c:v>89.39</c:v>
                </c:pt>
                <c:pt idx="889">
                  <c:v>89.24</c:v>
                </c:pt>
                <c:pt idx="890">
                  <c:v>89.18</c:v>
                </c:pt>
                <c:pt idx="891">
                  <c:v>89.16</c:v>
                </c:pt>
                <c:pt idx="892">
                  <c:v>89.02</c:v>
                </c:pt>
                <c:pt idx="893">
                  <c:v>88.89</c:v>
                </c:pt>
                <c:pt idx="894">
                  <c:v>88.77</c:v>
                </c:pt>
                <c:pt idx="895">
                  <c:v>88.15</c:v>
                </c:pt>
                <c:pt idx="896">
                  <c:v>87.72</c:v>
                </c:pt>
                <c:pt idx="897">
                  <c:v>87.42</c:v>
                </c:pt>
                <c:pt idx="898">
                  <c:v>87.45</c:v>
                </c:pt>
                <c:pt idx="899">
                  <c:v>87.4</c:v>
                </c:pt>
                <c:pt idx="900">
                  <c:v>87.28</c:v>
                </c:pt>
                <c:pt idx="901">
                  <c:v>87.25</c:v>
                </c:pt>
                <c:pt idx="902">
                  <c:v>87.11</c:v>
                </c:pt>
                <c:pt idx="903">
                  <c:v>87.04</c:v>
                </c:pt>
                <c:pt idx="904">
                  <c:v>87.02</c:v>
                </c:pt>
                <c:pt idx="905">
                  <c:v>86.79</c:v>
                </c:pt>
                <c:pt idx="906">
                  <c:v>86.59</c:v>
                </c:pt>
                <c:pt idx="907">
                  <c:v>86.48</c:v>
                </c:pt>
                <c:pt idx="908">
                  <c:v>86.55</c:v>
                </c:pt>
                <c:pt idx="909">
                  <c:v>86.4</c:v>
                </c:pt>
                <c:pt idx="910">
                  <c:v>86.56</c:v>
                </c:pt>
                <c:pt idx="911">
                  <c:v>86.5</c:v>
                </c:pt>
                <c:pt idx="912">
                  <c:v>86.31</c:v>
                </c:pt>
                <c:pt idx="913">
                  <c:v>86.29</c:v>
                </c:pt>
                <c:pt idx="914">
                  <c:v>86.13</c:v>
                </c:pt>
                <c:pt idx="915">
                  <c:v>85.54</c:v>
                </c:pt>
                <c:pt idx="916">
                  <c:v>85.42</c:v>
                </c:pt>
                <c:pt idx="917">
                  <c:v>85.25</c:v>
                </c:pt>
                <c:pt idx="918">
                  <c:v>85.14</c:v>
                </c:pt>
                <c:pt idx="919">
                  <c:v>84.48</c:v>
                </c:pt>
                <c:pt idx="920">
                  <c:v>84.41</c:v>
                </c:pt>
                <c:pt idx="921">
                  <c:v>84.26</c:v>
                </c:pt>
                <c:pt idx="922">
                  <c:v>83.82</c:v>
                </c:pt>
                <c:pt idx="923">
                  <c:v>83.74</c:v>
                </c:pt>
                <c:pt idx="924">
                  <c:v>83.69</c:v>
                </c:pt>
                <c:pt idx="925">
                  <c:v>83.58</c:v>
                </c:pt>
                <c:pt idx="926">
                  <c:v>83.57</c:v>
                </c:pt>
                <c:pt idx="927">
                  <c:v>83.51</c:v>
                </c:pt>
                <c:pt idx="928">
                  <c:v>83.45</c:v>
                </c:pt>
                <c:pt idx="929">
                  <c:v>83.38</c:v>
                </c:pt>
                <c:pt idx="930">
                  <c:v>83.29</c:v>
                </c:pt>
                <c:pt idx="931">
                  <c:v>83.2</c:v>
                </c:pt>
                <c:pt idx="932">
                  <c:v>83.14</c:v>
                </c:pt>
                <c:pt idx="933">
                  <c:v>82.55</c:v>
                </c:pt>
                <c:pt idx="934">
                  <c:v>82.29</c:v>
                </c:pt>
                <c:pt idx="935">
                  <c:v>82.46</c:v>
                </c:pt>
                <c:pt idx="936">
                  <c:v>82.37</c:v>
                </c:pt>
                <c:pt idx="937">
                  <c:v>82.35</c:v>
                </c:pt>
                <c:pt idx="938">
                  <c:v>82.33</c:v>
                </c:pt>
                <c:pt idx="939">
                  <c:v>82.04</c:v>
                </c:pt>
                <c:pt idx="940">
                  <c:v>82.03</c:v>
                </c:pt>
                <c:pt idx="941">
                  <c:v>82.02</c:v>
                </c:pt>
                <c:pt idx="942">
                  <c:v>81.91</c:v>
                </c:pt>
                <c:pt idx="943">
                  <c:v>82.01</c:v>
                </c:pt>
                <c:pt idx="944">
                  <c:v>81.72</c:v>
                </c:pt>
                <c:pt idx="945">
                  <c:v>81.680000000000007</c:v>
                </c:pt>
                <c:pt idx="946">
                  <c:v>81.66</c:v>
                </c:pt>
                <c:pt idx="947">
                  <c:v>81.64</c:v>
                </c:pt>
                <c:pt idx="948">
                  <c:v>81.599999999999994</c:v>
                </c:pt>
                <c:pt idx="949">
                  <c:v>81.63</c:v>
                </c:pt>
                <c:pt idx="950">
                  <c:v>81.59</c:v>
                </c:pt>
                <c:pt idx="951">
                  <c:v>81.45</c:v>
                </c:pt>
                <c:pt idx="952">
                  <c:v>81.33</c:v>
                </c:pt>
                <c:pt idx="953">
                  <c:v>81.349999999999994</c:v>
                </c:pt>
                <c:pt idx="954">
                  <c:v>81.33</c:v>
                </c:pt>
                <c:pt idx="955">
                  <c:v>81.38</c:v>
                </c:pt>
                <c:pt idx="956">
                  <c:v>81.12</c:v>
                </c:pt>
                <c:pt idx="957">
                  <c:v>81.150000000000006</c:v>
                </c:pt>
                <c:pt idx="958">
                  <c:v>81.25</c:v>
                </c:pt>
                <c:pt idx="959">
                  <c:v>81.19</c:v>
                </c:pt>
                <c:pt idx="960">
                  <c:v>81.17</c:v>
                </c:pt>
                <c:pt idx="961">
                  <c:v>81.11</c:v>
                </c:pt>
                <c:pt idx="962">
                  <c:v>81.09</c:v>
                </c:pt>
                <c:pt idx="963">
                  <c:v>81.14</c:v>
                </c:pt>
                <c:pt idx="964">
                  <c:v>81.14</c:v>
                </c:pt>
                <c:pt idx="965">
                  <c:v>81.599999999999994</c:v>
                </c:pt>
                <c:pt idx="966">
                  <c:v>81.7</c:v>
                </c:pt>
                <c:pt idx="967">
                  <c:v>81.680000000000007</c:v>
                </c:pt>
                <c:pt idx="968">
                  <c:v>81.73</c:v>
                </c:pt>
                <c:pt idx="969">
                  <c:v>81.62</c:v>
                </c:pt>
                <c:pt idx="970">
                  <c:v>81.790000000000006</c:v>
                </c:pt>
                <c:pt idx="971">
                  <c:v>81.73</c:v>
                </c:pt>
                <c:pt idx="972">
                  <c:v>81.650000000000006</c:v>
                </c:pt>
                <c:pt idx="973">
                  <c:v>81.64</c:v>
                </c:pt>
                <c:pt idx="974">
                  <c:v>81.59</c:v>
                </c:pt>
                <c:pt idx="975">
                  <c:v>81.760000000000005</c:v>
                </c:pt>
                <c:pt idx="976">
                  <c:v>81.709999999999994</c:v>
                </c:pt>
                <c:pt idx="977">
                  <c:v>81.63</c:v>
                </c:pt>
                <c:pt idx="978">
                  <c:v>81.680000000000007</c:v>
                </c:pt>
                <c:pt idx="979">
                  <c:v>81.61</c:v>
                </c:pt>
                <c:pt idx="980">
                  <c:v>81.62</c:v>
                </c:pt>
                <c:pt idx="981">
                  <c:v>81.59</c:v>
                </c:pt>
                <c:pt idx="982">
                  <c:v>81.69</c:v>
                </c:pt>
                <c:pt idx="983">
                  <c:v>81.790000000000006</c:v>
                </c:pt>
                <c:pt idx="984">
                  <c:v>81.47</c:v>
                </c:pt>
                <c:pt idx="985">
                  <c:v>81.459999999999994</c:v>
                </c:pt>
                <c:pt idx="986">
                  <c:v>81.33</c:v>
                </c:pt>
                <c:pt idx="987">
                  <c:v>81.510000000000005</c:v>
                </c:pt>
                <c:pt idx="988">
                  <c:v>81.45</c:v>
                </c:pt>
                <c:pt idx="989">
                  <c:v>81.45</c:v>
                </c:pt>
                <c:pt idx="990">
                  <c:v>#N/A</c:v>
                </c:pt>
                <c:pt idx="991">
                  <c:v>81.3</c:v>
                </c:pt>
                <c:pt idx="992">
                  <c:v>81.33</c:v>
                </c:pt>
                <c:pt idx="993">
                  <c:v>81.319999999999993</c:v>
                </c:pt>
                <c:pt idx="994">
                  <c:v>81.27</c:v>
                </c:pt>
                <c:pt idx="995">
                  <c:v>81.27</c:v>
                </c:pt>
                <c:pt idx="996">
                  <c:v>81.31</c:v>
                </c:pt>
                <c:pt idx="997">
                  <c:v>81.3</c:v>
                </c:pt>
                <c:pt idx="998">
                  <c:v>81.150000000000006</c:v>
                </c:pt>
                <c:pt idx="999">
                  <c:v>80.94</c:v>
                </c:pt>
                <c:pt idx="1000">
                  <c:v>80.959999999999994</c:v>
                </c:pt>
                <c:pt idx="1001">
                  <c:v>81.010000000000005</c:v>
                </c:pt>
                <c:pt idx="1002">
                  <c:v>80.97</c:v>
                </c:pt>
                <c:pt idx="1003">
                  <c:v>80.92</c:v>
                </c:pt>
                <c:pt idx="1004">
                  <c:v>80.92</c:v>
                </c:pt>
                <c:pt idx="1005">
                  <c:v>80.84</c:v>
                </c:pt>
                <c:pt idx="1006">
                  <c:v>80.819999999999993</c:v>
                </c:pt>
                <c:pt idx="1007">
                  <c:v>80.819999999999993</c:v>
                </c:pt>
                <c:pt idx="1008">
                  <c:v>80.680000000000007</c:v>
                </c:pt>
                <c:pt idx="1009">
                  <c:v>80.489999999999995</c:v>
                </c:pt>
                <c:pt idx="1010">
                  <c:v>80.510000000000005</c:v>
                </c:pt>
                <c:pt idx="1011">
                  <c:v>80.47</c:v>
                </c:pt>
                <c:pt idx="1012">
                  <c:v>80.41</c:v>
                </c:pt>
                <c:pt idx="1013">
                  <c:v>80.349999999999994</c:v>
                </c:pt>
                <c:pt idx="1014">
                  <c:v>80.33</c:v>
                </c:pt>
                <c:pt idx="1015">
                  <c:v>80.209999999999994</c:v>
                </c:pt>
                <c:pt idx="1016">
                  <c:v>80.209999999999994</c:v>
                </c:pt>
                <c:pt idx="1017">
                  <c:v>79.95</c:v>
                </c:pt>
                <c:pt idx="1018">
                  <c:v>79.92</c:v>
                </c:pt>
                <c:pt idx="1019">
                  <c:v>79.849999999999994</c:v>
                </c:pt>
                <c:pt idx="1020">
                  <c:v>79.73</c:v>
                </c:pt>
                <c:pt idx="1021">
                  <c:v>79.67</c:v>
                </c:pt>
                <c:pt idx="1022">
                  <c:v>79.650000000000006</c:v>
                </c:pt>
                <c:pt idx="1023">
                  <c:v>79.7</c:v>
                </c:pt>
                <c:pt idx="1024">
                  <c:v>79.739999999999995</c:v>
                </c:pt>
                <c:pt idx="1025">
                  <c:v>79.73</c:v>
                </c:pt>
                <c:pt idx="1026">
                  <c:v>79.650000000000006</c:v>
                </c:pt>
                <c:pt idx="1027">
                  <c:v>79.61</c:v>
                </c:pt>
                <c:pt idx="1028">
                  <c:v>79.459999999999994</c:v>
                </c:pt>
                <c:pt idx="1029">
                  <c:v>79.459999999999994</c:v>
                </c:pt>
                <c:pt idx="1030">
                  <c:v>79.3</c:v>
                </c:pt>
                <c:pt idx="1031">
                  <c:v>79.290000000000006</c:v>
                </c:pt>
                <c:pt idx="1032">
                  <c:v>79.3</c:v>
                </c:pt>
                <c:pt idx="1033">
                  <c:v>79.3</c:v>
                </c:pt>
                <c:pt idx="1034">
                  <c:v>79.25</c:v>
                </c:pt>
                <c:pt idx="1035">
                  <c:v>79.12</c:v>
                </c:pt>
                <c:pt idx="1036">
                  <c:v>79.08</c:v>
                </c:pt>
                <c:pt idx="1037">
                  <c:v>79</c:v>
                </c:pt>
                <c:pt idx="1038">
                  <c:v>78.98</c:v>
                </c:pt>
                <c:pt idx="1039">
                  <c:v>78.94</c:v>
                </c:pt>
                <c:pt idx="1040">
                  <c:v>78.91</c:v>
                </c:pt>
                <c:pt idx="1041">
                  <c:v>78.8</c:v>
                </c:pt>
                <c:pt idx="1042">
                  <c:v>78.8</c:v>
                </c:pt>
                <c:pt idx="1043">
                  <c:v>78.760000000000005</c:v>
                </c:pt>
                <c:pt idx="1044">
                  <c:v>78.739999999999995</c:v>
                </c:pt>
                <c:pt idx="1045">
                  <c:v>78.680000000000007</c:v>
                </c:pt>
                <c:pt idx="1046">
                  <c:v>78.599999999999994</c:v>
                </c:pt>
                <c:pt idx="1047">
                  <c:v>78.58</c:v>
                </c:pt>
                <c:pt idx="1048">
                  <c:v>78.39</c:v>
                </c:pt>
                <c:pt idx="1049">
                  <c:v>78.39</c:v>
                </c:pt>
                <c:pt idx="1050">
                  <c:v>78.39</c:v>
                </c:pt>
                <c:pt idx="1051">
                  <c:v>78.36</c:v>
                </c:pt>
                <c:pt idx="1052">
                  <c:v>78.36</c:v>
                </c:pt>
                <c:pt idx="1053">
                  <c:v>78.44</c:v>
                </c:pt>
                <c:pt idx="1054">
                  <c:v>78.33</c:v>
                </c:pt>
                <c:pt idx="1055">
                  <c:v>#N/A</c:v>
                </c:pt>
                <c:pt idx="1056">
                  <c:v>78.3</c:v>
                </c:pt>
                <c:pt idx="1057">
                  <c:v>78.13</c:v>
                </c:pt>
                <c:pt idx="1058">
                  <c:v>78.12</c:v>
                </c:pt>
                <c:pt idx="1059">
                  <c:v>78.12</c:v>
                </c:pt>
                <c:pt idx="1060">
                  <c:v>78.12</c:v>
                </c:pt>
                <c:pt idx="1061">
                  <c:v>78.12</c:v>
                </c:pt>
                <c:pt idx="1062">
                  <c:v>78.12</c:v>
                </c:pt>
                <c:pt idx="1063">
                  <c:v>78.12</c:v>
                </c:pt>
                <c:pt idx="1064">
                  <c:v>78.099999999999994</c:v>
                </c:pt>
                <c:pt idx="1065">
                  <c:v>78.09</c:v>
                </c:pt>
                <c:pt idx="1066">
                  <c:v>78.040000000000006</c:v>
                </c:pt>
                <c:pt idx="1067">
                  <c:v>78.069999999999993</c:v>
                </c:pt>
                <c:pt idx="1068">
                  <c:v>78.02</c:v>
                </c:pt>
                <c:pt idx="1069">
                  <c:v>78</c:v>
                </c:pt>
                <c:pt idx="1070">
                  <c:v>77.959999999999994</c:v>
                </c:pt>
                <c:pt idx="1071">
                  <c:v>77.959999999999994</c:v>
                </c:pt>
                <c:pt idx="1072">
                  <c:v>78.05</c:v>
                </c:pt>
                <c:pt idx="1073">
                  <c:v>77.86</c:v>
                </c:pt>
                <c:pt idx="1074">
                  <c:v>77.78</c:v>
                </c:pt>
                <c:pt idx="1075">
                  <c:v>77.77</c:v>
                </c:pt>
                <c:pt idx="1076">
                  <c:v>77.760000000000005</c:v>
                </c:pt>
                <c:pt idx="1077">
                  <c:v>78.17</c:v>
                </c:pt>
                <c:pt idx="1078">
                  <c:v>78.28</c:v>
                </c:pt>
                <c:pt idx="1079">
                  <c:v>78.28</c:v>
                </c:pt>
                <c:pt idx="1080">
                  <c:v>78.3</c:v>
                </c:pt>
                <c:pt idx="1081">
                  <c:v>78.23</c:v>
                </c:pt>
                <c:pt idx="1082">
                  <c:v>78.2</c:v>
                </c:pt>
                <c:pt idx="1083">
                  <c:v>78.14</c:v>
                </c:pt>
                <c:pt idx="1084">
                  <c:v>78.19</c:v>
                </c:pt>
                <c:pt idx="1085">
                  <c:v>78.03</c:v>
                </c:pt>
                <c:pt idx="1086">
                  <c:v>78.62</c:v>
                </c:pt>
                <c:pt idx="1087">
                  <c:v>78.760000000000005</c:v>
                </c:pt>
                <c:pt idx="1088">
                  <c:v>78.62</c:v>
                </c:pt>
                <c:pt idx="1089">
                  <c:v>78.489999999999995</c:v>
                </c:pt>
                <c:pt idx="1090">
                  <c:v>78.5</c:v>
                </c:pt>
                <c:pt idx="1091">
                  <c:v>78.53</c:v>
                </c:pt>
                <c:pt idx="1092">
                  <c:v>78.58</c:v>
                </c:pt>
                <c:pt idx="1093">
                  <c:v>78.599999999999994</c:v>
                </c:pt>
                <c:pt idx="1094">
                  <c:v>78.69</c:v>
                </c:pt>
                <c:pt idx="1095">
                  <c:v>79.31</c:v>
                </c:pt>
                <c:pt idx="1096">
                  <c:v>79.56</c:v>
                </c:pt>
                <c:pt idx="1097">
                  <c:v>79.7</c:v>
                </c:pt>
                <c:pt idx="1098">
                  <c:v>79.95</c:v>
                </c:pt>
                <c:pt idx="1099">
                  <c:v>80.05</c:v>
                </c:pt>
                <c:pt idx="1100">
                  <c:v>80.53</c:v>
                </c:pt>
                <c:pt idx="1101">
                  <c:v>80.61</c:v>
                </c:pt>
                <c:pt idx="1102">
                  <c:v>80.959999999999994</c:v>
                </c:pt>
                <c:pt idx="1103">
                  <c:v>81.12</c:v>
                </c:pt>
                <c:pt idx="1104">
                  <c:v>81.489999999999995</c:v>
                </c:pt>
                <c:pt idx="1105">
                  <c:v>81.69</c:v>
                </c:pt>
                <c:pt idx="1106">
                  <c:v>81.86</c:v>
                </c:pt>
                <c:pt idx="1107">
                  <c:v>81.88</c:v>
                </c:pt>
                <c:pt idx="1108">
                  <c:v>81.900000000000006</c:v>
                </c:pt>
                <c:pt idx="1109">
                  <c:v>82.05</c:v>
                </c:pt>
                <c:pt idx="1110">
                  <c:v>81.95</c:v>
                </c:pt>
                <c:pt idx="1111">
                  <c:v>82.13</c:v>
                </c:pt>
                <c:pt idx="1112">
                  <c:v>82.09</c:v>
                </c:pt>
                <c:pt idx="1113">
                  <c:v>82.13</c:v>
                </c:pt>
                <c:pt idx="1114">
                  <c:v>82.13</c:v>
                </c:pt>
                <c:pt idx="1115">
                  <c:v>#N/A</c:v>
                </c:pt>
                <c:pt idx="1116">
                  <c:v>82.47</c:v>
                </c:pt>
                <c:pt idx="1117">
                  <c:v>82.52</c:v>
                </c:pt>
                <c:pt idx="1118">
                  <c:v>82.72</c:v>
                </c:pt>
                <c:pt idx="1119">
                  <c:v>82.71</c:v>
                </c:pt>
                <c:pt idx="1120">
                  <c:v>82.92</c:v>
                </c:pt>
                <c:pt idx="1121">
                  <c:v>83.05</c:v>
                </c:pt>
                <c:pt idx="1122">
                  <c:v>83.23</c:v>
                </c:pt>
                <c:pt idx="1123">
                  <c:v>83.26</c:v>
                </c:pt>
                <c:pt idx="1124">
                  <c:v>83.25</c:v>
                </c:pt>
                <c:pt idx="1125">
                  <c:v>83.37</c:v>
                </c:pt>
                <c:pt idx="1126">
                  <c:v>83.43</c:v>
                </c:pt>
                <c:pt idx="1127">
                  <c:v>83.34</c:v>
                </c:pt>
                <c:pt idx="1128">
                  <c:v>83.33</c:v>
                </c:pt>
                <c:pt idx="1129">
                  <c:v>83.53</c:v>
                </c:pt>
                <c:pt idx="1130">
                  <c:v>83.61</c:v>
                </c:pt>
                <c:pt idx="1131">
                  <c:v>83.5</c:v>
                </c:pt>
                <c:pt idx="1132">
                  <c:v>83.28</c:v>
                </c:pt>
                <c:pt idx="1133">
                  <c:v>83.48</c:v>
                </c:pt>
                <c:pt idx="1134">
                  <c:v>83.7</c:v>
                </c:pt>
                <c:pt idx="1135">
                  <c:v>83.72</c:v>
                </c:pt>
                <c:pt idx="1136">
                  <c:v>83.7</c:v>
                </c:pt>
                <c:pt idx="1137">
                  <c:v>83.75</c:v>
                </c:pt>
                <c:pt idx="1138">
                  <c:v>83.71</c:v>
                </c:pt>
                <c:pt idx="1139">
                  <c:v>83.61</c:v>
                </c:pt>
                <c:pt idx="1140">
                  <c:v>83.43</c:v>
                </c:pt>
                <c:pt idx="1141">
                  <c:v>83.47</c:v>
                </c:pt>
                <c:pt idx="1142">
                  <c:v>83.33</c:v>
                </c:pt>
                <c:pt idx="1143">
                  <c:v>83.16</c:v>
                </c:pt>
                <c:pt idx="1144">
                  <c:v>83.17</c:v>
                </c:pt>
                <c:pt idx="1145">
                  <c:v>82.82</c:v>
                </c:pt>
                <c:pt idx="1146">
                  <c:v>82.72</c:v>
                </c:pt>
                <c:pt idx="1147">
                  <c:v>82.74</c:v>
                </c:pt>
                <c:pt idx="1148">
                  <c:v>82.75</c:v>
                </c:pt>
                <c:pt idx="1149">
                  <c:v>82.72</c:v>
                </c:pt>
                <c:pt idx="1150">
                  <c:v>82.56</c:v>
                </c:pt>
                <c:pt idx="1151">
                  <c:v>82.49</c:v>
                </c:pt>
                <c:pt idx="1152">
                  <c:v>82.43</c:v>
                </c:pt>
                <c:pt idx="1153">
                  <c:v>82.42</c:v>
                </c:pt>
                <c:pt idx="1154">
                  <c:v>82.33</c:v>
                </c:pt>
                <c:pt idx="1155">
                  <c:v>82.19</c:v>
                </c:pt>
                <c:pt idx="1156">
                  <c:v>82.17</c:v>
                </c:pt>
                <c:pt idx="1157">
                  <c:v>81.86</c:v>
                </c:pt>
                <c:pt idx="1158">
                  <c:v>81.86</c:v>
                </c:pt>
                <c:pt idx="1159">
                  <c:v>81.93</c:v>
                </c:pt>
                <c:pt idx="1160">
                  <c:v>81.819999999999993</c:v>
                </c:pt>
                <c:pt idx="1161">
                  <c:v>81.72</c:v>
                </c:pt>
                <c:pt idx="1162">
                  <c:v>81.650000000000006</c:v>
                </c:pt>
                <c:pt idx="1163">
                  <c:v>81.59</c:v>
                </c:pt>
                <c:pt idx="1164">
                  <c:v>81.47</c:v>
                </c:pt>
                <c:pt idx="1165">
                  <c:v>81.52</c:v>
                </c:pt>
                <c:pt idx="1166">
                  <c:v>81.510000000000005</c:v>
                </c:pt>
                <c:pt idx="1167">
                  <c:v>81.28</c:v>
                </c:pt>
                <c:pt idx="1168">
                  <c:v>81.2</c:v>
                </c:pt>
                <c:pt idx="1169">
                  <c:v>81.19</c:v>
                </c:pt>
                <c:pt idx="1170">
                  <c:v>81.2</c:v>
                </c:pt>
                <c:pt idx="1171">
                  <c:v>81.12</c:v>
                </c:pt>
                <c:pt idx="1172">
                  <c:v>81.209999999999994</c:v>
                </c:pt>
                <c:pt idx="1173">
                  <c:v>81.53</c:v>
                </c:pt>
                <c:pt idx="1174">
                  <c:v>81.53</c:v>
                </c:pt>
                <c:pt idx="1175">
                  <c:v>81.53</c:v>
                </c:pt>
                <c:pt idx="1176">
                  <c:v>#N/A</c:v>
                </c:pt>
                <c:pt idx="1177">
                  <c:v>81.83</c:v>
                </c:pt>
                <c:pt idx="1178">
                  <c:v>82.03</c:v>
                </c:pt>
                <c:pt idx="1179">
                  <c:v>82.08</c:v>
                </c:pt>
                <c:pt idx="1180">
                  <c:v>82.12</c:v>
                </c:pt>
                <c:pt idx="1181">
                  <c:v>82.09</c:v>
                </c:pt>
                <c:pt idx="1182">
                  <c:v>82.22</c:v>
                </c:pt>
                <c:pt idx="1183">
                  <c:v>82.98</c:v>
                </c:pt>
                <c:pt idx="1184">
                  <c:v>83.39</c:v>
                </c:pt>
                <c:pt idx="1185">
                  <c:v>83.44</c:v>
                </c:pt>
                <c:pt idx="1186">
                  <c:v>83.34</c:v>
                </c:pt>
                <c:pt idx="1187">
                  <c:v>83.55</c:v>
                </c:pt>
                <c:pt idx="1188">
                  <c:v>83.63</c:v>
                </c:pt>
                <c:pt idx="1189">
                  <c:v>83.62</c:v>
                </c:pt>
                <c:pt idx="1190">
                  <c:v>83.67</c:v>
                </c:pt>
                <c:pt idx="1191">
                  <c:v>83.68</c:v>
                </c:pt>
                <c:pt idx="1192">
                  <c:v>83.82</c:v>
                </c:pt>
                <c:pt idx="1193">
                  <c:v>83.99</c:v>
                </c:pt>
                <c:pt idx="1194">
                  <c:v>84</c:v>
                </c:pt>
                <c:pt idx="1195">
                  <c:v>84.08</c:v>
                </c:pt>
                <c:pt idx="1196">
                  <c:v>85.36</c:v>
                </c:pt>
                <c:pt idx="1197">
                  <c:v>85.57</c:v>
                </c:pt>
                <c:pt idx="1198">
                  <c:v>85.78</c:v>
                </c:pt>
                <c:pt idx="1199">
                  <c:v>85.8</c:v>
                </c:pt>
                <c:pt idx="1200">
                  <c:v>86.14</c:v>
                </c:pt>
                <c:pt idx="1201">
                  <c:v>86.64</c:v>
                </c:pt>
                <c:pt idx="1202">
                  <c:v>86.77</c:v>
                </c:pt>
                <c:pt idx="1203">
                  <c:v>86.79</c:v>
                </c:pt>
                <c:pt idx="1204">
                  <c:v>86.82</c:v>
                </c:pt>
                <c:pt idx="1205">
                  <c:v>86.87</c:v>
                </c:pt>
                <c:pt idx="1206">
                  <c:v>86.88</c:v>
                </c:pt>
                <c:pt idx="1207">
                  <c:v>86.86</c:v>
                </c:pt>
                <c:pt idx="1208">
                  <c:v>86.9</c:v>
                </c:pt>
                <c:pt idx="1209">
                  <c:v>86.97</c:v>
                </c:pt>
                <c:pt idx="1210">
                  <c:v>87.24</c:v>
                </c:pt>
                <c:pt idx="1211">
                  <c:v>88.03</c:v>
                </c:pt>
                <c:pt idx="1212">
                  <c:v>88.79</c:v>
                </c:pt>
                <c:pt idx="1213">
                  <c:v>89.16</c:v>
                </c:pt>
                <c:pt idx="1214">
                  <c:v>90</c:v>
                </c:pt>
                <c:pt idx="1215">
                  <c:v>90.45</c:v>
                </c:pt>
                <c:pt idx="1216">
                  <c:v>90.65</c:v>
                </c:pt>
                <c:pt idx="1217">
                  <c:v>91.3</c:v>
                </c:pt>
                <c:pt idx="1218">
                  <c:v>91.68</c:v>
                </c:pt>
                <c:pt idx="1219">
                  <c:v>92.08</c:v>
                </c:pt>
                <c:pt idx="1220">
                  <c:v>93.03</c:v>
                </c:pt>
                <c:pt idx="1221">
                  <c:v>93.24</c:v>
                </c:pt>
                <c:pt idx="1222">
                  <c:v>93.72</c:v>
                </c:pt>
                <c:pt idx="1223">
                  <c:v>93.83</c:v>
                </c:pt>
                <c:pt idx="1224">
                  <c:v>94.78</c:v>
                </c:pt>
                <c:pt idx="1225">
                  <c:v>96.38</c:v>
                </c:pt>
                <c:pt idx="1226">
                  <c:v>97.17</c:v>
                </c:pt>
                <c:pt idx="1227">
                  <c:v>97.48</c:v>
                </c:pt>
                <c:pt idx="1228">
                  <c:v>97.4</c:v>
                </c:pt>
                <c:pt idx="1229">
                  <c:v>97.77</c:v>
                </c:pt>
                <c:pt idx="1230">
                  <c:v>97.87</c:v>
                </c:pt>
                <c:pt idx="1231">
                  <c:v>98.14</c:v>
                </c:pt>
                <c:pt idx="1232">
                  <c:v>98.39</c:v>
                </c:pt>
                <c:pt idx="1233">
                  <c:v>98.67</c:v>
                </c:pt>
                <c:pt idx="1234">
                  <c:v>98.71</c:v>
                </c:pt>
                <c:pt idx="1235">
                  <c:v>100.05</c:v>
                </c:pt>
                <c:pt idx="1236">
                  <c:v>100.05</c:v>
                </c:pt>
                <c:pt idx="1237">
                  <c:v>100.28</c:v>
                </c:pt>
                <c:pt idx="1238">
                  <c:v>100.56</c:v>
                </c:pt>
                <c:pt idx="1239">
                  <c:v>100.74</c:v>
                </c:pt>
                <c:pt idx="1240">
                  <c:v>101.04</c:v>
                </c:pt>
                <c:pt idx="1241">
                  <c:v>101.48</c:v>
                </c:pt>
                <c:pt idx="1242">
                  <c:v>101.58</c:v>
                </c:pt>
                <c:pt idx="1243">
                  <c:v>101.7</c:v>
                </c:pt>
                <c:pt idx="1244">
                  <c:v>101.82</c:v>
                </c:pt>
                <c:pt idx="1245">
                  <c:v>101.88</c:v>
                </c:pt>
                <c:pt idx="1246">
                  <c:v>101.92</c:v>
                </c:pt>
                <c:pt idx="1247">
                  <c:v>101.96</c:v>
                </c:pt>
                <c:pt idx="1248">
                  <c:v>101.92</c:v>
                </c:pt>
                <c:pt idx="1249">
                  <c:v>101.95</c:v>
                </c:pt>
                <c:pt idx="1250">
                  <c:v>102.13</c:v>
                </c:pt>
                <c:pt idx="1251">
                  <c:v>102.12</c:v>
                </c:pt>
                <c:pt idx="1252">
                  <c:v>102.28</c:v>
                </c:pt>
                <c:pt idx="1253">
                  <c:v>102.3</c:v>
                </c:pt>
                <c:pt idx="1254">
                  <c:v>102.43</c:v>
                </c:pt>
                <c:pt idx="1255">
                  <c:v>102.47</c:v>
                </c:pt>
                <c:pt idx="1256">
                  <c:v>102.51</c:v>
                </c:pt>
                <c:pt idx="1257">
                  <c:v>102.46</c:v>
                </c:pt>
                <c:pt idx="1258">
                  <c:v>102.44</c:v>
                </c:pt>
                <c:pt idx="1259">
                  <c:v>102.6</c:v>
                </c:pt>
                <c:pt idx="1260">
                  <c:v>102.73</c:v>
                </c:pt>
                <c:pt idx="1261">
                  <c:v>102.66</c:v>
                </c:pt>
                <c:pt idx="1262">
                  <c:v>102.68</c:v>
                </c:pt>
                <c:pt idx="1263">
                  <c:v>102.56</c:v>
                </c:pt>
                <c:pt idx="1264">
                  <c:v>102.53</c:v>
                </c:pt>
                <c:pt idx="1265">
                  <c:v>102.49</c:v>
                </c:pt>
                <c:pt idx="1266">
                  <c:v>102.5</c:v>
                </c:pt>
                <c:pt idx="1267">
                  <c:v>102.51</c:v>
                </c:pt>
                <c:pt idx="1268">
                  <c:v>102.54</c:v>
                </c:pt>
                <c:pt idx="1269">
                  <c:v>102.53</c:v>
                </c:pt>
                <c:pt idx="1270">
                  <c:v>102.51</c:v>
                </c:pt>
                <c:pt idx="1271">
                  <c:v>102.49</c:v>
                </c:pt>
                <c:pt idx="1272">
                  <c:v>102.44</c:v>
                </c:pt>
                <c:pt idx="1273">
                  <c:v>102.43</c:v>
                </c:pt>
                <c:pt idx="1274">
                  <c:v>#N/A</c:v>
                </c:pt>
                <c:pt idx="1275">
                  <c:v>102.38</c:v>
                </c:pt>
                <c:pt idx="1276">
                  <c:v>102.32</c:v>
                </c:pt>
                <c:pt idx="1277">
                  <c:v>102.29</c:v>
                </c:pt>
                <c:pt idx="1278">
                  <c:v>102.16</c:v>
                </c:pt>
                <c:pt idx="1279">
                  <c:v>102.1</c:v>
                </c:pt>
                <c:pt idx="1280">
                  <c:v>101.88</c:v>
                </c:pt>
                <c:pt idx="1281">
                  <c:v>101.86</c:v>
                </c:pt>
                <c:pt idx="1282">
                  <c:v>101.83</c:v>
                </c:pt>
                <c:pt idx="1283">
                  <c:v>101.83</c:v>
                </c:pt>
                <c:pt idx="1284">
                  <c:v>101.81</c:v>
                </c:pt>
                <c:pt idx="1285">
                  <c:v>101.75</c:v>
                </c:pt>
                <c:pt idx="1286">
                  <c:v>101.66</c:v>
                </c:pt>
                <c:pt idx="1287">
                  <c:v>101.66</c:v>
                </c:pt>
                <c:pt idx="1288">
                  <c:v>101.66</c:v>
                </c:pt>
                <c:pt idx="1289">
                  <c:v>101.52</c:v>
                </c:pt>
                <c:pt idx="1290">
                  <c:v>101.39</c:v>
                </c:pt>
                <c:pt idx="1291">
                  <c:v>101.39</c:v>
                </c:pt>
                <c:pt idx="1292">
                  <c:v>#N/A</c:v>
                </c:pt>
                <c:pt idx="1293">
                  <c:v>101.39</c:v>
                </c:pt>
                <c:pt idx="1294">
                  <c:v>101.05</c:v>
                </c:pt>
                <c:pt idx="1295">
                  <c:v>101.05</c:v>
                </c:pt>
                <c:pt idx="1296">
                  <c:v>100.91</c:v>
                </c:pt>
                <c:pt idx="1297">
                  <c:v>100.91</c:v>
                </c:pt>
                <c:pt idx="1298">
                  <c:v>100.86</c:v>
                </c:pt>
                <c:pt idx="1299">
                  <c:v>100.82</c:v>
                </c:pt>
                <c:pt idx="1300">
                  <c:v>100.75</c:v>
                </c:pt>
                <c:pt idx="1301">
                  <c:v>100.6</c:v>
                </c:pt>
                <c:pt idx="1302">
                  <c:v>100.62</c:v>
                </c:pt>
                <c:pt idx="1303">
                  <c:v>100.4</c:v>
                </c:pt>
                <c:pt idx="1304">
                  <c:v>100.4</c:v>
                </c:pt>
                <c:pt idx="1305">
                  <c:v>100.33</c:v>
                </c:pt>
                <c:pt idx="1306">
                  <c:v>100.24</c:v>
                </c:pt>
                <c:pt idx="1307">
                  <c:v>100.22</c:v>
                </c:pt>
                <c:pt idx="1308">
                  <c:v>100.15</c:v>
                </c:pt>
                <c:pt idx="1309">
                  <c:v>100.17</c:v>
                </c:pt>
                <c:pt idx="1310">
                  <c:v>100.17</c:v>
                </c:pt>
                <c:pt idx="1311">
                  <c:v>100.92</c:v>
                </c:pt>
                <c:pt idx="1312">
                  <c:v>101.34</c:v>
                </c:pt>
                <c:pt idx="1313">
                  <c:v>101.18</c:v>
                </c:pt>
                <c:pt idx="1314">
                  <c:v>101.4</c:v>
                </c:pt>
                <c:pt idx="1315">
                  <c:v>101.42</c:v>
                </c:pt>
                <c:pt idx="1316">
                  <c:v>101.61</c:v>
                </c:pt>
                <c:pt idx="1317">
                  <c:v>101.74</c:v>
                </c:pt>
                <c:pt idx="1318">
                  <c:v>101.75</c:v>
                </c:pt>
                <c:pt idx="1319">
                  <c:v>101.82</c:v>
                </c:pt>
                <c:pt idx="1320">
                  <c:v>101.89</c:v>
                </c:pt>
                <c:pt idx="1321">
                  <c:v>101.98</c:v>
                </c:pt>
                <c:pt idx="1322">
                  <c:v>102.43</c:v>
                </c:pt>
                <c:pt idx="1323">
                  <c:v>103.82</c:v>
                </c:pt>
                <c:pt idx="1324">
                  <c:v>104</c:v>
                </c:pt>
                <c:pt idx="1325">
                  <c:v>104.15</c:v>
                </c:pt>
                <c:pt idx="1326">
                  <c:v>104.27</c:v>
                </c:pt>
                <c:pt idx="1327">
                  <c:v>104.71</c:v>
                </c:pt>
                <c:pt idx="1328">
                  <c:v>104.97</c:v>
                </c:pt>
                <c:pt idx="1329">
                  <c:v>105.13</c:v>
                </c:pt>
                <c:pt idx="1330">
                  <c:v>105.25</c:v>
                </c:pt>
                <c:pt idx="1331">
                  <c:v>105.18</c:v>
                </c:pt>
                <c:pt idx="1332">
                  <c:v>105.16</c:v>
                </c:pt>
                <c:pt idx="1333">
                  <c:v>105.22</c:v>
                </c:pt>
                <c:pt idx="1334">
                  <c:v>106.36</c:v>
                </c:pt>
                <c:pt idx="1335">
                  <c:v>106.45</c:v>
                </c:pt>
                <c:pt idx="1336">
                  <c:v>106.57</c:v>
                </c:pt>
                <c:pt idx="1337">
                  <c:v>106.91</c:v>
                </c:pt>
                <c:pt idx="1338">
                  <c:v>107.51</c:v>
                </c:pt>
                <c:pt idx="1339">
                  <c:v>107.64</c:v>
                </c:pt>
                <c:pt idx="1340">
                  <c:v>107.84</c:v>
                </c:pt>
                <c:pt idx="1341">
                  <c:v>108.1</c:v>
                </c:pt>
                <c:pt idx="1342">
                  <c:v>109.01</c:v>
                </c:pt>
                <c:pt idx="1343">
                  <c:v>108.84</c:v>
                </c:pt>
                <c:pt idx="1344">
                  <c:v>108.86</c:v>
                </c:pt>
                <c:pt idx="1345">
                  <c:v>108.84</c:v>
                </c:pt>
                <c:pt idx="1346">
                  <c:v>108.9</c:v>
                </c:pt>
                <c:pt idx="1347">
                  <c:v>109.01</c:v>
                </c:pt>
                <c:pt idx="1348">
                  <c:v>109.22</c:v>
                </c:pt>
                <c:pt idx="1349">
                  <c:v>109.14</c:v>
                </c:pt>
                <c:pt idx="1350">
                  <c:v>109.25</c:v>
                </c:pt>
                <c:pt idx="1351">
                  <c:v>109.3</c:v>
                </c:pt>
                <c:pt idx="1352">
                  <c:v>#N/A</c:v>
                </c:pt>
                <c:pt idx="1353">
                  <c:v>109.51</c:v>
                </c:pt>
                <c:pt idx="1354">
                  <c:v>109.49</c:v>
                </c:pt>
                <c:pt idx="1355">
                  <c:v>109.65</c:v>
                </c:pt>
                <c:pt idx="1356">
                  <c:v>109.81</c:v>
                </c:pt>
                <c:pt idx="1357">
                  <c:v>109.8</c:v>
                </c:pt>
                <c:pt idx="1358">
                  <c:v>109.74</c:v>
                </c:pt>
                <c:pt idx="1359">
                  <c:v>109.77</c:v>
                </c:pt>
                <c:pt idx="1360">
                  <c:v>109.76</c:v>
                </c:pt>
                <c:pt idx="1361">
                  <c:v>110.1</c:v>
                </c:pt>
                <c:pt idx="1362">
                  <c:v>110.14</c:v>
                </c:pt>
                <c:pt idx="1363">
                  <c:v>110.22</c:v>
                </c:pt>
                <c:pt idx="1364">
                  <c:v>110.44</c:v>
                </c:pt>
                <c:pt idx="1365">
                  <c:v>110.51</c:v>
                </c:pt>
                <c:pt idx="1366">
                  <c:v>110.48</c:v>
                </c:pt>
                <c:pt idx="1367">
                  <c:v>110.48</c:v>
                </c:pt>
                <c:pt idx="1368">
                  <c:v>110.21</c:v>
                </c:pt>
                <c:pt idx="1369">
                  <c:v>110.19</c:v>
                </c:pt>
                <c:pt idx="1370">
                  <c:v>110.21</c:v>
                </c:pt>
                <c:pt idx="1371">
                  <c:v>110.21</c:v>
                </c:pt>
                <c:pt idx="1372">
                  <c:v>110.1</c:v>
                </c:pt>
                <c:pt idx="1373">
                  <c:v>110.04</c:v>
                </c:pt>
                <c:pt idx="1374">
                  <c:v>110.07</c:v>
                </c:pt>
                <c:pt idx="1375">
                  <c:v>110.01</c:v>
                </c:pt>
                <c:pt idx="1376">
                  <c:v>109.79</c:v>
                </c:pt>
                <c:pt idx="1377">
                  <c:v>109.77</c:v>
                </c:pt>
                <c:pt idx="1378">
                  <c:v>109.72</c:v>
                </c:pt>
                <c:pt idx="1379">
                  <c:v>109.69</c:v>
                </c:pt>
                <c:pt idx="1380">
                  <c:v>109.71</c:v>
                </c:pt>
                <c:pt idx="1381">
                  <c:v>109.55</c:v>
                </c:pt>
                <c:pt idx="1382">
                  <c:v>109.5</c:v>
                </c:pt>
                <c:pt idx="1383">
                  <c:v>109.43</c:v>
                </c:pt>
                <c:pt idx="1384">
                  <c:v>109.19</c:v>
                </c:pt>
                <c:pt idx="1385">
                  <c:v>108.8</c:v>
                </c:pt>
                <c:pt idx="1386">
                  <c:v>108.79</c:v>
                </c:pt>
                <c:pt idx="1387">
                  <c:v>108.76</c:v>
                </c:pt>
                <c:pt idx="1388">
                  <c:v>108.68</c:v>
                </c:pt>
                <c:pt idx="1389">
                  <c:v>108.63</c:v>
                </c:pt>
                <c:pt idx="1390">
                  <c:v>108.25</c:v>
                </c:pt>
                <c:pt idx="1391">
                  <c:v>108.22</c:v>
                </c:pt>
                <c:pt idx="1392">
                  <c:v>108.04</c:v>
                </c:pt>
                <c:pt idx="1393">
                  <c:v>107.98</c:v>
                </c:pt>
                <c:pt idx="1394">
                  <c:v>107.88</c:v>
                </c:pt>
                <c:pt idx="1395">
                  <c:v>107.58</c:v>
                </c:pt>
                <c:pt idx="1396">
                  <c:v>107.55</c:v>
                </c:pt>
                <c:pt idx="1397">
                  <c:v>107.53</c:v>
                </c:pt>
                <c:pt idx="1398">
                  <c:v>107.71</c:v>
                </c:pt>
                <c:pt idx="1399">
                  <c:v>107.69</c:v>
                </c:pt>
                <c:pt idx="1400">
                  <c:v>107.84</c:v>
                </c:pt>
                <c:pt idx="1401">
                  <c:v>107.87</c:v>
                </c:pt>
                <c:pt idx="1402">
                  <c:v>107.73</c:v>
                </c:pt>
                <c:pt idx="1403">
                  <c:v>107.68</c:v>
                </c:pt>
                <c:pt idx="1404">
                  <c:v>107.55</c:v>
                </c:pt>
                <c:pt idx="1405">
                  <c:v>107.48</c:v>
                </c:pt>
                <c:pt idx="1406">
                  <c:v>107.34</c:v>
                </c:pt>
                <c:pt idx="1407">
                  <c:v>107.31</c:v>
                </c:pt>
                <c:pt idx="1408">
                  <c:v>107.35</c:v>
                </c:pt>
                <c:pt idx="1409">
                  <c:v>107.23</c:v>
                </c:pt>
                <c:pt idx="1410">
                  <c:v>107.16</c:v>
                </c:pt>
                <c:pt idx="1411">
                  <c:v>107.06</c:v>
                </c:pt>
                <c:pt idx="1412">
                  <c:v>106.93</c:v>
                </c:pt>
                <c:pt idx="1413">
                  <c:v>106.84</c:v>
                </c:pt>
                <c:pt idx="1414">
                  <c:v>106.77</c:v>
                </c:pt>
                <c:pt idx="1415">
                  <c:v>106.5</c:v>
                </c:pt>
                <c:pt idx="1416">
                  <c:v>106.47</c:v>
                </c:pt>
                <c:pt idx="1417">
                  <c:v>106.42</c:v>
                </c:pt>
                <c:pt idx="1418">
                  <c:v>106.42</c:v>
                </c:pt>
                <c:pt idx="1419">
                  <c:v>106.31</c:v>
                </c:pt>
                <c:pt idx="1420">
                  <c:v>106.25</c:v>
                </c:pt>
                <c:pt idx="1421">
                  <c:v>106.21</c:v>
                </c:pt>
                <c:pt idx="1422">
                  <c:v>106.22</c:v>
                </c:pt>
                <c:pt idx="1423">
                  <c:v>105.91</c:v>
                </c:pt>
                <c:pt idx="1424">
                  <c:v>105.95</c:v>
                </c:pt>
                <c:pt idx="1425">
                  <c:v>105.98</c:v>
                </c:pt>
                <c:pt idx="1426">
                  <c:v>106.03</c:v>
                </c:pt>
                <c:pt idx="1427">
                  <c:v>105.87</c:v>
                </c:pt>
                <c:pt idx="1428">
                  <c:v>105.95</c:v>
                </c:pt>
                <c:pt idx="1429">
                  <c:v>106.01</c:v>
                </c:pt>
                <c:pt idx="1430">
                  <c:v>106.04</c:v>
                </c:pt>
                <c:pt idx="1431">
                  <c:v>106.11</c:v>
                </c:pt>
                <c:pt idx="1432">
                  <c:v>106.34</c:v>
                </c:pt>
                <c:pt idx="1433">
                  <c:v>106.53</c:v>
                </c:pt>
                <c:pt idx="1434">
                  <c:v>106.6</c:v>
                </c:pt>
                <c:pt idx="1435">
                  <c:v>107.48</c:v>
                </c:pt>
                <c:pt idx="1436">
                  <c:v>108.03</c:v>
                </c:pt>
                <c:pt idx="1437">
                  <c:v>108.16</c:v>
                </c:pt>
                <c:pt idx="1438">
                  <c:v>108.16</c:v>
                </c:pt>
                <c:pt idx="1439">
                  <c:v>108.51</c:v>
                </c:pt>
                <c:pt idx="1440">
                  <c:v>108.57</c:v>
                </c:pt>
                <c:pt idx="1441">
                  <c:v>108.41</c:v>
                </c:pt>
                <c:pt idx="1442">
                  <c:v>108.54</c:v>
                </c:pt>
                <c:pt idx="1443">
                  <c:v>108.52</c:v>
                </c:pt>
                <c:pt idx="1444">
                  <c:v>108.53</c:v>
                </c:pt>
                <c:pt idx="1445">
                  <c:v>108.76</c:v>
                </c:pt>
                <c:pt idx="1446">
                  <c:v>108.97</c:v>
                </c:pt>
                <c:pt idx="1447">
                  <c:v>109.05</c:v>
                </c:pt>
                <c:pt idx="1448">
                  <c:v>109.29</c:v>
                </c:pt>
                <c:pt idx="1449">
                  <c:v>110.55</c:v>
                </c:pt>
                <c:pt idx="1450">
                  <c:v>111.27</c:v>
                </c:pt>
                <c:pt idx="1451">
                  <c:v>111.61</c:v>
                </c:pt>
                <c:pt idx="1452">
                  <c:v>111.85</c:v>
                </c:pt>
                <c:pt idx="1453">
                  <c:v>111.95</c:v>
                </c:pt>
                <c:pt idx="1454">
                  <c:v>112.03</c:v>
                </c:pt>
                <c:pt idx="1455">
                  <c:v>112.12</c:v>
                </c:pt>
                <c:pt idx="1456">
                  <c:v>112.26</c:v>
                </c:pt>
                <c:pt idx="1457">
                  <c:v>112.37</c:v>
                </c:pt>
                <c:pt idx="1458">
                  <c:v>112.78</c:v>
                </c:pt>
                <c:pt idx="1459">
                  <c:v>112.87</c:v>
                </c:pt>
                <c:pt idx="1460">
                  <c:v>#N/A</c:v>
                </c:pt>
                <c:pt idx="1461">
                  <c:v>113.04</c:v>
                </c:pt>
                <c:pt idx="1462">
                  <c:v>113.23</c:v>
                </c:pt>
                <c:pt idx="1463">
                  <c:v>113.71</c:v>
                </c:pt>
                <c:pt idx="1464">
                  <c:v>114.4</c:v>
                </c:pt>
                <c:pt idx="1465">
                  <c:v>114.67</c:v>
                </c:pt>
                <c:pt idx="1466">
                  <c:v>116.04</c:v>
                </c:pt>
                <c:pt idx="1467">
                  <c:v>116.13</c:v>
                </c:pt>
                <c:pt idx="1468">
                  <c:v>116.79</c:v>
                </c:pt>
                <c:pt idx="1469">
                  <c:v>116.79</c:v>
                </c:pt>
                <c:pt idx="1470">
                  <c:v>116.79</c:v>
                </c:pt>
                <c:pt idx="1471">
                  <c:v>116.79</c:v>
                </c:pt>
                <c:pt idx="1472">
                  <c:v>116.83</c:v>
                </c:pt>
                <c:pt idx="1473">
                  <c:v>116.98</c:v>
                </c:pt>
                <c:pt idx="1474">
                  <c:v>116.94</c:v>
                </c:pt>
                <c:pt idx="1475">
                  <c:v>117.1</c:v>
                </c:pt>
                <c:pt idx="1476">
                  <c:v>117.12</c:v>
                </c:pt>
                <c:pt idx="1477">
                  <c:v>117.19</c:v>
                </c:pt>
                <c:pt idx="1478">
                  <c:v>117.56</c:v>
                </c:pt>
                <c:pt idx="1479">
                  <c:v>117.73</c:v>
                </c:pt>
                <c:pt idx="1480">
                  <c:v>118.45</c:v>
                </c:pt>
                <c:pt idx="1481">
                  <c:v>119.19</c:v>
                </c:pt>
                <c:pt idx="1482">
                  <c:v>119.43</c:v>
                </c:pt>
                <c:pt idx="1483">
                  <c:v>120.19</c:v>
                </c:pt>
                <c:pt idx="1484">
                  <c:v>120.51</c:v>
                </c:pt>
                <c:pt idx="1485">
                  <c:v>120.59</c:v>
                </c:pt>
                <c:pt idx="1486">
                  <c:v>121.04</c:v>
                </c:pt>
                <c:pt idx="1487">
                  <c:v>121.23</c:v>
                </c:pt>
                <c:pt idx="1488">
                  <c:v>122.2</c:v>
                </c:pt>
                <c:pt idx="1489">
                  <c:v>123.33</c:v>
                </c:pt>
                <c:pt idx="1490">
                  <c:v>124.44</c:v>
                </c:pt>
                <c:pt idx="1491">
                  <c:v>126.41</c:v>
                </c:pt>
                <c:pt idx="1492">
                  <c:v>128.04</c:v>
                </c:pt>
                <c:pt idx="1493">
                  <c:v>128.63</c:v>
                </c:pt>
                <c:pt idx="1494">
                  <c:v>130.09</c:v>
                </c:pt>
                <c:pt idx="1495">
                  <c:v>130.13</c:v>
                </c:pt>
                <c:pt idx="1496">
                  <c:v>133.31</c:v>
                </c:pt>
                <c:pt idx="1497">
                  <c:v>134.03</c:v>
                </c:pt>
                <c:pt idx="1498">
                  <c:v>134.46</c:v>
                </c:pt>
                <c:pt idx="1499">
                  <c:v>134.97999999999999</c:v>
                </c:pt>
                <c:pt idx="1500">
                  <c:v>136.81</c:v>
                </c:pt>
                <c:pt idx="1501">
                  <c:v>139.65</c:v>
                </c:pt>
                <c:pt idx="1502">
                  <c:v>140.93</c:v>
                </c:pt>
                <c:pt idx="1503">
                  <c:v>141.57</c:v>
                </c:pt>
                <c:pt idx="1504">
                  <c:v>143.80000000000001</c:v>
                </c:pt>
                <c:pt idx="1505">
                  <c:v>144.83000000000001</c:v>
                </c:pt>
                <c:pt idx="1506">
                  <c:v>146.30000000000001</c:v>
                </c:pt>
                <c:pt idx="1507">
                  <c:v>146.9</c:v>
                </c:pt>
                <c:pt idx="1508">
                  <c:v>147.1</c:v>
                </c:pt>
                <c:pt idx="1509">
                  <c:v>147.4</c:v>
                </c:pt>
                <c:pt idx="1510">
                  <c:v>147.97</c:v>
                </c:pt>
                <c:pt idx="1511">
                  <c:v>148.13</c:v>
                </c:pt>
                <c:pt idx="1512">
                  <c:v>148.38999999999999</c:v>
                </c:pt>
                <c:pt idx="1513">
                  <c:v>148.46</c:v>
                </c:pt>
                <c:pt idx="1514">
                  <c:v>148.91999999999999</c:v>
                </c:pt>
                <c:pt idx="1515">
                  <c:v>148.88</c:v>
                </c:pt>
                <c:pt idx="1516">
                  <c:v>149.38999999999999</c:v>
                </c:pt>
                <c:pt idx="1517">
                  <c:v>149.63</c:v>
                </c:pt>
                <c:pt idx="1518">
                  <c:v>149.77000000000001</c:v>
                </c:pt>
                <c:pt idx="1519">
                  <c:v>149.97</c:v>
                </c:pt>
                <c:pt idx="1520">
                  <c:v>149.9</c:v>
                </c:pt>
                <c:pt idx="1521">
                  <c:v>#N/A</c:v>
                </c:pt>
                <c:pt idx="1522">
                  <c:v>150.18</c:v>
                </c:pt>
                <c:pt idx="1523">
                  <c:v>150.68</c:v>
                </c:pt>
                <c:pt idx="1524">
                  <c:v>150.66999999999999</c:v>
                </c:pt>
                <c:pt idx="1525">
                  <c:v>150.76</c:v>
                </c:pt>
                <c:pt idx="1526">
                  <c:v>150.9</c:v>
                </c:pt>
                <c:pt idx="1527">
                  <c:v>150.83000000000001</c:v>
                </c:pt>
                <c:pt idx="1528">
                  <c:v>150.83000000000001</c:v>
                </c:pt>
                <c:pt idx="1529">
                  <c:v>150.72999999999999</c:v>
                </c:pt>
                <c:pt idx="1530">
                  <c:v>148.5</c:v>
                </c:pt>
                <c:pt idx="1531">
                  <c:v>147.31</c:v>
                </c:pt>
                <c:pt idx="1532">
                  <c:v>145.79</c:v>
                </c:pt>
                <c:pt idx="1533">
                  <c:v>145.1</c:v>
                </c:pt>
                <c:pt idx="1534">
                  <c:v>144.66</c:v>
                </c:pt>
                <c:pt idx="1535">
                  <c:v>144.57</c:v>
                </c:pt>
                <c:pt idx="1536">
                  <c:v>143.91</c:v>
                </c:pt>
                <c:pt idx="1537">
                  <c:v>142.71</c:v>
                </c:pt>
                <c:pt idx="1538">
                  <c:v>142.54</c:v>
                </c:pt>
                <c:pt idx="1539">
                  <c:v>141.97</c:v>
                </c:pt>
                <c:pt idx="1540">
                  <c:v>141.56</c:v>
                </c:pt>
                <c:pt idx="1541">
                  <c:v>141.44999999999999</c:v>
                </c:pt>
                <c:pt idx="1542">
                  <c:v>141.30000000000001</c:v>
                </c:pt>
                <c:pt idx="1543">
                  <c:v>141.28</c:v>
                </c:pt>
                <c:pt idx="1544">
                  <c:v>141.22999999999999</c:v>
                </c:pt>
                <c:pt idx="1545">
                  <c:v>140.58000000000001</c:v>
                </c:pt>
                <c:pt idx="1546">
                  <c:v>138.84</c:v>
                </c:pt>
                <c:pt idx="1547">
                  <c:v>138.85</c:v>
                </c:pt>
                <c:pt idx="1548">
                  <c:v>138.52000000000001</c:v>
                </c:pt>
                <c:pt idx="1549">
                  <c:v>137.16</c:v>
                </c:pt>
                <c:pt idx="1550">
                  <c:v>137.11000000000001</c:v>
                </c:pt>
                <c:pt idx="1551">
                  <c:v>136.53</c:v>
                </c:pt>
                <c:pt idx="1552">
                  <c:v>136.44</c:v>
                </c:pt>
                <c:pt idx="1553">
                  <c:v>136.19</c:v>
                </c:pt>
                <c:pt idx="1554">
                  <c:v>135.83000000000001</c:v>
                </c:pt>
                <c:pt idx="1555">
                  <c:v>134.84</c:v>
                </c:pt>
                <c:pt idx="1556">
                  <c:v>134.28</c:v>
                </c:pt>
                <c:pt idx="1557">
                  <c:v>134.16999999999999</c:v>
                </c:pt>
                <c:pt idx="1558">
                  <c:v>133.91999999999999</c:v>
                </c:pt>
                <c:pt idx="1559">
                  <c:v>133.34</c:v>
                </c:pt>
                <c:pt idx="1560">
                  <c:v>133.08000000000001</c:v>
                </c:pt>
                <c:pt idx="1561">
                  <c:v>132.44999999999999</c:v>
                </c:pt>
                <c:pt idx="1562">
                  <c:v>132.5</c:v>
                </c:pt>
                <c:pt idx="1563">
                  <c:v>132.57</c:v>
                </c:pt>
                <c:pt idx="1564">
                  <c:v>132.66</c:v>
                </c:pt>
                <c:pt idx="1565">
                  <c:v>132.36000000000001</c:v>
                </c:pt>
                <c:pt idx="1566">
                  <c:v>132.44999999999999</c:v>
                </c:pt>
                <c:pt idx="1567">
                  <c:v>132.30000000000001</c:v>
                </c:pt>
                <c:pt idx="1568">
                  <c:v>131.63</c:v>
                </c:pt>
                <c:pt idx="1569">
                  <c:v>131.26</c:v>
                </c:pt>
                <c:pt idx="1570">
                  <c:v>131.24</c:v>
                </c:pt>
                <c:pt idx="1571">
                  <c:v>131.19999999999999</c:v>
                </c:pt>
                <c:pt idx="1572">
                  <c:v>131.24</c:v>
                </c:pt>
                <c:pt idx="1573">
                  <c:v>131.59</c:v>
                </c:pt>
                <c:pt idx="1574">
                  <c:v>131.59</c:v>
                </c:pt>
                <c:pt idx="1575">
                  <c:v>131.59</c:v>
                </c:pt>
                <c:pt idx="1576">
                  <c:v>131.78</c:v>
                </c:pt>
                <c:pt idx="1577">
                  <c:v>132.03</c:v>
                </c:pt>
                <c:pt idx="1578">
                  <c:v>#N/A</c:v>
                </c:pt>
                <c:pt idx="1579">
                  <c:v>133.16</c:v>
                </c:pt>
                <c:pt idx="1580">
                  <c:v>133.41</c:v>
                </c:pt>
                <c:pt idx="1581">
                  <c:v>133.84</c:v>
                </c:pt>
                <c:pt idx="1582">
                  <c:v>134.12</c:v>
                </c:pt>
                <c:pt idx="1583">
                  <c:v>134.05000000000001</c:v>
                </c:pt>
                <c:pt idx="1584">
                  <c:v>134.52000000000001</c:v>
                </c:pt>
                <c:pt idx="1585">
                  <c:v>134.55000000000001</c:v>
                </c:pt>
                <c:pt idx="1586">
                  <c:v>135.08000000000001</c:v>
                </c:pt>
                <c:pt idx="1587">
                  <c:v>135.91</c:v>
                </c:pt>
                <c:pt idx="1588">
                  <c:v>136.09</c:v>
                </c:pt>
                <c:pt idx="1589">
                  <c:v>136.29</c:v>
                </c:pt>
                <c:pt idx="1590">
                  <c:v>136.88</c:v>
                </c:pt>
                <c:pt idx="1591">
                  <c:v>137.5</c:v>
                </c:pt>
                <c:pt idx="1592">
                  <c:v>138.1</c:v>
                </c:pt>
                <c:pt idx="1593">
                  <c:v>138.43</c:v>
                </c:pt>
                <c:pt idx="1594">
                  <c:v>138.52000000000001</c:v>
                </c:pt>
                <c:pt idx="1595">
                  <c:v>139.25</c:v>
                </c:pt>
                <c:pt idx="1596">
                  <c:v>137.24</c:v>
                </c:pt>
                <c:pt idx="1597">
                  <c:v>#N/A</c:v>
                </c:pt>
                <c:pt idx="1598">
                  <c:v>139.96</c:v>
                </c:pt>
                <c:pt idx="1599">
                  <c:v>140.47999999999999</c:v>
                </c:pt>
                <c:pt idx="1600">
                  <c:v>141.27000000000001</c:v>
                </c:pt>
                <c:pt idx="1601">
                  <c:v>141.84</c:v>
                </c:pt>
                <c:pt idx="1602">
                  <c:v>142.32</c:v>
                </c:pt>
                <c:pt idx="1603">
                  <c:v>142.13</c:v>
                </c:pt>
                <c:pt idx="1604">
                  <c:v>142.15</c:v>
                </c:pt>
                <c:pt idx="1605">
                  <c:v>142.36000000000001</c:v>
                </c:pt>
                <c:pt idx="1606">
                  <c:v>142.19999999999999</c:v>
                </c:pt>
                <c:pt idx="1607">
                  <c:v>142.15</c:v>
                </c:pt>
                <c:pt idx="1608">
                  <c:v>142.18</c:v>
                </c:pt>
                <c:pt idx="1609">
                  <c:v>142.54</c:v>
                </c:pt>
                <c:pt idx="1610">
                  <c:v>142.61000000000001</c:v>
                </c:pt>
                <c:pt idx="1611">
                  <c:v>142.62</c:v>
                </c:pt>
                <c:pt idx="1612">
                  <c:v>142.78</c:v>
                </c:pt>
                <c:pt idx="1613">
                  <c:v>142.99</c:v>
                </c:pt>
                <c:pt idx="1614">
                  <c:v>143.08000000000001</c:v>
                </c:pt>
                <c:pt idx="1615">
                  <c:v>143.19</c:v>
                </c:pt>
                <c:pt idx="1616">
                  <c:v>143.18</c:v>
                </c:pt>
                <c:pt idx="1617">
                  <c:v>143.16999999999999</c:v>
                </c:pt>
                <c:pt idx="1618">
                  <c:v>143.21</c:v>
                </c:pt>
                <c:pt idx="1619">
                  <c:v>143.22</c:v>
                </c:pt>
                <c:pt idx="1620">
                  <c:v>143.34</c:v>
                </c:pt>
                <c:pt idx="1621">
                  <c:v>143.27000000000001</c:v>
                </c:pt>
                <c:pt idx="1622">
                  <c:v>142.72</c:v>
                </c:pt>
                <c:pt idx="1623">
                  <c:v>142.71</c:v>
                </c:pt>
                <c:pt idx="1624">
                  <c:v>142.63999999999999</c:v>
                </c:pt>
                <c:pt idx="1625">
                  <c:v>142.66999999999999</c:v>
                </c:pt>
                <c:pt idx="1626">
                  <c:v>142.63</c:v>
                </c:pt>
                <c:pt idx="1627">
                  <c:v>142.65</c:v>
                </c:pt>
                <c:pt idx="1628">
                  <c:v>142.66999999999999</c:v>
                </c:pt>
                <c:pt idx="1629">
                  <c:v>142.69</c:v>
                </c:pt>
                <c:pt idx="1630">
                  <c:v>142.68</c:v>
                </c:pt>
                <c:pt idx="1631">
                  <c:v>142.52000000000001</c:v>
                </c:pt>
                <c:pt idx="1632">
                  <c:v>142.53</c:v>
                </c:pt>
                <c:pt idx="1633">
                  <c:v>142.51</c:v>
                </c:pt>
                <c:pt idx="1634">
                  <c:v>142.56</c:v>
                </c:pt>
                <c:pt idx="1635">
                  <c:v>142.57</c:v>
                </c:pt>
                <c:pt idx="1636">
                  <c:v>142.53</c:v>
                </c:pt>
                <c:pt idx="1637">
                  <c:v>142.46</c:v>
                </c:pt>
                <c:pt idx="1638">
                  <c:v>141.96</c:v>
                </c:pt>
                <c:pt idx="1639">
                  <c:v>141.97999999999999</c:v>
                </c:pt>
                <c:pt idx="1640">
                  <c:v>#N/A</c:v>
                </c:pt>
                <c:pt idx="1641">
                  <c:v>141.72999999999999</c:v>
                </c:pt>
                <c:pt idx="1642">
                  <c:v>141.63</c:v>
                </c:pt>
                <c:pt idx="1643">
                  <c:v>141.44</c:v>
                </c:pt>
                <c:pt idx="1644">
                  <c:v>141.30000000000001</c:v>
                </c:pt>
                <c:pt idx="1645">
                  <c:v>140.9</c:v>
                </c:pt>
                <c:pt idx="1646">
                  <c:v>140.93</c:v>
                </c:pt>
                <c:pt idx="1647">
                  <c:v>140.68</c:v>
                </c:pt>
                <c:pt idx="1648">
                  <c:v>140.46</c:v>
                </c:pt>
                <c:pt idx="1649">
                  <c:v>140.38</c:v>
                </c:pt>
                <c:pt idx="1650">
                  <c:v>140.28</c:v>
                </c:pt>
                <c:pt idx="1651">
                  <c:v>140.13999999999999</c:v>
                </c:pt>
                <c:pt idx="1652">
                  <c:v>139.96</c:v>
                </c:pt>
                <c:pt idx="1653">
                  <c:v>139.72999999999999</c:v>
                </c:pt>
                <c:pt idx="1654">
                  <c:v>139.77000000000001</c:v>
                </c:pt>
                <c:pt idx="1655">
                  <c:v>139.63999999999999</c:v>
                </c:pt>
                <c:pt idx="1656">
                  <c:v>139.79</c:v>
                </c:pt>
                <c:pt idx="1657">
                  <c:v>139.82</c:v>
                </c:pt>
                <c:pt idx="1658">
                  <c:v>139.80000000000001</c:v>
                </c:pt>
                <c:pt idx="1659">
                  <c:v>139.71</c:v>
                </c:pt>
                <c:pt idx="1660">
                  <c:v>139.69</c:v>
                </c:pt>
                <c:pt idx="1661">
                  <c:v>139.69</c:v>
                </c:pt>
                <c:pt idx="1662">
                  <c:v>139.58000000000001</c:v>
                </c:pt>
                <c:pt idx="1663">
                  <c:v>139.38</c:v>
                </c:pt>
                <c:pt idx="1664">
                  <c:v>139.35</c:v>
                </c:pt>
                <c:pt idx="1665">
                  <c:v>138.99</c:v>
                </c:pt>
                <c:pt idx="1666">
                  <c:v>138.99</c:v>
                </c:pt>
                <c:pt idx="1667">
                  <c:v>138.91</c:v>
                </c:pt>
                <c:pt idx="1668">
                  <c:v>138.97</c:v>
                </c:pt>
                <c:pt idx="1669">
                  <c:v>139.01</c:v>
                </c:pt>
                <c:pt idx="1670">
                  <c:v>139.01</c:v>
                </c:pt>
                <c:pt idx="1671">
                  <c:v>138.99</c:v>
                </c:pt>
                <c:pt idx="1672">
                  <c:v>138.97999999999999</c:v>
                </c:pt>
                <c:pt idx="1673">
                  <c:v>139.32</c:v>
                </c:pt>
                <c:pt idx="1674">
                  <c:v>139.31</c:v>
                </c:pt>
                <c:pt idx="1675">
                  <c:v>139.36000000000001</c:v>
                </c:pt>
                <c:pt idx="1676">
                  <c:v>139.27000000000001</c:v>
                </c:pt>
                <c:pt idx="1677">
                  <c:v>139.31</c:v>
                </c:pt>
                <c:pt idx="1678">
                  <c:v>139.44</c:v>
                </c:pt>
                <c:pt idx="1679">
                  <c:v>139.28</c:v>
                </c:pt>
                <c:pt idx="1680">
                  <c:v>139.26</c:v>
                </c:pt>
                <c:pt idx="1681">
                  <c:v>139.91999999999999</c:v>
                </c:pt>
                <c:pt idx="1682">
                  <c:v>139.97</c:v>
                </c:pt>
                <c:pt idx="1683">
                  <c:v>139.96</c:v>
                </c:pt>
                <c:pt idx="1684">
                  <c:v>140.16999999999999</c:v>
                </c:pt>
                <c:pt idx="1685">
                  <c:v>139.99</c:v>
                </c:pt>
                <c:pt idx="1686">
                  <c:v>141.19999999999999</c:v>
                </c:pt>
                <c:pt idx="1687">
                  <c:v>141.44</c:v>
                </c:pt>
                <c:pt idx="1688">
                  <c:v>142.13</c:v>
                </c:pt>
                <c:pt idx="1689">
                  <c:v>142.22</c:v>
                </c:pt>
                <c:pt idx="1690">
                  <c:v>142.36000000000001</c:v>
                </c:pt>
                <c:pt idx="1691">
                  <c:v>142.38999999999999</c:v>
                </c:pt>
                <c:pt idx="1692">
                  <c:v>142.43</c:v>
                </c:pt>
                <c:pt idx="1693">
                  <c:v>142.4</c:v>
                </c:pt>
                <c:pt idx="1694">
                  <c:v>142.57</c:v>
                </c:pt>
                <c:pt idx="1695">
                  <c:v>142.72999999999999</c:v>
                </c:pt>
                <c:pt idx="1696">
                  <c:v>142.88</c:v>
                </c:pt>
                <c:pt idx="1697">
                  <c:v>143.31</c:v>
                </c:pt>
                <c:pt idx="1698">
                  <c:v>143.24</c:v>
                </c:pt>
                <c:pt idx="1699">
                  <c:v>143.22999999999999</c:v>
                </c:pt>
                <c:pt idx="1700">
                  <c:v>143.38999999999999</c:v>
                </c:pt>
                <c:pt idx="1701">
                  <c:v>143.56</c:v>
                </c:pt>
                <c:pt idx="1702">
                  <c:v>143.49</c:v>
                </c:pt>
                <c:pt idx="1703">
                  <c:v>143.72999999999999</c:v>
                </c:pt>
                <c:pt idx="1704">
                  <c:v>143.75</c:v>
                </c:pt>
                <c:pt idx="1705">
                  <c:v>#N/A</c:v>
                </c:pt>
                <c:pt idx="1706">
                  <c:v>144.69</c:v>
                </c:pt>
                <c:pt idx="1707">
                  <c:v>144.93</c:v>
                </c:pt>
                <c:pt idx="1708">
                  <c:v>145.12</c:v>
                </c:pt>
                <c:pt idx="1709">
                  <c:v>145.13999999999999</c:v>
                </c:pt>
                <c:pt idx="1710">
                  <c:v>144.88</c:v>
                </c:pt>
                <c:pt idx="1711">
                  <c:v>145.71</c:v>
                </c:pt>
                <c:pt idx="1712">
                  <c:v>145.86000000000001</c:v>
                </c:pt>
                <c:pt idx="1713">
                  <c:v>145.99</c:v>
                </c:pt>
                <c:pt idx="1714">
                  <c:v>146.4</c:v>
                </c:pt>
                <c:pt idx="1715">
                  <c:v>146.49</c:v>
                </c:pt>
                <c:pt idx="1716">
                  <c:v>147.97</c:v>
                </c:pt>
                <c:pt idx="1717">
                  <c:v>148.21</c:v>
                </c:pt>
                <c:pt idx="1718">
                  <c:v>148.31</c:v>
                </c:pt>
                <c:pt idx="1719">
                  <c:v>148.82</c:v>
                </c:pt>
                <c:pt idx="1720">
                  <c:v>148.83000000000001</c:v>
                </c:pt>
                <c:pt idx="1721">
                  <c:v>149.24</c:v>
                </c:pt>
                <c:pt idx="1722">
                  <c:v>149.29</c:v>
                </c:pt>
                <c:pt idx="1723">
                  <c:v>149.47999999999999</c:v>
                </c:pt>
                <c:pt idx="1724">
                  <c:v>151.63</c:v>
                </c:pt>
                <c:pt idx="1725">
                  <c:v>155.09</c:v>
                </c:pt>
                <c:pt idx="1726">
                  <c:v>155.74</c:v>
                </c:pt>
                <c:pt idx="1727">
                  <c:v>155.82</c:v>
                </c:pt>
                <c:pt idx="1728">
                  <c:v>156.05000000000001</c:v>
                </c:pt>
                <c:pt idx="1729">
                  <c:v>156.25</c:v>
                </c:pt>
                <c:pt idx="1730">
                  <c:v>156.79</c:v>
                </c:pt>
                <c:pt idx="1731">
                  <c:v>157.08000000000001</c:v>
                </c:pt>
                <c:pt idx="1732">
                  <c:v>157.19999999999999</c:v>
                </c:pt>
                <c:pt idx="1733">
                  <c:v>157.22</c:v>
                </c:pt>
                <c:pt idx="1734">
                  <c:v>158.04</c:v>
                </c:pt>
                <c:pt idx="1735">
                  <c:v>158.47</c:v>
                </c:pt>
                <c:pt idx="1736">
                  <c:v>159.16999999999999</c:v>
                </c:pt>
                <c:pt idx="1737">
                  <c:v>159.59</c:v>
                </c:pt>
                <c:pt idx="1738">
                  <c:v>160.61000000000001</c:v>
                </c:pt>
                <c:pt idx="1739">
                  <c:v>160.84</c:v>
                </c:pt>
                <c:pt idx="1740">
                  <c:v>160.84</c:v>
                </c:pt>
                <c:pt idx="1741">
                  <c:v>161.01</c:v>
                </c:pt>
                <c:pt idx="1742">
                  <c:v>161.01</c:v>
                </c:pt>
                <c:pt idx="1743">
                  <c:v>161.25</c:v>
                </c:pt>
                <c:pt idx="1744">
                  <c:v>161.35</c:v>
                </c:pt>
                <c:pt idx="1745">
                  <c:v>161.37</c:v>
                </c:pt>
                <c:pt idx="1746">
                  <c:v>161.68</c:v>
                </c:pt>
                <c:pt idx="1747">
                  <c:v>162</c:v>
                </c:pt>
                <c:pt idx="1748">
                  <c:v>162.09</c:v>
                </c:pt>
                <c:pt idx="1749">
                  <c:v>162.41</c:v>
                </c:pt>
                <c:pt idx="1750">
                  <c:v>162.44</c:v>
                </c:pt>
                <c:pt idx="1751">
                  <c:v>162.51</c:v>
                </c:pt>
                <c:pt idx="1752">
                  <c:v>162.51</c:v>
                </c:pt>
                <c:pt idx="1753">
                  <c:v>161.9</c:v>
                </c:pt>
                <c:pt idx="1754">
                  <c:v>161.9</c:v>
                </c:pt>
                <c:pt idx="1755">
                  <c:v>161.88999999999999</c:v>
                </c:pt>
                <c:pt idx="1756">
                  <c:v>162.35</c:v>
                </c:pt>
                <c:pt idx="1757">
                  <c:v>162.36000000000001</c:v>
                </c:pt>
                <c:pt idx="1758">
                  <c:v>162.31</c:v>
                </c:pt>
                <c:pt idx="1759">
                  <c:v>162.32</c:v>
                </c:pt>
                <c:pt idx="1760">
                  <c:v>162.30000000000001</c:v>
                </c:pt>
                <c:pt idx="1761">
                  <c:v>162.34</c:v>
                </c:pt>
                <c:pt idx="1762">
                  <c:v>162.30000000000001</c:v>
                </c:pt>
                <c:pt idx="1763">
                  <c:v>162.32</c:v>
                </c:pt>
                <c:pt idx="1764">
                  <c:v>162.33000000000001</c:v>
                </c:pt>
                <c:pt idx="1765">
                  <c:v>162.27000000000001</c:v>
                </c:pt>
                <c:pt idx="1766">
                  <c:v>#N/A</c:v>
                </c:pt>
                <c:pt idx="1767">
                  <c:v>161.68</c:v>
                </c:pt>
                <c:pt idx="1768">
                  <c:v>161.56</c:v>
                </c:pt>
                <c:pt idx="1769">
                  <c:v>161.36000000000001</c:v>
                </c:pt>
                <c:pt idx="1770">
                  <c:v>156.93</c:v>
                </c:pt>
                <c:pt idx="1771">
                  <c:v>155.94999999999999</c:v>
                </c:pt>
                <c:pt idx="1772">
                  <c:v>155.59</c:v>
                </c:pt>
                <c:pt idx="1773">
                  <c:v>155.55000000000001</c:v>
                </c:pt>
                <c:pt idx="1774">
                  <c:v>155.54</c:v>
                </c:pt>
                <c:pt idx="1775">
                  <c:v>155.22999999999999</c:v>
                </c:pt>
                <c:pt idx="1776">
                  <c:v>155.13999999999999</c:v>
                </c:pt>
                <c:pt idx="1777">
                  <c:v>154.21</c:v>
                </c:pt>
                <c:pt idx="1778">
                  <c:v>153.81</c:v>
                </c:pt>
                <c:pt idx="1779">
                  <c:v>153.62</c:v>
                </c:pt>
                <c:pt idx="1780">
                  <c:v>153.5</c:v>
                </c:pt>
                <c:pt idx="1781">
                  <c:v>153.5</c:v>
                </c:pt>
                <c:pt idx="1782">
                  <c:v>153.34</c:v>
                </c:pt>
                <c:pt idx="1783">
                  <c:v>153.30000000000001</c:v>
                </c:pt>
                <c:pt idx="1784">
                  <c:v>153.29</c:v>
                </c:pt>
                <c:pt idx="1785">
                  <c:v>153.26</c:v>
                </c:pt>
                <c:pt idx="1786">
                  <c:v>152.41</c:v>
                </c:pt>
                <c:pt idx="1787">
                  <c:v>152.38999999999999</c:v>
                </c:pt>
                <c:pt idx="1788">
                  <c:v>152.38999999999999</c:v>
                </c:pt>
                <c:pt idx="1789">
                  <c:v>151.9</c:v>
                </c:pt>
                <c:pt idx="1790">
                  <c:v>151.87</c:v>
                </c:pt>
                <c:pt idx="1791">
                  <c:v>151.84</c:v>
                </c:pt>
                <c:pt idx="1792">
                  <c:v>151.84</c:v>
                </c:pt>
                <c:pt idx="1793">
                  <c:v>151.84</c:v>
                </c:pt>
                <c:pt idx="1794">
                  <c:v>151.84</c:v>
                </c:pt>
                <c:pt idx="1795">
                  <c:v>150.71</c:v>
                </c:pt>
                <c:pt idx="1796">
                  <c:v>149.51</c:v>
                </c:pt>
                <c:pt idx="1797">
                  <c:v>149.37</c:v>
                </c:pt>
                <c:pt idx="1798">
                  <c:v>148.58000000000001</c:v>
                </c:pt>
                <c:pt idx="1799">
                  <c:v>148.32</c:v>
                </c:pt>
                <c:pt idx="1800">
                  <c:v>147.97</c:v>
                </c:pt>
                <c:pt idx="1801">
                  <c:v>147.58000000000001</c:v>
                </c:pt>
                <c:pt idx="1802">
                  <c:v>147.47999999999999</c:v>
                </c:pt>
                <c:pt idx="1803">
                  <c:v>147.27000000000001</c:v>
                </c:pt>
                <c:pt idx="1804">
                  <c:v>147.03</c:v>
                </c:pt>
                <c:pt idx="1805">
                  <c:v>146.94</c:v>
                </c:pt>
                <c:pt idx="1806">
                  <c:v>146.94</c:v>
                </c:pt>
                <c:pt idx="1807">
                  <c:v>146.59</c:v>
                </c:pt>
                <c:pt idx="1808">
                  <c:v>146.37</c:v>
                </c:pt>
                <c:pt idx="1809">
                  <c:v>146.31</c:v>
                </c:pt>
                <c:pt idx="1810">
                  <c:v>146.02000000000001</c:v>
                </c:pt>
                <c:pt idx="1811">
                  <c:v>145.69999999999999</c:v>
                </c:pt>
                <c:pt idx="1812">
                  <c:v>145.4</c:v>
                </c:pt>
                <c:pt idx="1813">
                  <c:v>145.09</c:v>
                </c:pt>
                <c:pt idx="1814">
                  <c:v>145.1</c:v>
                </c:pt>
                <c:pt idx="1815">
                  <c:v>145.02000000000001</c:v>
                </c:pt>
                <c:pt idx="1816">
                  <c:v>144.99</c:v>
                </c:pt>
                <c:pt idx="1817">
                  <c:v>145.01</c:v>
                </c:pt>
                <c:pt idx="1818">
                  <c:v>145.22</c:v>
                </c:pt>
                <c:pt idx="1819">
                  <c:v>145.44999999999999</c:v>
                </c:pt>
                <c:pt idx="1820">
                  <c:v>145.47999999999999</c:v>
                </c:pt>
                <c:pt idx="1821">
                  <c:v>146.15</c:v>
                </c:pt>
                <c:pt idx="1822">
                  <c:v>146.59</c:v>
                </c:pt>
                <c:pt idx="1823">
                  <c:v>146.71</c:v>
                </c:pt>
                <c:pt idx="1824">
                  <c:v>#N/A</c:v>
                </c:pt>
                <c:pt idx="1825">
                  <c:v>147.31</c:v>
                </c:pt>
                <c:pt idx="1826">
                  <c:v>147.4</c:v>
                </c:pt>
                <c:pt idx="1827">
                  <c:v>147.35</c:v>
                </c:pt>
                <c:pt idx="1828">
                  <c:v>147.62</c:v>
                </c:pt>
                <c:pt idx="1829">
                  <c:v>148.69999999999999</c:v>
                </c:pt>
                <c:pt idx="1830">
                  <c:v>148.72</c:v>
                </c:pt>
                <c:pt idx="1831">
                  <c:v>148.91999999999999</c:v>
                </c:pt>
                <c:pt idx="1832">
                  <c:v>148.91999999999999</c:v>
                </c:pt>
                <c:pt idx="1833">
                  <c:v>149.02000000000001</c:v>
                </c:pt>
                <c:pt idx="1834">
                  <c:v>149.29</c:v>
                </c:pt>
                <c:pt idx="1835">
                  <c:v>149.32</c:v>
                </c:pt>
                <c:pt idx="1836">
                  <c:v>149.29</c:v>
                </c:pt>
                <c:pt idx="1837">
                  <c:v>149.26</c:v>
                </c:pt>
                <c:pt idx="1838">
                  <c:v>149.30000000000001</c:v>
                </c:pt>
                <c:pt idx="1839">
                  <c:v>149.59</c:v>
                </c:pt>
                <c:pt idx="1840">
                  <c:v>149.65</c:v>
                </c:pt>
                <c:pt idx="1841">
                  <c:v>149.58000000000001</c:v>
                </c:pt>
                <c:pt idx="1842">
                  <c:v>149.57</c:v>
                </c:pt>
                <c:pt idx="1843">
                  <c:v>149.57</c:v>
                </c:pt>
                <c:pt idx="1844">
                  <c:v>149.66999999999999</c:v>
                </c:pt>
                <c:pt idx="1845">
                  <c:v>149.66999999999999</c:v>
                </c:pt>
                <c:pt idx="1846">
                  <c:v>149.93</c:v>
                </c:pt>
                <c:pt idx="1847">
                  <c:v>149.97</c:v>
                </c:pt>
                <c:pt idx="1848">
                  <c:v>149.97999999999999</c:v>
                </c:pt>
                <c:pt idx="1849">
                  <c:v>150.03</c:v>
                </c:pt>
                <c:pt idx="1850">
                  <c:v>149.96</c:v>
                </c:pt>
                <c:pt idx="1851">
                  <c:v>149.97</c:v>
                </c:pt>
                <c:pt idx="1852">
                  <c:v>150.22999999999999</c:v>
                </c:pt>
                <c:pt idx="1853">
                  <c:v>150.37</c:v>
                </c:pt>
                <c:pt idx="1854">
                  <c:v>150.38999999999999</c:v>
                </c:pt>
                <c:pt idx="1855">
                  <c:v>150.37</c:v>
                </c:pt>
                <c:pt idx="1856">
                  <c:v>150.37</c:v>
                </c:pt>
                <c:pt idx="1857">
                  <c:v>150.37</c:v>
                </c:pt>
                <c:pt idx="1858">
                  <c:v>150.36000000000001</c:v>
                </c:pt>
                <c:pt idx="1859">
                  <c:v>150.41</c:v>
                </c:pt>
                <c:pt idx="1860">
                  <c:v>150.38</c:v>
                </c:pt>
                <c:pt idx="1861">
                  <c:v>150.44</c:v>
                </c:pt>
                <c:pt idx="1862">
                  <c:v>150.44</c:v>
                </c:pt>
                <c:pt idx="1863">
                  <c:v>150.34</c:v>
                </c:pt>
                <c:pt idx="1864">
                  <c:v>150.34</c:v>
                </c:pt>
                <c:pt idx="1865">
                  <c:v>150.36000000000001</c:v>
                </c:pt>
                <c:pt idx="1866">
                  <c:v>150.37</c:v>
                </c:pt>
                <c:pt idx="1867">
                  <c:v>150.36000000000001</c:v>
                </c:pt>
                <c:pt idx="1868">
                  <c:v>150.35</c:v>
                </c:pt>
                <c:pt idx="1869">
                  <c:v>150.21</c:v>
                </c:pt>
                <c:pt idx="1870">
                  <c:v>149.63</c:v>
                </c:pt>
                <c:pt idx="1871">
                  <c:v>149.34</c:v>
                </c:pt>
                <c:pt idx="1872">
                  <c:v>149.13</c:v>
                </c:pt>
                <c:pt idx="1873">
                  <c:v>148.61000000000001</c:v>
                </c:pt>
                <c:pt idx="1874">
                  <c:v>148.54</c:v>
                </c:pt>
                <c:pt idx="1875">
                  <c:v>148.65</c:v>
                </c:pt>
                <c:pt idx="1876">
                  <c:v>148.63999999999999</c:v>
                </c:pt>
                <c:pt idx="1877">
                  <c:v>148.62</c:v>
                </c:pt>
                <c:pt idx="1878">
                  <c:v>148.13</c:v>
                </c:pt>
                <c:pt idx="1879">
                  <c:v>148.03</c:v>
                </c:pt>
                <c:pt idx="1880">
                  <c:v>147.75</c:v>
                </c:pt>
                <c:pt idx="1881">
                  <c:v>147.44999999999999</c:v>
                </c:pt>
                <c:pt idx="1882">
                  <c:v>147.46</c:v>
                </c:pt>
                <c:pt idx="1883">
                  <c:v>147.33000000000001</c:v>
                </c:pt>
                <c:pt idx="1884">
                  <c:v>146.99</c:v>
                </c:pt>
                <c:pt idx="1885">
                  <c:v>#N/A</c:v>
                </c:pt>
                <c:pt idx="1886">
                  <c:v>146.87</c:v>
                </c:pt>
                <c:pt idx="1887">
                  <c:v>146.84</c:v>
                </c:pt>
                <c:pt idx="1888">
                  <c:v>146.80000000000001</c:v>
                </c:pt>
                <c:pt idx="1889">
                  <c:v>146.87</c:v>
                </c:pt>
                <c:pt idx="1890">
                  <c:v>146.86000000000001</c:v>
                </c:pt>
                <c:pt idx="1891">
                  <c:v>146.69999999999999</c:v>
                </c:pt>
                <c:pt idx="1892">
                  <c:v>146.38999999999999</c:v>
                </c:pt>
                <c:pt idx="1893">
                  <c:v>146.35</c:v>
                </c:pt>
                <c:pt idx="1894">
                  <c:v>146.1</c:v>
                </c:pt>
                <c:pt idx="1895">
                  <c:v>145.56</c:v>
                </c:pt>
                <c:pt idx="1896">
                  <c:v>145.41999999999999</c:v>
                </c:pt>
                <c:pt idx="1897">
                  <c:v>145.28</c:v>
                </c:pt>
                <c:pt idx="1898">
                  <c:v>145.15</c:v>
                </c:pt>
                <c:pt idx="1899">
                  <c:v>145.13999999999999</c:v>
                </c:pt>
                <c:pt idx="1900">
                  <c:v>144.76</c:v>
                </c:pt>
                <c:pt idx="1901">
                  <c:v>144.69</c:v>
                </c:pt>
                <c:pt idx="1902">
                  <c:v>144.55000000000001</c:v>
                </c:pt>
                <c:pt idx="1903">
                  <c:v>144.58000000000001</c:v>
                </c:pt>
                <c:pt idx="1904">
                  <c:v>144.51</c:v>
                </c:pt>
                <c:pt idx="1905">
                  <c:v>144.37</c:v>
                </c:pt>
                <c:pt idx="1906">
                  <c:v>144.46</c:v>
                </c:pt>
                <c:pt idx="1907">
                  <c:v>144.41</c:v>
                </c:pt>
                <c:pt idx="1908">
                  <c:v>144.25</c:v>
                </c:pt>
                <c:pt idx="1909">
                  <c:v>144.25</c:v>
                </c:pt>
                <c:pt idx="1910">
                  <c:v>144.22999999999999</c:v>
                </c:pt>
                <c:pt idx="1911">
                  <c:v>144.1</c:v>
                </c:pt>
                <c:pt idx="1912">
                  <c:v>144.1</c:v>
                </c:pt>
                <c:pt idx="1913">
                  <c:v>143.91999999999999</c:v>
                </c:pt>
                <c:pt idx="1914">
                  <c:v>143.96</c:v>
                </c:pt>
                <c:pt idx="1915">
                  <c:v>143.91</c:v>
                </c:pt>
                <c:pt idx="1916">
                  <c:v>143.86000000000001</c:v>
                </c:pt>
                <c:pt idx="1917">
                  <c:v>143.81</c:v>
                </c:pt>
                <c:pt idx="1918">
                  <c:v>143.72999999999999</c:v>
                </c:pt>
                <c:pt idx="1919">
                  <c:v>143.71</c:v>
                </c:pt>
                <c:pt idx="1920">
                  <c:v>143.65</c:v>
                </c:pt>
                <c:pt idx="1921">
                  <c:v>143.81</c:v>
                </c:pt>
                <c:pt idx="1922">
                  <c:v>143.88999999999999</c:v>
                </c:pt>
                <c:pt idx="1923">
                  <c:v>144.06</c:v>
                </c:pt>
                <c:pt idx="1924">
                  <c:v>144.04</c:v>
                </c:pt>
                <c:pt idx="1925">
                  <c:v>144.07</c:v>
                </c:pt>
                <c:pt idx="1926">
                  <c:v>144.6</c:v>
                </c:pt>
                <c:pt idx="1927">
                  <c:v>144.97</c:v>
                </c:pt>
                <c:pt idx="1928">
                  <c:v>145.01</c:v>
                </c:pt>
                <c:pt idx="1929">
                  <c:v>145.4</c:v>
                </c:pt>
                <c:pt idx="1930">
                  <c:v>145.63999999999999</c:v>
                </c:pt>
                <c:pt idx="1931">
                  <c:v>#N/A</c:v>
                </c:pt>
                <c:pt idx="1932">
                  <c:v>146.08000000000001</c:v>
                </c:pt>
                <c:pt idx="1933">
                  <c:v>146.16999999999999</c:v>
                </c:pt>
                <c:pt idx="1934">
                  <c:v>146.16999999999999</c:v>
                </c:pt>
                <c:pt idx="1935">
                  <c:v>146.07</c:v>
                </c:pt>
                <c:pt idx="1936">
                  <c:v>146.19</c:v>
                </c:pt>
                <c:pt idx="1937">
                  <c:v>146.57</c:v>
                </c:pt>
                <c:pt idx="1938">
                  <c:v>146.62</c:v>
                </c:pt>
                <c:pt idx="1939">
                  <c:v>146.71</c:v>
                </c:pt>
                <c:pt idx="1940">
                  <c:v>146.65</c:v>
                </c:pt>
                <c:pt idx="1941">
                  <c:v>147</c:v>
                </c:pt>
                <c:pt idx="1942">
                  <c:v>147.12</c:v>
                </c:pt>
                <c:pt idx="1943">
                  <c:v>147.63999999999999</c:v>
                </c:pt>
                <c:pt idx="1944">
                  <c:v>147.69</c:v>
                </c:pt>
                <c:pt idx="1945">
                  <c:v>148.62</c:v>
                </c:pt>
                <c:pt idx="1946">
                  <c:v>149.29</c:v>
                </c:pt>
                <c:pt idx="1947">
                  <c:v>149.30000000000001</c:v>
                </c:pt>
                <c:pt idx="1948">
                  <c:v>149.6</c:v>
                </c:pt>
                <c:pt idx="1949">
                  <c:v>149.58000000000001</c:v>
                </c:pt>
                <c:pt idx="1950">
                  <c:v>149.91</c:v>
                </c:pt>
                <c:pt idx="1951">
                  <c:v>150.08000000000001</c:v>
                </c:pt>
                <c:pt idx="1952">
                  <c:v>150.53</c:v>
                </c:pt>
                <c:pt idx="1953">
                  <c:v>150.69999999999999</c:v>
                </c:pt>
                <c:pt idx="1954">
                  <c:v>150.74</c:v>
                </c:pt>
                <c:pt idx="1955">
                  <c:v>151.22999999999999</c:v>
                </c:pt>
                <c:pt idx="1956">
                  <c:v>151.13</c:v>
                </c:pt>
                <c:pt idx="1957">
                  <c:v>151.13999999999999</c:v>
                </c:pt>
                <c:pt idx="1958">
                  <c:v>151.47</c:v>
                </c:pt>
                <c:pt idx="1959">
                  <c:v>151.56</c:v>
                </c:pt>
                <c:pt idx="1960">
                  <c:v>151.44</c:v>
                </c:pt>
                <c:pt idx="1961">
                  <c:v>151.46</c:v>
                </c:pt>
                <c:pt idx="1962">
                  <c:v>151.71</c:v>
                </c:pt>
                <c:pt idx="1963">
                  <c:v>151.9</c:v>
                </c:pt>
                <c:pt idx="1964">
                  <c:v>151.91999999999999</c:v>
                </c:pt>
                <c:pt idx="1965">
                  <c:v>151.97999999999999</c:v>
                </c:pt>
                <c:pt idx="1966">
                  <c:v>152.04</c:v>
                </c:pt>
                <c:pt idx="1967">
                  <c:v>152.79</c:v>
                </c:pt>
                <c:pt idx="1968">
                  <c:v>152.84</c:v>
                </c:pt>
                <c:pt idx="1969">
                  <c:v>153.01</c:v>
                </c:pt>
                <c:pt idx="1970">
                  <c:v>153.46</c:v>
                </c:pt>
                <c:pt idx="1971">
                  <c:v>153.97</c:v>
                </c:pt>
                <c:pt idx="1972">
                  <c:v>154.38</c:v>
                </c:pt>
                <c:pt idx="1973">
                  <c:v>154.71</c:v>
                </c:pt>
                <c:pt idx="1974">
                  <c:v>155.13</c:v>
                </c:pt>
                <c:pt idx="1975">
                  <c:v>155.78</c:v>
                </c:pt>
                <c:pt idx="1976">
                  <c:v>156.93</c:v>
                </c:pt>
                <c:pt idx="1977">
                  <c:v>157.09</c:v>
                </c:pt>
                <c:pt idx="1978">
                  <c:v>157.61000000000001</c:v>
                </c:pt>
                <c:pt idx="1979">
                  <c:v>158.09</c:v>
                </c:pt>
                <c:pt idx="1980">
                  <c:v>159.01</c:v>
                </c:pt>
                <c:pt idx="1981">
                  <c:v>160.22</c:v>
                </c:pt>
                <c:pt idx="1982">
                  <c:v>161</c:v>
                </c:pt>
                <c:pt idx="1983">
                  <c:v>161.77000000000001</c:v>
                </c:pt>
                <c:pt idx="1984">
                  <c:v>162.05000000000001</c:v>
                </c:pt>
                <c:pt idx="1985">
                  <c:v>162.41</c:v>
                </c:pt>
                <c:pt idx="1986">
                  <c:v>163.15</c:v>
                </c:pt>
                <c:pt idx="1987">
                  <c:v>163.21</c:v>
                </c:pt>
                <c:pt idx="1988">
                  <c:v>163.89</c:v>
                </c:pt>
                <c:pt idx="1989">
                  <c:v>163.9</c:v>
                </c:pt>
                <c:pt idx="1990">
                  <c:v>163.91</c:v>
                </c:pt>
                <c:pt idx="1991">
                  <c:v>#N/A</c:v>
                </c:pt>
                <c:pt idx="1992">
                  <c:v>164.82</c:v>
                </c:pt>
                <c:pt idx="1993">
                  <c:v>164.94</c:v>
                </c:pt>
                <c:pt idx="1994">
                  <c:v>165.11</c:v>
                </c:pt>
                <c:pt idx="1995">
                  <c:v>165.55</c:v>
                </c:pt>
                <c:pt idx="1996">
                  <c:v>165.67</c:v>
                </c:pt>
                <c:pt idx="1997">
                  <c:v>165.76</c:v>
                </c:pt>
                <c:pt idx="1998">
                  <c:v>165.73</c:v>
                </c:pt>
                <c:pt idx="1999">
                  <c:v>165.81</c:v>
                </c:pt>
                <c:pt idx="2000">
                  <c:v>166.13</c:v>
                </c:pt>
                <c:pt idx="2001">
                  <c:v>166.06</c:v>
                </c:pt>
                <c:pt idx="2002">
                  <c:v>166.26</c:v>
                </c:pt>
                <c:pt idx="2003">
                  <c:v>166.33</c:v>
                </c:pt>
                <c:pt idx="2004">
                  <c:v>166.28</c:v>
                </c:pt>
                <c:pt idx="2005">
                  <c:v>166.43</c:v>
                </c:pt>
                <c:pt idx="2006">
                  <c:v>166.46</c:v>
                </c:pt>
                <c:pt idx="2007">
                  <c:v>166.45</c:v>
                </c:pt>
                <c:pt idx="2008">
                  <c:v>166.44</c:v>
                </c:pt>
                <c:pt idx="2009">
                  <c:v>166.39</c:v>
                </c:pt>
                <c:pt idx="2010">
                  <c:v>166.4</c:v>
                </c:pt>
                <c:pt idx="2011">
                  <c:v>166.44</c:v>
                </c:pt>
                <c:pt idx="2012">
                  <c:v>166.44</c:v>
                </c:pt>
                <c:pt idx="2013">
                  <c:v>166.44</c:v>
                </c:pt>
                <c:pt idx="2014">
                  <c:v>166.36</c:v>
                </c:pt>
                <c:pt idx="2015">
                  <c:v>165.91</c:v>
                </c:pt>
                <c:pt idx="2016">
                  <c:v>165.96</c:v>
                </c:pt>
                <c:pt idx="2017">
                  <c:v>165.81</c:v>
                </c:pt>
                <c:pt idx="2018">
                  <c:v>165.67</c:v>
                </c:pt>
                <c:pt idx="2019">
                  <c:v>165.57</c:v>
                </c:pt>
                <c:pt idx="2020">
                  <c:v>165.36</c:v>
                </c:pt>
                <c:pt idx="2021">
                  <c:v>164.76</c:v>
                </c:pt>
                <c:pt idx="2022">
                  <c:v>164.3</c:v>
                </c:pt>
                <c:pt idx="2023">
                  <c:v>164.19</c:v>
                </c:pt>
                <c:pt idx="2024">
                  <c:v>164.06</c:v>
                </c:pt>
                <c:pt idx="2025">
                  <c:v>164.05</c:v>
                </c:pt>
                <c:pt idx="2026">
                  <c:v>162.75</c:v>
                </c:pt>
                <c:pt idx="2027">
                  <c:v>162.72</c:v>
                </c:pt>
                <c:pt idx="2028">
                  <c:v>#N/A</c:v>
                </c:pt>
                <c:pt idx="2029">
                  <c:v>162.31</c:v>
                </c:pt>
                <c:pt idx="2030">
                  <c:v>162.31</c:v>
                </c:pt>
                <c:pt idx="2031">
                  <c:v>162.26</c:v>
                </c:pt>
                <c:pt idx="2032">
                  <c:v>161.97999999999999</c:v>
                </c:pt>
                <c:pt idx="2033">
                  <c:v>161.51</c:v>
                </c:pt>
                <c:pt idx="2034">
                  <c:v>161.51</c:v>
                </c:pt>
                <c:pt idx="2035">
                  <c:v>161.53</c:v>
                </c:pt>
                <c:pt idx="2036">
                  <c:v>160.22</c:v>
                </c:pt>
                <c:pt idx="2037">
                  <c:v>159.81</c:v>
                </c:pt>
                <c:pt idx="2038">
                  <c:v>159.71</c:v>
                </c:pt>
                <c:pt idx="2039">
                  <c:v>159.71</c:v>
                </c:pt>
                <c:pt idx="2040">
                  <c:v>159.69999999999999</c:v>
                </c:pt>
                <c:pt idx="2041">
                  <c:v>158.32</c:v>
                </c:pt>
                <c:pt idx="2042">
                  <c:v>158.21</c:v>
                </c:pt>
                <c:pt idx="2043">
                  <c:v>157.66</c:v>
                </c:pt>
                <c:pt idx="2044">
                  <c:v>157.53</c:v>
                </c:pt>
                <c:pt idx="2045">
                  <c:v>157.43</c:v>
                </c:pt>
                <c:pt idx="2046">
                  <c:v>#N/A</c:v>
                </c:pt>
                <c:pt idx="2047">
                  <c:v>156.99</c:v>
                </c:pt>
                <c:pt idx="2048">
                  <c:v>156.97</c:v>
                </c:pt>
                <c:pt idx="2049">
                  <c:v>156.76</c:v>
                </c:pt>
                <c:pt idx="2050">
                  <c:v>156.5</c:v>
                </c:pt>
                <c:pt idx="2051">
                  <c:v>156.09</c:v>
                </c:pt>
                <c:pt idx="2052">
                  <c:v>154.65</c:v>
                </c:pt>
                <c:pt idx="2053">
                  <c:v>153.88</c:v>
                </c:pt>
                <c:pt idx="2054">
                  <c:v>153.74</c:v>
                </c:pt>
                <c:pt idx="2055">
                  <c:v>153.47</c:v>
                </c:pt>
                <c:pt idx="2056">
                  <c:v>153.19999999999999</c:v>
                </c:pt>
                <c:pt idx="2057">
                  <c:v>151.91</c:v>
                </c:pt>
                <c:pt idx="2058">
                  <c:v>151.27000000000001</c:v>
                </c:pt>
                <c:pt idx="2059">
                  <c:v>151.12</c:v>
                </c:pt>
                <c:pt idx="2060">
                  <c:v>150.96</c:v>
                </c:pt>
                <c:pt idx="2061">
                  <c:v>150.11000000000001</c:v>
                </c:pt>
                <c:pt idx="2062">
                  <c:v>149.63</c:v>
                </c:pt>
                <c:pt idx="2063">
                  <c:v>149.30000000000001</c:v>
                </c:pt>
                <c:pt idx="2064">
                  <c:v>149.02000000000001</c:v>
                </c:pt>
                <c:pt idx="2065">
                  <c:v>148.88</c:v>
                </c:pt>
                <c:pt idx="2066">
                  <c:v>148.61000000000001</c:v>
                </c:pt>
                <c:pt idx="2067">
                  <c:v>148.66</c:v>
                </c:pt>
                <c:pt idx="2068">
                  <c:v>148.51</c:v>
                </c:pt>
                <c:pt idx="2069">
                  <c:v>148.32</c:v>
                </c:pt>
                <c:pt idx="2070">
                  <c:v>148.19</c:v>
                </c:pt>
                <c:pt idx="2071">
                  <c:v>147.4</c:v>
                </c:pt>
                <c:pt idx="2072">
                  <c:v>147.13999999999999</c:v>
                </c:pt>
                <c:pt idx="2073">
                  <c:v>146.97999999999999</c:v>
                </c:pt>
                <c:pt idx="2074">
                  <c:v>146.84</c:v>
                </c:pt>
                <c:pt idx="2075">
                  <c:v>146.43</c:v>
                </c:pt>
                <c:pt idx="2076">
                  <c:v>146.24</c:v>
                </c:pt>
                <c:pt idx="2077">
                  <c:v>146.19999999999999</c:v>
                </c:pt>
                <c:pt idx="2078">
                  <c:v>146.19</c:v>
                </c:pt>
                <c:pt idx="2079">
                  <c:v>146.24</c:v>
                </c:pt>
                <c:pt idx="2080">
                  <c:v>146.08000000000001</c:v>
                </c:pt>
                <c:pt idx="2081">
                  <c:v>146.08000000000001</c:v>
                </c:pt>
                <c:pt idx="2082">
                  <c:v>146.03</c:v>
                </c:pt>
                <c:pt idx="2083">
                  <c:v>145.78</c:v>
                </c:pt>
                <c:pt idx="2084">
                  <c:v>145.94</c:v>
                </c:pt>
                <c:pt idx="2085">
                  <c:v>145.91</c:v>
                </c:pt>
                <c:pt idx="2086">
                  <c:v>146.43</c:v>
                </c:pt>
                <c:pt idx="2087">
                  <c:v>146.46</c:v>
                </c:pt>
                <c:pt idx="2088">
                  <c:v>146.41999999999999</c:v>
                </c:pt>
                <c:pt idx="2089">
                  <c:v>146.31</c:v>
                </c:pt>
                <c:pt idx="2090">
                  <c:v>146.62</c:v>
                </c:pt>
                <c:pt idx="2091">
                  <c:v>146.66</c:v>
                </c:pt>
                <c:pt idx="2092">
                  <c:v>146.74</c:v>
                </c:pt>
                <c:pt idx="2093">
                  <c:v>147.51</c:v>
                </c:pt>
                <c:pt idx="2094">
                  <c:v>147.59</c:v>
                </c:pt>
                <c:pt idx="2095">
                  <c:v>147.51</c:v>
                </c:pt>
                <c:pt idx="2096">
                  <c:v>147.58000000000001</c:v>
                </c:pt>
                <c:pt idx="2097">
                  <c:v>147.56</c:v>
                </c:pt>
                <c:pt idx="2098">
                  <c:v>147.97999999999999</c:v>
                </c:pt>
                <c:pt idx="2099">
                  <c:v>147.97999999999999</c:v>
                </c:pt>
                <c:pt idx="2100">
                  <c:v>147.97999999999999</c:v>
                </c:pt>
                <c:pt idx="2101">
                  <c:v>147.93</c:v>
                </c:pt>
                <c:pt idx="2102">
                  <c:v>148.37</c:v>
                </c:pt>
                <c:pt idx="2103">
                  <c:v>148.52000000000001</c:v>
                </c:pt>
                <c:pt idx="2104">
                  <c:v>148.59</c:v>
                </c:pt>
                <c:pt idx="2105">
                  <c:v>148.72999999999999</c:v>
                </c:pt>
                <c:pt idx="2106">
                  <c:v>148.72999999999999</c:v>
                </c:pt>
                <c:pt idx="2107">
                  <c:v>148.63999999999999</c:v>
                </c:pt>
                <c:pt idx="2108">
                  <c:v>#N/A</c:v>
                </c:pt>
                <c:pt idx="2109">
                  <c:v>148.5</c:v>
                </c:pt>
                <c:pt idx="2110">
                  <c:v>148.43</c:v>
                </c:pt>
                <c:pt idx="2111">
                  <c:v>148.12</c:v>
                </c:pt>
                <c:pt idx="2112">
                  <c:v>148.07</c:v>
                </c:pt>
                <c:pt idx="2113">
                  <c:v>148.02000000000001</c:v>
                </c:pt>
                <c:pt idx="2114">
                  <c:v>147.88</c:v>
                </c:pt>
                <c:pt idx="2115">
                  <c:v>147.85</c:v>
                </c:pt>
                <c:pt idx="2116">
                  <c:v>147.68</c:v>
                </c:pt>
                <c:pt idx="2117">
                  <c:v>146.65</c:v>
                </c:pt>
                <c:pt idx="2118">
                  <c:v>145.38999999999999</c:v>
                </c:pt>
                <c:pt idx="2119">
                  <c:v>145.38999999999999</c:v>
                </c:pt>
                <c:pt idx="2120">
                  <c:v>145.37</c:v>
                </c:pt>
                <c:pt idx="2121">
                  <c:v>145.35</c:v>
                </c:pt>
                <c:pt idx="2122">
                  <c:v>145.41999999999999</c:v>
                </c:pt>
                <c:pt idx="2123">
                  <c:v>145.32</c:v>
                </c:pt>
                <c:pt idx="2124">
                  <c:v>144.08000000000001</c:v>
                </c:pt>
                <c:pt idx="2125">
                  <c:v>143.6</c:v>
                </c:pt>
                <c:pt idx="2126">
                  <c:v>143.05000000000001</c:v>
                </c:pt>
                <c:pt idx="2127">
                  <c:v>141.94999999999999</c:v>
                </c:pt>
                <c:pt idx="2128">
                  <c:v>141.75</c:v>
                </c:pt>
                <c:pt idx="2129">
                  <c:v>140.97</c:v>
                </c:pt>
                <c:pt idx="2130">
                  <c:v>140.71</c:v>
                </c:pt>
                <c:pt idx="2131">
                  <c:v>139.80000000000001</c:v>
                </c:pt>
                <c:pt idx="2132">
                  <c:v>139.30000000000001</c:v>
                </c:pt>
                <c:pt idx="2133">
                  <c:v>139.27000000000001</c:v>
                </c:pt>
                <c:pt idx="2134">
                  <c:v>138.56</c:v>
                </c:pt>
                <c:pt idx="2135">
                  <c:v>138.13</c:v>
                </c:pt>
                <c:pt idx="2136">
                  <c:v>137.97999999999999</c:v>
                </c:pt>
                <c:pt idx="2137">
                  <c:v>137.77000000000001</c:v>
                </c:pt>
                <c:pt idx="2138">
                  <c:v>137.58000000000001</c:v>
                </c:pt>
                <c:pt idx="2139">
                  <c:v>137.51</c:v>
                </c:pt>
                <c:pt idx="2140">
                  <c:v>137.21</c:v>
                </c:pt>
                <c:pt idx="2141">
                  <c:v>137.22</c:v>
                </c:pt>
                <c:pt idx="2142">
                  <c:v>137.04</c:v>
                </c:pt>
                <c:pt idx="2143">
                  <c:v>136.91999999999999</c:v>
                </c:pt>
                <c:pt idx="2144">
                  <c:v>136.88999999999999</c:v>
                </c:pt>
                <c:pt idx="2145">
                  <c:v>136.31</c:v>
                </c:pt>
                <c:pt idx="2146">
                  <c:v>136.22</c:v>
                </c:pt>
                <c:pt idx="2147">
                  <c:v>136.37</c:v>
                </c:pt>
                <c:pt idx="2148">
                  <c:v>136.22999999999999</c:v>
                </c:pt>
                <c:pt idx="2149">
                  <c:v>136.22999999999999</c:v>
                </c:pt>
                <c:pt idx="2150">
                  <c:v>135.96</c:v>
                </c:pt>
                <c:pt idx="2151">
                  <c:v>135.94999999999999</c:v>
                </c:pt>
                <c:pt idx="2152">
                  <c:v>136</c:v>
                </c:pt>
                <c:pt idx="2153">
                  <c:v>136.77000000000001</c:v>
                </c:pt>
                <c:pt idx="2154">
                  <c:v>137.44999999999999</c:v>
                </c:pt>
                <c:pt idx="2155">
                  <c:v>137.86000000000001</c:v>
                </c:pt>
                <c:pt idx="2156">
                  <c:v>138.07</c:v>
                </c:pt>
                <c:pt idx="2157">
                  <c:v>138.15</c:v>
                </c:pt>
                <c:pt idx="2158">
                  <c:v>137.94</c:v>
                </c:pt>
                <c:pt idx="2159">
                  <c:v>137.9</c:v>
                </c:pt>
                <c:pt idx="2160">
                  <c:v>137.94</c:v>
                </c:pt>
                <c:pt idx="2161">
                  <c:v>137.75</c:v>
                </c:pt>
                <c:pt idx="2162">
                  <c:v>137.65</c:v>
                </c:pt>
                <c:pt idx="2163">
                  <c:v>138.16</c:v>
                </c:pt>
                <c:pt idx="2164">
                  <c:v>138.26</c:v>
                </c:pt>
                <c:pt idx="2165">
                  <c:v>138.74</c:v>
                </c:pt>
                <c:pt idx="2166">
                  <c:v>138.51</c:v>
                </c:pt>
                <c:pt idx="2167">
                  <c:v>139.32</c:v>
                </c:pt>
                <c:pt idx="2168">
                  <c:v>139.58000000000001</c:v>
                </c:pt>
                <c:pt idx="2169">
                  <c:v>139.66</c:v>
                </c:pt>
                <c:pt idx="2170">
                  <c:v>140.33000000000001</c:v>
                </c:pt>
                <c:pt idx="2171">
                  <c:v>140.6</c:v>
                </c:pt>
                <c:pt idx="2172">
                  <c:v>140.56</c:v>
                </c:pt>
                <c:pt idx="2173">
                  <c:v>140.6</c:v>
                </c:pt>
                <c:pt idx="2174">
                  <c:v>140.58000000000001</c:v>
                </c:pt>
                <c:pt idx="2175">
                  <c:v>140.99</c:v>
                </c:pt>
                <c:pt idx="2176">
                  <c:v>141.08000000000001</c:v>
                </c:pt>
                <c:pt idx="2177">
                  <c:v>141.36000000000001</c:v>
                </c:pt>
                <c:pt idx="2178">
                  <c:v>141.36000000000001</c:v>
                </c:pt>
                <c:pt idx="2179">
                  <c:v>141.54</c:v>
                </c:pt>
                <c:pt idx="2180">
                  <c:v>142.05000000000001</c:v>
                </c:pt>
                <c:pt idx="2181">
                  <c:v>142.6</c:v>
                </c:pt>
                <c:pt idx="2182">
                  <c:v>143.03</c:v>
                </c:pt>
                <c:pt idx="2183">
                  <c:v>142.56</c:v>
                </c:pt>
                <c:pt idx="2184">
                  <c:v>144.1</c:v>
                </c:pt>
                <c:pt idx="2185">
                  <c:v>144.5</c:v>
                </c:pt>
                <c:pt idx="2186">
                  <c:v>144.5</c:v>
                </c:pt>
                <c:pt idx="2187">
                  <c:v>144.74</c:v>
                </c:pt>
                <c:pt idx="2188">
                  <c:v>144.58000000000001</c:v>
                </c:pt>
                <c:pt idx="2189">
                  <c:v>144.57</c:v>
                </c:pt>
                <c:pt idx="2190">
                  <c:v>144.54</c:v>
                </c:pt>
                <c:pt idx="2191">
                  <c:v>145.77000000000001</c:v>
                </c:pt>
                <c:pt idx="2192">
                  <c:v>146.36000000000001</c:v>
                </c:pt>
                <c:pt idx="2193">
                  <c:v>146.33000000000001</c:v>
                </c:pt>
                <c:pt idx="2194">
                  <c:v>146.33000000000001</c:v>
                </c:pt>
                <c:pt idx="2195">
                  <c:v>146.38</c:v>
                </c:pt>
                <c:pt idx="2196">
                  <c:v>147.03</c:v>
                </c:pt>
                <c:pt idx="2197">
                  <c:v>147.41</c:v>
                </c:pt>
                <c:pt idx="2198">
                  <c:v>147.85</c:v>
                </c:pt>
                <c:pt idx="2199">
                  <c:v>148.77000000000001</c:v>
                </c:pt>
                <c:pt idx="2200">
                  <c:v>149.19</c:v>
                </c:pt>
                <c:pt idx="2201">
                  <c:v>150.55000000000001</c:v>
                </c:pt>
                <c:pt idx="2202">
                  <c:v>150.56</c:v>
                </c:pt>
                <c:pt idx="2203">
                  <c:v>150.51</c:v>
                </c:pt>
                <c:pt idx="2204">
                  <c:v>150.4</c:v>
                </c:pt>
                <c:pt idx="2205">
                  <c:v>150.41</c:v>
                </c:pt>
                <c:pt idx="2206">
                  <c:v>150.63999999999999</c:v>
                </c:pt>
                <c:pt idx="2207">
                  <c:v>150.51</c:v>
                </c:pt>
                <c:pt idx="2208">
                  <c:v>150.52000000000001</c:v>
                </c:pt>
                <c:pt idx="2209">
                  <c:v>150.71</c:v>
                </c:pt>
                <c:pt idx="2210">
                  <c:v>150.88</c:v>
                </c:pt>
                <c:pt idx="2211">
                  <c:v>#N/A</c:v>
                </c:pt>
                <c:pt idx="2212">
                  <c:v>151.57</c:v>
                </c:pt>
                <c:pt idx="2213">
                  <c:v>151.69</c:v>
                </c:pt>
                <c:pt idx="2214">
                  <c:v>151.85</c:v>
                </c:pt>
                <c:pt idx="2215">
                  <c:v>151.9</c:v>
                </c:pt>
                <c:pt idx="2216">
                  <c:v>152.11000000000001</c:v>
                </c:pt>
                <c:pt idx="2217">
                  <c:v>152.5</c:v>
                </c:pt>
                <c:pt idx="2218">
                  <c:v>152.56</c:v>
                </c:pt>
                <c:pt idx="2219">
                  <c:v>152.85</c:v>
                </c:pt>
                <c:pt idx="2220">
                  <c:v>153.11000000000001</c:v>
                </c:pt>
                <c:pt idx="2221">
                  <c:v>153.12</c:v>
                </c:pt>
                <c:pt idx="2222">
                  <c:v>153.74</c:v>
                </c:pt>
                <c:pt idx="2223">
                  <c:v>153.93</c:v>
                </c:pt>
                <c:pt idx="2224">
                  <c:v>153.88</c:v>
                </c:pt>
                <c:pt idx="2225">
                  <c:v>154.21</c:v>
                </c:pt>
                <c:pt idx="2226">
                  <c:v>154.66999999999999</c:v>
                </c:pt>
                <c:pt idx="2227">
                  <c:v>154.83000000000001</c:v>
                </c:pt>
                <c:pt idx="2228">
                  <c:v>154.82</c:v>
                </c:pt>
                <c:pt idx="2229">
                  <c:v>154.83000000000001</c:v>
                </c:pt>
                <c:pt idx="2230">
                  <c:v>154.88</c:v>
                </c:pt>
                <c:pt idx="2231">
                  <c:v>154.79</c:v>
                </c:pt>
                <c:pt idx="2232">
                  <c:v>154.80000000000001</c:v>
                </c:pt>
                <c:pt idx="2233">
                  <c:v>154.94999999999999</c:v>
                </c:pt>
                <c:pt idx="2234">
                  <c:v>154.9</c:v>
                </c:pt>
                <c:pt idx="2235">
                  <c:v>154.88</c:v>
                </c:pt>
                <c:pt idx="2236">
                  <c:v>154.99</c:v>
                </c:pt>
                <c:pt idx="2237">
                  <c:v>154.96</c:v>
                </c:pt>
                <c:pt idx="2238">
                  <c:v>155.04</c:v>
                </c:pt>
                <c:pt idx="2239">
                  <c:v>155.04</c:v>
                </c:pt>
                <c:pt idx="2240">
                  <c:v>155.02000000000001</c:v>
                </c:pt>
                <c:pt idx="2241">
                  <c:v>155.02000000000001</c:v>
                </c:pt>
                <c:pt idx="2242">
                  <c:v>155.05000000000001</c:v>
                </c:pt>
                <c:pt idx="2243">
                  <c:v>155.11000000000001</c:v>
                </c:pt>
                <c:pt idx="2244">
                  <c:v>155.31</c:v>
                </c:pt>
                <c:pt idx="2245">
                  <c:v>155.26</c:v>
                </c:pt>
                <c:pt idx="2246">
                  <c:v>155.27000000000001</c:v>
                </c:pt>
                <c:pt idx="2247">
                  <c:v>155.19</c:v>
                </c:pt>
                <c:pt idx="2248">
                  <c:v>155.05000000000001</c:v>
                </c:pt>
                <c:pt idx="2249">
                  <c:v>155.07</c:v>
                </c:pt>
                <c:pt idx="2250">
                  <c:v>154.99</c:v>
                </c:pt>
                <c:pt idx="2251">
                  <c:v>154.9</c:v>
                </c:pt>
                <c:pt idx="2252">
                  <c:v>154.72</c:v>
                </c:pt>
                <c:pt idx="2253">
                  <c:v>154.65</c:v>
                </c:pt>
                <c:pt idx="2254">
                  <c:v>154.6</c:v>
                </c:pt>
                <c:pt idx="2255">
                  <c:v>154.6</c:v>
                </c:pt>
                <c:pt idx="2256">
                  <c:v>154.13999999999999</c:v>
                </c:pt>
                <c:pt idx="2257">
                  <c:v>153.87</c:v>
                </c:pt>
                <c:pt idx="2258">
                  <c:v>153.79</c:v>
                </c:pt>
                <c:pt idx="2259">
                  <c:v>153.74</c:v>
                </c:pt>
                <c:pt idx="2260">
                  <c:v>153.63</c:v>
                </c:pt>
                <c:pt idx="2261">
                  <c:v>153.41999999999999</c:v>
                </c:pt>
                <c:pt idx="2262">
                  <c:v>153.36000000000001</c:v>
                </c:pt>
                <c:pt idx="2263">
                  <c:v>153.22999999999999</c:v>
                </c:pt>
                <c:pt idx="2264">
                  <c:v>153.03</c:v>
                </c:pt>
                <c:pt idx="2265">
                  <c:v>152.94</c:v>
                </c:pt>
                <c:pt idx="2266">
                  <c:v>152.44</c:v>
                </c:pt>
                <c:pt idx="2267">
                  <c:v>152.34</c:v>
                </c:pt>
                <c:pt idx="2268">
                  <c:v>152.25</c:v>
                </c:pt>
                <c:pt idx="2269">
                  <c:v>152.21</c:v>
                </c:pt>
                <c:pt idx="2270">
                  <c:v>152.28</c:v>
                </c:pt>
                <c:pt idx="2271">
                  <c:v>151.94</c:v>
                </c:pt>
                <c:pt idx="2272">
                  <c:v>151.84</c:v>
                </c:pt>
                <c:pt idx="2273">
                  <c:v>151.69999999999999</c:v>
                </c:pt>
                <c:pt idx="2274">
                  <c:v>151.44999999999999</c:v>
                </c:pt>
                <c:pt idx="2275">
                  <c:v>150.91999999999999</c:v>
                </c:pt>
                <c:pt idx="2276">
                  <c:v>#N/A</c:v>
                </c:pt>
                <c:pt idx="2277">
                  <c:v>150.91999999999999</c:v>
                </c:pt>
                <c:pt idx="2278">
                  <c:v>150.81</c:v>
                </c:pt>
                <c:pt idx="2279">
                  <c:v>150.30000000000001</c:v>
                </c:pt>
                <c:pt idx="2280">
                  <c:v>150.4</c:v>
                </c:pt>
                <c:pt idx="2281">
                  <c:v>150.01</c:v>
                </c:pt>
                <c:pt idx="2282">
                  <c:v>149.69999999999999</c:v>
                </c:pt>
                <c:pt idx="2283">
                  <c:v>149.66999999999999</c:v>
                </c:pt>
                <c:pt idx="2284">
                  <c:v>147.22</c:v>
                </c:pt>
                <c:pt idx="2285">
                  <c:v>146.5</c:v>
                </c:pt>
                <c:pt idx="2286">
                  <c:v>146.12</c:v>
                </c:pt>
                <c:pt idx="2287">
                  <c:v>146.02000000000001</c:v>
                </c:pt>
                <c:pt idx="2288">
                  <c:v>145.86000000000001</c:v>
                </c:pt>
                <c:pt idx="2289">
                  <c:v>#N/A</c:v>
                </c:pt>
                <c:pt idx="2290">
                  <c:v>146.13</c:v>
                </c:pt>
                <c:pt idx="2291">
                  <c:v>146.04</c:v>
                </c:pt>
                <c:pt idx="2292">
                  <c:v>146.02000000000001</c:v>
                </c:pt>
                <c:pt idx="2293">
                  <c:v>146.02000000000001</c:v>
                </c:pt>
                <c:pt idx="2294">
                  <c:v>145.46</c:v>
                </c:pt>
                <c:pt idx="2295">
                  <c:v>145.5</c:v>
                </c:pt>
                <c:pt idx="2296">
                  <c:v>145.35</c:v>
                </c:pt>
                <c:pt idx="2297">
                  <c:v>145.12</c:v>
                </c:pt>
                <c:pt idx="2298">
                  <c:v>145.21</c:v>
                </c:pt>
                <c:pt idx="2299">
                  <c:v>144.78</c:v>
                </c:pt>
                <c:pt idx="2300">
                  <c:v>144.74</c:v>
                </c:pt>
                <c:pt idx="2301">
                  <c:v>144.78</c:v>
                </c:pt>
                <c:pt idx="2302">
                  <c:v>144.82</c:v>
                </c:pt>
                <c:pt idx="2303">
                  <c:v>144.82</c:v>
                </c:pt>
                <c:pt idx="2304">
                  <c:v>144.86000000000001</c:v>
                </c:pt>
                <c:pt idx="2305">
                  <c:v>146.4</c:v>
                </c:pt>
                <c:pt idx="2306">
                  <c:v>146.54</c:v>
                </c:pt>
                <c:pt idx="2307">
                  <c:v>146.44999999999999</c:v>
                </c:pt>
                <c:pt idx="2308">
                  <c:v>147.52000000000001</c:v>
                </c:pt>
                <c:pt idx="2309">
                  <c:v>148.02000000000001</c:v>
                </c:pt>
                <c:pt idx="2310">
                  <c:v>148.41999999999999</c:v>
                </c:pt>
                <c:pt idx="2311">
                  <c:v>148.56</c:v>
                </c:pt>
                <c:pt idx="2312">
                  <c:v>149.21</c:v>
                </c:pt>
                <c:pt idx="2313">
                  <c:v>149.47</c:v>
                </c:pt>
                <c:pt idx="2314">
                  <c:v>149.88</c:v>
                </c:pt>
                <c:pt idx="2315">
                  <c:v>150.34</c:v>
                </c:pt>
                <c:pt idx="2316">
                  <c:v>150.25</c:v>
                </c:pt>
                <c:pt idx="2317">
                  <c:v>150.66999999999999</c:v>
                </c:pt>
                <c:pt idx="2318">
                  <c:v>150.84</c:v>
                </c:pt>
                <c:pt idx="2319">
                  <c:v>152.19</c:v>
                </c:pt>
                <c:pt idx="2320">
                  <c:v>152.47999999999999</c:v>
                </c:pt>
                <c:pt idx="2321">
                  <c:v>153.24</c:v>
                </c:pt>
                <c:pt idx="2322">
                  <c:v>153.57</c:v>
                </c:pt>
                <c:pt idx="2323">
                  <c:v>153.81</c:v>
                </c:pt>
                <c:pt idx="2324">
                  <c:v>154.16</c:v>
                </c:pt>
                <c:pt idx="2325">
                  <c:v>154.68</c:v>
                </c:pt>
                <c:pt idx="2326">
                  <c:v>154.94</c:v>
                </c:pt>
                <c:pt idx="2327">
                  <c:v>154.94</c:v>
                </c:pt>
                <c:pt idx="2328">
                  <c:v>154.97999999999999</c:v>
                </c:pt>
                <c:pt idx="2329">
                  <c:v>155.56</c:v>
                </c:pt>
                <c:pt idx="2330">
                  <c:v>156.24</c:v>
                </c:pt>
                <c:pt idx="2331">
                  <c:v>157</c:v>
                </c:pt>
                <c:pt idx="2332">
                  <c:v>157.51</c:v>
                </c:pt>
                <c:pt idx="2333">
                  <c:v>157.88999999999999</c:v>
                </c:pt>
                <c:pt idx="2334">
                  <c:v>157.44</c:v>
                </c:pt>
                <c:pt idx="2335">
                  <c:v>157.91999999999999</c:v>
                </c:pt>
                <c:pt idx="2336">
                  <c:v>158.16</c:v>
                </c:pt>
                <c:pt idx="2337">
                  <c:v>158.22</c:v>
                </c:pt>
                <c:pt idx="2338">
                  <c:v>158.97</c:v>
                </c:pt>
                <c:pt idx="2339">
                  <c:v>159.03</c:v>
                </c:pt>
                <c:pt idx="2340">
                  <c:v>159.01</c:v>
                </c:pt>
                <c:pt idx="2341">
                  <c:v>158.81</c:v>
                </c:pt>
                <c:pt idx="2342">
                  <c:v>158.79</c:v>
                </c:pt>
                <c:pt idx="2343">
                  <c:v>159.13</c:v>
                </c:pt>
                <c:pt idx="2344">
                  <c:v>159.12</c:v>
                </c:pt>
                <c:pt idx="2345">
                  <c:v>159.13</c:v>
                </c:pt>
                <c:pt idx="2346">
                  <c:v>159.34</c:v>
                </c:pt>
                <c:pt idx="2347">
                  <c:v>159.29</c:v>
                </c:pt>
                <c:pt idx="2348">
                  <c:v>159.02000000000001</c:v>
                </c:pt>
                <c:pt idx="2349">
                  <c:v>158.94999999999999</c:v>
                </c:pt>
                <c:pt idx="2350">
                  <c:v>158.96</c:v>
                </c:pt>
                <c:pt idx="2351">
                  <c:v>158.75</c:v>
                </c:pt>
                <c:pt idx="2352">
                  <c:v>158.43</c:v>
                </c:pt>
                <c:pt idx="2353">
                  <c:v>157.58000000000001</c:v>
                </c:pt>
                <c:pt idx="2354">
                  <c:v>156.63</c:v>
                </c:pt>
                <c:pt idx="2355">
                  <c:v>156.71</c:v>
                </c:pt>
                <c:pt idx="2356">
                  <c:v>156.83000000000001</c:v>
                </c:pt>
                <c:pt idx="2357">
                  <c:v>155.80000000000001</c:v>
                </c:pt>
                <c:pt idx="2358">
                  <c:v>155.07</c:v>
                </c:pt>
                <c:pt idx="2359">
                  <c:v>154.6</c:v>
                </c:pt>
                <c:pt idx="2360">
                  <c:v>154.07</c:v>
                </c:pt>
                <c:pt idx="2361">
                  <c:v>153.33000000000001</c:v>
                </c:pt>
                <c:pt idx="2362">
                  <c:v>153.19999999999999</c:v>
                </c:pt>
                <c:pt idx="2363">
                  <c:v>153.16999999999999</c:v>
                </c:pt>
                <c:pt idx="2364">
                  <c:v>152.41999999999999</c:v>
                </c:pt>
                <c:pt idx="2365">
                  <c:v>152.01</c:v>
                </c:pt>
                <c:pt idx="2366">
                  <c:v>150.75</c:v>
                </c:pt>
                <c:pt idx="2367">
                  <c:v>148.87</c:v>
                </c:pt>
                <c:pt idx="2368">
                  <c:v>148.43</c:v>
                </c:pt>
                <c:pt idx="2369">
                  <c:v>148.09</c:v>
                </c:pt>
                <c:pt idx="2370">
                  <c:v>147.71</c:v>
                </c:pt>
                <c:pt idx="2371">
                  <c:v>147.4</c:v>
                </c:pt>
                <c:pt idx="2372">
                  <c:v>147.24</c:v>
                </c:pt>
                <c:pt idx="2373">
                  <c:v>147.13999999999999</c:v>
                </c:pt>
                <c:pt idx="2374">
                  <c:v>146.91</c:v>
                </c:pt>
                <c:pt idx="2375">
                  <c:v>146.66999999999999</c:v>
                </c:pt>
                <c:pt idx="2376">
                  <c:v>145.88999999999999</c:v>
                </c:pt>
                <c:pt idx="2377">
                  <c:v>145.09</c:v>
                </c:pt>
                <c:pt idx="2378">
                  <c:v>143.96</c:v>
                </c:pt>
                <c:pt idx="2379">
                  <c:v>143.51</c:v>
                </c:pt>
                <c:pt idx="2380">
                  <c:v>143.03</c:v>
                </c:pt>
                <c:pt idx="2381">
                  <c:v>142.46</c:v>
                </c:pt>
                <c:pt idx="2382">
                  <c:v>141.66999999999999</c:v>
                </c:pt>
                <c:pt idx="2383">
                  <c:v>141.13</c:v>
                </c:pt>
                <c:pt idx="2384">
                  <c:v>140.6</c:v>
                </c:pt>
                <c:pt idx="2385">
                  <c:v>140.29</c:v>
                </c:pt>
                <c:pt idx="2386">
                  <c:v>139.72</c:v>
                </c:pt>
                <c:pt idx="2387">
                  <c:v>139.69</c:v>
                </c:pt>
                <c:pt idx="2388">
                  <c:v>139.61000000000001</c:v>
                </c:pt>
                <c:pt idx="2389">
                  <c:v>139.51</c:v>
                </c:pt>
                <c:pt idx="2390">
                  <c:v>139.38</c:v>
                </c:pt>
                <c:pt idx="2391">
                  <c:v>139.38</c:v>
                </c:pt>
                <c:pt idx="2392">
                  <c:v>139.35</c:v>
                </c:pt>
                <c:pt idx="2393">
                  <c:v>139.33000000000001</c:v>
                </c:pt>
                <c:pt idx="2394">
                  <c:v>139.29</c:v>
                </c:pt>
                <c:pt idx="2395">
                  <c:v>139.29</c:v>
                </c:pt>
                <c:pt idx="2396">
                  <c:v>139.35</c:v>
                </c:pt>
                <c:pt idx="2397">
                  <c:v>#N/A</c:v>
                </c:pt>
                <c:pt idx="2398">
                  <c:v>140.88999999999999</c:v>
                </c:pt>
                <c:pt idx="2399">
                  <c:v>141.35</c:v>
                </c:pt>
                <c:pt idx="2400">
                  <c:v>141.69</c:v>
                </c:pt>
                <c:pt idx="2401">
                  <c:v>142.11000000000001</c:v>
                </c:pt>
                <c:pt idx="2402">
                  <c:v>142.29</c:v>
                </c:pt>
                <c:pt idx="2403">
                  <c:v>142.49</c:v>
                </c:pt>
                <c:pt idx="2404">
                  <c:v>142.57</c:v>
                </c:pt>
                <c:pt idx="2405">
                  <c:v>143.31</c:v>
                </c:pt>
                <c:pt idx="2406">
                  <c:v>143.72999999999999</c:v>
                </c:pt>
                <c:pt idx="2407">
                  <c:v>144.38999999999999</c:v>
                </c:pt>
                <c:pt idx="2408">
                  <c:v>145.33000000000001</c:v>
                </c:pt>
                <c:pt idx="2409">
                  <c:v>146.04</c:v>
                </c:pt>
                <c:pt idx="2410">
                  <c:v>146.19999999999999</c:v>
                </c:pt>
                <c:pt idx="2411">
                  <c:v>146.68</c:v>
                </c:pt>
                <c:pt idx="2412">
                  <c:v>147.34</c:v>
                </c:pt>
                <c:pt idx="2413">
                  <c:v>148.44999999999999</c:v>
                </c:pt>
                <c:pt idx="2414">
                  <c:v>148.5</c:v>
                </c:pt>
                <c:pt idx="2415">
                  <c:v>148.59</c:v>
                </c:pt>
                <c:pt idx="2416">
                  <c:v>148.91</c:v>
                </c:pt>
                <c:pt idx="2417">
                  <c:v>148.94999999999999</c:v>
                </c:pt>
                <c:pt idx="2418">
                  <c:v>149.43</c:v>
                </c:pt>
                <c:pt idx="2419">
                  <c:v>149.52000000000001</c:v>
                </c:pt>
                <c:pt idx="2420">
                  <c:v>150.28</c:v>
                </c:pt>
                <c:pt idx="2421">
                  <c:v>150.99</c:v>
                </c:pt>
                <c:pt idx="2422">
                  <c:v>151.62</c:v>
                </c:pt>
                <c:pt idx="2423">
                  <c:v>152.51</c:v>
                </c:pt>
                <c:pt idx="2424">
                  <c:v>154.19</c:v>
                </c:pt>
                <c:pt idx="2425">
                  <c:v>155.02000000000001</c:v>
                </c:pt>
                <c:pt idx="2426">
                  <c:v>155.16999999999999</c:v>
                </c:pt>
                <c:pt idx="2427">
                  <c:v>155.63999999999999</c:v>
                </c:pt>
                <c:pt idx="2428">
                  <c:v>158.91999999999999</c:v>
                </c:pt>
                <c:pt idx="2429">
                  <c:v>160.9</c:v>
                </c:pt>
                <c:pt idx="2430">
                  <c:v>162.91999999999999</c:v>
                </c:pt>
                <c:pt idx="2431">
                  <c:v>169.04</c:v>
                </c:pt>
                <c:pt idx="2432">
                  <c:v>174.2</c:v>
                </c:pt>
                <c:pt idx="2433">
                  <c:v>179.46</c:v>
                </c:pt>
                <c:pt idx="2434">
                  <c:v>181.2</c:v>
                </c:pt>
                <c:pt idx="2435">
                  <c:v>185.06</c:v>
                </c:pt>
                <c:pt idx="2436">
                  <c:v>188.68</c:v>
                </c:pt>
                <c:pt idx="2437">
                  <c:v>191.18</c:v>
                </c:pt>
                <c:pt idx="2438">
                  <c:v>192.36</c:v>
                </c:pt>
                <c:pt idx="2439">
                  <c:v>194.27</c:v>
                </c:pt>
                <c:pt idx="2440">
                  <c:v>196.44</c:v>
                </c:pt>
                <c:pt idx="2441">
                  <c:v>199.16</c:v>
                </c:pt>
                <c:pt idx="2442">
                  <c:v>203.96</c:v>
                </c:pt>
                <c:pt idx="2443">
                  <c:v>204.32</c:v>
                </c:pt>
                <c:pt idx="2444">
                  <c:v>208.21</c:v>
                </c:pt>
                <c:pt idx="2445">
                  <c:v>210.46</c:v>
                </c:pt>
                <c:pt idx="2446">
                  <c:v>212.62</c:v>
                </c:pt>
                <c:pt idx="2447">
                  <c:v>212.81</c:v>
                </c:pt>
                <c:pt idx="2448">
                  <c:v>213.19</c:v>
                </c:pt>
                <c:pt idx="2449">
                  <c:v>213.33</c:v>
                </c:pt>
                <c:pt idx="2450">
                  <c:v>213.59</c:v>
                </c:pt>
                <c:pt idx="2451">
                  <c:v>213.81</c:v>
                </c:pt>
                <c:pt idx="2452">
                  <c:v>213.46</c:v>
                </c:pt>
                <c:pt idx="2453">
                  <c:v>213.64</c:v>
                </c:pt>
                <c:pt idx="2454">
                  <c:v>213.71</c:v>
                </c:pt>
                <c:pt idx="2455">
                  <c:v>213.71</c:v>
                </c:pt>
                <c:pt idx="2456">
                  <c:v>213.63</c:v>
                </c:pt>
                <c:pt idx="2457">
                  <c:v>213.7</c:v>
                </c:pt>
                <c:pt idx="2458">
                  <c:v>213.45</c:v>
                </c:pt>
                <c:pt idx="2459">
                  <c:v>#N/A</c:v>
                </c:pt>
                <c:pt idx="2460">
                  <c:v>213.07</c:v>
                </c:pt>
                <c:pt idx="2461">
                  <c:v>212.67</c:v>
                </c:pt>
                <c:pt idx="2462">
                  <c:v>212.55</c:v>
                </c:pt>
                <c:pt idx="2463">
                  <c:v>212.39</c:v>
                </c:pt>
                <c:pt idx="2464">
                  <c:v>211.96</c:v>
                </c:pt>
                <c:pt idx="2465">
                  <c:v>211.36</c:v>
                </c:pt>
                <c:pt idx="2466">
                  <c:v>211.1</c:v>
                </c:pt>
                <c:pt idx="2467">
                  <c:v>211.19</c:v>
                </c:pt>
                <c:pt idx="2468">
                  <c:v>211.2</c:v>
                </c:pt>
                <c:pt idx="2469">
                  <c:v>211.23</c:v>
                </c:pt>
                <c:pt idx="2470">
                  <c:v>211.48</c:v>
                </c:pt>
                <c:pt idx="2471">
                  <c:v>209.79</c:v>
                </c:pt>
                <c:pt idx="2472">
                  <c:v>208.12</c:v>
                </c:pt>
                <c:pt idx="2473">
                  <c:v>207.87</c:v>
                </c:pt>
                <c:pt idx="2474">
                  <c:v>207.82</c:v>
                </c:pt>
                <c:pt idx="2475">
                  <c:v>207.45</c:v>
                </c:pt>
                <c:pt idx="2476">
                  <c:v>206.59</c:v>
                </c:pt>
                <c:pt idx="2477">
                  <c:v>206.09</c:v>
                </c:pt>
                <c:pt idx="2478">
                  <c:v>204.63</c:v>
                </c:pt>
                <c:pt idx="2479">
                  <c:v>202.76</c:v>
                </c:pt>
                <c:pt idx="2480">
                  <c:v>201.73</c:v>
                </c:pt>
                <c:pt idx="2481">
                  <c:v>201.33</c:v>
                </c:pt>
                <c:pt idx="2482">
                  <c:v>200.52</c:v>
                </c:pt>
                <c:pt idx="2483">
                  <c:v>199.88</c:v>
                </c:pt>
                <c:pt idx="2484">
                  <c:v>198.97</c:v>
                </c:pt>
                <c:pt idx="2485">
                  <c:v>198.75</c:v>
                </c:pt>
                <c:pt idx="2486">
                  <c:v>197.53</c:v>
                </c:pt>
                <c:pt idx="2487">
                  <c:v>196.84</c:v>
                </c:pt>
                <c:pt idx="2488">
                  <c:v>195.91</c:v>
                </c:pt>
                <c:pt idx="2489">
                  <c:v>194.95</c:v>
                </c:pt>
                <c:pt idx="2490">
                  <c:v>194.37</c:v>
                </c:pt>
                <c:pt idx="2491">
                  <c:v>193.18</c:v>
                </c:pt>
                <c:pt idx="2492">
                  <c:v>192.72</c:v>
                </c:pt>
                <c:pt idx="2493">
                  <c:v>191.19</c:v>
                </c:pt>
                <c:pt idx="2494">
                  <c:v>190.78</c:v>
                </c:pt>
                <c:pt idx="2495">
                  <c:v>190.38</c:v>
                </c:pt>
                <c:pt idx="2496">
                  <c:v>189.46</c:v>
                </c:pt>
                <c:pt idx="2497">
                  <c:v>188.69</c:v>
                </c:pt>
                <c:pt idx="2498">
                  <c:v>188.24</c:v>
                </c:pt>
                <c:pt idx="2499">
                  <c:v>187.77</c:v>
                </c:pt>
                <c:pt idx="2500">
                  <c:v>187.36</c:v>
                </c:pt>
                <c:pt idx="2501">
                  <c:v>186.52</c:v>
                </c:pt>
                <c:pt idx="2502">
                  <c:v>186.01</c:v>
                </c:pt>
                <c:pt idx="2503">
                  <c:v>185.06</c:v>
                </c:pt>
                <c:pt idx="2504">
                  <c:v>184.34</c:v>
                </c:pt>
                <c:pt idx="2505">
                  <c:v>181.42</c:v>
                </c:pt>
                <c:pt idx="2506">
                  <c:v>180.2</c:v>
                </c:pt>
                <c:pt idx="2507">
                  <c:v>180.02</c:v>
                </c:pt>
                <c:pt idx="2508">
                  <c:v>179.44</c:v>
                </c:pt>
                <c:pt idx="2509">
                  <c:v>178.24</c:v>
                </c:pt>
                <c:pt idx="2510">
                  <c:v>177.22</c:v>
                </c:pt>
                <c:pt idx="2511">
                  <c:v>176.38</c:v>
                </c:pt>
                <c:pt idx="2512">
                  <c:v>175.38</c:v>
                </c:pt>
                <c:pt idx="2513">
                  <c:v>175.14</c:v>
                </c:pt>
                <c:pt idx="2514">
                  <c:v>174.96</c:v>
                </c:pt>
                <c:pt idx="2515">
                  <c:v>174.53</c:v>
                </c:pt>
                <c:pt idx="2516">
                  <c:v>173.94</c:v>
                </c:pt>
                <c:pt idx="2517">
                  <c:v>173.74</c:v>
                </c:pt>
                <c:pt idx="2518">
                  <c:v>173.66</c:v>
                </c:pt>
                <c:pt idx="2519">
                  <c:v>173.5</c:v>
                </c:pt>
                <c:pt idx="2520">
                  <c:v>172.65</c:v>
                </c:pt>
                <c:pt idx="2521">
                  <c:v>171.6</c:v>
                </c:pt>
                <c:pt idx="2522">
                  <c:v>170.35</c:v>
                </c:pt>
                <c:pt idx="2523">
                  <c:v>170.18</c:v>
                </c:pt>
                <c:pt idx="2524">
                  <c:v>#N/A</c:v>
                </c:pt>
                <c:pt idx="2525">
                  <c:v>170.16</c:v>
                </c:pt>
                <c:pt idx="2526">
                  <c:v>169.88</c:v>
                </c:pt>
                <c:pt idx="2527">
                  <c:v>169.8</c:v>
                </c:pt>
                <c:pt idx="2528">
                  <c:v>169.61</c:v>
                </c:pt>
                <c:pt idx="2529">
                  <c:v>169.44</c:v>
                </c:pt>
                <c:pt idx="2530">
                  <c:v>168.33</c:v>
                </c:pt>
                <c:pt idx="2531">
                  <c:v>168.3</c:v>
                </c:pt>
                <c:pt idx="2532">
                  <c:v>168.14</c:v>
                </c:pt>
                <c:pt idx="2533">
                  <c:v>168.18</c:v>
                </c:pt>
                <c:pt idx="2534">
                  <c:v>168.31</c:v>
                </c:pt>
                <c:pt idx="2535">
                  <c:v>168.26</c:v>
                </c:pt>
                <c:pt idx="2536">
                  <c:v>168.09</c:v>
                </c:pt>
                <c:pt idx="2537">
                  <c:v>168.18</c:v>
                </c:pt>
                <c:pt idx="2538">
                  <c:v>168.14</c:v>
                </c:pt>
                <c:pt idx="2539">
                  <c:v>168.14</c:v>
                </c:pt>
                <c:pt idx="2540">
                  <c:v>168.09</c:v>
                </c:pt>
                <c:pt idx="2541">
                  <c:v>169.25</c:v>
                </c:pt>
                <c:pt idx="2542">
                  <c:v>170.08</c:v>
                </c:pt>
                <c:pt idx="2543">
                  <c:v>170.23</c:v>
                </c:pt>
                <c:pt idx="2544">
                  <c:v>170.22</c:v>
                </c:pt>
                <c:pt idx="2545">
                  <c:v>170.65</c:v>
                </c:pt>
                <c:pt idx="2546">
                  <c:v>170.65</c:v>
                </c:pt>
                <c:pt idx="2547">
                  <c:v>170.73</c:v>
                </c:pt>
                <c:pt idx="2548">
                  <c:v>170.69</c:v>
                </c:pt>
                <c:pt idx="2549">
                  <c:v>171.99</c:v>
                </c:pt>
                <c:pt idx="2550">
                  <c:v>172.36</c:v>
                </c:pt>
                <c:pt idx="2551">
                  <c:v>172.53</c:v>
                </c:pt>
                <c:pt idx="2552">
                  <c:v>172.72</c:v>
                </c:pt>
                <c:pt idx="2553">
                  <c:v>172.79</c:v>
                </c:pt>
                <c:pt idx="2554">
                  <c:v>172.82</c:v>
                </c:pt>
                <c:pt idx="2555">
                  <c:v>172.39</c:v>
                </c:pt>
                <c:pt idx="2556">
                  <c:v>172.2</c:v>
                </c:pt>
                <c:pt idx="2557">
                  <c:v>172.17</c:v>
                </c:pt>
                <c:pt idx="2558">
                  <c:v>172.14</c:v>
                </c:pt>
                <c:pt idx="2559">
                  <c:v>172.07</c:v>
                </c:pt>
                <c:pt idx="2560">
                  <c:v>172.86</c:v>
                </c:pt>
                <c:pt idx="2561">
                  <c:v>173.09</c:v>
                </c:pt>
                <c:pt idx="2562">
                  <c:v>172.97</c:v>
                </c:pt>
                <c:pt idx="2563">
                  <c:v>172.82</c:v>
                </c:pt>
                <c:pt idx="2564">
                  <c:v>172.79</c:v>
                </c:pt>
                <c:pt idx="2565">
                  <c:v>172.51</c:v>
                </c:pt>
                <c:pt idx="2566">
                  <c:v>172.49</c:v>
                </c:pt>
                <c:pt idx="2567">
                  <c:v>172.26</c:v>
                </c:pt>
                <c:pt idx="2568">
                  <c:v>171.73</c:v>
                </c:pt>
                <c:pt idx="2569">
                  <c:v>171.58</c:v>
                </c:pt>
                <c:pt idx="2570">
                  <c:v>171.97</c:v>
                </c:pt>
                <c:pt idx="2571">
                  <c:v>171.63</c:v>
                </c:pt>
                <c:pt idx="2572">
                  <c:v>171.47</c:v>
                </c:pt>
                <c:pt idx="2573">
                  <c:v>171.52</c:v>
                </c:pt>
                <c:pt idx="2574">
                  <c:v>171.37</c:v>
                </c:pt>
                <c:pt idx="2575">
                  <c:v>171.6</c:v>
                </c:pt>
                <c:pt idx="2576">
                  <c:v>171.27</c:v>
                </c:pt>
                <c:pt idx="2577">
                  <c:v>171.17</c:v>
                </c:pt>
                <c:pt idx="2578">
                  <c:v>170.77</c:v>
                </c:pt>
                <c:pt idx="2579">
                  <c:v>170.01</c:v>
                </c:pt>
                <c:pt idx="2580">
                  <c:v>169.76</c:v>
                </c:pt>
                <c:pt idx="2581">
                  <c:v>169.51</c:v>
                </c:pt>
                <c:pt idx="2582">
                  <c:v>169.3</c:v>
                </c:pt>
                <c:pt idx="2583">
                  <c:v>168.13</c:v>
                </c:pt>
                <c:pt idx="2584">
                  <c:v>168.09</c:v>
                </c:pt>
                <c:pt idx="2585">
                  <c:v>#N/A</c:v>
                </c:pt>
                <c:pt idx="2586">
                  <c:v>167.83</c:v>
                </c:pt>
                <c:pt idx="2587">
                  <c:v>167.55</c:v>
                </c:pt>
                <c:pt idx="2588">
                  <c:v>166.85</c:v>
                </c:pt>
                <c:pt idx="2589">
                  <c:v>166.37</c:v>
                </c:pt>
                <c:pt idx="2590">
                  <c:v>166.34</c:v>
                </c:pt>
                <c:pt idx="2591">
                  <c:v>165.37</c:v>
                </c:pt>
                <c:pt idx="2592">
                  <c:v>165.45</c:v>
                </c:pt>
                <c:pt idx="2593">
                  <c:v>165.26</c:v>
                </c:pt>
                <c:pt idx="2594">
                  <c:v>164.88</c:v>
                </c:pt>
                <c:pt idx="2595">
                  <c:v>164.3</c:v>
                </c:pt>
                <c:pt idx="2596">
                  <c:v>163.65</c:v>
                </c:pt>
                <c:pt idx="2597">
                  <c:v>163.58000000000001</c:v>
                </c:pt>
                <c:pt idx="2598">
                  <c:v>163.19999999999999</c:v>
                </c:pt>
                <c:pt idx="2599">
                  <c:v>163.12</c:v>
                </c:pt>
                <c:pt idx="2600">
                  <c:v>162.82</c:v>
                </c:pt>
                <c:pt idx="2601">
                  <c:v>162.56</c:v>
                </c:pt>
                <c:pt idx="2602">
                  <c:v>162.33000000000001</c:v>
                </c:pt>
                <c:pt idx="2603">
                  <c:v>160.96</c:v>
                </c:pt>
                <c:pt idx="2604">
                  <c:v>160.13</c:v>
                </c:pt>
                <c:pt idx="2605">
                  <c:v>159.1</c:v>
                </c:pt>
                <c:pt idx="2606">
                  <c:v>157.46</c:v>
                </c:pt>
                <c:pt idx="2607">
                  <c:v>156.6</c:v>
                </c:pt>
                <c:pt idx="2608">
                  <c:v>154.63999999999999</c:v>
                </c:pt>
                <c:pt idx="2609">
                  <c:v>154</c:v>
                </c:pt>
                <c:pt idx="2610">
                  <c:v>153.19999999999999</c:v>
                </c:pt>
                <c:pt idx="2611">
                  <c:v>152.54</c:v>
                </c:pt>
                <c:pt idx="2612">
                  <c:v>152.36000000000001</c:v>
                </c:pt>
                <c:pt idx="2613">
                  <c:v>151.66</c:v>
                </c:pt>
                <c:pt idx="2614">
                  <c:v>150.83000000000001</c:v>
                </c:pt>
                <c:pt idx="2615">
                  <c:v>150.43</c:v>
                </c:pt>
                <c:pt idx="2616">
                  <c:v>150.05000000000001</c:v>
                </c:pt>
                <c:pt idx="2617">
                  <c:v>149.56</c:v>
                </c:pt>
                <c:pt idx="2618">
                  <c:v>148.37</c:v>
                </c:pt>
                <c:pt idx="2619">
                  <c:v>148.31</c:v>
                </c:pt>
                <c:pt idx="2620">
                  <c:v>147.47</c:v>
                </c:pt>
                <c:pt idx="2621">
                  <c:v>147.37</c:v>
                </c:pt>
                <c:pt idx="2622">
                  <c:v>146.62</c:v>
                </c:pt>
                <c:pt idx="2623">
                  <c:v>146.19999999999999</c:v>
                </c:pt>
                <c:pt idx="2624">
                  <c:v>145.91</c:v>
                </c:pt>
                <c:pt idx="2625">
                  <c:v>145.74</c:v>
                </c:pt>
                <c:pt idx="2626">
                  <c:v>145.36000000000001</c:v>
                </c:pt>
                <c:pt idx="2627">
                  <c:v>144.91</c:v>
                </c:pt>
                <c:pt idx="2628">
                  <c:v>144.86000000000001</c:v>
                </c:pt>
                <c:pt idx="2629">
                  <c:v>144.03</c:v>
                </c:pt>
                <c:pt idx="2630">
                  <c:v>143.91999999999999</c:v>
                </c:pt>
                <c:pt idx="2631">
                  <c:v>143.65</c:v>
                </c:pt>
                <c:pt idx="2632">
                  <c:v>143.46</c:v>
                </c:pt>
                <c:pt idx="2633">
                  <c:v>143.12</c:v>
                </c:pt>
                <c:pt idx="2634">
                  <c:v>143.13</c:v>
                </c:pt>
                <c:pt idx="2635">
                  <c:v>143.05000000000001</c:v>
                </c:pt>
                <c:pt idx="2636">
                  <c:v>143.01</c:v>
                </c:pt>
                <c:pt idx="2637">
                  <c:v>142.91</c:v>
                </c:pt>
                <c:pt idx="2638">
                  <c:v>142.97999999999999</c:v>
                </c:pt>
                <c:pt idx="2639">
                  <c:v>142.99</c:v>
                </c:pt>
                <c:pt idx="2640">
                  <c:v>142.88999999999999</c:v>
                </c:pt>
                <c:pt idx="2641">
                  <c:v>142.75</c:v>
                </c:pt>
                <c:pt idx="2642">
                  <c:v>142.66999999999999</c:v>
                </c:pt>
                <c:pt idx="2643">
                  <c:v>142.47</c:v>
                </c:pt>
                <c:pt idx="2644">
                  <c:v>142.65</c:v>
                </c:pt>
                <c:pt idx="2645">
                  <c:v>142.82</c:v>
                </c:pt>
                <c:pt idx="2646">
                  <c:v>142.57</c:v>
                </c:pt>
                <c:pt idx="2647">
                  <c:v>142.22</c:v>
                </c:pt>
                <c:pt idx="2648">
                  <c:v>#N/A</c:v>
                </c:pt>
                <c:pt idx="2649">
                  <c:v>142.28</c:v>
                </c:pt>
                <c:pt idx="2650">
                  <c:v>142.32</c:v>
                </c:pt>
                <c:pt idx="2651">
                  <c:v>142.41999999999999</c:v>
                </c:pt>
                <c:pt idx="2652">
                  <c:v>142.80000000000001</c:v>
                </c:pt>
                <c:pt idx="2653">
                  <c:v>142.97999999999999</c:v>
                </c:pt>
                <c:pt idx="2654">
                  <c:v>143.19</c:v>
                </c:pt>
                <c:pt idx="2655">
                  <c:v>143.19</c:v>
                </c:pt>
                <c:pt idx="2656">
                  <c:v>142.6</c:v>
                </c:pt>
                <c:pt idx="2657">
                  <c:v>142.55000000000001</c:v>
                </c:pt>
                <c:pt idx="2658">
                  <c:v>142.54</c:v>
                </c:pt>
                <c:pt idx="2659">
                  <c:v>142.63999999999999</c:v>
                </c:pt>
                <c:pt idx="2660">
                  <c:v>142.52000000000001</c:v>
                </c:pt>
                <c:pt idx="2661">
                  <c:v>142.41</c:v>
                </c:pt>
                <c:pt idx="2662">
                  <c:v>142.57</c:v>
                </c:pt>
                <c:pt idx="2663">
                  <c:v>142.87</c:v>
                </c:pt>
                <c:pt idx="2664">
                  <c:v>143.43</c:v>
                </c:pt>
                <c:pt idx="2665">
                  <c:v>144.08000000000001</c:v>
                </c:pt>
                <c:pt idx="2666">
                  <c:v>144.51</c:v>
                </c:pt>
                <c:pt idx="2667">
                  <c:v>144.9</c:v>
                </c:pt>
                <c:pt idx="2668">
                  <c:v>145.30000000000001</c:v>
                </c:pt>
                <c:pt idx="2669">
                  <c:v>145.41999999999999</c:v>
                </c:pt>
                <c:pt idx="2670">
                  <c:v>145.46</c:v>
                </c:pt>
                <c:pt idx="2671">
                  <c:v>145.66</c:v>
                </c:pt>
                <c:pt idx="2672">
                  <c:v>146.05000000000001</c:v>
                </c:pt>
                <c:pt idx="2673">
                  <c:v>145.97999999999999</c:v>
                </c:pt>
                <c:pt idx="2674">
                  <c:v>146</c:v>
                </c:pt>
                <c:pt idx="2675">
                  <c:v>145.77000000000001</c:v>
                </c:pt>
                <c:pt idx="2676">
                  <c:v>145.79</c:v>
                </c:pt>
                <c:pt idx="2677">
                  <c:v>145.47999999999999</c:v>
                </c:pt>
                <c:pt idx="2678">
                  <c:v>145.47999999999999</c:v>
                </c:pt>
                <c:pt idx="2679">
                  <c:v>145.46</c:v>
                </c:pt>
                <c:pt idx="2680">
                  <c:v>145.44999999999999</c:v>
                </c:pt>
                <c:pt idx="2681">
                  <c:v>145.26</c:v>
                </c:pt>
                <c:pt idx="2682">
                  <c:v>145.44999999999999</c:v>
                </c:pt>
                <c:pt idx="2683">
                  <c:v>145.62</c:v>
                </c:pt>
                <c:pt idx="2684">
                  <c:v>145.4</c:v>
                </c:pt>
                <c:pt idx="2685">
                  <c:v>145.27000000000001</c:v>
                </c:pt>
                <c:pt idx="2686">
                  <c:v>146.4</c:v>
                </c:pt>
                <c:pt idx="2687">
                  <c:v>148.02000000000001</c:v>
                </c:pt>
                <c:pt idx="2688">
                  <c:v>148.66</c:v>
                </c:pt>
                <c:pt idx="2689">
                  <c:v>148.93</c:v>
                </c:pt>
                <c:pt idx="2690">
                  <c:v>149.62</c:v>
                </c:pt>
                <c:pt idx="2691">
                  <c:v>150.34</c:v>
                </c:pt>
                <c:pt idx="2692">
                  <c:v>152.01</c:v>
                </c:pt>
                <c:pt idx="2693">
                  <c:v>152.49</c:v>
                </c:pt>
                <c:pt idx="2694">
                  <c:v>152.58000000000001</c:v>
                </c:pt>
                <c:pt idx="2695">
                  <c:v>152.72999999999999</c:v>
                </c:pt>
                <c:pt idx="2696">
                  <c:v>152.72</c:v>
                </c:pt>
                <c:pt idx="2697">
                  <c:v>152.72999999999999</c:v>
                </c:pt>
                <c:pt idx="2698">
                  <c:v>153.19999999999999</c:v>
                </c:pt>
                <c:pt idx="2699">
                  <c:v>153.18</c:v>
                </c:pt>
                <c:pt idx="2700">
                  <c:v>153.28</c:v>
                </c:pt>
                <c:pt idx="2701">
                  <c:v>153.30000000000001</c:v>
                </c:pt>
                <c:pt idx="2702">
                  <c:v>154.12</c:v>
                </c:pt>
                <c:pt idx="2703">
                  <c:v>154.62</c:v>
                </c:pt>
                <c:pt idx="2704">
                  <c:v>154.82</c:v>
                </c:pt>
                <c:pt idx="2705">
                  <c:v>154.54</c:v>
                </c:pt>
                <c:pt idx="2706">
                  <c:v>154.88999999999999</c:v>
                </c:pt>
                <c:pt idx="2707">
                  <c:v>154.56</c:v>
                </c:pt>
                <c:pt idx="2708">
                  <c:v>154.66999999999999</c:v>
                </c:pt>
                <c:pt idx="2709">
                  <c:v>154.38999999999999</c:v>
                </c:pt>
                <c:pt idx="2710">
                  <c:v>154.25</c:v>
                </c:pt>
                <c:pt idx="2711">
                  <c:v>154.30000000000001</c:v>
                </c:pt>
                <c:pt idx="2712">
                  <c:v>154.36000000000001</c:v>
                </c:pt>
                <c:pt idx="2713">
                  <c:v>154.12</c:v>
                </c:pt>
                <c:pt idx="2714">
                  <c:v>153.94</c:v>
                </c:pt>
                <c:pt idx="2715">
                  <c:v>153.93</c:v>
                </c:pt>
                <c:pt idx="2716">
                  <c:v>153.96</c:v>
                </c:pt>
                <c:pt idx="2717">
                  <c:v>154.12</c:v>
                </c:pt>
                <c:pt idx="2718">
                  <c:v>154.12</c:v>
                </c:pt>
                <c:pt idx="2719">
                  <c:v>154.25</c:v>
                </c:pt>
                <c:pt idx="2720">
                  <c:v>154.01</c:v>
                </c:pt>
                <c:pt idx="2721">
                  <c:v>154.1</c:v>
                </c:pt>
                <c:pt idx="2722">
                  <c:v>154.05000000000001</c:v>
                </c:pt>
                <c:pt idx="2723">
                  <c:v>154.46</c:v>
                </c:pt>
                <c:pt idx="2724">
                  <c:v>154.30000000000001</c:v>
                </c:pt>
                <c:pt idx="2725">
                  <c:v>154.33000000000001</c:v>
                </c:pt>
                <c:pt idx="2726">
                  <c:v>153.82</c:v>
                </c:pt>
                <c:pt idx="2727">
                  <c:v>153.84</c:v>
                </c:pt>
                <c:pt idx="2728">
                  <c:v>153.86000000000001</c:v>
                </c:pt>
                <c:pt idx="2729">
                  <c:v>153.76</c:v>
                </c:pt>
                <c:pt idx="2730">
                  <c:v>152.97999999999999</c:v>
                </c:pt>
                <c:pt idx="2731">
                  <c:v>152.35</c:v>
                </c:pt>
                <c:pt idx="2732">
                  <c:v>152.34</c:v>
                </c:pt>
                <c:pt idx="2733">
                  <c:v>152.06</c:v>
                </c:pt>
                <c:pt idx="2734">
                  <c:v>151.94</c:v>
                </c:pt>
                <c:pt idx="2735">
                  <c:v>151.21</c:v>
                </c:pt>
                <c:pt idx="2736">
                  <c:v>150.74</c:v>
                </c:pt>
                <c:pt idx="2737">
                  <c:v>149.11000000000001</c:v>
                </c:pt>
                <c:pt idx="2738">
                  <c:v>149.06</c:v>
                </c:pt>
                <c:pt idx="2739">
                  <c:v>148.94999999999999</c:v>
                </c:pt>
                <c:pt idx="2740">
                  <c:v>148.78</c:v>
                </c:pt>
                <c:pt idx="2741">
                  <c:v>148.22</c:v>
                </c:pt>
                <c:pt idx="2742">
                  <c:v>148.01</c:v>
                </c:pt>
                <c:pt idx="2743">
                  <c:v>147.87</c:v>
                </c:pt>
                <c:pt idx="2744">
                  <c:v>147.44</c:v>
                </c:pt>
                <c:pt idx="2745">
                  <c:v>146.91</c:v>
                </c:pt>
                <c:pt idx="2746">
                  <c:v>146.62</c:v>
                </c:pt>
                <c:pt idx="2747">
                  <c:v>146.6</c:v>
                </c:pt>
                <c:pt idx="2748">
                  <c:v>146.05000000000001</c:v>
                </c:pt>
                <c:pt idx="2749">
                  <c:v>145.97999999999999</c:v>
                </c:pt>
                <c:pt idx="2750">
                  <c:v>145.93</c:v>
                </c:pt>
                <c:pt idx="2751">
                  <c:v>143.69999999999999</c:v>
                </c:pt>
                <c:pt idx="2752">
                  <c:v>143.29</c:v>
                </c:pt>
                <c:pt idx="2753">
                  <c:v>142.32</c:v>
                </c:pt>
                <c:pt idx="2754">
                  <c:v>141.63999999999999</c:v>
                </c:pt>
                <c:pt idx="2755">
                  <c:v>#N/A</c:v>
                </c:pt>
                <c:pt idx="2756">
                  <c:v>140.82</c:v>
                </c:pt>
                <c:pt idx="2757">
                  <c:v>140.54</c:v>
                </c:pt>
                <c:pt idx="2758">
                  <c:v>140.22</c:v>
                </c:pt>
                <c:pt idx="2759">
                  <c:v>139.88</c:v>
                </c:pt>
                <c:pt idx="2760">
                  <c:v>139.61000000000001</c:v>
                </c:pt>
                <c:pt idx="2761">
                  <c:v>139.44999999999999</c:v>
                </c:pt>
                <c:pt idx="2762">
                  <c:v>139.18</c:v>
                </c:pt>
                <c:pt idx="2763">
                  <c:v>139.06</c:v>
                </c:pt>
                <c:pt idx="2764">
                  <c:v>137.44</c:v>
                </c:pt>
                <c:pt idx="2765">
                  <c:v>137.16</c:v>
                </c:pt>
                <c:pt idx="2766">
                  <c:v>136.97</c:v>
                </c:pt>
                <c:pt idx="2767">
                  <c:v>136.88</c:v>
                </c:pt>
                <c:pt idx="2768">
                  <c:v>136.87</c:v>
                </c:pt>
                <c:pt idx="2769">
                  <c:v>136.75</c:v>
                </c:pt>
                <c:pt idx="2770">
                  <c:v>136.63</c:v>
                </c:pt>
                <c:pt idx="2771">
                  <c:v>136.32</c:v>
                </c:pt>
                <c:pt idx="2772">
                  <c:v>136.28</c:v>
                </c:pt>
                <c:pt idx="2773">
                  <c:v>136.30000000000001</c:v>
                </c:pt>
                <c:pt idx="2774">
                  <c:v>136.16999999999999</c:v>
                </c:pt>
                <c:pt idx="2775">
                  <c:v>136.25</c:v>
                </c:pt>
                <c:pt idx="2776">
                  <c:v>136.31</c:v>
                </c:pt>
                <c:pt idx="2777">
                  <c:v>136.37</c:v>
                </c:pt>
                <c:pt idx="2778">
                  <c:v>137.29</c:v>
                </c:pt>
                <c:pt idx="2779">
                  <c:v>137.29</c:v>
                </c:pt>
                <c:pt idx="2780">
                  <c:v>137.41999999999999</c:v>
                </c:pt>
                <c:pt idx="2781">
                  <c:v>136.52000000000001</c:v>
                </c:pt>
                <c:pt idx="2782">
                  <c:v>136.61000000000001</c:v>
                </c:pt>
                <c:pt idx="2783">
                  <c:v>136.9</c:v>
                </c:pt>
                <c:pt idx="2784">
                  <c:v>136.86000000000001</c:v>
                </c:pt>
                <c:pt idx="2785">
                  <c:v>137.28</c:v>
                </c:pt>
                <c:pt idx="2786">
                  <c:v>137.08000000000001</c:v>
                </c:pt>
                <c:pt idx="2787">
                  <c:v>137.6</c:v>
                </c:pt>
                <c:pt idx="2788">
                  <c:v>137.6</c:v>
                </c:pt>
                <c:pt idx="2789">
                  <c:v>137.62</c:v>
                </c:pt>
                <c:pt idx="2790">
                  <c:v>137.80000000000001</c:v>
                </c:pt>
                <c:pt idx="2791">
                  <c:v>137.83000000000001</c:v>
                </c:pt>
                <c:pt idx="2792">
                  <c:v>138.1</c:v>
                </c:pt>
                <c:pt idx="2793">
                  <c:v>140.4</c:v>
                </c:pt>
                <c:pt idx="2794">
                  <c:v>140.53</c:v>
                </c:pt>
                <c:pt idx="2795">
                  <c:v>140.72999999999999</c:v>
                </c:pt>
                <c:pt idx="2796">
                  <c:v>141.16999999999999</c:v>
                </c:pt>
                <c:pt idx="2797">
                  <c:v>141.12</c:v>
                </c:pt>
                <c:pt idx="2798">
                  <c:v>141.36000000000001</c:v>
                </c:pt>
                <c:pt idx="2799">
                  <c:v>141.35</c:v>
                </c:pt>
                <c:pt idx="2800">
                  <c:v>141.4</c:v>
                </c:pt>
                <c:pt idx="2801">
                  <c:v>141.41</c:v>
                </c:pt>
                <c:pt idx="2802">
                  <c:v>141.43</c:v>
                </c:pt>
                <c:pt idx="2803">
                  <c:v>141.4</c:v>
                </c:pt>
                <c:pt idx="2804">
                  <c:v>141.71</c:v>
                </c:pt>
                <c:pt idx="2805">
                  <c:v>141.26</c:v>
                </c:pt>
                <c:pt idx="2806">
                  <c:v>141.28</c:v>
                </c:pt>
                <c:pt idx="2807">
                  <c:v>141.16999999999999</c:v>
                </c:pt>
                <c:pt idx="2808">
                  <c:v>141.05000000000001</c:v>
                </c:pt>
                <c:pt idx="2809">
                  <c:v>141.26</c:v>
                </c:pt>
                <c:pt idx="2810">
                  <c:v>141.30000000000001</c:v>
                </c:pt>
                <c:pt idx="2811">
                  <c:v>141.53</c:v>
                </c:pt>
                <c:pt idx="2812">
                  <c:v>141.4</c:v>
                </c:pt>
                <c:pt idx="2813">
                  <c:v>141.27000000000001</c:v>
                </c:pt>
                <c:pt idx="2814">
                  <c:v>141.16</c:v>
                </c:pt>
                <c:pt idx="2815">
                  <c:v>140.69</c:v>
                </c:pt>
                <c:pt idx="2816">
                  <c:v>140.62</c:v>
                </c:pt>
                <c:pt idx="2817">
                  <c:v>140.62</c:v>
                </c:pt>
                <c:pt idx="2818">
                  <c:v>140</c:v>
                </c:pt>
                <c:pt idx="2819">
                  <c:v>140.03</c:v>
                </c:pt>
                <c:pt idx="2820">
                  <c:v>139.58000000000001</c:v>
                </c:pt>
                <c:pt idx="2821">
                  <c:v>139.32</c:v>
                </c:pt>
                <c:pt idx="2822">
                  <c:v>138.94999999999999</c:v>
                </c:pt>
                <c:pt idx="2823">
                  <c:v>138.75</c:v>
                </c:pt>
                <c:pt idx="2824">
                  <c:v>138.63999999999999</c:v>
                </c:pt>
                <c:pt idx="2825">
                  <c:v>137.58000000000001</c:v>
                </c:pt>
                <c:pt idx="2826">
                  <c:v>136.99</c:v>
                </c:pt>
                <c:pt idx="2827">
                  <c:v>136.54</c:v>
                </c:pt>
                <c:pt idx="2828">
                  <c:v>135.99</c:v>
                </c:pt>
                <c:pt idx="2829">
                  <c:v>135.96</c:v>
                </c:pt>
                <c:pt idx="2830">
                  <c:v>135.75</c:v>
                </c:pt>
                <c:pt idx="2831">
                  <c:v>135.54</c:v>
                </c:pt>
                <c:pt idx="2832">
                  <c:v>135.72999999999999</c:v>
                </c:pt>
                <c:pt idx="2833">
                  <c:v>#N/A</c:v>
                </c:pt>
                <c:pt idx="2834">
                  <c:v>135.74</c:v>
                </c:pt>
                <c:pt idx="2835">
                  <c:v>135.31</c:v>
                </c:pt>
                <c:pt idx="2836">
                  <c:v>135</c:v>
                </c:pt>
                <c:pt idx="2837">
                  <c:v>134.29</c:v>
                </c:pt>
                <c:pt idx="2838">
                  <c:v>133.47999999999999</c:v>
                </c:pt>
                <c:pt idx="2839">
                  <c:v>133.4</c:v>
                </c:pt>
                <c:pt idx="2840">
                  <c:v>132.77000000000001</c:v>
                </c:pt>
                <c:pt idx="2841">
                  <c:v>132.55000000000001</c:v>
                </c:pt>
                <c:pt idx="2842">
                  <c:v>132.24</c:v>
                </c:pt>
                <c:pt idx="2843">
                  <c:v>131.33000000000001</c:v>
                </c:pt>
                <c:pt idx="2844">
                  <c:v>131.13999999999999</c:v>
                </c:pt>
                <c:pt idx="2845">
                  <c:v>130.47</c:v>
                </c:pt>
                <c:pt idx="2846">
                  <c:v>130.34</c:v>
                </c:pt>
                <c:pt idx="2847">
                  <c:v>129.66999999999999</c:v>
                </c:pt>
                <c:pt idx="2848">
                  <c:v>129.36000000000001</c:v>
                </c:pt>
                <c:pt idx="2849">
                  <c:v>128.97999999999999</c:v>
                </c:pt>
                <c:pt idx="2850">
                  <c:v>128.81</c:v>
                </c:pt>
                <c:pt idx="2851">
                  <c:v>127.76</c:v>
                </c:pt>
                <c:pt idx="2852">
                  <c:v>127.18</c:v>
                </c:pt>
                <c:pt idx="2853">
                  <c:v>126.64</c:v>
                </c:pt>
                <c:pt idx="2854">
                  <c:v>126.54</c:v>
                </c:pt>
                <c:pt idx="2855">
                  <c:v>126.23</c:v>
                </c:pt>
                <c:pt idx="2856">
                  <c:v>125.48</c:v>
                </c:pt>
                <c:pt idx="2857">
                  <c:v>125.04</c:v>
                </c:pt>
                <c:pt idx="2858">
                  <c:v>124.76</c:v>
                </c:pt>
                <c:pt idx="2859">
                  <c:v>124.45</c:v>
                </c:pt>
                <c:pt idx="2860">
                  <c:v>123.97</c:v>
                </c:pt>
                <c:pt idx="2861">
                  <c:v>123.22</c:v>
                </c:pt>
                <c:pt idx="2862">
                  <c:v>122.72</c:v>
                </c:pt>
                <c:pt idx="2863">
                  <c:v>122.17</c:v>
                </c:pt>
                <c:pt idx="2864">
                  <c:v>121.97</c:v>
                </c:pt>
                <c:pt idx="2865">
                  <c:v>121.17</c:v>
                </c:pt>
                <c:pt idx="2866">
                  <c:v>120.81</c:v>
                </c:pt>
                <c:pt idx="2867">
                  <c:v>120.32</c:v>
                </c:pt>
                <c:pt idx="2868">
                  <c:v>119.91</c:v>
                </c:pt>
                <c:pt idx="2869">
                  <c:v>119.36</c:v>
                </c:pt>
                <c:pt idx="2870">
                  <c:v>119.14</c:v>
                </c:pt>
                <c:pt idx="2871">
                  <c:v>118.65</c:v>
                </c:pt>
                <c:pt idx="2872">
                  <c:v>118.58</c:v>
                </c:pt>
                <c:pt idx="2873">
                  <c:v>118.01</c:v>
                </c:pt>
                <c:pt idx="2874">
                  <c:v>117.62</c:v>
                </c:pt>
                <c:pt idx="2875">
                  <c:v>117.61</c:v>
                </c:pt>
                <c:pt idx="2876">
                  <c:v>117.01</c:v>
                </c:pt>
                <c:pt idx="2877">
                  <c:v>116.09</c:v>
                </c:pt>
                <c:pt idx="2878">
                  <c:v>115.76</c:v>
                </c:pt>
                <c:pt idx="2879">
                  <c:v>115.4</c:v>
                </c:pt>
                <c:pt idx="2880">
                  <c:v>115.35</c:v>
                </c:pt>
                <c:pt idx="2881">
                  <c:v>115.12</c:v>
                </c:pt>
                <c:pt idx="2882">
                  <c:v>114.44</c:v>
                </c:pt>
                <c:pt idx="2883">
                  <c:v>114.12</c:v>
                </c:pt>
                <c:pt idx="2884">
                  <c:v>113.51</c:v>
                </c:pt>
                <c:pt idx="2885">
                  <c:v>112.87</c:v>
                </c:pt>
                <c:pt idx="2886">
                  <c:v>112.74</c:v>
                </c:pt>
                <c:pt idx="2887">
                  <c:v>112.36</c:v>
                </c:pt>
                <c:pt idx="2888">
                  <c:v>112.28</c:v>
                </c:pt>
                <c:pt idx="2889">
                  <c:v>112.1</c:v>
                </c:pt>
                <c:pt idx="2890">
                  <c:v>111.92</c:v>
                </c:pt>
                <c:pt idx="2891">
                  <c:v>111.86</c:v>
                </c:pt>
                <c:pt idx="2892">
                  <c:v>111.51</c:v>
                </c:pt>
                <c:pt idx="2893">
                  <c:v>111.39</c:v>
                </c:pt>
                <c:pt idx="2894">
                  <c:v>111.04</c:v>
                </c:pt>
                <c:pt idx="2895">
                  <c:v>110.78</c:v>
                </c:pt>
                <c:pt idx="2896">
                  <c:v>110.49</c:v>
                </c:pt>
                <c:pt idx="2897">
                  <c:v>110.29</c:v>
                </c:pt>
                <c:pt idx="2898">
                  <c:v>110.04</c:v>
                </c:pt>
                <c:pt idx="2899">
                  <c:v>109.67</c:v>
                </c:pt>
                <c:pt idx="2900">
                  <c:v>109.83</c:v>
                </c:pt>
                <c:pt idx="2901">
                  <c:v>109.79</c:v>
                </c:pt>
                <c:pt idx="2902">
                  <c:v>109.71</c:v>
                </c:pt>
                <c:pt idx="2903">
                  <c:v>109.6</c:v>
                </c:pt>
                <c:pt idx="2904">
                  <c:v>109.58</c:v>
                </c:pt>
                <c:pt idx="2905">
                  <c:v>109.44</c:v>
                </c:pt>
                <c:pt idx="2906">
                  <c:v>109.44</c:v>
                </c:pt>
                <c:pt idx="2907">
                  <c:v>109.78</c:v>
                </c:pt>
                <c:pt idx="2908">
                  <c:v>109.77</c:v>
                </c:pt>
                <c:pt idx="2909">
                  <c:v>109.5</c:v>
                </c:pt>
                <c:pt idx="2910">
                  <c:v>109.09</c:v>
                </c:pt>
                <c:pt idx="2911">
                  <c:v>109.08</c:v>
                </c:pt>
                <c:pt idx="2912">
                  <c:v>109.99</c:v>
                </c:pt>
                <c:pt idx="2913">
                  <c:v>110.05</c:v>
                </c:pt>
                <c:pt idx="2914">
                  <c:v>109.87</c:v>
                </c:pt>
                <c:pt idx="2915">
                  <c:v>109.73</c:v>
                </c:pt>
                <c:pt idx="2916">
                  <c:v>109.25</c:v>
                </c:pt>
                <c:pt idx="2917">
                  <c:v>108.99</c:v>
                </c:pt>
                <c:pt idx="2918">
                  <c:v>109.03</c:v>
                </c:pt>
                <c:pt idx="2919">
                  <c:v>109.02</c:v>
                </c:pt>
                <c:pt idx="2920">
                  <c:v>108.03</c:v>
                </c:pt>
                <c:pt idx="2921">
                  <c:v>108.08</c:v>
                </c:pt>
                <c:pt idx="2922">
                  <c:v>107.35</c:v>
                </c:pt>
                <c:pt idx="2923">
                  <c:v>106.91</c:v>
                </c:pt>
                <c:pt idx="2924">
                  <c:v>106.04</c:v>
                </c:pt>
                <c:pt idx="2925">
                  <c:v>105.45</c:v>
                </c:pt>
                <c:pt idx="2926">
                  <c:v>105.15</c:v>
                </c:pt>
                <c:pt idx="2927">
                  <c:v>105.16</c:v>
                </c:pt>
                <c:pt idx="2928">
                  <c:v>105.16</c:v>
                </c:pt>
                <c:pt idx="2929">
                  <c:v>105.16</c:v>
                </c:pt>
                <c:pt idx="2930">
                  <c:v>104.99</c:v>
                </c:pt>
                <c:pt idx="2931">
                  <c:v>105.6</c:v>
                </c:pt>
                <c:pt idx="2932">
                  <c:v>105.62</c:v>
                </c:pt>
                <c:pt idx="2933">
                  <c:v>105.52</c:v>
                </c:pt>
                <c:pt idx="2934">
                  <c:v>105.05</c:v>
                </c:pt>
                <c:pt idx="2935">
                  <c:v>105.37</c:v>
                </c:pt>
                <c:pt idx="2936">
                  <c:v>105.56</c:v>
                </c:pt>
                <c:pt idx="2937">
                  <c:v>105.77</c:v>
                </c:pt>
                <c:pt idx="2938">
                  <c:v>105.94</c:v>
                </c:pt>
                <c:pt idx="2939">
                  <c:v>106.59</c:v>
                </c:pt>
                <c:pt idx="2940">
                  <c:v>#N/A</c:v>
                </c:pt>
                <c:pt idx="2941">
                  <c:v>106.53</c:v>
                </c:pt>
                <c:pt idx="2942">
                  <c:v>106.02</c:v>
                </c:pt>
                <c:pt idx="2943">
                  <c:v>105.68</c:v>
                </c:pt>
                <c:pt idx="2944">
                  <c:v>105.36</c:v>
                </c:pt>
                <c:pt idx="2945">
                  <c:v>105.62</c:v>
                </c:pt>
                <c:pt idx="2946">
                  <c:v>105.61</c:v>
                </c:pt>
                <c:pt idx="2947">
                  <c:v>106.18</c:v>
                </c:pt>
                <c:pt idx="2948">
                  <c:v>106.47</c:v>
                </c:pt>
                <c:pt idx="2949">
                  <c:v>106.37</c:v>
                </c:pt>
                <c:pt idx="2950">
                  <c:v>106.6</c:v>
                </c:pt>
                <c:pt idx="2951">
                  <c:v>106.72</c:v>
                </c:pt>
                <c:pt idx="2952">
                  <c:v>107.3</c:v>
                </c:pt>
                <c:pt idx="2953">
                  <c:v>107.72</c:v>
                </c:pt>
                <c:pt idx="2954">
                  <c:v>108.65</c:v>
                </c:pt>
                <c:pt idx="2955">
                  <c:v>108.67</c:v>
                </c:pt>
                <c:pt idx="2956">
                  <c:v>108.87</c:v>
                </c:pt>
                <c:pt idx="2957">
                  <c:v>109.58</c:v>
                </c:pt>
                <c:pt idx="2958">
                  <c:v>109.68</c:v>
                </c:pt>
                <c:pt idx="2959">
                  <c:v>109.66</c:v>
                </c:pt>
                <c:pt idx="2960">
                  <c:v>109.69</c:v>
                </c:pt>
                <c:pt idx="2961">
                  <c:v>110.02</c:v>
                </c:pt>
                <c:pt idx="2962">
                  <c:v>110.54</c:v>
                </c:pt>
                <c:pt idx="2963">
                  <c:v>110.55</c:v>
                </c:pt>
                <c:pt idx="2964">
                  <c:v>110.58</c:v>
                </c:pt>
                <c:pt idx="2965">
                  <c:v>110.52</c:v>
                </c:pt>
                <c:pt idx="2966">
                  <c:v>110.37</c:v>
                </c:pt>
                <c:pt idx="2967">
                  <c:v>110.82</c:v>
                </c:pt>
                <c:pt idx="2968">
                  <c:v>110.75</c:v>
                </c:pt>
                <c:pt idx="2969">
                  <c:v>110.64</c:v>
                </c:pt>
                <c:pt idx="2970">
                  <c:v>110.79</c:v>
                </c:pt>
                <c:pt idx="2971">
                  <c:v>110.98</c:v>
                </c:pt>
                <c:pt idx="2972">
                  <c:v>110.94</c:v>
                </c:pt>
                <c:pt idx="2973">
                  <c:v>111</c:v>
                </c:pt>
                <c:pt idx="2974">
                  <c:v>111</c:v>
                </c:pt>
                <c:pt idx="2975">
                  <c:v>110.3</c:v>
                </c:pt>
                <c:pt idx="2976">
                  <c:v>110.32</c:v>
                </c:pt>
                <c:pt idx="2977">
                  <c:v>110.21</c:v>
                </c:pt>
                <c:pt idx="2978">
                  <c:v>111.21</c:v>
                </c:pt>
                <c:pt idx="2979">
                  <c:v>112.92</c:v>
                </c:pt>
                <c:pt idx="2980">
                  <c:v>113.04</c:v>
                </c:pt>
                <c:pt idx="2981">
                  <c:v>113.13</c:v>
                </c:pt>
                <c:pt idx="2982">
                  <c:v>113.53</c:v>
                </c:pt>
                <c:pt idx="2983">
                  <c:v>113.53</c:v>
                </c:pt>
                <c:pt idx="2984">
                  <c:v>113.64</c:v>
                </c:pt>
                <c:pt idx="2985">
                  <c:v>113.9</c:v>
                </c:pt>
                <c:pt idx="2986">
                  <c:v>113.64</c:v>
                </c:pt>
                <c:pt idx="2987">
                  <c:v>113.7</c:v>
                </c:pt>
                <c:pt idx="2988">
                  <c:v>113.65</c:v>
                </c:pt>
                <c:pt idx="2989">
                  <c:v>112.77</c:v>
                </c:pt>
                <c:pt idx="2990">
                  <c:v>112.71</c:v>
                </c:pt>
                <c:pt idx="2991">
                  <c:v>112.66</c:v>
                </c:pt>
                <c:pt idx="2992">
                  <c:v>113.03</c:v>
                </c:pt>
                <c:pt idx="2993">
                  <c:v>113.13</c:v>
                </c:pt>
                <c:pt idx="2994">
                  <c:v>113.06</c:v>
                </c:pt>
                <c:pt idx="2995">
                  <c:v>113.03</c:v>
                </c:pt>
                <c:pt idx="2996">
                  <c:v>113.03</c:v>
                </c:pt>
                <c:pt idx="2997">
                  <c:v>113.03</c:v>
                </c:pt>
                <c:pt idx="2998">
                  <c:v>113.42</c:v>
                </c:pt>
                <c:pt idx="2999">
                  <c:v>113.79</c:v>
                </c:pt>
                <c:pt idx="3000">
                  <c:v>113.45</c:v>
                </c:pt>
                <c:pt idx="3001">
                  <c:v>113.38</c:v>
                </c:pt>
                <c:pt idx="3002">
                  <c:v>113.37</c:v>
                </c:pt>
                <c:pt idx="3003">
                  <c:v>#N/A</c:v>
                </c:pt>
                <c:pt idx="3004">
                  <c:v>113.32</c:v>
                </c:pt>
                <c:pt idx="3005">
                  <c:v>113.2</c:v>
                </c:pt>
                <c:pt idx="3006">
                  <c:v>113.14</c:v>
                </c:pt>
                <c:pt idx="3007">
                  <c:v>113.06</c:v>
                </c:pt>
                <c:pt idx="3008">
                  <c:v>113</c:v>
                </c:pt>
                <c:pt idx="3009">
                  <c:v>112.51</c:v>
                </c:pt>
                <c:pt idx="3010">
                  <c:v>112.4</c:v>
                </c:pt>
                <c:pt idx="3011">
                  <c:v>112.23</c:v>
                </c:pt>
                <c:pt idx="3012">
                  <c:v>112.15</c:v>
                </c:pt>
                <c:pt idx="3013">
                  <c:v>112.08</c:v>
                </c:pt>
                <c:pt idx="3014">
                  <c:v>111.31</c:v>
                </c:pt>
                <c:pt idx="3015">
                  <c:v>111.11</c:v>
                </c:pt>
                <c:pt idx="3016">
                  <c:v>110.9</c:v>
                </c:pt>
                <c:pt idx="3017">
                  <c:v>109.79</c:v>
                </c:pt>
                <c:pt idx="3018">
                  <c:v>109.74</c:v>
                </c:pt>
                <c:pt idx="3019">
                  <c:v>109.71</c:v>
                </c:pt>
                <c:pt idx="3020">
                  <c:v>109.68</c:v>
                </c:pt>
                <c:pt idx="3021">
                  <c:v>109.44</c:v>
                </c:pt>
                <c:pt idx="3022">
                  <c:v>108.93</c:v>
                </c:pt>
                <c:pt idx="3023">
                  <c:v>108.82</c:v>
                </c:pt>
                <c:pt idx="3024">
                  <c:v>108.67</c:v>
                </c:pt>
                <c:pt idx="3025">
                  <c:v>108.49</c:v>
                </c:pt>
                <c:pt idx="3026">
                  <c:v>107.96</c:v>
                </c:pt>
                <c:pt idx="3027">
                  <c:v>107.82</c:v>
                </c:pt>
                <c:pt idx="3028">
                  <c:v>107.81</c:v>
                </c:pt>
                <c:pt idx="3029">
                  <c:v>107.46</c:v>
                </c:pt>
                <c:pt idx="3030">
                  <c:v>107.34</c:v>
                </c:pt>
                <c:pt idx="3031">
                  <c:v>107.34</c:v>
                </c:pt>
                <c:pt idx="3032">
                  <c:v>107.08</c:v>
                </c:pt>
                <c:pt idx="3033">
                  <c:v>107.12</c:v>
                </c:pt>
                <c:pt idx="3034">
                  <c:v>106.82</c:v>
                </c:pt>
                <c:pt idx="3035">
                  <c:v>106.82</c:v>
                </c:pt>
                <c:pt idx="3036">
                  <c:v>107.13</c:v>
                </c:pt>
                <c:pt idx="3037">
                  <c:v>106.91</c:v>
                </c:pt>
                <c:pt idx="3038">
                  <c:v>106.94</c:v>
                </c:pt>
                <c:pt idx="3039">
                  <c:v>107.01</c:v>
                </c:pt>
                <c:pt idx="3040">
                  <c:v>107.29</c:v>
                </c:pt>
                <c:pt idx="3041">
                  <c:v>107.29</c:v>
                </c:pt>
                <c:pt idx="3042">
                  <c:v>107.19</c:v>
                </c:pt>
                <c:pt idx="3043">
                  <c:v>107.41</c:v>
                </c:pt>
                <c:pt idx="3044">
                  <c:v>107.06</c:v>
                </c:pt>
                <c:pt idx="3045">
                  <c:v>106.99</c:v>
                </c:pt>
                <c:pt idx="3046">
                  <c:v>106.95</c:v>
                </c:pt>
                <c:pt idx="3047">
                  <c:v>106.95</c:v>
                </c:pt>
                <c:pt idx="3048">
                  <c:v>106.74</c:v>
                </c:pt>
                <c:pt idx="3049">
                  <c:v>106.31</c:v>
                </c:pt>
                <c:pt idx="3050">
                  <c:v>106.62</c:v>
                </c:pt>
                <c:pt idx="3051">
                  <c:v>106.63</c:v>
                </c:pt>
                <c:pt idx="3052">
                  <c:v>106.17</c:v>
                </c:pt>
                <c:pt idx="3053">
                  <c:v>105.87</c:v>
                </c:pt>
                <c:pt idx="3054">
                  <c:v>106.14</c:v>
                </c:pt>
                <c:pt idx="3055">
                  <c:v>106.11</c:v>
                </c:pt>
                <c:pt idx="3056">
                  <c:v>106.23</c:v>
                </c:pt>
                <c:pt idx="3057">
                  <c:v>105.84</c:v>
                </c:pt>
                <c:pt idx="3058">
                  <c:v>105.76</c:v>
                </c:pt>
                <c:pt idx="3059">
                  <c:v>105.61</c:v>
                </c:pt>
                <c:pt idx="3060">
                  <c:v>105.59</c:v>
                </c:pt>
                <c:pt idx="3061">
                  <c:v>105.41</c:v>
                </c:pt>
                <c:pt idx="3062">
                  <c:v>105.45</c:v>
                </c:pt>
                <c:pt idx="3063">
                  <c:v>#N/A</c:v>
                </c:pt>
                <c:pt idx="3064">
                  <c:v>104.8</c:v>
                </c:pt>
                <c:pt idx="3065">
                  <c:v>104.63</c:v>
                </c:pt>
                <c:pt idx="3066">
                  <c:v>104.91</c:v>
                </c:pt>
                <c:pt idx="3067">
                  <c:v>104.94</c:v>
                </c:pt>
                <c:pt idx="3068">
                  <c:v>104.7</c:v>
                </c:pt>
                <c:pt idx="3069">
                  <c:v>104.59</c:v>
                </c:pt>
                <c:pt idx="3070">
                  <c:v>104.56</c:v>
                </c:pt>
                <c:pt idx="3071">
                  <c:v>106.01</c:v>
                </c:pt>
                <c:pt idx="3072">
                  <c:v>106.01</c:v>
                </c:pt>
                <c:pt idx="3073">
                  <c:v>107.2</c:v>
                </c:pt>
                <c:pt idx="3074">
                  <c:v>107.32</c:v>
                </c:pt>
                <c:pt idx="3075">
                  <c:v>107.56</c:v>
                </c:pt>
                <c:pt idx="3076">
                  <c:v>108.07</c:v>
                </c:pt>
                <c:pt idx="3077">
                  <c:v>107.8</c:v>
                </c:pt>
                <c:pt idx="3078">
                  <c:v>107.8</c:v>
                </c:pt>
                <c:pt idx="3079">
                  <c:v>107.8</c:v>
                </c:pt>
                <c:pt idx="3080">
                  <c:v>107.76</c:v>
                </c:pt>
                <c:pt idx="3081">
                  <c:v>107.75</c:v>
                </c:pt>
                <c:pt idx="3082">
                  <c:v>107.83</c:v>
                </c:pt>
                <c:pt idx="3083">
                  <c:v>107.76</c:v>
                </c:pt>
                <c:pt idx="3084">
                  <c:v>107.84</c:v>
                </c:pt>
                <c:pt idx="3085">
                  <c:v>108.1</c:v>
                </c:pt>
                <c:pt idx="3086">
                  <c:v>107.98</c:v>
                </c:pt>
                <c:pt idx="3087">
                  <c:v>107.97</c:v>
                </c:pt>
                <c:pt idx="3088">
                  <c:v>108.05</c:v>
                </c:pt>
                <c:pt idx="3089">
                  <c:v>107.83</c:v>
                </c:pt>
                <c:pt idx="3090">
                  <c:v>107.14</c:v>
                </c:pt>
                <c:pt idx="3091">
                  <c:v>107.13</c:v>
                </c:pt>
                <c:pt idx="3092">
                  <c:v>107.51</c:v>
                </c:pt>
                <c:pt idx="3093">
                  <c:v>107.49</c:v>
                </c:pt>
                <c:pt idx="3094">
                  <c:v>107.56</c:v>
                </c:pt>
                <c:pt idx="3095">
                  <c:v>108.12</c:v>
                </c:pt>
                <c:pt idx="3096">
                  <c:v>108.1</c:v>
                </c:pt>
                <c:pt idx="3097">
                  <c:v>108.08</c:v>
                </c:pt>
                <c:pt idx="3098">
                  <c:v>110.66</c:v>
                </c:pt>
                <c:pt idx="3099">
                  <c:v>111.46</c:v>
                </c:pt>
                <c:pt idx="3100">
                  <c:v>111.35</c:v>
                </c:pt>
                <c:pt idx="3101">
                  <c:v>111.08</c:v>
                </c:pt>
                <c:pt idx="3102">
                  <c:v>112.09</c:v>
                </c:pt>
                <c:pt idx="3103">
                  <c:v>112.31</c:v>
                </c:pt>
                <c:pt idx="3104">
                  <c:v>112.53</c:v>
                </c:pt>
                <c:pt idx="3105">
                  <c:v>113.3</c:v>
                </c:pt>
                <c:pt idx="3106">
                  <c:v>113.82</c:v>
                </c:pt>
                <c:pt idx="3107">
                  <c:v>115.99</c:v>
                </c:pt>
                <c:pt idx="3108">
                  <c:v>116.49</c:v>
                </c:pt>
                <c:pt idx="3109">
                  <c:v>116.85</c:v>
                </c:pt>
                <c:pt idx="3110">
                  <c:v>116.58</c:v>
                </c:pt>
                <c:pt idx="3111">
                  <c:v>116.86</c:v>
                </c:pt>
                <c:pt idx="3112">
                  <c:v>117.34</c:v>
                </c:pt>
                <c:pt idx="3113">
                  <c:v>117.22</c:v>
                </c:pt>
                <c:pt idx="3114">
                  <c:v>117.25</c:v>
                </c:pt>
                <c:pt idx="3115">
                  <c:v>117.6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C-481A-8AEF-31C81247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PPI与水泥价格!$C$20</c15:sqref>
                        </c15:formulaRef>
                      </c:ext>
                    </c:extLst>
                    <c:strCache>
                      <c:ptCount val="1"/>
                      <c:pt idx="0">
                        <c:v>中国:PPI:石膏、水泥制品及类似制品制造:当月同比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PPI与水泥价格!$A$21:$A$3136</c15:sqref>
                        </c15:formulaRef>
                      </c:ext>
                    </c:extLst>
                    <c:numCache>
                      <c:formatCode>yyyy\-mm\-dd</c:formatCode>
                      <c:ptCount val="3116"/>
                      <c:pt idx="0">
                        <c:v>39113</c:v>
                      </c:pt>
                      <c:pt idx="1">
                        <c:v>39141</c:v>
                      </c:pt>
                      <c:pt idx="2">
                        <c:v>39172</c:v>
                      </c:pt>
                      <c:pt idx="3">
                        <c:v>39202</c:v>
                      </c:pt>
                      <c:pt idx="4">
                        <c:v>39233</c:v>
                      </c:pt>
                      <c:pt idx="5">
                        <c:v>39263</c:v>
                      </c:pt>
                      <c:pt idx="6">
                        <c:v>39294</c:v>
                      </c:pt>
                      <c:pt idx="7">
                        <c:v>39325</c:v>
                      </c:pt>
                      <c:pt idx="8">
                        <c:v>39355</c:v>
                      </c:pt>
                      <c:pt idx="9">
                        <c:v>39386</c:v>
                      </c:pt>
                      <c:pt idx="10">
                        <c:v>39416</c:v>
                      </c:pt>
                      <c:pt idx="11">
                        <c:v>39447</c:v>
                      </c:pt>
                      <c:pt idx="12">
                        <c:v>39478</c:v>
                      </c:pt>
                      <c:pt idx="13">
                        <c:v>39507</c:v>
                      </c:pt>
                      <c:pt idx="14">
                        <c:v>39538</c:v>
                      </c:pt>
                      <c:pt idx="15">
                        <c:v>39568</c:v>
                      </c:pt>
                      <c:pt idx="16">
                        <c:v>39599</c:v>
                      </c:pt>
                      <c:pt idx="17">
                        <c:v>39629</c:v>
                      </c:pt>
                      <c:pt idx="18">
                        <c:v>39660</c:v>
                      </c:pt>
                      <c:pt idx="19">
                        <c:v>39691</c:v>
                      </c:pt>
                      <c:pt idx="20">
                        <c:v>39721</c:v>
                      </c:pt>
                      <c:pt idx="21">
                        <c:v>39752</c:v>
                      </c:pt>
                      <c:pt idx="22">
                        <c:v>39782</c:v>
                      </c:pt>
                      <c:pt idx="23">
                        <c:v>39813</c:v>
                      </c:pt>
                      <c:pt idx="24">
                        <c:v>39844</c:v>
                      </c:pt>
                      <c:pt idx="25">
                        <c:v>39872</c:v>
                      </c:pt>
                      <c:pt idx="26">
                        <c:v>39903</c:v>
                      </c:pt>
                      <c:pt idx="27">
                        <c:v>39933</c:v>
                      </c:pt>
                      <c:pt idx="28">
                        <c:v>39964</c:v>
                      </c:pt>
                      <c:pt idx="29">
                        <c:v>39994</c:v>
                      </c:pt>
                      <c:pt idx="30">
                        <c:v>40025</c:v>
                      </c:pt>
                      <c:pt idx="31">
                        <c:v>40056</c:v>
                      </c:pt>
                      <c:pt idx="32">
                        <c:v>40086</c:v>
                      </c:pt>
                      <c:pt idx="33">
                        <c:v>40117</c:v>
                      </c:pt>
                      <c:pt idx="34">
                        <c:v>40147</c:v>
                      </c:pt>
                      <c:pt idx="35">
                        <c:v>40178</c:v>
                      </c:pt>
                      <c:pt idx="36">
                        <c:v>40209</c:v>
                      </c:pt>
                      <c:pt idx="37">
                        <c:v>40237</c:v>
                      </c:pt>
                      <c:pt idx="38">
                        <c:v>40268</c:v>
                      </c:pt>
                      <c:pt idx="39">
                        <c:v>40298</c:v>
                      </c:pt>
                      <c:pt idx="40">
                        <c:v>40329</c:v>
                      </c:pt>
                      <c:pt idx="41">
                        <c:v>40359</c:v>
                      </c:pt>
                      <c:pt idx="42">
                        <c:v>40390</c:v>
                      </c:pt>
                      <c:pt idx="43">
                        <c:v>40421</c:v>
                      </c:pt>
                      <c:pt idx="44">
                        <c:v>40451</c:v>
                      </c:pt>
                      <c:pt idx="45">
                        <c:v>40482</c:v>
                      </c:pt>
                      <c:pt idx="46">
                        <c:v>40512</c:v>
                      </c:pt>
                      <c:pt idx="47">
                        <c:v>40543</c:v>
                      </c:pt>
                      <c:pt idx="48">
                        <c:v>40574</c:v>
                      </c:pt>
                      <c:pt idx="49">
                        <c:v>40602</c:v>
                      </c:pt>
                      <c:pt idx="50">
                        <c:v>40633</c:v>
                      </c:pt>
                      <c:pt idx="51">
                        <c:v>40663</c:v>
                      </c:pt>
                      <c:pt idx="52">
                        <c:v>40694</c:v>
                      </c:pt>
                      <c:pt idx="53">
                        <c:v>40724</c:v>
                      </c:pt>
                      <c:pt idx="54">
                        <c:v>40755</c:v>
                      </c:pt>
                      <c:pt idx="55">
                        <c:v>40786</c:v>
                      </c:pt>
                      <c:pt idx="56">
                        <c:v>40795</c:v>
                      </c:pt>
                      <c:pt idx="57">
                        <c:v>40814</c:v>
                      </c:pt>
                      <c:pt idx="58">
                        <c:v>40816</c:v>
                      </c:pt>
                      <c:pt idx="59">
                        <c:v>40826</c:v>
                      </c:pt>
                      <c:pt idx="60">
                        <c:v>40827</c:v>
                      </c:pt>
                      <c:pt idx="61">
                        <c:v>40828</c:v>
                      </c:pt>
                      <c:pt idx="62">
                        <c:v>40830</c:v>
                      </c:pt>
                      <c:pt idx="63">
                        <c:v>40833</c:v>
                      </c:pt>
                      <c:pt idx="64">
                        <c:v>40834</c:v>
                      </c:pt>
                      <c:pt idx="65">
                        <c:v>40835</c:v>
                      </c:pt>
                      <c:pt idx="66">
                        <c:v>40841</c:v>
                      </c:pt>
                      <c:pt idx="67">
                        <c:v>40842</c:v>
                      </c:pt>
                      <c:pt idx="68">
                        <c:v>40844</c:v>
                      </c:pt>
                      <c:pt idx="69">
                        <c:v>40847</c:v>
                      </c:pt>
                      <c:pt idx="70">
                        <c:v>40848</c:v>
                      </c:pt>
                      <c:pt idx="71">
                        <c:v>40849</c:v>
                      </c:pt>
                      <c:pt idx="72">
                        <c:v>40850</c:v>
                      </c:pt>
                      <c:pt idx="73">
                        <c:v>40851</c:v>
                      </c:pt>
                      <c:pt idx="74">
                        <c:v>40854</c:v>
                      </c:pt>
                      <c:pt idx="75">
                        <c:v>40855</c:v>
                      </c:pt>
                      <c:pt idx="76">
                        <c:v>40856</c:v>
                      </c:pt>
                      <c:pt idx="77">
                        <c:v>40857</c:v>
                      </c:pt>
                      <c:pt idx="78">
                        <c:v>40858</c:v>
                      </c:pt>
                      <c:pt idx="79">
                        <c:v>40861</c:v>
                      </c:pt>
                      <c:pt idx="80">
                        <c:v>40864</c:v>
                      </c:pt>
                      <c:pt idx="81">
                        <c:v>40865</c:v>
                      </c:pt>
                      <c:pt idx="82">
                        <c:v>40869</c:v>
                      </c:pt>
                      <c:pt idx="83">
                        <c:v>40870</c:v>
                      </c:pt>
                      <c:pt idx="84">
                        <c:v>40871</c:v>
                      </c:pt>
                      <c:pt idx="85">
                        <c:v>40872</c:v>
                      </c:pt>
                      <c:pt idx="86">
                        <c:v>40875</c:v>
                      </c:pt>
                      <c:pt idx="87">
                        <c:v>40877</c:v>
                      </c:pt>
                      <c:pt idx="88">
                        <c:v>40890</c:v>
                      </c:pt>
                      <c:pt idx="89">
                        <c:v>40893</c:v>
                      </c:pt>
                      <c:pt idx="90">
                        <c:v>40896</c:v>
                      </c:pt>
                      <c:pt idx="91">
                        <c:v>40897</c:v>
                      </c:pt>
                      <c:pt idx="92">
                        <c:v>40899</c:v>
                      </c:pt>
                      <c:pt idx="93">
                        <c:v>40900</c:v>
                      </c:pt>
                      <c:pt idx="94">
                        <c:v>40903</c:v>
                      </c:pt>
                      <c:pt idx="95">
                        <c:v>40904</c:v>
                      </c:pt>
                      <c:pt idx="96">
                        <c:v>40907</c:v>
                      </c:pt>
                      <c:pt idx="97">
                        <c:v>40908</c:v>
                      </c:pt>
                      <c:pt idx="98">
                        <c:v>40912</c:v>
                      </c:pt>
                      <c:pt idx="99">
                        <c:v>40914</c:v>
                      </c:pt>
                      <c:pt idx="100">
                        <c:v>40919</c:v>
                      </c:pt>
                      <c:pt idx="101">
                        <c:v>40921</c:v>
                      </c:pt>
                      <c:pt idx="102">
                        <c:v>40924</c:v>
                      </c:pt>
                      <c:pt idx="103">
                        <c:v>40939</c:v>
                      </c:pt>
                      <c:pt idx="104">
                        <c:v>40968</c:v>
                      </c:pt>
                      <c:pt idx="105">
                        <c:v>40969</c:v>
                      </c:pt>
                      <c:pt idx="106">
                        <c:v>40970</c:v>
                      </c:pt>
                      <c:pt idx="107">
                        <c:v>40973</c:v>
                      </c:pt>
                      <c:pt idx="108">
                        <c:v>40974</c:v>
                      </c:pt>
                      <c:pt idx="109">
                        <c:v>40975</c:v>
                      </c:pt>
                      <c:pt idx="110">
                        <c:v>40976</c:v>
                      </c:pt>
                      <c:pt idx="111">
                        <c:v>40977</c:v>
                      </c:pt>
                      <c:pt idx="112">
                        <c:v>40980</c:v>
                      </c:pt>
                      <c:pt idx="113">
                        <c:v>40982</c:v>
                      </c:pt>
                      <c:pt idx="114">
                        <c:v>40983</c:v>
                      </c:pt>
                      <c:pt idx="115">
                        <c:v>40984</c:v>
                      </c:pt>
                      <c:pt idx="116">
                        <c:v>40987</c:v>
                      </c:pt>
                      <c:pt idx="117">
                        <c:v>40988</c:v>
                      </c:pt>
                      <c:pt idx="118">
                        <c:v>40990</c:v>
                      </c:pt>
                      <c:pt idx="119">
                        <c:v>40991</c:v>
                      </c:pt>
                      <c:pt idx="120">
                        <c:v>40994</c:v>
                      </c:pt>
                      <c:pt idx="121">
                        <c:v>40995</c:v>
                      </c:pt>
                      <c:pt idx="122">
                        <c:v>40996</c:v>
                      </c:pt>
                      <c:pt idx="123">
                        <c:v>40997</c:v>
                      </c:pt>
                      <c:pt idx="124">
                        <c:v>40998</c:v>
                      </c:pt>
                      <c:pt idx="125">
                        <c:v>40999</c:v>
                      </c:pt>
                      <c:pt idx="126">
                        <c:v>41004</c:v>
                      </c:pt>
                      <c:pt idx="127">
                        <c:v>41005</c:v>
                      </c:pt>
                      <c:pt idx="128">
                        <c:v>41008</c:v>
                      </c:pt>
                      <c:pt idx="129">
                        <c:v>41009</c:v>
                      </c:pt>
                      <c:pt idx="130">
                        <c:v>41010</c:v>
                      </c:pt>
                      <c:pt idx="131">
                        <c:v>41011</c:v>
                      </c:pt>
                      <c:pt idx="132">
                        <c:v>41012</c:v>
                      </c:pt>
                      <c:pt idx="133">
                        <c:v>41015</c:v>
                      </c:pt>
                      <c:pt idx="134">
                        <c:v>41016</c:v>
                      </c:pt>
                      <c:pt idx="135">
                        <c:v>41017</c:v>
                      </c:pt>
                      <c:pt idx="136">
                        <c:v>41018</c:v>
                      </c:pt>
                      <c:pt idx="137">
                        <c:v>41019</c:v>
                      </c:pt>
                      <c:pt idx="138">
                        <c:v>41022</c:v>
                      </c:pt>
                      <c:pt idx="139">
                        <c:v>41023</c:v>
                      </c:pt>
                      <c:pt idx="140">
                        <c:v>41024</c:v>
                      </c:pt>
                      <c:pt idx="141">
                        <c:v>41026</c:v>
                      </c:pt>
                      <c:pt idx="142">
                        <c:v>41029</c:v>
                      </c:pt>
                      <c:pt idx="143">
                        <c:v>41031</c:v>
                      </c:pt>
                      <c:pt idx="144">
                        <c:v>41032</c:v>
                      </c:pt>
                      <c:pt idx="145">
                        <c:v>41033</c:v>
                      </c:pt>
                      <c:pt idx="146">
                        <c:v>41036</c:v>
                      </c:pt>
                      <c:pt idx="147">
                        <c:v>41037</c:v>
                      </c:pt>
                      <c:pt idx="148">
                        <c:v>41038</c:v>
                      </c:pt>
                      <c:pt idx="149">
                        <c:v>41039</c:v>
                      </c:pt>
                      <c:pt idx="150">
                        <c:v>41040</c:v>
                      </c:pt>
                      <c:pt idx="151">
                        <c:v>41043</c:v>
                      </c:pt>
                      <c:pt idx="152">
                        <c:v>41044</c:v>
                      </c:pt>
                      <c:pt idx="153">
                        <c:v>41045</c:v>
                      </c:pt>
                      <c:pt idx="154">
                        <c:v>41046</c:v>
                      </c:pt>
                      <c:pt idx="155">
                        <c:v>41047</c:v>
                      </c:pt>
                      <c:pt idx="156">
                        <c:v>41050</c:v>
                      </c:pt>
                      <c:pt idx="157">
                        <c:v>41051</c:v>
                      </c:pt>
                      <c:pt idx="158">
                        <c:v>41052</c:v>
                      </c:pt>
                      <c:pt idx="159">
                        <c:v>41053</c:v>
                      </c:pt>
                      <c:pt idx="160">
                        <c:v>41054</c:v>
                      </c:pt>
                      <c:pt idx="161">
                        <c:v>41057</c:v>
                      </c:pt>
                      <c:pt idx="162">
                        <c:v>41058</c:v>
                      </c:pt>
                      <c:pt idx="163">
                        <c:v>41059</c:v>
                      </c:pt>
                      <c:pt idx="164">
                        <c:v>41060</c:v>
                      </c:pt>
                      <c:pt idx="165">
                        <c:v>41061</c:v>
                      </c:pt>
                      <c:pt idx="166">
                        <c:v>41064</c:v>
                      </c:pt>
                      <c:pt idx="167">
                        <c:v>41065</c:v>
                      </c:pt>
                      <c:pt idx="168">
                        <c:v>41066</c:v>
                      </c:pt>
                      <c:pt idx="169">
                        <c:v>41067</c:v>
                      </c:pt>
                      <c:pt idx="170">
                        <c:v>41068</c:v>
                      </c:pt>
                      <c:pt idx="171">
                        <c:v>41071</c:v>
                      </c:pt>
                      <c:pt idx="172">
                        <c:v>41072</c:v>
                      </c:pt>
                      <c:pt idx="173">
                        <c:v>41073</c:v>
                      </c:pt>
                      <c:pt idx="174">
                        <c:v>41074</c:v>
                      </c:pt>
                      <c:pt idx="175">
                        <c:v>41075</c:v>
                      </c:pt>
                      <c:pt idx="176">
                        <c:v>41078</c:v>
                      </c:pt>
                      <c:pt idx="177">
                        <c:v>41079</c:v>
                      </c:pt>
                      <c:pt idx="178">
                        <c:v>41080</c:v>
                      </c:pt>
                      <c:pt idx="179">
                        <c:v>41081</c:v>
                      </c:pt>
                      <c:pt idx="180">
                        <c:v>41085</c:v>
                      </c:pt>
                      <c:pt idx="181">
                        <c:v>41086</c:v>
                      </c:pt>
                      <c:pt idx="182">
                        <c:v>41087</c:v>
                      </c:pt>
                      <c:pt idx="183">
                        <c:v>41090</c:v>
                      </c:pt>
                      <c:pt idx="184">
                        <c:v>41103</c:v>
                      </c:pt>
                      <c:pt idx="185">
                        <c:v>41106</c:v>
                      </c:pt>
                      <c:pt idx="186">
                        <c:v>41107</c:v>
                      </c:pt>
                      <c:pt idx="187">
                        <c:v>41108</c:v>
                      </c:pt>
                      <c:pt idx="188">
                        <c:v>41109</c:v>
                      </c:pt>
                      <c:pt idx="189">
                        <c:v>41110</c:v>
                      </c:pt>
                      <c:pt idx="190">
                        <c:v>41113</c:v>
                      </c:pt>
                      <c:pt idx="191">
                        <c:v>41114</c:v>
                      </c:pt>
                      <c:pt idx="192">
                        <c:v>41115</c:v>
                      </c:pt>
                      <c:pt idx="193">
                        <c:v>41116</c:v>
                      </c:pt>
                      <c:pt idx="194">
                        <c:v>41117</c:v>
                      </c:pt>
                      <c:pt idx="195">
                        <c:v>41120</c:v>
                      </c:pt>
                      <c:pt idx="196">
                        <c:v>41121</c:v>
                      </c:pt>
                      <c:pt idx="197">
                        <c:v>41122</c:v>
                      </c:pt>
                      <c:pt idx="198">
                        <c:v>41123</c:v>
                      </c:pt>
                      <c:pt idx="199">
                        <c:v>41124</c:v>
                      </c:pt>
                      <c:pt idx="200">
                        <c:v>41127</c:v>
                      </c:pt>
                      <c:pt idx="201">
                        <c:v>41128</c:v>
                      </c:pt>
                      <c:pt idx="202">
                        <c:v>41129</c:v>
                      </c:pt>
                      <c:pt idx="203">
                        <c:v>41130</c:v>
                      </c:pt>
                      <c:pt idx="204">
                        <c:v>41131</c:v>
                      </c:pt>
                      <c:pt idx="205">
                        <c:v>41134</c:v>
                      </c:pt>
                      <c:pt idx="206">
                        <c:v>41135</c:v>
                      </c:pt>
                      <c:pt idx="207">
                        <c:v>41136</c:v>
                      </c:pt>
                      <c:pt idx="208">
                        <c:v>41137</c:v>
                      </c:pt>
                      <c:pt idx="209">
                        <c:v>41138</c:v>
                      </c:pt>
                      <c:pt idx="210">
                        <c:v>41141</c:v>
                      </c:pt>
                      <c:pt idx="211">
                        <c:v>41142</c:v>
                      </c:pt>
                      <c:pt idx="212">
                        <c:v>41143</c:v>
                      </c:pt>
                      <c:pt idx="213">
                        <c:v>41144</c:v>
                      </c:pt>
                      <c:pt idx="214">
                        <c:v>41145</c:v>
                      </c:pt>
                      <c:pt idx="215">
                        <c:v>41148</c:v>
                      </c:pt>
                      <c:pt idx="216">
                        <c:v>41149</c:v>
                      </c:pt>
                      <c:pt idx="217">
                        <c:v>41150</c:v>
                      </c:pt>
                      <c:pt idx="218">
                        <c:v>41151</c:v>
                      </c:pt>
                      <c:pt idx="219">
                        <c:v>41152</c:v>
                      </c:pt>
                      <c:pt idx="220">
                        <c:v>41155</c:v>
                      </c:pt>
                      <c:pt idx="221">
                        <c:v>41156</c:v>
                      </c:pt>
                      <c:pt idx="222">
                        <c:v>41157</c:v>
                      </c:pt>
                      <c:pt idx="223">
                        <c:v>41158</c:v>
                      </c:pt>
                      <c:pt idx="224">
                        <c:v>41159</c:v>
                      </c:pt>
                      <c:pt idx="225">
                        <c:v>41162</c:v>
                      </c:pt>
                      <c:pt idx="226">
                        <c:v>41163</c:v>
                      </c:pt>
                      <c:pt idx="227">
                        <c:v>41164</c:v>
                      </c:pt>
                      <c:pt idx="228">
                        <c:v>41165</c:v>
                      </c:pt>
                      <c:pt idx="229">
                        <c:v>41166</c:v>
                      </c:pt>
                      <c:pt idx="230">
                        <c:v>41169</c:v>
                      </c:pt>
                      <c:pt idx="231">
                        <c:v>41170</c:v>
                      </c:pt>
                      <c:pt idx="232">
                        <c:v>41171</c:v>
                      </c:pt>
                      <c:pt idx="233">
                        <c:v>41172</c:v>
                      </c:pt>
                      <c:pt idx="234">
                        <c:v>41173</c:v>
                      </c:pt>
                      <c:pt idx="235">
                        <c:v>41176</c:v>
                      </c:pt>
                      <c:pt idx="236">
                        <c:v>41177</c:v>
                      </c:pt>
                      <c:pt idx="237">
                        <c:v>41178</c:v>
                      </c:pt>
                      <c:pt idx="238">
                        <c:v>41179</c:v>
                      </c:pt>
                      <c:pt idx="239">
                        <c:v>41180</c:v>
                      </c:pt>
                      <c:pt idx="240">
                        <c:v>41182</c:v>
                      </c:pt>
                      <c:pt idx="241">
                        <c:v>41190</c:v>
                      </c:pt>
                      <c:pt idx="242">
                        <c:v>41191</c:v>
                      </c:pt>
                      <c:pt idx="243">
                        <c:v>41192</c:v>
                      </c:pt>
                      <c:pt idx="244">
                        <c:v>41193</c:v>
                      </c:pt>
                      <c:pt idx="245">
                        <c:v>41194</c:v>
                      </c:pt>
                      <c:pt idx="246">
                        <c:v>41197</c:v>
                      </c:pt>
                      <c:pt idx="247">
                        <c:v>41198</c:v>
                      </c:pt>
                      <c:pt idx="248">
                        <c:v>41199</c:v>
                      </c:pt>
                      <c:pt idx="249">
                        <c:v>41200</c:v>
                      </c:pt>
                      <c:pt idx="250">
                        <c:v>41201</c:v>
                      </c:pt>
                      <c:pt idx="251">
                        <c:v>41204</c:v>
                      </c:pt>
                      <c:pt idx="252">
                        <c:v>41205</c:v>
                      </c:pt>
                      <c:pt idx="253">
                        <c:v>41206</c:v>
                      </c:pt>
                      <c:pt idx="254">
                        <c:v>41207</c:v>
                      </c:pt>
                      <c:pt idx="255">
                        <c:v>41208</c:v>
                      </c:pt>
                      <c:pt idx="256">
                        <c:v>41211</c:v>
                      </c:pt>
                      <c:pt idx="257">
                        <c:v>41212</c:v>
                      </c:pt>
                      <c:pt idx="258">
                        <c:v>41213</c:v>
                      </c:pt>
                      <c:pt idx="259">
                        <c:v>41214</c:v>
                      </c:pt>
                      <c:pt idx="260">
                        <c:v>41215</c:v>
                      </c:pt>
                      <c:pt idx="261">
                        <c:v>41218</c:v>
                      </c:pt>
                      <c:pt idx="262">
                        <c:v>41219</c:v>
                      </c:pt>
                      <c:pt idx="263">
                        <c:v>41220</c:v>
                      </c:pt>
                      <c:pt idx="264">
                        <c:v>41221</c:v>
                      </c:pt>
                      <c:pt idx="265">
                        <c:v>41222</c:v>
                      </c:pt>
                      <c:pt idx="266">
                        <c:v>41225</c:v>
                      </c:pt>
                      <c:pt idx="267">
                        <c:v>41226</c:v>
                      </c:pt>
                      <c:pt idx="268">
                        <c:v>41227</c:v>
                      </c:pt>
                      <c:pt idx="269">
                        <c:v>41228</c:v>
                      </c:pt>
                      <c:pt idx="270">
                        <c:v>41229</c:v>
                      </c:pt>
                      <c:pt idx="271">
                        <c:v>41232</c:v>
                      </c:pt>
                      <c:pt idx="272">
                        <c:v>41233</c:v>
                      </c:pt>
                      <c:pt idx="273">
                        <c:v>41234</c:v>
                      </c:pt>
                      <c:pt idx="274">
                        <c:v>41235</c:v>
                      </c:pt>
                      <c:pt idx="275">
                        <c:v>41236</c:v>
                      </c:pt>
                      <c:pt idx="276">
                        <c:v>41239</c:v>
                      </c:pt>
                      <c:pt idx="277">
                        <c:v>41240</c:v>
                      </c:pt>
                      <c:pt idx="278">
                        <c:v>41241</c:v>
                      </c:pt>
                      <c:pt idx="279">
                        <c:v>41242</c:v>
                      </c:pt>
                      <c:pt idx="280">
                        <c:v>41243</c:v>
                      </c:pt>
                      <c:pt idx="281">
                        <c:v>41246</c:v>
                      </c:pt>
                      <c:pt idx="282">
                        <c:v>41247</c:v>
                      </c:pt>
                      <c:pt idx="283">
                        <c:v>41248</c:v>
                      </c:pt>
                      <c:pt idx="284">
                        <c:v>41249</c:v>
                      </c:pt>
                      <c:pt idx="285">
                        <c:v>41250</c:v>
                      </c:pt>
                      <c:pt idx="286">
                        <c:v>41253</c:v>
                      </c:pt>
                      <c:pt idx="287">
                        <c:v>41254</c:v>
                      </c:pt>
                      <c:pt idx="288">
                        <c:v>41255</c:v>
                      </c:pt>
                      <c:pt idx="289">
                        <c:v>41256</c:v>
                      </c:pt>
                      <c:pt idx="290">
                        <c:v>41257</c:v>
                      </c:pt>
                      <c:pt idx="291">
                        <c:v>41260</c:v>
                      </c:pt>
                      <c:pt idx="292">
                        <c:v>41261</c:v>
                      </c:pt>
                      <c:pt idx="293">
                        <c:v>41262</c:v>
                      </c:pt>
                      <c:pt idx="294">
                        <c:v>41263</c:v>
                      </c:pt>
                      <c:pt idx="295">
                        <c:v>41264</c:v>
                      </c:pt>
                      <c:pt idx="296">
                        <c:v>41267</c:v>
                      </c:pt>
                      <c:pt idx="297">
                        <c:v>41268</c:v>
                      </c:pt>
                      <c:pt idx="298">
                        <c:v>41269</c:v>
                      </c:pt>
                      <c:pt idx="299">
                        <c:v>41270</c:v>
                      </c:pt>
                      <c:pt idx="300">
                        <c:v>41271</c:v>
                      </c:pt>
                      <c:pt idx="301">
                        <c:v>41274</c:v>
                      </c:pt>
                      <c:pt idx="302">
                        <c:v>41278</c:v>
                      </c:pt>
                      <c:pt idx="303">
                        <c:v>41281</c:v>
                      </c:pt>
                      <c:pt idx="304">
                        <c:v>41282</c:v>
                      </c:pt>
                      <c:pt idx="305">
                        <c:v>41283</c:v>
                      </c:pt>
                      <c:pt idx="306">
                        <c:v>41284</c:v>
                      </c:pt>
                      <c:pt idx="307">
                        <c:v>41285</c:v>
                      </c:pt>
                      <c:pt idx="308">
                        <c:v>41288</c:v>
                      </c:pt>
                      <c:pt idx="309">
                        <c:v>41289</c:v>
                      </c:pt>
                      <c:pt idx="310">
                        <c:v>41290</c:v>
                      </c:pt>
                      <c:pt idx="311">
                        <c:v>41291</c:v>
                      </c:pt>
                      <c:pt idx="312">
                        <c:v>41292</c:v>
                      </c:pt>
                      <c:pt idx="313">
                        <c:v>41295</c:v>
                      </c:pt>
                      <c:pt idx="314">
                        <c:v>41296</c:v>
                      </c:pt>
                      <c:pt idx="315">
                        <c:v>41297</c:v>
                      </c:pt>
                      <c:pt idx="316">
                        <c:v>41298</c:v>
                      </c:pt>
                      <c:pt idx="317">
                        <c:v>41299</c:v>
                      </c:pt>
                      <c:pt idx="318">
                        <c:v>41302</c:v>
                      </c:pt>
                      <c:pt idx="319">
                        <c:v>41303</c:v>
                      </c:pt>
                      <c:pt idx="320">
                        <c:v>41304</c:v>
                      </c:pt>
                      <c:pt idx="321">
                        <c:v>41305</c:v>
                      </c:pt>
                      <c:pt idx="322">
                        <c:v>41306</c:v>
                      </c:pt>
                      <c:pt idx="323">
                        <c:v>41309</c:v>
                      </c:pt>
                      <c:pt idx="324">
                        <c:v>41310</c:v>
                      </c:pt>
                      <c:pt idx="325">
                        <c:v>41311</c:v>
                      </c:pt>
                      <c:pt idx="326">
                        <c:v>41312</c:v>
                      </c:pt>
                      <c:pt idx="327">
                        <c:v>41323</c:v>
                      </c:pt>
                      <c:pt idx="328">
                        <c:v>41324</c:v>
                      </c:pt>
                      <c:pt idx="329">
                        <c:v>41325</c:v>
                      </c:pt>
                      <c:pt idx="330">
                        <c:v>41326</c:v>
                      </c:pt>
                      <c:pt idx="331">
                        <c:v>41327</c:v>
                      </c:pt>
                      <c:pt idx="332">
                        <c:v>41330</c:v>
                      </c:pt>
                      <c:pt idx="333">
                        <c:v>41331</c:v>
                      </c:pt>
                      <c:pt idx="334">
                        <c:v>41332</c:v>
                      </c:pt>
                      <c:pt idx="335">
                        <c:v>41333</c:v>
                      </c:pt>
                      <c:pt idx="336">
                        <c:v>41334</c:v>
                      </c:pt>
                      <c:pt idx="337">
                        <c:v>41337</c:v>
                      </c:pt>
                      <c:pt idx="338">
                        <c:v>41338</c:v>
                      </c:pt>
                      <c:pt idx="339">
                        <c:v>41339</c:v>
                      </c:pt>
                      <c:pt idx="340">
                        <c:v>41340</c:v>
                      </c:pt>
                      <c:pt idx="341">
                        <c:v>41341</c:v>
                      </c:pt>
                      <c:pt idx="342">
                        <c:v>41344</c:v>
                      </c:pt>
                      <c:pt idx="343">
                        <c:v>41345</c:v>
                      </c:pt>
                      <c:pt idx="344">
                        <c:v>41346</c:v>
                      </c:pt>
                      <c:pt idx="345">
                        <c:v>41347</c:v>
                      </c:pt>
                      <c:pt idx="346">
                        <c:v>41348</c:v>
                      </c:pt>
                      <c:pt idx="347">
                        <c:v>41351</c:v>
                      </c:pt>
                      <c:pt idx="348">
                        <c:v>41352</c:v>
                      </c:pt>
                      <c:pt idx="349">
                        <c:v>41353</c:v>
                      </c:pt>
                      <c:pt idx="350">
                        <c:v>41354</c:v>
                      </c:pt>
                      <c:pt idx="351">
                        <c:v>41355</c:v>
                      </c:pt>
                      <c:pt idx="352">
                        <c:v>41358</c:v>
                      </c:pt>
                      <c:pt idx="353">
                        <c:v>41359</c:v>
                      </c:pt>
                      <c:pt idx="354">
                        <c:v>41360</c:v>
                      </c:pt>
                      <c:pt idx="355">
                        <c:v>41361</c:v>
                      </c:pt>
                      <c:pt idx="356">
                        <c:v>41362</c:v>
                      </c:pt>
                      <c:pt idx="357">
                        <c:v>41364</c:v>
                      </c:pt>
                      <c:pt idx="358">
                        <c:v>41365</c:v>
                      </c:pt>
                      <c:pt idx="359">
                        <c:v>41366</c:v>
                      </c:pt>
                      <c:pt idx="360">
                        <c:v>41367</c:v>
                      </c:pt>
                      <c:pt idx="361">
                        <c:v>41372</c:v>
                      </c:pt>
                      <c:pt idx="362">
                        <c:v>41373</c:v>
                      </c:pt>
                      <c:pt idx="363">
                        <c:v>41374</c:v>
                      </c:pt>
                      <c:pt idx="364">
                        <c:v>41375</c:v>
                      </c:pt>
                      <c:pt idx="365">
                        <c:v>41376</c:v>
                      </c:pt>
                      <c:pt idx="366">
                        <c:v>41379</c:v>
                      </c:pt>
                      <c:pt idx="367">
                        <c:v>41380</c:v>
                      </c:pt>
                      <c:pt idx="368">
                        <c:v>41381</c:v>
                      </c:pt>
                      <c:pt idx="369">
                        <c:v>41382</c:v>
                      </c:pt>
                      <c:pt idx="370">
                        <c:v>41383</c:v>
                      </c:pt>
                      <c:pt idx="371">
                        <c:v>41386</c:v>
                      </c:pt>
                      <c:pt idx="372">
                        <c:v>41387</c:v>
                      </c:pt>
                      <c:pt idx="373">
                        <c:v>41388</c:v>
                      </c:pt>
                      <c:pt idx="374">
                        <c:v>41389</c:v>
                      </c:pt>
                      <c:pt idx="375">
                        <c:v>41390</c:v>
                      </c:pt>
                      <c:pt idx="376">
                        <c:v>41394</c:v>
                      </c:pt>
                      <c:pt idx="377">
                        <c:v>41396</c:v>
                      </c:pt>
                      <c:pt idx="378">
                        <c:v>41397</c:v>
                      </c:pt>
                      <c:pt idx="379">
                        <c:v>41400</c:v>
                      </c:pt>
                      <c:pt idx="380">
                        <c:v>41401</c:v>
                      </c:pt>
                      <c:pt idx="381">
                        <c:v>41402</c:v>
                      </c:pt>
                      <c:pt idx="382">
                        <c:v>41403</c:v>
                      </c:pt>
                      <c:pt idx="383">
                        <c:v>41404</c:v>
                      </c:pt>
                      <c:pt idx="384">
                        <c:v>41407</c:v>
                      </c:pt>
                      <c:pt idx="385">
                        <c:v>41408</c:v>
                      </c:pt>
                      <c:pt idx="386">
                        <c:v>41409</c:v>
                      </c:pt>
                      <c:pt idx="387">
                        <c:v>41410</c:v>
                      </c:pt>
                      <c:pt idx="388">
                        <c:v>41411</c:v>
                      </c:pt>
                      <c:pt idx="389">
                        <c:v>41414</c:v>
                      </c:pt>
                      <c:pt idx="390">
                        <c:v>41415</c:v>
                      </c:pt>
                      <c:pt idx="391">
                        <c:v>41416</c:v>
                      </c:pt>
                      <c:pt idx="392">
                        <c:v>41417</c:v>
                      </c:pt>
                      <c:pt idx="393">
                        <c:v>41418</c:v>
                      </c:pt>
                      <c:pt idx="394">
                        <c:v>41421</c:v>
                      </c:pt>
                      <c:pt idx="395">
                        <c:v>41422</c:v>
                      </c:pt>
                      <c:pt idx="396">
                        <c:v>41423</c:v>
                      </c:pt>
                      <c:pt idx="397">
                        <c:v>41424</c:v>
                      </c:pt>
                      <c:pt idx="398">
                        <c:v>41425</c:v>
                      </c:pt>
                      <c:pt idx="399">
                        <c:v>41428</c:v>
                      </c:pt>
                      <c:pt idx="400">
                        <c:v>41429</c:v>
                      </c:pt>
                      <c:pt idx="401">
                        <c:v>41430</c:v>
                      </c:pt>
                      <c:pt idx="402">
                        <c:v>41431</c:v>
                      </c:pt>
                      <c:pt idx="403">
                        <c:v>41432</c:v>
                      </c:pt>
                      <c:pt idx="404">
                        <c:v>41439</c:v>
                      </c:pt>
                      <c:pt idx="405">
                        <c:v>41442</c:v>
                      </c:pt>
                      <c:pt idx="406">
                        <c:v>41443</c:v>
                      </c:pt>
                      <c:pt idx="407">
                        <c:v>41444</c:v>
                      </c:pt>
                      <c:pt idx="408">
                        <c:v>41445</c:v>
                      </c:pt>
                      <c:pt idx="409">
                        <c:v>41446</c:v>
                      </c:pt>
                      <c:pt idx="410">
                        <c:v>41449</c:v>
                      </c:pt>
                      <c:pt idx="411">
                        <c:v>41450</c:v>
                      </c:pt>
                      <c:pt idx="412">
                        <c:v>41451</c:v>
                      </c:pt>
                      <c:pt idx="413">
                        <c:v>41452</c:v>
                      </c:pt>
                      <c:pt idx="414">
                        <c:v>41453</c:v>
                      </c:pt>
                      <c:pt idx="415">
                        <c:v>41455</c:v>
                      </c:pt>
                      <c:pt idx="416">
                        <c:v>41456</c:v>
                      </c:pt>
                      <c:pt idx="417">
                        <c:v>41457</c:v>
                      </c:pt>
                      <c:pt idx="418">
                        <c:v>41458</c:v>
                      </c:pt>
                      <c:pt idx="419">
                        <c:v>41459</c:v>
                      </c:pt>
                      <c:pt idx="420">
                        <c:v>41460</c:v>
                      </c:pt>
                      <c:pt idx="421">
                        <c:v>41463</c:v>
                      </c:pt>
                      <c:pt idx="422">
                        <c:v>41464</c:v>
                      </c:pt>
                      <c:pt idx="423">
                        <c:v>41465</c:v>
                      </c:pt>
                      <c:pt idx="424">
                        <c:v>41466</c:v>
                      </c:pt>
                      <c:pt idx="425">
                        <c:v>41467</c:v>
                      </c:pt>
                      <c:pt idx="426">
                        <c:v>41470</c:v>
                      </c:pt>
                      <c:pt idx="427">
                        <c:v>41471</c:v>
                      </c:pt>
                      <c:pt idx="428">
                        <c:v>41472</c:v>
                      </c:pt>
                      <c:pt idx="429">
                        <c:v>41473</c:v>
                      </c:pt>
                      <c:pt idx="430">
                        <c:v>41474</c:v>
                      </c:pt>
                      <c:pt idx="431">
                        <c:v>41477</c:v>
                      </c:pt>
                      <c:pt idx="432">
                        <c:v>41478</c:v>
                      </c:pt>
                      <c:pt idx="433">
                        <c:v>41479</c:v>
                      </c:pt>
                      <c:pt idx="434">
                        <c:v>41480</c:v>
                      </c:pt>
                      <c:pt idx="435">
                        <c:v>41481</c:v>
                      </c:pt>
                      <c:pt idx="436">
                        <c:v>41484</c:v>
                      </c:pt>
                      <c:pt idx="437">
                        <c:v>41485</c:v>
                      </c:pt>
                      <c:pt idx="438">
                        <c:v>41486</c:v>
                      </c:pt>
                      <c:pt idx="439">
                        <c:v>41487</c:v>
                      </c:pt>
                      <c:pt idx="440">
                        <c:v>41488</c:v>
                      </c:pt>
                      <c:pt idx="441">
                        <c:v>41491</c:v>
                      </c:pt>
                      <c:pt idx="442">
                        <c:v>41492</c:v>
                      </c:pt>
                      <c:pt idx="443">
                        <c:v>41493</c:v>
                      </c:pt>
                      <c:pt idx="444">
                        <c:v>41494</c:v>
                      </c:pt>
                      <c:pt idx="445">
                        <c:v>41495</c:v>
                      </c:pt>
                      <c:pt idx="446">
                        <c:v>41498</c:v>
                      </c:pt>
                      <c:pt idx="447">
                        <c:v>41499</c:v>
                      </c:pt>
                      <c:pt idx="448">
                        <c:v>41500</c:v>
                      </c:pt>
                      <c:pt idx="449">
                        <c:v>41501</c:v>
                      </c:pt>
                      <c:pt idx="450">
                        <c:v>41502</c:v>
                      </c:pt>
                      <c:pt idx="451">
                        <c:v>41505</c:v>
                      </c:pt>
                      <c:pt idx="452">
                        <c:v>41506</c:v>
                      </c:pt>
                      <c:pt idx="453">
                        <c:v>41507</c:v>
                      </c:pt>
                      <c:pt idx="454">
                        <c:v>41508</c:v>
                      </c:pt>
                      <c:pt idx="455">
                        <c:v>41509</c:v>
                      </c:pt>
                      <c:pt idx="456">
                        <c:v>41512</c:v>
                      </c:pt>
                      <c:pt idx="457">
                        <c:v>41513</c:v>
                      </c:pt>
                      <c:pt idx="458">
                        <c:v>41514</c:v>
                      </c:pt>
                      <c:pt idx="459">
                        <c:v>41515</c:v>
                      </c:pt>
                      <c:pt idx="460">
                        <c:v>41516</c:v>
                      </c:pt>
                      <c:pt idx="461">
                        <c:v>41517</c:v>
                      </c:pt>
                      <c:pt idx="462">
                        <c:v>41519</c:v>
                      </c:pt>
                      <c:pt idx="463">
                        <c:v>41520</c:v>
                      </c:pt>
                      <c:pt idx="464">
                        <c:v>41521</c:v>
                      </c:pt>
                      <c:pt idx="465">
                        <c:v>41522</c:v>
                      </c:pt>
                      <c:pt idx="466">
                        <c:v>41523</c:v>
                      </c:pt>
                      <c:pt idx="467">
                        <c:v>41526</c:v>
                      </c:pt>
                      <c:pt idx="468">
                        <c:v>41527</c:v>
                      </c:pt>
                      <c:pt idx="469">
                        <c:v>41528</c:v>
                      </c:pt>
                      <c:pt idx="470">
                        <c:v>41529</c:v>
                      </c:pt>
                      <c:pt idx="471">
                        <c:v>41530</c:v>
                      </c:pt>
                      <c:pt idx="472">
                        <c:v>41533</c:v>
                      </c:pt>
                      <c:pt idx="473">
                        <c:v>41534</c:v>
                      </c:pt>
                      <c:pt idx="474">
                        <c:v>41535</c:v>
                      </c:pt>
                      <c:pt idx="475">
                        <c:v>41536</c:v>
                      </c:pt>
                      <c:pt idx="476">
                        <c:v>41537</c:v>
                      </c:pt>
                      <c:pt idx="477">
                        <c:v>41540</c:v>
                      </c:pt>
                      <c:pt idx="478">
                        <c:v>41541</c:v>
                      </c:pt>
                      <c:pt idx="479">
                        <c:v>41542</c:v>
                      </c:pt>
                      <c:pt idx="480">
                        <c:v>41543</c:v>
                      </c:pt>
                      <c:pt idx="481">
                        <c:v>41544</c:v>
                      </c:pt>
                      <c:pt idx="482">
                        <c:v>41547</c:v>
                      </c:pt>
                      <c:pt idx="483">
                        <c:v>41555</c:v>
                      </c:pt>
                      <c:pt idx="484">
                        <c:v>41556</c:v>
                      </c:pt>
                      <c:pt idx="485">
                        <c:v>41557</c:v>
                      </c:pt>
                      <c:pt idx="486">
                        <c:v>41558</c:v>
                      </c:pt>
                      <c:pt idx="487">
                        <c:v>41561</c:v>
                      </c:pt>
                      <c:pt idx="488">
                        <c:v>41562</c:v>
                      </c:pt>
                      <c:pt idx="489">
                        <c:v>41563</c:v>
                      </c:pt>
                      <c:pt idx="490">
                        <c:v>41564</c:v>
                      </c:pt>
                      <c:pt idx="491">
                        <c:v>41565</c:v>
                      </c:pt>
                      <c:pt idx="492">
                        <c:v>41568</c:v>
                      </c:pt>
                      <c:pt idx="493">
                        <c:v>41569</c:v>
                      </c:pt>
                      <c:pt idx="494">
                        <c:v>41570</c:v>
                      </c:pt>
                      <c:pt idx="495">
                        <c:v>41571</c:v>
                      </c:pt>
                      <c:pt idx="496">
                        <c:v>41572</c:v>
                      </c:pt>
                      <c:pt idx="497">
                        <c:v>41575</c:v>
                      </c:pt>
                      <c:pt idx="498">
                        <c:v>41576</c:v>
                      </c:pt>
                      <c:pt idx="499">
                        <c:v>41577</c:v>
                      </c:pt>
                      <c:pt idx="500">
                        <c:v>41578</c:v>
                      </c:pt>
                      <c:pt idx="501">
                        <c:v>41579</c:v>
                      </c:pt>
                      <c:pt idx="502">
                        <c:v>41582</c:v>
                      </c:pt>
                      <c:pt idx="503">
                        <c:v>41583</c:v>
                      </c:pt>
                      <c:pt idx="504">
                        <c:v>41584</c:v>
                      </c:pt>
                      <c:pt idx="505">
                        <c:v>41585</c:v>
                      </c:pt>
                      <c:pt idx="506">
                        <c:v>41586</c:v>
                      </c:pt>
                      <c:pt idx="507">
                        <c:v>41589</c:v>
                      </c:pt>
                      <c:pt idx="508">
                        <c:v>41590</c:v>
                      </c:pt>
                      <c:pt idx="509">
                        <c:v>41591</c:v>
                      </c:pt>
                      <c:pt idx="510">
                        <c:v>41592</c:v>
                      </c:pt>
                      <c:pt idx="511">
                        <c:v>41593</c:v>
                      </c:pt>
                      <c:pt idx="512">
                        <c:v>41596</c:v>
                      </c:pt>
                      <c:pt idx="513">
                        <c:v>41597</c:v>
                      </c:pt>
                      <c:pt idx="514">
                        <c:v>41598</c:v>
                      </c:pt>
                      <c:pt idx="515">
                        <c:v>41599</c:v>
                      </c:pt>
                      <c:pt idx="516">
                        <c:v>41600</c:v>
                      </c:pt>
                      <c:pt idx="517">
                        <c:v>41603</c:v>
                      </c:pt>
                      <c:pt idx="518">
                        <c:v>41604</c:v>
                      </c:pt>
                      <c:pt idx="519">
                        <c:v>41605</c:v>
                      </c:pt>
                      <c:pt idx="520">
                        <c:v>41606</c:v>
                      </c:pt>
                      <c:pt idx="521">
                        <c:v>41607</c:v>
                      </c:pt>
                      <c:pt idx="522">
                        <c:v>41608</c:v>
                      </c:pt>
                      <c:pt idx="523">
                        <c:v>41610</c:v>
                      </c:pt>
                      <c:pt idx="524">
                        <c:v>41611</c:v>
                      </c:pt>
                      <c:pt idx="525">
                        <c:v>41612</c:v>
                      </c:pt>
                      <c:pt idx="526">
                        <c:v>41613</c:v>
                      </c:pt>
                      <c:pt idx="527">
                        <c:v>41614</c:v>
                      </c:pt>
                      <c:pt idx="528">
                        <c:v>41617</c:v>
                      </c:pt>
                      <c:pt idx="529">
                        <c:v>41618</c:v>
                      </c:pt>
                      <c:pt idx="530">
                        <c:v>41619</c:v>
                      </c:pt>
                      <c:pt idx="531">
                        <c:v>41620</c:v>
                      </c:pt>
                      <c:pt idx="532">
                        <c:v>41621</c:v>
                      </c:pt>
                      <c:pt idx="533">
                        <c:v>41624</c:v>
                      </c:pt>
                      <c:pt idx="534">
                        <c:v>41625</c:v>
                      </c:pt>
                      <c:pt idx="535">
                        <c:v>41626</c:v>
                      </c:pt>
                      <c:pt idx="536">
                        <c:v>41627</c:v>
                      </c:pt>
                      <c:pt idx="537">
                        <c:v>41628</c:v>
                      </c:pt>
                      <c:pt idx="538">
                        <c:v>41631</c:v>
                      </c:pt>
                      <c:pt idx="539">
                        <c:v>41632</c:v>
                      </c:pt>
                      <c:pt idx="540">
                        <c:v>41633</c:v>
                      </c:pt>
                      <c:pt idx="541">
                        <c:v>41634</c:v>
                      </c:pt>
                      <c:pt idx="542">
                        <c:v>41635</c:v>
                      </c:pt>
                      <c:pt idx="543">
                        <c:v>41638</c:v>
                      </c:pt>
                      <c:pt idx="544">
                        <c:v>41639</c:v>
                      </c:pt>
                      <c:pt idx="545">
                        <c:v>41641</c:v>
                      </c:pt>
                      <c:pt idx="546">
                        <c:v>41642</c:v>
                      </c:pt>
                      <c:pt idx="547">
                        <c:v>41645</c:v>
                      </c:pt>
                      <c:pt idx="548">
                        <c:v>41646</c:v>
                      </c:pt>
                      <c:pt idx="549">
                        <c:v>41647</c:v>
                      </c:pt>
                      <c:pt idx="550">
                        <c:v>41648</c:v>
                      </c:pt>
                      <c:pt idx="551">
                        <c:v>41649</c:v>
                      </c:pt>
                      <c:pt idx="552">
                        <c:v>41652</c:v>
                      </c:pt>
                      <c:pt idx="553">
                        <c:v>41653</c:v>
                      </c:pt>
                      <c:pt idx="554">
                        <c:v>41654</c:v>
                      </c:pt>
                      <c:pt idx="555">
                        <c:v>41655</c:v>
                      </c:pt>
                      <c:pt idx="556">
                        <c:v>41656</c:v>
                      </c:pt>
                      <c:pt idx="557">
                        <c:v>41659</c:v>
                      </c:pt>
                      <c:pt idx="558">
                        <c:v>41660</c:v>
                      </c:pt>
                      <c:pt idx="559">
                        <c:v>41661</c:v>
                      </c:pt>
                      <c:pt idx="560">
                        <c:v>41662</c:v>
                      </c:pt>
                      <c:pt idx="561">
                        <c:v>41663</c:v>
                      </c:pt>
                      <c:pt idx="562">
                        <c:v>41666</c:v>
                      </c:pt>
                      <c:pt idx="563">
                        <c:v>41670</c:v>
                      </c:pt>
                      <c:pt idx="564">
                        <c:v>41677</c:v>
                      </c:pt>
                      <c:pt idx="565">
                        <c:v>41680</c:v>
                      </c:pt>
                      <c:pt idx="566">
                        <c:v>41681</c:v>
                      </c:pt>
                      <c:pt idx="567">
                        <c:v>41682</c:v>
                      </c:pt>
                      <c:pt idx="568">
                        <c:v>41683</c:v>
                      </c:pt>
                      <c:pt idx="569">
                        <c:v>41684</c:v>
                      </c:pt>
                      <c:pt idx="570">
                        <c:v>41687</c:v>
                      </c:pt>
                      <c:pt idx="571">
                        <c:v>41688</c:v>
                      </c:pt>
                      <c:pt idx="572">
                        <c:v>41689</c:v>
                      </c:pt>
                      <c:pt idx="573">
                        <c:v>41690</c:v>
                      </c:pt>
                      <c:pt idx="574">
                        <c:v>41691</c:v>
                      </c:pt>
                      <c:pt idx="575">
                        <c:v>41694</c:v>
                      </c:pt>
                      <c:pt idx="576">
                        <c:v>41695</c:v>
                      </c:pt>
                      <c:pt idx="577">
                        <c:v>41696</c:v>
                      </c:pt>
                      <c:pt idx="578">
                        <c:v>41697</c:v>
                      </c:pt>
                      <c:pt idx="579">
                        <c:v>41698</c:v>
                      </c:pt>
                      <c:pt idx="580">
                        <c:v>41701</c:v>
                      </c:pt>
                      <c:pt idx="581">
                        <c:v>41702</c:v>
                      </c:pt>
                      <c:pt idx="582">
                        <c:v>41703</c:v>
                      </c:pt>
                      <c:pt idx="583">
                        <c:v>41704</c:v>
                      </c:pt>
                      <c:pt idx="584">
                        <c:v>41705</c:v>
                      </c:pt>
                      <c:pt idx="585">
                        <c:v>41708</c:v>
                      </c:pt>
                      <c:pt idx="586">
                        <c:v>41709</c:v>
                      </c:pt>
                      <c:pt idx="587">
                        <c:v>41710</c:v>
                      </c:pt>
                      <c:pt idx="588">
                        <c:v>41711</c:v>
                      </c:pt>
                      <c:pt idx="589">
                        <c:v>41712</c:v>
                      </c:pt>
                      <c:pt idx="590">
                        <c:v>41715</c:v>
                      </c:pt>
                      <c:pt idx="591">
                        <c:v>41716</c:v>
                      </c:pt>
                      <c:pt idx="592">
                        <c:v>41717</c:v>
                      </c:pt>
                      <c:pt idx="593">
                        <c:v>41718</c:v>
                      </c:pt>
                      <c:pt idx="594">
                        <c:v>41719</c:v>
                      </c:pt>
                      <c:pt idx="595">
                        <c:v>41722</c:v>
                      </c:pt>
                      <c:pt idx="596">
                        <c:v>41723</c:v>
                      </c:pt>
                      <c:pt idx="597">
                        <c:v>41724</c:v>
                      </c:pt>
                      <c:pt idx="598">
                        <c:v>41725</c:v>
                      </c:pt>
                      <c:pt idx="599">
                        <c:v>41726</c:v>
                      </c:pt>
                      <c:pt idx="600">
                        <c:v>41729</c:v>
                      </c:pt>
                      <c:pt idx="601">
                        <c:v>41730</c:v>
                      </c:pt>
                      <c:pt idx="602">
                        <c:v>41731</c:v>
                      </c:pt>
                      <c:pt idx="603">
                        <c:v>41732</c:v>
                      </c:pt>
                      <c:pt idx="604">
                        <c:v>41733</c:v>
                      </c:pt>
                      <c:pt idx="605">
                        <c:v>41737</c:v>
                      </c:pt>
                      <c:pt idx="606">
                        <c:v>41738</c:v>
                      </c:pt>
                      <c:pt idx="607">
                        <c:v>41739</c:v>
                      </c:pt>
                      <c:pt idx="608">
                        <c:v>41740</c:v>
                      </c:pt>
                      <c:pt idx="609">
                        <c:v>41743</c:v>
                      </c:pt>
                      <c:pt idx="610">
                        <c:v>41744</c:v>
                      </c:pt>
                      <c:pt idx="611">
                        <c:v>41745</c:v>
                      </c:pt>
                      <c:pt idx="612">
                        <c:v>41746</c:v>
                      </c:pt>
                      <c:pt idx="613">
                        <c:v>41747</c:v>
                      </c:pt>
                      <c:pt idx="614">
                        <c:v>41750</c:v>
                      </c:pt>
                      <c:pt idx="615">
                        <c:v>41751</c:v>
                      </c:pt>
                      <c:pt idx="616">
                        <c:v>41752</c:v>
                      </c:pt>
                      <c:pt idx="617">
                        <c:v>41753</c:v>
                      </c:pt>
                      <c:pt idx="618">
                        <c:v>41754</c:v>
                      </c:pt>
                      <c:pt idx="619">
                        <c:v>41757</c:v>
                      </c:pt>
                      <c:pt idx="620">
                        <c:v>41758</c:v>
                      </c:pt>
                      <c:pt idx="621">
                        <c:v>41759</c:v>
                      </c:pt>
                      <c:pt idx="622">
                        <c:v>41764</c:v>
                      </c:pt>
                      <c:pt idx="623">
                        <c:v>41765</c:v>
                      </c:pt>
                      <c:pt idx="624">
                        <c:v>41766</c:v>
                      </c:pt>
                      <c:pt idx="625">
                        <c:v>41767</c:v>
                      </c:pt>
                      <c:pt idx="626">
                        <c:v>41768</c:v>
                      </c:pt>
                      <c:pt idx="627">
                        <c:v>41771</c:v>
                      </c:pt>
                      <c:pt idx="628">
                        <c:v>41772</c:v>
                      </c:pt>
                      <c:pt idx="629">
                        <c:v>41773</c:v>
                      </c:pt>
                      <c:pt idx="630">
                        <c:v>41774</c:v>
                      </c:pt>
                      <c:pt idx="631">
                        <c:v>41775</c:v>
                      </c:pt>
                      <c:pt idx="632">
                        <c:v>41778</c:v>
                      </c:pt>
                      <c:pt idx="633">
                        <c:v>41779</c:v>
                      </c:pt>
                      <c:pt idx="634">
                        <c:v>41780</c:v>
                      </c:pt>
                      <c:pt idx="635">
                        <c:v>41781</c:v>
                      </c:pt>
                      <c:pt idx="636">
                        <c:v>41782</c:v>
                      </c:pt>
                      <c:pt idx="637">
                        <c:v>41785</c:v>
                      </c:pt>
                      <c:pt idx="638">
                        <c:v>41786</c:v>
                      </c:pt>
                      <c:pt idx="639">
                        <c:v>41787</c:v>
                      </c:pt>
                      <c:pt idx="640">
                        <c:v>41788</c:v>
                      </c:pt>
                      <c:pt idx="641">
                        <c:v>41789</c:v>
                      </c:pt>
                      <c:pt idx="642">
                        <c:v>41790</c:v>
                      </c:pt>
                      <c:pt idx="643">
                        <c:v>41793</c:v>
                      </c:pt>
                      <c:pt idx="644">
                        <c:v>41794</c:v>
                      </c:pt>
                      <c:pt idx="645">
                        <c:v>41795</c:v>
                      </c:pt>
                      <c:pt idx="646">
                        <c:v>41796</c:v>
                      </c:pt>
                      <c:pt idx="647">
                        <c:v>41799</c:v>
                      </c:pt>
                      <c:pt idx="648">
                        <c:v>41800</c:v>
                      </c:pt>
                      <c:pt idx="649">
                        <c:v>41801</c:v>
                      </c:pt>
                      <c:pt idx="650">
                        <c:v>41802</c:v>
                      </c:pt>
                      <c:pt idx="651">
                        <c:v>41803</c:v>
                      </c:pt>
                      <c:pt idx="652">
                        <c:v>41806</c:v>
                      </c:pt>
                      <c:pt idx="653">
                        <c:v>41807</c:v>
                      </c:pt>
                      <c:pt idx="654">
                        <c:v>41808</c:v>
                      </c:pt>
                      <c:pt idx="655">
                        <c:v>41809</c:v>
                      </c:pt>
                      <c:pt idx="656">
                        <c:v>41810</c:v>
                      </c:pt>
                      <c:pt idx="657">
                        <c:v>41813</c:v>
                      </c:pt>
                      <c:pt idx="658">
                        <c:v>41814</c:v>
                      </c:pt>
                      <c:pt idx="659">
                        <c:v>41815</c:v>
                      </c:pt>
                      <c:pt idx="660">
                        <c:v>41816</c:v>
                      </c:pt>
                      <c:pt idx="661">
                        <c:v>41817</c:v>
                      </c:pt>
                      <c:pt idx="662">
                        <c:v>41820</c:v>
                      </c:pt>
                      <c:pt idx="663">
                        <c:v>41821</c:v>
                      </c:pt>
                      <c:pt idx="664">
                        <c:v>41822</c:v>
                      </c:pt>
                      <c:pt idx="665">
                        <c:v>41823</c:v>
                      </c:pt>
                      <c:pt idx="666">
                        <c:v>41824</c:v>
                      </c:pt>
                      <c:pt idx="667">
                        <c:v>41827</c:v>
                      </c:pt>
                      <c:pt idx="668">
                        <c:v>41828</c:v>
                      </c:pt>
                      <c:pt idx="669">
                        <c:v>41829</c:v>
                      </c:pt>
                      <c:pt idx="670">
                        <c:v>41830</c:v>
                      </c:pt>
                      <c:pt idx="671">
                        <c:v>41831</c:v>
                      </c:pt>
                      <c:pt idx="672">
                        <c:v>41834</c:v>
                      </c:pt>
                      <c:pt idx="673">
                        <c:v>41835</c:v>
                      </c:pt>
                      <c:pt idx="674">
                        <c:v>41836</c:v>
                      </c:pt>
                      <c:pt idx="675">
                        <c:v>41837</c:v>
                      </c:pt>
                      <c:pt idx="676">
                        <c:v>41838</c:v>
                      </c:pt>
                      <c:pt idx="677">
                        <c:v>41841</c:v>
                      </c:pt>
                      <c:pt idx="678">
                        <c:v>41842</c:v>
                      </c:pt>
                      <c:pt idx="679">
                        <c:v>41843</c:v>
                      </c:pt>
                      <c:pt idx="680">
                        <c:v>41844</c:v>
                      </c:pt>
                      <c:pt idx="681">
                        <c:v>41845</c:v>
                      </c:pt>
                      <c:pt idx="682">
                        <c:v>41848</c:v>
                      </c:pt>
                      <c:pt idx="683">
                        <c:v>41849</c:v>
                      </c:pt>
                      <c:pt idx="684">
                        <c:v>41850</c:v>
                      </c:pt>
                      <c:pt idx="685">
                        <c:v>41851</c:v>
                      </c:pt>
                      <c:pt idx="686">
                        <c:v>41852</c:v>
                      </c:pt>
                      <c:pt idx="687">
                        <c:v>41855</c:v>
                      </c:pt>
                      <c:pt idx="688">
                        <c:v>41856</c:v>
                      </c:pt>
                      <c:pt idx="689">
                        <c:v>41857</c:v>
                      </c:pt>
                      <c:pt idx="690">
                        <c:v>41858</c:v>
                      </c:pt>
                      <c:pt idx="691">
                        <c:v>41859</c:v>
                      </c:pt>
                      <c:pt idx="692">
                        <c:v>41862</c:v>
                      </c:pt>
                      <c:pt idx="693">
                        <c:v>41863</c:v>
                      </c:pt>
                      <c:pt idx="694">
                        <c:v>41864</c:v>
                      </c:pt>
                      <c:pt idx="695">
                        <c:v>41865</c:v>
                      </c:pt>
                      <c:pt idx="696">
                        <c:v>41866</c:v>
                      </c:pt>
                      <c:pt idx="697">
                        <c:v>41869</c:v>
                      </c:pt>
                      <c:pt idx="698">
                        <c:v>41870</c:v>
                      </c:pt>
                      <c:pt idx="699">
                        <c:v>41871</c:v>
                      </c:pt>
                      <c:pt idx="700">
                        <c:v>41872</c:v>
                      </c:pt>
                      <c:pt idx="701">
                        <c:v>41873</c:v>
                      </c:pt>
                      <c:pt idx="702">
                        <c:v>41876</c:v>
                      </c:pt>
                      <c:pt idx="703">
                        <c:v>41877</c:v>
                      </c:pt>
                      <c:pt idx="704">
                        <c:v>41878</c:v>
                      </c:pt>
                      <c:pt idx="705">
                        <c:v>41879</c:v>
                      </c:pt>
                      <c:pt idx="706">
                        <c:v>41880</c:v>
                      </c:pt>
                      <c:pt idx="707">
                        <c:v>41882</c:v>
                      </c:pt>
                      <c:pt idx="708">
                        <c:v>41883</c:v>
                      </c:pt>
                      <c:pt idx="709">
                        <c:v>41884</c:v>
                      </c:pt>
                      <c:pt idx="710">
                        <c:v>41885</c:v>
                      </c:pt>
                      <c:pt idx="711">
                        <c:v>41886</c:v>
                      </c:pt>
                      <c:pt idx="712">
                        <c:v>41887</c:v>
                      </c:pt>
                      <c:pt idx="713">
                        <c:v>41891</c:v>
                      </c:pt>
                      <c:pt idx="714">
                        <c:v>41892</c:v>
                      </c:pt>
                      <c:pt idx="715">
                        <c:v>41893</c:v>
                      </c:pt>
                      <c:pt idx="716">
                        <c:v>41894</c:v>
                      </c:pt>
                      <c:pt idx="717">
                        <c:v>41897</c:v>
                      </c:pt>
                      <c:pt idx="718">
                        <c:v>41898</c:v>
                      </c:pt>
                      <c:pt idx="719">
                        <c:v>41899</c:v>
                      </c:pt>
                      <c:pt idx="720">
                        <c:v>41900</c:v>
                      </c:pt>
                      <c:pt idx="721">
                        <c:v>41901</c:v>
                      </c:pt>
                      <c:pt idx="722">
                        <c:v>41904</c:v>
                      </c:pt>
                      <c:pt idx="723">
                        <c:v>41905</c:v>
                      </c:pt>
                      <c:pt idx="724">
                        <c:v>41906</c:v>
                      </c:pt>
                      <c:pt idx="725">
                        <c:v>41907</c:v>
                      </c:pt>
                      <c:pt idx="726">
                        <c:v>41908</c:v>
                      </c:pt>
                      <c:pt idx="727">
                        <c:v>41911</c:v>
                      </c:pt>
                      <c:pt idx="728">
                        <c:v>41912</c:v>
                      </c:pt>
                      <c:pt idx="729">
                        <c:v>41920</c:v>
                      </c:pt>
                      <c:pt idx="730">
                        <c:v>41921</c:v>
                      </c:pt>
                      <c:pt idx="731">
                        <c:v>41922</c:v>
                      </c:pt>
                      <c:pt idx="732">
                        <c:v>41925</c:v>
                      </c:pt>
                      <c:pt idx="733">
                        <c:v>41926</c:v>
                      </c:pt>
                      <c:pt idx="734">
                        <c:v>41927</c:v>
                      </c:pt>
                      <c:pt idx="735">
                        <c:v>41928</c:v>
                      </c:pt>
                      <c:pt idx="736">
                        <c:v>41929</c:v>
                      </c:pt>
                      <c:pt idx="737">
                        <c:v>41932</c:v>
                      </c:pt>
                      <c:pt idx="738">
                        <c:v>41933</c:v>
                      </c:pt>
                      <c:pt idx="739">
                        <c:v>41934</c:v>
                      </c:pt>
                      <c:pt idx="740">
                        <c:v>41935</c:v>
                      </c:pt>
                      <c:pt idx="741">
                        <c:v>41936</c:v>
                      </c:pt>
                      <c:pt idx="742">
                        <c:v>41939</c:v>
                      </c:pt>
                      <c:pt idx="743">
                        <c:v>41940</c:v>
                      </c:pt>
                      <c:pt idx="744">
                        <c:v>41941</c:v>
                      </c:pt>
                      <c:pt idx="745">
                        <c:v>41942</c:v>
                      </c:pt>
                      <c:pt idx="746">
                        <c:v>41943</c:v>
                      </c:pt>
                      <c:pt idx="747">
                        <c:v>41946</c:v>
                      </c:pt>
                      <c:pt idx="748">
                        <c:v>41947</c:v>
                      </c:pt>
                      <c:pt idx="749">
                        <c:v>41948</c:v>
                      </c:pt>
                      <c:pt idx="750">
                        <c:v>41949</c:v>
                      </c:pt>
                      <c:pt idx="751">
                        <c:v>41950</c:v>
                      </c:pt>
                      <c:pt idx="752">
                        <c:v>41953</c:v>
                      </c:pt>
                      <c:pt idx="753">
                        <c:v>41954</c:v>
                      </c:pt>
                      <c:pt idx="754">
                        <c:v>41955</c:v>
                      </c:pt>
                      <c:pt idx="755">
                        <c:v>41956</c:v>
                      </c:pt>
                      <c:pt idx="756">
                        <c:v>41957</c:v>
                      </c:pt>
                      <c:pt idx="757">
                        <c:v>41960</c:v>
                      </c:pt>
                      <c:pt idx="758">
                        <c:v>41961</c:v>
                      </c:pt>
                      <c:pt idx="759">
                        <c:v>41962</c:v>
                      </c:pt>
                      <c:pt idx="760">
                        <c:v>41963</c:v>
                      </c:pt>
                      <c:pt idx="761">
                        <c:v>41964</c:v>
                      </c:pt>
                      <c:pt idx="762">
                        <c:v>41967</c:v>
                      </c:pt>
                      <c:pt idx="763">
                        <c:v>41968</c:v>
                      </c:pt>
                      <c:pt idx="764">
                        <c:v>41969</c:v>
                      </c:pt>
                      <c:pt idx="765">
                        <c:v>41970</c:v>
                      </c:pt>
                      <c:pt idx="766">
                        <c:v>41971</c:v>
                      </c:pt>
                      <c:pt idx="767">
                        <c:v>41973</c:v>
                      </c:pt>
                      <c:pt idx="768">
                        <c:v>41974</c:v>
                      </c:pt>
                      <c:pt idx="769">
                        <c:v>41975</c:v>
                      </c:pt>
                      <c:pt idx="770">
                        <c:v>41976</c:v>
                      </c:pt>
                      <c:pt idx="771">
                        <c:v>41977</c:v>
                      </c:pt>
                      <c:pt idx="772">
                        <c:v>41978</c:v>
                      </c:pt>
                      <c:pt idx="773">
                        <c:v>41981</c:v>
                      </c:pt>
                      <c:pt idx="774">
                        <c:v>41982</c:v>
                      </c:pt>
                      <c:pt idx="775">
                        <c:v>41983</c:v>
                      </c:pt>
                      <c:pt idx="776">
                        <c:v>41984</c:v>
                      </c:pt>
                      <c:pt idx="777">
                        <c:v>41985</c:v>
                      </c:pt>
                      <c:pt idx="778">
                        <c:v>41988</c:v>
                      </c:pt>
                      <c:pt idx="779">
                        <c:v>41989</c:v>
                      </c:pt>
                      <c:pt idx="780">
                        <c:v>41990</c:v>
                      </c:pt>
                      <c:pt idx="781">
                        <c:v>41991</c:v>
                      </c:pt>
                      <c:pt idx="782">
                        <c:v>41992</c:v>
                      </c:pt>
                      <c:pt idx="783">
                        <c:v>41995</c:v>
                      </c:pt>
                      <c:pt idx="784">
                        <c:v>41996</c:v>
                      </c:pt>
                      <c:pt idx="785">
                        <c:v>41997</c:v>
                      </c:pt>
                      <c:pt idx="786">
                        <c:v>41998</c:v>
                      </c:pt>
                      <c:pt idx="787">
                        <c:v>41999</c:v>
                      </c:pt>
                      <c:pt idx="788">
                        <c:v>42002</c:v>
                      </c:pt>
                      <c:pt idx="789">
                        <c:v>42003</c:v>
                      </c:pt>
                      <c:pt idx="790">
                        <c:v>42004</c:v>
                      </c:pt>
                      <c:pt idx="791">
                        <c:v>42009</c:v>
                      </c:pt>
                      <c:pt idx="792">
                        <c:v>42010</c:v>
                      </c:pt>
                      <c:pt idx="793">
                        <c:v>42011</c:v>
                      </c:pt>
                      <c:pt idx="794">
                        <c:v>42012</c:v>
                      </c:pt>
                      <c:pt idx="795">
                        <c:v>42013</c:v>
                      </c:pt>
                      <c:pt idx="796">
                        <c:v>42016</c:v>
                      </c:pt>
                      <c:pt idx="797">
                        <c:v>42017</c:v>
                      </c:pt>
                      <c:pt idx="798">
                        <c:v>42018</c:v>
                      </c:pt>
                      <c:pt idx="799">
                        <c:v>42019</c:v>
                      </c:pt>
                      <c:pt idx="800">
                        <c:v>42020</c:v>
                      </c:pt>
                      <c:pt idx="801">
                        <c:v>42023</c:v>
                      </c:pt>
                      <c:pt idx="802">
                        <c:v>42024</c:v>
                      </c:pt>
                      <c:pt idx="803">
                        <c:v>42025</c:v>
                      </c:pt>
                      <c:pt idx="804">
                        <c:v>42026</c:v>
                      </c:pt>
                      <c:pt idx="805">
                        <c:v>42027</c:v>
                      </c:pt>
                      <c:pt idx="806">
                        <c:v>42030</c:v>
                      </c:pt>
                      <c:pt idx="807">
                        <c:v>42031</c:v>
                      </c:pt>
                      <c:pt idx="808">
                        <c:v>42032</c:v>
                      </c:pt>
                      <c:pt idx="809">
                        <c:v>42033</c:v>
                      </c:pt>
                      <c:pt idx="810">
                        <c:v>42034</c:v>
                      </c:pt>
                      <c:pt idx="811">
                        <c:v>42035</c:v>
                      </c:pt>
                      <c:pt idx="812">
                        <c:v>42037</c:v>
                      </c:pt>
                      <c:pt idx="813">
                        <c:v>42038</c:v>
                      </c:pt>
                      <c:pt idx="814">
                        <c:v>42039</c:v>
                      </c:pt>
                      <c:pt idx="815">
                        <c:v>42040</c:v>
                      </c:pt>
                      <c:pt idx="816">
                        <c:v>42041</c:v>
                      </c:pt>
                      <c:pt idx="817">
                        <c:v>42044</c:v>
                      </c:pt>
                      <c:pt idx="818">
                        <c:v>42045</c:v>
                      </c:pt>
                      <c:pt idx="819">
                        <c:v>42046</c:v>
                      </c:pt>
                      <c:pt idx="820">
                        <c:v>42047</c:v>
                      </c:pt>
                      <c:pt idx="821">
                        <c:v>42048</c:v>
                      </c:pt>
                      <c:pt idx="822">
                        <c:v>42060</c:v>
                      </c:pt>
                      <c:pt idx="823">
                        <c:v>42062</c:v>
                      </c:pt>
                      <c:pt idx="824">
                        <c:v>42063</c:v>
                      </c:pt>
                      <c:pt idx="825">
                        <c:v>42065</c:v>
                      </c:pt>
                      <c:pt idx="826">
                        <c:v>42066</c:v>
                      </c:pt>
                      <c:pt idx="827">
                        <c:v>42067</c:v>
                      </c:pt>
                      <c:pt idx="828">
                        <c:v>42068</c:v>
                      </c:pt>
                      <c:pt idx="829">
                        <c:v>42069</c:v>
                      </c:pt>
                      <c:pt idx="830">
                        <c:v>42072</c:v>
                      </c:pt>
                      <c:pt idx="831">
                        <c:v>42073</c:v>
                      </c:pt>
                      <c:pt idx="832">
                        <c:v>42074</c:v>
                      </c:pt>
                      <c:pt idx="833">
                        <c:v>42075</c:v>
                      </c:pt>
                      <c:pt idx="834">
                        <c:v>42076</c:v>
                      </c:pt>
                      <c:pt idx="835">
                        <c:v>42079</c:v>
                      </c:pt>
                      <c:pt idx="836">
                        <c:v>42080</c:v>
                      </c:pt>
                      <c:pt idx="837">
                        <c:v>42081</c:v>
                      </c:pt>
                      <c:pt idx="838">
                        <c:v>42082</c:v>
                      </c:pt>
                      <c:pt idx="839">
                        <c:v>42083</c:v>
                      </c:pt>
                      <c:pt idx="840">
                        <c:v>42086</c:v>
                      </c:pt>
                      <c:pt idx="841">
                        <c:v>42087</c:v>
                      </c:pt>
                      <c:pt idx="842">
                        <c:v>42088</c:v>
                      </c:pt>
                      <c:pt idx="843">
                        <c:v>42089</c:v>
                      </c:pt>
                      <c:pt idx="844">
                        <c:v>42090</c:v>
                      </c:pt>
                      <c:pt idx="845">
                        <c:v>42093</c:v>
                      </c:pt>
                      <c:pt idx="846">
                        <c:v>42094</c:v>
                      </c:pt>
                      <c:pt idx="847">
                        <c:v>42095</c:v>
                      </c:pt>
                      <c:pt idx="848">
                        <c:v>42096</c:v>
                      </c:pt>
                      <c:pt idx="849">
                        <c:v>42097</c:v>
                      </c:pt>
                      <c:pt idx="850">
                        <c:v>42101</c:v>
                      </c:pt>
                      <c:pt idx="851">
                        <c:v>42102</c:v>
                      </c:pt>
                      <c:pt idx="852">
                        <c:v>42103</c:v>
                      </c:pt>
                      <c:pt idx="853">
                        <c:v>42104</c:v>
                      </c:pt>
                      <c:pt idx="854">
                        <c:v>42108</c:v>
                      </c:pt>
                      <c:pt idx="855">
                        <c:v>42109</c:v>
                      </c:pt>
                      <c:pt idx="856">
                        <c:v>42110</c:v>
                      </c:pt>
                      <c:pt idx="857">
                        <c:v>42111</c:v>
                      </c:pt>
                      <c:pt idx="858">
                        <c:v>42114</c:v>
                      </c:pt>
                      <c:pt idx="859">
                        <c:v>42115</c:v>
                      </c:pt>
                      <c:pt idx="860">
                        <c:v>42116</c:v>
                      </c:pt>
                      <c:pt idx="861">
                        <c:v>42117</c:v>
                      </c:pt>
                      <c:pt idx="862">
                        <c:v>42118</c:v>
                      </c:pt>
                      <c:pt idx="863">
                        <c:v>42121</c:v>
                      </c:pt>
                      <c:pt idx="864">
                        <c:v>42122</c:v>
                      </c:pt>
                      <c:pt idx="865">
                        <c:v>42123</c:v>
                      </c:pt>
                      <c:pt idx="866">
                        <c:v>42124</c:v>
                      </c:pt>
                      <c:pt idx="867">
                        <c:v>42128</c:v>
                      </c:pt>
                      <c:pt idx="868">
                        <c:v>42129</c:v>
                      </c:pt>
                      <c:pt idx="869">
                        <c:v>42130</c:v>
                      </c:pt>
                      <c:pt idx="870">
                        <c:v>42131</c:v>
                      </c:pt>
                      <c:pt idx="871">
                        <c:v>42132</c:v>
                      </c:pt>
                      <c:pt idx="872">
                        <c:v>42135</c:v>
                      </c:pt>
                      <c:pt idx="873">
                        <c:v>42136</c:v>
                      </c:pt>
                      <c:pt idx="874">
                        <c:v>42137</c:v>
                      </c:pt>
                      <c:pt idx="875">
                        <c:v>42138</c:v>
                      </c:pt>
                      <c:pt idx="876">
                        <c:v>42139</c:v>
                      </c:pt>
                      <c:pt idx="877">
                        <c:v>42142</c:v>
                      </c:pt>
                      <c:pt idx="878">
                        <c:v>42143</c:v>
                      </c:pt>
                      <c:pt idx="879">
                        <c:v>42144</c:v>
                      </c:pt>
                      <c:pt idx="880">
                        <c:v>42145</c:v>
                      </c:pt>
                      <c:pt idx="881">
                        <c:v>42146</c:v>
                      </c:pt>
                      <c:pt idx="882">
                        <c:v>42149</c:v>
                      </c:pt>
                      <c:pt idx="883">
                        <c:v>42150</c:v>
                      </c:pt>
                      <c:pt idx="884">
                        <c:v>42151</c:v>
                      </c:pt>
                      <c:pt idx="885">
                        <c:v>42152</c:v>
                      </c:pt>
                      <c:pt idx="886">
                        <c:v>42153</c:v>
                      </c:pt>
                      <c:pt idx="887">
                        <c:v>42155</c:v>
                      </c:pt>
                      <c:pt idx="888">
                        <c:v>42156</c:v>
                      </c:pt>
                      <c:pt idx="889">
                        <c:v>42157</c:v>
                      </c:pt>
                      <c:pt idx="890">
                        <c:v>42158</c:v>
                      </c:pt>
                      <c:pt idx="891">
                        <c:v>42159</c:v>
                      </c:pt>
                      <c:pt idx="892">
                        <c:v>42160</c:v>
                      </c:pt>
                      <c:pt idx="893">
                        <c:v>42163</c:v>
                      </c:pt>
                      <c:pt idx="894">
                        <c:v>42164</c:v>
                      </c:pt>
                      <c:pt idx="895">
                        <c:v>42165</c:v>
                      </c:pt>
                      <c:pt idx="896">
                        <c:v>42166</c:v>
                      </c:pt>
                      <c:pt idx="897">
                        <c:v>42167</c:v>
                      </c:pt>
                      <c:pt idx="898">
                        <c:v>42170</c:v>
                      </c:pt>
                      <c:pt idx="899">
                        <c:v>42171</c:v>
                      </c:pt>
                      <c:pt idx="900">
                        <c:v>42172</c:v>
                      </c:pt>
                      <c:pt idx="901">
                        <c:v>42173</c:v>
                      </c:pt>
                      <c:pt idx="902">
                        <c:v>42174</c:v>
                      </c:pt>
                      <c:pt idx="903">
                        <c:v>42178</c:v>
                      </c:pt>
                      <c:pt idx="904">
                        <c:v>42179</c:v>
                      </c:pt>
                      <c:pt idx="905">
                        <c:v>42180</c:v>
                      </c:pt>
                      <c:pt idx="906">
                        <c:v>42181</c:v>
                      </c:pt>
                      <c:pt idx="907">
                        <c:v>42184</c:v>
                      </c:pt>
                      <c:pt idx="908">
                        <c:v>42185</c:v>
                      </c:pt>
                      <c:pt idx="909">
                        <c:v>42186</c:v>
                      </c:pt>
                      <c:pt idx="910">
                        <c:v>42187</c:v>
                      </c:pt>
                      <c:pt idx="911">
                        <c:v>42188</c:v>
                      </c:pt>
                      <c:pt idx="912">
                        <c:v>42191</c:v>
                      </c:pt>
                      <c:pt idx="913">
                        <c:v>42192</c:v>
                      </c:pt>
                      <c:pt idx="914">
                        <c:v>42193</c:v>
                      </c:pt>
                      <c:pt idx="915">
                        <c:v>42194</c:v>
                      </c:pt>
                      <c:pt idx="916">
                        <c:v>42195</c:v>
                      </c:pt>
                      <c:pt idx="917">
                        <c:v>42198</c:v>
                      </c:pt>
                      <c:pt idx="918">
                        <c:v>42199</c:v>
                      </c:pt>
                      <c:pt idx="919">
                        <c:v>42200</c:v>
                      </c:pt>
                      <c:pt idx="920">
                        <c:v>42201</c:v>
                      </c:pt>
                      <c:pt idx="921">
                        <c:v>42202</c:v>
                      </c:pt>
                      <c:pt idx="922">
                        <c:v>42205</c:v>
                      </c:pt>
                      <c:pt idx="923">
                        <c:v>42206</c:v>
                      </c:pt>
                      <c:pt idx="924">
                        <c:v>42207</c:v>
                      </c:pt>
                      <c:pt idx="925">
                        <c:v>42208</c:v>
                      </c:pt>
                      <c:pt idx="926">
                        <c:v>42209</c:v>
                      </c:pt>
                      <c:pt idx="927">
                        <c:v>42212</c:v>
                      </c:pt>
                      <c:pt idx="928">
                        <c:v>42213</c:v>
                      </c:pt>
                      <c:pt idx="929">
                        <c:v>42214</c:v>
                      </c:pt>
                      <c:pt idx="930">
                        <c:v>42215</c:v>
                      </c:pt>
                      <c:pt idx="931">
                        <c:v>42216</c:v>
                      </c:pt>
                      <c:pt idx="932">
                        <c:v>42219</c:v>
                      </c:pt>
                      <c:pt idx="933">
                        <c:v>42220</c:v>
                      </c:pt>
                      <c:pt idx="934">
                        <c:v>42221</c:v>
                      </c:pt>
                      <c:pt idx="935">
                        <c:v>42222</c:v>
                      </c:pt>
                      <c:pt idx="936">
                        <c:v>42223</c:v>
                      </c:pt>
                      <c:pt idx="937">
                        <c:v>42226</c:v>
                      </c:pt>
                      <c:pt idx="938">
                        <c:v>42227</c:v>
                      </c:pt>
                      <c:pt idx="939">
                        <c:v>42228</c:v>
                      </c:pt>
                      <c:pt idx="940">
                        <c:v>42229</c:v>
                      </c:pt>
                      <c:pt idx="941">
                        <c:v>42230</c:v>
                      </c:pt>
                      <c:pt idx="942">
                        <c:v>42233</c:v>
                      </c:pt>
                      <c:pt idx="943">
                        <c:v>42234</c:v>
                      </c:pt>
                      <c:pt idx="944">
                        <c:v>42235</c:v>
                      </c:pt>
                      <c:pt idx="945">
                        <c:v>42236</c:v>
                      </c:pt>
                      <c:pt idx="946">
                        <c:v>42237</c:v>
                      </c:pt>
                      <c:pt idx="947">
                        <c:v>42240</c:v>
                      </c:pt>
                      <c:pt idx="948">
                        <c:v>42241</c:v>
                      </c:pt>
                      <c:pt idx="949">
                        <c:v>42242</c:v>
                      </c:pt>
                      <c:pt idx="950">
                        <c:v>42243</c:v>
                      </c:pt>
                      <c:pt idx="951">
                        <c:v>42244</c:v>
                      </c:pt>
                      <c:pt idx="952">
                        <c:v>42247</c:v>
                      </c:pt>
                      <c:pt idx="953">
                        <c:v>42248</c:v>
                      </c:pt>
                      <c:pt idx="954">
                        <c:v>42249</c:v>
                      </c:pt>
                      <c:pt idx="955">
                        <c:v>42254</c:v>
                      </c:pt>
                      <c:pt idx="956">
                        <c:v>42255</c:v>
                      </c:pt>
                      <c:pt idx="957">
                        <c:v>42256</c:v>
                      </c:pt>
                      <c:pt idx="958">
                        <c:v>42257</c:v>
                      </c:pt>
                      <c:pt idx="959">
                        <c:v>42258</c:v>
                      </c:pt>
                      <c:pt idx="960">
                        <c:v>42261</c:v>
                      </c:pt>
                      <c:pt idx="961">
                        <c:v>42262</c:v>
                      </c:pt>
                      <c:pt idx="962">
                        <c:v>42263</c:v>
                      </c:pt>
                      <c:pt idx="963">
                        <c:v>42264</c:v>
                      </c:pt>
                      <c:pt idx="964">
                        <c:v>42265</c:v>
                      </c:pt>
                      <c:pt idx="965">
                        <c:v>42268</c:v>
                      </c:pt>
                      <c:pt idx="966">
                        <c:v>42269</c:v>
                      </c:pt>
                      <c:pt idx="967">
                        <c:v>42270</c:v>
                      </c:pt>
                      <c:pt idx="968">
                        <c:v>42271</c:v>
                      </c:pt>
                      <c:pt idx="969">
                        <c:v>42272</c:v>
                      </c:pt>
                      <c:pt idx="970">
                        <c:v>42275</c:v>
                      </c:pt>
                      <c:pt idx="971">
                        <c:v>42276</c:v>
                      </c:pt>
                      <c:pt idx="972">
                        <c:v>42277</c:v>
                      </c:pt>
                      <c:pt idx="973">
                        <c:v>42285</c:v>
                      </c:pt>
                      <c:pt idx="974">
                        <c:v>42286</c:v>
                      </c:pt>
                      <c:pt idx="975">
                        <c:v>42289</c:v>
                      </c:pt>
                      <c:pt idx="976">
                        <c:v>42290</c:v>
                      </c:pt>
                      <c:pt idx="977">
                        <c:v>42291</c:v>
                      </c:pt>
                      <c:pt idx="978">
                        <c:v>42292</c:v>
                      </c:pt>
                      <c:pt idx="979">
                        <c:v>42293</c:v>
                      </c:pt>
                      <c:pt idx="980">
                        <c:v>42296</c:v>
                      </c:pt>
                      <c:pt idx="981">
                        <c:v>42297</c:v>
                      </c:pt>
                      <c:pt idx="982">
                        <c:v>42298</c:v>
                      </c:pt>
                      <c:pt idx="983">
                        <c:v>42299</c:v>
                      </c:pt>
                      <c:pt idx="984">
                        <c:v>42300</c:v>
                      </c:pt>
                      <c:pt idx="985">
                        <c:v>42303</c:v>
                      </c:pt>
                      <c:pt idx="986">
                        <c:v>42304</c:v>
                      </c:pt>
                      <c:pt idx="987">
                        <c:v>42305</c:v>
                      </c:pt>
                      <c:pt idx="988">
                        <c:v>42306</c:v>
                      </c:pt>
                      <c:pt idx="989">
                        <c:v>42307</c:v>
                      </c:pt>
                      <c:pt idx="990">
                        <c:v>42308</c:v>
                      </c:pt>
                      <c:pt idx="991">
                        <c:v>42310</c:v>
                      </c:pt>
                      <c:pt idx="992">
                        <c:v>42311</c:v>
                      </c:pt>
                      <c:pt idx="993">
                        <c:v>42312</c:v>
                      </c:pt>
                      <c:pt idx="994">
                        <c:v>42313</c:v>
                      </c:pt>
                      <c:pt idx="995">
                        <c:v>42314</c:v>
                      </c:pt>
                      <c:pt idx="996">
                        <c:v>42317</c:v>
                      </c:pt>
                      <c:pt idx="997">
                        <c:v>42318</c:v>
                      </c:pt>
                      <c:pt idx="998">
                        <c:v>42319</c:v>
                      </c:pt>
                      <c:pt idx="999">
                        <c:v>42320</c:v>
                      </c:pt>
                      <c:pt idx="1000">
                        <c:v>42321</c:v>
                      </c:pt>
                      <c:pt idx="1001">
                        <c:v>42324</c:v>
                      </c:pt>
                      <c:pt idx="1002">
                        <c:v>42325</c:v>
                      </c:pt>
                      <c:pt idx="1003">
                        <c:v>42326</c:v>
                      </c:pt>
                      <c:pt idx="1004">
                        <c:v>42327</c:v>
                      </c:pt>
                      <c:pt idx="1005">
                        <c:v>42328</c:v>
                      </c:pt>
                      <c:pt idx="1006">
                        <c:v>42331</c:v>
                      </c:pt>
                      <c:pt idx="1007">
                        <c:v>42332</c:v>
                      </c:pt>
                      <c:pt idx="1008">
                        <c:v>42333</c:v>
                      </c:pt>
                      <c:pt idx="1009">
                        <c:v>42334</c:v>
                      </c:pt>
                      <c:pt idx="1010">
                        <c:v>42335</c:v>
                      </c:pt>
                      <c:pt idx="1011">
                        <c:v>42338</c:v>
                      </c:pt>
                      <c:pt idx="1012">
                        <c:v>42339</c:v>
                      </c:pt>
                      <c:pt idx="1013">
                        <c:v>42340</c:v>
                      </c:pt>
                      <c:pt idx="1014">
                        <c:v>42341</c:v>
                      </c:pt>
                      <c:pt idx="1015">
                        <c:v>42342</c:v>
                      </c:pt>
                      <c:pt idx="1016">
                        <c:v>42345</c:v>
                      </c:pt>
                      <c:pt idx="1017">
                        <c:v>42346</c:v>
                      </c:pt>
                      <c:pt idx="1018">
                        <c:v>42347</c:v>
                      </c:pt>
                      <c:pt idx="1019">
                        <c:v>42348</c:v>
                      </c:pt>
                      <c:pt idx="1020">
                        <c:v>42349</c:v>
                      </c:pt>
                      <c:pt idx="1021">
                        <c:v>42352</c:v>
                      </c:pt>
                      <c:pt idx="1022">
                        <c:v>42353</c:v>
                      </c:pt>
                      <c:pt idx="1023">
                        <c:v>42354</c:v>
                      </c:pt>
                      <c:pt idx="1024">
                        <c:v>42355</c:v>
                      </c:pt>
                      <c:pt idx="1025">
                        <c:v>42356</c:v>
                      </c:pt>
                      <c:pt idx="1026">
                        <c:v>42359</c:v>
                      </c:pt>
                      <c:pt idx="1027">
                        <c:v>42360</c:v>
                      </c:pt>
                      <c:pt idx="1028">
                        <c:v>42361</c:v>
                      </c:pt>
                      <c:pt idx="1029">
                        <c:v>42362</c:v>
                      </c:pt>
                      <c:pt idx="1030">
                        <c:v>42363</c:v>
                      </c:pt>
                      <c:pt idx="1031">
                        <c:v>42366</c:v>
                      </c:pt>
                      <c:pt idx="1032">
                        <c:v>42367</c:v>
                      </c:pt>
                      <c:pt idx="1033">
                        <c:v>42368</c:v>
                      </c:pt>
                      <c:pt idx="1034">
                        <c:v>42369</c:v>
                      </c:pt>
                      <c:pt idx="1035">
                        <c:v>42373</c:v>
                      </c:pt>
                      <c:pt idx="1036">
                        <c:v>42374</c:v>
                      </c:pt>
                      <c:pt idx="1037">
                        <c:v>42375</c:v>
                      </c:pt>
                      <c:pt idx="1038">
                        <c:v>42376</c:v>
                      </c:pt>
                      <c:pt idx="1039">
                        <c:v>42377</c:v>
                      </c:pt>
                      <c:pt idx="1040">
                        <c:v>42380</c:v>
                      </c:pt>
                      <c:pt idx="1041">
                        <c:v>42381</c:v>
                      </c:pt>
                      <c:pt idx="1042">
                        <c:v>42382</c:v>
                      </c:pt>
                      <c:pt idx="1043">
                        <c:v>42383</c:v>
                      </c:pt>
                      <c:pt idx="1044">
                        <c:v>42384</c:v>
                      </c:pt>
                      <c:pt idx="1045">
                        <c:v>42387</c:v>
                      </c:pt>
                      <c:pt idx="1046">
                        <c:v>42388</c:v>
                      </c:pt>
                      <c:pt idx="1047">
                        <c:v>42389</c:v>
                      </c:pt>
                      <c:pt idx="1048">
                        <c:v>42390</c:v>
                      </c:pt>
                      <c:pt idx="1049">
                        <c:v>42391</c:v>
                      </c:pt>
                      <c:pt idx="1050">
                        <c:v>42394</c:v>
                      </c:pt>
                      <c:pt idx="1051">
                        <c:v>42395</c:v>
                      </c:pt>
                      <c:pt idx="1052">
                        <c:v>42396</c:v>
                      </c:pt>
                      <c:pt idx="1053">
                        <c:v>42397</c:v>
                      </c:pt>
                      <c:pt idx="1054">
                        <c:v>42398</c:v>
                      </c:pt>
                      <c:pt idx="1055">
                        <c:v>42400</c:v>
                      </c:pt>
                      <c:pt idx="1056">
                        <c:v>42401</c:v>
                      </c:pt>
                      <c:pt idx="1057">
                        <c:v>42402</c:v>
                      </c:pt>
                      <c:pt idx="1058">
                        <c:v>42403</c:v>
                      </c:pt>
                      <c:pt idx="1059">
                        <c:v>42404</c:v>
                      </c:pt>
                      <c:pt idx="1060">
                        <c:v>42405</c:v>
                      </c:pt>
                      <c:pt idx="1061">
                        <c:v>42415</c:v>
                      </c:pt>
                      <c:pt idx="1062">
                        <c:v>42416</c:v>
                      </c:pt>
                      <c:pt idx="1063">
                        <c:v>42417</c:v>
                      </c:pt>
                      <c:pt idx="1064">
                        <c:v>42418</c:v>
                      </c:pt>
                      <c:pt idx="1065">
                        <c:v>42419</c:v>
                      </c:pt>
                      <c:pt idx="1066">
                        <c:v>42422</c:v>
                      </c:pt>
                      <c:pt idx="1067">
                        <c:v>42423</c:v>
                      </c:pt>
                      <c:pt idx="1068">
                        <c:v>42424</c:v>
                      </c:pt>
                      <c:pt idx="1069">
                        <c:v>42425</c:v>
                      </c:pt>
                      <c:pt idx="1070">
                        <c:v>42426</c:v>
                      </c:pt>
                      <c:pt idx="1071">
                        <c:v>42429</c:v>
                      </c:pt>
                      <c:pt idx="1072">
                        <c:v>42430</c:v>
                      </c:pt>
                      <c:pt idx="1073">
                        <c:v>42431</c:v>
                      </c:pt>
                      <c:pt idx="1074">
                        <c:v>42432</c:v>
                      </c:pt>
                      <c:pt idx="1075">
                        <c:v>42433</c:v>
                      </c:pt>
                      <c:pt idx="1076">
                        <c:v>42436</c:v>
                      </c:pt>
                      <c:pt idx="1077">
                        <c:v>42437</c:v>
                      </c:pt>
                      <c:pt idx="1078">
                        <c:v>42438</c:v>
                      </c:pt>
                      <c:pt idx="1079">
                        <c:v>42439</c:v>
                      </c:pt>
                      <c:pt idx="1080">
                        <c:v>42440</c:v>
                      </c:pt>
                      <c:pt idx="1081">
                        <c:v>42443</c:v>
                      </c:pt>
                      <c:pt idx="1082">
                        <c:v>42444</c:v>
                      </c:pt>
                      <c:pt idx="1083">
                        <c:v>42445</c:v>
                      </c:pt>
                      <c:pt idx="1084">
                        <c:v>42446</c:v>
                      </c:pt>
                      <c:pt idx="1085">
                        <c:v>42447</c:v>
                      </c:pt>
                      <c:pt idx="1086">
                        <c:v>42450</c:v>
                      </c:pt>
                      <c:pt idx="1087">
                        <c:v>42451</c:v>
                      </c:pt>
                      <c:pt idx="1088">
                        <c:v>42452</c:v>
                      </c:pt>
                      <c:pt idx="1089">
                        <c:v>42453</c:v>
                      </c:pt>
                      <c:pt idx="1090">
                        <c:v>42454</c:v>
                      </c:pt>
                      <c:pt idx="1091">
                        <c:v>42457</c:v>
                      </c:pt>
                      <c:pt idx="1092">
                        <c:v>42458</c:v>
                      </c:pt>
                      <c:pt idx="1093">
                        <c:v>42459</c:v>
                      </c:pt>
                      <c:pt idx="1094">
                        <c:v>42460</c:v>
                      </c:pt>
                      <c:pt idx="1095">
                        <c:v>42461</c:v>
                      </c:pt>
                      <c:pt idx="1096">
                        <c:v>42465</c:v>
                      </c:pt>
                      <c:pt idx="1097">
                        <c:v>42466</c:v>
                      </c:pt>
                      <c:pt idx="1098">
                        <c:v>42467</c:v>
                      </c:pt>
                      <c:pt idx="1099">
                        <c:v>42468</c:v>
                      </c:pt>
                      <c:pt idx="1100">
                        <c:v>42471</c:v>
                      </c:pt>
                      <c:pt idx="1101">
                        <c:v>42472</c:v>
                      </c:pt>
                      <c:pt idx="1102">
                        <c:v>42473</c:v>
                      </c:pt>
                      <c:pt idx="1103">
                        <c:v>42474</c:v>
                      </c:pt>
                      <c:pt idx="1104">
                        <c:v>42475</c:v>
                      </c:pt>
                      <c:pt idx="1105">
                        <c:v>42478</c:v>
                      </c:pt>
                      <c:pt idx="1106">
                        <c:v>42479</c:v>
                      </c:pt>
                      <c:pt idx="1107">
                        <c:v>42480</c:v>
                      </c:pt>
                      <c:pt idx="1108">
                        <c:v>42481</c:v>
                      </c:pt>
                      <c:pt idx="1109">
                        <c:v>42482</c:v>
                      </c:pt>
                      <c:pt idx="1110">
                        <c:v>42485</c:v>
                      </c:pt>
                      <c:pt idx="1111">
                        <c:v>42486</c:v>
                      </c:pt>
                      <c:pt idx="1112">
                        <c:v>42487</c:v>
                      </c:pt>
                      <c:pt idx="1113">
                        <c:v>42488</c:v>
                      </c:pt>
                      <c:pt idx="1114">
                        <c:v>42489</c:v>
                      </c:pt>
                      <c:pt idx="1115">
                        <c:v>42490</c:v>
                      </c:pt>
                      <c:pt idx="1116">
                        <c:v>42493</c:v>
                      </c:pt>
                      <c:pt idx="1117">
                        <c:v>42494</c:v>
                      </c:pt>
                      <c:pt idx="1118">
                        <c:v>42495</c:v>
                      </c:pt>
                      <c:pt idx="1119">
                        <c:v>42496</c:v>
                      </c:pt>
                      <c:pt idx="1120">
                        <c:v>42499</c:v>
                      </c:pt>
                      <c:pt idx="1121">
                        <c:v>42500</c:v>
                      </c:pt>
                      <c:pt idx="1122">
                        <c:v>42501</c:v>
                      </c:pt>
                      <c:pt idx="1123">
                        <c:v>42502</c:v>
                      </c:pt>
                      <c:pt idx="1124">
                        <c:v>42503</c:v>
                      </c:pt>
                      <c:pt idx="1125">
                        <c:v>42506</c:v>
                      </c:pt>
                      <c:pt idx="1126">
                        <c:v>42507</c:v>
                      </c:pt>
                      <c:pt idx="1127">
                        <c:v>42508</c:v>
                      </c:pt>
                      <c:pt idx="1128">
                        <c:v>42509</c:v>
                      </c:pt>
                      <c:pt idx="1129">
                        <c:v>42510</c:v>
                      </c:pt>
                      <c:pt idx="1130">
                        <c:v>42513</c:v>
                      </c:pt>
                      <c:pt idx="1131">
                        <c:v>42514</c:v>
                      </c:pt>
                      <c:pt idx="1132">
                        <c:v>42515</c:v>
                      </c:pt>
                      <c:pt idx="1133">
                        <c:v>42516</c:v>
                      </c:pt>
                      <c:pt idx="1134">
                        <c:v>42517</c:v>
                      </c:pt>
                      <c:pt idx="1135">
                        <c:v>42520</c:v>
                      </c:pt>
                      <c:pt idx="1136">
                        <c:v>42521</c:v>
                      </c:pt>
                      <c:pt idx="1137">
                        <c:v>42522</c:v>
                      </c:pt>
                      <c:pt idx="1138">
                        <c:v>42523</c:v>
                      </c:pt>
                      <c:pt idx="1139">
                        <c:v>42524</c:v>
                      </c:pt>
                      <c:pt idx="1140">
                        <c:v>42527</c:v>
                      </c:pt>
                      <c:pt idx="1141">
                        <c:v>42528</c:v>
                      </c:pt>
                      <c:pt idx="1142">
                        <c:v>42529</c:v>
                      </c:pt>
                      <c:pt idx="1143">
                        <c:v>42534</c:v>
                      </c:pt>
                      <c:pt idx="1144">
                        <c:v>42535</c:v>
                      </c:pt>
                      <c:pt idx="1145">
                        <c:v>42536</c:v>
                      </c:pt>
                      <c:pt idx="1146">
                        <c:v>42537</c:v>
                      </c:pt>
                      <c:pt idx="1147">
                        <c:v>42538</c:v>
                      </c:pt>
                      <c:pt idx="1148">
                        <c:v>42541</c:v>
                      </c:pt>
                      <c:pt idx="1149">
                        <c:v>42542</c:v>
                      </c:pt>
                      <c:pt idx="1150">
                        <c:v>42543</c:v>
                      </c:pt>
                      <c:pt idx="1151">
                        <c:v>42544</c:v>
                      </c:pt>
                      <c:pt idx="1152">
                        <c:v>42545</c:v>
                      </c:pt>
                      <c:pt idx="1153">
                        <c:v>42548</c:v>
                      </c:pt>
                      <c:pt idx="1154">
                        <c:v>42549</c:v>
                      </c:pt>
                      <c:pt idx="1155">
                        <c:v>42550</c:v>
                      </c:pt>
                      <c:pt idx="1156">
                        <c:v>42551</c:v>
                      </c:pt>
                      <c:pt idx="1157">
                        <c:v>42552</c:v>
                      </c:pt>
                      <c:pt idx="1158">
                        <c:v>42555</c:v>
                      </c:pt>
                      <c:pt idx="1159">
                        <c:v>42556</c:v>
                      </c:pt>
                      <c:pt idx="1160">
                        <c:v>42558</c:v>
                      </c:pt>
                      <c:pt idx="1161">
                        <c:v>42559</c:v>
                      </c:pt>
                      <c:pt idx="1162">
                        <c:v>42562</c:v>
                      </c:pt>
                      <c:pt idx="1163">
                        <c:v>42563</c:v>
                      </c:pt>
                      <c:pt idx="1164">
                        <c:v>42564</c:v>
                      </c:pt>
                      <c:pt idx="1165">
                        <c:v>42565</c:v>
                      </c:pt>
                      <c:pt idx="1166">
                        <c:v>42566</c:v>
                      </c:pt>
                      <c:pt idx="1167">
                        <c:v>42569</c:v>
                      </c:pt>
                      <c:pt idx="1168">
                        <c:v>42570</c:v>
                      </c:pt>
                      <c:pt idx="1169">
                        <c:v>42571</c:v>
                      </c:pt>
                      <c:pt idx="1170">
                        <c:v>42572</c:v>
                      </c:pt>
                      <c:pt idx="1171">
                        <c:v>42573</c:v>
                      </c:pt>
                      <c:pt idx="1172">
                        <c:v>42576</c:v>
                      </c:pt>
                      <c:pt idx="1173">
                        <c:v>42578</c:v>
                      </c:pt>
                      <c:pt idx="1174">
                        <c:v>42579</c:v>
                      </c:pt>
                      <c:pt idx="1175">
                        <c:v>42580</c:v>
                      </c:pt>
                      <c:pt idx="1176">
                        <c:v>42582</c:v>
                      </c:pt>
                      <c:pt idx="1177">
                        <c:v>42583</c:v>
                      </c:pt>
                      <c:pt idx="1178">
                        <c:v>42584</c:v>
                      </c:pt>
                      <c:pt idx="1179">
                        <c:v>42585</c:v>
                      </c:pt>
                      <c:pt idx="1180">
                        <c:v>42586</c:v>
                      </c:pt>
                      <c:pt idx="1181">
                        <c:v>42587</c:v>
                      </c:pt>
                      <c:pt idx="1182">
                        <c:v>42590</c:v>
                      </c:pt>
                      <c:pt idx="1183">
                        <c:v>42591</c:v>
                      </c:pt>
                      <c:pt idx="1184">
                        <c:v>42592</c:v>
                      </c:pt>
                      <c:pt idx="1185">
                        <c:v>42593</c:v>
                      </c:pt>
                      <c:pt idx="1186">
                        <c:v>42594</c:v>
                      </c:pt>
                      <c:pt idx="1187">
                        <c:v>42597</c:v>
                      </c:pt>
                      <c:pt idx="1188">
                        <c:v>42598</c:v>
                      </c:pt>
                      <c:pt idx="1189">
                        <c:v>42599</c:v>
                      </c:pt>
                      <c:pt idx="1190">
                        <c:v>42600</c:v>
                      </c:pt>
                      <c:pt idx="1191">
                        <c:v>42601</c:v>
                      </c:pt>
                      <c:pt idx="1192">
                        <c:v>42604</c:v>
                      </c:pt>
                      <c:pt idx="1193">
                        <c:v>42605</c:v>
                      </c:pt>
                      <c:pt idx="1194">
                        <c:v>42606</c:v>
                      </c:pt>
                      <c:pt idx="1195">
                        <c:v>42607</c:v>
                      </c:pt>
                      <c:pt idx="1196">
                        <c:v>42608</c:v>
                      </c:pt>
                      <c:pt idx="1197">
                        <c:v>42611</c:v>
                      </c:pt>
                      <c:pt idx="1198">
                        <c:v>42612</c:v>
                      </c:pt>
                      <c:pt idx="1199">
                        <c:v>42613</c:v>
                      </c:pt>
                      <c:pt idx="1200">
                        <c:v>42621</c:v>
                      </c:pt>
                      <c:pt idx="1201">
                        <c:v>42622</c:v>
                      </c:pt>
                      <c:pt idx="1202">
                        <c:v>42625</c:v>
                      </c:pt>
                      <c:pt idx="1203">
                        <c:v>42626</c:v>
                      </c:pt>
                      <c:pt idx="1204">
                        <c:v>42627</c:v>
                      </c:pt>
                      <c:pt idx="1205">
                        <c:v>42632</c:v>
                      </c:pt>
                      <c:pt idx="1206">
                        <c:v>42633</c:v>
                      </c:pt>
                      <c:pt idx="1207">
                        <c:v>42634</c:v>
                      </c:pt>
                      <c:pt idx="1208">
                        <c:v>42635</c:v>
                      </c:pt>
                      <c:pt idx="1209">
                        <c:v>42636</c:v>
                      </c:pt>
                      <c:pt idx="1210">
                        <c:v>42639</c:v>
                      </c:pt>
                      <c:pt idx="1211">
                        <c:v>42640</c:v>
                      </c:pt>
                      <c:pt idx="1212">
                        <c:v>42641</c:v>
                      </c:pt>
                      <c:pt idx="1213">
                        <c:v>42643</c:v>
                      </c:pt>
                      <c:pt idx="1214">
                        <c:v>42653</c:v>
                      </c:pt>
                      <c:pt idx="1215">
                        <c:v>42654</c:v>
                      </c:pt>
                      <c:pt idx="1216">
                        <c:v>42655</c:v>
                      </c:pt>
                      <c:pt idx="1217">
                        <c:v>42656</c:v>
                      </c:pt>
                      <c:pt idx="1218">
                        <c:v>42657</c:v>
                      </c:pt>
                      <c:pt idx="1219">
                        <c:v>42660</c:v>
                      </c:pt>
                      <c:pt idx="1220">
                        <c:v>42661</c:v>
                      </c:pt>
                      <c:pt idx="1221">
                        <c:v>42662</c:v>
                      </c:pt>
                      <c:pt idx="1222">
                        <c:v>42663</c:v>
                      </c:pt>
                      <c:pt idx="1223">
                        <c:v>42664</c:v>
                      </c:pt>
                      <c:pt idx="1224">
                        <c:v>42667</c:v>
                      </c:pt>
                      <c:pt idx="1225">
                        <c:v>42668</c:v>
                      </c:pt>
                      <c:pt idx="1226">
                        <c:v>42669</c:v>
                      </c:pt>
                      <c:pt idx="1227">
                        <c:v>42670</c:v>
                      </c:pt>
                      <c:pt idx="1228">
                        <c:v>42671</c:v>
                      </c:pt>
                      <c:pt idx="1229">
                        <c:v>42674</c:v>
                      </c:pt>
                      <c:pt idx="1230">
                        <c:v>42675</c:v>
                      </c:pt>
                      <c:pt idx="1231">
                        <c:v>42676</c:v>
                      </c:pt>
                      <c:pt idx="1232">
                        <c:v>42677</c:v>
                      </c:pt>
                      <c:pt idx="1233">
                        <c:v>42678</c:v>
                      </c:pt>
                      <c:pt idx="1234">
                        <c:v>42681</c:v>
                      </c:pt>
                      <c:pt idx="1235">
                        <c:v>42682</c:v>
                      </c:pt>
                      <c:pt idx="1236">
                        <c:v>42683</c:v>
                      </c:pt>
                      <c:pt idx="1237">
                        <c:v>42684</c:v>
                      </c:pt>
                      <c:pt idx="1238">
                        <c:v>42685</c:v>
                      </c:pt>
                      <c:pt idx="1239">
                        <c:v>42688</c:v>
                      </c:pt>
                      <c:pt idx="1240">
                        <c:v>42689</c:v>
                      </c:pt>
                      <c:pt idx="1241">
                        <c:v>42690</c:v>
                      </c:pt>
                      <c:pt idx="1242">
                        <c:v>42691</c:v>
                      </c:pt>
                      <c:pt idx="1243">
                        <c:v>42692</c:v>
                      </c:pt>
                      <c:pt idx="1244">
                        <c:v>42695</c:v>
                      </c:pt>
                      <c:pt idx="1245">
                        <c:v>42696</c:v>
                      </c:pt>
                      <c:pt idx="1246">
                        <c:v>42697</c:v>
                      </c:pt>
                      <c:pt idx="1247">
                        <c:v>42698</c:v>
                      </c:pt>
                      <c:pt idx="1248">
                        <c:v>42699</c:v>
                      </c:pt>
                      <c:pt idx="1249">
                        <c:v>42702</c:v>
                      </c:pt>
                      <c:pt idx="1250">
                        <c:v>42703</c:v>
                      </c:pt>
                      <c:pt idx="1251">
                        <c:v>42704</c:v>
                      </c:pt>
                      <c:pt idx="1252">
                        <c:v>42705</c:v>
                      </c:pt>
                      <c:pt idx="1253">
                        <c:v>42706</c:v>
                      </c:pt>
                      <c:pt idx="1254">
                        <c:v>42709</c:v>
                      </c:pt>
                      <c:pt idx="1255">
                        <c:v>42710</c:v>
                      </c:pt>
                      <c:pt idx="1256">
                        <c:v>42711</c:v>
                      </c:pt>
                      <c:pt idx="1257">
                        <c:v>42712</c:v>
                      </c:pt>
                      <c:pt idx="1258">
                        <c:v>42713</c:v>
                      </c:pt>
                      <c:pt idx="1259">
                        <c:v>42716</c:v>
                      </c:pt>
                      <c:pt idx="1260">
                        <c:v>42717</c:v>
                      </c:pt>
                      <c:pt idx="1261">
                        <c:v>42718</c:v>
                      </c:pt>
                      <c:pt idx="1262">
                        <c:v>42719</c:v>
                      </c:pt>
                      <c:pt idx="1263">
                        <c:v>42720</c:v>
                      </c:pt>
                      <c:pt idx="1264">
                        <c:v>42723</c:v>
                      </c:pt>
                      <c:pt idx="1265">
                        <c:v>42724</c:v>
                      </c:pt>
                      <c:pt idx="1266">
                        <c:v>42725</c:v>
                      </c:pt>
                      <c:pt idx="1267">
                        <c:v>42726</c:v>
                      </c:pt>
                      <c:pt idx="1268">
                        <c:v>42727</c:v>
                      </c:pt>
                      <c:pt idx="1269">
                        <c:v>42730</c:v>
                      </c:pt>
                      <c:pt idx="1270">
                        <c:v>42731</c:v>
                      </c:pt>
                      <c:pt idx="1271">
                        <c:v>42732</c:v>
                      </c:pt>
                      <c:pt idx="1272">
                        <c:v>42733</c:v>
                      </c:pt>
                      <c:pt idx="1273">
                        <c:v>42734</c:v>
                      </c:pt>
                      <c:pt idx="1274">
                        <c:v>42735</c:v>
                      </c:pt>
                      <c:pt idx="1275">
                        <c:v>42738</c:v>
                      </c:pt>
                      <c:pt idx="1276">
                        <c:v>42739</c:v>
                      </c:pt>
                      <c:pt idx="1277">
                        <c:v>42740</c:v>
                      </c:pt>
                      <c:pt idx="1278">
                        <c:v>42741</c:v>
                      </c:pt>
                      <c:pt idx="1279">
                        <c:v>42744</c:v>
                      </c:pt>
                      <c:pt idx="1280">
                        <c:v>42745</c:v>
                      </c:pt>
                      <c:pt idx="1281">
                        <c:v>42746</c:v>
                      </c:pt>
                      <c:pt idx="1282">
                        <c:v>42747</c:v>
                      </c:pt>
                      <c:pt idx="1283">
                        <c:v>42748</c:v>
                      </c:pt>
                      <c:pt idx="1284">
                        <c:v>42751</c:v>
                      </c:pt>
                      <c:pt idx="1285">
                        <c:v>42752</c:v>
                      </c:pt>
                      <c:pt idx="1286">
                        <c:v>42753</c:v>
                      </c:pt>
                      <c:pt idx="1287">
                        <c:v>42754</c:v>
                      </c:pt>
                      <c:pt idx="1288">
                        <c:v>42755</c:v>
                      </c:pt>
                      <c:pt idx="1289">
                        <c:v>42758</c:v>
                      </c:pt>
                      <c:pt idx="1290">
                        <c:v>42759</c:v>
                      </c:pt>
                      <c:pt idx="1291">
                        <c:v>42760</c:v>
                      </c:pt>
                      <c:pt idx="1292">
                        <c:v>42766</c:v>
                      </c:pt>
                      <c:pt idx="1293">
                        <c:v>42769</c:v>
                      </c:pt>
                      <c:pt idx="1294">
                        <c:v>42772</c:v>
                      </c:pt>
                      <c:pt idx="1295">
                        <c:v>42773</c:v>
                      </c:pt>
                      <c:pt idx="1296">
                        <c:v>42774</c:v>
                      </c:pt>
                      <c:pt idx="1297">
                        <c:v>42775</c:v>
                      </c:pt>
                      <c:pt idx="1298">
                        <c:v>42776</c:v>
                      </c:pt>
                      <c:pt idx="1299">
                        <c:v>42779</c:v>
                      </c:pt>
                      <c:pt idx="1300">
                        <c:v>42780</c:v>
                      </c:pt>
                      <c:pt idx="1301">
                        <c:v>42781</c:v>
                      </c:pt>
                      <c:pt idx="1302">
                        <c:v>42782</c:v>
                      </c:pt>
                      <c:pt idx="1303">
                        <c:v>42783</c:v>
                      </c:pt>
                      <c:pt idx="1304">
                        <c:v>42786</c:v>
                      </c:pt>
                      <c:pt idx="1305">
                        <c:v>42787</c:v>
                      </c:pt>
                      <c:pt idx="1306">
                        <c:v>42788</c:v>
                      </c:pt>
                      <c:pt idx="1307">
                        <c:v>42789</c:v>
                      </c:pt>
                      <c:pt idx="1308">
                        <c:v>42790</c:v>
                      </c:pt>
                      <c:pt idx="1309">
                        <c:v>42793</c:v>
                      </c:pt>
                      <c:pt idx="1310">
                        <c:v>42794</c:v>
                      </c:pt>
                      <c:pt idx="1311">
                        <c:v>42795</c:v>
                      </c:pt>
                      <c:pt idx="1312">
                        <c:v>42796</c:v>
                      </c:pt>
                      <c:pt idx="1313">
                        <c:v>42797</c:v>
                      </c:pt>
                      <c:pt idx="1314">
                        <c:v>42800</c:v>
                      </c:pt>
                      <c:pt idx="1315">
                        <c:v>42801</c:v>
                      </c:pt>
                      <c:pt idx="1316">
                        <c:v>42802</c:v>
                      </c:pt>
                      <c:pt idx="1317">
                        <c:v>42803</c:v>
                      </c:pt>
                      <c:pt idx="1318">
                        <c:v>42804</c:v>
                      </c:pt>
                      <c:pt idx="1319">
                        <c:v>42807</c:v>
                      </c:pt>
                      <c:pt idx="1320">
                        <c:v>42808</c:v>
                      </c:pt>
                      <c:pt idx="1321">
                        <c:v>42809</c:v>
                      </c:pt>
                      <c:pt idx="1322">
                        <c:v>42810</c:v>
                      </c:pt>
                      <c:pt idx="1323">
                        <c:v>42811</c:v>
                      </c:pt>
                      <c:pt idx="1324">
                        <c:v>42814</c:v>
                      </c:pt>
                      <c:pt idx="1325">
                        <c:v>42815</c:v>
                      </c:pt>
                      <c:pt idx="1326">
                        <c:v>42816</c:v>
                      </c:pt>
                      <c:pt idx="1327">
                        <c:v>42817</c:v>
                      </c:pt>
                      <c:pt idx="1328">
                        <c:v>42818</c:v>
                      </c:pt>
                      <c:pt idx="1329">
                        <c:v>42821</c:v>
                      </c:pt>
                      <c:pt idx="1330">
                        <c:v>42822</c:v>
                      </c:pt>
                      <c:pt idx="1331">
                        <c:v>42823</c:v>
                      </c:pt>
                      <c:pt idx="1332">
                        <c:v>42824</c:v>
                      </c:pt>
                      <c:pt idx="1333">
                        <c:v>42825</c:v>
                      </c:pt>
                      <c:pt idx="1334">
                        <c:v>42830</c:v>
                      </c:pt>
                      <c:pt idx="1335">
                        <c:v>42831</c:v>
                      </c:pt>
                      <c:pt idx="1336">
                        <c:v>42832</c:v>
                      </c:pt>
                      <c:pt idx="1337">
                        <c:v>42835</c:v>
                      </c:pt>
                      <c:pt idx="1338">
                        <c:v>42836</c:v>
                      </c:pt>
                      <c:pt idx="1339">
                        <c:v>42837</c:v>
                      </c:pt>
                      <c:pt idx="1340">
                        <c:v>42838</c:v>
                      </c:pt>
                      <c:pt idx="1341">
                        <c:v>42839</c:v>
                      </c:pt>
                      <c:pt idx="1342">
                        <c:v>42842</c:v>
                      </c:pt>
                      <c:pt idx="1343">
                        <c:v>42843</c:v>
                      </c:pt>
                      <c:pt idx="1344">
                        <c:v>42844</c:v>
                      </c:pt>
                      <c:pt idx="1345">
                        <c:v>42845</c:v>
                      </c:pt>
                      <c:pt idx="1346">
                        <c:v>42846</c:v>
                      </c:pt>
                      <c:pt idx="1347">
                        <c:v>42849</c:v>
                      </c:pt>
                      <c:pt idx="1348">
                        <c:v>42850</c:v>
                      </c:pt>
                      <c:pt idx="1349">
                        <c:v>42851</c:v>
                      </c:pt>
                      <c:pt idx="1350">
                        <c:v>42852</c:v>
                      </c:pt>
                      <c:pt idx="1351">
                        <c:v>42853</c:v>
                      </c:pt>
                      <c:pt idx="1352">
                        <c:v>42855</c:v>
                      </c:pt>
                      <c:pt idx="1353">
                        <c:v>42857</c:v>
                      </c:pt>
                      <c:pt idx="1354">
                        <c:v>42858</c:v>
                      </c:pt>
                      <c:pt idx="1355">
                        <c:v>42859</c:v>
                      </c:pt>
                      <c:pt idx="1356">
                        <c:v>42860</c:v>
                      </c:pt>
                      <c:pt idx="1357">
                        <c:v>42863</c:v>
                      </c:pt>
                      <c:pt idx="1358">
                        <c:v>42864</c:v>
                      </c:pt>
                      <c:pt idx="1359">
                        <c:v>42865</c:v>
                      </c:pt>
                      <c:pt idx="1360">
                        <c:v>42866</c:v>
                      </c:pt>
                      <c:pt idx="1361">
                        <c:v>42867</c:v>
                      </c:pt>
                      <c:pt idx="1362">
                        <c:v>42870</c:v>
                      </c:pt>
                      <c:pt idx="1363">
                        <c:v>42871</c:v>
                      </c:pt>
                      <c:pt idx="1364">
                        <c:v>42872</c:v>
                      </c:pt>
                      <c:pt idx="1365">
                        <c:v>42873</c:v>
                      </c:pt>
                      <c:pt idx="1366">
                        <c:v>42874</c:v>
                      </c:pt>
                      <c:pt idx="1367">
                        <c:v>42877</c:v>
                      </c:pt>
                      <c:pt idx="1368">
                        <c:v>42878</c:v>
                      </c:pt>
                      <c:pt idx="1369">
                        <c:v>42879</c:v>
                      </c:pt>
                      <c:pt idx="1370">
                        <c:v>42880</c:v>
                      </c:pt>
                      <c:pt idx="1371">
                        <c:v>42881</c:v>
                      </c:pt>
                      <c:pt idx="1372">
                        <c:v>42886</c:v>
                      </c:pt>
                      <c:pt idx="1373">
                        <c:v>42887</c:v>
                      </c:pt>
                      <c:pt idx="1374">
                        <c:v>42888</c:v>
                      </c:pt>
                      <c:pt idx="1375">
                        <c:v>42891</c:v>
                      </c:pt>
                      <c:pt idx="1376">
                        <c:v>42892</c:v>
                      </c:pt>
                      <c:pt idx="1377">
                        <c:v>42893</c:v>
                      </c:pt>
                      <c:pt idx="1378">
                        <c:v>42894</c:v>
                      </c:pt>
                      <c:pt idx="1379">
                        <c:v>42895</c:v>
                      </c:pt>
                      <c:pt idx="1380">
                        <c:v>42898</c:v>
                      </c:pt>
                      <c:pt idx="1381">
                        <c:v>42899</c:v>
                      </c:pt>
                      <c:pt idx="1382">
                        <c:v>42900</c:v>
                      </c:pt>
                      <c:pt idx="1383">
                        <c:v>42901</c:v>
                      </c:pt>
                      <c:pt idx="1384">
                        <c:v>42902</c:v>
                      </c:pt>
                      <c:pt idx="1385">
                        <c:v>42905</c:v>
                      </c:pt>
                      <c:pt idx="1386">
                        <c:v>42906</c:v>
                      </c:pt>
                      <c:pt idx="1387">
                        <c:v>42907</c:v>
                      </c:pt>
                      <c:pt idx="1388">
                        <c:v>42908</c:v>
                      </c:pt>
                      <c:pt idx="1389">
                        <c:v>42909</c:v>
                      </c:pt>
                      <c:pt idx="1390">
                        <c:v>42912</c:v>
                      </c:pt>
                      <c:pt idx="1391">
                        <c:v>42913</c:v>
                      </c:pt>
                      <c:pt idx="1392">
                        <c:v>42914</c:v>
                      </c:pt>
                      <c:pt idx="1393">
                        <c:v>42915</c:v>
                      </c:pt>
                      <c:pt idx="1394">
                        <c:v>42916</c:v>
                      </c:pt>
                      <c:pt idx="1395">
                        <c:v>42919</c:v>
                      </c:pt>
                      <c:pt idx="1396">
                        <c:v>42920</c:v>
                      </c:pt>
                      <c:pt idx="1397">
                        <c:v>42921</c:v>
                      </c:pt>
                      <c:pt idx="1398">
                        <c:v>42922</c:v>
                      </c:pt>
                      <c:pt idx="1399">
                        <c:v>42923</c:v>
                      </c:pt>
                      <c:pt idx="1400">
                        <c:v>42926</c:v>
                      </c:pt>
                      <c:pt idx="1401">
                        <c:v>42927</c:v>
                      </c:pt>
                      <c:pt idx="1402">
                        <c:v>42928</c:v>
                      </c:pt>
                      <c:pt idx="1403">
                        <c:v>42929</c:v>
                      </c:pt>
                      <c:pt idx="1404">
                        <c:v>42930</c:v>
                      </c:pt>
                      <c:pt idx="1405">
                        <c:v>42933</c:v>
                      </c:pt>
                      <c:pt idx="1406">
                        <c:v>42934</c:v>
                      </c:pt>
                      <c:pt idx="1407">
                        <c:v>42935</c:v>
                      </c:pt>
                      <c:pt idx="1408">
                        <c:v>42936</c:v>
                      </c:pt>
                      <c:pt idx="1409">
                        <c:v>42937</c:v>
                      </c:pt>
                      <c:pt idx="1410">
                        <c:v>42940</c:v>
                      </c:pt>
                      <c:pt idx="1411">
                        <c:v>42941</c:v>
                      </c:pt>
                      <c:pt idx="1412">
                        <c:v>42942</c:v>
                      </c:pt>
                      <c:pt idx="1413">
                        <c:v>42943</c:v>
                      </c:pt>
                      <c:pt idx="1414">
                        <c:v>42944</c:v>
                      </c:pt>
                      <c:pt idx="1415">
                        <c:v>42947</c:v>
                      </c:pt>
                      <c:pt idx="1416">
                        <c:v>42948</c:v>
                      </c:pt>
                      <c:pt idx="1417">
                        <c:v>42949</c:v>
                      </c:pt>
                      <c:pt idx="1418">
                        <c:v>42950</c:v>
                      </c:pt>
                      <c:pt idx="1419">
                        <c:v>42951</c:v>
                      </c:pt>
                      <c:pt idx="1420">
                        <c:v>42954</c:v>
                      </c:pt>
                      <c:pt idx="1421">
                        <c:v>42955</c:v>
                      </c:pt>
                      <c:pt idx="1422">
                        <c:v>42956</c:v>
                      </c:pt>
                      <c:pt idx="1423">
                        <c:v>42957</c:v>
                      </c:pt>
                      <c:pt idx="1424">
                        <c:v>42958</c:v>
                      </c:pt>
                      <c:pt idx="1425">
                        <c:v>42961</c:v>
                      </c:pt>
                      <c:pt idx="1426">
                        <c:v>42962</c:v>
                      </c:pt>
                      <c:pt idx="1427">
                        <c:v>42963</c:v>
                      </c:pt>
                      <c:pt idx="1428">
                        <c:v>42964</c:v>
                      </c:pt>
                      <c:pt idx="1429">
                        <c:v>42965</c:v>
                      </c:pt>
                      <c:pt idx="1430">
                        <c:v>42968</c:v>
                      </c:pt>
                      <c:pt idx="1431">
                        <c:v>42969</c:v>
                      </c:pt>
                      <c:pt idx="1432">
                        <c:v>42970</c:v>
                      </c:pt>
                      <c:pt idx="1433">
                        <c:v>42971</c:v>
                      </c:pt>
                      <c:pt idx="1434">
                        <c:v>42972</c:v>
                      </c:pt>
                      <c:pt idx="1435">
                        <c:v>42975</c:v>
                      </c:pt>
                      <c:pt idx="1436">
                        <c:v>42976</c:v>
                      </c:pt>
                      <c:pt idx="1437">
                        <c:v>42977</c:v>
                      </c:pt>
                      <c:pt idx="1438">
                        <c:v>42978</c:v>
                      </c:pt>
                      <c:pt idx="1439">
                        <c:v>42979</c:v>
                      </c:pt>
                      <c:pt idx="1440">
                        <c:v>42982</c:v>
                      </c:pt>
                      <c:pt idx="1441">
                        <c:v>42983</c:v>
                      </c:pt>
                      <c:pt idx="1442">
                        <c:v>42984</c:v>
                      </c:pt>
                      <c:pt idx="1443">
                        <c:v>42985</c:v>
                      </c:pt>
                      <c:pt idx="1444">
                        <c:v>42986</c:v>
                      </c:pt>
                      <c:pt idx="1445">
                        <c:v>42989</c:v>
                      </c:pt>
                      <c:pt idx="1446">
                        <c:v>42990</c:v>
                      </c:pt>
                      <c:pt idx="1447">
                        <c:v>42991</c:v>
                      </c:pt>
                      <c:pt idx="1448">
                        <c:v>42992</c:v>
                      </c:pt>
                      <c:pt idx="1449">
                        <c:v>42993</c:v>
                      </c:pt>
                      <c:pt idx="1450">
                        <c:v>42996</c:v>
                      </c:pt>
                      <c:pt idx="1451">
                        <c:v>42997</c:v>
                      </c:pt>
                      <c:pt idx="1452">
                        <c:v>42998</c:v>
                      </c:pt>
                      <c:pt idx="1453">
                        <c:v>42999</c:v>
                      </c:pt>
                      <c:pt idx="1454">
                        <c:v>43000</c:v>
                      </c:pt>
                      <c:pt idx="1455">
                        <c:v>43003</c:v>
                      </c:pt>
                      <c:pt idx="1456">
                        <c:v>43004</c:v>
                      </c:pt>
                      <c:pt idx="1457">
                        <c:v>43005</c:v>
                      </c:pt>
                      <c:pt idx="1458">
                        <c:v>43006</c:v>
                      </c:pt>
                      <c:pt idx="1459">
                        <c:v>43007</c:v>
                      </c:pt>
                      <c:pt idx="1460">
                        <c:v>43008</c:v>
                      </c:pt>
                      <c:pt idx="1461">
                        <c:v>43017</c:v>
                      </c:pt>
                      <c:pt idx="1462">
                        <c:v>43018</c:v>
                      </c:pt>
                      <c:pt idx="1463">
                        <c:v>43019</c:v>
                      </c:pt>
                      <c:pt idx="1464">
                        <c:v>43020</c:v>
                      </c:pt>
                      <c:pt idx="1465">
                        <c:v>43021</c:v>
                      </c:pt>
                      <c:pt idx="1466">
                        <c:v>43024</c:v>
                      </c:pt>
                      <c:pt idx="1467">
                        <c:v>43025</c:v>
                      </c:pt>
                      <c:pt idx="1468">
                        <c:v>43026</c:v>
                      </c:pt>
                      <c:pt idx="1469">
                        <c:v>43027</c:v>
                      </c:pt>
                      <c:pt idx="1470">
                        <c:v>43028</c:v>
                      </c:pt>
                      <c:pt idx="1471">
                        <c:v>43031</c:v>
                      </c:pt>
                      <c:pt idx="1472">
                        <c:v>43032</c:v>
                      </c:pt>
                      <c:pt idx="1473">
                        <c:v>43033</c:v>
                      </c:pt>
                      <c:pt idx="1474">
                        <c:v>43034</c:v>
                      </c:pt>
                      <c:pt idx="1475">
                        <c:v>43035</c:v>
                      </c:pt>
                      <c:pt idx="1476">
                        <c:v>43038</c:v>
                      </c:pt>
                      <c:pt idx="1477">
                        <c:v>43039</c:v>
                      </c:pt>
                      <c:pt idx="1478">
                        <c:v>43040</c:v>
                      </c:pt>
                      <c:pt idx="1479">
                        <c:v>43041</c:v>
                      </c:pt>
                      <c:pt idx="1480">
                        <c:v>43042</c:v>
                      </c:pt>
                      <c:pt idx="1481">
                        <c:v>43045</c:v>
                      </c:pt>
                      <c:pt idx="1482">
                        <c:v>43046</c:v>
                      </c:pt>
                      <c:pt idx="1483">
                        <c:v>43047</c:v>
                      </c:pt>
                      <c:pt idx="1484">
                        <c:v>43048</c:v>
                      </c:pt>
                      <c:pt idx="1485">
                        <c:v>43049</c:v>
                      </c:pt>
                      <c:pt idx="1486">
                        <c:v>43052</c:v>
                      </c:pt>
                      <c:pt idx="1487">
                        <c:v>43053</c:v>
                      </c:pt>
                      <c:pt idx="1488">
                        <c:v>43054</c:v>
                      </c:pt>
                      <c:pt idx="1489">
                        <c:v>43055</c:v>
                      </c:pt>
                      <c:pt idx="1490">
                        <c:v>43056</c:v>
                      </c:pt>
                      <c:pt idx="1491">
                        <c:v>43059</c:v>
                      </c:pt>
                      <c:pt idx="1492">
                        <c:v>43060</c:v>
                      </c:pt>
                      <c:pt idx="1493">
                        <c:v>43061</c:v>
                      </c:pt>
                      <c:pt idx="1494">
                        <c:v>43062</c:v>
                      </c:pt>
                      <c:pt idx="1495">
                        <c:v>43063</c:v>
                      </c:pt>
                      <c:pt idx="1496">
                        <c:v>43066</c:v>
                      </c:pt>
                      <c:pt idx="1497">
                        <c:v>43067</c:v>
                      </c:pt>
                      <c:pt idx="1498">
                        <c:v>43068</c:v>
                      </c:pt>
                      <c:pt idx="1499">
                        <c:v>43069</c:v>
                      </c:pt>
                      <c:pt idx="1500">
                        <c:v>43070</c:v>
                      </c:pt>
                      <c:pt idx="1501">
                        <c:v>43073</c:v>
                      </c:pt>
                      <c:pt idx="1502">
                        <c:v>43074</c:v>
                      </c:pt>
                      <c:pt idx="1503">
                        <c:v>43075</c:v>
                      </c:pt>
                      <c:pt idx="1504">
                        <c:v>43076</c:v>
                      </c:pt>
                      <c:pt idx="1505">
                        <c:v>43077</c:v>
                      </c:pt>
                      <c:pt idx="1506">
                        <c:v>43080</c:v>
                      </c:pt>
                      <c:pt idx="1507">
                        <c:v>43081</c:v>
                      </c:pt>
                      <c:pt idx="1508">
                        <c:v>43082</c:v>
                      </c:pt>
                      <c:pt idx="1509">
                        <c:v>43083</c:v>
                      </c:pt>
                      <c:pt idx="1510">
                        <c:v>43084</c:v>
                      </c:pt>
                      <c:pt idx="1511">
                        <c:v>43087</c:v>
                      </c:pt>
                      <c:pt idx="1512">
                        <c:v>43088</c:v>
                      </c:pt>
                      <c:pt idx="1513">
                        <c:v>43089</c:v>
                      </c:pt>
                      <c:pt idx="1514">
                        <c:v>43090</c:v>
                      </c:pt>
                      <c:pt idx="1515">
                        <c:v>43091</c:v>
                      </c:pt>
                      <c:pt idx="1516">
                        <c:v>43094</c:v>
                      </c:pt>
                      <c:pt idx="1517">
                        <c:v>43095</c:v>
                      </c:pt>
                      <c:pt idx="1518">
                        <c:v>43096</c:v>
                      </c:pt>
                      <c:pt idx="1519">
                        <c:v>43097</c:v>
                      </c:pt>
                      <c:pt idx="1520">
                        <c:v>43098</c:v>
                      </c:pt>
                      <c:pt idx="1521">
                        <c:v>43100</c:v>
                      </c:pt>
                      <c:pt idx="1522">
                        <c:v>43102</c:v>
                      </c:pt>
                      <c:pt idx="1523">
                        <c:v>43103</c:v>
                      </c:pt>
                      <c:pt idx="1524">
                        <c:v>43104</c:v>
                      </c:pt>
                      <c:pt idx="1525">
                        <c:v>43105</c:v>
                      </c:pt>
                      <c:pt idx="1526">
                        <c:v>43108</c:v>
                      </c:pt>
                      <c:pt idx="1527">
                        <c:v>43109</c:v>
                      </c:pt>
                      <c:pt idx="1528">
                        <c:v>43110</c:v>
                      </c:pt>
                      <c:pt idx="1529">
                        <c:v>43111</c:v>
                      </c:pt>
                      <c:pt idx="1530">
                        <c:v>43112</c:v>
                      </c:pt>
                      <c:pt idx="1531">
                        <c:v>43115</c:v>
                      </c:pt>
                      <c:pt idx="1532">
                        <c:v>43116</c:v>
                      </c:pt>
                      <c:pt idx="1533">
                        <c:v>43117</c:v>
                      </c:pt>
                      <c:pt idx="1534">
                        <c:v>43118</c:v>
                      </c:pt>
                      <c:pt idx="1535">
                        <c:v>43119</c:v>
                      </c:pt>
                      <c:pt idx="1536">
                        <c:v>43122</c:v>
                      </c:pt>
                      <c:pt idx="1537">
                        <c:v>43123</c:v>
                      </c:pt>
                      <c:pt idx="1538">
                        <c:v>43124</c:v>
                      </c:pt>
                      <c:pt idx="1539">
                        <c:v>43125</c:v>
                      </c:pt>
                      <c:pt idx="1540">
                        <c:v>43126</c:v>
                      </c:pt>
                      <c:pt idx="1541">
                        <c:v>43129</c:v>
                      </c:pt>
                      <c:pt idx="1542">
                        <c:v>43130</c:v>
                      </c:pt>
                      <c:pt idx="1543">
                        <c:v>43131</c:v>
                      </c:pt>
                      <c:pt idx="1544">
                        <c:v>43132</c:v>
                      </c:pt>
                      <c:pt idx="1545">
                        <c:v>43133</c:v>
                      </c:pt>
                      <c:pt idx="1546">
                        <c:v>43136</c:v>
                      </c:pt>
                      <c:pt idx="1547">
                        <c:v>43137</c:v>
                      </c:pt>
                      <c:pt idx="1548">
                        <c:v>43138</c:v>
                      </c:pt>
                      <c:pt idx="1549">
                        <c:v>43139</c:v>
                      </c:pt>
                      <c:pt idx="1550">
                        <c:v>43140</c:v>
                      </c:pt>
                      <c:pt idx="1551">
                        <c:v>43143</c:v>
                      </c:pt>
                      <c:pt idx="1552">
                        <c:v>43154</c:v>
                      </c:pt>
                      <c:pt idx="1553">
                        <c:v>43157</c:v>
                      </c:pt>
                      <c:pt idx="1554">
                        <c:v>43158</c:v>
                      </c:pt>
                      <c:pt idx="1555">
                        <c:v>43159</c:v>
                      </c:pt>
                      <c:pt idx="1556">
                        <c:v>43160</c:v>
                      </c:pt>
                      <c:pt idx="1557">
                        <c:v>43161</c:v>
                      </c:pt>
                      <c:pt idx="1558">
                        <c:v>43164</c:v>
                      </c:pt>
                      <c:pt idx="1559">
                        <c:v>43165</c:v>
                      </c:pt>
                      <c:pt idx="1560">
                        <c:v>43166</c:v>
                      </c:pt>
                      <c:pt idx="1561">
                        <c:v>43167</c:v>
                      </c:pt>
                      <c:pt idx="1562">
                        <c:v>43168</c:v>
                      </c:pt>
                      <c:pt idx="1563">
                        <c:v>43171</c:v>
                      </c:pt>
                      <c:pt idx="1564">
                        <c:v>43172</c:v>
                      </c:pt>
                      <c:pt idx="1565">
                        <c:v>43173</c:v>
                      </c:pt>
                      <c:pt idx="1566">
                        <c:v>43174</c:v>
                      </c:pt>
                      <c:pt idx="1567">
                        <c:v>43175</c:v>
                      </c:pt>
                      <c:pt idx="1568">
                        <c:v>43178</c:v>
                      </c:pt>
                      <c:pt idx="1569">
                        <c:v>43179</c:v>
                      </c:pt>
                      <c:pt idx="1570">
                        <c:v>43180</c:v>
                      </c:pt>
                      <c:pt idx="1571">
                        <c:v>43181</c:v>
                      </c:pt>
                      <c:pt idx="1572">
                        <c:v>43182</c:v>
                      </c:pt>
                      <c:pt idx="1573">
                        <c:v>43185</c:v>
                      </c:pt>
                      <c:pt idx="1574">
                        <c:v>43186</c:v>
                      </c:pt>
                      <c:pt idx="1575">
                        <c:v>43187</c:v>
                      </c:pt>
                      <c:pt idx="1576">
                        <c:v>43188</c:v>
                      </c:pt>
                      <c:pt idx="1577">
                        <c:v>43189</c:v>
                      </c:pt>
                      <c:pt idx="1578">
                        <c:v>43190</c:v>
                      </c:pt>
                      <c:pt idx="1579">
                        <c:v>43192</c:v>
                      </c:pt>
                      <c:pt idx="1580">
                        <c:v>43193</c:v>
                      </c:pt>
                      <c:pt idx="1581">
                        <c:v>43194</c:v>
                      </c:pt>
                      <c:pt idx="1582">
                        <c:v>43199</c:v>
                      </c:pt>
                      <c:pt idx="1583">
                        <c:v>43200</c:v>
                      </c:pt>
                      <c:pt idx="1584">
                        <c:v>43201</c:v>
                      </c:pt>
                      <c:pt idx="1585">
                        <c:v>43202</c:v>
                      </c:pt>
                      <c:pt idx="1586">
                        <c:v>43203</c:v>
                      </c:pt>
                      <c:pt idx="1587">
                        <c:v>43206</c:v>
                      </c:pt>
                      <c:pt idx="1588">
                        <c:v>43207</c:v>
                      </c:pt>
                      <c:pt idx="1589">
                        <c:v>43208</c:v>
                      </c:pt>
                      <c:pt idx="1590">
                        <c:v>43209</c:v>
                      </c:pt>
                      <c:pt idx="1591">
                        <c:v>43210</c:v>
                      </c:pt>
                      <c:pt idx="1592">
                        <c:v>43213</c:v>
                      </c:pt>
                      <c:pt idx="1593">
                        <c:v>43214</c:v>
                      </c:pt>
                      <c:pt idx="1594">
                        <c:v>43215</c:v>
                      </c:pt>
                      <c:pt idx="1595">
                        <c:v>43216</c:v>
                      </c:pt>
                      <c:pt idx="1596">
                        <c:v>43217</c:v>
                      </c:pt>
                      <c:pt idx="1597">
                        <c:v>43220</c:v>
                      </c:pt>
                      <c:pt idx="1598">
                        <c:v>43222</c:v>
                      </c:pt>
                      <c:pt idx="1599">
                        <c:v>43223</c:v>
                      </c:pt>
                      <c:pt idx="1600">
                        <c:v>43224</c:v>
                      </c:pt>
                      <c:pt idx="1601">
                        <c:v>43227</c:v>
                      </c:pt>
                      <c:pt idx="1602">
                        <c:v>43228</c:v>
                      </c:pt>
                      <c:pt idx="1603">
                        <c:v>43229</c:v>
                      </c:pt>
                      <c:pt idx="1604">
                        <c:v>43230</c:v>
                      </c:pt>
                      <c:pt idx="1605">
                        <c:v>43231</c:v>
                      </c:pt>
                      <c:pt idx="1606">
                        <c:v>43234</c:v>
                      </c:pt>
                      <c:pt idx="1607">
                        <c:v>43235</c:v>
                      </c:pt>
                      <c:pt idx="1608">
                        <c:v>43236</c:v>
                      </c:pt>
                      <c:pt idx="1609">
                        <c:v>43237</c:v>
                      </c:pt>
                      <c:pt idx="1610">
                        <c:v>43238</c:v>
                      </c:pt>
                      <c:pt idx="1611">
                        <c:v>43241</c:v>
                      </c:pt>
                      <c:pt idx="1612">
                        <c:v>43242</c:v>
                      </c:pt>
                      <c:pt idx="1613">
                        <c:v>43243</c:v>
                      </c:pt>
                      <c:pt idx="1614">
                        <c:v>43244</c:v>
                      </c:pt>
                      <c:pt idx="1615">
                        <c:v>43245</c:v>
                      </c:pt>
                      <c:pt idx="1616">
                        <c:v>43248</c:v>
                      </c:pt>
                      <c:pt idx="1617">
                        <c:v>43249</c:v>
                      </c:pt>
                      <c:pt idx="1618">
                        <c:v>43250</c:v>
                      </c:pt>
                      <c:pt idx="1619">
                        <c:v>43251</c:v>
                      </c:pt>
                      <c:pt idx="1620">
                        <c:v>43252</c:v>
                      </c:pt>
                      <c:pt idx="1621">
                        <c:v>43255</c:v>
                      </c:pt>
                      <c:pt idx="1622">
                        <c:v>43256</c:v>
                      </c:pt>
                      <c:pt idx="1623">
                        <c:v>43257</c:v>
                      </c:pt>
                      <c:pt idx="1624">
                        <c:v>43258</c:v>
                      </c:pt>
                      <c:pt idx="1625">
                        <c:v>43259</c:v>
                      </c:pt>
                      <c:pt idx="1626">
                        <c:v>43262</c:v>
                      </c:pt>
                      <c:pt idx="1627">
                        <c:v>43263</c:v>
                      </c:pt>
                      <c:pt idx="1628">
                        <c:v>43264</c:v>
                      </c:pt>
                      <c:pt idx="1629">
                        <c:v>43265</c:v>
                      </c:pt>
                      <c:pt idx="1630">
                        <c:v>43266</c:v>
                      </c:pt>
                      <c:pt idx="1631">
                        <c:v>43270</c:v>
                      </c:pt>
                      <c:pt idx="1632">
                        <c:v>43271</c:v>
                      </c:pt>
                      <c:pt idx="1633">
                        <c:v>43272</c:v>
                      </c:pt>
                      <c:pt idx="1634">
                        <c:v>43273</c:v>
                      </c:pt>
                      <c:pt idx="1635">
                        <c:v>43276</c:v>
                      </c:pt>
                      <c:pt idx="1636">
                        <c:v>43277</c:v>
                      </c:pt>
                      <c:pt idx="1637">
                        <c:v>43278</c:v>
                      </c:pt>
                      <c:pt idx="1638">
                        <c:v>43279</c:v>
                      </c:pt>
                      <c:pt idx="1639">
                        <c:v>43280</c:v>
                      </c:pt>
                      <c:pt idx="1640">
                        <c:v>43281</c:v>
                      </c:pt>
                      <c:pt idx="1641">
                        <c:v>43283</c:v>
                      </c:pt>
                      <c:pt idx="1642">
                        <c:v>43284</c:v>
                      </c:pt>
                      <c:pt idx="1643">
                        <c:v>43285</c:v>
                      </c:pt>
                      <c:pt idx="1644">
                        <c:v>43286</c:v>
                      </c:pt>
                      <c:pt idx="1645">
                        <c:v>43287</c:v>
                      </c:pt>
                      <c:pt idx="1646">
                        <c:v>43290</c:v>
                      </c:pt>
                      <c:pt idx="1647">
                        <c:v>43291</c:v>
                      </c:pt>
                      <c:pt idx="1648">
                        <c:v>43292</c:v>
                      </c:pt>
                      <c:pt idx="1649">
                        <c:v>43293</c:v>
                      </c:pt>
                      <c:pt idx="1650">
                        <c:v>43294</c:v>
                      </c:pt>
                      <c:pt idx="1651">
                        <c:v>43297</c:v>
                      </c:pt>
                      <c:pt idx="1652">
                        <c:v>43298</c:v>
                      </c:pt>
                      <c:pt idx="1653">
                        <c:v>43299</c:v>
                      </c:pt>
                      <c:pt idx="1654">
                        <c:v>43300</c:v>
                      </c:pt>
                      <c:pt idx="1655">
                        <c:v>43301</c:v>
                      </c:pt>
                      <c:pt idx="1656">
                        <c:v>43304</c:v>
                      </c:pt>
                      <c:pt idx="1657">
                        <c:v>43305</c:v>
                      </c:pt>
                      <c:pt idx="1658">
                        <c:v>43306</c:v>
                      </c:pt>
                      <c:pt idx="1659">
                        <c:v>43307</c:v>
                      </c:pt>
                      <c:pt idx="1660">
                        <c:v>43308</c:v>
                      </c:pt>
                      <c:pt idx="1661">
                        <c:v>43311</c:v>
                      </c:pt>
                      <c:pt idx="1662">
                        <c:v>43312</c:v>
                      </c:pt>
                      <c:pt idx="1663">
                        <c:v>43313</c:v>
                      </c:pt>
                      <c:pt idx="1664">
                        <c:v>43314</c:v>
                      </c:pt>
                      <c:pt idx="1665">
                        <c:v>43315</c:v>
                      </c:pt>
                      <c:pt idx="1666">
                        <c:v>43318</c:v>
                      </c:pt>
                      <c:pt idx="1667">
                        <c:v>43319</c:v>
                      </c:pt>
                      <c:pt idx="1668">
                        <c:v>43320</c:v>
                      </c:pt>
                      <c:pt idx="1669">
                        <c:v>43321</c:v>
                      </c:pt>
                      <c:pt idx="1670">
                        <c:v>43322</c:v>
                      </c:pt>
                      <c:pt idx="1671">
                        <c:v>43325</c:v>
                      </c:pt>
                      <c:pt idx="1672">
                        <c:v>43326</c:v>
                      </c:pt>
                      <c:pt idx="1673">
                        <c:v>43327</c:v>
                      </c:pt>
                      <c:pt idx="1674">
                        <c:v>43328</c:v>
                      </c:pt>
                      <c:pt idx="1675">
                        <c:v>43329</c:v>
                      </c:pt>
                      <c:pt idx="1676">
                        <c:v>43332</c:v>
                      </c:pt>
                      <c:pt idx="1677">
                        <c:v>43333</c:v>
                      </c:pt>
                      <c:pt idx="1678">
                        <c:v>43334</c:v>
                      </c:pt>
                      <c:pt idx="1679">
                        <c:v>43335</c:v>
                      </c:pt>
                      <c:pt idx="1680">
                        <c:v>43336</c:v>
                      </c:pt>
                      <c:pt idx="1681">
                        <c:v>43339</c:v>
                      </c:pt>
                      <c:pt idx="1682">
                        <c:v>43340</c:v>
                      </c:pt>
                      <c:pt idx="1683">
                        <c:v>43341</c:v>
                      </c:pt>
                      <c:pt idx="1684">
                        <c:v>43342</c:v>
                      </c:pt>
                      <c:pt idx="1685">
                        <c:v>43343</c:v>
                      </c:pt>
                      <c:pt idx="1686">
                        <c:v>43346</c:v>
                      </c:pt>
                      <c:pt idx="1687">
                        <c:v>43347</c:v>
                      </c:pt>
                      <c:pt idx="1688">
                        <c:v>43348</c:v>
                      </c:pt>
                      <c:pt idx="1689">
                        <c:v>43349</c:v>
                      </c:pt>
                      <c:pt idx="1690">
                        <c:v>43350</c:v>
                      </c:pt>
                      <c:pt idx="1691">
                        <c:v>43353</c:v>
                      </c:pt>
                      <c:pt idx="1692">
                        <c:v>43354</c:v>
                      </c:pt>
                      <c:pt idx="1693">
                        <c:v>43355</c:v>
                      </c:pt>
                      <c:pt idx="1694">
                        <c:v>43356</c:v>
                      </c:pt>
                      <c:pt idx="1695">
                        <c:v>43357</c:v>
                      </c:pt>
                      <c:pt idx="1696">
                        <c:v>43360</c:v>
                      </c:pt>
                      <c:pt idx="1697">
                        <c:v>43361</c:v>
                      </c:pt>
                      <c:pt idx="1698">
                        <c:v>43362</c:v>
                      </c:pt>
                      <c:pt idx="1699">
                        <c:v>43363</c:v>
                      </c:pt>
                      <c:pt idx="1700">
                        <c:v>43364</c:v>
                      </c:pt>
                      <c:pt idx="1701">
                        <c:v>43368</c:v>
                      </c:pt>
                      <c:pt idx="1702">
                        <c:v>43369</c:v>
                      </c:pt>
                      <c:pt idx="1703">
                        <c:v>43370</c:v>
                      </c:pt>
                      <c:pt idx="1704">
                        <c:v>43371</c:v>
                      </c:pt>
                      <c:pt idx="1705">
                        <c:v>43373</c:v>
                      </c:pt>
                      <c:pt idx="1706">
                        <c:v>43381</c:v>
                      </c:pt>
                      <c:pt idx="1707">
                        <c:v>43382</c:v>
                      </c:pt>
                      <c:pt idx="1708">
                        <c:v>43383</c:v>
                      </c:pt>
                      <c:pt idx="1709">
                        <c:v>43384</c:v>
                      </c:pt>
                      <c:pt idx="1710">
                        <c:v>43385</c:v>
                      </c:pt>
                      <c:pt idx="1711">
                        <c:v>43388</c:v>
                      </c:pt>
                      <c:pt idx="1712">
                        <c:v>43389</c:v>
                      </c:pt>
                      <c:pt idx="1713">
                        <c:v>43390</c:v>
                      </c:pt>
                      <c:pt idx="1714">
                        <c:v>43391</c:v>
                      </c:pt>
                      <c:pt idx="1715">
                        <c:v>43392</c:v>
                      </c:pt>
                      <c:pt idx="1716">
                        <c:v>43395</c:v>
                      </c:pt>
                      <c:pt idx="1717">
                        <c:v>43396</c:v>
                      </c:pt>
                      <c:pt idx="1718">
                        <c:v>43397</c:v>
                      </c:pt>
                      <c:pt idx="1719">
                        <c:v>43398</c:v>
                      </c:pt>
                      <c:pt idx="1720">
                        <c:v>43399</c:v>
                      </c:pt>
                      <c:pt idx="1721">
                        <c:v>43402</c:v>
                      </c:pt>
                      <c:pt idx="1722">
                        <c:v>43403</c:v>
                      </c:pt>
                      <c:pt idx="1723">
                        <c:v>43404</c:v>
                      </c:pt>
                      <c:pt idx="1724">
                        <c:v>43405</c:v>
                      </c:pt>
                      <c:pt idx="1725">
                        <c:v>43406</c:v>
                      </c:pt>
                      <c:pt idx="1726">
                        <c:v>43409</c:v>
                      </c:pt>
                      <c:pt idx="1727">
                        <c:v>43410</c:v>
                      </c:pt>
                      <c:pt idx="1728">
                        <c:v>43411</c:v>
                      </c:pt>
                      <c:pt idx="1729">
                        <c:v>43412</c:v>
                      </c:pt>
                      <c:pt idx="1730">
                        <c:v>43413</c:v>
                      </c:pt>
                      <c:pt idx="1731">
                        <c:v>43416</c:v>
                      </c:pt>
                      <c:pt idx="1732">
                        <c:v>43417</c:v>
                      </c:pt>
                      <c:pt idx="1733">
                        <c:v>43418</c:v>
                      </c:pt>
                      <c:pt idx="1734">
                        <c:v>43419</c:v>
                      </c:pt>
                      <c:pt idx="1735">
                        <c:v>43420</c:v>
                      </c:pt>
                      <c:pt idx="1736">
                        <c:v>43423</c:v>
                      </c:pt>
                      <c:pt idx="1737">
                        <c:v>43424</c:v>
                      </c:pt>
                      <c:pt idx="1738">
                        <c:v>43425</c:v>
                      </c:pt>
                      <c:pt idx="1739">
                        <c:v>43426</c:v>
                      </c:pt>
                      <c:pt idx="1740">
                        <c:v>43427</c:v>
                      </c:pt>
                      <c:pt idx="1741">
                        <c:v>43430</c:v>
                      </c:pt>
                      <c:pt idx="1742">
                        <c:v>43431</c:v>
                      </c:pt>
                      <c:pt idx="1743">
                        <c:v>43432</c:v>
                      </c:pt>
                      <c:pt idx="1744">
                        <c:v>43433</c:v>
                      </c:pt>
                      <c:pt idx="1745">
                        <c:v>43434</c:v>
                      </c:pt>
                      <c:pt idx="1746">
                        <c:v>43437</c:v>
                      </c:pt>
                      <c:pt idx="1747">
                        <c:v>43438</c:v>
                      </c:pt>
                      <c:pt idx="1748">
                        <c:v>43439</c:v>
                      </c:pt>
                      <c:pt idx="1749">
                        <c:v>43440</c:v>
                      </c:pt>
                      <c:pt idx="1750">
                        <c:v>43441</c:v>
                      </c:pt>
                      <c:pt idx="1751">
                        <c:v>43444</c:v>
                      </c:pt>
                      <c:pt idx="1752">
                        <c:v>43445</c:v>
                      </c:pt>
                      <c:pt idx="1753">
                        <c:v>43446</c:v>
                      </c:pt>
                      <c:pt idx="1754">
                        <c:v>43447</c:v>
                      </c:pt>
                      <c:pt idx="1755">
                        <c:v>43448</c:v>
                      </c:pt>
                      <c:pt idx="1756">
                        <c:v>43451</c:v>
                      </c:pt>
                      <c:pt idx="1757">
                        <c:v>43452</c:v>
                      </c:pt>
                      <c:pt idx="1758">
                        <c:v>43453</c:v>
                      </c:pt>
                      <c:pt idx="1759">
                        <c:v>43454</c:v>
                      </c:pt>
                      <c:pt idx="1760">
                        <c:v>43455</c:v>
                      </c:pt>
                      <c:pt idx="1761">
                        <c:v>43458</c:v>
                      </c:pt>
                      <c:pt idx="1762">
                        <c:v>43459</c:v>
                      </c:pt>
                      <c:pt idx="1763">
                        <c:v>43460</c:v>
                      </c:pt>
                      <c:pt idx="1764">
                        <c:v>43461</c:v>
                      </c:pt>
                      <c:pt idx="1765">
                        <c:v>43462</c:v>
                      </c:pt>
                      <c:pt idx="1766">
                        <c:v>43465</c:v>
                      </c:pt>
                      <c:pt idx="1767">
                        <c:v>43467</c:v>
                      </c:pt>
                      <c:pt idx="1768">
                        <c:v>43468</c:v>
                      </c:pt>
                      <c:pt idx="1769">
                        <c:v>43469</c:v>
                      </c:pt>
                      <c:pt idx="1770">
                        <c:v>43472</c:v>
                      </c:pt>
                      <c:pt idx="1771">
                        <c:v>43473</c:v>
                      </c:pt>
                      <c:pt idx="1772">
                        <c:v>43474</c:v>
                      </c:pt>
                      <c:pt idx="1773">
                        <c:v>43475</c:v>
                      </c:pt>
                      <c:pt idx="1774">
                        <c:v>43476</c:v>
                      </c:pt>
                      <c:pt idx="1775">
                        <c:v>43479</c:v>
                      </c:pt>
                      <c:pt idx="1776">
                        <c:v>43480</c:v>
                      </c:pt>
                      <c:pt idx="1777">
                        <c:v>43481</c:v>
                      </c:pt>
                      <c:pt idx="1778">
                        <c:v>43482</c:v>
                      </c:pt>
                      <c:pt idx="1779">
                        <c:v>43483</c:v>
                      </c:pt>
                      <c:pt idx="1780">
                        <c:v>43486</c:v>
                      </c:pt>
                      <c:pt idx="1781">
                        <c:v>43487</c:v>
                      </c:pt>
                      <c:pt idx="1782">
                        <c:v>43488</c:v>
                      </c:pt>
                      <c:pt idx="1783">
                        <c:v>43489</c:v>
                      </c:pt>
                      <c:pt idx="1784">
                        <c:v>43490</c:v>
                      </c:pt>
                      <c:pt idx="1785">
                        <c:v>43493</c:v>
                      </c:pt>
                      <c:pt idx="1786">
                        <c:v>43494</c:v>
                      </c:pt>
                      <c:pt idx="1787">
                        <c:v>43495</c:v>
                      </c:pt>
                      <c:pt idx="1788">
                        <c:v>43496</c:v>
                      </c:pt>
                      <c:pt idx="1789">
                        <c:v>43497</c:v>
                      </c:pt>
                      <c:pt idx="1790">
                        <c:v>43508</c:v>
                      </c:pt>
                      <c:pt idx="1791">
                        <c:v>43509</c:v>
                      </c:pt>
                      <c:pt idx="1792">
                        <c:v>43510</c:v>
                      </c:pt>
                      <c:pt idx="1793">
                        <c:v>43511</c:v>
                      </c:pt>
                      <c:pt idx="1794">
                        <c:v>43514</c:v>
                      </c:pt>
                      <c:pt idx="1795">
                        <c:v>43515</c:v>
                      </c:pt>
                      <c:pt idx="1796">
                        <c:v>43516</c:v>
                      </c:pt>
                      <c:pt idx="1797">
                        <c:v>43517</c:v>
                      </c:pt>
                      <c:pt idx="1798">
                        <c:v>43518</c:v>
                      </c:pt>
                      <c:pt idx="1799">
                        <c:v>43521</c:v>
                      </c:pt>
                      <c:pt idx="1800">
                        <c:v>43522</c:v>
                      </c:pt>
                      <c:pt idx="1801">
                        <c:v>43523</c:v>
                      </c:pt>
                      <c:pt idx="1802">
                        <c:v>43524</c:v>
                      </c:pt>
                      <c:pt idx="1803">
                        <c:v>43525</c:v>
                      </c:pt>
                      <c:pt idx="1804">
                        <c:v>43528</c:v>
                      </c:pt>
                      <c:pt idx="1805">
                        <c:v>43529</c:v>
                      </c:pt>
                      <c:pt idx="1806">
                        <c:v>43530</c:v>
                      </c:pt>
                      <c:pt idx="1807">
                        <c:v>43531</c:v>
                      </c:pt>
                      <c:pt idx="1808">
                        <c:v>43532</c:v>
                      </c:pt>
                      <c:pt idx="1809">
                        <c:v>43535</c:v>
                      </c:pt>
                      <c:pt idx="1810">
                        <c:v>43536</c:v>
                      </c:pt>
                      <c:pt idx="1811">
                        <c:v>43537</c:v>
                      </c:pt>
                      <c:pt idx="1812">
                        <c:v>43538</c:v>
                      </c:pt>
                      <c:pt idx="1813">
                        <c:v>43539</c:v>
                      </c:pt>
                      <c:pt idx="1814">
                        <c:v>43542</c:v>
                      </c:pt>
                      <c:pt idx="1815">
                        <c:v>43543</c:v>
                      </c:pt>
                      <c:pt idx="1816">
                        <c:v>43544</c:v>
                      </c:pt>
                      <c:pt idx="1817">
                        <c:v>43545</c:v>
                      </c:pt>
                      <c:pt idx="1818">
                        <c:v>43546</c:v>
                      </c:pt>
                      <c:pt idx="1819">
                        <c:v>43549</c:v>
                      </c:pt>
                      <c:pt idx="1820">
                        <c:v>43550</c:v>
                      </c:pt>
                      <c:pt idx="1821">
                        <c:v>43551</c:v>
                      </c:pt>
                      <c:pt idx="1822">
                        <c:v>43552</c:v>
                      </c:pt>
                      <c:pt idx="1823">
                        <c:v>43553</c:v>
                      </c:pt>
                      <c:pt idx="1824">
                        <c:v>43555</c:v>
                      </c:pt>
                      <c:pt idx="1825">
                        <c:v>43556</c:v>
                      </c:pt>
                      <c:pt idx="1826">
                        <c:v>43557</c:v>
                      </c:pt>
                      <c:pt idx="1827">
                        <c:v>43558</c:v>
                      </c:pt>
                      <c:pt idx="1828">
                        <c:v>43559</c:v>
                      </c:pt>
                      <c:pt idx="1829">
                        <c:v>43563</c:v>
                      </c:pt>
                      <c:pt idx="1830">
                        <c:v>43564</c:v>
                      </c:pt>
                      <c:pt idx="1831">
                        <c:v>43565</c:v>
                      </c:pt>
                      <c:pt idx="1832">
                        <c:v>43566</c:v>
                      </c:pt>
                      <c:pt idx="1833">
                        <c:v>43567</c:v>
                      </c:pt>
                      <c:pt idx="1834">
                        <c:v>43570</c:v>
                      </c:pt>
                      <c:pt idx="1835">
                        <c:v>43571</c:v>
                      </c:pt>
                      <c:pt idx="1836">
                        <c:v>43572</c:v>
                      </c:pt>
                      <c:pt idx="1837">
                        <c:v>43573</c:v>
                      </c:pt>
                      <c:pt idx="1838">
                        <c:v>43574</c:v>
                      </c:pt>
                      <c:pt idx="1839">
                        <c:v>43577</c:v>
                      </c:pt>
                      <c:pt idx="1840">
                        <c:v>43578</c:v>
                      </c:pt>
                      <c:pt idx="1841">
                        <c:v>43579</c:v>
                      </c:pt>
                      <c:pt idx="1842">
                        <c:v>43580</c:v>
                      </c:pt>
                      <c:pt idx="1843">
                        <c:v>43581</c:v>
                      </c:pt>
                      <c:pt idx="1844">
                        <c:v>43584</c:v>
                      </c:pt>
                      <c:pt idx="1845">
                        <c:v>43585</c:v>
                      </c:pt>
                      <c:pt idx="1846">
                        <c:v>43591</c:v>
                      </c:pt>
                      <c:pt idx="1847">
                        <c:v>43592</c:v>
                      </c:pt>
                      <c:pt idx="1848">
                        <c:v>43593</c:v>
                      </c:pt>
                      <c:pt idx="1849">
                        <c:v>43594</c:v>
                      </c:pt>
                      <c:pt idx="1850">
                        <c:v>43595</c:v>
                      </c:pt>
                      <c:pt idx="1851">
                        <c:v>43598</c:v>
                      </c:pt>
                      <c:pt idx="1852">
                        <c:v>43599</c:v>
                      </c:pt>
                      <c:pt idx="1853">
                        <c:v>43600</c:v>
                      </c:pt>
                      <c:pt idx="1854">
                        <c:v>43601</c:v>
                      </c:pt>
                      <c:pt idx="1855">
                        <c:v>43602</c:v>
                      </c:pt>
                      <c:pt idx="1856">
                        <c:v>43605</c:v>
                      </c:pt>
                      <c:pt idx="1857">
                        <c:v>43606</c:v>
                      </c:pt>
                      <c:pt idx="1858">
                        <c:v>43607</c:v>
                      </c:pt>
                      <c:pt idx="1859">
                        <c:v>43608</c:v>
                      </c:pt>
                      <c:pt idx="1860">
                        <c:v>43609</c:v>
                      </c:pt>
                      <c:pt idx="1861">
                        <c:v>43612</c:v>
                      </c:pt>
                      <c:pt idx="1862">
                        <c:v>43613</c:v>
                      </c:pt>
                      <c:pt idx="1863">
                        <c:v>43614</c:v>
                      </c:pt>
                      <c:pt idx="1864">
                        <c:v>43615</c:v>
                      </c:pt>
                      <c:pt idx="1865">
                        <c:v>43616</c:v>
                      </c:pt>
                      <c:pt idx="1866">
                        <c:v>43619</c:v>
                      </c:pt>
                      <c:pt idx="1867">
                        <c:v>43620</c:v>
                      </c:pt>
                      <c:pt idx="1868">
                        <c:v>43621</c:v>
                      </c:pt>
                      <c:pt idx="1869">
                        <c:v>43622</c:v>
                      </c:pt>
                      <c:pt idx="1870">
                        <c:v>43626</c:v>
                      </c:pt>
                      <c:pt idx="1871">
                        <c:v>43627</c:v>
                      </c:pt>
                      <c:pt idx="1872">
                        <c:v>43628</c:v>
                      </c:pt>
                      <c:pt idx="1873">
                        <c:v>43629</c:v>
                      </c:pt>
                      <c:pt idx="1874">
                        <c:v>43630</c:v>
                      </c:pt>
                      <c:pt idx="1875">
                        <c:v>43633</c:v>
                      </c:pt>
                      <c:pt idx="1876">
                        <c:v>43634</c:v>
                      </c:pt>
                      <c:pt idx="1877">
                        <c:v>43635</c:v>
                      </c:pt>
                      <c:pt idx="1878">
                        <c:v>43636</c:v>
                      </c:pt>
                      <c:pt idx="1879">
                        <c:v>43637</c:v>
                      </c:pt>
                      <c:pt idx="1880">
                        <c:v>43640</c:v>
                      </c:pt>
                      <c:pt idx="1881">
                        <c:v>43641</c:v>
                      </c:pt>
                      <c:pt idx="1882">
                        <c:v>43642</c:v>
                      </c:pt>
                      <c:pt idx="1883">
                        <c:v>43643</c:v>
                      </c:pt>
                      <c:pt idx="1884">
                        <c:v>43644</c:v>
                      </c:pt>
                      <c:pt idx="1885">
                        <c:v>43646</c:v>
                      </c:pt>
                      <c:pt idx="1886">
                        <c:v>43647</c:v>
                      </c:pt>
                      <c:pt idx="1887">
                        <c:v>43648</c:v>
                      </c:pt>
                      <c:pt idx="1888">
                        <c:v>43649</c:v>
                      </c:pt>
                      <c:pt idx="1889">
                        <c:v>43650</c:v>
                      </c:pt>
                      <c:pt idx="1890">
                        <c:v>43651</c:v>
                      </c:pt>
                      <c:pt idx="1891">
                        <c:v>43654</c:v>
                      </c:pt>
                      <c:pt idx="1892">
                        <c:v>43655</c:v>
                      </c:pt>
                      <c:pt idx="1893">
                        <c:v>43656</c:v>
                      </c:pt>
                      <c:pt idx="1894">
                        <c:v>43657</c:v>
                      </c:pt>
                      <c:pt idx="1895">
                        <c:v>43658</c:v>
                      </c:pt>
                      <c:pt idx="1896">
                        <c:v>43661</c:v>
                      </c:pt>
                      <c:pt idx="1897">
                        <c:v>43662</c:v>
                      </c:pt>
                      <c:pt idx="1898">
                        <c:v>43663</c:v>
                      </c:pt>
                      <c:pt idx="1899">
                        <c:v>43664</c:v>
                      </c:pt>
                      <c:pt idx="1900">
                        <c:v>43665</c:v>
                      </c:pt>
                      <c:pt idx="1901">
                        <c:v>43668</c:v>
                      </c:pt>
                      <c:pt idx="1902">
                        <c:v>43669</c:v>
                      </c:pt>
                      <c:pt idx="1903">
                        <c:v>43670</c:v>
                      </c:pt>
                      <c:pt idx="1904">
                        <c:v>43671</c:v>
                      </c:pt>
                      <c:pt idx="1905">
                        <c:v>43672</c:v>
                      </c:pt>
                      <c:pt idx="1906">
                        <c:v>43675</c:v>
                      </c:pt>
                      <c:pt idx="1907">
                        <c:v>43676</c:v>
                      </c:pt>
                      <c:pt idx="1908">
                        <c:v>43677</c:v>
                      </c:pt>
                      <c:pt idx="1909">
                        <c:v>43678</c:v>
                      </c:pt>
                      <c:pt idx="1910">
                        <c:v>43679</c:v>
                      </c:pt>
                      <c:pt idx="1911">
                        <c:v>43682</c:v>
                      </c:pt>
                      <c:pt idx="1912">
                        <c:v>43683</c:v>
                      </c:pt>
                      <c:pt idx="1913">
                        <c:v>43684</c:v>
                      </c:pt>
                      <c:pt idx="1914">
                        <c:v>43685</c:v>
                      </c:pt>
                      <c:pt idx="1915">
                        <c:v>43686</c:v>
                      </c:pt>
                      <c:pt idx="1916">
                        <c:v>43689</c:v>
                      </c:pt>
                      <c:pt idx="1917">
                        <c:v>43690</c:v>
                      </c:pt>
                      <c:pt idx="1918">
                        <c:v>43691</c:v>
                      </c:pt>
                      <c:pt idx="1919">
                        <c:v>43692</c:v>
                      </c:pt>
                      <c:pt idx="1920">
                        <c:v>43693</c:v>
                      </c:pt>
                      <c:pt idx="1921">
                        <c:v>43696</c:v>
                      </c:pt>
                      <c:pt idx="1922">
                        <c:v>43697</c:v>
                      </c:pt>
                      <c:pt idx="1923">
                        <c:v>43698</c:v>
                      </c:pt>
                      <c:pt idx="1924">
                        <c:v>43699</c:v>
                      </c:pt>
                      <c:pt idx="1925">
                        <c:v>43700</c:v>
                      </c:pt>
                      <c:pt idx="1926">
                        <c:v>43703</c:v>
                      </c:pt>
                      <c:pt idx="1927">
                        <c:v>43704</c:v>
                      </c:pt>
                      <c:pt idx="1928">
                        <c:v>43705</c:v>
                      </c:pt>
                      <c:pt idx="1929">
                        <c:v>43706</c:v>
                      </c:pt>
                      <c:pt idx="1930">
                        <c:v>43707</c:v>
                      </c:pt>
                      <c:pt idx="1931">
                        <c:v>43708</c:v>
                      </c:pt>
                      <c:pt idx="1932">
                        <c:v>43710</c:v>
                      </c:pt>
                      <c:pt idx="1933">
                        <c:v>43711</c:v>
                      </c:pt>
                      <c:pt idx="1934">
                        <c:v>43712</c:v>
                      </c:pt>
                      <c:pt idx="1935">
                        <c:v>43713</c:v>
                      </c:pt>
                      <c:pt idx="1936">
                        <c:v>43714</c:v>
                      </c:pt>
                      <c:pt idx="1937">
                        <c:v>43717</c:v>
                      </c:pt>
                      <c:pt idx="1938">
                        <c:v>43718</c:v>
                      </c:pt>
                      <c:pt idx="1939">
                        <c:v>43719</c:v>
                      </c:pt>
                      <c:pt idx="1940">
                        <c:v>43720</c:v>
                      </c:pt>
                      <c:pt idx="1941">
                        <c:v>43724</c:v>
                      </c:pt>
                      <c:pt idx="1942">
                        <c:v>43725</c:v>
                      </c:pt>
                      <c:pt idx="1943">
                        <c:v>43726</c:v>
                      </c:pt>
                      <c:pt idx="1944">
                        <c:v>43727</c:v>
                      </c:pt>
                      <c:pt idx="1945">
                        <c:v>43728</c:v>
                      </c:pt>
                      <c:pt idx="1946">
                        <c:v>43731</c:v>
                      </c:pt>
                      <c:pt idx="1947">
                        <c:v>43732</c:v>
                      </c:pt>
                      <c:pt idx="1948">
                        <c:v>43733</c:v>
                      </c:pt>
                      <c:pt idx="1949">
                        <c:v>43734</c:v>
                      </c:pt>
                      <c:pt idx="1950">
                        <c:v>43735</c:v>
                      </c:pt>
                      <c:pt idx="1951">
                        <c:v>43738</c:v>
                      </c:pt>
                      <c:pt idx="1952">
                        <c:v>43746</c:v>
                      </c:pt>
                      <c:pt idx="1953">
                        <c:v>43747</c:v>
                      </c:pt>
                      <c:pt idx="1954">
                        <c:v>43748</c:v>
                      </c:pt>
                      <c:pt idx="1955">
                        <c:v>43749</c:v>
                      </c:pt>
                      <c:pt idx="1956">
                        <c:v>43752</c:v>
                      </c:pt>
                      <c:pt idx="1957">
                        <c:v>43753</c:v>
                      </c:pt>
                      <c:pt idx="1958">
                        <c:v>43754</c:v>
                      </c:pt>
                      <c:pt idx="1959">
                        <c:v>43755</c:v>
                      </c:pt>
                      <c:pt idx="1960">
                        <c:v>43756</c:v>
                      </c:pt>
                      <c:pt idx="1961">
                        <c:v>43759</c:v>
                      </c:pt>
                      <c:pt idx="1962">
                        <c:v>43760</c:v>
                      </c:pt>
                      <c:pt idx="1963">
                        <c:v>43761</c:v>
                      </c:pt>
                      <c:pt idx="1964">
                        <c:v>43762</c:v>
                      </c:pt>
                      <c:pt idx="1965">
                        <c:v>43763</c:v>
                      </c:pt>
                      <c:pt idx="1966">
                        <c:v>43766</c:v>
                      </c:pt>
                      <c:pt idx="1967">
                        <c:v>43767</c:v>
                      </c:pt>
                      <c:pt idx="1968">
                        <c:v>43768</c:v>
                      </c:pt>
                      <c:pt idx="1969">
                        <c:v>43769</c:v>
                      </c:pt>
                      <c:pt idx="1970">
                        <c:v>43770</c:v>
                      </c:pt>
                      <c:pt idx="1971">
                        <c:v>43773</c:v>
                      </c:pt>
                      <c:pt idx="1972">
                        <c:v>43774</c:v>
                      </c:pt>
                      <c:pt idx="1973">
                        <c:v>43775</c:v>
                      </c:pt>
                      <c:pt idx="1974">
                        <c:v>43776</c:v>
                      </c:pt>
                      <c:pt idx="1975">
                        <c:v>43777</c:v>
                      </c:pt>
                      <c:pt idx="1976">
                        <c:v>43780</c:v>
                      </c:pt>
                      <c:pt idx="1977">
                        <c:v>43781</c:v>
                      </c:pt>
                      <c:pt idx="1978">
                        <c:v>43782</c:v>
                      </c:pt>
                      <c:pt idx="1979">
                        <c:v>43783</c:v>
                      </c:pt>
                      <c:pt idx="1980">
                        <c:v>43784</c:v>
                      </c:pt>
                      <c:pt idx="1981">
                        <c:v>43787</c:v>
                      </c:pt>
                      <c:pt idx="1982">
                        <c:v>43788</c:v>
                      </c:pt>
                      <c:pt idx="1983">
                        <c:v>43789</c:v>
                      </c:pt>
                      <c:pt idx="1984">
                        <c:v>43790</c:v>
                      </c:pt>
                      <c:pt idx="1985">
                        <c:v>43791</c:v>
                      </c:pt>
                      <c:pt idx="1986">
                        <c:v>43794</c:v>
                      </c:pt>
                      <c:pt idx="1987">
                        <c:v>43795</c:v>
                      </c:pt>
                      <c:pt idx="1988">
                        <c:v>43796</c:v>
                      </c:pt>
                      <c:pt idx="1989">
                        <c:v>43797</c:v>
                      </c:pt>
                      <c:pt idx="1990">
                        <c:v>43798</c:v>
                      </c:pt>
                      <c:pt idx="1991">
                        <c:v>43799</c:v>
                      </c:pt>
                      <c:pt idx="1992">
                        <c:v>43801</c:v>
                      </c:pt>
                      <c:pt idx="1993">
                        <c:v>43802</c:v>
                      </c:pt>
                      <c:pt idx="1994">
                        <c:v>43803</c:v>
                      </c:pt>
                      <c:pt idx="1995">
                        <c:v>43804</c:v>
                      </c:pt>
                      <c:pt idx="1996">
                        <c:v>43805</c:v>
                      </c:pt>
                      <c:pt idx="1997">
                        <c:v>43808</c:v>
                      </c:pt>
                      <c:pt idx="1998">
                        <c:v>43809</c:v>
                      </c:pt>
                      <c:pt idx="1999">
                        <c:v>43810</c:v>
                      </c:pt>
                      <c:pt idx="2000">
                        <c:v>43811</c:v>
                      </c:pt>
                      <c:pt idx="2001">
                        <c:v>43812</c:v>
                      </c:pt>
                      <c:pt idx="2002">
                        <c:v>43815</c:v>
                      </c:pt>
                      <c:pt idx="2003">
                        <c:v>43816</c:v>
                      </c:pt>
                      <c:pt idx="2004">
                        <c:v>43817</c:v>
                      </c:pt>
                      <c:pt idx="2005">
                        <c:v>43818</c:v>
                      </c:pt>
                      <c:pt idx="2006">
                        <c:v>43819</c:v>
                      </c:pt>
                      <c:pt idx="2007">
                        <c:v>43822</c:v>
                      </c:pt>
                      <c:pt idx="2008">
                        <c:v>43823</c:v>
                      </c:pt>
                      <c:pt idx="2009">
                        <c:v>43824</c:v>
                      </c:pt>
                      <c:pt idx="2010">
                        <c:v>43825</c:v>
                      </c:pt>
                      <c:pt idx="2011">
                        <c:v>43826</c:v>
                      </c:pt>
                      <c:pt idx="2012">
                        <c:v>43829</c:v>
                      </c:pt>
                      <c:pt idx="2013">
                        <c:v>43830</c:v>
                      </c:pt>
                      <c:pt idx="2014">
                        <c:v>43832</c:v>
                      </c:pt>
                      <c:pt idx="2015">
                        <c:v>43833</c:v>
                      </c:pt>
                      <c:pt idx="2016">
                        <c:v>43836</c:v>
                      </c:pt>
                      <c:pt idx="2017">
                        <c:v>43837</c:v>
                      </c:pt>
                      <c:pt idx="2018">
                        <c:v>43838</c:v>
                      </c:pt>
                      <c:pt idx="2019">
                        <c:v>43839</c:v>
                      </c:pt>
                      <c:pt idx="2020">
                        <c:v>43840</c:v>
                      </c:pt>
                      <c:pt idx="2021">
                        <c:v>43843</c:v>
                      </c:pt>
                      <c:pt idx="2022">
                        <c:v>43844</c:v>
                      </c:pt>
                      <c:pt idx="2023">
                        <c:v>43845</c:v>
                      </c:pt>
                      <c:pt idx="2024">
                        <c:v>43846</c:v>
                      </c:pt>
                      <c:pt idx="2025">
                        <c:v>43847</c:v>
                      </c:pt>
                      <c:pt idx="2026">
                        <c:v>43850</c:v>
                      </c:pt>
                      <c:pt idx="2027">
                        <c:v>43851</c:v>
                      </c:pt>
                      <c:pt idx="2028">
                        <c:v>43861</c:v>
                      </c:pt>
                      <c:pt idx="2029">
                        <c:v>43867</c:v>
                      </c:pt>
                      <c:pt idx="2030">
                        <c:v>43868</c:v>
                      </c:pt>
                      <c:pt idx="2031">
                        <c:v>43871</c:v>
                      </c:pt>
                      <c:pt idx="2032">
                        <c:v>43872</c:v>
                      </c:pt>
                      <c:pt idx="2033">
                        <c:v>43873</c:v>
                      </c:pt>
                      <c:pt idx="2034">
                        <c:v>43874</c:v>
                      </c:pt>
                      <c:pt idx="2035">
                        <c:v>43875</c:v>
                      </c:pt>
                      <c:pt idx="2036">
                        <c:v>43878</c:v>
                      </c:pt>
                      <c:pt idx="2037">
                        <c:v>43879</c:v>
                      </c:pt>
                      <c:pt idx="2038">
                        <c:v>43880</c:v>
                      </c:pt>
                      <c:pt idx="2039">
                        <c:v>43881</c:v>
                      </c:pt>
                      <c:pt idx="2040">
                        <c:v>43882</c:v>
                      </c:pt>
                      <c:pt idx="2041">
                        <c:v>43885</c:v>
                      </c:pt>
                      <c:pt idx="2042">
                        <c:v>43886</c:v>
                      </c:pt>
                      <c:pt idx="2043">
                        <c:v>43887</c:v>
                      </c:pt>
                      <c:pt idx="2044">
                        <c:v>43888</c:v>
                      </c:pt>
                      <c:pt idx="2045">
                        <c:v>43889</c:v>
                      </c:pt>
                      <c:pt idx="2046">
                        <c:v>43890</c:v>
                      </c:pt>
                      <c:pt idx="2047">
                        <c:v>43892</c:v>
                      </c:pt>
                      <c:pt idx="2048">
                        <c:v>43893</c:v>
                      </c:pt>
                      <c:pt idx="2049">
                        <c:v>43894</c:v>
                      </c:pt>
                      <c:pt idx="2050">
                        <c:v>43895</c:v>
                      </c:pt>
                      <c:pt idx="2051">
                        <c:v>43896</c:v>
                      </c:pt>
                      <c:pt idx="2052">
                        <c:v>43899</c:v>
                      </c:pt>
                      <c:pt idx="2053">
                        <c:v>43900</c:v>
                      </c:pt>
                      <c:pt idx="2054">
                        <c:v>43901</c:v>
                      </c:pt>
                      <c:pt idx="2055">
                        <c:v>43902</c:v>
                      </c:pt>
                      <c:pt idx="2056">
                        <c:v>43903</c:v>
                      </c:pt>
                      <c:pt idx="2057">
                        <c:v>43906</c:v>
                      </c:pt>
                      <c:pt idx="2058">
                        <c:v>43907</c:v>
                      </c:pt>
                      <c:pt idx="2059">
                        <c:v>43908</c:v>
                      </c:pt>
                      <c:pt idx="2060">
                        <c:v>43909</c:v>
                      </c:pt>
                      <c:pt idx="2061">
                        <c:v>43910</c:v>
                      </c:pt>
                      <c:pt idx="2062">
                        <c:v>43913</c:v>
                      </c:pt>
                      <c:pt idx="2063">
                        <c:v>43914</c:v>
                      </c:pt>
                      <c:pt idx="2064">
                        <c:v>43915</c:v>
                      </c:pt>
                      <c:pt idx="2065">
                        <c:v>43916</c:v>
                      </c:pt>
                      <c:pt idx="2066">
                        <c:v>43917</c:v>
                      </c:pt>
                      <c:pt idx="2067">
                        <c:v>43920</c:v>
                      </c:pt>
                      <c:pt idx="2068">
                        <c:v>43921</c:v>
                      </c:pt>
                      <c:pt idx="2069">
                        <c:v>43922</c:v>
                      </c:pt>
                      <c:pt idx="2070">
                        <c:v>43923</c:v>
                      </c:pt>
                      <c:pt idx="2071">
                        <c:v>43924</c:v>
                      </c:pt>
                      <c:pt idx="2072">
                        <c:v>43928</c:v>
                      </c:pt>
                      <c:pt idx="2073">
                        <c:v>43929</c:v>
                      </c:pt>
                      <c:pt idx="2074">
                        <c:v>43930</c:v>
                      </c:pt>
                      <c:pt idx="2075">
                        <c:v>43931</c:v>
                      </c:pt>
                      <c:pt idx="2076">
                        <c:v>43934</c:v>
                      </c:pt>
                      <c:pt idx="2077">
                        <c:v>43935</c:v>
                      </c:pt>
                      <c:pt idx="2078">
                        <c:v>43936</c:v>
                      </c:pt>
                      <c:pt idx="2079">
                        <c:v>43937</c:v>
                      </c:pt>
                      <c:pt idx="2080">
                        <c:v>43938</c:v>
                      </c:pt>
                      <c:pt idx="2081">
                        <c:v>43941</c:v>
                      </c:pt>
                      <c:pt idx="2082">
                        <c:v>43942</c:v>
                      </c:pt>
                      <c:pt idx="2083">
                        <c:v>43943</c:v>
                      </c:pt>
                      <c:pt idx="2084">
                        <c:v>43944</c:v>
                      </c:pt>
                      <c:pt idx="2085">
                        <c:v>43945</c:v>
                      </c:pt>
                      <c:pt idx="2086">
                        <c:v>43948</c:v>
                      </c:pt>
                      <c:pt idx="2087">
                        <c:v>43949</c:v>
                      </c:pt>
                      <c:pt idx="2088">
                        <c:v>43950</c:v>
                      </c:pt>
                      <c:pt idx="2089">
                        <c:v>43951</c:v>
                      </c:pt>
                      <c:pt idx="2090">
                        <c:v>43957</c:v>
                      </c:pt>
                      <c:pt idx="2091">
                        <c:v>43958</c:v>
                      </c:pt>
                      <c:pt idx="2092">
                        <c:v>43959</c:v>
                      </c:pt>
                      <c:pt idx="2093">
                        <c:v>43962</c:v>
                      </c:pt>
                      <c:pt idx="2094">
                        <c:v>43963</c:v>
                      </c:pt>
                      <c:pt idx="2095">
                        <c:v>43964</c:v>
                      </c:pt>
                      <c:pt idx="2096">
                        <c:v>43965</c:v>
                      </c:pt>
                      <c:pt idx="2097">
                        <c:v>43966</c:v>
                      </c:pt>
                      <c:pt idx="2098">
                        <c:v>43969</c:v>
                      </c:pt>
                      <c:pt idx="2099">
                        <c:v>43970</c:v>
                      </c:pt>
                      <c:pt idx="2100">
                        <c:v>43971</c:v>
                      </c:pt>
                      <c:pt idx="2101">
                        <c:v>43972</c:v>
                      </c:pt>
                      <c:pt idx="2102">
                        <c:v>43973</c:v>
                      </c:pt>
                      <c:pt idx="2103">
                        <c:v>43976</c:v>
                      </c:pt>
                      <c:pt idx="2104">
                        <c:v>43977</c:v>
                      </c:pt>
                      <c:pt idx="2105">
                        <c:v>43978</c:v>
                      </c:pt>
                      <c:pt idx="2106">
                        <c:v>43979</c:v>
                      </c:pt>
                      <c:pt idx="2107">
                        <c:v>43980</c:v>
                      </c:pt>
                      <c:pt idx="2108">
                        <c:v>43982</c:v>
                      </c:pt>
                      <c:pt idx="2109">
                        <c:v>43983</c:v>
                      </c:pt>
                      <c:pt idx="2110">
                        <c:v>43984</c:v>
                      </c:pt>
                      <c:pt idx="2111">
                        <c:v>43985</c:v>
                      </c:pt>
                      <c:pt idx="2112">
                        <c:v>43986</c:v>
                      </c:pt>
                      <c:pt idx="2113">
                        <c:v>43987</c:v>
                      </c:pt>
                      <c:pt idx="2114">
                        <c:v>43990</c:v>
                      </c:pt>
                      <c:pt idx="2115">
                        <c:v>43991</c:v>
                      </c:pt>
                      <c:pt idx="2116">
                        <c:v>43992</c:v>
                      </c:pt>
                      <c:pt idx="2117">
                        <c:v>43993</c:v>
                      </c:pt>
                      <c:pt idx="2118">
                        <c:v>43994</c:v>
                      </c:pt>
                      <c:pt idx="2119">
                        <c:v>43997</c:v>
                      </c:pt>
                      <c:pt idx="2120">
                        <c:v>43998</c:v>
                      </c:pt>
                      <c:pt idx="2121">
                        <c:v>43999</c:v>
                      </c:pt>
                      <c:pt idx="2122">
                        <c:v>44000</c:v>
                      </c:pt>
                      <c:pt idx="2123">
                        <c:v>44001</c:v>
                      </c:pt>
                      <c:pt idx="2124">
                        <c:v>44004</c:v>
                      </c:pt>
                      <c:pt idx="2125">
                        <c:v>44005</c:v>
                      </c:pt>
                      <c:pt idx="2126">
                        <c:v>44006</c:v>
                      </c:pt>
                      <c:pt idx="2127">
                        <c:v>44011</c:v>
                      </c:pt>
                      <c:pt idx="2128">
                        <c:v>44012</c:v>
                      </c:pt>
                      <c:pt idx="2129">
                        <c:v>44013</c:v>
                      </c:pt>
                      <c:pt idx="2130">
                        <c:v>44014</c:v>
                      </c:pt>
                      <c:pt idx="2131">
                        <c:v>44015</c:v>
                      </c:pt>
                      <c:pt idx="2132">
                        <c:v>44018</c:v>
                      </c:pt>
                      <c:pt idx="2133">
                        <c:v>44019</c:v>
                      </c:pt>
                      <c:pt idx="2134">
                        <c:v>44020</c:v>
                      </c:pt>
                      <c:pt idx="2135">
                        <c:v>44021</c:v>
                      </c:pt>
                      <c:pt idx="2136">
                        <c:v>44022</c:v>
                      </c:pt>
                      <c:pt idx="2137">
                        <c:v>44025</c:v>
                      </c:pt>
                      <c:pt idx="2138">
                        <c:v>44026</c:v>
                      </c:pt>
                      <c:pt idx="2139">
                        <c:v>44027</c:v>
                      </c:pt>
                      <c:pt idx="2140">
                        <c:v>44028</c:v>
                      </c:pt>
                      <c:pt idx="2141">
                        <c:v>44029</c:v>
                      </c:pt>
                      <c:pt idx="2142">
                        <c:v>44032</c:v>
                      </c:pt>
                      <c:pt idx="2143">
                        <c:v>44033</c:v>
                      </c:pt>
                      <c:pt idx="2144">
                        <c:v>44034</c:v>
                      </c:pt>
                      <c:pt idx="2145">
                        <c:v>44035</c:v>
                      </c:pt>
                      <c:pt idx="2146">
                        <c:v>44036</c:v>
                      </c:pt>
                      <c:pt idx="2147">
                        <c:v>44039</c:v>
                      </c:pt>
                      <c:pt idx="2148">
                        <c:v>44040</c:v>
                      </c:pt>
                      <c:pt idx="2149">
                        <c:v>44041</c:v>
                      </c:pt>
                      <c:pt idx="2150">
                        <c:v>44042</c:v>
                      </c:pt>
                      <c:pt idx="2151">
                        <c:v>44043</c:v>
                      </c:pt>
                      <c:pt idx="2152">
                        <c:v>44046</c:v>
                      </c:pt>
                      <c:pt idx="2153">
                        <c:v>44047</c:v>
                      </c:pt>
                      <c:pt idx="2154">
                        <c:v>44048</c:v>
                      </c:pt>
                      <c:pt idx="2155">
                        <c:v>44049</c:v>
                      </c:pt>
                      <c:pt idx="2156">
                        <c:v>44050</c:v>
                      </c:pt>
                      <c:pt idx="2157">
                        <c:v>44053</c:v>
                      </c:pt>
                      <c:pt idx="2158">
                        <c:v>44054</c:v>
                      </c:pt>
                      <c:pt idx="2159">
                        <c:v>44055</c:v>
                      </c:pt>
                      <c:pt idx="2160">
                        <c:v>44056</c:v>
                      </c:pt>
                      <c:pt idx="2161">
                        <c:v>44057</c:v>
                      </c:pt>
                      <c:pt idx="2162">
                        <c:v>44060</c:v>
                      </c:pt>
                      <c:pt idx="2163">
                        <c:v>44061</c:v>
                      </c:pt>
                      <c:pt idx="2164">
                        <c:v>44062</c:v>
                      </c:pt>
                      <c:pt idx="2165">
                        <c:v>44063</c:v>
                      </c:pt>
                      <c:pt idx="2166">
                        <c:v>44064</c:v>
                      </c:pt>
                      <c:pt idx="2167">
                        <c:v>44067</c:v>
                      </c:pt>
                      <c:pt idx="2168">
                        <c:v>44068</c:v>
                      </c:pt>
                      <c:pt idx="2169">
                        <c:v>44069</c:v>
                      </c:pt>
                      <c:pt idx="2170">
                        <c:v>44070</c:v>
                      </c:pt>
                      <c:pt idx="2171">
                        <c:v>44071</c:v>
                      </c:pt>
                      <c:pt idx="2172">
                        <c:v>44074</c:v>
                      </c:pt>
                      <c:pt idx="2173">
                        <c:v>44075</c:v>
                      </c:pt>
                      <c:pt idx="2174">
                        <c:v>44076</c:v>
                      </c:pt>
                      <c:pt idx="2175">
                        <c:v>44077</c:v>
                      </c:pt>
                      <c:pt idx="2176">
                        <c:v>44078</c:v>
                      </c:pt>
                      <c:pt idx="2177">
                        <c:v>44081</c:v>
                      </c:pt>
                      <c:pt idx="2178">
                        <c:v>44082</c:v>
                      </c:pt>
                      <c:pt idx="2179">
                        <c:v>44083</c:v>
                      </c:pt>
                      <c:pt idx="2180">
                        <c:v>44084</c:v>
                      </c:pt>
                      <c:pt idx="2181">
                        <c:v>44085</c:v>
                      </c:pt>
                      <c:pt idx="2182">
                        <c:v>44088</c:v>
                      </c:pt>
                      <c:pt idx="2183">
                        <c:v>44089</c:v>
                      </c:pt>
                      <c:pt idx="2184">
                        <c:v>44090</c:v>
                      </c:pt>
                      <c:pt idx="2185">
                        <c:v>44091</c:v>
                      </c:pt>
                      <c:pt idx="2186">
                        <c:v>44092</c:v>
                      </c:pt>
                      <c:pt idx="2187">
                        <c:v>44095</c:v>
                      </c:pt>
                      <c:pt idx="2188">
                        <c:v>44096</c:v>
                      </c:pt>
                      <c:pt idx="2189">
                        <c:v>44097</c:v>
                      </c:pt>
                      <c:pt idx="2190">
                        <c:v>44098</c:v>
                      </c:pt>
                      <c:pt idx="2191">
                        <c:v>44099</c:v>
                      </c:pt>
                      <c:pt idx="2192">
                        <c:v>44102</c:v>
                      </c:pt>
                      <c:pt idx="2193">
                        <c:v>44103</c:v>
                      </c:pt>
                      <c:pt idx="2194">
                        <c:v>44104</c:v>
                      </c:pt>
                      <c:pt idx="2195">
                        <c:v>44113</c:v>
                      </c:pt>
                      <c:pt idx="2196">
                        <c:v>44116</c:v>
                      </c:pt>
                      <c:pt idx="2197">
                        <c:v>44117</c:v>
                      </c:pt>
                      <c:pt idx="2198">
                        <c:v>44118</c:v>
                      </c:pt>
                      <c:pt idx="2199">
                        <c:v>44119</c:v>
                      </c:pt>
                      <c:pt idx="2200">
                        <c:v>44120</c:v>
                      </c:pt>
                      <c:pt idx="2201">
                        <c:v>44123</c:v>
                      </c:pt>
                      <c:pt idx="2202">
                        <c:v>44124</c:v>
                      </c:pt>
                      <c:pt idx="2203">
                        <c:v>44125</c:v>
                      </c:pt>
                      <c:pt idx="2204">
                        <c:v>44126</c:v>
                      </c:pt>
                      <c:pt idx="2205">
                        <c:v>44127</c:v>
                      </c:pt>
                      <c:pt idx="2206">
                        <c:v>44130</c:v>
                      </c:pt>
                      <c:pt idx="2207">
                        <c:v>44131</c:v>
                      </c:pt>
                      <c:pt idx="2208">
                        <c:v>44132</c:v>
                      </c:pt>
                      <c:pt idx="2209">
                        <c:v>44133</c:v>
                      </c:pt>
                      <c:pt idx="2210">
                        <c:v>44134</c:v>
                      </c:pt>
                      <c:pt idx="2211">
                        <c:v>44135</c:v>
                      </c:pt>
                      <c:pt idx="2212">
                        <c:v>44137</c:v>
                      </c:pt>
                      <c:pt idx="2213">
                        <c:v>44138</c:v>
                      </c:pt>
                      <c:pt idx="2214">
                        <c:v>44139</c:v>
                      </c:pt>
                      <c:pt idx="2215">
                        <c:v>44140</c:v>
                      </c:pt>
                      <c:pt idx="2216">
                        <c:v>44141</c:v>
                      </c:pt>
                      <c:pt idx="2217">
                        <c:v>44144</c:v>
                      </c:pt>
                      <c:pt idx="2218">
                        <c:v>44145</c:v>
                      </c:pt>
                      <c:pt idx="2219">
                        <c:v>44146</c:v>
                      </c:pt>
                      <c:pt idx="2220">
                        <c:v>44147</c:v>
                      </c:pt>
                      <c:pt idx="2221">
                        <c:v>44148</c:v>
                      </c:pt>
                      <c:pt idx="2222">
                        <c:v>44151</c:v>
                      </c:pt>
                      <c:pt idx="2223">
                        <c:v>44152</c:v>
                      </c:pt>
                      <c:pt idx="2224">
                        <c:v>44153</c:v>
                      </c:pt>
                      <c:pt idx="2225">
                        <c:v>44154</c:v>
                      </c:pt>
                      <c:pt idx="2226">
                        <c:v>44155</c:v>
                      </c:pt>
                      <c:pt idx="2227">
                        <c:v>44158</c:v>
                      </c:pt>
                      <c:pt idx="2228">
                        <c:v>44159</c:v>
                      </c:pt>
                      <c:pt idx="2229">
                        <c:v>44160</c:v>
                      </c:pt>
                      <c:pt idx="2230">
                        <c:v>44161</c:v>
                      </c:pt>
                      <c:pt idx="2231">
                        <c:v>44162</c:v>
                      </c:pt>
                      <c:pt idx="2232">
                        <c:v>44165</c:v>
                      </c:pt>
                      <c:pt idx="2233">
                        <c:v>44166</c:v>
                      </c:pt>
                      <c:pt idx="2234">
                        <c:v>44167</c:v>
                      </c:pt>
                      <c:pt idx="2235">
                        <c:v>44168</c:v>
                      </c:pt>
                      <c:pt idx="2236">
                        <c:v>44169</c:v>
                      </c:pt>
                      <c:pt idx="2237">
                        <c:v>44172</c:v>
                      </c:pt>
                      <c:pt idx="2238">
                        <c:v>44173</c:v>
                      </c:pt>
                      <c:pt idx="2239">
                        <c:v>44174</c:v>
                      </c:pt>
                      <c:pt idx="2240">
                        <c:v>44175</c:v>
                      </c:pt>
                      <c:pt idx="2241">
                        <c:v>44176</c:v>
                      </c:pt>
                      <c:pt idx="2242">
                        <c:v>44179</c:v>
                      </c:pt>
                      <c:pt idx="2243">
                        <c:v>44180</c:v>
                      </c:pt>
                      <c:pt idx="2244">
                        <c:v>44181</c:v>
                      </c:pt>
                      <c:pt idx="2245">
                        <c:v>44182</c:v>
                      </c:pt>
                      <c:pt idx="2246">
                        <c:v>44183</c:v>
                      </c:pt>
                      <c:pt idx="2247">
                        <c:v>44186</c:v>
                      </c:pt>
                      <c:pt idx="2248">
                        <c:v>44187</c:v>
                      </c:pt>
                      <c:pt idx="2249">
                        <c:v>44188</c:v>
                      </c:pt>
                      <c:pt idx="2250">
                        <c:v>44189</c:v>
                      </c:pt>
                      <c:pt idx="2251">
                        <c:v>44190</c:v>
                      </c:pt>
                      <c:pt idx="2252">
                        <c:v>44193</c:v>
                      </c:pt>
                      <c:pt idx="2253">
                        <c:v>44194</c:v>
                      </c:pt>
                      <c:pt idx="2254">
                        <c:v>44195</c:v>
                      </c:pt>
                      <c:pt idx="2255">
                        <c:v>44196</c:v>
                      </c:pt>
                      <c:pt idx="2256">
                        <c:v>44200</c:v>
                      </c:pt>
                      <c:pt idx="2257">
                        <c:v>44201</c:v>
                      </c:pt>
                      <c:pt idx="2258">
                        <c:v>44202</c:v>
                      </c:pt>
                      <c:pt idx="2259">
                        <c:v>44203</c:v>
                      </c:pt>
                      <c:pt idx="2260">
                        <c:v>44204</c:v>
                      </c:pt>
                      <c:pt idx="2261">
                        <c:v>44207</c:v>
                      </c:pt>
                      <c:pt idx="2262">
                        <c:v>44208</c:v>
                      </c:pt>
                      <c:pt idx="2263">
                        <c:v>44209</c:v>
                      </c:pt>
                      <c:pt idx="2264">
                        <c:v>44210</c:v>
                      </c:pt>
                      <c:pt idx="2265">
                        <c:v>44211</c:v>
                      </c:pt>
                      <c:pt idx="2266">
                        <c:v>44214</c:v>
                      </c:pt>
                      <c:pt idx="2267">
                        <c:v>44215</c:v>
                      </c:pt>
                      <c:pt idx="2268">
                        <c:v>44216</c:v>
                      </c:pt>
                      <c:pt idx="2269">
                        <c:v>44217</c:v>
                      </c:pt>
                      <c:pt idx="2270">
                        <c:v>44218</c:v>
                      </c:pt>
                      <c:pt idx="2271">
                        <c:v>44221</c:v>
                      </c:pt>
                      <c:pt idx="2272">
                        <c:v>44222</c:v>
                      </c:pt>
                      <c:pt idx="2273">
                        <c:v>44223</c:v>
                      </c:pt>
                      <c:pt idx="2274">
                        <c:v>44224</c:v>
                      </c:pt>
                      <c:pt idx="2275">
                        <c:v>44225</c:v>
                      </c:pt>
                      <c:pt idx="2276">
                        <c:v>44227</c:v>
                      </c:pt>
                      <c:pt idx="2277">
                        <c:v>44228</c:v>
                      </c:pt>
                      <c:pt idx="2278">
                        <c:v>44229</c:v>
                      </c:pt>
                      <c:pt idx="2279">
                        <c:v>44230</c:v>
                      </c:pt>
                      <c:pt idx="2280">
                        <c:v>44231</c:v>
                      </c:pt>
                      <c:pt idx="2281">
                        <c:v>44232</c:v>
                      </c:pt>
                      <c:pt idx="2282">
                        <c:v>44235</c:v>
                      </c:pt>
                      <c:pt idx="2283">
                        <c:v>44246</c:v>
                      </c:pt>
                      <c:pt idx="2284">
                        <c:v>44249</c:v>
                      </c:pt>
                      <c:pt idx="2285">
                        <c:v>44250</c:v>
                      </c:pt>
                      <c:pt idx="2286">
                        <c:v>44251</c:v>
                      </c:pt>
                      <c:pt idx="2287">
                        <c:v>44252</c:v>
                      </c:pt>
                      <c:pt idx="2288">
                        <c:v>44253</c:v>
                      </c:pt>
                      <c:pt idx="2289">
                        <c:v>44255</c:v>
                      </c:pt>
                      <c:pt idx="2290">
                        <c:v>44256</c:v>
                      </c:pt>
                      <c:pt idx="2291">
                        <c:v>44257</c:v>
                      </c:pt>
                      <c:pt idx="2292">
                        <c:v>44258</c:v>
                      </c:pt>
                      <c:pt idx="2293">
                        <c:v>44259</c:v>
                      </c:pt>
                      <c:pt idx="2294">
                        <c:v>44260</c:v>
                      </c:pt>
                      <c:pt idx="2295">
                        <c:v>44263</c:v>
                      </c:pt>
                      <c:pt idx="2296">
                        <c:v>44264</c:v>
                      </c:pt>
                      <c:pt idx="2297">
                        <c:v>44265</c:v>
                      </c:pt>
                      <c:pt idx="2298">
                        <c:v>44266</c:v>
                      </c:pt>
                      <c:pt idx="2299">
                        <c:v>44267</c:v>
                      </c:pt>
                      <c:pt idx="2300">
                        <c:v>44270</c:v>
                      </c:pt>
                      <c:pt idx="2301">
                        <c:v>44271</c:v>
                      </c:pt>
                      <c:pt idx="2302">
                        <c:v>44272</c:v>
                      </c:pt>
                      <c:pt idx="2303">
                        <c:v>44273</c:v>
                      </c:pt>
                      <c:pt idx="2304">
                        <c:v>44274</c:v>
                      </c:pt>
                      <c:pt idx="2305">
                        <c:v>44277</c:v>
                      </c:pt>
                      <c:pt idx="2306">
                        <c:v>44278</c:v>
                      </c:pt>
                      <c:pt idx="2307">
                        <c:v>44279</c:v>
                      </c:pt>
                      <c:pt idx="2308">
                        <c:v>44280</c:v>
                      </c:pt>
                      <c:pt idx="2309">
                        <c:v>44281</c:v>
                      </c:pt>
                      <c:pt idx="2310">
                        <c:v>44284</c:v>
                      </c:pt>
                      <c:pt idx="2311">
                        <c:v>44285</c:v>
                      </c:pt>
                      <c:pt idx="2312">
                        <c:v>44286</c:v>
                      </c:pt>
                      <c:pt idx="2313">
                        <c:v>44287</c:v>
                      </c:pt>
                      <c:pt idx="2314">
                        <c:v>44288</c:v>
                      </c:pt>
                      <c:pt idx="2315">
                        <c:v>44292</c:v>
                      </c:pt>
                      <c:pt idx="2316">
                        <c:v>44293</c:v>
                      </c:pt>
                      <c:pt idx="2317">
                        <c:v>44294</c:v>
                      </c:pt>
                      <c:pt idx="2318">
                        <c:v>44295</c:v>
                      </c:pt>
                      <c:pt idx="2319">
                        <c:v>44298</c:v>
                      </c:pt>
                      <c:pt idx="2320">
                        <c:v>44299</c:v>
                      </c:pt>
                      <c:pt idx="2321">
                        <c:v>44300</c:v>
                      </c:pt>
                      <c:pt idx="2322">
                        <c:v>44301</c:v>
                      </c:pt>
                      <c:pt idx="2323">
                        <c:v>44302</c:v>
                      </c:pt>
                      <c:pt idx="2324">
                        <c:v>44305</c:v>
                      </c:pt>
                      <c:pt idx="2325">
                        <c:v>44306</c:v>
                      </c:pt>
                      <c:pt idx="2326">
                        <c:v>44307</c:v>
                      </c:pt>
                      <c:pt idx="2327">
                        <c:v>44308</c:v>
                      </c:pt>
                      <c:pt idx="2328">
                        <c:v>44309</c:v>
                      </c:pt>
                      <c:pt idx="2329">
                        <c:v>44311</c:v>
                      </c:pt>
                      <c:pt idx="2330">
                        <c:v>44312</c:v>
                      </c:pt>
                      <c:pt idx="2331">
                        <c:v>44313</c:v>
                      </c:pt>
                      <c:pt idx="2332">
                        <c:v>44314</c:v>
                      </c:pt>
                      <c:pt idx="2333">
                        <c:v>44315</c:v>
                      </c:pt>
                      <c:pt idx="2334">
                        <c:v>44316</c:v>
                      </c:pt>
                      <c:pt idx="2335">
                        <c:v>44322</c:v>
                      </c:pt>
                      <c:pt idx="2336">
                        <c:v>44323</c:v>
                      </c:pt>
                      <c:pt idx="2337">
                        <c:v>44324</c:v>
                      </c:pt>
                      <c:pt idx="2338">
                        <c:v>44326</c:v>
                      </c:pt>
                      <c:pt idx="2339">
                        <c:v>44327</c:v>
                      </c:pt>
                      <c:pt idx="2340">
                        <c:v>44328</c:v>
                      </c:pt>
                      <c:pt idx="2341">
                        <c:v>44329</c:v>
                      </c:pt>
                      <c:pt idx="2342">
                        <c:v>44330</c:v>
                      </c:pt>
                      <c:pt idx="2343">
                        <c:v>44333</c:v>
                      </c:pt>
                      <c:pt idx="2344">
                        <c:v>44334</c:v>
                      </c:pt>
                      <c:pt idx="2345">
                        <c:v>44335</c:v>
                      </c:pt>
                      <c:pt idx="2346">
                        <c:v>44336</c:v>
                      </c:pt>
                      <c:pt idx="2347">
                        <c:v>44337</c:v>
                      </c:pt>
                      <c:pt idx="2348">
                        <c:v>44340</c:v>
                      </c:pt>
                      <c:pt idx="2349">
                        <c:v>44341</c:v>
                      </c:pt>
                      <c:pt idx="2350">
                        <c:v>44342</c:v>
                      </c:pt>
                      <c:pt idx="2351">
                        <c:v>44343</c:v>
                      </c:pt>
                      <c:pt idx="2352">
                        <c:v>44344</c:v>
                      </c:pt>
                      <c:pt idx="2353">
                        <c:v>44347</c:v>
                      </c:pt>
                      <c:pt idx="2354">
                        <c:v>44348</c:v>
                      </c:pt>
                      <c:pt idx="2355">
                        <c:v>44349</c:v>
                      </c:pt>
                      <c:pt idx="2356">
                        <c:v>44350</c:v>
                      </c:pt>
                      <c:pt idx="2357">
                        <c:v>44351</c:v>
                      </c:pt>
                      <c:pt idx="2358">
                        <c:v>44354</c:v>
                      </c:pt>
                      <c:pt idx="2359">
                        <c:v>44355</c:v>
                      </c:pt>
                      <c:pt idx="2360">
                        <c:v>44356</c:v>
                      </c:pt>
                      <c:pt idx="2361">
                        <c:v>44357</c:v>
                      </c:pt>
                      <c:pt idx="2362">
                        <c:v>44358</c:v>
                      </c:pt>
                      <c:pt idx="2363">
                        <c:v>44362</c:v>
                      </c:pt>
                      <c:pt idx="2364">
                        <c:v>44363</c:v>
                      </c:pt>
                      <c:pt idx="2365">
                        <c:v>44364</c:v>
                      </c:pt>
                      <c:pt idx="2366">
                        <c:v>44365</c:v>
                      </c:pt>
                      <c:pt idx="2367">
                        <c:v>44368</c:v>
                      </c:pt>
                      <c:pt idx="2368">
                        <c:v>44369</c:v>
                      </c:pt>
                      <c:pt idx="2369">
                        <c:v>44370</c:v>
                      </c:pt>
                      <c:pt idx="2370">
                        <c:v>44371</c:v>
                      </c:pt>
                      <c:pt idx="2371">
                        <c:v>44372</c:v>
                      </c:pt>
                      <c:pt idx="2372">
                        <c:v>44375</c:v>
                      </c:pt>
                      <c:pt idx="2373">
                        <c:v>44376</c:v>
                      </c:pt>
                      <c:pt idx="2374">
                        <c:v>44377</c:v>
                      </c:pt>
                      <c:pt idx="2375">
                        <c:v>44378</c:v>
                      </c:pt>
                      <c:pt idx="2376">
                        <c:v>44379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44389</c:v>
                      </c:pt>
                      <c:pt idx="2383">
                        <c:v>44390</c:v>
                      </c:pt>
                      <c:pt idx="2384">
                        <c:v>44391</c:v>
                      </c:pt>
                      <c:pt idx="2385">
                        <c:v>44392</c:v>
                      </c:pt>
                      <c:pt idx="2386">
                        <c:v>44393</c:v>
                      </c:pt>
                      <c:pt idx="2387">
                        <c:v>44396</c:v>
                      </c:pt>
                      <c:pt idx="2388">
                        <c:v>44397</c:v>
                      </c:pt>
                      <c:pt idx="2389">
                        <c:v>44398</c:v>
                      </c:pt>
                      <c:pt idx="2390">
                        <c:v>44399</c:v>
                      </c:pt>
                      <c:pt idx="2391">
                        <c:v>44400</c:v>
                      </c:pt>
                      <c:pt idx="2392">
                        <c:v>44403</c:v>
                      </c:pt>
                      <c:pt idx="2393">
                        <c:v>44404</c:v>
                      </c:pt>
                      <c:pt idx="2394">
                        <c:v>44405</c:v>
                      </c:pt>
                      <c:pt idx="2395">
                        <c:v>44406</c:v>
                      </c:pt>
                      <c:pt idx="2396">
                        <c:v>44407</c:v>
                      </c:pt>
                      <c:pt idx="2397">
                        <c:v>44408</c:v>
                      </c:pt>
                      <c:pt idx="2398">
                        <c:v>44410</c:v>
                      </c:pt>
                      <c:pt idx="2399">
                        <c:v>44411</c:v>
                      </c:pt>
                      <c:pt idx="2400">
                        <c:v>44412</c:v>
                      </c:pt>
                      <c:pt idx="2401">
                        <c:v>44413</c:v>
                      </c:pt>
                      <c:pt idx="2402">
                        <c:v>44414</c:v>
                      </c:pt>
                      <c:pt idx="2403">
                        <c:v>44417</c:v>
                      </c:pt>
                      <c:pt idx="2404">
                        <c:v>44418</c:v>
                      </c:pt>
                      <c:pt idx="2405">
                        <c:v>44419</c:v>
                      </c:pt>
                      <c:pt idx="2406">
                        <c:v>44420</c:v>
                      </c:pt>
                      <c:pt idx="2407">
                        <c:v>44421</c:v>
                      </c:pt>
                      <c:pt idx="2408">
                        <c:v>44424</c:v>
                      </c:pt>
                      <c:pt idx="2409">
                        <c:v>44425</c:v>
                      </c:pt>
                      <c:pt idx="2410">
                        <c:v>44426</c:v>
                      </c:pt>
                      <c:pt idx="2411">
                        <c:v>44427</c:v>
                      </c:pt>
                      <c:pt idx="2412">
                        <c:v>44428</c:v>
                      </c:pt>
                      <c:pt idx="2413">
                        <c:v>44431</c:v>
                      </c:pt>
                      <c:pt idx="2414">
                        <c:v>44432</c:v>
                      </c:pt>
                      <c:pt idx="2415">
                        <c:v>44433</c:v>
                      </c:pt>
                      <c:pt idx="2416">
                        <c:v>44434</c:v>
                      </c:pt>
                      <c:pt idx="2417">
                        <c:v>44435</c:v>
                      </c:pt>
                      <c:pt idx="2418">
                        <c:v>44438</c:v>
                      </c:pt>
                      <c:pt idx="2419">
                        <c:v>44439</c:v>
                      </c:pt>
                      <c:pt idx="2420">
                        <c:v>44440</c:v>
                      </c:pt>
                      <c:pt idx="2421">
                        <c:v>44441</c:v>
                      </c:pt>
                      <c:pt idx="2422">
                        <c:v>44442</c:v>
                      </c:pt>
                      <c:pt idx="2423">
                        <c:v>44445</c:v>
                      </c:pt>
                      <c:pt idx="2424">
                        <c:v>44446</c:v>
                      </c:pt>
                      <c:pt idx="2425">
                        <c:v>44447</c:v>
                      </c:pt>
                      <c:pt idx="2426">
                        <c:v>44448</c:v>
                      </c:pt>
                      <c:pt idx="2427">
                        <c:v>44449</c:v>
                      </c:pt>
                      <c:pt idx="2428">
                        <c:v>44452</c:v>
                      </c:pt>
                      <c:pt idx="2429">
                        <c:v>44453</c:v>
                      </c:pt>
                      <c:pt idx="2430">
                        <c:v>44454</c:v>
                      </c:pt>
                      <c:pt idx="2431">
                        <c:v>44455</c:v>
                      </c:pt>
                      <c:pt idx="2432">
                        <c:v>44456</c:v>
                      </c:pt>
                      <c:pt idx="2433">
                        <c:v>44457</c:v>
                      </c:pt>
                      <c:pt idx="2434">
                        <c:v>44461</c:v>
                      </c:pt>
                      <c:pt idx="2435">
                        <c:v>44462</c:v>
                      </c:pt>
                      <c:pt idx="2436">
                        <c:v>44463</c:v>
                      </c:pt>
                      <c:pt idx="2437">
                        <c:v>44465</c:v>
                      </c:pt>
                      <c:pt idx="2438">
                        <c:v>44466</c:v>
                      </c:pt>
                      <c:pt idx="2439">
                        <c:v>44467</c:v>
                      </c:pt>
                      <c:pt idx="2440">
                        <c:v>44468</c:v>
                      </c:pt>
                      <c:pt idx="2441">
                        <c:v>44469</c:v>
                      </c:pt>
                      <c:pt idx="2442">
                        <c:v>44477</c:v>
                      </c:pt>
                      <c:pt idx="2443">
                        <c:v>44478</c:v>
                      </c:pt>
                      <c:pt idx="2444">
                        <c:v>44480</c:v>
                      </c:pt>
                      <c:pt idx="2445">
                        <c:v>44481</c:v>
                      </c:pt>
                      <c:pt idx="2446">
                        <c:v>44482</c:v>
                      </c:pt>
                      <c:pt idx="2447">
                        <c:v>44483</c:v>
                      </c:pt>
                      <c:pt idx="2448">
                        <c:v>44484</c:v>
                      </c:pt>
                      <c:pt idx="2449">
                        <c:v>44487</c:v>
                      </c:pt>
                      <c:pt idx="2450">
                        <c:v>44488</c:v>
                      </c:pt>
                      <c:pt idx="2451">
                        <c:v>44489</c:v>
                      </c:pt>
                      <c:pt idx="2452">
                        <c:v>44490</c:v>
                      </c:pt>
                      <c:pt idx="2453">
                        <c:v>44491</c:v>
                      </c:pt>
                      <c:pt idx="2454">
                        <c:v>44494</c:v>
                      </c:pt>
                      <c:pt idx="2455">
                        <c:v>44495</c:v>
                      </c:pt>
                      <c:pt idx="2456">
                        <c:v>44496</c:v>
                      </c:pt>
                      <c:pt idx="2457">
                        <c:v>44497</c:v>
                      </c:pt>
                      <c:pt idx="2458">
                        <c:v>44498</c:v>
                      </c:pt>
                      <c:pt idx="2459">
                        <c:v>44500</c:v>
                      </c:pt>
                      <c:pt idx="2460">
                        <c:v>44501</c:v>
                      </c:pt>
                      <c:pt idx="2461">
                        <c:v>44502</c:v>
                      </c:pt>
                      <c:pt idx="2462">
                        <c:v>44503</c:v>
                      </c:pt>
                      <c:pt idx="2463">
                        <c:v>44504</c:v>
                      </c:pt>
                      <c:pt idx="2464">
                        <c:v>44505</c:v>
                      </c:pt>
                      <c:pt idx="2465">
                        <c:v>44508</c:v>
                      </c:pt>
                      <c:pt idx="2466">
                        <c:v>44509</c:v>
                      </c:pt>
                      <c:pt idx="2467">
                        <c:v>44510</c:v>
                      </c:pt>
                      <c:pt idx="2468">
                        <c:v>44511</c:v>
                      </c:pt>
                      <c:pt idx="2469">
                        <c:v>44512</c:v>
                      </c:pt>
                      <c:pt idx="2470">
                        <c:v>44515</c:v>
                      </c:pt>
                      <c:pt idx="2471">
                        <c:v>44516</c:v>
                      </c:pt>
                      <c:pt idx="2472">
                        <c:v>44517</c:v>
                      </c:pt>
                      <c:pt idx="2473">
                        <c:v>44518</c:v>
                      </c:pt>
                      <c:pt idx="2474">
                        <c:v>44519</c:v>
                      </c:pt>
                      <c:pt idx="2475">
                        <c:v>44522</c:v>
                      </c:pt>
                      <c:pt idx="2476">
                        <c:v>44523</c:v>
                      </c:pt>
                      <c:pt idx="2477">
                        <c:v>44524</c:v>
                      </c:pt>
                      <c:pt idx="2478">
                        <c:v>44525</c:v>
                      </c:pt>
                      <c:pt idx="2479">
                        <c:v>44526</c:v>
                      </c:pt>
                      <c:pt idx="2480">
                        <c:v>44529</c:v>
                      </c:pt>
                      <c:pt idx="2481">
                        <c:v>44530</c:v>
                      </c:pt>
                      <c:pt idx="2482">
                        <c:v>44531</c:v>
                      </c:pt>
                      <c:pt idx="2483">
                        <c:v>44532</c:v>
                      </c:pt>
                      <c:pt idx="2484">
                        <c:v>44533</c:v>
                      </c:pt>
                      <c:pt idx="2485">
                        <c:v>44536</c:v>
                      </c:pt>
                      <c:pt idx="2486">
                        <c:v>44537</c:v>
                      </c:pt>
                      <c:pt idx="2487">
                        <c:v>44538</c:v>
                      </c:pt>
                      <c:pt idx="2488">
                        <c:v>44539</c:v>
                      </c:pt>
                      <c:pt idx="2489">
                        <c:v>44540</c:v>
                      </c:pt>
                      <c:pt idx="2490">
                        <c:v>44543</c:v>
                      </c:pt>
                      <c:pt idx="2491">
                        <c:v>44544</c:v>
                      </c:pt>
                      <c:pt idx="2492">
                        <c:v>44545</c:v>
                      </c:pt>
                      <c:pt idx="2493">
                        <c:v>44546</c:v>
                      </c:pt>
                      <c:pt idx="2494">
                        <c:v>44547</c:v>
                      </c:pt>
                      <c:pt idx="2495">
                        <c:v>44550</c:v>
                      </c:pt>
                      <c:pt idx="2496">
                        <c:v>44551</c:v>
                      </c:pt>
                      <c:pt idx="2497">
                        <c:v>44552</c:v>
                      </c:pt>
                      <c:pt idx="2498">
                        <c:v>44553</c:v>
                      </c:pt>
                      <c:pt idx="2499">
                        <c:v>44554</c:v>
                      </c:pt>
                      <c:pt idx="2500">
                        <c:v>44557</c:v>
                      </c:pt>
                      <c:pt idx="2501">
                        <c:v>44558</c:v>
                      </c:pt>
                      <c:pt idx="2502">
                        <c:v>44559</c:v>
                      </c:pt>
                      <c:pt idx="2503">
                        <c:v>44560</c:v>
                      </c:pt>
                      <c:pt idx="2504">
                        <c:v>44561</c:v>
                      </c:pt>
                      <c:pt idx="2505">
                        <c:v>44565</c:v>
                      </c:pt>
                      <c:pt idx="2506">
                        <c:v>44566</c:v>
                      </c:pt>
                      <c:pt idx="2507">
                        <c:v>44567</c:v>
                      </c:pt>
                      <c:pt idx="2508">
                        <c:v>44568</c:v>
                      </c:pt>
                      <c:pt idx="2509">
                        <c:v>44571</c:v>
                      </c:pt>
                      <c:pt idx="2510">
                        <c:v>44572</c:v>
                      </c:pt>
                      <c:pt idx="2511">
                        <c:v>44573</c:v>
                      </c:pt>
                      <c:pt idx="2512">
                        <c:v>44574</c:v>
                      </c:pt>
                      <c:pt idx="2513">
                        <c:v>44575</c:v>
                      </c:pt>
                      <c:pt idx="2514">
                        <c:v>44578</c:v>
                      </c:pt>
                      <c:pt idx="2515">
                        <c:v>44579</c:v>
                      </c:pt>
                      <c:pt idx="2516">
                        <c:v>44580</c:v>
                      </c:pt>
                      <c:pt idx="2517">
                        <c:v>44581</c:v>
                      </c:pt>
                      <c:pt idx="2518">
                        <c:v>44582</c:v>
                      </c:pt>
                      <c:pt idx="2519">
                        <c:v>44585</c:v>
                      </c:pt>
                      <c:pt idx="2520">
                        <c:v>44586</c:v>
                      </c:pt>
                      <c:pt idx="2521">
                        <c:v>44587</c:v>
                      </c:pt>
                      <c:pt idx="2522">
                        <c:v>44588</c:v>
                      </c:pt>
                      <c:pt idx="2523">
                        <c:v>44589</c:v>
                      </c:pt>
                      <c:pt idx="2524">
                        <c:v>44592</c:v>
                      </c:pt>
                      <c:pt idx="2525">
                        <c:v>44599</c:v>
                      </c:pt>
                      <c:pt idx="2526">
                        <c:v>44600</c:v>
                      </c:pt>
                      <c:pt idx="2527">
                        <c:v>44601</c:v>
                      </c:pt>
                      <c:pt idx="2528">
                        <c:v>44602</c:v>
                      </c:pt>
                      <c:pt idx="2529">
                        <c:v>44603</c:v>
                      </c:pt>
                      <c:pt idx="2530">
                        <c:v>44606</c:v>
                      </c:pt>
                      <c:pt idx="2531">
                        <c:v>44607</c:v>
                      </c:pt>
                      <c:pt idx="2532">
                        <c:v>44608</c:v>
                      </c:pt>
                      <c:pt idx="2533">
                        <c:v>44609</c:v>
                      </c:pt>
                      <c:pt idx="2534">
                        <c:v>44610</c:v>
                      </c:pt>
                      <c:pt idx="2535">
                        <c:v>44613</c:v>
                      </c:pt>
                      <c:pt idx="2536">
                        <c:v>44614</c:v>
                      </c:pt>
                      <c:pt idx="2537">
                        <c:v>44615</c:v>
                      </c:pt>
                      <c:pt idx="2538">
                        <c:v>44616</c:v>
                      </c:pt>
                      <c:pt idx="2539">
                        <c:v>44617</c:v>
                      </c:pt>
                      <c:pt idx="2540">
                        <c:v>44620</c:v>
                      </c:pt>
                      <c:pt idx="2541">
                        <c:v>44621</c:v>
                      </c:pt>
                      <c:pt idx="2542">
                        <c:v>44622</c:v>
                      </c:pt>
                      <c:pt idx="2543">
                        <c:v>44623</c:v>
                      </c:pt>
                      <c:pt idx="2544">
                        <c:v>44624</c:v>
                      </c:pt>
                      <c:pt idx="2545">
                        <c:v>44627</c:v>
                      </c:pt>
                      <c:pt idx="2546">
                        <c:v>44628</c:v>
                      </c:pt>
                      <c:pt idx="2547">
                        <c:v>44629</c:v>
                      </c:pt>
                      <c:pt idx="2548">
                        <c:v>44630</c:v>
                      </c:pt>
                      <c:pt idx="2549">
                        <c:v>44631</c:v>
                      </c:pt>
                      <c:pt idx="2550">
                        <c:v>44634</c:v>
                      </c:pt>
                      <c:pt idx="2551">
                        <c:v>44635</c:v>
                      </c:pt>
                      <c:pt idx="2552">
                        <c:v>44636</c:v>
                      </c:pt>
                      <c:pt idx="2553">
                        <c:v>44637</c:v>
                      </c:pt>
                      <c:pt idx="2554">
                        <c:v>44638</c:v>
                      </c:pt>
                      <c:pt idx="2555">
                        <c:v>44641</c:v>
                      </c:pt>
                      <c:pt idx="2556">
                        <c:v>44642</c:v>
                      </c:pt>
                      <c:pt idx="2557">
                        <c:v>44643</c:v>
                      </c:pt>
                      <c:pt idx="2558">
                        <c:v>44644</c:v>
                      </c:pt>
                      <c:pt idx="2559">
                        <c:v>44645</c:v>
                      </c:pt>
                      <c:pt idx="2560">
                        <c:v>44648</c:v>
                      </c:pt>
                      <c:pt idx="2561">
                        <c:v>44649</c:v>
                      </c:pt>
                      <c:pt idx="2562">
                        <c:v>44650</c:v>
                      </c:pt>
                      <c:pt idx="2563">
                        <c:v>44651</c:v>
                      </c:pt>
                      <c:pt idx="2564">
                        <c:v>44652</c:v>
                      </c:pt>
                      <c:pt idx="2565">
                        <c:v>44653</c:v>
                      </c:pt>
                      <c:pt idx="2566">
                        <c:v>44657</c:v>
                      </c:pt>
                      <c:pt idx="2567">
                        <c:v>44658</c:v>
                      </c:pt>
                      <c:pt idx="2568">
                        <c:v>44659</c:v>
                      </c:pt>
                      <c:pt idx="2569">
                        <c:v>44662</c:v>
                      </c:pt>
                      <c:pt idx="2570">
                        <c:v>44663</c:v>
                      </c:pt>
                      <c:pt idx="2571">
                        <c:v>44664</c:v>
                      </c:pt>
                      <c:pt idx="2572">
                        <c:v>44665</c:v>
                      </c:pt>
                      <c:pt idx="2573">
                        <c:v>44666</c:v>
                      </c:pt>
                      <c:pt idx="2574">
                        <c:v>44669</c:v>
                      </c:pt>
                      <c:pt idx="2575">
                        <c:v>44670</c:v>
                      </c:pt>
                      <c:pt idx="2576">
                        <c:v>44671</c:v>
                      </c:pt>
                      <c:pt idx="2577">
                        <c:v>44672</c:v>
                      </c:pt>
                      <c:pt idx="2578">
                        <c:v>44673</c:v>
                      </c:pt>
                      <c:pt idx="2579">
                        <c:v>44675</c:v>
                      </c:pt>
                      <c:pt idx="2580">
                        <c:v>44676</c:v>
                      </c:pt>
                      <c:pt idx="2581">
                        <c:v>44677</c:v>
                      </c:pt>
                      <c:pt idx="2582">
                        <c:v>44678</c:v>
                      </c:pt>
                      <c:pt idx="2583">
                        <c:v>44679</c:v>
                      </c:pt>
                      <c:pt idx="2584">
                        <c:v>44680</c:v>
                      </c:pt>
                      <c:pt idx="2585">
                        <c:v>44681</c:v>
                      </c:pt>
                      <c:pt idx="2586">
                        <c:v>44686</c:v>
                      </c:pt>
                      <c:pt idx="2587">
                        <c:v>44687</c:v>
                      </c:pt>
                      <c:pt idx="2588">
                        <c:v>44688</c:v>
                      </c:pt>
                      <c:pt idx="2589">
                        <c:v>44690</c:v>
                      </c:pt>
                      <c:pt idx="2590">
                        <c:v>44691</c:v>
                      </c:pt>
                      <c:pt idx="2591">
                        <c:v>44692</c:v>
                      </c:pt>
                      <c:pt idx="2592">
                        <c:v>44693</c:v>
                      </c:pt>
                      <c:pt idx="2593">
                        <c:v>44694</c:v>
                      </c:pt>
                      <c:pt idx="2594">
                        <c:v>44697</c:v>
                      </c:pt>
                      <c:pt idx="2595">
                        <c:v>44698</c:v>
                      </c:pt>
                      <c:pt idx="2596">
                        <c:v>44699</c:v>
                      </c:pt>
                      <c:pt idx="2597">
                        <c:v>44700</c:v>
                      </c:pt>
                      <c:pt idx="2598">
                        <c:v>44701</c:v>
                      </c:pt>
                      <c:pt idx="2599">
                        <c:v>44704</c:v>
                      </c:pt>
                      <c:pt idx="2600">
                        <c:v>44705</c:v>
                      </c:pt>
                      <c:pt idx="2601">
                        <c:v>44706</c:v>
                      </c:pt>
                      <c:pt idx="2602">
                        <c:v>44707</c:v>
                      </c:pt>
                      <c:pt idx="2603">
                        <c:v>44708</c:v>
                      </c:pt>
                      <c:pt idx="2604">
                        <c:v>44711</c:v>
                      </c:pt>
                      <c:pt idx="2605">
                        <c:v>44712</c:v>
                      </c:pt>
                      <c:pt idx="2606">
                        <c:v>44713</c:v>
                      </c:pt>
                      <c:pt idx="2607">
                        <c:v>44714</c:v>
                      </c:pt>
                      <c:pt idx="2608">
                        <c:v>44718</c:v>
                      </c:pt>
                      <c:pt idx="2609">
                        <c:v>44719</c:v>
                      </c:pt>
                      <c:pt idx="2610">
                        <c:v>44720</c:v>
                      </c:pt>
                      <c:pt idx="2611">
                        <c:v>44721</c:v>
                      </c:pt>
                      <c:pt idx="2612">
                        <c:v>44722</c:v>
                      </c:pt>
                      <c:pt idx="2613">
                        <c:v>44725</c:v>
                      </c:pt>
                      <c:pt idx="2614">
                        <c:v>44726</c:v>
                      </c:pt>
                      <c:pt idx="2615">
                        <c:v>44727</c:v>
                      </c:pt>
                      <c:pt idx="2616">
                        <c:v>44728</c:v>
                      </c:pt>
                      <c:pt idx="2617">
                        <c:v>44729</c:v>
                      </c:pt>
                      <c:pt idx="2618">
                        <c:v>44732</c:v>
                      </c:pt>
                      <c:pt idx="2619">
                        <c:v>44733</c:v>
                      </c:pt>
                      <c:pt idx="2620">
                        <c:v>44734</c:v>
                      </c:pt>
                      <c:pt idx="2621">
                        <c:v>44735</c:v>
                      </c:pt>
                      <c:pt idx="2622">
                        <c:v>44736</c:v>
                      </c:pt>
                      <c:pt idx="2623">
                        <c:v>44739</c:v>
                      </c:pt>
                      <c:pt idx="2624">
                        <c:v>44740</c:v>
                      </c:pt>
                      <c:pt idx="2625">
                        <c:v>44741</c:v>
                      </c:pt>
                      <c:pt idx="2626">
                        <c:v>44742</c:v>
                      </c:pt>
                      <c:pt idx="2627">
                        <c:v>44743</c:v>
                      </c:pt>
                      <c:pt idx="2628">
                        <c:v>44746</c:v>
                      </c:pt>
                      <c:pt idx="2629">
                        <c:v>44747</c:v>
                      </c:pt>
                      <c:pt idx="2630">
                        <c:v>44748</c:v>
                      </c:pt>
                      <c:pt idx="2631">
                        <c:v>44749</c:v>
                      </c:pt>
                      <c:pt idx="2632">
                        <c:v>44750</c:v>
                      </c:pt>
                      <c:pt idx="2633">
                        <c:v>44753</c:v>
                      </c:pt>
                      <c:pt idx="2634">
                        <c:v>44754</c:v>
                      </c:pt>
                      <c:pt idx="2635">
                        <c:v>44755</c:v>
                      </c:pt>
                      <c:pt idx="2636">
                        <c:v>44756</c:v>
                      </c:pt>
                      <c:pt idx="2637">
                        <c:v>44757</c:v>
                      </c:pt>
                      <c:pt idx="2638">
                        <c:v>44760</c:v>
                      </c:pt>
                      <c:pt idx="2639">
                        <c:v>44761</c:v>
                      </c:pt>
                      <c:pt idx="2640">
                        <c:v>44762</c:v>
                      </c:pt>
                      <c:pt idx="2641">
                        <c:v>44763</c:v>
                      </c:pt>
                      <c:pt idx="2642">
                        <c:v>44764</c:v>
                      </c:pt>
                      <c:pt idx="2643">
                        <c:v>44767</c:v>
                      </c:pt>
                      <c:pt idx="2644">
                        <c:v>44768</c:v>
                      </c:pt>
                      <c:pt idx="2645">
                        <c:v>44769</c:v>
                      </c:pt>
                      <c:pt idx="2646">
                        <c:v>44770</c:v>
                      </c:pt>
                      <c:pt idx="2647">
                        <c:v>44771</c:v>
                      </c:pt>
                      <c:pt idx="2648">
                        <c:v>44773</c:v>
                      </c:pt>
                      <c:pt idx="2649">
                        <c:v>44774</c:v>
                      </c:pt>
                      <c:pt idx="2650">
                        <c:v>44775</c:v>
                      </c:pt>
                      <c:pt idx="2651">
                        <c:v>44776</c:v>
                      </c:pt>
                      <c:pt idx="2652">
                        <c:v>44777</c:v>
                      </c:pt>
                      <c:pt idx="2653">
                        <c:v>44778</c:v>
                      </c:pt>
                      <c:pt idx="2654">
                        <c:v>44781</c:v>
                      </c:pt>
                      <c:pt idx="2655">
                        <c:v>44782</c:v>
                      </c:pt>
                      <c:pt idx="2656">
                        <c:v>44783</c:v>
                      </c:pt>
                      <c:pt idx="2657">
                        <c:v>44784</c:v>
                      </c:pt>
                      <c:pt idx="2658">
                        <c:v>44785</c:v>
                      </c:pt>
                      <c:pt idx="2659">
                        <c:v>44788</c:v>
                      </c:pt>
                      <c:pt idx="2660">
                        <c:v>44789</c:v>
                      </c:pt>
                      <c:pt idx="2661">
                        <c:v>44790</c:v>
                      </c:pt>
                      <c:pt idx="2662">
                        <c:v>44791</c:v>
                      </c:pt>
                      <c:pt idx="2663">
                        <c:v>44792</c:v>
                      </c:pt>
                      <c:pt idx="2664">
                        <c:v>44795</c:v>
                      </c:pt>
                      <c:pt idx="2665">
                        <c:v>44796</c:v>
                      </c:pt>
                      <c:pt idx="2666">
                        <c:v>44797</c:v>
                      </c:pt>
                      <c:pt idx="2667">
                        <c:v>44798</c:v>
                      </c:pt>
                      <c:pt idx="2668">
                        <c:v>44799</c:v>
                      </c:pt>
                      <c:pt idx="2669">
                        <c:v>44802</c:v>
                      </c:pt>
                      <c:pt idx="2670">
                        <c:v>44803</c:v>
                      </c:pt>
                      <c:pt idx="2671">
                        <c:v>44804</c:v>
                      </c:pt>
                      <c:pt idx="2672">
                        <c:v>44805</c:v>
                      </c:pt>
                      <c:pt idx="2673">
                        <c:v>44806</c:v>
                      </c:pt>
                      <c:pt idx="2674">
                        <c:v>44809</c:v>
                      </c:pt>
                      <c:pt idx="2675">
                        <c:v>44810</c:v>
                      </c:pt>
                      <c:pt idx="2676">
                        <c:v>44811</c:v>
                      </c:pt>
                      <c:pt idx="2677">
                        <c:v>44812</c:v>
                      </c:pt>
                      <c:pt idx="2678">
                        <c:v>44813</c:v>
                      </c:pt>
                      <c:pt idx="2679">
                        <c:v>44817</c:v>
                      </c:pt>
                      <c:pt idx="2680">
                        <c:v>44818</c:v>
                      </c:pt>
                      <c:pt idx="2681">
                        <c:v>44819</c:v>
                      </c:pt>
                      <c:pt idx="2682">
                        <c:v>44820</c:v>
                      </c:pt>
                      <c:pt idx="2683">
                        <c:v>44823</c:v>
                      </c:pt>
                      <c:pt idx="2684">
                        <c:v>44824</c:v>
                      </c:pt>
                      <c:pt idx="2685">
                        <c:v>44825</c:v>
                      </c:pt>
                      <c:pt idx="2686">
                        <c:v>44826</c:v>
                      </c:pt>
                      <c:pt idx="2687">
                        <c:v>44827</c:v>
                      </c:pt>
                      <c:pt idx="2688">
                        <c:v>44830</c:v>
                      </c:pt>
                      <c:pt idx="2689">
                        <c:v>44831</c:v>
                      </c:pt>
                      <c:pt idx="2690">
                        <c:v>44832</c:v>
                      </c:pt>
                      <c:pt idx="2691">
                        <c:v>44833</c:v>
                      </c:pt>
                      <c:pt idx="2692">
                        <c:v>44834</c:v>
                      </c:pt>
                      <c:pt idx="2693">
                        <c:v>44842</c:v>
                      </c:pt>
                      <c:pt idx="2694">
                        <c:v>44843</c:v>
                      </c:pt>
                      <c:pt idx="2695">
                        <c:v>44844</c:v>
                      </c:pt>
                      <c:pt idx="2696">
                        <c:v>44845</c:v>
                      </c:pt>
                      <c:pt idx="2697">
                        <c:v>44846</c:v>
                      </c:pt>
                      <c:pt idx="2698">
                        <c:v>44847</c:v>
                      </c:pt>
                      <c:pt idx="2699">
                        <c:v>44848</c:v>
                      </c:pt>
                      <c:pt idx="2700">
                        <c:v>44851</c:v>
                      </c:pt>
                      <c:pt idx="2701">
                        <c:v>44852</c:v>
                      </c:pt>
                      <c:pt idx="2702">
                        <c:v>44853</c:v>
                      </c:pt>
                      <c:pt idx="2703">
                        <c:v>44854</c:v>
                      </c:pt>
                      <c:pt idx="2704">
                        <c:v>44855</c:v>
                      </c:pt>
                      <c:pt idx="2705">
                        <c:v>44858</c:v>
                      </c:pt>
                      <c:pt idx="2706">
                        <c:v>44859</c:v>
                      </c:pt>
                      <c:pt idx="2707">
                        <c:v>44860</c:v>
                      </c:pt>
                      <c:pt idx="2708">
                        <c:v>44861</c:v>
                      </c:pt>
                      <c:pt idx="2709">
                        <c:v>44862</c:v>
                      </c:pt>
                      <c:pt idx="2710">
                        <c:v>44865</c:v>
                      </c:pt>
                      <c:pt idx="2711">
                        <c:v>44866</c:v>
                      </c:pt>
                      <c:pt idx="2712">
                        <c:v>44867</c:v>
                      </c:pt>
                      <c:pt idx="2713">
                        <c:v>44868</c:v>
                      </c:pt>
                      <c:pt idx="2714">
                        <c:v>44869</c:v>
                      </c:pt>
                      <c:pt idx="2715">
                        <c:v>44872</c:v>
                      </c:pt>
                      <c:pt idx="2716">
                        <c:v>44873</c:v>
                      </c:pt>
                      <c:pt idx="2717">
                        <c:v>44874</c:v>
                      </c:pt>
                      <c:pt idx="2718">
                        <c:v>44875</c:v>
                      </c:pt>
                      <c:pt idx="2719">
                        <c:v>44876</c:v>
                      </c:pt>
                      <c:pt idx="2720">
                        <c:v>44879</c:v>
                      </c:pt>
                      <c:pt idx="2721">
                        <c:v>44880</c:v>
                      </c:pt>
                      <c:pt idx="2722">
                        <c:v>44881</c:v>
                      </c:pt>
                      <c:pt idx="2723">
                        <c:v>44882</c:v>
                      </c:pt>
                      <c:pt idx="2724">
                        <c:v>44883</c:v>
                      </c:pt>
                      <c:pt idx="2725">
                        <c:v>44886</c:v>
                      </c:pt>
                      <c:pt idx="2726">
                        <c:v>44887</c:v>
                      </c:pt>
                      <c:pt idx="2727">
                        <c:v>44888</c:v>
                      </c:pt>
                      <c:pt idx="2728">
                        <c:v>44889</c:v>
                      </c:pt>
                      <c:pt idx="2729">
                        <c:v>44890</c:v>
                      </c:pt>
                      <c:pt idx="2730">
                        <c:v>44893</c:v>
                      </c:pt>
                      <c:pt idx="2731">
                        <c:v>44894</c:v>
                      </c:pt>
                      <c:pt idx="2732">
                        <c:v>44895</c:v>
                      </c:pt>
                      <c:pt idx="2733">
                        <c:v>44896</c:v>
                      </c:pt>
                      <c:pt idx="2734">
                        <c:v>44897</c:v>
                      </c:pt>
                      <c:pt idx="2735">
                        <c:v>44900</c:v>
                      </c:pt>
                      <c:pt idx="2736">
                        <c:v>44901</c:v>
                      </c:pt>
                      <c:pt idx="2737">
                        <c:v>44902</c:v>
                      </c:pt>
                      <c:pt idx="2738">
                        <c:v>44903</c:v>
                      </c:pt>
                      <c:pt idx="2739">
                        <c:v>44904</c:v>
                      </c:pt>
                      <c:pt idx="2740">
                        <c:v>44907</c:v>
                      </c:pt>
                      <c:pt idx="2741">
                        <c:v>44908</c:v>
                      </c:pt>
                      <c:pt idx="2742">
                        <c:v>44909</c:v>
                      </c:pt>
                      <c:pt idx="2743">
                        <c:v>44910</c:v>
                      </c:pt>
                      <c:pt idx="2744">
                        <c:v>44911</c:v>
                      </c:pt>
                      <c:pt idx="2745">
                        <c:v>44914</c:v>
                      </c:pt>
                      <c:pt idx="2746">
                        <c:v>44915</c:v>
                      </c:pt>
                      <c:pt idx="2747">
                        <c:v>44916</c:v>
                      </c:pt>
                      <c:pt idx="2748">
                        <c:v>44917</c:v>
                      </c:pt>
                      <c:pt idx="2749">
                        <c:v>44918</c:v>
                      </c:pt>
                      <c:pt idx="2750">
                        <c:v>44921</c:v>
                      </c:pt>
                      <c:pt idx="2751">
                        <c:v>44922</c:v>
                      </c:pt>
                      <c:pt idx="2752">
                        <c:v>44923</c:v>
                      </c:pt>
                      <c:pt idx="2753">
                        <c:v>44924</c:v>
                      </c:pt>
                      <c:pt idx="2754">
                        <c:v>44925</c:v>
                      </c:pt>
                      <c:pt idx="2755">
                        <c:v>44926</c:v>
                      </c:pt>
                      <c:pt idx="2756">
                        <c:v>44929</c:v>
                      </c:pt>
                      <c:pt idx="2757">
                        <c:v>44930</c:v>
                      </c:pt>
                      <c:pt idx="2758">
                        <c:v>44931</c:v>
                      </c:pt>
                      <c:pt idx="2759">
                        <c:v>44932</c:v>
                      </c:pt>
                      <c:pt idx="2760">
                        <c:v>44935</c:v>
                      </c:pt>
                      <c:pt idx="2761">
                        <c:v>44936</c:v>
                      </c:pt>
                      <c:pt idx="2762">
                        <c:v>44937</c:v>
                      </c:pt>
                      <c:pt idx="2763">
                        <c:v>44938</c:v>
                      </c:pt>
                      <c:pt idx="2764">
                        <c:v>44939</c:v>
                      </c:pt>
                      <c:pt idx="2765">
                        <c:v>44942</c:v>
                      </c:pt>
                      <c:pt idx="2766">
                        <c:v>44943</c:v>
                      </c:pt>
                      <c:pt idx="2767">
                        <c:v>44944</c:v>
                      </c:pt>
                      <c:pt idx="2768">
                        <c:v>44956</c:v>
                      </c:pt>
                      <c:pt idx="2769">
                        <c:v>44957</c:v>
                      </c:pt>
                      <c:pt idx="2770">
                        <c:v>44958</c:v>
                      </c:pt>
                      <c:pt idx="2771">
                        <c:v>44959</c:v>
                      </c:pt>
                      <c:pt idx="2772">
                        <c:v>44960</c:v>
                      </c:pt>
                      <c:pt idx="2773">
                        <c:v>44963</c:v>
                      </c:pt>
                      <c:pt idx="2774">
                        <c:v>44964</c:v>
                      </c:pt>
                      <c:pt idx="2775">
                        <c:v>44965</c:v>
                      </c:pt>
                      <c:pt idx="2776">
                        <c:v>44966</c:v>
                      </c:pt>
                      <c:pt idx="2777">
                        <c:v>44967</c:v>
                      </c:pt>
                      <c:pt idx="2778">
                        <c:v>44970</c:v>
                      </c:pt>
                      <c:pt idx="2779">
                        <c:v>44971</c:v>
                      </c:pt>
                      <c:pt idx="2780">
                        <c:v>44972</c:v>
                      </c:pt>
                      <c:pt idx="2781">
                        <c:v>44973</c:v>
                      </c:pt>
                      <c:pt idx="2782">
                        <c:v>44974</c:v>
                      </c:pt>
                      <c:pt idx="2783">
                        <c:v>44977</c:v>
                      </c:pt>
                      <c:pt idx="2784">
                        <c:v>44978</c:v>
                      </c:pt>
                      <c:pt idx="2785">
                        <c:v>44979</c:v>
                      </c:pt>
                      <c:pt idx="2786">
                        <c:v>44980</c:v>
                      </c:pt>
                      <c:pt idx="2787">
                        <c:v>44981</c:v>
                      </c:pt>
                      <c:pt idx="2788">
                        <c:v>44984</c:v>
                      </c:pt>
                      <c:pt idx="2789">
                        <c:v>44985</c:v>
                      </c:pt>
                      <c:pt idx="2790">
                        <c:v>44986</c:v>
                      </c:pt>
                      <c:pt idx="2791">
                        <c:v>44987</c:v>
                      </c:pt>
                      <c:pt idx="2792">
                        <c:v>44988</c:v>
                      </c:pt>
                      <c:pt idx="2793">
                        <c:v>44991</c:v>
                      </c:pt>
                      <c:pt idx="2794">
                        <c:v>44992</c:v>
                      </c:pt>
                      <c:pt idx="2795">
                        <c:v>44993</c:v>
                      </c:pt>
                      <c:pt idx="2796">
                        <c:v>44994</c:v>
                      </c:pt>
                      <c:pt idx="2797">
                        <c:v>44995</c:v>
                      </c:pt>
                      <c:pt idx="2798">
                        <c:v>44998</c:v>
                      </c:pt>
                      <c:pt idx="2799">
                        <c:v>44999</c:v>
                      </c:pt>
                      <c:pt idx="2800">
                        <c:v>45000</c:v>
                      </c:pt>
                      <c:pt idx="2801">
                        <c:v>45001</c:v>
                      </c:pt>
                      <c:pt idx="2802">
                        <c:v>45002</c:v>
                      </c:pt>
                      <c:pt idx="2803">
                        <c:v>45005</c:v>
                      </c:pt>
                      <c:pt idx="2804">
                        <c:v>45006</c:v>
                      </c:pt>
                      <c:pt idx="2805">
                        <c:v>45007</c:v>
                      </c:pt>
                      <c:pt idx="2806">
                        <c:v>45008</c:v>
                      </c:pt>
                      <c:pt idx="2807">
                        <c:v>45009</c:v>
                      </c:pt>
                      <c:pt idx="2808">
                        <c:v>45012</c:v>
                      </c:pt>
                      <c:pt idx="2809">
                        <c:v>45013</c:v>
                      </c:pt>
                      <c:pt idx="2810">
                        <c:v>45014</c:v>
                      </c:pt>
                      <c:pt idx="2811">
                        <c:v>45015</c:v>
                      </c:pt>
                      <c:pt idx="2812">
                        <c:v>45016</c:v>
                      </c:pt>
                      <c:pt idx="2813">
                        <c:v>45019</c:v>
                      </c:pt>
                      <c:pt idx="2814">
                        <c:v>45020</c:v>
                      </c:pt>
                      <c:pt idx="2815">
                        <c:v>45022</c:v>
                      </c:pt>
                      <c:pt idx="2816">
                        <c:v>45023</c:v>
                      </c:pt>
                      <c:pt idx="2817">
                        <c:v>45026</c:v>
                      </c:pt>
                      <c:pt idx="2818">
                        <c:v>45027</c:v>
                      </c:pt>
                      <c:pt idx="2819">
                        <c:v>45028</c:v>
                      </c:pt>
                      <c:pt idx="2820">
                        <c:v>45029</c:v>
                      </c:pt>
                      <c:pt idx="2821">
                        <c:v>45030</c:v>
                      </c:pt>
                      <c:pt idx="2822">
                        <c:v>45033</c:v>
                      </c:pt>
                      <c:pt idx="2823">
                        <c:v>45034</c:v>
                      </c:pt>
                      <c:pt idx="2824">
                        <c:v>45035</c:v>
                      </c:pt>
                      <c:pt idx="2825">
                        <c:v>45036</c:v>
                      </c:pt>
                      <c:pt idx="2826">
                        <c:v>45037</c:v>
                      </c:pt>
                      <c:pt idx="2827">
                        <c:v>45039</c:v>
                      </c:pt>
                      <c:pt idx="2828">
                        <c:v>45040</c:v>
                      </c:pt>
                      <c:pt idx="2829">
                        <c:v>45041</c:v>
                      </c:pt>
                      <c:pt idx="2830">
                        <c:v>45042</c:v>
                      </c:pt>
                      <c:pt idx="2831">
                        <c:v>45043</c:v>
                      </c:pt>
                      <c:pt idx="2832">
                        <c:v>45044</c:v>
                      </c:pt>
                      <c:pt idx="2833">
                        <c:v>45046</c:v>
                      </c:pt>
                      <c:pt idx="2834">
                        <c:v>45050</c:v>
                      </c:pt>
                      <c:pt idx="2835">
                        <c:v>45051</c:v>
                      </c:pt>
                      <c:pt idx="2836">
                        <c:v>45052</c:v>
                      </c:pt>
                      <c:pt idx="2837">
                        <c:v>45054</c:v>
                      </c:pt>
                      <c:pt idx="2838">
                        <c:v>45055</c:v>
                      </c:pt>
                      <c:pt idx="2839">
                        <c:v>45056</c:v>
                      </c:pt>
                      <c:pt idx="2840">
                        <c:v>45057</c:v>
                      </c:pt>
                      <c:pt idx="2841">
                        <c:v>45058</c:v>
                      </c:pt>
                      <c:pt idx="2842">
                        <c:v>45061</c:v>
                      </c:pt>
                      <c:pt idx="2843">
                        <c:v>45062</c:v>
                      </c:pt>
                      <c:pt idx="2844">
                        <c:v>45063</c:v>
                      </c:pt>
                      <c:pt idx="2845">
                        <c:v>45064</c:v>
                      </c:pt>
                      <c:pt idx="2846">
                        <c:v>45065</c:v>
                      </c:pt>
                      <c:pt idx="2847">
                        <c:v>45068</c:v>
                      </c:pt>
                      <c:pt idx="2848">
                        <c:v>45069</c:v>
                      </c:pt>
                      <c:pt idx="2849">
                        <c:v>45070</c:v>
                      </c:pt>
                      <c:pt idx="2850">
                        <c:v>45071</c:v>
                      </c:pt>
                      <c:pt idx="2851">
                        <c:v>45072</c:v>
                      </c:pt>
                      <c:pt idx="2852">
                        <c:v>45075</c:v>
                      </c:pt>
                      <c:pt idx="2853">
                        <c:v>45076</c:v>
                      </c:pt>
                      <c:pt idx="2854">
                        <c:v>45077</c:v>
                      </c:pt>
                      <c:pt idx="2855">
                        <c:v>45078</c:v>
                      </c:pt>
                      <c:pt idx="2856">
                        <c:v>45079</c:v>
                      </c:pt>
                      <c:pt idx="2857">
                        <c:v>45082</c:v>
                      </c:pt>
                      <c:pt idx="2858">
                        <c:v>45083</c:v>
                      </c:pt>
                      <c:pt idx="2859">
                        <c:v>45084</c:v>
                      </c:pt>
                      <c:pt idx="2860">
                        <c:v>45085</c:v>
                      </c:pt>
                      <c:pt idx="2861">
                        <c:v>45086</c:v>
                      </c:pt>
                      <c:pt idx="2862">
                        <c:v>45089</c:v>
                      </c:pt>
                      <c:pt idx="2863">
                        <c:v>45090</c:v>
                      </c:pt>
                      <c:pt idx="2864">
                        <c:v>45091</c:v>
                      </c:pt>
                      <c:pt idx="2865">
                        <c:v>45092</c:v>
                      </c:pt>
                      <c:pt idx="2866">
                        <c:v>45093</c:v>
                      </c:pt>
                      <c:pt idx="2867">
                        <c:v>45096</c:v>
                      </c:pt>
                      <c:pt idx="2868">
                        <c:v>45097</c:v>
                      </c:pt>
                      <c:pt idx="2869">
                        <c:v>45098</c:v>
                      </c:pt>
                      <c:pt idx="2870">
                        <c:v>45102</c:v>
                      </c:pt>
                      <c:pt idx="2871">
                        <c:v>45103</c:v>
                      </c:pt>
                      <c:pt idx="2872">
                        <c:v>45104</c:v>
                      </c:pt>
                      <c:pt idx="2873">
                        <c:v>45105</c:v>
                      </c:pt>
                      <c:pt idx="2874">
                        <c:v>45106</c:v>
                      </c:pt>
                      <c:pt idx="2875">
                        <c:v>45107</c:v>
                      </c:pt>
                      <c:pt idx="2876">
                        <c:v>45110</c:v>
                      </c:pt>
                      <c:pt idx="2877">
                        <c:v>45111</c:v>
                      </c:pt>
                      <c:pt idx="2878">
                        <c:v>45112</c:v>
                      </c:pt>
                      <c:pt idx="2879">
                        <c:v>45113</c:v>
                      </c:pt>
                      <c:pt idx="2880">
                        <c:v>45114</c:v>
                      </c:pt>
                      <c:pt idx="2881">
                        <c:v>45117</c:v>
                      </c:pt>
                      <c:pt idx="2882">
                        <c:v>45118</c:v>
                      </c:pt>
                      <c:pt idx="2883">
                        <c:v>45119</c:v>
                      </c:pt>
                      <c:pt idx="2884">
                        <c:v>45120</c:v>
                      </c:pt>
                      <c:pt idx="2885">
                        <c:v>45121</c:v>
                      </c:pt>
                      <c:pt idx="2886">
                        <c:v>45124</c:v>
                      </c:pt>
                      <c:pt idx="2887">
                        <c:v>45125</c:v>
                      </c:pt>
                      <c:pt idx="2888">
                        <c:v>45126</c:v>
                      </c:pt>
                      <c:pt idx="2889">
                        <c:v>45127</c:v>
                      </c:pt>
                      <c:pt idx="2890">
                        <c:v>45128</c:v>
                      </c:pt>
                      <c:pt idx="2891">
                        <c:v>45131</c:v>
                      </c:pt>
                      <c:pt idx="2892">
                        <c:v>45132</c:v>
                      </c:pt>
                      <c:pt idx="2893">
                        <c:v>45133</c:v>
                      </c:pt>
                      <c:pt idx="2894">
                        <c:v>45134</c:v>
                      </c:pt>
                      <c:pt idx="2895">
                        <c:v>45135</c:v>
                      </c:pt>
                      <c:pt idx="2896">
                        <c:v>45138</c:v>
                      </c:pt>
                      <c:pt idx="2897">
                        <c:v>45139</c:v>
                      </c:pt>
                      <c:pt idx="2898">
                        <c:v>45140</c:v>
                      </c:pt>
                      <c:pt idx="2899">
                        <c:v>45141</c:v>
                      </c:pt>
                      <c:pt idx="2900">
                        <c:v>45142</c:v>
                      </c:pt>
                      <c:pt idx="2901">
                        <c:v>45145</c:v>
                      </c:pt>
                      <c:pt idx="2902">
                        <c:v>45146</c:v>
                      </c:pt>
                      <c:pt idx="2903">
                        <c:v>45147</c:v>
                      </c:pt>
                      <c:pt idx="2904">
                        <c:v>45148</c:v>
                      </c:pt>
                      <c:pt idx="2905">
                        <c:v>45149</c:v>
                      </c:pt>
                      <c:pt idx="2906">
                        <c:v>45152</c:v>
                      </c:pt>
                      <c:pt idx="2907">
                        <c:v>45153</c:v>
                      </c:pt>
                      <c:pt idx="2908">
                        <c:v>45154</c:v>
                      </c:pt>
                      <c:pt idx="2909">
                        <c:v>45155</c:v>
                      </c:pt>
                      <c:pt idx="2910">
                        <c:v>45156</c:v>
                      </c:pt>
                      <c:pt idx="2911">
                        <c:v>45159</c:v>
                      </c:pt>
                      <c:pt idx="2912">
                        <c:v>45160</c:v>
                      </c:pt>
                      <c:pt idx="2913">
                        <c:v>45161</c:v>
                      </c:pt>
                      <c:pt idx="2914">
                        <c:v>45162</c:v>
                      </c:pt>
                      <c:pt idx="2915">
                        <c:v>45163</c:v>
                      </c:pt>
                      <c:pt idx="2916">
                        <c:v>45166</c:v>
                      </c:pt>
                      <c:pt idx="2917">
                        <c:v>45167</c:v>
                      </c:pt>
                      <c:pt idx="2918">
                        <c:v>45168</c:v>
                      </c:pt>
                      <c:pt idx="2919">
                        <c:v>45169</c:v>
                      </c:pt>
                      <c:pt idx="2920">
                        <c:v>45170</c:v>
                      </c:pt>
                      <c:pt idx="2921">
                        <c:v>45173</c:v>
                      </c:pt>
                      <c:pt idx="2922">
                        <c:v>45174</c:v>
                      </c:pt>
                      <c:pt idx="2923">
                        <c:v>45175</c:v>
                      </c:pt>
                      <c:pt idx="2924">
                        <c:v>45176</c:v>
                      </c:pt>
                      <c:pt idx="2925">
                        <c:v>45177</c:v>
                      </c:pt>
                      <c:pt idx="2926">
                        <c:v>45180</c:v>
                      </c:pt>
                      <c:pt idx="2927">
                        <c:v>45181</c:v>
                      </c:pt>
                      <c:pt idx="2928">
                        <c:v>45182</c:v>
                      </c:pt>
                      <c:pt idx="2929">
                        <c:v>45183</c:v>
                      </c:pt>
                      <c:pt idx="2930">
                        <c:v>45184</c:v>
                      </c:pt>
                      <c:pt idx="2931">
                        <c:v>45187</c:v>
                      </c:pt>
                      <c:pt idx="2932">
                        <c:v>45188</c:v>
                      </c:pt>
                      <c:pt idx="2933">
                        <c:v>45189</c:v>
                      </c:pt>
                      <c:pt idx="2934">
                        <c:v>45190</c:v>
                      </c:pt>
                      <c:pt idx="2935">
                        <c:v>45191</c:v>
                      </c:pt>
                      <c:pt idx="2936">
                        <c:v>45194</c:v>
                      </c:pt>
                      <c:pt idx="2937">
                        <c:v>45195</c:v>
                      </c:pt>
                      <c:pt idx="2938">
                        <c:v>45196</c:v>
                      </c:pt>
                      <c:pt idx="2939">
                        <c:v>45197</c:v>
                      </c:pt>
                      <c:pt idx="2940">
                        <c:v>45199</c:v>
                      </c:pt>
                      <c:pt idx="2941">
                        <c:v>45206</c:v>
                      </c:pt>
                      <c:pt idx="2942">
                        <c:v>45207</c:v>
                      </c:pt>
                      <c:pt idx="2943">
                        <c:v>45208</c:v>
                      </c:pt>
                      <c:pt idx="2944">
                        <c:v>45209</c:v>
                      </c:pt>
                      <c:pt idx="2945">
                        <c:v>45210</c:v>
                      </c:pt>
                      <c:pt idx="2946">
                        <c:v>45211</c:v>
                      </c:pt>
                      <c:pt idx="2947">
                        <c:v>45212</c:v>
                      </c:pt>
                      <c:pt idx="2948">
                        <c:v>45215</c:v>
                      </c:pt>
                      <c:pt idx="2949">
                        <c:v>45216</c:v>
                      </c:pt>
                      <c:pt idx="2950">
                        <c:v>45217</c:v>
                      </c:pt>
                      <c:pt idx="2951">
                        <c:v>45218</c:v>
                      </c:pt>
                      <c:pt idx="2952">
                        <c:v>45219</c:v>
                      </c:pt>
                      <c:pt idx="2953">
                        <c:v>45222</c:v>
                      </c:pt>
                      <c:pt idx="2954">
                        <c:v>45223</c:v>
                      </c:pt>
                      <c:pt idx="2955">
                        <c:v>45224</c:v>
                      </c:pt>
                      <c:pt idx="2956">
                        <c:v>45225</c:v>
                      </c:pt>
                      <c:pt idx="2957">
                        <c:v>45226</c:v>
                      </c:pt>
                      <c:pt idx="2958">
                        <c:v>45229</c:v>
                      </c:pt>
                      <c:pt idx="2959">
                        <c:v>45230</c:v>
                      </c:pt>
                      <c:pt idx="2960">
                        <c:v>45231</c:v>
                      </c:pt>
                      <c:pt idx="2961">
                        <c:v>45232</c:v>
                      </c:pt>
                      <c:pt idx="2962">
                        <c:v>45233</c:v>
                      </c:pt>
                      <c:pt idx="2963">
                        <c:v>45236</c:v>
                      </c:pt>
                      <c:pt idx="2964">
                        <c:v>45237</c:v>
                      </c:pt>
                      <c:pt idx="2965">
                        <c:v>45238</c:v>
                      </c:pt>
                      <c:pt idx="2966">
                        <c:v>45239</c:v>
                      </c:pt>
                      <c:pt idx="2967">
                        <c:v>45240</c:v>
                      </c:pt>
                      <c:pt idx="2968">
                        <c:v>45243</c:v>
                      </c:pt>
                      <c:pt idx="2969">
                        <c:v>45244</c:v>
                      </c:pt>
                      <c:pt idx="2970">
                        <c:v>45245</c:v>
                      </c:pt>
                      <c:pt idx="2971">
                        <c:v>45246</c:v>
                      </c:pt>
                      <c:pt idx="2972">
                        <c:v>45247</c:v>
                      </c:pt>
                      <c:pt idx="2973">
                        <c:v>45250</c:v>
                      </c:pt>
                      <c:pt idx="2974">
                        <c:v>45251</c:v>
                      </c:pt>
                      <c:pt idx="2975">
                        <c:v>45252</c:v>
                      </c:pt>
                      <c:pt idx="2976">
                        <c:v>45253</c:v>
                      </c:pt>
                      <c:pt idx="2977">
                        <c:v>45254</c:v>
                      </c:pt>
                      <c:pt idx="2978">
                        <c:v>45257</c:v>
                      </c:pt>
                      <c:pt idx="2979">
                        <c:v>45258</c:v>
                      </c:pt>
                      <c:pt idx="2980">
                        <c:v>45259</c:v>
                      </c:pt>
                      <c:pt idx="2981">
                        <c:v>45260</c:v>
                      </c:pt>
                      <c:pt idx="2982">
                        <c:v>45261</c:v>
                      </c:pt>
                      <c:pt idx="2983">
                        <c:v>45264</c:v>
                      </c:pt>
                      <c:pt idx="2984">
                        <c:v>45265</c:v>
                      </c:pt>
                      <c:pt idx="2985">
                        <c:v>45266</c:v>
                      </c:pt>
                      <c:pt idx="2986">
                        <c:v>45267</c:v>
                      </c:pt>
                      <c:pt idx="2987">
                        <c:v>45268</c:v>
                      </c:pt>
                      <c:pt idx="2988">
                        <c:v>45271</c:v>
                      </c:pt>
                      <c:pt idx="2989">
                        <c:v>45272</c:v>
                      </c:pt>
                      <c:pt idx="2990">
                        <c:v>45273</c:v>
                      </c:pt>
                      <c:pt idx="2991">
                        <c:v>45274</c:v>
                      </c:pt>
                      <c:pt idx="2992">
                        <c:v>45275</c:v>
                      </c:pt>
                      <c:pt idx="2993">
                        <c:v>45278</c:v>
                      </c:pt>
                      <c:pt idx="2994">
                        <c:v>45279</c:v>
                      </c:pt>
                      <c:pt idx="2995">
                        <c:v>45280</c:v>
                      </c:pt>
                      <c:pt idx="2996">
                        <c:v>45281</c:v>
                      </c:pt>
                      <c:pt idx="2997">
                        <c:v>45282</c:v>
                      </c:pt>
                      <c:pt idx="2998">
                        <c:v>45285</c:v>
                      </c:pt>
                      <c:pt idx="2999">
                        <c:v>45286</c:v>
                      </c:pt>
                      <c:pt idx="3000">
                        <c:v>45287</c:v>
                      </c:pt>
                      <c:pt idx="3001">
                        <c:v>45288</c:v>
                      </c:pt>
                      <c:pt idx="3002">
                        <c:v>45289</c:v>
                      </c:pt>
                      <c:pt idx="3003">
                        <c:v>45291</c:v>
                      </c:pt>
                      <c:pt idx="3004">
                        <c:v>45293</c:v>
                      </c:pt>
                      <c:pt idx="3005">
                        <c:v>45294</c:v>
                      </c:pt>
                      <c:pt idx="3006">
                        <c:v>45295</c:v>
                      </c:pt>
                      <c:pt idx="3007">
                        <c:v>45296</c:v>
                      </c:pt>
                      <c:pt idx="3008">
                        <c:v>45299</c:v>
                      </c:pt>
                      <c:pt idx="3009">
                        <c:v>45300</c:v>
                      </c:pt>
                      <c:pt idx="3010">
                        <c:v>45301</c:v>
                      </c:pt>
                      <c:pt idx="3011">
                        <c:v>45302</c:v>
                      </c:pt>
                      <c:pt idx="3012">
                        <c:v>45303</c:v>
                      </c:pt>
                      <c:pt idx="3013">
                        <c:v>45306</c:v>
                      </c:pt>
                      <c:pt idx="3014">
                        <c:v>45307</c:v>
                      </c:pt>
                      <c:pt idx="3015">
                        <c:v>45308</c:v>
                      </c:pt>
                      <c:pt idx="3016">
                        <c:v>45309</c:v>
                      </c:pt>
                      <c:pt idx="3017">
                        <c:v>45310</c:v>
                      </c:pt>
                      <c:pt idx="3018">
                        <c:v>45313</c:v>
                      </c:pt>
                      <c:pt idx="3019">
                        <c:v>45314</c:v>
                      </c:pt>
                      <c:pt idx="3020">
                        <c:v>45315</c:v>
                      </c:pt>
                      <c:pt idx="3021">
                        <c:v>45316</c:v>
                      </c:pt>
                      <c:pt idx="3022">
                        <c:v>45317</c:v>
                      </c:pt>
                      <c:pt idx="3023">
                        <c:v>45320</c:v>
                      </c:pt>
                      <c:pt idx="3024">
                        <c:v>45321</c:v>
                      </c:pt>
                      <c:pt idx="3025">
                        <c:v>45322</c:v>
                      </c:pt>
                      <c:pt idx="3026">
                        <c:v>45323</c:v>
                      </c:pt>
                      <c:pt idx="3027">
                        <c:v>45324</c:v>
                      </c:pt>
                      <c:pt idx="3028">
                        <c:v>45326</c:v>
                      </c:pt>
                      <c:pt idx="3029">
                        <c:v>45327</c:v>
                      </c:pt>
                      <c:pt idx="3030">
                        <c:v>45328</c:v>
                      </c:pt>
                      <c:pt idx="3031">
                        <c:v>45329</c:v>
                      </c:pt>
                      <c:pt idx="3032">
                        <c:v>45340</c:v>
                      </c:pt>
                      <c:pt idx="3033">
                        <c:v>45341</c:v>
                      </c:pt>
                      <c:pt idx="3034">
                        <c:v>45342</c:v>
                      </c:pt>
                      <c:pt idx="3035">
                        <c:v>45343</c:v>
                      </c:pt>
                      <c:pt idx="3036">
                        <c:v>45344</c:v>
                      </c:pt>
                      <c:pt idx="3037">
                        <c:v>45345</c:v>
                      </c:pt>
                      <c:pt idx="3038">
                        <c:v>45348</c:v>
                      </c:pt>
                      <c:pt idx="3039">
                        <c:v>45349</c:v>
                      </c:pt>
                      <c:pt idx="3040">
                        <c:v>45350</c:v>
                      </c:pt>
                      <c:pt idx="3041">
                        <c:v>45351</c:v>
                      </c:pt>
                      <c:pt idx="3042">
                        <c:v>45352</c:v>
                      </c:pt>
                      <c:pt idx="3043">
                        <c:v>45355</c:v>
                      </c:pt>
                      <c:pt idx="3044">
                        <c:v>45356</c:v>
                      </c:pt>
                      <c:pt idx="3045">
                        <c:v>45357</c:v>
                      </c:pt>
                      <c:pt idx="3046">
                        <c:v>45358</c:v>
                      </c:pt>
                      <c:pt idx="3047">
                        <c:v>45359</c:v>
                      </c:pt>
                      <c:pt idx="3048">
                        <c:v>45362</c:v>
                      </c:pt>
                      <c:pt idx="3049">
                        <c:v>45363</c:v>
                      </c:pt>
                      <c:pt idx="3050">
                        <c:v>45364</c:v>
                      </c:pt>
                      <c:pt idx="3051">
                        <c:v>45365</c:v>
                      </c:pt>
                      <c:pt idx="3052">
                        <c:v>45366</c:v>
                      </c:pt>
                      <c:pt idx="3053">
                        <c:v>45369</c:v>
                      </c:pt>
                      <c:pt idx="3054">
                        <c:v>45370</c:v>
                      </c:pt>
                      <c:pt idx="3055">
                        <c:v>45371</c:v>
                      </c:pt>
                      <c:pt idx="3056">
                        <c:v>45372</c:v>
                      </c:pt>
                      <c:pt idx="3057">
                        <c:v>45373</c:v>
                      </c:pt>
                      <c:pt idx="3058">
                        <c:v>45376</c:v>
                      </c:pt>
                      <c:pt idx="3059">
                        <c:v>45377</c:v>
                      </c:pt>
                      <c:pt idx="3060">
                        <c:v>45378</c:v>
                      </c:pt>
                      <c:pt idx="3061">
                        <c:v>45379</c:v>
                      </c:pt>
                      <c:pt idx="3062">
                        <c:v>45380</c:v>
                      </c:pt>
                      <c:pt idx="3063">
                        <c:v>45382</c:v>
                      </c:pt>
                      <c:pt idx="3064">
                        <c:v>45383</c:v>
                      </c:pt>
                      <c:pt idx="3065">
                        <c:v>45384</c:v>
                      </c:pt>
                      <c:pt idx="3066">
                        <c:v>45385</c:v>
                      </c:pt>
                      <c:pt idx="3067">
                        <c:v>45389</c:v>
                      </c:pt>
                      <c:pt idx="3068">
                        <c:v>45390</c:v>
                      </c:pt>
                      <c:pt idx="3069">
                        <c:v>45391</c:v>
                      </c:pt>
                      <c:pt idx="3070">
                        <c:v>45392</c:v>
                      </c:pt>
                      <c:pt idx="3071">
                        <c:v>45393</c:v>
                      </c:pt>
                      <c:pt idx="3072">
                        <c:v>45394</c:v>
                      </c:pt>
                      <c:pt idx="3073">
                        <c:v>45397</c:v>
                      </c:pt>
                      <c:pt idx="3074">
                        <c:v>45398</c:v>
                      </c:pt>
                      <c:pt idx="3075">
                        <c:v>45399</c:v>
                      </c:pt>
                      <c:pt idx="3076">
                        <c:v>45400</c:v>
                      </c:pt>
                      <c:pt idx="3077">
                        <c:v>45401</c:v>
                      </c:pt>
                      <c:pt idx="3078">
                        <c:v>45404</c:v>
                      </c:pt>
                      <c:pt idx="3079">
                        <c:v>45405</c:v>
                      </c:pt>
                      <c:pt idx="3080">
                        <c:v>45406</c:v>
                      </c:pt>
                      <c:pt idx="3081">
                        <c:v>45407</c:v>
                      </c:pt>
                      <c:pt idx="3082">
                        <c:v>45408</c:v>
                      </c:pt>
                      <c:pt idx="3083">
                        <c:v>45410</c:v>
                      </c:pt>
                      <c:pt idx="3084">
                        <c:v>45411</c:v>
                      </c:pt>
                      <c:pt idx="3085">
                        <c:v>45412</c:v>
                      </c:pt>
                      <c:pt idx="3086">
                        <c:v>45418</c:v>
                      </c:pt>
                      <c:pt idx="3087">
                        <c:v>45419</c:v>
                      </c:pt>
                      <c:pt idx="3088">
                        <c:v>45420</c:v>
                      </c:pt>
                      <c:pt idx="3089">
                        <c:v>45421</c:v>
                      </c:pt>
                      <c:pt idx="3090">
                        <c:v>45422</c:v>
                      </c:pt>
                      <c:pt idx="3091">
                        <c:v>45423</c:v>
                      </c:pt>
                      <c:pt idx="3092">
                        <c:v>45425</c:v>
                      </c:pt>
                      <c:pt idx="3093">
                        <c:v>45426</c:v>
                      </c:pt>
                      <c:pt idx="3094">
                        <c:v>45427</c:v>
                      </c:pt>
                      <c:pt idx="3095">
                        <c:v>45428</c:v>
                      </c:pt>
                      <c:pt idx="3096">
                        <c:v>45429</c:v>
                      </c:pt>
                      <c:pt idx="3097">
                        <c:v>45432</c:v>
                      </c:pt>
                      <c:pt idx="3098">
                        <c:v>45433</c:v>
                      </c:pt>
                      <c:pt idx="3099">
                        <c:v>45434</c:v>
                      </c:pt>
                      <c:pt idx="3100">
                        <c:v>45435</c:v>
                      </c:pt>
                      <c:pt idx="3101">
                        <c:v>45436</c:v>
                      </c:pt>
                      <c:pt idx="3102">
                        <c:v>45439</c:v>
                      </c:pt>
                      <c:pt idx="3103">
                        <c:v>45440</c:v>
                      </c:pt>
                      <c:pt idx="3104">
                        <c:v>45441</c:v>
                      </c:pt>
                      <c:pt idx="3105">
                        <c:v>45442</c:v>
                      </c:pt>
                      <c:pt idx="3106">
                        <c:v>45443</c:v>
                      </c:pt>
                      <c:pt idx="3107">
                        <c:v>45446</c:v>
                      </c:pt>
                      <c:pt idx="3108">
                        <c:v>45447</c:v>
                      </c:pt>
                      <c:pt idx="3109">
                        <c:v>45448</c:v>
                      </c:pt>
                      <c:pt idx="3110">
                        <c:v>45449</c:v>
                      </c:pt>
                      <c:pt idx="3111">
                        <c:v>45450</c:v>
                      </c:pt>
                      <c:pt idx="3112">
                        <c:v>45454</c:v>
                      </c:pt>
                      <c:pt idx="3113">
                        <c:v>45455</c:v>
                      </c:pt>
                      <c:pt idx="3114">
                        <c:v>45456</c:v>
                      </c:pt>
                      <c:pt idx="3115">
                        <c:v>45457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PPI与水泥价格!$C$21:$C$3136</c15:sqref>
                        </c15:formulaRef>
                      </c:ext>
                    </c:extLst>
                    <c:numCache>
                      <c:formatCode>#,##0.00_ </c:formatCode>
                      <c:ptCount val="31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102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102.1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101.9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101.5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101.2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101.2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101.2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101.1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100.9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100.6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99.8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99.4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98.7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98.9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98.6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98.2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97.9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97.5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97.5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97.3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97.2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96.8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96.9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96.7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95.9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95.5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95.5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96.2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97.2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97.6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97.8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98.2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98.3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99.6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101.5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102.4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103.9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104.3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105.5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106.9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108.1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109.4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110.5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111.8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113.8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115.5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115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118.1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119.5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118.9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118.4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117.2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116.6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116.3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116.6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116.1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114.8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113.4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114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111.9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110.3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110.6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110.2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109.7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108.9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108.3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107.4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106.5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105.9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105.3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104.7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103.8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103.5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103.6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103.5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102.7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102.2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101.6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100.7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100.4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99.9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99.8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98.8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98.6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97.9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97.8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97.7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98.6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100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100.3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100.1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99.7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101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105.2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108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106.7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105.3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104.3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103.9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103.5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  <c:pt idx="2596">
                        <c:v>#N/A</c:v>
                      </c:pt>
                      <c:pt idx="2597">
                        <c:v>#N/A</c:v>
                      </c:pt>
                      <c:pt idx="2598">
                        <c:v>#N/A</c:v>
                      </c:pt>
                      <c:pt idx="2599">
                        <c:v>#N/A</c:v>
                      </c:pt>
                      <c:pt idx="2600">
                        <c:v>#N/A</c:v>
                      </c:pt>
                      <c:pt idx="2601">
                        <c:v>#N/A</c:v>
                      </c:pt>
                      <c:pt idx="2602">
                        <c:v>#N/A</c:v>
                      </c:pt>
                      <c:pt idx="2603">
                        <c:v>#N/A</c:v>
                      </c:pt>
                      <c:pt idx="2604">
                        <c:v>#N/A</c:v>
                      </c:pt>
                      <c:pt idx="2605">
                        <c:v>101.7</c:v>
                      </c:pt>
                      <c:pt idx="2606">
                        <c:v>#N/A</c:v>
                      </c:pt>
                      <c:pt idx="2607">
                        <c:v>#N/A</c:v>
                      </c:pt>
                      <c:pt idx="2608">
                        <c:v>#N/A</c:v>
                      </c:pt>
                      <c:pt idx="2609">
                        <c:v>#N/A</c:v>
                      </c:pt>
                      <c:pt idx="2610">
                        <c:v>#N/A</c:v>
                      </c:pt>
                      <c:pt idx="2611">
                        <c:v>#N/A</c:v>
                      </c:pt>
                      <c:pt idx="2612">
                        <c:v>#N/A</c:v>
                      </c:pt>
                      <c:pt idx="2613">
                        <c:v>#N/A</c:v>
                      </c:pt>
                      <c:pt idx="2614">
                        <c:v>#N/A</c:v>
                      </c:pt>
                      <c:pt idx="2615">
                        <c:v>#N/A</c:v>
                      </c:pt>
                      <c:pt idx="2616">
                        <c:v>#N/A</c:v>
                      </c:pt>
                      <c:pt idx="2617">
                        <c:v>#N/A</c:v>
                      </c:pt>
                      <c:pt idx="2618">
                        <c:v>#N/A</c:v>
                      </c:pt>
                      <c:pt idx="2619">
                        <c:v>#N/A</c:v>
                      </c:pt>
                      <c:pt idx="2620">
                        <c:v>#N/A</c:v>
                      </c:pt>
                      <c:pt idx="2621">
                        <c:v>#N/A</c:v>
                      </c:pt>
                      <c:pt idx="2622">
                        <c:v>#N/A</c:v>
                      </c:pt>
                      <c:pt idx="2623">
                        <c:v>#N/A</c:v>
                      </c:pt>
                      <c:pt idx="2624">
                        <c:v>#N/A</c:v>
                      </c:pt>
                      <c:pt idx="2625">
                        <c:v>#N/A</c:v>
                      </c:pt>
                      <c:pt idx="2626">
                        <c:v>100.7</c:v>
                      </c:pt>
                      <c:pt idx="2627">
                        <c:v>#N/A</c:v>
                      </c:pt>
                      <c:pt idx="2628">
                        <c:v>#N/A</c:v>
                      </c:pt>
                      <c:pt idx="2629">
                        <c:v>#N/A</c:v>
                      </c:pt>
                      <c:pt idx="2630">
                        <c:v>#N/A</c:v>
                      </c:pt>
                      <c:pt idx="2631">
                        <c:v>#N/A</c:v>
                      </c:pt>
                      <c:pt idx="2632">
                        <c:v>#N/A</c:v>
                      </c:pt>
                      <c:pt idx="2633">
                        <c:v>#N/A</c:v>
                      </c:pt>
                      <c:pt idx="2634">
                        <c:v>#N/A</c:v>
                      </c:pt>
                      <c:pt idx="2635">
                        <c:v>#N/A</c:v>
                      </c:pt>
                      <c:pt idx="2636">
                        <c:v>#N/A</c:v>
                      </c:pt>
                      <c:pt idx="2637">
                        <c:v>#N/A</c:v>
                      </c:pt>
                      <c:pt idx="2638">
                        <c:v>#N/A</c:v>
                      </c:pt>
                      <c:pt idx="2639">
                        <c:v>#N/A</c:v>
                      </c:pt>
                      <c:pt idx="2640">
                        <c:v>#N/A</c:v>
                      </c:pt>
                      <c:pt idx="2641">
                        <c:v>#N/A</c:v>
                      </c:pt>
                      <c:pt idx="2642">
                        <c:v>#N/A</c:v>
                      </c:pt>
                      <c:pt idx="2643">
                        <c:v>#N/A</c:v>
                      </c:pt>
                      <c:pt idx="2644">
                        <c:v>#N/A</c:v>
                      </c:pt>
                      <c:pt idx="2645">
                        <c:v>#N/A</c:v>
                      </c:pt>
                      <c:pt idx="2646">
                        <c:v>#N/A</c:v>
                      </c:pt>
                      <c:pt idx="2647">
                        <c:v>#N/A</c:v>
                      </c:pt>
                      <c:pt idx="2648">
                        <c:v>100.4</c:v>
                      </c:pt>
                      <c:pt idx="2649">
                        <c:v>#N/A</c:v>
                      </c:pt>
                      <c:pt idx="2650">
                        <c:v>#N/A</c:v>
                      </c:pt>
                      <c:pt idx="2651">
                        <c:v>#N/A</c:v>
                      </c:pt>
                      <c:pt idx="2652">
                        <c:v>#N/A</c:v>
                      </c:pt>
                      <c:pt idx="2653">
                        <c:v>#N/A</c:v>
                      </c:pt>
                      <c:pt idx="2654">
                        <c:v>#N/A</c:v>
                      </c:pt>
                      <c:pt idx="2655">
                        <c:v>#N/A</c:v>
                      </c:pt>
                      <c:pt idx="2656">
                        <c:v>#N/A</c:v>
                      </c:pt>
                      <c:pt idx="2657">
                        <c:v>#N/A</c:v>
                      </c:pt>
                      <c:pt idx="2658">
                        <c:v>#N/A</c:v>
                      </c:pt>
                      <c:pt idx="2659">
                        <c:v>#N/A</c:v>
                      </c:pt>
                      <c:pt idx="2660">
                        <c:v>#N/A</c:v>
                      </c:pt>
                      <c:pt idx="2661">
                        <c:v>#N/A</c:v>
                      </c:pt>
                      <c:pt idx="2662">
                        <c:v>#N/A</c:v>
                      </c:pt>
                      <c:pt idx="2663">
                        <c:v>#N/A</c:v>
                      </c:pt>
                      <c:pt idx="2664">
                        <c:v>#N/A</c:v>
                      </c:pt>
                      <c:pt idx="2665">
                        <c:v>#N/A</c:v>
                      </c:pt>
                      <c:pt idx="2666">
                        <c:v>#N/A</c:v>
                      </c:pt>
                      <c:pt idx="2667">
                        <c:v>#N/A</c:v>
                      </c:pt>
                      <c:pt idx="2668">
                        <c:v>#N/A</c:v>
                      </c:pt>
                      <c:pt idx="2669">
                        <c:v>#N/A</c:v>
                      </c:pt>
                      <c:pt idx="2670">
                        <c:v>#N/A</c:v>
                      </c:pt>
                      <c:pt idx="2671">
                        <c:v>100.4</c:v>
                      </c:pt>
                      <c:pt idx="2672">
                        <c:v>#N/A</c:v>
                      </c:pt>
                      <c:pt idx="2673">
                        <c:v>#N/A</c:v>
                      </c:pt>
                      <c:pt idx="2674">
                        <c:v>#N/A</c:v>
                      </c:pt>
                      <c:pt idx="2675">
                        <c:v>#N/A</c:v>
                      </c:pt>
                      <c:pt idx="2676">
                        <c:v>#N/A</c:v>
                      </c:pt>
                      <c:pt idx="2677">
                        <c:v>#N/A</c:v>
                      </c:pt>
                      <c:pt idx="2678">
                        <c:v>#N/A</c:v>
                      </c:pt>
                      <c:pt idx="2679">
                        <c:v>#N/A</c:v>
                      </c:pt>
                      <c:pt idx="2680">
                        <c:v>#N/A</c:v>
                      </c:pt>
                      <c:pt idx="2681">
                        <c:v>#N/A</c:v>
                      </c:pt>
                      <c:pt idx="2682">
                        <c:v>#N/A</c:v>
                      </c:pt>
                      <c:pt idx="2683">
                        <c:v>#N/A</c:v>
                      </c:pt>
                      <c:pt idx="2684">
                        <c:v>#N/A</c:v>
                      </c:pt>
                      <c:pt idx="2685">
                        <c:v>#N/A</c:v>
                      </c:pt>
                      <c:pt idx="2686">
                        <c:v>#N/A</c:v>
                      </c:pt>
                      <c:pt idx="2687">
                        <c:v>#N/A</c:v>
                      </c:pt>
                      <c:pt idx="2688">
                        <c:v>#N/A</c:v>
                      </c:pt>
                      <c:pt idx="2689">
                        <c:v>#N/A</c:v>
                      </c:pt>
                      <c:pt idx="2690">
                        <c:v>#N/A</c:v>
                      </c:pt>
                      <c:pt idx="2691">
                        <c:v>#N/A</c:v>
                      </c:pt>
                      <c:pt idx="2692">
                        <c:v>98.3</c:v>
                      </c:pt>
                      <c:pt idx="2693">
                        <c:v>#N/A</c:v>
                      </c:pt>
                      <c:pt idx="2694">
                        <c:v>#N/A</c:v>
                      </c:pt>
                      <c:pt idx="2695">
                        <c:v>#N/A</c:v>
                      </c:pt>
                      <c:pt idx="2696">
                        <c:v>#N/A</c:v>
                      </c:pt>
                      <c:pt idx="2697">
                        <c:v>#N/A</c:v>
                      </c:pt>
                      <c:pt idx="2698">
                        <c:v>#N/A</c:v>
                      </c:pt>
                      <c:pt idx="2699">
                        <c:v>#N/A</c:v>
                      </c:pt>
                      <c:pt idx="2700">
                        <c:v>#N/A</c:v>
                      </c:pt>
                      <c:pt idx="2701">
                        <c:v>#N/A</c:v>
                      </c:pt>
                      <c:pt idx="2702">
                        <c:v>#N/A</c:v>
                      </c:pt>
                      <c:pt idx="2703">
                        <c:v>#N/A</c:v>
                      </c:pt>
                      <c:pt idx="2704">
                        <c:v>#N/A</c:v>
                      </c:pt>
                      <c:pt idx="2705">
                        <c:v>#N/A</c:v>
                      </c:pt>
                      <c:pt idx="2706">
                        <c:v>#N/A</c:v>
                      </c:pt>
                      <c:pt idx="2707">
                        <c:v>#N/A</c:v>
                      </c:pt>
                      <c:pt idx="2708">
                        <c:v>#N/A</c:v>
                      </c:pt>
                      <c:pt idx="2709">
                        <c:v>#N/A</c:v>
                      </c:pt>
                      <c:pt idx="2710">
                        <c:v>94.2</c:v>
                      </c:pt>
                      <c:pt idx="2711">
                        <c:v>#N/A</c:v>
                      </c:pt>
                      <c:pt idx="2712">
                        <c:v>#N/A</c:v>
                      </c:pt>
                      <c:pt idx="2713">
                        <c:v>#N/A</c:v>
                      </c:pt>
                      <c:pt idx="2714">
                        <c:v>#N/A</c:v>
                      </c:pt>
                      <c:pt idx="2715">
                        <c:v>#N/A</c:v>
                      </c:pt>
                      <c:pt idx="2716">
                        <c:v>#N/A</c:v>
                      </c:pt>
                      <c:pt idx="2717">
                        <c:v>#N/A</c:v>
                      </c:pt>
                      <c:pt idx="2718">
                        <c:v>#N/A</c:v>
                      </c:pt>
                      <c:pt idx="2719">
                        <c:v>#N/A</c:v>
                      </c:pt>
                      <c:pt idx="2720">
                        <c:v>#N/A</c:v>
                      </c:pt>
                      <c:pt idx="2721">
                        <c:v>#N/A</c:v>
                      </c:pt>
                      <c:pt idx="2722">
                        <c:v>#N/A</c:v>
                      </c:pt>
                      <c:pt idx="2723">
                        <c:v>#N/A</c:v>
                      </c:pt>
                      <c:pt idx="2724">
                        <c:v>#N/A</c:v>
                      </c:pt>
                      <c:pt idx="2725">
                        <c:v>#N/A</c:v>
                      </c:pt>
                      <c:pt idx="2726">
                        <c:v>#N/A</c:v>
                      </c:pt>
                      <c:pt idx="2727">
                        <c:v>#N/A</c:v>
                      </c:pt>
                      <c:pt idx="2728">
                        <c:v>#N/A</c:v>
                      </c:pt>
                      <c:pt idx="2729">
                        <c:v>#N/A</c:v>
                      </c:pt>
                      <c:pt idx="2730">
                        <c:v>#N/A</c:v>
                      </c:pt>
                      <c:pt idx="2731">
                        <c:v>#N/A</c:v>
                      </c:pt>
                      <c:pt idx="2732">
                        <c:v>91.4</c:v>
                      </c:pt>
                      <c:pt idx="2733">
                        <c:v>#N/A</c:v>
                      </c:pt>
                      <c:pt idx="2734">
                        <c:v>#N/A</c:v>
                      </c:pt>
                      <c:pt idx="2735">
                        <c:v>#N/A</c:v>
                      </c:pt>
                      <c:pt idx="2736">
                        <c:v>#N/A</c:v>
                      </c:pt>
                      <c:pt idx="2737">
                        <c:v>#N/A</c:v>
                      </c:pt>
                      <c:pt idx="2738">
                        <c:v>#N/A</c:v>
                      </c:pt>
                      <c:pt idx="2739">
                        <c:v>#N/A</c:v>
                      </c:pt>
                      <c:pt idx="2740">
                        <c:v>#N/A</c:v>
                      </c:pt>
                      <c:pt idx="2741">
                        <c:v>#N/A</c:v>
                      </c:pt>
                      <c:pt idx="2742">
                        <c:v>#N/A</c:v>
                      </c:pt>
                      <c:pt idx="2743">
                        <c:v>#N/A</c:v>
                      </c:pt>
                      <c:pt idx="2744">
                        <c:v>#N/A</c:v>
                      </c:pt>
                      <c:pt idx="2745">
                        <c:v>#N/A</c:v>
                      </c:pt>
                      <c:pt idx="2746">
                        <c:v>#N/A</c:v>
                      </c:pt>
                      <c:pt idx="2747">
                        <c:v>#N/A</c:v>
                      </c:pt>
                      <c:pt idx="2748">
                        <c:v>#N/A</c:v>
                      </c:pt>
                      <c:pt idx="2749">
                        <c:v>#N/A</c:v>
                      </c:pt>
                      <c:pt idx="2750">
                        <c:v>#N/A</c:v>
                      </c:pt>
                      <c:pt idx="2751">
                        <c:v>#N/A</c:v>
                      </c:pt>
                      <c:pt idx="2752">
                        <c:v>#N/A</c:v>
                      </c:pt>
                      <c:pt idx="2753">
                        <c:v>#N/A</c:v>
                      </c:pt>
                      <c:pt idx="2754">
                        <c:v>#N/A</c:v>
                      </c:pt>
                      <c:pt idx="2755">
                        <c:v>91.9</c:v>
                      </c:pt>
                      <c:pt idx="2756">
                        <c:v>#N/A</c:v>
                      </c:pt>
                      <c:pt idx="2757">
                        <c:v>#N/A</c:v>
                      </c:pt>
                      <c:pt idx="2758">
                        <c:v>#N/A</c:v>
                      </c:pt>
                      <c:pt idx="2759">
                        <c:v>#N/A</c:v>
                      </c:pt>
                      <c:pt idx="2760">
                        <c:v>#N/A</c:v>
                      </c:pt>
                      <c:pt idx="2761">
                        <c:v>#N/A</c:v>
                      </c:pt>
                      <c:pt idx="2762">
                        <c:v>#N/A</c:v>
                      </c:pt>
                      <c:pt idx="2763">
                        <c:v>#N/A</c:v>
                      </c:pt>
                      <c:pt idx="2764">
                        <c:v>#N/A</c:v>
                      </c:pt>
                      <c:pt idx="2765">
                        <c:v>#N/A</c:v>
                      </c:pt>
                      <c:pt idx="2766">
                        <c:v>#N/A</c:v>
                      </c:pt>
                      <c:pt idx="2767">
                        <c:v>#N/A</c:v>
                      </c:pt>
                      <c:pt idx="2768">
                        <c:v>#N/A</c:v>
                      </c:pt>
                      <c:pt idx="2769">
                        <c:v>92.8</c:v>
                      </c:pt>
                      <c:pt idx="2770">
                        <c:v>#N/A</c:v>
                      </c:pt>
                      <c:pt idx="2771">
                        <c:v>#N/A</c:v>
                      </c:pt>
                      <c:pt idx="2772">
                        <c:v>#N/A</c:v>
                      </c:pt>
                      <c:pt idx="2773">
                        <c:v>#N/A</c:v>
                      </c:pt>
                      <c:pt idx="2774">
                        <c:v>#N/A</c:v>
                      </c:pt>
                      <c:pt idx="2775">
                        <c:v>#N/A</c:v>
                      </c:pt>
                      <c:pt idx="2776">
                        <c:v>#N/A</c:v>
                      </c:pt>
                      <c:pt idx="2777">
                        <c:v>#N/A</c:v>
                      </c:pt>
                      <c:pt idx="2778">
                        <c:v>#N/A</c:v>
                      </c:pt>
                      <c:pt idx="2779">
                        <c:v>#N/A</c:v>
                      </c:pt>
                      <c:pt idx="2780">
                        <c:v>#N/A</c:v>
                      </c:pt>
                      <c:pt idx="2781">
                        <c:v>#N/A</c:v>
                      </c:pt>
                      <c:pt idx="2782">
                        <c:v>#N/A</c:v>
                      </c:pt>
                      <c:pt idx="2783">
                        <c:v>#N/A</c:v>
                      </c:pt>
                      <c:pt idx="2784">
                        <c:v>#N/A</c:v>
                      </c:pt>
                      <c:pt idx="2785">
                        <c:v>#N/A</c:v>
                      </c:pt>
                      <c:pt idx="2786">
                        <c:v>#N/A</c:v>
                      </c:pt>
                      <c:pt idx="2787">
                        <c:v>#N/A</c:v>
                      </c:pt>
                      <c:pt idx="2788">
                        <c:v>#N/A</c:v>
                      </c:pt>
                      <c:pt idx="2789">
                        <c:v>93.3</c:v>
                      </c:pt>
                      <c:pt idx="2790">
                        <c:v>#N/A</c:v>
                      </c:pt>
                      <c:pt idx="2791">
                        <c:v>#N/A</c:v>
                      </c:pt>
                      <c:pt idx="2792">
                        <c:v>#N/A</c:v>
                      </c:pt>
                      <c:pt idx="2793">
                        <c:v>#N/A</c:v>
                      </c:pt>
                      <c:pt idx="2794">
                        <c:v>#N/A</c:v>
                      </c:pt>
                      <c:pt idx="2795">
                        <c:v>#N/A</c:v>
                      </c:pt>
                      <c:pt idx="2796">
                        <c:v>#N/A</c:v>
                      </c:pt>
                      <c:pt idx="2797">
                        <c:v>#N/A</c:v>
                      </c:pt>
                      <c:pt idx="2798">
                        <c:v>#N/A</c:v>
                      </c:pt>
                      <c:pt idx="2799">
                        <c:v>#N/A</c:v>
                      </c:pt>
                      <c:pt idx="2800">
                        <c:v>#N/A</c:v>
                      </c:pt>
                      <c:pt idx="2801">
                        <c:v>#N/A</c:v>
                      </c:pt>
                      <c:pt idx="2802">
                        <c:v>#N/A</c:v>
                      </c:pt>
                      <c:pt idx="2803">
                        <c:v>#N/A</c:v>
                      </c:pt>
                      <c:pt idx="2804">
                        <c:v>#N/A</c:v>
                      </c:pt>
                      <c:pt idx="2805">
                        <c:v>#N/A</c:v>
                      </c:pt>
                      <c:pt idx="2806">
                        <c:v>#N/A</c:v>
                      </c:pt>
                      <c:pt idx="2807">
                        <c:v>#N/A</c:v>
                      </c:pt>
                      <c:pt idx="2808">
                        <c:v>#N/A</c:v>
                      </c:pt>
                      <c:pt idx="2809">
                        <c:v>#N/A</c:v>
                      </c:pt>
                      <c:pt idx="2810">
                        <c:v>#N/A</c:v>
                      </c:pt>
                      <c:pt idx="2811">
                        <c:v>#N/A</c:v>
                      </c:pt>
                      <c:pt idx="2812">
                        <c:v>93.6</c:v>
                      </c:pt>
                      <c:pt idx="2813">
                        <c:v>#N/A</c:v>
                      </c:pt>
                      <c:pt idx="2814">
                        <c:v>#N/A</c:v>
                      </c:pt>
                      <c:pt idx="2815">
                        <c:v>#N/A</c:v>
                      </c:pt>
                      <c:pt idx="2816">
                        <c:v>#N/A</c:v>
                      </c:pt>
                      <c:pt idx="2817">
                        <c:v>#N/A</c:v>
                      </c:pt>
                      <c:pt idx="2818">
                        <c:v>#N/A</c:v>
                      </c:pt>
                      <c:pt idx="2819">
                        <c:v>#N/A</c:v>
                      </c:pt>
                      <c:pt idx="2820">
                        <c:v>#N/A</c:v>
                      </c:pt>
                      <c:pt idx="2821">
                        <c:v>#N/A</c:v>
                      </c:pt>
                      <c:pt idx="2822">
                        <c:v>#N/A</c:v>
                      </c:pt>
                      <c:pt idx="2823">
                        <c:v>#N/A</c:v>
                      </c:pt>
                      <c:pt idx="2824">
                        <c:v>#N/A</c:v>
                      </c:pt>
                      <c:pt idx="2825">
                        <c:v>#N/A</c:v>
                      </c:pt>
                      <c:pt idx="2826">
                        <c:v>#N/A</c:v>
                      </c:pt>
                      <c:pt idx="2827">
                        <c:v>#N/A</c:v>
                      </c:pt>
                      <c:pt idx="2828">
                        <c:v>#N/A</c:v>
                      </c:pt>
                      <c:pt idx="2829">
                        <c:v>#N/A</c:v>
                      </c:pt>
                      <c:pt idx="2830">
                        <c:v>#N/A</c:v>
                      </c:pt>
                      <c:pt idx="2831">
                        <c:v>#N/A</c:v>
                      </c:pt>
                      <c:pt idx="2832">
                        <c:v>#N/A</c:v>
                      </c:pt>
                      <c:pt idx="2833">
                        <c:v>93.7</c:v>
                      </c:pt>
                      <c:pt idx="2834">
                        <c:v>#N/A</c:v>
                      </c:pt>
                      <c:pt idx="2835">
                        <c:v>#N/A</c:v>
                      </c:pt>
                      <c:pt idx="2836">
                        <c:v>#N/A</c:v>
                      </c:pt>
                      <c:pt idx="2837">
                        <c:v>#N/A</c:v>
                      </c:pt>
                      <c:pt idx="2838">
                        <c:v>#N/A</c:v>
                      </c:pt>
                      <c:pt idx="2839">
                        <c:v>#N/A</c:v>
                      </c:pt>
                      <c:pt idx="2840">
                        <c:v>#N/A</c:v>
                      </c:pt>
                      <c:pt idx="2841">
                        <c:v>#N/A</c:v>
                      </c:pt>
                      <c:pt idx="2842">
                        <c:v>#N/A</c:v>
                      </c:pt>
                      <c:pt idx="2843">
                        <c:v>#N/A</c:v>
                      </c:pt>
                      <c:pt idx="2844">
                        <c:v>#N/A</c:v>
                      </c:pt>
                      <c:pt idx="2845">
                        <c:v>#N/A</c:v>
                      </c:pt>
                      <c:pt idx="2846">
                        <c:v>#N/A</c:v>
                      </c:pt>
                      <c:pt idx="2847">
                        <c:v>#N/A</c:v>
                      </c:pt>
                      <c:pt idx="2848">
                        <c:v>#N/A</c:v>
                      </c:pt>
                      <c:pt idx="2849">
                        <c:v>#N/A</c:v>
                      </c:pt>
                      <c:pt idx="2850">
                        <c:v>#N/A</c:v>
                      </c:pt>
                      <c:pt idx="2851">
                        <c:v>#N/A</c:v>
                      </c:pt>
                      <c:pt idx="2852">
                        <c:v>#N/A</c:v>
                      </c:pt>
                      <c:pt idx="2853">
                        <c:v>#N/A</c:v>
                      </c:pt>
                      <c:pt idx="2854">
                        <c:v>93.7</c:v>
                      </c:pt>
                      <c:pt idx="2855">
                        <c:v>#N/A</c:v>
                      </c:pt>
                      <c:pt idx="2856">
                        <c:v>#N/A</c:v>
                      </c:pt>
                      <c:pt idx="2857">
                        <c:v>#N/A</c:v>
                      </c:pt>
                      <c:pt idx="2858">
                        <c:v>#N/A</c:v>
                      </c:pt>
                      <c:pt idx="2859">
                        <c:v>#N/A</c:v>
                      </c:pt>
                      <c:pt idx="2860">
                        <c:v>#N/A</c:v>
                      </c:pt>
                      <c:pt idx="2861">
                        <c:v>#N/A</c:v>
                      </c:pt>
                      <c:pt idx="2862">
                        <c:v>#N/A</c:v>
                      </c:pt>
                      <c:pt idx="2863">
                        <c:v>#N/A</c:v>
                      </c:pt>
                      <c:pt idx="2864">
                        <c:v>#N/A</c:v>
                      </c:pt>
                      <c:pt idx="2865">
                        <c:v>#N/A</c:v>
                      </c:pt>
                      <c:pt idx="2866">
                        <c:v>#N/A</c:v>
                      </c:pt>
                      <c:pt idx="2867">
                        <c:v>#N/A</c:v>
                      </c:pt>
                      <c:pt idx="2868">
                        <c:v>#N/A</c:v>
                      </c:pt>
                      <c:pt idx="2869">
                        <c:v>#N/A</c:v>
                      </c:pt>
                      <c:pt idx="2870">
                        <c:v>#N/A</c:v>
                      </c:pt>
                      <c:pt idx="2871">
                        <c:v>#N/A</c:v>
                      </c:pt>
                      <c:pt idx="2872">
                        <c:v>#N/A</c:v>
                      </c:pt>
                      <c:pt idx="2873">
                        <c:v>#N/A</c:v>
                      </c:pt>
                      <c:pt idx="2874">
                        <c:v>#N/A</c:v>
                      </c:pt>
                      <c:pt idx="2875">
                        <c:v>93.5</c:v>
                      </c:pt>
                      <c:pt idx="2876">
                        <c:v>#N/A</c:v>
                      </c:pt>
                      <c:pt idx="2877">
                        <c:v>#N/A</c:v>
                      </c:pt>
                      <c:pt idx="2878">
                        <c:v>#N/A</c:v>
                      </c:pt>
                      <c:pt idx="2879">
                        <c:v>#N/A</c:v>
                      </c:pt>
                      <c:pt idx="2880">
                        <c:v>#N/A</c:v>
                      </c:pt>
                      <c:pt idx="2881">
                        <c:v>#N/A</c:v>
                      </c:pt>
                      <c:pt idx="2882">
                        <c:v>#N/A</c:v>
                      </c:pt>
                      <c:pt idx="2883">
                        <c:v>#N/A</c:v>
                      </c:pt>
                      <c:pt idx="2884">
                        <c:v>#N/A</c:v>
                      </c:pt>
                      <c:pt idx="2885">
                        <c:v>#N/A</c:v>
                      </c:pt>
                      <c:pt idx="2886">
                        <c:v>#N/A</c:v>
                      </c:pt>
                      <c:pt idx="2887">
                        <c:v>#N/A</c:v>
                      </c:pt>
                      <c:pt idx="2888">
                        <c:v>#N/A</c:v>
                      </c:pt>
                      <c:pt idx="2889">
                        <c:v>#N/A</c:v>
                      </c:pt>
                      <c:pt idx="2890">
                        <c:v>#N/A</c:v>
                      </c:pt>
                      <c:pt idx="2891">
                        <c:v>#N/A</c:v>
                      </c:pt>
                      <c:pt idx="2892">
                        <c:v>#N/A</c:v>
                      </c:pt>
                      <c:pt idx="2893">
                        <c:v>#N/A</c:v>
                      </c:pt>
                      <c:pt idx="2894">
                        <c:v>#N/A</c:v>
                      </c:pt>
                      <c:pt idx="2895">
                        <c:v>#N/A</c:v>
                      </c:pt>
                      <c:pt idx="2896">
                        <c:v>93.7</c:v>
                      </c:pt>
                      <c:pt idx="2897">
                        <c:v>#N/A</c:v>
                      </c:pt>
                      <c:pt idx="2898">
                        <c:v>#N/A</c:v>
                      </c:pt>
                      <c:pt idx="2899">
                        <c:v>#N/A</c:v>
                      </c:pt>
                      <c:pt idx="2900">
                        <c:v>#N/A</c:v>
                      </c:pt>
                      <c:pt idx="2901">
                        <c:v>#N/A</c:v>
                      </c:pt>
                      <c:pt idx="2902">
                        <c:v>#N/A</c:v>
                      </c:pt>
                      <c:pt idx="2903">
                        <c:v>#N/A</c:v>
                      </c:pt>
                      <c:pt idx="2904">
                        <c:v>#N/A</c:v>
                      </c:pt>
                      <c:pt idx="2905">
                        <c:v>#N/A</c:v>
                      </c:pt>
                      <c:pt idx="2906">
                        <c:v>#N/A</c:v>
                      </c:pt>
                      <c:pt idx="2907">
                        <c:v>#N/A</c:v>
                      </c:pt>
                      <c:pt idx="2908">
                        <c:v>#N/A</c:v>
                      </c:pt>
                      <c:pt idx="2909">
                        <c:v>#N/A</c:v>
                      </c:pt>
                      <c:pt idx="2910">
                        <c:v>#N/A</c:v>
                      </c:pt>
                      <c:pt idx="2911">
                        <c:v>#N/A</c:v>
                      </c:pt>
                      <c:pt idx="2912">
                        <c:v>#N/A</c:v>
                      </c:pt>
                      <c:pt idx="2913">
                        <c:v>#N/A</c:v>
                      </c:pt>
                      <c:pt idx="2914">
                        <c:v>#N/A</c:v>
                      </c:pt>
                      <c:pt idx="2915">
                        <c:v>#N/A</c:v>
                      </c:pt>
                      <c:pt idx="2916">
                        <c:v>#N/A</c:v>
                      </c:pt>
                      <c:pt idx="2917">
                        <c:v>#N/A</c:v>
                      </c:pt>
                      <c:pt idx="2918">
                        <c:v>#N/A</c:v>
                      </c:pt>
                      <c:pt idx="2919">
                        <c:v>93.5</c:v>
                      </c:pt>
                      <c:pt idx="2920">
                        <c:v>#N/A</c:v>
                      </c:pt>
                      <c:pt idx="2921">
                        <c:v>#N/A</c:v>
                      </c:pt>
                      <c:pt idx="2922">
                        <c:v>#N/A</c:v>
                      </c:pt>
                      <c:pt idx="2923">
                        <c:v>#N/A</c:v>
                      </c:pt>
                      <c:pt idx="2924">
                        <c:v>#N/A</c:v>
                      </c:pt>
                      <c:pt idx="2925">
                        <c:v>#N/A</c:v>
                      </c:pt>
                      <c:pt idx="2926">
                        <c:v>#N/A</c:v>
                      </c:pt>
                      <c:pt idx="2927">
                        <c:v>#N/A</c:v>
                      </c:pt>
                      <c:pt idx="2928">
                        <c:v>#N/A</c:v>
                      </c:pt>
                      <c:pt idx="2929">
                        <c:v>#N/A</c:v>
                      </c:pt>
                      <c:pt idx="2930">
                        <c:v>#N/A</c:v>
                      </c:pt>
                      <c:pt idx="2931">
                        <c:v>#N/A</c:v>
                      </c:pt>
                      <c:pt idx="2932">
                        <c:v>#N/A</c:v>
                      </c:pt>
                      <c:pt idx="2933">
                        <c:v>#N/A</c:v>
                      </c:pt>
                      <c:pt idx="2934">
                        <c:v>#N/A</c:v>
                      </c:pt>
                      <c:pt idx="2935">
                        <c:v>#N/A</c:v>
                      </c:pt>
                      <c:pt idx="2936">
                        <c:v>#N/A</c:v>
                      </c:pt>
                      <c:pt idx="2937">
                        <c:v>#N/A</c:v>
                      </c:pt>
                      <c:pt idx="2938">
                        <c:v>#N/A</c:v>
                      </c:pt>
                      <c:pt idx="2939">
                        <c:v>#N/A</c:v>
                      </c:pt>
                      <c:pt idx="2940">
                        <c:v>93.4</c:v>
                      </c:pt>
                      <c:pt idx="2941">
                        <c:v>#N/A</c:v>
                      </c:pt>
                      <c:pt idx="2942">
                        <c:v>#N/A</c:v>
                      </c:pt>
                      <c:pt idx="2943">
                        <c:v>#N/A</c:v>
                      </c:pt>
                      <c:pt idx="2944">
                        <c:v>#N/A</c:v>
                      </c:pt>
                      <c:pt idx="2945">
                        <c:v>#N/A</c:v>
                      </c:pt>
                      <c:pt idx="2946">
                        <c:v>#N/A</c:v>
                      </c:pt>
                      <c:pt idx="2947">
                        <c:v>#N/A</c:v>
                      </c:pt>
                      <c:pt idx="2948">
                        <c:v>#N/A</c:v>
                      </c:pt>
                      <c:pt idx="2949">
                        <c:v>#N/A</c:v>
                      </c:pt>
                      <c:pt idx="2950">
                        <c:v>#N/A</c:v>
                      </c:pt>
                      <c:pt idx="2951">
                        <c:v>#N/A</c:v>
                      </c:pt>
                      <c:pt idx="2952">
                        <c:v>#N/A</c:v>
                      </c:pt>
                      <c:pt idx="2953">
                        <c:v>#N/A</c:v>
                      </c:pt>
                      <c:pt idx="2954">
                        <c:v>#N/A</c:v>
                      </c:pt>
                      <c:pt idx="2955">
                        <c:v>#N/A</c:v>
                      </c:pt>
                      <c:pt idx="2956">
                        <c:v>#N/A</c:v>
                      </c:pt>
                      <c:pt idx="2957">
                        <c:v>#N/A</c:v>
                      </c:pt>
                      <c:pt idx="2958">
                        <c:v>#N/A</c:v>
                      </c:pt>
                      <c:pt idx="2959">
                        <c:v>92.8</c:v>
                      </c:pt>
                      <c:pt idx="2960">
                        <c:v>#N/A</c:v>
                      </c:pt>
                      <c:pt idx="2961">
                        <c:v>#N/A</c:v>
                      </c:pt>
                      <c:pt idx="2962">
                        <c:v>#N/A</c:v>
                      </c:pt>
                      <c:pt idx="2963">
                        <c:v>#N/A</c:v>
                      </c:pt>
                      <c:pt idx="2964">
                        <c:v>#N/A</c:v>
                      </c:pt>
                      <c:pt idx="2965">
                        <c:v>#N/A</c:v>
                      </c:pt>
                      <c:pt idx="2966">
                        <c:v>#N/A</c:v>
                      </c:pt>
                      <c:pt idx="2967">
                        <c:v>#N/A</c:v>
                      </c:pt>
                      <c:pt idx="2968">
                        <c:v>#N/A</c:v>
                      </c:pt>
                      <c:pt idx="2969">
                        <c:v>#N/A</c:v>
                      </c:pt>
                      <c:pt idx="2970">
                        <c:v>#N/A</c:v>
                      </c:pt>
                      <c:pt idx="2971">
                        <c:v>#N/A</c:v>
                      </c:pt>
                      <c:pt idx="2972">
                        <c:v>#N/A</c:v>
                      </c:pt>
                      <c:pt idx="2973">
                        <c:v>#N/A</c:v>
                      </c:pt>
                      <c:pt idx="2974">
                        <c:v>#N/A</c:v>
                      </c:pt>
                      <c:pt idx="2975">
                        <c:v>#N/A</c:v>
                      </c:pt>
                      <c:pt idx="2976">
                        <c:v>#N/A</c:v>
                      </c:pt>
                      <c:pt idx="2977">
                        <c:v>#N/A</c:v>
                      </c:pt>
                      <c:pt idx="2978">
                        <c:v>#N/A</c:v>
                      </c:pt>
                      <c:pt idx="2979">
                        <c:v>#N/A</c:v>
                      </c:pt>
                      <c:pt idx="2980">
                        <c:v>#N/A</c:v>
                      </c:pt>
                      <c:pt idx="2981">
                        <c:v>92.5</c:v>
                      </c:pt>
                      <c:pt idx="2982">
                        <c:v>#N/A</c:v>
                      </c:pt>
                      <c:pt idx="2983">
                        <c:v>#N/A</c:v>
                      </c:pt>
                      <c:pt idx="2984">
                        <c:v>#N/A</c:v>
                      </c:pt>
                      <c:pt idx="2985">
                        <c:v>#N/A</c:v>
                      </c:pt>
                      <c:pt idx="2986">
                        <c:v>#N/A</c:v>
                      </c:pt>
                      <c:pt idx="2987">
                        <c:v>#N/A</c:v>
                      </c:pt>
                      <c:pt idx="2988">
                        <c:v>#N/A</c:v>
                      </c:pt>
                      <c:pt idx="2989">
                        <c:v>#N/A</c:v>
                      </c:pt>
                      <c:pt idx="2990">
                        <c:v>#N/A</c:v>
                      </c:pt>
                      <c:pt idx="2991">
                        <c:v>#N/A</c:v>
                      </c:pt>
                      <c:pt idx="2992">
                        <c:v>#N/A</c:v>
                      </c:pt>
                      <c:pt idx="2993">
                        <c:v>#N/A</c:v>
                      </c:pt>
                      <c:pt idx="2994">
                        <c:v>#N/A</c:v>
                      </c:pt>
                      <c:pt idx="2995">
                        <c:v>#N/A</c:v>
                      </c:pt>
                      <c:pt idx="2996">
                        <c:v>#N/A</c:v>
                      </c:pt>
                      <c:pt idx="2997">
                        <c:v>#N/A</c:v>
                      </c:pt>
                      <c:pt idx="2998">
                        <c:v>#N/A</c:v>
                      </c:pt>
                      <c:pt idx="2999">
                        <c:v>#N/A</c:v>
                      </c:pt>
                      <c:pt idx="3000">
                        <c:v>#N/A</c:v>
                      </c:pt>
                      <c:pt idx="3001">
                        <c:v>#N/A</c:v>
                      </c:pt>
                      <c:pt idx="3002">
                        <c:v>#N/A</c:v>
                      </c:pt>
                      <c:pt idx="3003">
                        <c:v>92.4</c:v>
                      </c:pt>
                      <c:pt idx="3004">
                        <c:v>#N/A</c:v>
                      </c:pt>
                      <c:pt idx="3005">
                        <c:v>#N/A</c:v>
                      </c:pt>
                      <c:pt idx="3006">
                        <c:v>#N/A</c:v>
                      </c:pt>
                      <c:pt idx="3007">
                        <c:v>#N/A</c:v>
                      </c:pt>
                      <c:pt idx="3008">
                        <c:v>#N/A</c:v>
                      </c:pt>
                      <c:pt idx="3009">
                        <c:v>#N/A</c:v>
                      </c:pt>
                      <c:pt idx="3010">
                        <c:v>#N/A</c:v>
                      </c:pt>
                      <c:pt idx="3011">
                        <c:v>#N/A</c:v>
                      </c:pt>
                      <c:pt idx="3012">
                        <c:v>#N/A</c:v>
                      </c:pt>
                      <c:pt idx="3013">
                        <c:v>#N/A</c:v>
                      </c:pt>
                      <c:pt idx="3014">
                        <c:v>#N/A</c:v>
                      </c:pt>
                      <c:pt idx="3015">
                        <c:v>#N/A</c:v>
                      </c:pt>
                      <c:pt idx="3016">
                        <c:v>#N/A</c:v>
                      </c:pt>
                      <c:pt idx="3017">
                        <c:v>#N/A</c:v>
                      </c:pt>
                      <c:pt idx="3018">
                        <c:v>#N/A</c:v>
                      </c:pt>
                      <c:pt idx="3019">
                        <c:v>#N/A</c:v>
                      </c:pt>
                      <c:pt idx="3020">
                        <c:v>#N/A</c:v>
                      </c:pt>
                      <c:pt idx="3021">
                        <c:v>#N/A</c:v>
                      </c:pt>
                      <c:pt idx="3022">
                        <c:v>#N/A</c:v>
                      </c:pt>
                      <c:pt idx="3023">
                        <c:v>#N/A</c:v>
                      </c:pt>
                      <c:pt idx="3024">
                        <c:v>#N/A</c:v>
                      </c:pt>
                      <c:pt idx="3025">
                        <c:v>92.3</c:v>
                      </c:pt>
                      <c:pt idx="3026">
                        <c:v>#N/A</c:v>
                      </c:pt>
                      <c:pt idx="3027">
                        <c:v>#N/A</c:v>
                      </c:pt>
                      <c:pt idx="3028">
                        <c:v>#N/A</c:v>
                      </c:pt>
                      <c:pt idx="3029">
                        <c:v>#N/A</c:v>
                      </c:pt>
                      <c:pt idx="3030">
                        <c:v>#N/A</c:v>
                      </c:pt>
                      <c:pt idx="3031">
                        <c:v>#N/A</c:v>
                      </c:pt>
                      <c:pt idx="3032">
                        <c:v>#N/A</c:v>
                      </c:pt>
                      <c:pt idx="3033">
                        <c:v>#N/A</c:v>
                      </c:pt>
                      <c:pt idx="3034">
                        <c:v>#N/A</c:v>
                      </c:pt>
                      <c:pt idx="3035">
                        <c:v>#N/A</c:v>
                      </c:pt>
                      <c:pt idx="3036">
                        <c:v>#N/A</c:v>
                      </c:pt>
                      <c:pt idx="3037">
                        <c:v>#N/A</c:v>
                      </c:pt>
                      <c:pt idx="3038">
                        <c:v>#N/A</c:v>
                      </c:pt>
                      <c:pt idx="3039">
                        <c:v>#N/A</c:v>
                      </c:pt>
                      <c:pt idx="3040">
                        <c:v>#N/A</c:v>
                      </c:pt>
                      <c:pt idx="3041">
                        <c:v>92.7</c:v>
                      </c:pt>
                      <c:pt idx="3042">
                        <c:v>#N/A</c:v>
                      </c:pt>
                      <c:pt idx="3043">
                        <c:v>#N/A</c:v>
                      </c:pt>
                      <c:pt idx="3044">
                        <c:v>#N/A</c:v>
                      </c:pt>
                      <c:pt idx="3045">
                        <c:v>#N/A</c:v>
                      </c:pt>
                      <c:pt idx="3046">
                        <c:v>#N/A</c:v>
                      </c:pt>
                      <c:pt idx="3047">
                        <c:v>#N/A</c:v>
                      </c:pt>
                      <c:pt idx="3048">
                        <c:v>#N/A</c:v>
                      </c:pt>
                      <c:pt idx="3049">
                        <c:v>#N/A</c:v>
                      </c:pt>
                      <c:pt idx="3050">
                        <c:v>#N/A</c:v>
                      </c:pt>
                      <c:pt idx="3051">
                        <c:v>#N/A</c:v>
                      </c:pt>
                      <c:pt idx="3052">
                        <c:v>#N/A</c:v>
                      </c:pt>
                      <c:pt idx="3053">
                        <c:v>#N/A</c:v>
                      </c:pt>
                      <c:pt idx="3054">
                        <c:v>#N/A</c:v>
                      </c:pt>
                      <c:pt idx="3055">
                        <c:v>#N/A</c:v>
                      </c:pt>
                      <c:pt idx="3056">
                        <c:v>#N/A</c:v>
                      </c:pt>
                      <c:pt idx="3057">
                        <c:v>#N/A</c:v>
                      </c:pt>
                      <c:pt idx="3058">
                        <c:v>#N/A</c:v>
                      </c:pt>
                      <c:pt idx="3059">
                        <c:v>#N/A</c:v>
                      </c:pt>
                      <c:pt idx="3060">
                        <c:v>#N/A</c:v>
                      </c:pt>
                      <c:pt idx="3061">
                        <c:v>#N/A</c:v>
                      </c:pt>
                      <c:pt idx="3062">
                        <c:v>#N/A</c:v>
                      </c:pt>
                      <c:pt idx="3063">
                        <c:v>92.7</c:v>
                      </c:pt>
                      <c:pt idx="3064">
                        <c:v>#N/A</c:v>
                      </c:pt>
                      <c:pt idx="3065">
                        <c:v>#N/A</c:v>
                      </c:pt>
                      <c:pt idx="3066">
                        <c:v>#N/A</c:v>
                      </c:pt>
                      <c:pt idx="3067">
                        <c:v>#N/A</c:v>
                      </c:pt>
                      <c:pt idx="3068">
                        <c:v>#N/A</c:v>
                      </c:pt>
                      <c:pt idx="3069">
                        <c:v>#N/A</c:v>
                      </c:pt>
                      <c:pt idx="3070">
                        <c:v>#N/A</c:v>
                      </c:pt>
                      <c:pt idx="3071">
                        <c:v>#N/A</c:v>
                      </c:pt>
                      <c:pt idx="3072">
                        <c:v>#N/A</c:v>
                      </c:pt>
                      <c:pt idx="3073">
                        <c:v>#N/A</c:v>
                      </c:pt>
                      <c:pt idx="3074">
                        <c:v>#N/A</c:v>
                      </c:pt>
                      <c:pt idx="3075">
                        <c:v>#N/A</c:v>
                      </c:pt>
                      <c:pt idx="3076">
                        <c:v>#N/A</c:v>
                      </c:pt>
                      <c:pt idx="3077">
                        <c:v>#N/A</c:v>
                      </c:pt>
                      <c:pt idx="3078">
                        <c:v>#N/A</c:v>
                      </c:pt>
                      <c:pt idx="3079">
                        <c:v>#N/A</c:v>
                      </c:pt>
                      <c:pt idx="3080">
                        <c:v>#N/A</c:v>
                      </c:pt>
                      <c:pt idx="3081">
                        <c:v>#N/A</c:v>
                      </c:pt>
                      <c:pt idx="3082">
                        <c:v>#N/A</c:v>
                      </c:pt>
                      <c:pt idx="3083">
                        <c:v>#N/A</c:v>
                      </c:pt>
                      <c:pt idx="3084">
                        <c:v>#N/A</c:v>
                      </c:pt>
                      <c:pt idx="3085">
                        <c:v>91.8</c:v>
                      </c:pt>
                      <c:pt idx="3086">
                        <c:v>#N/A</c:v>
                      </c:pt>
                      <c:pt idx="3087">
                        <c:v>#N/A</c:v>
                      </c:pt>
                      <c:pt idx="3088">
                        <c:v>#N/A</c:v>
                      </c:pt>
                      <c:pt idx="3089">
                        <c:v>#N/A</c:v>
                      </c:pt>
                      <c:pt idx="3090">
                        <c:v>#N/A</c:v>
                      </c:pt>
                      <c:pt idx="3091">
                        <c:v>#N/A</c:v>
                      </c:pt>
                      <c:pt idx="3092">
                        <c:v>#N/A</c:v>
                      </c:pt>
                      <c:pt idx="3093">
                        <c:v>#N/A</c:v>
                      </c:pt>
                      <c:pt idx="3094">
                        <c:v>#N/A</c:v>
                      </c:pt>
                      <c:pt idx="3095">
                        <c:v>#N/A</c:v>
                      </c:pt>
                      <c:pt idx="3096">
                        <c:v>#N/A</c:v>
                      </c:pt>
                      <c:pt idx="3097">
                        <c:v>#N/A</c:v>
                      </c:pt>
                      <c:pt idx="3098">
                        <c:v>#N/A</c:v>
                      </c:pt>
                      <c:pt idx="3099">
                        <c:v>#N/A</c:v>
                      </c:pt>
                      <c:pt idx="3100">
                        <c:v>#N/A</c:v>
                      </c:pt>
                      <c:pt idx="3101">
                        <c:v>#N/A</c:v>
                      </c:pt>
                      <c:pt idx="3102">
                        <c:v>#N/A</c:v>
                      </c:pt>
                      <c:pt idx="3103">
                        <c:v>#N/A</c:v>
                      </c:pt>
                      <c:pt idx="3104">
                        <c:v>#N/A</c:v>
                      </c:pt>
                      <c:pt idx="3105">
                        <c:v>#N/A</c:v>
                      </c:pt>
                      <c:pt idx="3106">
                        <c:v>91.5</c:v>
                      </c:pt>
                      <c:pt idx="3107">
                        <c:v>#N/A</c:v>
                      </c:pt>
                      <c:pt idx="3108">
                        <c:v>#N/A</c:v>
                      </c:pt>
                      <c:pt idx="3109">
                        <c:v>#N/A</c:v>
                      </c:pt>
                      <c:pt idx="3110">
                        <c:v>#N/A</c:v>
                      </c:pt>
                      <c:pt idx="3111">
                        <c:v>#N/A</c:v>
                      </c:pt>
                      <c:pt idx="3112">
                        <c:v>#N/A</c:v>
                      </c:pt>
                      <c:pt idx="3113">
                        <c:v>#N/A</c:v>
                      </c:pt>
                      <c:pt idx="3114">
                        <c:v>#N/A</c:v>
                      </c:pt>
                      <c:pt idx="3115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5C-481A-8AEF-31C81247E53F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2"/>
          <c:tx>
            <c:strRef>
              <c:f>PPI与水泥价格!$D$20</c:f>
              <c:strCache>
                <c:ptCount val="1"/>
                <c:pt idx="0">
                  <c:v>中国:PPI:水泥、石灰和石膏制造:当月同比</c:v>
                </c:pt>
              </c:strCache>
            </c:strRef>
          </c:tx>
          <c:spPr>
            <a:ln>
              <a:solidFill>
                <a:sysClr val="window" lastClr="FFFFFF">
                  <a:lumMod val="65000"/>
                </a:sysClr>
              </a:solidFill>
            </a:ln>
          </c:spPr>
          <c:marker>
            <c:symbol val="none"/>
          </c:marker>
          <c:cat>
            <c:numRef>
              <c:f>PPI与水泥价格!$A$21:$A$3142</c:f>
              <c:numCache>
                <c:formatCode>yyyy\-mm\-dd</c:formatCode>
                <c:ptCount val="3122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  <c:pt idx="3113">
                  <c:v>45455</c:v>
                </c:pt>
                <c:pt idx="3114">
                  <c:v>45456</c:v>
                </c:pt>
                <c:pt idx="3115">
                  <c:v>45457</c:v>
                </c:pt>
                <c:pt idx="3116">
                  <c:v>45460</c:v>
                </c:pt>
                <c:pt idx="3117">
                  <c:v>45461</c:v>
                </c:pt>
                <c:pt idx="3118">
                  <c:v>45462</c:v>
                </c:pt>
                <c:pt idx="3119">
                  <c:v>45463</c:v>
                </c:pt>
                <c:pt idx="3120">
                  <c:v>45464</c:v>
                </c:pt>
                <c:pt idx="3121">
                  <c:v>45467</c:v>
                </c:pt>
              </c:numCache>
            </c:numRef>
          </c:cat>
          <c:val>
            <c:numRef>
              <c:f>PPI与水泥价格!$D$21:$D$3142</c:f>
              <c:numCache>
                <c:formatCode>#,##0.00_ </c:formatCode>
                <c:ptCount val="3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104.4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104.4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103.5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102.5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101.8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101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99.9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98.1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97.6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97.3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95.1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92.6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91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91.4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91.6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90.7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89.6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88.8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88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87.7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87.3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86.5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86.2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86.5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86.7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86.4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87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89.7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92.7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95.6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97.2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100.3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103.9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108.2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114.7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117.9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119.4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120.5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122.5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123.6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123.7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123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122.5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119.6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118.7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116.8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115.1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123.4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126.9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124.6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120.4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118.4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119.3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120.4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121.4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121.5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120.5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119.5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119.4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111.6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106.6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106.8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107.6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108.1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105.9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104.2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103.3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102.8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102.2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102.1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100.6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100.7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101.9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103.2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101.3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95.5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95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95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93.3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93.2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94.3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94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93.6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92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91.3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90.3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92.8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99.8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101.8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100.3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98.6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100.2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109.6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133.80000000000001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136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129.9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122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119.4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120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115.1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109.7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104.6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103.9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101.2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91.2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76.2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75.400000000000006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78.2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82.3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84.7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86.2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86.9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86.8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87.8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87.2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85.5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82.8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80.2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79.099999999999994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81.099999999999994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82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81.900000000000006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80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78.5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80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5C-481A-8AEF-31C81247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765296"/>
        <c:axId val="596771536"/>
      </c:lineChart>
      <c:dateAx>
        <c:axId val="836683968"/>
        <c:scaling>
          <c:orientation val="minMax"/>
          <c:min val="40705"/>
        </c:scaling>
        <c:delete val="0"/>
        <c:axPos val="b"/>
        <c:numFmt formatCode="yyyy\-mm\-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</c:date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596771536"/>
        <c:scaling>
          <c:orientation val="minMax"/>
        </c:scaling>
        <c:delete val="0"/>
        <c:axPos val="r"/>
        <c:numFmt formatCode="#,##0.00_ " sourceLinked="1"/>
        <c:majorTickMark val="out"/>
        <c:minorTickMark val="none"/>
        <c:tickLblPos val="nextTo"/>
        <c:spPr>
          <a:ln>
            <a:noFill/>
          </a:ln>
        </c:spPr>
        <c:crossAx val="596765296"/>
        <c:crosses val="max"/>
        <c:crossBetween val="between"/>
      </c:valAx>
      <c:dateAx>
        <c:axId val="5967652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96771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87265004374453181"/>
          <c:h val="6.8729585885097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4632363662875475"/>
          <c:w val="0.82399540682414685"/>
          <c:h val="0.66082494896471278"/>
        </c:manualLayout>
      </c:layout>
      <c:lineChart>
        <c:grouping val="standard"/>
        <c:varyColors val="0"/>
        <c:ser>
          <c:idx val="1"/>
          <c:order val="0"/>
          <c:tx>
            <c:strRef>
              <c:f>PPI与水泥价格!$B$20</c:f>
              <c:strCache>
                <c:ptCount val="1"/>
                <c:pt idx="0">
                  <c:v>中国:水泥价格指数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PPI与水泥价格!$A$21:$A$3133</c:f>
              <c:numCache>
                <c:formatCode>yyyy\-mm\-dd</c:formatCode>
                <c:ptCount val="3113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</c:numCache>
            </c:numRef>
          </c:cat>
          <c:val>
            <c:numRef>
              <c:f>PPI与水泥价格!$B$21:$B$3133</c:f>
              <c:numCache>
                <c:formatCode>#,##0.00_ </c:formatCode>
                <c:ptCount val="3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135.9</c:v>
                </c:pt>
                <c:pt idx="57">
                  <c:v>134.88</c:v>
                </c:pt>
                <c:pt idx="58">
                  <c:v>135.18</c:v>
                </c:pt>
                <c:pt idx="59">
                  <c:v>133.78</c:v>
                </c:pt>
                <c:pt idx="60">
                  <c:v>134.19999999999999</c:v>
                </c:pt>
                <c:pt idx="61">
                  <c:v>132.59</c:v>
                </c:pt>
                <c:pt idx="62">
                  <c:v>132.51</c:v>
                </c:pt>
                <c:pt idx="63">
                  <c:v>133</c:v>
                </c:pt>
                <c:pt idx="64">
                  <c:v>133.34</c:v>
                </c:pt>
                <c:pt idx="65">
                  <c:v>132.94999999999999</c:v>
                </c:pt>
                <c:pt idx="66">
                  <c:v>131.41</c:v>
                </c:pt>
                <c:pt idx="67">
                  <c:v>132.68</c:v>
                </c:pt>
                <c:pt idx="68">
                  <c:v>132.07</c:v>
                </c:pt>
                <c:pt idx="69">
                  <c:v>132.07</c:v>
                </c:pt>
                <c:pt idx="70">
                  <c:v>131.78</c:v>
                </c:pt>
                <c:pt idx="71">
                  <c:v>132.75</c:v>
                </c:pt>
                <c:pt idx="72">
                  <c:v>131.94</c:v>
                </c:pt>
                <c:pt idx="73">
                  <c:v>132.35</c:v>
                </c:pt>
                <c:pt idx="74">
                  <c:v>132.28</c:v>
                </c:pt>
                <c:pt idx="75">
                  <c:v>131.69999999999999</c:v>
                </c:pt>
                <c:pt idx="76">
                  <c:v>131.51</c:v>
                </c:pt>
                <c:pt idx="77">
                  <c:v>131.53</c:v>
                </c:pt>
                <c:pt idx="78">
                  <c:v>131.38</c:v>
                </c:pt>
                <c:pt idx="79">
                  <c:v>131.52000000000001</c:v>
                </c:pt>
                <c:pt idx="80">
                  <c:v>130.58000000000001</c:v>
                </c:pt>
                <c:pt idx="81">
                  <c:v>130.52000000000001</c:v>
                </c:pt>
                <c:pt idx="82">
                  <c:v>129.02000000000001</c:v>
                </c:pt>
                <c:pt idx="83">
                  <c:v>129.52000000000001</c:v>
                </c:pt>
                <c:pt idx="84">
                  <c:v>129.22</c:v>
                </c:pt>
                <c:pt idx="85">
                  <c:v>129.35</c:v>
                </c:pt>
                <c:pt idx="86">
                  <c:v>129.30000000000001</c:v>
                </c:pt>
                <c:pt idx="87">
                  <c:v>0</c:v>
                </c:pt>
                <c:pt idx="88">
                  <c:v>127.54</c:v>
                </c:pt>
                <c:pt idx="89">
                  <c:v>127.51</c:v>
                </c:pt>
                <c:pt idx="90">
                  <c:v>127.39</c:v>
                </c:pt>
                <c:pt idx="91">
                  <c:v>127.45</c:v>
                </c:pt>
                <c:pt idx="92">
                  <c:v>126.75</c:v>
                </c:pt>
                <c:pt idx="93">
                  <c:v>127.2</c:v>
                </c:pt>
                <c:pt idx="94">
                  <c:v>127.06</c:v>
                </c:pt>
                <c:pt idx="95">
                  <c:v>127.29</c:v>
                </c:pt>
                <c:pt idx="96">
                  <c:v>127.67</c:v>
                </c:pt>
                <c:pt idx="97">
                  <c:v>0</c:v>
                </c:pt>
                <c:pt idx="98">
                  <c:v>126.45</c:v>
                </c:pt>
                <c:pt idx="99">
                  <c:v>126.15</c:v>
                </c:pt>
                <c:pt idx="100">
                  <c:v>125.69</c:v>
                </c:pt>
                <c:pt idx="101">
                  <c:v>125.57</c:v>
                </c:pt>
                <c:pt idx="102">
                  <c:v>125.72</c:v>
                </c:pt>
                <c:pt idx="103">
                  <c:v>0</c:v>
                </c:pt>
                <c:pt idx="104">
                  <c:v>0</c:v>
                </c:pt>
                <c:pt idx="105">
                  <c:v>125.1</c:v>
                </c:pt>
                <c:pt idx="106">
                  <c:v>124.99</c:v>
                </c:pt>
                <c:pt idx="107">
                  <c:v>124.92</c:v>
                </c:pt>
                <c:pt idx="108">
                  <c:v>124.56</c:v>
                </c:pt>
                <c:pt idx="109">
                  <c:v>123.82</c:v>
                </c:pt>
                <c:pt idx="110">
                  <c:v>124.02</c:v>
                </c:pt>
                <c:pt idx="111">
                  <c:v>123.97</c:v>
                </c:pt>
                <c:pt idx="112">
                  <c:v>124.05</c:v>
                </c:pt>
                <c:pt idx="113">
                  <c:v>124.22</c:v>
                </c:pt>
                <c:pt idx="114">
                  <c:v>125.21</c:v>
                </c:pt>
                <c:pt idx="115">
                  <c:v>124.93</c:v>
                </c:pt>
                <c:pt idx="116">
                  <c:v>124.78</c:v>
                </c:pt>
                <c:pt idx="117">
                  <c:v>124.79</c:v>
                </c:pt>
                <c:pt idx="118">
                  <c:v>124.64</c:v>
                </c:pt>
                <c:pt idx="119">
                  <c:v>124.44</c:v>
                </c:pt>
                <c:pt idx="120">
                  <c:v>124.81</c:v>
                </c:pt>
                <c:pt idx="121">
                  <c:v>123.2</c:v>
                </c:pt>
                <c:pt idx="122">
                  <c:v>124.21</c:v>
                </c:pt>
                <c:pt idx="123">
                  <c:v>123.61</c:v>
                </c:pt>
                <c:pt idx="124">
                  <c:v>123.47</c:v>
                </c:pt>
                <c:pt idx="125">
                  <c:v>0</c:v>
                </c:pt>
                <c:pt idx="126">
                  <c:v>123.47</c:v>
                </c:pt>
                <c:pt idx="127">
                  <c:v>123.58</c:v>
                </c:pt>
                <c:pt idx="128">
                  <c:v>123.9</c:v>
                </c:pt>
                <c:pt idx="129">
                  <c:v>123.24</c:v>
                </c:pt>
                <c:pt idx="130">
                  <c:v>123.66</c:v>
                </c:pt>
                <c:pt idx="131">
                  <c:v>122.63</c:v>
                </c:pt>
                <c:pt idx="132">
                  <c:v>122.92</c:v>
                </c:pt>
                <c:pt idx="133">
                  <c:v>122.8</c:v>
                </c:pt>
                <c:pt idx="134">
                  <c:v>122.32</c:v>
                </c:pt>
                <c:pt idx="135">
                  <c:v>121.47</c:v>
                </c:pt>
                <c:pt idx="136">
                  <c:v>121.49</c:v>
                </c:pt>
                <c:pt idx="137">
                  <c:v>121.06</c:v>
                </c:pt>
                <c:pt idx="138">
                  <c:v>121.14</c:v>
                </c:pt>
                <c:pt idx="139">
                  <c:v>121.15</c:v>
                </c:pt>
                <c:pt idx="140">
                  <c:v>121.18</c:v>
                </c:pt>
                <c:pt idx="141">
                  <c:v>120.09</c:v>
                </c:pt>
                <c:pt idx="142">
                  <c:v>0</c:v>
                </c:pt>
                <c:pt idx="143">
                  <c:v>118.77</c:v>
                </c:pt>
                <c:pt idx="144">
                  <c:v>118.68</c:v>
                </c:pt>
                <c:pt idx="145">
                  <c:v>118.83</c:v>
                </c:pt>
                <c:pt idx="146">
                  <c:v>118.67</c:v>
                </c:pt>
                <c:pt idx="147">
                  <c:v>118.23</c:v>
                </c:pt>
                <c:pt idx="148">
                  <c:v>118.12</c:v>
                </c:pt>
                <c:pt idx="149">
                  <c:v>117.25</c:v>
                </c:pt>
                <c:pt idx="150">
                  <c:v>116.46</c:v>
                </c:pt>
                <c:pt idx="151">
                  <c:v>116.12</c:v>
                </c:pt>
                <c:pt idx="152">
                  <c:v>115.54</c:v>
                </c:pt>
                <c:pt idx="153">
                  <c:v>114.54</c:v>
                </c:pt>
                <c:pt idx="154">
                  <c:v>114.14</c:v>
                </c:pt>
                <c:pt idx="155">
                  <c:v>114.21</c:v>
                </c:pt>
                <c:pt idx="156">
                  <c:v>114.33</c:v>
                </c:pt>
                <c:pt idx="157">
                  <c:v>114.39</c:v>
                </c:pt>
                <c:pt idx="158">
                  <c:v>114.22</c:v>
                </c:pt>
                <c:pt idx="159">
                  <c:v>113.87</c:v>
                </c:pt>
                <c:pt idx="160">
                  <c:v>113.3</c:v>
                </c:pt>
                <c:pt idx="161">
                  <c:v>113.12</c:v>
                </c:pt>
                <c:pt idx="162">
                  <c:v>112.67</c:v>
                </c:pt>
                <c:pt idx="163">
                  <c:v>112.44</c:v>
                </c:pt>
                <c:pt idx="164">
                  <c:v>112.16</c:v>
                </c:pt>
                <c:pt idx="165">
                  <c:v>111.54</c:v>
                </c:pt>
                <c:pt idx="166">
                  <c:v>111.51</c:v>
                </c:pt>
                <c:pt idx="167">
                  <c:v>111.33</c:v>
                </c:pt>
                <c:pt idx="168">
                  <c:v>111.4</c:v>
                </c:pt>
                <c:pt idx="169">
                  <c:v>111.42</c:v>
                </c:pt>
                <c:pt idx="170">
                  <c:v>110.96</c:v>
                </c:pt>
                <c:pt idx="171">
                  <c:v>110.88</c:v>
                </c:pt>
                <c:pt idx="172">
                  <c:v>110.75</c:v>
                </c:pt>
                <c:pt idx="173">
                  <c:v>110.63</c:v>
                </c:pt>
                <c:pt idx="174">
                  <c:v>110.34</c:v>
                </c:pt>
                <c:pt idx="175">
                  <c:v>109.67</c:v>
                </c:pt>
                <c:pt idx="176">
                  <c:v>109.47</c:v>
                </c:pt>
                <c:pt idx="177">
                  <c:v>109.29</c:v>
                </c:pt>
                <c:pt idx="178">
                  <c:v>109.17</c:v>
                </c:pt>
                <c:pt idx="179">
                  <c:v>108.78</c:v>
                </c:pt>
                <c:pt idx="180">
                  <c:v>108.84</c:v>
                </c:pt>
                <c:pt idx="181">
                  <c:v>108.94</c:v>
                </c:pt>
                <c:pt idx="182">
                  <c:v>109.06</c:v>
                </c:pt>
                <c:pt idx="183">
                  <c:v>0</c:v>
                </c:pt>
                <c:pt idx="184">
                  <c:v>105.2</c:v>
                </c:pt>
                <c:pt idx="185">
                  <c:v>105.05</c:v>
                </c:pt>
                <c:pt idx="186">
                  <c:v>105.05</c:v>
                </c:pt>
                <c:pt idx="187">
                  <c:v>105.18</c:v>
                </c:pt>
                <c:pt idx="188">
                  <c:v>104.67</c:v>
                </c:pt>
                <c:pt idx="189">
                  <c:v>105.07</c:v>
                </c:pt>
                <c:pt idx="190">
                  <c:v>104.94</c:v>
                </c:pt>
                <c:pt idx="191">
                  <c:v>104.78</c:v>
                </c:pt>
                <c:pt idx="192">
                  <c:v>105.06</c:v>
                </c:pt>
                <c:pt idx="193">
                  <c:v>104.57</c:v>
                </c:pt>
                <c:pt idx="194">
                  <c:v>103.69</c:v>
                </c:pt>
                <c:pt idx="195">
                  <c:v>103.39</c:v>
                </c:pt>
                <c:pt idx="196">
                  <c:v>103.37</c:v>
                </c:pt>
                <c:pt idx="197">
                  <c:v>103.35</c:v>
                </c:pt>
                <c:pt idx="198">
                  <c:v>103.31</c:v>
                </c:pt>
                <c:pt idx="199">
                  <c:v>103.34</c:v>
                </c:pt>
                <c:pt idx="200">
                  <c:v>103.34</c:v>
                </c:pt>
                <c:pt idx="201">
                  <c:v>102.57</c:v>
                </c:pt>
                <c:pt idx="202">
                  <c:v>102.56</c:v>
                </c:pt>
                <c:pt idx="203">
                  <c:v>102.41</c:v>
                </c:pt>
                <c:pt idx="204">
                  <c:v>102.26</c:v>
                </c:pt>
                <c:pt idx="205">
                  <c:v>102.16</c:v>
                </c:pt>
                <c:pt idx="206">
                  <c:v>102.02</c:v>
                </c:pt>
                <c:pt idx="207">
                  <c:v>101.87</c:v>
                </c:pt>
                <c:pt idx="208">
                  <c:v>101.81</c:v>
                </c:pt>
                <c:pt idx="209">
                  <c:v>102.09</c:v>
                </c:pt>
                <c:pt idx="210">
                  <c:v>101.92</c:v>
                </c:pt>
                <c:pt idx="211">
                  <c:v>101.84</c:v>
                </c:pt>
                <c:pt idx="212">
                  <c:v>101.66</c:v>
                </c:pt>
                <c:pt idx="213">
                  <c:v>101.46</c:v>
                </c:pt>
                <c:pt idx="214">
                  <c:v>101.42</c:v>
                </c:pt>
                <c:pt idx="215">
                  <c:v>101.49</c:v>
                </c:pt>
                <c:pt idx="216">
                  <c:v>101.3</c:v>
                </c:pt>
                <c:pt idx="217">
                  <c:v>101.35</c:v>
                </c:pt>
                <c:pt idx="218">
                  <c:v>101.3</c:v>
                </c:pt>
                <c:pt idx="219">
                  <c:v>101.37</c:v>
                </c:pt>
                <c:pt idx="220">
                  <c:v>101.36</c:v>
                </c:pt>
                <c:pt idx="221">
                  <c:v>101.42</c:v>
                </c:pt>
                <c:pt idx="222">
                  <c:v>101.07</c:v>
                </c:pt>
                <c:pt idx="223">
                  <c:v>99.58</c:v>
                </c:pt>
                <c:pt idx="224">
                  <c:v>99.47</c:v>
                </c:pt>
                <c:pt idx="225">
                  <c:v>99.55</c:v>
                </c:pt>
                <c:pt idx="226">
                  <c:v>99.16</c:v>
                </c:pt>
                <c:pt idx="227">
                  <c:v>99.46</c:v>
                </c:pt>
                <c:pt idx="228">
                  <c:v>99.48</c:v>
                </c:pt>
                <c:pt idx="229">
                  <c:v>99.78</c:v>
                </c:pt>
                <c:pt idx="230">
                  <c:v>100.05</c:v>
                </c:pt>
                <c:pt idx="231">
                  <c:v>100.26</c:v>
                </c:pt>
                <c:pt idx="232">
                  <c:v>100.39</c:v>
                </c:pt>
                <c:pt idx="233">
                  <c:v>100.86</c:v>
                </c:pt>
                <c:pt idx="234">
                  <c:v>101.8</c:v>
                </c:pt>
                <c:pt idx="235">
                  <c:v>102.09</c:v>
                </c:pt>
                <c:pt idx="236">
                  <c:v>102.33</c:v>
                </c:pt>
                <c:pt idx="237">
                  <c:v>102.48</c:v>
                </c:pt>
                <c:pt idx="238">
                  <c:v>102.93</c:v>
                </c:pt>
                <c:pt idx="239">
                  <c:v>103.08</c:v>
                </c:pt>
                <c:pt idx="240">
                  <c:v>0</c:v>
                </c:pt>
                <c:pt idx="241">
                  <c:v>103.79</c:v>
                </c:pt>
                <c:pt idx="242">
                  <c:v>103.98</c:v>
                </c:pt>
                <c:pt idx="243">
                  <c:v>104.22</c:v>
                </c:pt>
                <c:pt idx="244">
                  <c:v>104.94</c:v>
                </c:pt>
                <c:pt idx="245">
                  <c:v>105.29</c:v>
                </c:pt>
                <c:pt idx="246">
                  <c:v>106.92</c:v>
                </c:pt>
                <c:pt idx="247">
                  <c:v>106.97</c:v>
                </c:pt>
                <c:pt idx="248">
                  <c:v>107.01</c:v>
                </c:pt>
                <c:pt idx="249">
                  <c:v>106.96</c:v>
                </c:pt>
                <c:pt idx="250">
                  <c:v>107.06</c:v>
                </c:pt>
                <c:pt idx="251">
                  <c:v>107.61</c:v>
                </c:pt>
                <c:pt idx="252">
                  <c:v>107.78</c:v>
                </c:pt>
                <c:pt idx="253">
                  <c:v>108.06</c:v>
                </c:pt>
                <c:pt idx="254">
                  <c:v>108.32</c:v>
                </c:pt>
                <c:pt idx="255">
                  <c:v>108.67</c:v>
                </c:pt>
                <c:pt idx="256">
                  <c:v>108.99</c:v>
                </c:pt>
                <c:pt idx="257">
                  <c:v>108.97</c:v>
                </c:pt>
                <c:pt idx="258">
                  <c:v>109.16</c:v>
                </c:pt>
                <c:pt idx="259">
                  <c:v>109.47</c:v>
                </c:pt>
                <c:pt idx="260">
                  <c:v>109.5</c:v>
                </c:pt>
                <c:pt idx="261">
                  <c:v>109.88</c:v>
                </c:pt>
                <c:pt idx="262">
                  <c:v>109.96</c:v>
                </c:pt>
                <c:pt idx="263">
                  <c:v>110.05</c:v>
                </c:pt>
                <c:pt idx="264">
                  <c:v>110.12</c:v>
                </c:pt>
                <c:pt idx="265">
                  <c:v>110.13</c:v>
                </c:pt>
                <c:pt idx="266">
                  <c:v>110.16</c:v>
                </c:pt>
                <c:pt idx="267">
                  <c:v>110.24</c:v>
                </c:pt>
                <c:pt idx="268">
                  <c:v>110.66</c:v>
                </c:pt>
                <c:pt idx="269">
                  <c:v>110.64</c:v>
                </c:pt>
                <c:pt idx="270">
                  <c:v>110.72</c:v>
                </c:pt>
                <c:pt idx="271">
                  <c:v>110.72</c:v>
                </c:pt>
                <c:pt idx="272">
                  <c:v>110.74</c:v>
                </c:pt>
                <c:pt idx="273">
                  <c:v>110.68</c:v>
                </c:pt>
                <c:pt idx="274">
                  <c:v>110.55</c:v>
                </c:pt>
                <c:pt idx="275">
                  <c:v>110.35</c:v>
                </c:pt>
                <c:pt idx="276">
                  <c:v>110.38</c:v>
                </c:pt>
                <c:pt idx="277">
                  <c:v>110.32</c:v>
                </c:pt>
                <c:pt idx="278">
                  <c:v>110.33</c:v>
                </c:pt>
                <c:pt idx="279">
                  <c:v>110.31</c:v>
                </c:pt>
                <c:pt idx="280">
                  <c:v>110.3</c:v>
                </c:pt>
                <c:pt idx="281">
                  <c:v>110.19</c:v>
                </c:pt>
                <c:pt idx="282">
                  <c:v>109.91</c:v>
                </c:pt>
                <c:pt idx="283">
                  <c:v>109.72</c:v>
                </c:pt>
                <c:pt idx="284">
                  <c:v>109.78</c:v>
                </c:pt>
                <c:pt idx="285">
                  <c:v>109.62</c:v>
                </c:pt>
                <c:pt idx="286">
                  <c:v>109.2</c:v>
                </c:pt>
                <c:pt idx="287">
                  <c:v>108.97</c:v>
                </c:pt>
                <c:pt idx="288">
                  <c:v>108.97</c:v>
                </c:pt>
                <c:pt idx="289">
                  <c:v>108.56</c:v>
                </c:pt>
                <c:pt idx="290">
                  <c:v>108.58</c:v>
                </c:pt>
                <c:pt idx="291">
                  <c:v>108.6</c:v>
                </c:pt>
                <c:pt idx="292">
                  <c:v>108.55</c:v>
                </c:pt>
                <c:pt idx="293">
                  <c:v>108.54</c:v>
                </c:pt>
                <c:pt idx="294">
                  <c:v>108.34</c:v>
                </c:pt>
                <c:pt idx="295">
                  <c:v>108.34</c:v>
                </c:pt>
                <c:pt idx="296">
                  <c:v>108.21</c:v>
                </c:pt>
                <c:pt idx="297">
                  <c:v>108.12</c:v>
                </c:pt>
                <c:pt idx="298">
                  <c:v>107.95</c:v>
                </c:pt>
                <c:pt idx="299">
                  <c:v>107.72</c:v>
                </c:pt>
                <c:pt idx="300">
                  <c:v>107.56</c:v>
                </c:pt>
                <c:pt idx="301">
                  <c:v>0</c:v>
                </c:pt>
                <c:pt idx="302">
                  <c:v>107.46</c:v>
                </c:pt>
                <c:pt idx="303">
                  <c:v>106.65</c:v>
                </c:pt>
                <c:pt idx="304">
                  <c:v>106.5</c:v>
                </c:pt>
                <c:pt idx="305">
                  <c:v>106.35</c:v>
                </c:pt>
                <c:pt idx="306">
                  <c:v>106.15</c:v>
                </c:pt>
                <c:pt idx="307">
                  <c:v>105.91</c:v>
                </c:pt>
                <c:pt idx="308">
                  <c:v>105.58</c:v>
                </c:pt>
                <c:pt idx="309">
                  <c:v>105.5</c:v>
                </c:pt>
                <c:pt idx="310">
                  <c:v>105.01</c:v>
                </c:pt>
                <c:pt idx="311">
                  <c:v>104.94</c:v>
                </c:pt>
                <c:pt idx="312">
                  <c:v>104.9</c:v>
                </c:pt>
                <c:pt idx="313">
                  <c:v>104.86</c:v>
                </c:pt>
                <c:pt idx="314">
                  <c:v>104.83</c:v>
                </c:pt>
                <c:pt idx="315">
                  <c:v>104.74</c:v>
                </c:pt>
                <c:pt idx="316">
                  <c:v>104.76</c:v>
                </c:pt>
                <c:pt idx="317">
                  <c:v>104.81</c:v>
                </c:pt>
                <c:pt idx="318">
                  <c:v>104.45</c:v>
                </c:pt>
                <c:pt idx="319">
                  <c:v>104.46</c:v>
                </c:pt>
                <c:pt idx="320">
                  <c:v>104.46</c:v>
                </c:pt>
                <c:pt idx="321">
                  <c:v>104.46</c:v>
                </c:pt>
                <c:pt idx="322">
                  <c:v>104.38</c:v>
                </c:pt>
                <c:pt idx="323">
                  <c:v>104.38</c:v>
                </c:pt>
                <c:pt idx="324">
                  <c:v>104.38</c:v>
                </c:pt>
                <c:pt idx="325">
                  <c:v>104.38</c:v>
                </c:pt>
                <c:pt idx="326">
                  <c:v>104.39</c:v>
                </c:pt>
                <c:pt idx="327">
                  <c:v>104.22</c:v>
                </c:pt>
                <c:pt idx="328">
                  <c:v>104.22</c:v>
                </c:pt>
                <c:pt idx="329">
                  <c:v>104.19</c:v>
                </c:pt>
                <c:pt idx="330">
                  <c:v>104.56</c:v>
                </c:pt>
                <c:pt idx="331">
                  <c:v>104.54</c:v>
                </c:pt>
                <c:pt idx="332">
                  <c:v>104.38</c:v>
                </c:pt>
                <c:pt idx="333">
                  <c:v>104.27</c:v>
                </c:pt>
                <c:pt idx="334">
                  <c:v>104.18</c:v>
                </c:pt>
                <c:pt idx="335">
                  <c:v>104.12</c:v>
                </c:pt>
                <c:pt idx="336">
                  <c:v>104.1</c:v>
                </c:pt>
                <c:pt idx="337">
                  <c:v>104.13</c:v>
                </c:pt>
                <c:pt idx="338">
                  <c:v>104.19</c:v>
                </c:pt>
                <c:pt idx="339">
                  <c:v>104.06</c:v>
                </c:pt>
                <c:pt idx="340">
                  <c:v>104.08</c:v>
                </c:pt>
                <c:pt idx="341">
                  <c:v>104.07</c:v>
                </c:pt>
                <c:pt idx="342">
                  <c:v>103.62</c:v>
                </c:pt>
                <c:pt idx="343">
                  <c:v>103.6</c:v>
                </c:pt>
                <c:pt idx="344">
                  <c:v>103.78</c:v>
                </c:pt>
                <c:pt idx="345">
                  <c:v>103.77</c:v>
                </c:pt>
                <c:pt idx="346">
                  <c:v>103.7</c:v>
                </c:pt>
                <c:pt idx="347">
                  <c:v>103.69</c:v>
                </c:pt>
                <c:pt idx="348">
                  <c:v>103.63</c:v>
                </c:pt>
                <c:pt idx="349">
                  <c:v>103.6</c:v>
                </c:pt>
                <c:pt idx="350">
                  <c:v>103.56</c:v>
                </c:pt>
                <c:pt idx="351">
                  <c:v>103.58</c:v>
                </c:pt>
                <c:pt idx="352">
                  <c:v>104.11</c:v>
                </c:pt>
                <c:pt idx="353">
                  <c:v>104.24</c:v>
                </c:pt>
                <c:pt idx="354">
                  <c:v>103.98</c:v>
                </c:pt>
                <c:pt idx="355">
                  <c:v>103.74</c:v>
                </c:pt>
                <c:pt idx="356">
                  <c:v>103.76</c:v>
                </c:pt>
                <c:pt idx="357">
                  <c:v>0</c:v>
                </c:pt>
                <c:pt idx="358">
                  <c:v>104.01</c:v>
                </c:pt>
                <c:pt idx="359">
                  <c:v>103.67</c:v>
                </c:pt>
                <c:pt idx="360">
                  <c:v>103.72</c:v>
                </c:pt>
                <c:pt idx="361">
                  <c:v>103.66</c:v>
                </c:pt>
                <c:pt idx="362">
                  <c:v>103.59</c:v>
                </c:pt>
                <c:pt idx="363">
                  <c:v>103.63</c:v>
                </c:pt>
                <c:pt idx="364">
                  <c:v>104.2</c:v>
                </c:pt>
                <c:pt idx="365">
                  <c:v>104.24</c:v>
                </c:pt>
                <c:pt idx="366">
                  <c:v>104.36</c:v>
                </c:pt>
                <c:pt idx="367">
                  <c:v>104.37</c:v>
                </c:pt>
                <c:pt idx="368">
                  <c:v>104.5</c:v>
                </c:pt>
                <c:pt idx="369">
                  <c:v>104.51</c:v>
                </c:pt>
                <c:pt idx="370">
                  <c:v>104.47</c:v>
                </c:pt>
                <c:pt idx="371">
                  <c:v>104.51</c:v>
                </c:pt>
                <c:pt idx="372">
                  <c:v>104.48</c:v>
                </c:pt>
                <c:pt idx="373">
                  <c:v>104.47</c:v>
                </c:pt>
                <c:pt idx="374">
                  <c:v>104.47</c:v>
                </c:pt>
                <c:pt idx="375">
                  <c:v>104.49</c:v>
                </c:pt>
                <c:pt idx="376">
                  <c:v>0</c:v>
                </c:pt>
                <c:pt idx="377">
                  <c:v>104.63</c:v>
                </c:pt>
                <c:pt idx="378">
                  <c:v>104.78</c:v>
                </c:pt>
                <c:pt idx="379">
                  <c:v>104.78</c:v>
                </c:pt>
                <c:pt idx="380">
                  <c:v>104.75</c:v>
                </c:pt>
                <c:pt idx="381">
                  <c:v>104.75</c:v>
                </c:pt>
                <c:pt idx="382">
                  <c:v>104.85</c:v>
                </c:pt>
                <c:pt idx="383">
                  <c:v>104.89</c:v>
                </c:pt>
                <c:pt idx="384">
                  <c:v>104.88</c:v>
                </c:pt>
                <c:pt idx="385">
                  <c:v>104.88</c:v>
                </c:pt>
                <c:pt idx="386">
                  <c:v>104.81</c:v>
                </c:pt>
                <c:pt idx="387">
                  <c:v>104.72</c:v>
                </c:pt>
                <c:pt idx="388">
                  <c:v>104.69</c:v>
                </c:pt>
                <c:pt idx="389">
                  <c:v>104.88</c:v>
                </c:pt>
                <c:pt idx="390">
                  <c:v>104.89</c:v>
                </c:pt>
                <c:pt idx="391">
                  <c:v>104.82</c:v>
                </c:pt>
                <c:pt idx="392">
                  <c:v>104.8</c:v>
                </c:pt>
                <c:pt idx="393">
                  <c:v>104.78</c:v>
                </c:pt>
                <c:pt idx="394">
                  <c:v>104.54</c:v>
                </c:pt>
                <c:pt idx="395">
                  <c:v>104.52</c:v>
                </c:pt>
                <c:pt idx="396">
                  <c:v>104.86</c:v>
                </c:pt>
                <c:pt idx="397">
                  <c:v>104.81</c:v>
                </c:pt>
                <c:pt idx="398">
                  <c:v>104.55</c:v>
                </c:pt>
                <c:pt idx="399">
                  <c:v>104.42</c:v>
                </c:pt>
                <c:pt idx="400">
                  <c:v>104.38</c:v>
                </c:pt>
                <c:pt idx="401">
                  <c:v>104.39</c:v>
                </c:pt>
                <c:pt idx="402">
                  <c:v>104.41</c:v>
                </c:pt>
                <c:pt idx="403">
                  <c:v>104.34</c:v>
                </c:pt>
                <c:pt idx="404">
                  <c:v>103.82</c:v>
                </c:pt>
                <c:pt idx="405">
                  <c:v>103.69</c:v>
                </c:pt>
                <c:pt idx="406">
                  <c:v>103.47</c:v>
                </c:pt>
                <c:pt idx="407">
                  <c:v>103.45</c:v>
                </c:pt>
                <c:pt idx="408">
                  <c:v>103.24</c:v>
                </c:pt>
                <c:pt idx="409">
                  <c:v>103.26</c:v>
                </c:pt>
                <c:pt idx="410">
                  <c:v>103.2</c:v>
                </c:pt>
                <c:pt idx="411">
                  <c:v>102.99</c:v>
                </c:pt>
                <c:pt idx="412">
                  <c:v>102.68</c:v>
                </c:pt>
                <c:pt idx="413">
                  <c:v>102.69</c:v>
                </c:pt>
                <c:pt idx="414">
                  <c:v>102.51</c:v>
                </c:pt>
                <c:pt idx="415">
                  <c:v>0</c:v>
                </c:pt>
                <c:pt idx="416">
                  <c:v>102.48</c:v>
                </c:pt>
                <c:pt idx="417">
                  <c:v>102.4</c:v>
                </c:pt>
                <c:pt idx="418">
                  <c:v>102.35</c:v>
                </c:pt>
                <c:pt idx="419">
                  <c:v>102.17</c:v>
                </c:pt>
                <c:pt idx="420">
                  <c:v>102.63</c:v>
                </c:pt>
                <c:pt idx="421">
                  <c:v>102.61</c:v>
                </c:pt>
                <c:pt idx="422">
                  <c:v>102.61</c:v>
                </c:pt>
                <c:pt idx="423">
                  <c:v>102.53</c:v>
                </c:pt>
                <c:pt idx="424">
                  <c:v>102.44</c:v>
                </c:pt>
                <c:pt idx="425">
                  <c:v>102.37</c:v>
                </c:pt>
                <c:pt idx="426">
                  <c:v>102.19</c:v>
                </c:pt>
                <c:pt idx="427">
                  <c:v>102.12</c:v>
                </c:pt>
                <c:pt idx="428">
                  <c:v>102.11</c:v>
                </c:pt>
                <c:pt idx="429">
                  <c:v>102.03</c:v>
                </c:pt>
                <c:pt idx="430">
                  <c:v>102.07</c:v>
                </c:pt>
                <c:pt idx="431">
                  <c:v>102.04</c:v>
                </c:pt>
                <c:pt idx="432">
                  <c:v>101.99</c:v>
                </c:pt>
                <c:pt idx="433">
                  <c:v>102.09</c:v>
                </c:pt>
                <c:pt idx="434">
                  <c:v>102.13</c:v>
                </c:pt>
                <c:pt idx="435">
                  <c:v>102.23</c:v>
                </c:pt>
                <c:pt idx="436">
                  <c:v>102.25</c:v>
                </c:pt>
                <c:pt idx="437">
                  <c:v>102.21</c:v>
                </c:pt>
                <c:pt idx="438">
                  <c:v>102.22</c:v>
                </c:pt>
                <c:pt idx="439">
                  <c:v>102.39</c:v>
                </c:pt>
                <c:pt idx="440">
                  <c:v>102.38</c:v>
                </c:pt>
                <c:pt idx="441">
                  <c:v>102.58</c:v>
                </c:pt>
                <c:pt idx="442">
                  <c:v>103.08</c:v>
                </c:pt>
                <c:pt idx="443">
                  <c:v>103.33</c:v>
                </c:pt>
                <c:pt idx="444">
                  <c:v>103.36</c:v>
                </c:pt>
                <c:pt idx="445">
                  <c:v>103.51</c:v>
                </c:pt>
                <c:pt idx="446">
                  <c:v>103.65</c:v>
                </c:pt>
                <c:pt idx="447">
                  <c:v>103.63</c:v>
                </c:pt>
                <c:pt idx="448">
                  <c:v>103.73</c:v>
                </c:pt>
                <c:pt idx="449">
                  <c:v>103.78</c:v>
                </c:pt>
                <c:pt idx="450">
                  <c:v>103.86</c:v>
                </c:pt>
                <c:pt idx="451">
                  <c:v>103.81</c:v>
                </c:pt>
                <c:pt idx="452">
                  <c:v>103.8</c:v>
                </c:pt>
                <c:pt idx="453">
                  <c:v>103.8</c:v>
                </c:pt>
                <c:pt idx="454">
                  <c:v>103.81</c:v>
                </c:pt>
                <c:pt idx="455">
                  <c:v>103.77</c:v>
                </c:pt>
                <c:pt idx="456">
                  <c:v>103.83</c:v>
                </c:pt>
                <c:pt idx="457">
                  <c:v>103.94</c:v>
                </c:pt>
                <c:pt idx="458">
                  <c:v>103.74</c:v>
                </c:pt>
                <c:pt idx="459">
                  <c:v>103.68</c:v>
                </c:pt>
                <c:pt idx="460">
                  <c:v>103.68</c:v>
                </c:pt>
                <c:pt idx="461">
                  <c:v>0</c:v>
                </c:pt>
                <c:pt idx="462">
                  <c:v>103.69</c:v>
                </c:pt>
                <c:pt idx="463">
                  <c:v>103.61</c:v>
                </c:pt>
                <c:pt idx="464">
                  <c:v>103.61</c:v>
                </c:pt>
                <c:pt idx="465">
                  <c:v>103.66</c:v>
                </c:pt>
                <c:pt idx="466">
                  <c:v>103.79</c:v>
                </c:pt>
                <c:pt idx="467">
                  <c:v>103.79</c:v>
                </c:pt>
                <c:pt idx="468">
                  <c:v>103.8</c:v>
                </c:pt>
                <c:pt idx="469">
                  <c:v>104.45</c:v>
                </c:pt>
                <c:pt idx="470">
                  <c:v>104.5</c:v>
                </c:pt>
                <c:pt idx="471">
                  <c:v>104.49</c:v>
                </c:pt>
                <c:pt idx="472">
                  <c:v>104.77</c:v>
                </c:pt>
                <c:pt idx="473">
                  <c:v>104.86</c:v>
                </c:pt>
                <c:pt idx="474">
                  <c:v>105.02</c:v>
                </c:pt>
                <c:pt idx="475">
                  <c:v>105.96</c:v>
                </c:pt>
                <c:pt idx="476">
                  <c:v>105.96</c:v>
                </c:pt>
                <c:pt idx="477">
                  <c:v>105.12</c:v>
                </c:pt>
                <c:pt idx="478">
                  <c:v>105.14</c:v>
                </c:pt>
                <c:pt idx="479">
                  <c:v>105.28</c:v>
                </c:pt>
                <c:pt idx="480">
                  <c:v>105.3</c:v>
                </c:pt>
                <c:pt idx="481">
                  <c:v>105.4</c:v>
                </c:pt>
                <c:pt idx="482">
                  <c:v>0</c:v>
                </c:pt>
                <c:pt idx="483">
                  <c:v>105.52</c:v>
                </c:pt>
                <c:pt idx="484">
                  <c:v>105.76</c:v>
                </c:pt>
                <c:pt idx="485">
                  <c:v>106.62</c:v>
                </c:pt>
                <c:pt idx="486">
                  <c:v>106.9</c:v>
                </c:pt>
                <c:pt idx="487">
                  <c:v>107.58</c:v>
                </c:pt>
                <c:pt idx="488">
                  <c:v>107.72</c:v>
                </c:pt>
                <c:pt idx="489">
                  <c:v>107.73</c:v>
                </c:pt>
                <c:pt idx="490">
                  <c:v>108.18</c:v>
                </c:pt>
                <c:pt idx="491">
                  <c:v>108.22</c:v>
                </c:pt>
                <c:pt idx="492">
                  <c:v>108.45</c:v>
                </c:pt>
                <c:pt idx="493">
                  <c:v>108.52</c:v>
                </c:pt>
                <c:pt idx="494">
                  <c:v>108.6</c:v>
                </c:pt>
                <c:pt idx="495">
                  <c:v>108.64</c:v>
                </c:pt>
                <c:pt idx="496">
                  <c:v>108.93</c:v>
                </c:pt>
                <c:pt idx="497">
                  <c:v>109.07</c:v>
                </c:pt>
                <c:pt idx="498">
                  <c:v>109.22</c:v>
                </c:pt>
                <c:pt idx="499">
                  <c:v>109.34</c:v>
                </c:pt>
                <c:pt idx="500">
                  <c:v>0</c:v>
                </c:pt>
                <c:pt idx="501">
                  <c:v>109.84</c:v>
                </c:pt>
                <c:pt idx="502">
                  <c:v>110.02</c:v>
                </c:pt>
                <c:pt idx="503">
                  <c:v>110.53</c:v>
                </c:pt>
                <c:pt idx="504">
                  <c:v>110.78</c:v>
                </c:pt>
                <c:pt idx="505">
                  <c:v>110.83</c:v>
                </c:pt>
                <c:pt idx="506">
                  <c:v>111.36</c:v>
                </c:pt>
                <c:pt idx="507">
                  <c:v>111.4</c:v>
                </c:pt>
                <c:pt idx="508">
                  <c:v>111.55</c:v>
                </c:pt>
                <c:pt idx="509">
                  <c:v>111.77</c:v>
                </c:pt>
                <c:pt idx="510">
                  <c:v>112.59</c:v>
                </c:pt>
                <c:pt idx="511">
                  <c:v>112.9</c:v>
                </c:pt>
                <c:pt idx="512">
                  <c:v>113.11</c:v>
                </c:pt>
                <c:pt idx="513">
                  <c:v>113.11</c:v>
                </c:pt>
                <c:pt idx="514">
                  <c:v>113.33</c:v>
                </c:pt>
                <c:pt idx="515">
                  <c:v>113.36</c:v>
                </c:pt>
                <c:pt idx="516">
                  <c:v>113.66</c:v>
                </c:pt>
                <c:pt idx="517">
                  <c:v>114.11</c:v>
                </c:pt>
                <c:pt idx="518">
                  <c:v>114.75</c:v>
                </c:pt>
                <c:pt idx="519">
                  <c:v>114.75</c:v>
                </c:pt>
                <c:pt idx="520">
                  <c:v>114.76</c:v>
                </c:pt>
                <c:pt idx="521">
                  <c:v>115.42</c:v>
                </c:pt>
                <c:pt idx="522">
                  <c:v>0</c:v>
                </c:pt>
                <c:pt idx="523">
                  <c:v>115.88</c:v>
                </c:pt>
                <c:pt idx="524">
                  <c:v>116.04</c:v>
                </c:pt>
                <c:pt idx="525">
                  <c:v>116.04</c:v>
                </c:pt>
                <c:pt idx="526">
                  <c:v>116.04</c:v>
                </c:pt>
                <c:pt idx="527">
                  <c:v>116.14</c:v>
                </c:pt>
                <c:pt idx="528">
                  <c:v>116.52</c:v>
                </c:pt>
                <c:pt idx="529">
                  <c:v>116.65</c:v>
                </c:pt>
                <c:pt idx="530">
                  <c:v>116.54</c:v>
                </c:pt>
                <c:pt idx="531">
                  <c:v>116.6</c:v>
                </c:pt>
                <c:pt idx="532">
                  <c:v>116.6</c:v>
                </c:pt>
                <c:pt idx="533">
                  <c:v>116.76</c:v>
                </c:pt>
                <c:pt idx="534">
                  <c:v>116.85</c:v>
                </c:pt>
                <c:pt idx="535">
                  <c:v>116.84</c:v>
                </c:pt>
                <c:pt idx="536">
                  <c:v>116.87</c:v>
                </c:pt>
                <c:pt idx="537">
                  <c:v>116.89</c:v>
                </c:pt>
                <c:pt idx="538">
                  <c:v>116.87</c:v>
                </c:pt>
                <c:pt idx="539">
                  <c:v>116.83</c:v>
                </c:pt>
                <c:pt idx="540">
                  <c:v>116.9</c:v>
                </c:pt>
                <c:pt idx="541">
                  <c:v>116.9</c:v>
                </c:pt>
                <c:pt idx="542">
                  <c:v>116.9</c:v>
                </c:pt>
                <c:pt idx="543">
                  <c:v>116.77</c:v>
                </c:pt>
                <c:pt idx="544">
                  <c:v>0</c:v>
                </c:pt>
                <c:pt idx="545">
                  <c:v>116.58</c:v>
                </c:pt>
                <c:pt idx="546">
                  <c:v>116.52</c:v>
                </c:pt>
                <c:pt idx="547">
                  <c:v>116.64</c:v>
                </c:pt>
                <c:pt idx="548">
                  <c:v>116.55</c:v>
                </c:pt>
                <c:pt idx="549">
                  <c:v>116.53</c:v>
                </c:pt>
                <c:pt idx="550">
                  <c:v>116.44</c:v>
                </c:pt>
                <c:pt idx="551">
                  <c:v>116.33</c:v>
                </c:pt>
                <c:pt idx="552">
                  <c:v>116.05</c:v>
                </c:pt>
                <c:pt idx="553">
                  <c:v>115.76</c:v>
                </c:pt>
                <c:pt idx="554">
                  <c:v>115.72</c:v>
                </c:pt>
                <c:pt idx="555">
                  <c:v>115.64</c:v>
                </c:pt>
                <c:pt idx="556">
                  <c:v>115.6</c:v>
                </c:pt>
                <c:pt idx="557">
                  <c:v>115.52</c:v>
                </c:pt>
                <c:pt idx="558">
                  <c:v>115.49</c:v>
                </c:pt>
                <c:pt idx="559">
                  <c:v>115.43</c:v>
                </c:pt>
                <c:pt idx="560">
                  <c:v>115.42</c:v>
                </c:pt>
                <c:pt idx="561">
                  <c:v>115.33</c:v>
                </c:pt>
                <c:pt idx="562">
                  <c:v>115.34</c:v>
                </c:pt>
                <c:pt idx="563">
                  <c:v>0</c:v>
                </c:pt>
                <c:pt idx="564">
                  <c:v>115.34</c:v>
                </c:pt>
                <c:pt idx="565">
                  <c:v>114.55</c:v>
                </c:pt>
                <c:pt idx="566">
                  <c:v>114.12</c:v>
                </c:pt>
                <c:pt idx="567">
                  <c:v>113.82</c:v>
                </c:pt>
                <c:pt idx="568">
                  <c:v>113.8</c:v>
                </c:pt>
                <c:pt idx="569">
                  <c:v>113.51</c:v>
                </c:pt>
                <c:pt idx="570">
                  <c:v>112.93</c:v>
                </c:pt>
                <c:pt idx="571">
                  <c:v>112.84</c:v>
                </c:pt>
                <c:pt idx="572">
                  <c:v>112.53</c:v>
                </c:pt>
                <c:pt idx="573">
                  <c:v>112.47</c:v>
                </c:pt>
                <c:pt idx="574">
                  <c:v>112.11</c:v>
                </c:pt>
                <c:pt idx="575">
                  <c:v>111.96</c:v>
                </c:pt>
                <c:pt idx="576">
                  <c:v>111.84</c:v>
                </c:pt>
                <c:pt idx="577">
                  <c:v>111.74</c:v>
                </c:pt>
                <c:pt idx="578">
                  <c:v>111.58</c:v>
                </c:pt>
                <c:pt idx="579">
                  <c:v>#N/A</c:v>
                </c:pt>
                <c:pt idx="580">
                  <c:v>111.32</c:v>
                </c:pt>
                <c:pt idx="581">
                  <c:v>111.4</c:v>
                </c:pt>
                <c:pt idx="582">
                  <c:v>111.32</c:v>
                </c:pt>
                <c:pt idx="583">
                  <c:v>111.27</c:v>
                </c:pt>
                <c:pt idx="584">
                  <c:v>111.11</c:v>
                </c:pt>
                <c:pt idx="585">
                  <c:v>111.12</c:v>
                </c:pt>
                <c:pt idx="586">
                  <c:v>111.19</c:v>
                </c:pt>
                <c:pt idx="587">
                  <c:v>111.13</c:v>
                </c:pt>
                <c:pt idx="588">
                  <c:v>110.76</c:v>
                </c:pt>
                <c:pt idx="589">
                  <c:v>110.68</c:v>
                </c:pt>
                <c:pt idx="590">
                  <c:v>110.66</c:v>
                </c:pt>
                <c:pt idx="591">
                  <c:v>110.64</c:v>
                </c:pt>
                <c:pt idx="592">
                  <c:v>110.65</c:v>
                </c:pt>
                <c:pt idx="593">
                  <c:v>110.63</c:v>
                </c:pt>
                <c:pt idx="594">
                  <c:v>110.71</c:v>
                </c:pt>
                <c:pt idx="595">
                  <c:v>110.77</c:v>
                </c:pt>
                <c:pt idx="596">
                  <c:v>110.82</c:v>
                </c:pt>
                <c:pt idx="597">
                  <c:v>110.76</c:v>
                </c:pt>
                <c:pt idx="598">
                  <c:v>110.71</c:v>
                </c:pt>
                <c:pt idx="599">
                  <c:v>110.72</c:v>
                </c:pt>
                <c:pt idx="600">
                  <c:v>#N/A</c:v>
                </c:pt>
                <c:pt idx="601">
                  <c:v>110.8</c:v>
                </c:pt>
                <c:pt idx="602">
                  <c:v>110.8</c:v>
                </c:pt>
                <c:pt idx="603">
                  <c:v>110.75</c:v>
                </c:pt>
                <c:pt idx="604">
                  <c:v>110.77</c:v>
                </c:pt>
                <c:pt idx="605">
                  <c:v>110.75</c:v>
                </c:pt>
                <c:pt idx="606">
                  <c:v>110.74</c:v>
                </c:pt>
                <c:pt idx="607">
                  <c:v>110.73</c:v>
                </c:pt>
                <c:pt idx="608">
                  <c:v>110.89</c:v>
                </c:pt>
                <c:pt idx="609">
                  <c:v>110.91</c:v>
                </c:pt>
                <c:pt idx="610">
                  <c:v>110.95</c:v>
                </c:pt>
                <c:pt idx="611">
                  <c:v>110.95</c:v>
                </c:pt>
                <c:pt idx="612">
                  <c:v>110.96</c:v>
                </c:pt>
                <c:pt idx="613">
                  <c:v>110.93</c:v>
                </c:pt>
                <c:pt idx="614">
                  <c:v>110.89</c:v>
                </c:pt>
                <c:pt idx="615">
                  <c:v>110.93</c:v>
                </c:pt>
                <c:pt idx="616">
                  <c:v>111.12</c:v>
                </c:pt>
                <c:pt idx="617">
                  <c:v>110.73</c:v>
                </c:pt>
                <c:pt idx="618">
                  <c:v>110.72</c:v>
                </c:pt>
                <c:pt idx="619">
                  <c:v>110.92</c:v>
                </c:pt>
                <c:pt idx="620">
                  <c:v>111</c:v>
                </c:pt>
                <c:pt idx="621">
                  <c:v>111.05</c:v>
                </c:pt>
                <c:pt idx="622">
                  <c:v>110.91</c:v>
                </c:pt>
                <c:pt idx="623">
                  <c:v>110.86</c:v>
                </c:pt>
                <c:pt idx="624">
                  <c:v>110.99</c:v>
                </c:pt>
                <c:pt idx="625">
                  <c:v>111.1</c:v>
                </c:pt>
                <c:pt idx="626">
                  <c:v>111.05</c:v>
                </c:pt>
                <c:pt idx="627">
                  <c:v>110.99</c:v>
                </c:pt>
                <c:pt idx="628">
                  <c:v>111.02</c:v>
                </c:pt>
                <c:pt idx="629">
                  <c:v>110.93</c:v>
                </c:pt>
                <c:pt idx="630">
                  <c:v>110.7</c:v>
                </c:pt>
                <c:pt idx="631">
                  <c:v>110.55</c:v>
                </c:pt>
                <c:pt idx="632">
                  <c:v>110.56</c:v>
                </c:pt>
                <c:pt idx="633">
                  <c:v>110.53</c:v>
                </c:pt>
                <c:pt idx="634">
                  <c:v>110.35</c:v>
                </c:pt>
                <c:pt idx="635">
                  <c:v>110.2</c:v>
                </c:pt>
                <c:pt idx="636">
                  <c:v>110.44</c:v>
                </c:pt>
                <c:pt idx="637">
                  <c:v>109.42</c:v>
                </c:pt>
                <c:pt idx="638">
                  <c:v>109.25</c:v>
                </c:pt>
                <c:pt idx="639">
                  <c:v>109.18</c:v>
                </c:pt>
                <c:pt idx="640">
                  <c:v>109.11</c:v>
                </c:pt>
                <c:pt idx="641">
                  <c:v>109.1</c:v>
                </c:pt>
                <c:pt idx="642">
                  <c:v>#N/A</c:v>
                </c:pt>
                <c:pt idx="643">
                  <c:v>108.99</c:v>
                </c:pt>
                <c:pt idx="644">
                  <c:v>108.59</c:v>
                </c:pt>
                <c:pt idx="645">
                  <c:v>108.56</c:v>
                </c:pt>
                <c:pt idx="646">
                  <c:v>108.15</c:v>
                </c:pt>
                <c:pt idx="647">
                  <c:v>107.77</c:v>
                </c:pt>
                <c:pt idx="648">
                  <c:v>107.76</c:v>
                </c:pt>
                <c:pt idx="649">
                  <c:v>107.28</c:v>
                </c:pt>
                <c:pt idx="650">
                  <c:v>107.26</c:v>
                </c:pt>
                <c:pt idx="651">
                  <c:v>107.11</c:v>
                </c:pt>
                <c:pt idx="652">
                  <c:v>107.11</c:v>
                </c:pt>
                <c:pt idx="653">
                  <c:v>106.84</c:v>
                </c:pt>
                <c:pt idx="654">
                  <c:v>106.63</c:v>
                </c:pt>
                <c:pt idx="655">
                  <c:v>106.66</c:v>
                </c:pt>
                <c:pt idx="656">
                  <c:v>106.5</c:v>
                </c:pt>
                <c:pt idx="657">
                  <c:v>106.43</c:v>
                </c:pt>
                <c:pt idx="658">
                  <c:v>106.12</c:v>
                </c:pt>
                <c:pt idx="659">
                  <c:v>106.09</c:v>
                </c:pt>
                <c:pt idx="660">
                  <c:v>106.06</c:v>
                </c:pt>
                <c:pt idx="661">
                  <c:v>105.75</c:v>
                </c:pt>
                <c:pt idx="662">
                  <c:v>105.65</c:v>
                </c:pt>
                <c:pt idx="663">
                  <c:v>105.44</c:v>
                </c:pt>
                <c:pt idx="664">
                  <c:v>105.25</c:v>
                </c:pt>
                <c:pt idx="665">
                  <c:v>105.2</c:v>
                </c:pt>
                <c:pt idx="666">
                  <c:v>105.01</c:v>
                </c:pt>
                <c:pt idx="667">
                  <c:v>104.74</c:v>
                </c:pt>
                <c:pt idx="668">
                  <c:v>104.47</c:v>
                </c:pt>
                <c:pt idx="669">
                  <c:v>104.44</c:v>
                </c:pt>
                <c:pt idx="670">
                  <c:v>104.21</c:v>
                </c:pt>
                <c:pt idx="671">
                  <c:v>103.87</c:v>
                </c:pt>
                <c:pt idx="672">
                  <c:v>103.63</c:v>
                </c:pt>
                <c:pt idx="673">
                  <c:v>103.39</c:v>
                </c:pt>
                <c:pt idx="674">
                  <c:v>102.87</c:v>
                </c:pt>
                <c:pt idx="675">
                  <c:v>102.87</c:v>
                </c:pt>
                <c:pt idx="676">
                  <c:v>102.53</c:v>
                </c:pt>
                <c:pt idx="677">
                  <c:v>102.34</c:v>
                </c:pt>
                <c:pt idx="678">
                  <c:v>102.29</c:v>
                </c:pt>
                <c:pt idx="679">
                  <c:v>102.23</c:v>
                </c:pt>
                <c:pt idx="680">
                  <c:v>102.05</c:v>
                </c:pt>
                <c:pt idx="681">
                  <c:v>101.82</c:v>
                </c:pt>
                <c:pt idx="682">
                  <c:v>101.83</c:v>
                </c:pt>
                <c:pt idx="683">
                  <c:v>101.75</c:v>
                </c:pt>
                <c:pt idx="684">
                  <c:v>101.41</c:v>
                </c:pt>
                <c:pt idx="685">
                  <c:v>101.35</c:v>
                </c:pt>
                <c:pt idx="686">
                  <c:v>101.13</c:v>
                </c:pt>
                <c:pt idx="687">
                  <c:v>101.04</c:v>
                </c:pt>
                <c:pt idx="688">
                  <c:v>100.88</c:v>
                </c:pt>
                <c:pt idx="689">
                  <c:v>100.68</c:v>
                </c:pt>
                <c:pt idx="690">
                  <c:v>100.6</c:v>
                </c:pt>
                <c:pt idx="691">
                  <c:v>100.45</c:v>
                </c:pt>
                <c:pt idx="692">
                  <c:v>100.32</c:v>
                </c:pt>
                <c:pt idx="693">
                  <c:v>100.26</c:v>
                </c:pt>
                <c:pt idx="694">
                  <c:v>100.08</c:v>
                </c:pt>
                <c:pt idx="695">
                  <c:v>100.04</c:v>
                </c:pt>
                <c:pt idx="696">
                  <c:v>99.93</c:v>
                </c:pt>
                <c:pt idx="697">
                  <c:v>99.88</c:v>
                </c:pt>
                <c:pt idx="698">
                  <c:v>99.73</c:v>
                </c:pt>
                <c:pt idx="699">
                  <c:v>99.63</c:v>
                </c:pt>
                <c:pt idx="700">
                  <c:v>99.65</c:v>
                </c:pt>
                <c:pt idx="701">
                  <c:v>99.64</c:v>
                </c:pt>
                <c:pt idx="702">
                  <c:v>99.73</c:v>
                </c:pt>
                <c:pt idx="703">
                  <c:v>99.64</c:v>
                </c:pt>
                <c:pt idx="704">
                  <c:v>99.55</c:v>
                </c:pt>
                <c:pt idx="705">
                  <c:v>99.55</c:v>
                </c:pt>
                <c:pt idx="706">
                  <c:v>99.58</c:v>
                </c:pt>
                <c:pt idx="707">
                  <c:v>#N/A</c:v>
                </c:pt>
                <c:pt idx="708">
                  <c:v>99.55</c:v>
                </c:pt>
                <c:pt idx="709">
                  <c:v>99.54</c:v>
                </c:pt>
                <c:pt idx="710">
                  <c:v>99.49</c:v>
                </c:pt>
                <c:pt idx="711">
                  <c:v>99.45</c:v>
                </c:pt>
                <c:pt idx="712">
                  <c:v>99.49</c:v>
                </c:pt>
                <c:pt idx="713">
                  <c:v>99.59</c:v>
                </c:pt>
                <c:pt idx="714">
                  <c:v>99.66</c:v>
                </c:pt>
                <c:pt idx="715">
                  <c:v>99.64</c:v>
                </c:pt>
                <c:pt idx="716">
                  <c:v>99.67</c:v>
                </c:pt>
                <c:pt idx="717">
                  <c:v>99.7</c:v>
                </c:pt>
                <c:pt idx="718">
                  <c:v>99.68</c:v>
                </c:pt>
                <c:pt idx="719">
                  <c:v>99.68</c:v>
                </c:pt>
                <c:pt idx="720">
                  <c:v>99.67</c:v>
                </c:pt>
                <c:pt idx="721">
                  <c:v>99.67</c:v>
                </c:pt>
                <c:pt idx="722">
                  <c:v>99.59</c:v>
                </c:pt>
                <c:pt idx="723">
                  <c:v>99.53</c:v>
                </c:pt>
                <c:pt idx="724">
                  <c:v>99.47</c:v>
                </c:pt>
                <c:pt idx="725">
                  <c:v>99.46</c:v>
                </c:pt>
                <c:pt idx="726">
                  <c:v>99.71</c:v>
                </c:pt>
                <c:pt idx="727">
                  <c:v>100.53</c:v>
                </c:pt>
                <c:pt idx="728">
                  <c:v>100.76</c:v>
                </c:pt>
                <c:pt idx="729">
                  <c:v>101</c:v>
                </c:pt>
                <c:pt idx="730">
                  <c:v>101.05</c:v>
                </c:pt>
                <c:pt idx="731">
                  <c:v>101.05</c:v>
                </c:pt>
                <c:pt idx="732">
                  <c:v>101.2</c:v>
                </c:pt>
                <c:pt idx="733">
                  <c:v>101.12</c:v>
                </c:pt>
                <c:pt idx="734">
                  <c:v>101.14</c:v>
                </c:pt>
                <c:pt idx="735">
                  <c:v>101.13</c:v>
                </c:pt>
                <c:pt idx="736">
                  <c:v>100.89</c:v>
                </c:pt>
                <c:pt idx="737">
                  <c:v>101.02</c:v>
                </c:pt>
                <c:pt idx="738">
                  <c:v>101.12</c:v>
                </c:pt>
                <c:pt idx="739">
                  <c:v>101.1</c:v>
                </c:pt>
                <c:pt idx="740">
                  <c:v>101.1</c:v>
                </c:pt>
                <c:pt idx="741">
                  <c:v>101.08</c:v>
                </c:pt>
                <c:pt idx="742">
                  <c:v>101.84</c:v>
                </c:pt>
                <c:pt idx="743">
                  <c:v>101.89</c:v>
                </c:pt>
                <c:pt idx="744">
                  <c:v>101.87</c:v>
                </c:pt>
                <c:pt idx="745">
                  <c:v>101.81</c:v>
                </c:pt>
                <c:pt idx="746">
                  <c:v>101.81</c:v>
                </c:pt>
                <c:pt idx="747">
                  <c:v>101.95</c:v>
                </c:pt>
                <c:pt idx="748">
                  <c:v>101.96</c:v>
                </c:pt>
                <c:pt idx="749">
                  <c:v>101.94</c:v>
                </c:pt>
                <c:pt idx="750">
                  <c:v>101.94</c:v>
                </c:pt>
                <c:pt idx="751">
                  <c:v>101.85</c:v>
                </c:pt>
                <c:pt idx="752">
                  <c:v>101.68</c:v>
                </c:pt>
                <c:pt idx="753">
                  <c:v>101.74</c:v>
                </c:pt>
                <c:pt idx="754">
                  <c:v>101.74</c:v>
                </c:pt>
                <c:pt idx="755">
                  <c:v>101.75</c:v>
                </c:pt>
                <c:pt idx="756">
                  <c:v>101.96</c:v>
                </c:pt>
                <c:pt idx="757">
                  <c:v>102.2</c:v>
                </c:pt>
                <c:pt idx="758">
                  <c:v>102.25</c:v>
                </c:pt>
                <c:pt idx="759">
                  <c:v>102.16</c:v>
                </c:pt>
                <c:pt idx="760">
                  <c:v>102.09</c:v>
                </c:pt>
                <c:pt idx="761">
                  <c:v>102.07</c:v>
                </c:pt>
                <c:pt idx="762">
                  <c:v>102.06</c:v>
                </c:pt>
                <c:pt idx="763">
                  <c:v>102.06</c:v>
                </c:pt>
                <c:pt idx="764">
                  <c:v>102.09</c:v>
                </c:pt>
                <c:pt idx="765">
                  <c:v>102.08</c:v>
                </c:pt>
                <c:pt idx="766">
                  <c:v>102.07</c:v>
                </c:pt>
                <c:pt idx="767">
                  <c:v>#N/A</c:v>
                </c:pt>
                <c:pt idx="768">
                  <c:v>102.07</c:v>
                </c:pt>
                <c:pt idx="769">
                  <c:v>101.92</c:v>
                </c:pt>
                <c:pt idx="770">
                  <c:v>101.71</c:v>
                </c:pt>
                <c:pt idx="771">
                  <c:v>101.72</c:v>
                </c:pt>
                <c:pt idx="772">
                  <c:v>101.68</c:v>
                </c:pt>
                <c:pt idx="773">
                  <c:v>101.58</c:v>
                </c:pt>
                <c:pt idx="774">
                  <c:v>101.47</c:v>
                </c:pt>
                <c:pt idx="775">
                  <c:v>101.42</c:v>
                </c:pt>
                <c:pt idx="776">
                  <c:v>101.43</c:v>
                </c:pt>
                <c:pt idx="777">
                  <c:v>101.33</c:v>
                </c:pt>
                <c:pt idx="778">
                  <c:v>101.19</c:v>
                </c:pt>
                <c:pt idx="779">
                  <c:v>101.04</c:v>
                </c:pt>
                <c:pt idx="780">
                  <c:v>101.04</c:v>
                </c:pt>
                <c:pt idx="781">
                  <c:v>100.69</c:v>
                </c:pt>
                <c:pt idx="782">
                  <c:v>100.66</c:v>
                </c:pt>
                <c:pt idx="783">
                  <c:v>100.56</c:v>
                </c:pt>
                <c:pt idx="784">
                  <c:v>100.38</c:v>
                </c:pt>
                <c:pt idx="785">
                  <c:v>100.32</c:v>
                </c:pt>
                <c:pt idx="786">
                  <c:v>100.28</c:v>
                </c:pt>
                <c:pt idx="787">
                  <c:v>100.28</c:v>
                </c:pt>
                <c:pt idx="788">
                  <c:v>100.26</c:v>
                </c:pt>
                <c:pt idx="789">
                  <c:v>100.06</c:v>
                </c:pt>
                <c:pt idx="790">
                  <c:v>99.8</c:v>
                </c:pt>
                <c:pt idx="791">
                  <c:v>99.61</c:v>
                </c:pt>
                <c:pt idx="792">
                  <c:v>99.52</c:v>
                </c:pt>
                <c:pt idx="793">
                  <c:v>99.49</c:v>
                </c:pt>
                <c:pt idx="794">
                  <c:v>99.41</c:v>
                </c:pt>
                <c:pt idx="795">
                  <c:v>99.37</c:v>
                </c:pt>
                <c:pt idx="796">
                  <c:v>99.11</c:v>
                </c:pt>
                <c:pt idx="797">
                  <c:v>98.98</c:v>
                </c:pt>
                <c:pt idx="798">
                  <c:v>98.75</c:v>
                </c:pt>
                <c:pt idx="799">
                  <c:v>98.75</c:v>
                </c:pt>
                <c:pt idx="800">
                  <c:v>98.64</c:v>
                </c:pt>
                <c:pt idx="801">
                  <c:v>98.64</c:v>
                </c:pt>
                <c:pt idx="802">
                  <c:v>98.63</c:v>
                </c:pt>
                <c:pt idx="803">
                  <c:v>98.54</c:v>
                </c:pt>
                <c:pt idx="804">
                  <c:v>98.42</c:v>
                </c:pt>
                <c:pt idx="805">
                  <c:v>98.33</c:v>
                </c:pt>
                <c:pt idx="806">
                  <c:v>98.26</c:v>
                </c:pt>
                <c:pt idx="807">
                  <c:v>98.26</c:v>
                </c:pt>
                <c:pt idx="808">
                  <c:v>98.24</c:v>
                </c:pt>
                <c:pt idx="809">
                  <c:v>98.12</c:v>
                </c:pt>
                <c:pt idx="810">
                  <c:v>98.04</c:v>
                </c:pt>
                <c:pt idx="811">
                  <c:v>#N/A</c:v>
                </c:pt>
                <c:pt idx="812">
                  <c:v>97.91</c:v>
                </c:pt>
                <c:pt idx="813">
                  <c:v>97.91</c:v>
                </c:pt>
                <c:pt idx="814">
                  <c:v>97.91</c:v>
                </c:pt>
                <c:pt idx="815">
                  <c:v>97.79</c:v>
                </c:pt>
                <c:pt idx="816">
                  <c:v>97.69</c:v>
                </c:pt>
                <c:pt idx="817">
                  <c:v>97.66</c:v>
                </c:pt>
                <c:pt idx="818">
                  <c:v>97.65</c:v>
                </c:pt>
                <c:pt idx="819">
                  <c:v>97.51</c:v>
                </c:pt>
                <c:pt idx="820">
                  <c:v>97.5</c:v>
                </c:pt>
                <c:pt idx="821">
                  <c:v>97.5</c:v>
                </c:pt>
                <c:pt idx="822">
                  <c:v>97.5</c:v>
                </c:pt>
                <c:pt idx="823">
                  <c:v>97.44</c:v>
                </c:pt>
                <c:pt idx="824">
                  <c:v>#N/A</c:v>
                </c:pt>
                <c:pt idx="825">
                  <c:v>97.46</c:v>
                </c:pt>
                <c:pt idx="826">
                  <c:v>97.39</c:v>
                </c:pt>
                <c:pt idx="827">
                  <c:v>97.39</c:v>
                </c:pt>
                <c:pt idx="828">
                  <c:v>97.44</c:v>
                </c:pt>
                <c:pt idx="829">
                  <c:v>97.18</c:v>
                </c:pt>
                <c:pt idx="830">
                  <c:v>97.15</c:v>
                </c:pt>
                <c:pt idx="831">
                  <c:v>97.03</c:v>
                </c:pt>
                <c:pt idx="832">
                  <c:v>96.97</c:v>
                </c:pt>
                <c:pt idx="833">
                  <c:v>96.64</c:v>
                </c:pt>
                <c:pt idx="834">
                  <c:v>96.57</c:v>
                </c:pt>
                <c:pt idx="835">
                  <c:v>96.57</c:v>
                </c:pt>
                <c:pt idx="836">
                  <c:v>96.41</c:v>
                </c:pt>
                <c:pt idx="837">
                  <c:v>96.4</c:v>
                </c:pt>
                <c:pt idx="838">
                  <c:v>96.26</c:v>
                </c:pt>
                <c:pt idx="839">
                  <c:v>96.03</c:v>
                </c:pt>
                <c:pt idx="840">
                  <c:v>95.82</c:v>
                </c:pt>
                <c:pt idx="841">
                  <c:v>95.77</c:v>
                </c:pt>
                <c:pt idx="842">
                  <c:v>95.51</c:v>
                </c:pt>
                <c:pt idx="843">
                  <c:v>95.22</c:v>
                </c:pt>
                <c:pt idx="844">
                  <c:v>95.21</c:v>
                </c:pt>
                <c:pt idx="845">
                  <c:v>95.04</c:v>
                </c:pt>
                <c:pt idx="846">
                  <c:v>94.84</c:v>
                </c:pt>
                <c:pt idx="847">
                  <c:v>94.61</c:v>
                </c:pt>
                <c:pt idx="848">
                  <c:v>94.56</c:v>
                </c:pt>
                <c:pt idx="849">
                  <c:v>94.32</c:v>
                </c:pt>
                <c:pt idx="850">
                  <c:v>94.15</c:v>
                </c:pt>
                <c:pt idx="851">
                  <c:v>93.59</c:v>
                </c:pt>
                <c:pt idx="852">
                  <c:v>93.39</c:v>
                </c:pt>
                <c:pt idx="853">
                  <c:v>93.43</c:v>
                </c:pt>
                <c:pt idx="854">
                  <c:v>93.39</c:v>
                </c:pt>
                <c:pt idx="855">
                  <c:v>93.17</c:v>
                </c:pt>
                <c:pt idx="856">
                  <c:v>93.14</c:v>
                </c:pt>
                <c:pt idx="857">
                  <c:v>92.77</c:v>
                </c:pt>
                <c:pt idx="858">
                  <c:v>92.68</c:v>
                </c:pt>
                <c:pt idx="859">
                  <c:v>92.68</c:v>
                </c:pt>
                <c:pt idx="860">
                  <c:v>92.7</c:v>
                </c:pt>
                <c:pt idx="861">
                  <c:v>92.69</c:v>
                </c:pt>
                <c:pt idx="862">
                  <c:v>92.67</c:v>
                </c:pt>
                <c:pt idx="863">
                  <c:v>92.4</c:v>
                </c:pt>
                <c:pt idx="864">
                  <c:v>92.37</c:v>
                </c:pt>
                <c:pt idx="865">
                  <c:v>92.22</c:v>
                </c:pt>
                <c:pt idx="866">
                  <c:v>92.27</c:v>
                </c:pt>
                <c:pt idx="867">
                  <c:v>92.31</c:v>
                </c:pt>
                <c:pt idx="868">
                  <c:v>92.27</c:v>
                </c:pt>
                <c:pt idx="869">
                  <c:v>92.1</c:v>
                </c:pt>
                <c:pt idx="870">
                  <c:v>91.33</c:v>
                </c:pt>
                <c:pt idx="871">
                  <c:v>91.92</c:v>
                </c:pt>
                <c:pt idx="872">
                  <c:v>91.71</c:v>
                </c:pt>
                <c:pt idx="873">
                  <c:v>91.52</c:v>
                </c:pt>
                <c:pt idx="874">
                  <c:v>91.36</c:v>
                </c:pt>
                <c:pt idx="875">
                  <c:v>91.19</c:v>
                </c:pt>
                <c:pt idx="876">
                  <c:v>90.98</c:v>
                </c:pt>
                <c:pt idx="877">
                  <c:v>90.92</c:v>
                </c:pt>
                <c:pt idx="878">
                  <c:v>90.89</c:v>
                </c:pt>
                <c:pt idx="879">
                  <c:v>90.63</c:v>
                </c:pt>
                <c:pt idx="880">
                  <c:v>90.52</c:v>
                </c:pt>
                <c:pt idx="881">
                  <c:v>90.52</c:v>
                </c:pt>
                <c:pt idx="882">
                  <c:v>90.16</c:v>
                </c:pt>
                <c:pt idx="883">
                  <c:v>90.08</c:v>
                </c:pt>
                <c:pt idx="884">
                  <c:v>89.88</c:v>
                </c:pt>
                <c:pt idx="885">
                  <c:v>89.76</c:v>
                </c:pt>
                <c:pt idx="886">
                  <c:v>89.51</c:v>
                </c:pt>
                <c:pt idx="887">
                  <c:v>#N/A</c:v>
                </c:pt>
                <c:pt idx="888">
                  <c:v>89.39</c:v>
                </c:pt>
                <c:pt idx="889">
                  <c:v>89.24</c:v>
                </c:pt>
                <c:pt idx="890">
                  <c:v>89.18</c:v>
                </c:pt>
                <c:pt idx="891">
                  <c:v>89.16</c:v>
                </c:pt>
                <c:pt idx="892">
                  <c:v>89.02</c:v>
                </c:pt>
                <c:pt idx="893">
                  <c:v>88.89</c:v>
                </c:pt>
                <c:pt idx="894">
                  <c:v>88.77</c:v>
                </c:pt>
                <c:pt idx="895">
                  <c:v>88.15</c:v>
                </c:pt>
                <c:pt idx="896">
                  <c:v>87.72</c:v>
                </c:pt>
                <c:pt idx="897">
                  <c:v>87.42</c:v>
                </c:pt>
                <c:pt idx="898">
                  <c:v>87.45</c:v>
                </c:pt>
                <c:pt idx="899">
                  <c:v>87.4</c:v>
                </c:pt>
                <c:pt idx="900">
                  <c:v>87.28</c:v>
                </c:pt>
                <c:pt idx="901">
                  <c:v>87.25</c:v>
                </c:pt>
                <c:pt idx="902">
                  <c:v>87.11</c:v>
                </c:pt>
                <c:pt idx="903">
                  <c:v>87.04</c:v>
                </c:pt>
                <c:pt idx="904">
                  <c:v>87.02</c:v>
                </c:pt>
                <c:pt idx="905">
                  <c:v>86.79</c:v>
                </c:pt>
                <c:pt idx="906">
                  <c:v>86.59</c:v>
                </c:pt>
                <c:pt idx="907">
                  <c:v>86.48</c:v>
                </c:pt>
                <c:pt idx="908">
                  <c:v>86.55</c:v>
                </c:pt>
                <c:pt idx="909">
                  <c:v>86.4</c:v>
                </c:pt>
                <c:pt idx="910">
                  <c:v>86.56</c:v>
                </c:pt>
                <c:pt idx="911">
                  <c:v>86.5</c:v>
                </c:pt>
                <c:pt idx="912">
                  <c:v>86.31</c:v>
                </c:pt>
                <c:pt idx="913">
                  <c:v>86.29</c:v>
                </c:pt>
                <c:pt idx="914">
                  <c:v>86.13</c:v>
                </c:pt>
                <c:pt idx="915">
                  <c:v>85.54</c:v>
                </c:pt>
                <c:pt idx="916">
                  <c:v>85.42</c:v>
                </c:pt>
                <c:pt idx="917">
                  <c:v>85.25</c:v>
                </c:pt>
                <c:pt idx="918">
                  <c:v>85.14</c:v>
                </c:pt>
                <c:pt idx="919">
                  <c:v>84.48</c:v>
                </c:pt>
                <c:pt idx="920">
                  <c:v>84.41</c:v>
                </c:pt>
                <c:pt idx="921">
                  <c:v>84.26</c:v>
                </c:pt>
                <c:pt idx="922">
                  <c:v>83.82</c:v>
                </c:pt>
                <c:pt idx="923">
                  <c:v>83.74</c:v>
                </c:pt>
                <c:pt idx="924">
                  <c:v>83.69</c:v>
                </c:pt>
                <c:pt idx="925">
                  <c:v>83.58</c:v>
                </c:pt>
                <c:pt idx="926">
                  <c:v>83.57</c:v>
                </c:pt>
                <c:pt idx="927">
                  <c:v>83.51</c:v>
                </c:pt>
                <c:pt idx="928">
                  <c:v>83.45</c:v>
                </c:pt>
                <c:pt idx="929">
                  <c:v>83.38</c:v>
                </c:pt>
                <c:pt idx="930">
                  <c:v>83.29</c:v>
                </c:pt>
                <c:pt idx="931">
                  <c:v>83.2</c:v>
                </c:pt>
                <c:pt idx="932">
                  <c:v>83.14</c:v>
                </c:pt>
                <c:pt idx="933">
                  <c:v>82.55</c:v>
                </c:pt>
                <c:pt idx="934">
                  <c:v>82.29</c:v>
                </c:pt>
                <c:pt idx="935">
                  <c:v>82.46</c:v>
                </c:pt>
                <c:pt idx="936">
                  <c:v>82.37</c:v>
                </c:pt>
                <c:pt idx="937">
                  <c:v>82.35</c:v>
                </c:pt>
                <c:pt idx="938">
                  <c:v>82.33</c:v>
                </c:pt>
                <c:pt idx="939">
                  <c:v>82.04</c:v>
                </c:pt>
                <c:pt idx="940">
                  <c:v>82.03</c:v>
                </c:pt>
                <c:pt idx="941">
                  <c:v>82.02</c:v>
                </c:pt>
                <c:pt idx="942">
                  <c:v>81.91</c:v>
                </c:pt>
                <c:pt idx="943">
                  <c:v>82.01</c:v>
                </c:pt>
                <c:pt idx="944">
                  <c:v>81.72</c:v>
                </c:pt>
                <c:pt idx="945">
                  <c:v>81.680000000000007</c:v>
                </c:pt>
                <c:pt idx="946">
                  <c:v>81.66</c:v>
                </c:pt>
                <c:pt idx="947">
                  <c:v>81.64</c:v>
                </c:pt>
                <c:pt idx="948">
                  <c:v>81.599999999999994</c:v>
                </c:pt>
                <c:pt idx="949">
                  <c:v>81.63</c:v>
                </c:pt>
                <c:pt idx="950">
                  <c:v>81.59</c:v>
                </c:pt>
                <c:pt idx="951">
                  <c:v>81.45</c:v>
                </c:pt>
                <c:pt idx="952">
                  <c:v>81.33</c:v>
                </c:pt>
                <c:pt idx="953">
                  <c:v>81.349999999999994</c:v>
                </c:pt>
                <c:pt idx="954">
                  <c:v>81.33</c:v>
                </c:pt>
                <c:pt idx="955">
                  <c:v>81.38</c:v>
                </c:pt>
                <c:pt idx="956">
                  <c:v>81.12</c:v>
                </c:pt>
                <c:pt idx="957">
                  <c:v>81.150000000000006</c:v>
                </c:pt>
                <c:pt idx="958">
                  <c:v>81.25</c:v>
                </c:pt>
                <c:pt idx="959">
                  <c:v>81.19</c:v>
                </c:pt>
                <c:pt idx="960">
                  <c:v>81.17</c:v>
                </c:pt>
                <c:pt idx="961">
                  <c:v>81.11</c:v>
                </c:pt>
                <c:pt idx="962">
                  <c:v>81.09</c:v>
                </c:pt>
                <c:pt idx="963">
                  <c:v>81.14</c:v>
                </c:pt>
                <c:pt idx="964">
                  <c:v>81.14</c:v>
                </c:pt>
                <c:pt idx="965">
                  <c:v>81.599999999999994</c:v>
                </c:pt>
                <c:pt idx="966">
                  <c:v>81.7</c:v>
                </c:pt>
                <c:pt idx="967">
                  <c:v>81.680000000000007</c:v>
                </c:pt>
                <c:pt idx="968">
                  <c:v>81.73</c:v>
                </c:pt>
                <c:pt idx="969">
                  <c:v>81.62</c:v>
                </c:pt>
                <c:pt idx="970">
                  <c:v>81.790000000000006</c:v>
                </c:pt>
                <c:pt idx="971">
                  <c:v>81.73</c:v>
                </c:pt>
                <c:pt idx="972">
                  <c:v>81.650000000000006</c:v>
                </c:pt>
                <c:pt idx="973">
                  <c:v>81.64</c:v>
                </c:pt>
                <c:pt idx="974">
                  <c:v>81.59</c:v>
                </c:pt>
                <c:pt idx="975">
                  <c:v>81.760000000000005</c:v>
                </c:pt>
                <c:pt idx="976">
                  <c:v>81.709999999999994</c:v>
                </c:pt>
                <c:pt idx="977">
                  <c:v>81.63</c:v>
                </c:pt>
                <c:pt idx="978">
                  <c:v>81.680000000000007</c:v>
                </c:pt>
                <c:pt idx="979">
                  <c:v>81.61</c:v>
                </c:pt>
                <c:pt idx="980">
                  <c:v>81.62</c:v>
                </c:pt>
                <c:pt idx="981">
                  <c:v>81.59</c:v>
                </c:pt>
                <c:pt idx="982">
                  <c:v>81.69</c:v>
                </c:pt>
                <c:pt idx="983">
                  <c:v>81.790000000000006</c:v>
                </c:pt>
                <c:pt idx="984">
                  <c:v>81.47</c:v>
                </c:pt>
                <c:pt idx="985">
                  <c:v>81.459999999999994</c:v>
                </c:pt>
                <c:pt idx="986">
                  <c:v>81.33</c:v>
                </c:pt>
                <c:pt idx="987">
                  <c:v>81.510000000000005</c:v>
                </c:pt>
                <c:pt idx="988">
                  <c:v>81.45</c:v>
                </c:pt>
                <c:pt idx="989">
                  <c:v>81.45</c:v>
                </c:pt>
                <c:pt idx="990">
                  <c:v>#N/A</c:v>
                </c:pt>
                <c:pt idx="991">
                  <c:v>81.3</c:v>
                </c:pt>
                <c:pt idx="992">
                  <c:v>81.33</c:v>
                </c:pt>
                <c:pt idx="993">
                  <c:v>81.319999999999993</c:v>
                </c:pt>
                <c:pt idx="994">
                  <c:v>81.27</c:v>
                </c:pt>
                <c:pt idx="995">
                  <c:v>81.27</c:v>
                </c:pt>
                <c:pt idx="996">
                  <c:v>81.31</c:v>
                </c:pt>
                <c:pt idx="997">
                  <c:v>81.3</c:v>
                </c:pt>
                <c:pt idx="998">
                  <c:v>81.150000000000006</c:v>
                </c:pt>
                <c:pt idx="999">
                  <c:v>80.94</c:v>
                </c:pt>
                <c:pt idx="1000">
                  <c:v>80.959999999999994</c:v>
                </c:pt>
                <c:pt idx="1001">
                  <c:v>81.010000000000005</c:v>
                </c:pt>
                <c:pt idx="1002">
                  <c:v>80.97</c:v>
                </c:pt>
                <c:pt idx="1003">
                  <c:v>80.92</c:v>
                </c:pt>
                <c:pt idx="1004">
                  <c:v>80.92</c:v>
                </c:pt>
                <c:pt idx="1005">
                  <c:v>80.84</c:v>
                </c:pt>
                <c:pt idx="1006">
                  <c:v>80.819999999999993</c:v>
                </c:pt>
                <c:pt idx="1007">
                  <c:v>80.819999999999993</c:v>
                </c:pt>
                <c:pt idx="1008">
                  <c:v>80.680000000000007</c:v>
                </c:pt>
                <c:pt idx="1009">
                  <c:v>80.489999999999995</c:v>
                </c:pt>
                <c:pt idx="1010">
                  <c:v>80.510000000000005</c:v>
                </c:pt>
                <c:pt idx="1011">
                  <c:v>80.47</c:v>
                </c:pt>
                <c:pt idx="1012">
                  <c:v>80.41</c:v>
                </c:pt>
                <c:pt idx="1013">
                  <c:v>80.349999999999994</c:v>
                </c:pt>
                <c:pt idx="1014">
                  <c:v>80.33</c:v>
                </c:pt>
                <c:pt idx="1015">
                  <c:v>80.209999999999994</c:v>
                </c:pt>
                <c:pt idx="1016">
                  <c:v>80.209999999999994</c:v>
                </c:pt>
                <c:pt idx="1017">
                  <c:v>79.95</c:v>
                </c:pt>
                <c:pt idx="1018">
                  <c:v>79.92</c:v>
                </c:pt>
                <c:pt idx="1019">
                  <c:v>79.849999999999994</c:v>
                </c:pt>
                <c:pt idx="1020">
                  <c:v>79.73</c:v>
                </c:pt>
                <c:pt idx="1021">
                  <c:v>79.67</c:v>
                </c:pt>
                <c:pt idx="1022">
                  <c:v>79.650000000000006</c:v>
                </c:pt>
                <c:pt idx="1023">
                  <c:v>79.7</c:v>
                </c:pt>
                <c:pt idx="1024">
                  <c:v>79.739999999999995</c:v>
                </c:pt>
                <c:pt idx="1025">
                  <c:v>79.73</c:v>
                </c:pt>
                <c:pt idx="1026">
                  <c:v>79.650000000000006</c:v>
                </c:pt>
                <c:pt idx="1027">
                  <c:v>79.61</c:v>
                </c:pt>
                <c:pt idx="1028">
                  <c:v>79.459999999999994</c:v>
                </c:pt>
                <c:pt idx="1029">
                  <c:v>79.459999999999994</c:v>
                </c:pt>
                <c:pt idx="1030">
                  <c:v>79.3</c:v>
                </c:pt>
                <c:pt idx="1031">
                  <c:v>79.290000000000006</c:v>
                </c:pt>
                <c:pt idx="1032">
                  <c:v>79.3</c:v>
                </c:pt>
                <c:pt idx="1033">
                  <c:v>79.3</c:v>
                </c:pt>
                <c:pt idx="1034">
                  <c:v>79.25</c:v>
                </c:pt>
                <c:pt idx="1035">
                  <c:v>79.12</c:v>
                </c:pt>
                <c:pt idx="1036">
                  <c:v>79.08</c:v>
                </c:pt>
                <c:pt idx="1037">
                  <c:v>79</c:v>
                </c:pt>
                <c:pt idx="1038">
                  <c:v>78.98</c:v>
                </c:pt>
                <c:pt idx="1039">
                  <c:v>78.94</c:v>
                </c:pt>
                <c:pt idx="1040">
                  <c:v>78.91</c:v>
                </c:pt>
                <c:pt idx="1041">
                  <c:v>78.8</c:v>
                </c:pt>
                <c:pt idx="1042">
                  <c:v>78.8</c:v>
                </c:pt>
                <c:pt idx="1043">
                  <c:v>78.760000000000005</c:v>
                </c:pt>
                <c:pt idx="1044">
                  <c:v>78.739999999999995</c:v>
                </c:pt>
                <c:pt idx="1045">
                  <c:v>78.680000000000007</c:v>
                </c:pt>
                <c:pt idx="1046">
                  <c:v>78.599999999999994</c:v>
                </c:pt>
                <c:pt idx="1047">
                  <c:v>78.58</c:v>
                </c:pt>
                <c:pt idx="1048">
                  <c:v>78.39</c:v>
                </c:pt>
                <c:pt idx="1049">
                  <c:v>78.39</c:v>
                </c:pt>
                <c:pt idx="1050">
                  <c:v>78.39</c:v>
                </c:pt>
                <c:pt idx="1051">
                  <c:v>78.36</c:v>
                </c:pt>
                <c:pt idx="1052">
                  <c:v>78.36</c:v>
                </c:pt>
                <c:pt idx="1053">
                  <c:v>78.44</c:v>
                </c:pt>
                <c:pt idx="1054">
                  <c:v>78.33</c:v>
                </c:pt>
                <c:pt idx="1055">
                  <c:v>#N/A</c:v>
                </c:pt>
                <c:pt idx="1056">
                  <c:v>78.3</c:v>
                </c:pt>
                <c:pt idx="1057">
                  <c:v>78.13</c:v>
                </c:pt>
                <c:pt idx="1058">
                  <c:v>78.12</c:v>
                </c:pt>
                <c:pt idx="1059">
                  <c:v>78.12</c:v>
                </c:pt>
                <c:pt idx="1060">
                  <c:v>78.12</c:v>
                </c:pt>
                <c:pt idx="1061">
                  <c:v>78.12</c:v>
                </c:pt>
                <c:pt idx="1062">
                  <c:v>78.12</c:v>
                </c:pt>
                <c:pt idx="1063">
                  <c:v>78.12</c:v>
                </c:pt>
                <c:pt idx="1064">
                  <c:v>78.099999999999994</c:v>
                </c:pt>
                <c:pt idx="1065">
                  <c:v>78.09</c:v>
                </c:pt>
                <c:pt idx="1066">
                  <c:v>78.040000000000006</c:v>
                </c:pt>
                <c:pt idx="1067">
                  <c:v>78.069999999999993</c:v>
                </c:pt>
                <c:pt idx="1068">
                  <c:v>78.02</c:v>
                </c:pt>
                <c:pt idx="1069">
                  <c:v>78</c:v>
                </c:pt>
                <c:pt idx="1070">
                  <c:v>77.959999999999994</c:v>
                </c:pt>
                <c:pt idx="1071">
                  <c:v>77.959999999999994</c:v>
                </c:pt>
                <c:pt idx="1072">
                  <c:v>78.05</c:v>
                </c:pt>
                <c:pt idx="1073">
                  <c:v>77.86</c:v>
                </c:pt>
                <c:pt idx="1074">
                  <c:v>77.78</c:v>
                </c:pt>
                <c:pt idx="1075">
                  <c:v>77.77</c:v>
                </c:pt>
                <c:pt idx="1076">
                  <c:v>77.760000000000005</c:v>
                </c:pt>
                <c:pt idx="1077">
                  <c:v>78.17</c:v>
                </c:pt>
                <c:pt idx="1078">
                  <c:v>78.28</c:v>
                </c:pt>
                <c:pt idx="1079">
                  <c:v>78.28</c:v>
                </c:pt>
                <c:pt idx="1080">
                  <c:v>78.3</c:v>
                </c:pt>
                <c:pt idx="1081">
                  <c:v>78.23</c:v>
                </c:pt>
                <c:pt idx="1082">
                  <c:v>78.2</c:v>
                </c:pt>
                <c:pt idx="1083">
                  <c:v>78.14</c:v>
                </c:pt>
                <c:pt idx="1084">
                  <c:v>78.19</c:v>
                </c:pt>
                <c:pt idx="1085">
                  <c:v>78.03</c:v>
                </c:pt>
                <c:pt idx="1086">
                  <c:v>78.62</c:v>
                </c:pt>
                <c:pt idx="1087">
                  <c:v>78.760000000000005</c:v>
                </c:pt>
                <c:pt idx="1088">
                  <c:v>78.62</c:v>
                </c:pt>
                <c:pt idx="1089">
                  <c:v>78.489999999999995</c:v>
                </c:pt>
                <c:pt idx="1090">
                  <c:v>78.5</c:v>
                </c:pt>
                <c:pt idx="1091">
                  <c:v>78.53</c:v>
                </c:pt>
                <c:pt idx="1092">
                  <c:v>78.58</c:v>
                </c:pt>
                <c:pt idx="1093">
                  <c:v>78.599999999999994</c:v>
                </c:pt>
                <c:pt idx="1094">
                  <c:v>78.69</c:v>
                </c:pt>
                <c:pt idx="1095">
                  <c:v>79.31</c:v>
                </c:pt>
                <c:pt idx="1096">
                  <c:v>79.56</c:v>
                </c:pt>
                <c:pt idx="1097">
                  <c:v>79.7</c:v>
                </c:pt>
                <c:pt idx="1098">
                  <c:v>79.95</c:v>
                </c:pt>
                <c:pt idx="1099">
                  <c:v>80.05</c:v>
                </c:pt>
                <c:pt idx="1100">
                  <c:v>80.53</c:v>
                </c:pt>
                <c:pt idx="1101">
                  <c:v>80.61</c:v>
                </c:pt>
                <c:pt idx="1102">
                  <c:v>80.959999999999994</c:v>
                </c:pt>
                <c:pt idx="1103">
                  <c:v>81.12</c:v>
                </c:pt>
                <c:pt idx="1104">
                  <c:v>81.489999999999995</c:v>
                </c:pt>
                <c:pt idx="1105">
                  <c:v>81.69</c:v>
                </c:pt>
                <c:pt idx="1106">
                  <c:v>81.86</c:v>
                </c:pt>
                <c:pt idx="1107">
                  <c:v>81.88</c:v>
                </c:pt>
                <c:pt idx="1108">
                  <c:v>81.900000000000006</c:v>
                </c:pt>
                <c:pt idx="1109">
                  <c:v>82.05</c:v>
                </c:pt>
                <c:pt idx="1110">
                  <c:v>81.95</c:v>
                </c:pt>
                <c:pt idx="1111">
                  <c:v>82.13</c:v>
                </c:pt>
                <c:pt idx="1112">
                  <c:v>82.09</c:v>
                </c:pt>
                <c:pt idx="1113">
                  <c:v>82.13</c:v>
                </c:pt>
                <c:pt idx="1114">
                  <c:v>82.13</c:v>
                </c:pt>
                <c:pt idx="1115">
                  <c:v>#N/A</c:v>
                </c:pt>
                <c:pt idx="1116">
                  <c:v>82.47</c:v>
                </c:pt>
                <c:pt idx="1117">
                  <c:v>82.52</c:v>
                </c:pt>
                <c:pt idx="1118">
                  <c:v>82.72</c:v>
                </c:pt>
                <c:pt idx="1119">
                  <c:v>82.71</c:v>
                </c:pt>
                <c:pt idx="1120">
                  <c:v>82.92</c:v>
                </c:pt>
                <c:pt idx="1121">
                  <c:v>83.05</c:v>
                </c:pt>
                <c:pt idx="1122">
                  <c:v>83.23</c:v>
                </c:pt>
                <c:pt idx="1123">
                  <c:v>83.26</c:v>
                </c:pt>
                <c:pt idx="1124">
                  <c:v>83.25</c:v>
                </c:pt>
                <c:pt idx="1125">
                  <c:v>83.37</c:v>
                </c:pt>
                <c:pt idx="1126">
                  <c:v>83.43</c:v>
                </c:pt>
                <c:pt idx="1127">
                  <c:v>83.34</c:v>
                </c:pt>
                <c:pt idx="1128">
                  <c:v>83.33</c:v>
                </c:pt>
                <c:pt idx="1129">
                  <c:v>83.53</c:v>
                </c:pt>
                <c:pt idx="1130">
                  <c:v>83.61</c:v>
                </c:pt>
                <c:pt idx="1131">
                  <c:v>83.5</c:v>
                </c:pt>
                <c:pt idx="1132">
                  <c:v>83.28</c:v>
                </c:pt>
                <c:pt idx="1133">
                  <c:v>83.48</c:v>
                </c:pt>
                <c:pt idx="1134">
                  <c:v>83.7</c:v>
                </c:pt>
                <c:pt idx="1135">
                  <c:v>83.72</c:v>
                </c:pt>
                <c:pt idx="1136">
                  <c:v>83.7</c:v>
                </c:pt>
                <c:pt idx="1137">
                  <c:v>83.75</c:v>
                </c:pt>
                <c:pt idx="1138">
                  <c:v>83.71</c:v>
                </c:pt>
                <c:pt idx="1139">
                  <c:v>83.61</c:v>
                </c:pt>
                <c:pt idx="1140">
                  <c:v>83.43</c:v>
                </c:pt>
                <c:pt idx="1141">
                  <c:v>83.47</c:v>
                </c:pt>
                <c:pt idx="1142">
                  <c:v>83.33</c:v>
                </c:pt>
                <c:pt idx="1143">
                  <c:v>83.16</c:v>
                </c:pt>
                <c:pt idx="1144">
                  <c:v>83.17</c:v>
                </c:pt>
                <c:pt idx="1145">
                  <c:v>82.82</c:v>
                </c:pt>
                <c:pt idx="1146">
                  <c:v>82.72</c:v>
                </c:pt>
                <c:pt idx="1147">
                  <c:v>82.74</c:v>
                </c:pt>
                <c:pt idx="1148">
                  <c:v>82.75</c:v>
                </c:pt>
                <c:pt idx="1149">
                  <c:v>82.72</c:v>
                </c:pt>
                <c:pt idx="1150">
                  <c:v>82.56</c:v>
                </c:pt>
                <c:pt idx="1151">
                  <c:v>82.49</c:v>
                </c:pt>
                <c:pt idx="1152">
                  <c:v>82.43</c:v>
                </c:pt>
                <c:pt idx="1153">
                  <c:v>82.42</c:v>
                </c:pt>
                <c:pt idx="1154">
                  <c:v>82.33</c:v>
                </c:pt>
                <c:pt idx="1155">
                  <c:v>82.19</c:v>
                </c:pt>
                <c:pt idx="1156">
                  <c:v>82.17</c:v>
                </c:pt>
                <c:pt idx="1157">
                  <c:v>81.86</c:v>
                </c:pt>
                <c:pt idx="1158">
                  <c:v>81.86</c:v>
                </c:pt>
                <c:pt idx="1159">
                  <c:v>81.93</c:v>
                </c:pt>
                <c:pt idx="1160">
                  <c:v>81.819999999999993</c:v>
                </c:pt>
                <c:pt idx="1161">
                  <c:v>81.72</c:v>
                </c:pt>
                <c:pt idx="1162">
                  <c:v>81.650000000000006</c:v>
                </c:pt>
                <c:pt idx="1163">
                  <c:v>81.59</c:v>
                </c:pt>
                <c:pt idx="1164">
                  <c:v>81.47</c:v>
                </c:pt>
                <c:pt idx="1165">
                  <c:v>81.52</c:v>
                </c:pt>
                <c:pt idx="1166">
                  <c:v>81.510000000000005</c:v>
                </c:pt>
                <c:pt idx="1167">
                  <c:v>81.28</c:v>
                </c:pt>
                <c:pt idx="1168">
                  <c:v>81.2</c:v>
                </c:pt>
                <c:pt idx="1169">
                  <c:v>81.19</c:v>
                </c:pt>
                <c:pt idx="1170">
                  <c:v>81.2</c:v>
                </c:pt>
                <c:pt idx="1171">
                  <c:v>81.12</c:v>
                </c:pt>
                <c:pt idx="1172">
                  <c:v>81.209999999999994</c:v>
                </c:pt>
                <c:pt idx="1173">
                  <c:v>81.53</c:v>
                </c:pt>
                <c:pt idx="1174">
                  <c:v>81.53</c:v>
                </c:pt>
                <c:pt idx="1175">
                  <c:v>81.53</c:v>
                </c:pt>
                <c:pt idx="1176">
                  <c:v>#N/A</c:v>
                </c:pt>
                <c:pt idx="1177">
                  <c:v>81.83</c:v>
                </c:pt>
                <c:pt idx="1178">
                  <c:v>82.03</c:v>
                </c:pt>
                <c:pt idx="1179">
                  <c:v>82.08</c:v>
                </c:pt>
                <c:pt idx="1180">
                  <c:v>82.12</c:v>
                </c:pt>
                <c:pt idx="1181">
                  <c:v>82.09</c:v>
                </c:pt>
                <c:pt idx="1182">
                  <c:v>82.22</c:v>
                </c:pt>
                <c:pt idx="1183">
                  <c:v>82.98</c:v>
                </c:pt>
                <c:pt idx="1184">
                  <c:v>83.39</c:v>
                </c:pt>
                <c:pt idx="1185">
                  <c:v>83.44</c:v>
                </c:pt>
                <c:pt idx="1186">
                  <c:v>83.34</c:v>
                </c:pt>
                <c:pt idx="1187">
                  <c:v>83.55</c:v>
                </c:pt>
                <c:pt idx="1188">
                  <c:v>83.63</c:v>
                </c:pt>
                <c:pt idx="1189">
                  <c:v>83.62</c:v>
                </c:pt>
                <c:pt idx="1190">
                  <c:v>83.67</c:v>
                </c:pt>
                <c:pt idx="1191">
                  <c:v>83.68</c:v>
                </c:pt>
                <c:pt idx="1192">
                  <c:v>83.82</c:v>
                </c:pt>
                <c:pt idx="1193">
                  <c:v>83.99</c:v>
                </c:pt>
                <c:pt idx="1194">
                  <c:v>84</c:v>
                </c:pt>
                <c:pt idx="1195">
                  <c:v>84.08</c:v>
                </c:pt>
                <c:pt idx="1196">
                  <c:v>85.36</c:v>
                </c:pt>
                <c:pt idx="1197">
                  <c:v>85.57</c:v>
                </c:pt>
                <c:pt idx="1198">
                  <c:v>85.78</c:v>
                </c:pt>
                <c:pt idx="1199">
                  <c:v>85.8</c:v>
                </c:pt>
                <c:pt idx="1200">
                  <c:v>86.14</c:v>
                </c:pt>
                <c:pt idx="1201">
                  <c:v>86.64</c:v>
                </c:pt>
                <c:pt idx="1202">
                  <c:v>86.77</c:v>
                </c:pt>
                <c:pt idx="1203">
                  <c:v>86.79</c:v>
                </c:pt>
                <c:pt idx="1204">
                  <c:v>86.82</c:v>
                </c:pt>
                <c:pt idx="1205">
                  <c:v>86.87</c:v>
                </c:pt>
                <c:pt idx="1206">
                  <c:v>86.88</c:v>
                </c:pt>
                <c:pt idx="1207">
                  <c:v>86.86</c:v>
                </c:pt>
                <c:pt idx="1208">
                  <c:v>86.9</c:v>
                </c:pt>
                <c:pt idx="1209">
                  <c:v>86.97</c:v>
                </c:pt>
                <c:pt idx="1210">
                  <c:v>87.24</c:v>
                </c:pt>
                <c:pt idx="1211">
                  <c:v>88.03</c:v>
                </c:pt>
                <c:pt idx="1212">
                  <c:v>88.79</c:v>
                </c:pt>
                <c:pt idx="1213">
                  <c:v>89.16</c:v>
                </c:pt>
                <c:pt idx="1214">
                  <c:v>90</c:v>
                </c:pt>
                <c:pt idx="1215">
                  <c:v>90.45</c:v>
                </c:pt>
                <c:pt idx="1216">
                  <c:v>90.65</c:v>
                </c:pt>
                <c:pt idx="1217">
                  <c:v>91.3</c:v>
                </c:pt>
                <c:pt idx="1218">
                  <c:v>91.68</c:v>
                </c:pt>
                <c:pt idx="1219">
                  <c:v>92.08</c:v>
                </c:pt>
                <c:pt idx="1220">
                  <c:v>93.03</c:v>
                </c:pt>
                <c:pt idx="1221">
                  <c:v>93.24</c:v>
                </c:pt>
                <c:pt idx="1222">
                  <c:v>93.72</c:v>
                </c:pt>
                <c:pt idx="1223">
                  <c:v>93.83</c:v>
                </c:pt>
                <c:pt idx="1224">
                  <c:v>94.78</c:v>
                </c:pt>
                <c:pt idx="1225">
                  <c:v>96.38</c:v>
                </c:pt>
                <c:pt idx="1226">
                  <c:v>97.17</c:v>
                </c:pt>
                <c:pt idx="1227">
                  <c:v>97.48</c:v>
                </c:pt>
                <c:pt idx="1228">
                  <c:v>97.4</c:v>
                </c:pt>
                <c:pt idx="1229">
                  <c:v>97.77</c:v>
                </c:pt>
                <c:pt idx="1230">
                  <c:v>97.87</c:v>
                </c:pt>
                <c:pt idx="1231">
                  <c:v>98.14</c:v>
                </c:pt>
                <c:pt idx="1232">
                  <c:v>98.39</c:v>
                </c:pt>
                <c:pt idx="1233">
                  <c:v>98.67</c:v>
                </c:pt>
                <c:pt idx="1234">
                  <c:v>98.71</c:v>
                </c:pt>
                <c:pt idx="1235">
                  <c:v>100.05</c:v>
                </c:pt>
                <c:pt idx="1236">
                  <c:v>100.05</c:v>
                </c:pt>
                <c:pt idx="1237">
                  <c:v>100.28</c:v>
                </c:pt>
                <c:pt idx="1238">
                  <c:v>100.56</c:v>
                </c:pt>
                <c:pt idx="1239">
                  <c:v>100.74</c:v>
                </c:pt>
                <c:pt idx="1240">
                  <c:v>101.04</c:v>
                </c:pt>
                <c:pt idx="1241">
                  <c:v>101.48</c:v>
                </c:pt>
                <c:pt idx="1242">
                  <c:v>101.58</c:v>
                </c:pt>
                <c:pt idx="1243">
                  <c:v>101.7</c:v>
                </c:pt>
                <c:pt idx="1244">
                  <c:v>101.82</c:v>
                </c:pt>
                <c:pt idx="1245">
                  <c:v>101.88</c:v>
                </c:pt>
                <c:pt idx="1246">
                  <c:v>101.92</c:v>
                </c:pt>
                <c:pt idx="1247">
                  <c:v>101.96</c:v>
                </c:pt>
                <c:pt idx="1248">
                  <c:v>101.92</c:v>
                </c:pt>
                <c:pt idx="1249">
                  <c:v>101.95</c:v>
                </c:pt>
                <c:pt idx="1250">
                  <c:v>102.13</c:v>
                </c:pt>
                <c:pt idx="1251">
                  <c:v>102.12</c:v>
                </c:pt>
                <c:pt idx="1252">
                  <c:v>102.28</c:v>
                </c:pt>
                <c:pt idx="1253">
                  <c:v>102.3</c:v>
                </c:pt>
                <c:pt idx="1254">
                  <c:v>102.43</c:v>
                </c:pt>
                <c:pt idx="1255">
                  <c:v>102.47</c:v>
                </c:pt>
                <c:pt idx="1256">
                  <c:v>102.51</c:v>
                </c:pt>
                <c:pt idx="1257">
                  <c:v>102.46</c:v>
                </c:pt>
                <c:pt idx="1258">
                  <c:v>102.44</c:v>
                </c:pt>
                <c:pt idx="1259">
                  <c:v>102.6</c:v>
                </c:pt>
                <c:pt idx="1260">
                  <c:v>102.73</c:v>
                </c:pt>
                <c:pt idx="1261">
                  <c:v>102.66</c:v>
                </c:pt>
                <c:pt idx="1262">
                  <c:v>102.68</c:v>
                </c:pt>
                <c:pt idx="1263">
                  <c:v>102.56</c:v>
                </c:pt>
                <c:pt idx="1264">
                  <c:v>102.53</c:v>
                </c:pt>
                <c:pt idx="1265">
                  <c:v>102.49</c:v>
                </c:pt>
                <c:pt idx="1266">
                  <c:v>102.5</c:v>
                </c:pt>
                <c:pt idx="1267">
                  <c:v>102.51</c:v>
                </c:pt>
                <c:pt idx="1268">
                  <c:v>102.54</c:v>
                </c:pt>
                <c:pt idx="1269">
                  <c:v>102.53</c:v>
                </c:pt>
                <c:pt idx="1270">
                  <c:v>102.51</c:v>
                </c:pt>
                <c:pt idx="1271">
                  <c:v>102.49</c:v>
                </c:pt>
                <c:pt idx="1272">
                  <c:v>102.44</c:v>
                </c:pt>
                <c:pt idx="1273">
                  <c:v>102.43</c:v>
                </c:pt>
                <c:pt idx="1274">
                  <c:v>#N/A</c:v>
                </c:pt>
                <c:pt idx="1275">
                  <c:v>102.38</c:v>
                </c:pt>
                <c:pt idx="1276">
                  <c:v>102.32</c:v>
                </c:pt>
                <c:pt idx="1277">
                  <c:v>102.29</c:v>
                </c:pt>
                <c:pt idx="1278">
                  <c:v>102.16</c:v>
                </c:pt>
                <c:pt idx="1279">
                  <c:v>102.1</c:v>
                </c:pt>
                <c:pt idx="1280">
                  <c:v>101.88</c:v>
                </c:pt>
                <c:pt idx="1281">
                  <c:v>101.86</c:v>
                </c:pt>
                <c:pt idx="1282">
                  <c:v>101.83</c:v>
                </c:pt>
                <c:pt idx="1283">
                  <c:v>101.83</c:v>
                </c:pt>
                <c:pt idx="1284">
                  <c:v>101.81</c:v>
                </c:pt>
                <c:pt idx="1285">
                  <c:v>101.75</c:v>
                </c:pt>
                <c:pt idx="1286">
                  <c:v>101.66</c:v>
                </c:pt>
                <c:pt idx="1287">
                  <c:v>101.66</c:v>
                </c:pt>
                <c:pt idx="1288">
                  <c:v>101.66</c:v>
                </c:pt>
                <c:pt idx="1289">
                  <c:v>101.52</c:v>
                </c:pt>
                <c:pt idx="1290">
                  <c:v>101.39</c:v>
                </c:pt>
                <c:pt idx="1291">
                  <c:v>101.39</c:v>
                </c:pt>
                <c:pt idx="1292">
                  <c:v>#N/A</c:v>
                </c:pt>
                <c:pt idx="1293">
                  <c:v>101.39</c:v>
                </c:pt>
                <c:pt idx="1294">
                  <c:v>101.05</c:v>
                </c:pt>
                <c:pt idx="1295">
                  <c:v>101.05</c:v>
                </c:pt>
                <c:pt idx="1296">
                  <c:v>100.91</c:v>
                </c:pt>
                <c:pt idx="1297">
                  <c:v>100.91</c:v>
                </c:pt>
                <c:pt idx="1298">
                  <c:v>100.86</c:v>
                </c:pt>
                <c:pt idx="1299">
                  <c:v>100.82</c:v>
                </c:pt>
                <c:pt idx="1300">
                  <c:v>100.75</c:v>
                </c:pt>
                <c:pt idx="1301">
                  <c:v>100.6</c:v>
                </c:pt>
                <c:pt idx="1302">
                  <c:v>100.62</c:v>
                </c:pt>
                <c:pt idx="1303">
                  <c:v>100.4</c:v>
                </c:pt>
                <c:pt idx="1304">
                  <c:v>100.4</c:v>
                </c:pt>
                <c:pt idx="1305">
                  <c:v>100.33</c:v>
                </c:pt>
                <c:pt idx="1306">
                  <c:v>100.24</c:v>
                </c:pt>
                <c:pt idx="1307">
                  <c:v>100.22</c:v>
                </c:pt>
                <c:pt idx="1308">
                  <c:v>100.15</c:v>
                </c:pt>
                <c:pt idx="1309">
                  <c:v>100.17</c:v>
                </c:pt>
                <c:pt idx="1310">
                  <c:v>100.17</c:v>
                </c:pt>
                <c:pt idx="1311">
                  <c:v>100.92</c:v>
                </c:pt>
                <c:pt idx="1312">
                  <c:v>101.34</c:v>
                </c:pt>
                <c:pt idx="1313">
                  <c:v>101.18</c:v>
                </c:pt>
                <c:pt idx="1314">
                  <c:v>101.4</c:v>
                </c:pt>
                <c:pt idx="1315">
                  <c:v>101.42</c:v>
                </c:pt>
                <c:pt idx="1316">
                  <c:v>101.61</c:v>
                </c:pt>
                <c:pt idx="1317">
                  <c:v>101.74</c:v>
                </c:pt>
                <c:pt idx="1318">
                  <c:v>101.75</c:v>
                </c:pt>
                <c:pt idx="1319">
                  <c:v>101.82</c:v>
                </c:pt>
                <c:pt idx="1320">
                  <c:v>101.89</c:v>
                </c:pt>
                <c:pt idx="1321">
                  <c:v>101.98</c:v>
                </c:pt>
                <c:pt idx="1322">
                  <c:v>102.43</c:v>
                </c:pt>
                <c:pt idx="1323">
                  <c:v>103.82</c:v>
                </c:pt>
                <c:pt idx="1324">
                  <c:v>104</c:v>
                </c:pt>
                <c:pt idx="1325">
                  <c:v>104.15</c:v>
                </c:pt>
                <c:pt idx="1326">
                  <c:v>104.27</c:v>
                </c:pt>
                <c:pt idx="1327">
                  <c:v>104.71</c:v>
                </c:pt>
                <c:pt idx="1328">
                  <c:v>104.97</c:v>
                </c:pt>
                <c:pt idx="1329">
                  <c:v>105.13</c:v>
                </c:pt>
                <c:pt idx="1330">
                  <c:v>105.25</c:v>
                </c:pt>
                <c:pt idx="1331">
                  <c:v>105.18</c:v>
                </c:pt>
                <c:pt idx="1332">
                  <c:v>105.16</c:v>
                </c:pt>
                <c:pt idx="1333">
                  <c:v>105.22</c:v>
                </c:pt>
                <c:pt idx="1334">
                  <c:v>106.36</c:v>
                </c:pt>
                <c:pt idx="1335">
                  <c:v>106.45</c:v>
                </c:pt>
                <c:pt idx="1336">
                  <c:v>106.57</c:v>
                </c:pt>
                <c:pt idx="1337">
                  <c:v>106.91</c:v>
                </c:pt>
                <c:pt idx="1338">
                  <c:v>107.51</c:v>
                </c:pt>
                <c:pt idx="1339">
                  <c:v>107.64</c:v>
                </c:pt>
                <c:pt idx="1340">
                  <c:v>107.84</c:v>
                </c:pt>
                <c:pt idx="1341">
                  <c:v>108.1</c:v>
                </c:pt>
                <c:pt idx="1342">
                  <c:v>109.01</c:v>
                </c:pt>
                <c:pt idx="1343">
                  <c:v>108.84</c:v>
                </c:pt>
                <c:pt idx="1344">
                  <c:v>108.86</c:v>
                </c:pt>
                <c:pt idx="1345">
                  <c:v>108.84</c:v>
                </c:pt>
                <c:pt idx="1346">
                  <c:v>108.9</c:v>
                </c:pt>
                <c:pt idx="1347">
                  <c:v>109.01</c:v>
                </c:pt>
                <c:pt idx="1348">
                  <c:v>109.22</c:v>
                </c:pt>
                <c:pt idx="1349">
                  <c:v>109.14</c:v>
                </c:pt>
                <c:pt idx="1350">
                  <c:v>109.25</c:v>
                </c:pt>
                <c:pt idx="1351">
                  <c:v>109.3</c:v>
                </c:pt>
                <c:pt idx="1352">
                  <c:v>#N/A</c:v>
                </c:pt>
                <c:pt idx="1353">
                  <c:v>109.51</c:v>
                </c:pt>
                <c:pt idx="1354">
                  <c:v>109.49</c:v>
                </c:pt>
                <c:pt idx="1355">
                  <c:v>109.65</c:v>
                </c:pt>
                <c:pt idx="1356">
                  <c:v>109.81</c:v>
                </c:pt>
                <c:pt idx="1357">
                  <c:v>109.8</c:v>
                </c:pt>
                <c:pt idx="1358">
                  <c:v>109.74</c:v>
                </c:pt>
                <c:pt idx="1359">
                  <c:v>109.77</c:v>
                </c:pt>
                <c:pt idx="1360">
                  <c:v>109.76</c:v>
                </c:pt>
                <c:pt idx="1361">
                  <c:v>110.1</c:v>
                </c:pt>
                <c:pt idx="1362">
                  <c:v>110.14</c:v>
                </c:pt>
                <c:pt idx="1363">
                  <c:v>110.22</c:v>
                </c:pt>
                <c:pt idx="1364">
                  <c:v>110.44</c:v>
                </c:pt>
                <c:pt idx="1365">
                  <c:v>110.51</c:v>
                </c:pt>
                <c:pt idx="1366">
                  <c:v>110.48</c:v>
                </c:pt>
                <c:pt idx="1367">
                  <c:v>110.48</c:v>
                </c:pt>
                <c:pt idx="1368">
                  <c:v>110.21</c:v>
                </c:pt>
                <c:pt idx="1369">
                  <c:v>110.19</c:v>
                </c:pt>
                <c:pt idx="1370">
                  <c:v>110.21</c:v>
                </c:pt>
                <c:pt idx="1371">
                  <c:v>110.21</c:v>
                </c:pt>
                <c:pt idx="1372">
                  <c:v>110.1</c:v>
                </c:pt>
                <c:pt idx="1373">
                  <c:v>110.04</c:v>
                </c:pt>
                <c:pt idx="1374">
                  <c:v>110.07</c:v>
                </c:pt>
                <c:pt idx="1375">
                  <c:v>110.01</c:v>
                </c:pt>
                <c:pt idx="1376">
                  <c:v>109.79</c:v>
                </c:pt>
                <c:pt idx="1377">
                  <c:v>109.77</c:v>
                </c:pt>
                <c:pt idx="1378">
                  <c:v>109.72</c:v>
                </c:pt>
                <c:pt idx="1379">
                  <c:v>109.69</c:v>
                </c:pt>
                <c:pt idx="1380">
                  <c:v>109.71</c:v>
                </c:pt>
                <c:pt idx="1381">
                  <c:v>109.55</c:v>
                </c:pt>
                <c:pt idx="1382">
                  <c:v>109.5</c:v>
                </c:pt>
                <c:pt idx="1383">
                  <c:v>109.43</c:v>
                </c:pt>
                <c:pt idx="1384">
                  <c:v>109.19</c:v>
                </c:pt>
                <c:pt idx="1385">
                  <c:v>108.8</c:v>
                </c:pt>
                <c:pt idx="1386">
                  <c:v>108.79</c:v>
                </c:pt>
                <c:pt idx="1387">
                  <c:v>108.76</c:v>
                </c:pt>
                <c:pt idx="1388">
                  <c:v>108.68</c:v>
                </c:pt>
                <c:pt idx="1389">
                  <c:v>108.63</c:v>
                </c:pt>
                <c:pt idx="1390">
                  <c:v>108.25</c:v>
                </c:pt>
                <c:pt idx="1391">
                  <c:v>108.22</c:v>
                </c:pt>
                <c:pt idx="1392">
                  <c:v>108.04</c:v>
                </c:pt>
                <c:pt idx="1393">
                  <c:v>107.98</c:v>
                </c:pt>
                <c:pt idx="1394">
                  <c:v>107.88</c:v>
                </c:pt>
                <c:pt idx="1395">
                  <c:v>107.58</c:v>
                </c:pt>
                <c:pt idx="1396">
                  <c:v>107.55</c:v>
                </c:pt>
                <c:pt idx="1397">
                  <c:v>107.53</c:v>
                </c:pt>
                <c:pt idx="1398">
                  <c:v>107.71</c:v>
                </c:pt>
                <c:pt idx="1399">
                  <c:v>107.69</c:v>
                </c:pt>
                <c:pt idx="1400">
                  <c:v>107.84</c:v>
                </c:pt>
                <c:pt idx="1401">
                  <c:v>107.87</c:v>
                </c:pt>
                <c:pt idx="1402">
                  <c:v>107.73</c:v>
                </c:pt>
                <c:pt idx="1403">
                  <c:v>107.68</c:v>
                </c:pt>
                <c:pt idx="1404">
                  <c:v>107.55</c:v>
                </c:pt>
                <c:pt idx="1405">
                  <c:v>107.48</c:v>
                </c:pt>
                <c:pt idx="1406">
                  <c:v>107.34</c:v>
                </c:pt>
                <c:pt idx="1407">
                  <c:v>107.31</c:v>
                </c:pt>
                <c:pt idx="1408">
                  <c:v>107.35</c:v>
                </c:pt>
                <c:pt idx="1409">
                  <c:v>107.23</c:v>
                </c:pt>
                <c:pt idx="1410">
                  <c:v>107.16</c:v>
                </c:pt>
                <c:pt idx="1411">
                  <c:v>107.06</c:v>
                </c:pt>
                <c:pt idx="1412">
                  <c:v>106.93</c:v>
                </c:pt>
                <c:pt idx="1413">
                  <c:v>106.84</c:v>
                </c:pt>
                <c:pt idx="1414">
                  <c:v>106.77</c:v>
                </c:pt>
                <c:pt idx="1415">
                  <c:v>106.5</c:v>
                </c:pt>
                <c:pt idx="1416">
                  <c:v>106.47</c:v>
                </c:pt>
                <c:pt idx="1417">
                  <c:v>106.42</c:v>
                </c:pt>
                <c:pt idx="1418">
                  <c:v>106.42</c:v>
                </c:pt>
                <c:pt idx="1419">
                  <c:v>106.31</c:v>
                </c:pt>
                <c:pt idx="1420">
                  <c:v>106.25</c:v>
                </c:pt>
                <c:pt idx="1421">
                  <c:v>106.21</c:v>
                </c:pt>
                <c:pt idx="1422">
                  <c:v>106.22</c:v>
                </c:pt>
                <c:pt idx="1423">
                  <c:v>105.91</c:v>
                </c:pt>
                <c:pt idx="1424">
                  <c:v>105.95</c:v>
                </c:pt>
                <c:pt idx="1425">
                  <c:v>105.98</c:v>
                </c:pt>
                <c:pt idx="1426">
                  <c:v>106.03</c:v>
                </c:pt>
                <c:pt idx="1427">
                  <c:v>105.87</c:v>
                </c:pt>
                <c:pt idx="1428">
                  <c:v>105.95</c:v>
                </c:pt>
                <c:pt idx="1429">
                  <c:v>106.01</c:v>
                </c:pt>
                <c:pt idx="1430">
                  <c:v>106.04</c:v>
                </c:pt>
                <c:pt idx="1431">
                  <c:v>106.11</c:v>
                </c:pt>
                <c:pt idx="1432">
                  <c:v>106.34</c:v>
                </c:pt>
                <c:pt idx="1433">
                  <c:v>106.53</c:v>
                </c:pt>
                <c:pt idx="1434">
                  <c:v>106.6</c:v>
                </c:pt>
                <c:pt idx="1435">
                  <c:v>107.48</c:v>
                </c:pt>
                <c:pt idx="1436">
                  <c:v>108.03</c:v>
                </c:pt>
                <c:pt idx="1437">
                  <c:v>108.16</c:v>
                </c:pt>
                <c:pt idx="1438">
                  <c:v>108.16</c:v>
                </c:pt>
                <c:pt idx="1439">
                  <c:v>108.51</c:v>
                </c:pt>
                <c:pt idx="1440">
                  <c:v>108.57</c:v>
                </c:pt>
                <c:pt idx="1441">
                  <c:v>108.41</c:v>
                </c:pt>
                <c:pt idx="1442">
                  <c:v>108.54</c:v>
                </c:pt>
                <c:pt idx="1443">
                  <c:v>108.52</c:v>
                </c:pt>
                <c:pt idx="1444">
                  <c:v>108.53</c:v>
                </c:pt>
                <c:pt idx="1445">
                  <c:v>108.76</c:v>
                </c:pt>
                <c:pt idx="1446">
                  <c:v>108.97</c:v>
                </c:pt>
                <c:pt idx="1447">
                  <c:v>109.05</c:v>
                </c:pt>
                <c:pt idx="1448">
                  <c:v>109.29</c:v>
                </c:pt>
                <c:pt idx="1449">
                  <c:v>110.55</c:v>
                </c:pt>
                <c:pt idx="1450">
                  <c:v>111.27</c:v>
                </c:pt>
                <c:pt idx="1451">
                  <c:v>111.61</c:v>
                </c:pt>
                <c:pt idx="1452">
                  <c:v>111.85</c:v>
                </c:pt>
                <c:pt idx="1453">
                  <c:v>111.95</c:v>
                </c:pt>
                <c:pt idx="1454">
                  <c:v>112.03</c:v>
                </c:pt>
                <c:pt idx="1455">
                  <c:v>112.12</c:v>
                </c:pt>
                <c:pt idx="1456">
                  <c:v>112.26</c:v>
                </c:pt>
                <c:pt idx="1457">
                  <c:v>112.37</c:v>
                </c:pt>
                <c:pt idx="1458">
                  <c:v>112.78</c:v>
                </c:pt>
                <c:pt idx="1459">
                  <c:v>112.87</c:v>
                </c:pt>
                <c:pt idx="1460">
                  <c:v>#N/A</c:v>
                </c:pt>
                <c:pt idx="1461">
                  <c:v>113.04</c:v>
                </c:pt>
                <c:pt idx="1462">
                  <c:v>113.23</c:v>
                </c:pt>
                <c:pt idx="1463">
                  <c:v>113.71</c:v>
                </c:pt>
                <c:pt idx="1464">
                  <c:v>114.4</c:v>
                </c:pt>
                <c:pt idx="1465">
                  <c:v>114.67</c:v>
                </c:pt>
                <c:pt idx="1466">
                  <c:v>116.04</c:v>
                </c:pt>
                <c:pt idx="1467">
                  <c:v>116.13</c:v>
                </c:pt>
                <c:pt idx="1468">
                  <c:v>116.79</c:v>
                </c:pt>
                <c:pt idx="1469">
                  <c:v>116.79</c:v>
                </c:pt>
                <c:pt idx="1470">
                  <c:v>116.79</c:v>
                </c:pt>
                <c:pt idx="1471">
                  <c:v>116.79</c:v>
                </c:pt>
                <c:pt idx="1472">
                  <c:v>116.83</c:v>
                </c:pt>
                <c:pt idx="1473">
                  <c:v>116.98</c:v>
                </c:pt>
                <c:pt idx="1474">
                  <c:v>116.94</c:v>
                </c:pt>
                <c:pt idx="1475">
                  <c:v>117.1</c:v>
                </c:pt>
                <c:pt idx="1476">
                  <c:v>117.12</c:v>
                </c:pt>
                <c:pt idx="1477">
                  <c:v>117.19</c:v>
                </c:pt>
                <c:pt idx="1478">
                  <c:v>117.56</c:v>
                </c:pt>
                <c:pt idx="1479">
                  <c:v>117.73</c:v>
                </c:pt>
                <c:pt idx="1480">
                  <c:v>118.45</c:v>
                </c:pt>
                <c:pt idx="1481">
                  <c:v>119.19</c:v>
                </c:pt>
                <c:pt idx="1482">
                  <c:v>119.43</c:v>
                </c:pt>
                <c:pt idx="1483">
                  <c:v>120.19</c:v>
                </c:pt>
                <c:pt idx="1484">
                  <c:v>120.51</c:v>
                </c:pt>
                <c:pt idx="1485">
                  <c:v>120.59</c:v>
                </c:pt>
                <c:pt idx="1486">
                  <c:v>121.04</c:v>
                </c:pt>
                <c:pt idx="1487">
                  <c:v>121.23</c:v>
                </c:pt>
                <c:pt idx="1488">
                  <c:v>122.2</c:v>
                </c:pt>
                <c:pt idx="1489">
                  <c:v>123.33</c:v>
                </c:pt>
                <c:pt idx="1490">
                  <c:v>124.44</c:v>
                </c:pt>
                <c:pt idx="1491">
                  <c:v>126.41</c:v>
                </c:pt>
                <c:pt idx="1492">
                  <c:v>128.04</c:v>
                </c:pt>
                <c:pt idx="1493">
                  <c:v>128.63</c:v>
                </c:pt>
                <c:pt idx="1494">
                  <c:v>130.09</c:v>
                </c:pt>
                <c:pt idx="1495">
                  <c:v>130.13</c:v>
                </c:pt>
                <c:pt idx="1496">
                  <c:v>133.31</c:v>
                </c:pt>
                <c:pt idx="1497">
                  <c:v>134.03</c:v>
                </c:pt>
                <c:pt idx="1498">
                  <c:v>134.46</c:v>
                </c:pt>
                <c:pt idx="1499">
                  <c:v>134.97999999999999</c:v>
                </c:pt>
                <c:pt idx="1500">
                  <c:v>136.81</c:v>
                </c:pt>
                <c:pt idx="1501">
                  <c:v>139.65</c:v>
                </c:pt>
                <c:pt idx="1502">
                  <c:v>140.93</c:v>
                </c:pt>
                <c:pt idx="1503">
                  <c:v>141.57</c:v>
                </c:pt>
                <c:pt idx="1504">
                  <c:v>143.80000000000001</c:v>
                </c:pt>
                <c:pt idx="1505">
                  <c:v>144.83000000000001</c:v>
                </c:pt>
                <c:pt idx="1506">
                  <c:v>146.30000000000001</c:v>
                </c:pt>
                <c:pt idx="1507">
                  <c:v>146.9</c:v>
                </c:pt>
                <c:pt idx="1508">
                  <c:v>147.1</c:v>
                </c:pt>
                <c:pt idx="1509">
                  <c:v>147.4</c:v>
                </c:pt>
                <c:pt idx="1510">
                  <c:v>147.97</c:v>
                </c:pt>
                <c:pt idx="1511">
                  <c:v>148.13</c:v>
                </c:pt>
                <c:pt idx="1512">
                  <c:v>148.38999999999999</c:v>
                </c:pt>
                <c:pt idx="1513">
                  <c:v>148.46</c:v>
                </c:pt>
                <c:pt idx="1514">
                  <c:v>148.91999999999999</c:v>
                </c:pt>
                <c:pt idx="1515">
                  <c:v>148.88</c:v>
                </c:pt>
                <c:pt idx="1516">
                  <c:v>149.38999999999999</c:v>
                </c:pt>
                <c:pt idx="1517">
                  <c:v>149.63</c:v>
                </c:pt>
                <c:pt idx="1518">
                  <c:v>149.77000000000001</c:v>
                </c:pt>
                <c:pt idx="1519">
                  <c:v>149.97</c:v>
                </c:pt>
                <c:pt idx="1520">
                  <c:v>149.9</c:v>
                </c:pt>
                <c:pt idx="1521">
                  <c:v>#N/A</c:v>
                </c:pt>
                <c:pt idx="1522">
                  <c:v>150.18</c:v>
                </c:pt>
                <c:pt idx="1523">
                  <c:v>150.68</c:v>
                </c:pt>
                <c:pt idx="1524">
                  <c:v>150.66999999999999</c:v>
                </c:pt>
                <c:pt idx="1525">
                  <c:v>150.76</c:v>
                </c:pt>
                <c:pt idx="1526">
                  <c:v>150.9</c:v>
                </c:pt>
                <c:pt idx="1527">
                  <c:v>150.83000000000001</c:v>
                </c:pt>
                <c:pt idx="1528">
                  <c:v>150.83000000000001</c:v>
                </c:pt>
                <c:pt idx="1529">
                  <c:v>150.72999999999999</c:v>
                </c:pt>
                <c:pt idx="1530">
                  <c:v>148.5</c:v>
                </c:pt>
                <c:pt idx="1531">
                  <c:v>147.31</c:v>
                </c:pt>
                <c:pt idx="1532">
                  <c:v>145.79</c:v>
                </c:pt>
                <c:pt idx="1533">
                  <c:v>145.1</c:v>
                </c:pt>
                <c:pt idx="1534">
                  <c:v>144.66</c:v>
                </c:pt>
                <c:pt idx="1535">
                  <c:v>144.57</c:v>
                </c:pt>
                <c:pt idx="1536">
                  <c:v>143.91</c:v>
                </c:pt>
                <c:pt idx="1537">
                  <c:v>142.71</c:v>
                </c:pt>
                <c:pt idx="1538">
                  <c:v>142.54</c:v>
                </c:pt>
                <c:pt idx="1539">
                  <c:v>141.97</c:v>
                </c:pt>
                <c:pt idx="1540">
                  <c:v>141.56</c:v>
                </c:pt>
                <c:pt idx="1541">
                  <c:v>141.44999999999999</c:v>
                </c:pt>
                <c:pt idx="1542">
                  <c:v>141.30000000000001</c:v>
                </c:pt>
                <c:pt idx="1543">
                  <c:v>141.28</c:v>
                </c:pt>
                <c:pt idx="1544">
                  <c:v>141.22999999999999</c:v>
                </c:pt>
                <c:pt idx="1545">
                  <c:v>140.58000000000001</c:v>
                </c:pt>
                <c:pt idx="1546">
                  <c:v>138.84</c:v>
                </c:pt>
                <c:pt idx="1547">
                  <c:v>138.85</c:v>
                </c:pt>
                <c:pt idx="1548">
                  <c:v>138.52000000000001</c:v>
                </c:pt>
                <c:pt idx="1549">
                  <c:v>137.16</c:v>
                </c:pt>
                <c:pt idx="1550">
                  <c:v>137.11000000000001</c:v>
                </c:pt>
                <c:pt idx="1551">
                  <c:v>136.53</c:v>
                </c:pt>
                <c:pt idx="1552">
                  <c:v>136.44</c:v>
                </c:pt>
                <c:pt idx="1553">
                  <c:v>136.19</c:v>
                </c:pt>
                <c:pt idx="1554">
                  <c:v>135.83000000000001</c:v>
                </c:pt>
                <c:pt idx="1555">
                  <c:v>134.84</c:v>
                </c:pt>
                <c:pt idx="1556">
                  <c:v>134.28</c:v>
                </c:pt>
                <c:pt idx="1557">
                  <c:v>134.16999999999999</c:v>
                </c:pt>
                <c:pt idx="1558">
                  <c:v>133.91999999999999</c:v>
                </c:pt>
                <c:pt idx="1559">
                  <c:v>133.34</c:v>
                </c:pt>
                <c:pt idx="1560">
                  <c:v>133.08000000000001</c:v>
                </c:pt>
                <c:pt idx="1561">
                  <c:v>132.44999999999999</c:v>
                </c:pt>
                <c:pt idx="1562">
                  <c:v>132.5</c:v>
                </c:pt>
                <c:pt idx="1563">
                  <c:v>132.57</c:v>
                </c:pt>
                <c:pt idx="1564">
                  <c:v>132.66</c:v>
                </c:pt>
                <c:pt idx="1565">
                  <c:v>132.36000000000001</c:v>
                </c:pt>
                <c:pt idx="1566">
                  <c:v>132.44999999999999</c:v>
                </c:pt>
                <c:pt idx="1567">
                  <c:v>132.30000000000001</c:v>
                </c:pt>
                <c:pt idx="1568">
                  <c:v>131.63</c:v>
                </c:pt>
                <c:pt idx="1569">
                  <c:v>131.26</c:v>
                </c:pt>
                <c:pt idx="1570">
                  <c:v>131.24</c:v>
                </c:pt>
                <c:pt idx="1571">
                  <c:v>131.19999999999999</c:v>
                </c:pt>
                <c:pt idx="1572">
                  <c:v>131.24</c:v>
                </c:pt>
                <c:pt idx="1573">
                  <c:v>131.59</c:v>
                </c:pt>
                <c:pt idx="1574">
                  <c:v>131.59</c:v>
                </c:pt>
                <c:pt idx="1575">
                  <c:v>131.59</c:v>
                </c:pt>
                <c:pt idx="1576">
                  <c:v>131.78</c:v>
                </c:pt>
                <c:pt idx="1577">
                  <c:v>132.03</c:v>
                </c:pt>
                <c:pt idx="1578">
                  <c:v>#N/A</c:v>
                </c:pt>
                <c:pt idx="1579">
                  <c:v>133.16</c:v>
                </c:pt>
                <c:pt idx="1580">
                  <c:v>133.41</c:v>
                </c:pt>
                <c:pt idx="1581">
                  <c:v>133.84</c:v>
                </c:pt>
                <c:pt idx="1582">
                  <c:v>134.12</c:v>
                </c:pt>
                <c:pt idx="1583">
                  <c:v>134.05000000000001</c:v>
                </c:pt>
                <c:pt idx="1584">
                  <c:v>134.52000000000001</c:v>
                </c:pt>
                <c:pt idx="1585">
                  <c:v>134.55000000000001</c:v>
                </c:pt>
                <c:pt idx="1586">
                  <c:v>135.08000000000001</c:v>
                </c:pt>
                <c:pt idx="1587">
                  <c:v>135.91</c:v>
                </c:pt>
                <c:pt idx="1588">
                  <c:v>136.09</c:v>
                </c:pt>
                <c:pt idx="1589">
                  <c:v>136.29</c:v>
                </c:pt>
                <c:pt idx="1590">
                  <c:v>136.88</c:v>
                </c:pt>
                <c:pt idx="1591">
                  <c:v>137.5</c:v>
                </c:pt>
                <c:pt idx="1592">
                  <c:v>138.1</c:v>
                </c:pt>
                <c:pt idx="1593">
                  <c:v>138.43</c:v>
                </c:pt>
                <c:pt idx="1594">
                  <c:v>138.52000000000001</c:v>
                </c:pt>
                <c:pt idx="1595">
                  <c:v>139.25</c:v>
                </c:pt>
                <c:pt idx="1596">
                  <c:v>137.24</c:v>
                </c:pt>
                <c:pt idx="1597">
                  <c:v>#N/A</c:v>
                </c:pt>
                <c:pt idx="1598">
                  <c:v>139.96</c:v>
                </c:pt>
                <c:pt idx="1599">
                  <c:v>140.47999999999999</c:v>
                </c:pt>
                <c:pt idx="1600">
                  <c:v>141.27000000000001</c:v>
                </c:pt>
                <c:pt idx="1601">
                  <c:v>141.84</c:v>
                </c:pt>
                <c:pt idx="1602">
                  <c:v>142.32</c:v>
                </c:pt>
                <c:pt idx="1603">
                  <c:v>142.13</c:v>
                </c:pt>
                <c:pt idx="1604">
                  <c:v>142.15</c:v>
                </c:pt>
                <c:pt idx="1605">
                  <c:v>142.36000000000001</c:v>
                </c:pt>
                <c:pt idx="1606">
                  <c:v>142.19999999999999</c:v>
                </c:pt>
                <c:pt idx="1607">
                  <c:v>142.15</c:v>
                </c:pt>
                <c:pt idx="1608">
                  <c:v>142.18</c:v>
                </c:pt>
                <c:pt idx="1609">
                  <c:v>142.54</c:v>
                </c:pt>
                <c:pt idx="1610">
                  <c:v>142.61000000000001</c:v>
                </c:pt>
                <c:pt idx="1611">
                  <c:v>142.62</c:v>
                </c:pt>
                <c:pt idx="1612">
                  <c:v>142.78</c:v>
                </c:pt>
                <c:pt idx="1613">
                  <c:v>142.99</c:v>
                </c:pt>
                <c:pt idx="1614">
                  <c:v>143.08000000000001</c:v>
                </c:pt>
                <c:pt idx="1615">
                  <c:v>143.19</c:v>
                </c:pt>
                <c:pt idx="1616">
                  <c:v>143.18</c:v>
                </c:pt>
                <c:pt idx="1617">
                  <c:v>143.16999999999999</c:v>
                </c:pt>
                <c:pt idx="1618">
                  <c:v>143.21</c:v>
                </c:pt>
                <c:pt idx="1619">
                  <c:v>143.22</c:v>
                </c:pt>
                <c:pt idx="1620">
                  <c:v>143.34</c:v>
                </c:pt>
                <c:pt idx="1621">
                  <c:v>143.27000000000001</c:v>
                </c:pt>
                <c:pt idx="1622">
                  <c:v>142.72</c:v>
                </c:pt>
                <c:pt idx="1623">
                  <c:v>142.71</c:v>
                </c:pt>
                <c:pt idx="1624">
                  <c:v>142.63999999999999</c:v>
                </c:pt>
                <c:pt idx="1625">
                  <c:v>142.66999999999999</c:v>
                </c:pt>
                <c:pt idx="1626">
                  <c:v>142.63</c:v>
                </c:pt>
                <c:pt idx="1627">
                  <c:v>142.65</c:v>
                </c:pt>
                <c:pt idx="1628">
                  <c:v>142.66999999999999</c:v>
                </c:pt>
                <c:pt idx="1629">
                  <c:v>142.69</c:v>
                </c:pt>
                <c:pt idx="1630">
                  <c:v>142.68</c:v>
                </c:pt>
                <c:pt idx="1631">
                  <c:v>142.52000000000001</c:v>
                </c:pt>
                <c:pt idx="1632">
                  <c:v>142.53</c:v>
                </c:pt>
                <c:pt idx="1633">
                  <c:v>142.51</c:v>
                </c:pt>
                <c:pt idx="1634">
                  <c:v>142.56</c:v>
                </c:pt>
                <c:pt idx="1635">
                  <c:v>142.57</c:v>
                </c:pt>
                <c:pt idx="1636">
                  <c:v>142.53</c:v>
                </c:pt>
                <c:pt idx="1637">
                  <c:v>142.46</c:v>
                </c:pt>
                <c:pt idx="1638">
                  <c:v>141.96</c:v>
                </c:pt>
                <c:pt idx="1639">
                  <c:v>141.97999999999999</c:v>
                </c:pt>
                <c:pt idx="1640">
                  <c:v>#N/A</c:v>
                </c:pt>
                <c:pt idx="1641">
                  <c:v>141.72999999999999</c:v>
                </c:pt>
                <c:pt idx="1642">
                  <c:v>141.63</c:v>
                </c:pt>
                <c:pt idx="1643">
                  <c:v>141.44</c:v>
                </c:pt>
                <c:pt idx="1644">
                  <c:v>141.30000000000001</c:v>
                </c:pt>
                <c:pt idx="1645">
                  <c:v>140.9</c:v>
                </c:pt>
                <c:pt idx="1646">
                  <c:v>140.93</c:v>
                </c:pt>
                <c:pt idx="1647">
                  <c:v>140.68</c:v>
                </c:pt>
                <c:pt idx="1648">
                  <c:v>140.46</c:v>
                </c:pt>
                <c:pt idx="1649">
                  <c:v>140.38</c:v>
                </c:pt>
                <c:pt idx="1650">
                  <c:v>140.28</c:v>
                </c:pt>
                <c:pt idx="1651">
                  <c:v>140.13999999999999</c:v>
                </c:pt>
                <c:pt idx="1652">
                  <c:v>139.96</c:v>
                </c:pt>
                <c:pt idx="1653">
                  <c:v>139.72999999999999</c:v>
                </c:pt>
                <c:pt idx="1654">
                  <c:v>139.77000000000001</c:v>
                </c:pt>
                <c:pt idx="1655">
                  <c:v>139.63999999999999</c:v>
                </c:pt>
                <c:pt idx="1656">
                  <c:v>139.79</c:v>
                </c:pt>
                <c:pt idx="1657">
                  <c:v>139.82</c:v>
                </c:pt>
                <c:pt idx="1658">
                  <c:v>139.80000000000001</c:v>
                </c:pt>
                <c:pt idx="1659">
                  <c:v>139.71</c:v>
                </c:pt>
                <c:pt idx="1660">
                  <c:v>139.69</c:v>
                </c:pt>
                <c:pt idx="1661">
                  <c:v>139.69</c:v>
                </c:pt>
                <c:pt idx="1662">
                  <c:v>139.58000000000001</c:v>
                </c:pt>
                <c:pt idx="1663">
                  <c:v>139.38</c:v>
                </c:pt>
                <c:pt idx="1664">
                  <c:v>139.35</c:v>
                </c:pt>
                <c:pt idx="1665">
                  <c:v>138.99</c:v>
                </c:pt>
                <c:pt idx="1666">
                  <c:v>138.99</c:v>
                </c:pt>
                <c:pt idx="1667">
                  <c:v>138.91</c:v>
                </c:pt>
                <c:pt idx="1668">
                  <c:v>138.97</c:v>
                </c:pt>
                <c:pt idx="1669">
                  <c:v>139.01</c:v>
                </c:pt>
                <c:pt idx="1670">
                  <c:v>139.01</c:v>
                </c:pt>
                <c:pt idx="1671">
                  <c:v>138.99</c:v>
                </c:pt>
                <c:pt idx="1672">
                  <c:v>138.97999999999999</c:v>
                </c:pt>
                <c:pt idx="1673">
                  <c:v>139.32</c:v>
                </c:pt>
                <c:pt idx="1674">
                  <c:v>139.31</c:v>
                </c:pt>
                <c:pt idx="1675">
                  <c:v>139.36000000000001</c:v>
                </c:pt>
                <c:pt idx="1676">
                  <c:v>139.27000000000001</c:v>
                </c:pt>
                <c:pt idx="1677">
                  <c:v>139.31</c:v>
                </c:pt>
                <c:pt idx="1678">
                  <c:v>139.44</c:v>
                </c:pt>
                <c:pt idx="1679">
                  <c:v>139.28</c:v>
                </c:pt>
                <c:pt idx="1680">
                  <c:v>139.26</c:v>
                </c:pt>
                <c:pt idx="1681">
                  <c:v>139.91999999999999</c:v>
                </c:pt>
                <c:pt idx="1682">
                  <c:v>139.97</c:v>
                </c:pt>
                <c:pt idx="1683">
                  <c:v>139.96</c:v>
                </c:pt>
                <c:pt idx="1684">
                  <c:v>140.16999999999999</c:v>
                </c:pt>
                <c:pt idx="1685">
                  <c:v>139.99</c:v>
                </c:pt>
                <c:pt idx="1686">
                  <c:v>141.19999999999999</c:v>
                </c:pt>
                <c:pt idx="1687">
                  <c:v>141.44</c:v>
                </c:pt>
                <c:pt idx="1688">
                  <c:v>142.13</c:v>
                </c:pt>
                <c:pt idx="1689">
                  <c:v>142.22</c:v>
                </c:pt>
                <c:pt idx="1690">
                  <c:v>142.36000000000001</c:v>
                </c:pt>
                <c:pt idx="1691">
                  <c:v>142.38999999999999</c:v>
                </c:pt>
                <c:pt idx="1692">
                  <c:v>142.43</c:v>
                </c:pt>
                <c:pt idx="1693">
                  <c:v>142.4</c:v>
                </c:pt>
                <c:pt idx="1694">
                  <c:v>142.57</c:v>
                </c:pt>
                <c:pt idx="1695">
                  <c:v>142.72999999999999</c:v>
                </c:pt>
                <c:pt idx="1696">
                  <c:v>142.88</c:v>
                </c:pt>
                <c:pt idx="1697">
                  <c:v>143.31</c:v>
                </c:pt>
                <c:pt idx="1698">
                  <c:v>143.24</c:v>
                </c:pt>
                <c:pt idx="1699">
                  <c:v>143.22999999999999</c:v>
                </c:pt>
                <c:pt idx="1700">
                  <c:v>143.38999999999999</c:v>
                </c:pt>
                <c:pt idx="1701">
                  <c:v>143.56</c:v>
                </c:pt>
                <c:pt idx="1702">
                  <c:v>143.49</c:v>
                </c:pt>
                <c:pt idx="1703">
                  <c:v>143.72999999999999</c:v>
                </c:pt>
                <c:pt idx="1704">
                  <c:v>143.75</c:v>
                </c:pt>
                <c:pt idx="1705">
                  <c:v>#N/A</c:v>
                </c:pt>
                <c:pt idx="1706">
                  <c:v>144.69</c:v>
                </c:pt>
                <c:pt idx="1707">
                  <c:v>144.93</c:v>
                </c:pt>
                <c:pt idx="1708">
                  <c:v>145.12</c:v>
                </c:pt>
                <c:pt idx="1709">
                  <c:v>145.13999999999999</c:v>
                </c:pt>
                <c:pt idx="1710">
                  <c:v>144.88</c:v>
                </c:pt>
                <c:pt idx="1711">
                  <c:v>145.71</c:v>
                </c:pt>
                <c:pt idx="1712">
                  <c:v>145.86000000000001</c:v>
                </c:pt>
                <c:pt idx="1713">
                  <c:v>145.99</c:v>
                </c:pt>
                <c:pt idx="1714">
                  <c:v>146.4</c:v>
                </c:pt>
                <c:pt idx="1715">
                  <c:v>146.49</c:v>
                </c:pt>
                <c:pt idx="1716">
                  <c:v>147.97</c:v>
                </c:pt>
                <c:pt idx="1717">
                  <c:v>148.21</c:v>
                </c:pt>
                <c:pt idx="1718">
                  <c:v>148.31</c:v>
                </c:pt>
                <c:pt idx="1719">
                  <c:v>148.82</c:v>
                </c:pt>
                <c:pt idx="1720">
                  <c:v>148.83000000000001</c:v>
                </c:pt>
                <c:pt idx="1721">
                  <c:v>149.24</c:v>
                </c:pt>
                <c:pt idx="1722">
                  <c:v>149.29</c:v>
                </c:pt>
                <c:pt idx="1723">
                  <c:v>149.47999999999999</c:v>
                </c:pt>
                <c:pt idx="1724">
                  <c:v>151.63</c:v>
                </c:pt>
                <c:pt idx="1725">
                  <c:v>155.09</c:v>
                </c:pt>
                <c:pt idx="1726">
                  <c:v>155.74</c:v>
                </c:pt>
                <c:pt idx="1727">
                  <c:v>155.82</c:v>
                </c:pt>
                <c:pt idx="1728">
                  <c:v>156.05000000000001</c:v>
                </c:pt>
                <c:pt idx="1729">
                  <c:v>156.25</c:v>
                </c:pt>
                <c:pt idx="1730">
                  <c:v>156.79</c:v>
                </c:pt>
                <c:pt idx="1731">
                  <c:v>157.08000000000001</c:v>
                </c:pt>
                <c:pt idx="1732">
                  <c:v>157.19999999999999</c:v>
                </c:pt>
                <c:pt idx="1733">
                  <c:v>157.22</c:v>
                </c:pt>
                <c:pt idx="1734">
                  <c:v>158.04</c:v>
                </c:pt>
                <c:pt idx="1735">
                  <c:v>158.47</c:v>
                </c:pt>
                <c:pt idx="1736">
                  <c:v>159.16999999999999</c:v>
                </c:pt>
                <c:pt idx="1737">
                  <c:v>159.59</c:v>
                </c:pt>
                <c:pt idx="1738">
                  <c:v>160.61000000000001</c:v>
                </c:pt>
                <c:pt idx="1739">
                  <c:v>160.84</c:v>
                </c:pt>
                <c:pt idx="1740">
                  <c:v>160.84</c:v>
                </c:pt>
                <c:pt idx="1741">
                  <c:v>161.01</c:v>
                </c:pt>
                <c:pt idx="1742">
                  <c:v>161.01</c:v>
                </c:pt>
                <c:pt idx="1743">
                  <c:v>161.25</c:v>
                </c:pt>
                <c:pt idx="1744">
                  <c:v>161.35</c:v>
                </c:pt>
                <c:pt idx="1745">
                  <c:v>161.37</c:v>
                </c:pt>
                <c:pt idx="1746">
                  <c:v>161.68</c:v>
                </c:pt>
                <c:pt idx="1747">
                  <c:v>162</c:v>
                </c:pt>
                <c:pt idx="1748">
                  <c:v>162.09</c:v>
                </c:pt>
                <c:pt idx="1749">
                  <c:v>162.41</c:v>
                </c:pt>
                <c:pt idx="1750">
                  <c:v>162.44</c:v>
                </c:pt>
                <c:pt idx="1751">
                  <c:v>162.51</c:v>
                </c:pt>
                <c:pt idx="1752">
                  <c:v>162.51</c:v>
                </c:pt>
                <c:pt idx="1753">
                  <c:v>161.9</c:v>
                </c:pt>
                <c:pt idx="1754">
                  <c:v>161.9</c:v>
                </c:pt>
                <c:pt idx="1755">
                  <c:v>161.88999999999999</c:v>
                </c:pt>
                <c:pt idx="1756">
                  <c:v>162.35</c:v>
                </c:pt>
                <c:pt idx="1757">
                  <c:v>162.36000000000001</c:v>
                </c:pt>
                <c:pt idx="1758">
                  <c:v>162.31</c:v>
                </c:pt>
                <c:pt idx="1759">
                  <c:v>162.32</c:v>
                </c:pt>
                <c:pt idx="1760">
                  <c:v>162.30000000000001</c:v>
                </c:pt>
                <c:pt idx="1761">
                  <c:v>162.34</c:v>
                </c:pt>
                <c:pt idx="1762">
                  <c:v>162.30000000000001</c:v>
                </c:pt>
                <c:pt idx="1763">
                  <c:v>162.32</c:v>
                </c:pt>
                <c:pt idx="1764">
                  <c:v>162.33000000000001</c:v>
                </c:pt>
                <c:pt idx="1765">
                  <c:v>162.27000000000001</c:v>
                </c:pt>
                <c:pt idx="1766">
                  <c:v>#N/A</c:v>
                </c:pt>
                <c:pt idx="1767">
                  <c:v>161.68</c:v>
                </c:pt>
                <c:pt idx="1768">
                  <c:v>161.56</c:v>
                </c:pt>
                <c:pt idx="1769">
                  <c:v>161.36000000000001</c:v>
                </c:pt>
                <c:pt idx="1770">
                  <c:v>156.93</c:v>
                </c:pt>
                <c:pt idx="1771">
                  <c:v>155.94999999999999</c:v>
                </c:pt>
                <c:pt idx="1772">
                  <c:v>155.59</c:v>
                </c:pt>
                <c:pt idx="1773">
                  <c:v>155.55000000000001</c:v>
                </c:pt>
                <c:pt idx="1774">
                  <c:v>155.54</c:v>
                </c:pt>
                <c:pt idx="1775">
                  <c:v>155.22999999999999</c:v>
                </c:pt>
                <c:pt idx="1776">
                  <c:v>155.13999999999999</c:v>
                </c:pt>
                <c:pt idx="1777">
                  <c:v>154.21</c:v>
                </c:pt>
                <c:pt idx="1778">
                  <c:v>153.81</c:v>
                </c:pt>
                <c:pt idx="1779">
                  <c:v>153.62</c:v>
                </c:pt>
                <c:pt idx="1780">
                  <c:v>153.5</c:v>
                </c:pt>
                <c:pt idx="1781">
                  <c:v>153.5</c:v>
                </c:pt>
                <c:pt idx="1782">
                  <c:v>153.34</c:v>
                </c:pt>
                <c:pt idx="1783">
                  <c:v>153.30000000000001</c:v>
                </c:pt>
                <c:pt idx="1784">
                  <c:v>153.29</c:v>
                </c:pt>
                <c:pt idx="1785">
                  <c:v>153.26</c:v>
                </c:pt>
                <c:pt idx="1786">
                  <c:v>152.41</c:v>
                </c:pt>
                <c:pt idx="1787">
                  <c:v>152.38999999999999</c:v>
                </c:pt>
                <c:pt idx="1788">
                  <c:v>152.38999999999999</c:v>
                </c:pt>
                <c:pt idx="1789">
                  <c:v>151.9</c:v>
                </c:pt>
                <c:pt idx="1790">
                  <c:v>151.87</c:v>
                </c:pt>
                <c:pt idx="1791">
                  <c:v>151.84</c:v>
                </c:pt>
                <c:pt idx="1792">
                  <c:v>151.84</c:v>
                </c:pt>
                <c:pt idx="1793">
                  <c:v>151.84</c:v>
                </c:pt>
                <c:pt idx="1794">
                  <c:v>151.84</c:v>
                </c:pt>
                <c:pt idx="1795">
                  <c:v>150.71</c:v>
                </c:pt>
                <c:pt idx="1796">
                  <c:v>149.51</c:v>
                </c:pt>
                <c:pt idx="1797">
                  <c:v>149.37</c:v>
                </c:pt>
                <c:pt idx="1798">
                  <c:v>148.58000000000001</c:v>
                </c:pt>
                <c:pt idx="1799">
                  <c:v>148.32</c:v>
                </c:pt>
                <c:pt idx="1800">
                  <c:v>147.97</c:v>
                </c:pt>
                <c:pt idx="1801">
                  <c:v>147.58000000000001</c:v>
                </c:pt>
                <c:pt idx="1802">
                  <c:v>147.47999999999999</c:v>
                </c:pt>
                <c:pt idx="1803">
                  <c:v>147.27000000000001</c:v>
                </c:pt>
                <c:pt idx="1804">
                  <c:v>147.03</c:v>
                </c:pt>
                <c:pt idx="1805">
                  <c:v>146.94</c:v>
                </c:pt>
                <c:pt idx="1806">
                  <c:v>146.94</c:v>
                </c:pt>
                <c:pt idx="1807">
                  <c:v>146.59</c:v>
                </c:pt>
                <c:pt idx="1808">
                  <c:v>146.37</c:v>
                </c:pt>
                <c:pt idx="1809">
                  <c:v>146.31</c:v>
                </c:pt>
                <c:pt idx="1810">
                  <c:v>146.02000000000001</c:v>
                </c:pt>
                <c:pt idx="1811">
                  <c:v>145.69999999999999</c:v>
                </c:pt>
                <c:pt idx="1812">
                  <c:v>145.4</c:v>
                </c:pt>
                <c:pt idx="1813">
                  <c:v>145.09</c:v>
                </c:pt>
                <c:pt idx="1814">
                  <c:v>145.1</c:v>
                </c:pt>
                <c:pt idx="1815">
                  <c:v>145.02000000000001</c:v>
                </c:pt>
                <c:pt idx="1816">
                  <c:v>144.99</c:v>
                </c:pt>
                <c:pt idx="1817">
                  <c:v>145.01</c:v>
                </c:pt>
                <c:pt idx="1818">
                  <c:v>145.22</c:v>
                </c:pt>
                <c:pt idx="1819">
                  <c:v>145.44999999999999</c:v>
                </c:pt>
                <c:pt idx="1820">
                  <c:v>145.47999999999999</c:v>
                </c:pt>
                <c:pt idx="1821">
                  <c:v>146.15</c:v>
                </c:pt>
                <c:pt idx="1822">
                  <c:v>146.59</c:v>
                </c:pt>
                <c:pt idx="1823">
                  <c:v>146.71</c:v>
                </c:pt>
                <c:pt idx="1824">
                  <c:v>#N/A</c:v>
                </c:pt>
                <c:pt idx="1825">
                  <c:v>147.31</c:v>
                </c:pt>
                <c:pt idx="1826">
                  <c:v>147.4</c:v>
                </c:pt>
                <c:pt idx="1827">
                  <c:v>147.35</c:v>
                </c:pt>
                <c:pt idx="1828">
                  <c:v>147.62</c:v>
                </c:pt>
                <c:pt idx="1829">
                  <c:v>148.69999999999999</c:v>
                </c:pt>
                <c:pt idx="1830">
                  <c:v>148.72</c:v>
                </c:pt>
                <c:pt idx="1831">
                  <c:v>148.91999999999999</c:v>
                </c:pt>
                <c:pt idx="1832">
                  <c:v>148.91999999999999</c:v>
                </c:pt>
                <c:pt idx="1833">
                  <c:v>149.02000000000001</c:v>
                </c:pt>
                <c:pt idx="1834">
                  <c:v>149.29</c:v>
                </c:pt>
                <c:pt idx="1835">
                  <c:v>149.32</c:v>
                </c:pt>
                <c:pt idx="1836">
                  <c:v>149.29</c:v>
                </c:pt>
                <c:pt idx="1837">
                  <c:v>149.26</c:v>
                </c:pt>
                <c:pt idx="1838">
                  <c:v>149.30000000000001</c:v>
                </c:pt>
                <c:pt idx="1839">
                  <c:v>149.59</c:v>
                </c:pt>
                <c:pt idx="1840">
                  <c:v>149.65</c:v>
                </c:pt>
                <c:pt idx="1841">
                  <c:v>149.58000000000001</c:v>
                </c:pt>
                <c:pt idx="1842">
                  <c:v>149.57</c:v>
                </c:pt>
                <c:pt idx="1843">
                  <c:v>149.57</c:v>
                </c:pt>
                <c:pt idx="1844">
                  <c:v>149.66999999999999</c:v>
                </c:pt>
                <c:pt idx="1845">
                  <c:v>149.66999999999999</c:v>
                </c:pt>
                <c:pt idx="1846">
                  <c:v>149.93</c:v>
                </c:pt>
                <c:pt idx="1847">
                  <c:v>149.97</c:v>
                </c:pt>
                <c:pt idx="1848">
                  <c:v>149.97999999999999</c:v>
                </c:pt>
                <c:pt idx="1849">
                  <c:v>150.03</c:v>
                </c:pt>
                <c:pt idx="1850">
                  <c:v>149.96</c:v>
                </c:pt>
                <c:pt idx="1851">
                  <c:v>149.97</c:v>
                </c:pt>
                <c:pt idx="1852">
                  <c:v>150.22999999999999</c:v>
                </c:pt>
                <c:pt idx="1853">
                  <c:v>150.37</c:v>
                </c:pt>
                <c:pt idx="1854">
                  <c:v>150.38999999999999</c:v>
                </c:pt>
                <c:pt idx="1855">
                  <c:v>150.37</c:v>
                </c:pt>
                <c:pt idx="1856">
                  <c:v>150.37</c:v>
                </c:pt>
                <c:pt idx="1857">
                  <c:v>150.37</c:v>
                </c:pt>
                <c:pt idx="1858">
                  <c:v>150.36000000000001</c:v>
                </c:pt>
                <c:pt idx="1859">
                  <c:v>150.41</c:v>
                </c:pt>
                <c:pt idx="1860">
                  <c:v>150.38</c:v>
                </c:pt>
                <c:pt idx="1861">
                  <c:v>150.44</c:v>
                </c:pt>
                <c:pt idx="1862">
                  <c:v>150.44</c:v>
                </c:pt>
                <c:pt idx="1863">
                  <c:v>150.34</c:v>
                </c:pt>
                <c:pt idx="1864">
                  <c:v>150.34</c:v>
                </c:pt>
                <c:pt idx="1865">
                  <c:v>150.36000000000001</c:v>
                </c:pt>
                <c:pt idx="1866">
                  <c:v>150.37</c:v>
                </c:pt>
                <c:pt idx="1867">
                  <c:v>150.36000000000001</c:v>
                </c:pt>
                <c:pt idx="1868">
                  <c:v>150.35</c:v>
                </c:pt>
                <c:pt idx="1869">
                  <c:v>150.21</c:v>
                </c:pt>
                <c:pt idx="1870">
                  <c:v>149.63</c:v>
                </c:pt>
                <c:pt idx="1871">
                  <c:v>149.34</c:v>
                </c:pt>
                <c:pt idx="1872">
                  <c:v>149.13</c:v>
                </c:pt>
                <c:pt idx="1873">
                  <c:v>148.61000000000001</c:v>
                </c:pt>
                <c:pt idx="1874">
                  <c:v>148.54</c:v>
                </c:pt>
                <c:pt idx="1875">
                  <c:v>148.65</c:v>
                </c:pt>
                <c:pt idx="1876">
                  <c:v>148.63999999999999</c:v>
                </c:pt>
                <c:pt idx="1877">
                  <c:v>148.62</c:v>
                </c:pt>
                <c:pt idx="1878">
                  <c:v>148.13</c:v>
                </c:pt>
                <c:pt idx="1879">
                  <c:v>148.03</c:v>
                </c:pt>
                <c:pt idx="1880">
                  <c:v>147.75</c:v>
                </c:pt>
                <c:pt idx="1881">
                  <c:v>147.44999999999999</c:v>
                </c:pt>
                <c:pt idx="1882">
                  <c:v>147.46</c:v>
                </c:pt>
                <c:pt idx="1883">
                  <c:v>147.33000000000001</c:v>
                </c:pt>
                <c:pt idx="1884">
                  <c:v>146.99</c:v>
                </c:pt>
                <c:pt idx="1885">
                  <c:v>#N/A</c:v>
                </c:pt>
                <c:pt idx="1886">
                  <c:v>146.87</c:v>
                </c:pt>
                <c:pt idx="1887">
                  <c:v>146.84</c:v>
                </c:pt>
                <c:pt idx="1888">
                  <c:v>146.80000000000001</c:v>
                </c:pt>
                <c:pt idx="1889">
                  <c:v>146.87</c:v>
                </c:pt>
                <c:pt idx="1890">
                  <c:v>146.86000000000001</c:v>
                </c:pt>
                <c:pt idx="1891">
                  <c:v>146.69999999999999</c:v>
                </c:pt>
                <c:pt idx="1892">
                  <c:v>146.38999999999999</c:v>
                </c:pt>
                <c:pt idx="1893">
                  <c:v>146.35</c:v>
                </c:pt>
                <c:pt idx="1894">
                  <c:v>146.1</c:v>
                </c:pt>
                <c:pt idx="1895">
                  <c:v>145.56</c:v>
                </c:pt>
                <c:pt idx="1896">
                  <c:v>145.41999999999999</c:v>
                </c:pt>
                <c:pt idx="1897">
                  <c:v>145.28</c:v>
                </c:pt>
                <c:pt idx="1898">
                  <c:v>145.15</c:v>
                </c:pt>
                <c:pt idx="1899">
                  <c:v>145.13999999999999</c:v>
                </c:pt>
                <c:pt idx="1900">
                  <c:v>144.76</c:v>
                </c:pt>
                <c:pt idx="1901">
                  <c:v>144.69</c:v>
                </c:pt>
                <c:pt idx="1902">
                  <c:v>144.55000000000001</c:v>
                </c:pt>
                <c:pt idx="1903">
                  <c:v>144.58000000000001</c:v>
                </c:pt>
                <c:pt idx="1904">
                  <c:v>144.51</c:v>
                </c:pt>
                <c:pt idx="1905">
                  <c:v>144.37</c:v>
                </c:pt>
                <c:pt idx="1906">
                  <c:v>144.46</c:v>
                </c:pt>
                <c:pt idx="1907">
                  <c:v>144.41</c:v>
                </c:pt>
                <c:pt idx="1908">
                  <c:v>144.25</c:v>
                </c:pt>
                <c:pt idx="1909">
                  <c:v>144.25</c:v>
                </c:pt>
                <c:pt idx="1910">
                  <c:v>144.22999999999999</c:v>
                </c:pt>
                <c:pt idx="1911">
                  <c:v>144.1</c:v>
                </c:pt>
                <c:pt idx="1912">
                  <c:v>144.1</c:v>
                </c:pt>
                <c:pt idx="1913">
                  <c:v>143.91999999999999</c:v>
                </c:pt>
                <c:pt idx="1914">
                  <c:v>143.96</c:v>
                </c:pt>
                <c:pt idx="1915">
                  <c:v>143.91</c:v>
                </c:pt>
                <c:pt idx="1916">
                  <c:v>143.86000000000001</c:v>
                </c:pt>
                <c:pt idx="1917">
                  <c:v>143.81</c:v>
                </c:pt>
                <c:pt idx="1918">
                  <c:v>143.72999999999999</c:v>
                </c:pt>
                <c:pt idx="1919">
                  <c:v>143.71</c:v>
                </c:pt>
                <c:pt idx="1920">
                  <c:v>143.65</c:v>
                </c:pt>
                <c:pt idx="1921">
                  <c:v>143.81</c:v>
                </c:pt>
                <c:pt idx="1922">
                  <c:v>143.88999999999999</c:v>
                </c:pt>
                <c:pt idx="1923">
                  <c:v>144.06</c:v>
                </c:pt>
                <c:pt idx="1924">
                  <c:v>144.04</c:v>
                </c:pt>
                <c:pt idx="1925">
                  <c:v>144.07</c:v>
                </c:pt>
                <c:pt idx="1926">
                  <c:v>144.6</c:v>
                </c:pt>
                <c:pt idx="1927">
                  <c:v>144.97</c:v>
                </c:pt>
                <c:pt idx="1928">
                  <c:v>145.01</c:v>
                </c:pt>
                <c:pt idx="1929">
                  <c:v>145.4</c:v>
                </c:pt>
                <c:pt idx="1930">
                  <c:v>145.63999999999999</c:v>
                </c:pt>
                <c:pt idx="1931">
                  <c:v>#N/A</c:v>
                </c:pt>
                <c:pt idx="1932">
                  <c:v>146.08000000000001</c:v>
                </c:pt>
                <c:pt idx="1933">
                  <c:v>146.16999999999999</c:v>
                </c:pt>
                <c:pt idx="1934">
                  <c:v>146.16999999999999</c:v>
                </c:pt>
                <c:pt idx="1935">
                  <c:v>146.07</c:v>
                </c:pt>
                <c:pt idx="1936">
                  <c:v>146.19</c:v>
                </c:pt>
                <c:pt idx="1937">
                  <c:v>146.57</c:v>
                </c:pt>
                <c:pt idx="1938">
                  <c:v>146.62</c:v>
                </c:pt>
                <c:pt idx="1939">
                  <c:v>146.71</c:v>
                </c:pt>
                <c:pt idx="1940">
                  <c:v>146.65</c:v>
                </c:pt>
                <c:pt idx="1941">
                  <c:v>147</c:v>
                </c:pt>
                <c:pt idx="1942">
                  <c:v>147.12</c:v>
                </c:pt>
                <c:pt idx="1943">
                  <c:v>147.63999999999999</c:v>
                </c:pt>
                <c:pt idx="1944">
                  <c:v>147.69</c:v>
                </c:pt>
                <c:pt idx="1945">
                  <c:v>148.62</c:v>
                </c:pt>
                <c:pt idx="1946">
                  <c:v>149.29</c:v>
                </c:pt>
                <c:pt idx="1947">
                  <c:v>149.30000000000001</c:v>
                </c:pt>
                <c:pt idx="1948">
                  <c:v>149.6</c:v>
                </c:pt>
                <c:pt idx="1949">
                  <c:v>149.58000000000001</c:v>
                </c:pt>
                <c:pt idx="1950">
                  <c:v>149.91</c:v>
                </c:pt>
                <c:pt idx="1951">
                  <c:v>150.08000000000001</c:v>
                </c:pt>
                <c:pt idx="1952">
                  <c:v>150.53</c:v>
                </c:pt>
                <c:pt idx="1953">
                  <c:v>150.69999999999999</c:v>
                </c:pt>
                <c:pt idx="1954">
                  <c:v>150.74</c:v>
                </c:pt>
                <c:pt idx="1955">
                  <c:v>151.22999999999999</c:v>
                </c:pt>
                <c:pt idx="1956">
                  <c:v>151.13</c:v>
                </c:pt>
                <c:pt idx="1957">
                  <c:v>151.13999999999999</c:v>
                </c:pt>
                <c:pt idx="1958">
                  <c:v>151.47</c:v>
                </c:pt>
                <c:pt idx="1959">
                  <c:v>151.56</c:v>
                </c:pt>
                <c:pt idx="1960">
                  <c:v>151.44</c:v>
                </c:pt>
                <c:pt idx="1961">
                  <c:v>151.46</c:v>
                </c:pt>
                <c:pt idx="1962">
                  <c:v>151.71</c:v>
                </c:pt>
                <c:pt idx="1963">
                  <c:v>151.9</c:v>
                </c:pt>
                <c:pt idx="1964">
                  <c:v>151.91999999999999</c:v>
                </c:pt>
                <c:pt idx="1965">
                  <c:v>151.97999999999999</c:v>
                </c:pt>
                <c:pt idx="1966">
                  <c:v>152.04</c:v>
                </c:pt>
                <c:pt idx="1967">
                  <c:v>152.79</c:v>
                </c:pt>
                <c:pt idx="1968">
                  <c:v>152.84</c:v>
                </c:pt>
                <c:pt idx="1969">
                  <c:v>153.01</c:v>
                </c:pt>
                <c:pt idx="1970">
                  <c:v>153.46</c:v>
                </c:pt>
                <c:pt idx="1971">
                  <c:v>153.97</c:v>
                </c:pt>
                <c:pt idx="1972">
                  <c:v>154.38</c:v>
                </c:pt>
                <c:pt idx="1973">
                  <c:v>154.71</c:v>
                </c:pt>
                <c:pt idx="1974">
                  <c:v>155.13</c:v>
                </c:pt>
                <c:pt idx="1975">
                  <c:v>155.78</c:v>
                </c:pt>
                <c:pt idx="1976">
                  <c:v>156.93</c:v>
                </c:pt>
                <c:pt idx="1977">
                  <c:v>157.09</c:v>
                </c:pt>
                <c:pt idx="1978">
                  <c:v>157.61000000000001</c:v>
                </c:pt>
                <c:pt idx="1979">
                  <c:v>158.09</c:v>
                </c:pt>
                <c:pt idx="1980">
                  <c:v>159.01</c:v>
                </c:pt>
                <c:pt idx="1981">
                  <c:v>160.22</c:v>
                </c:pt>
                <c:pt idx="1982">
                  <c:v>161</c:v>
                </c:pt>
                <c:pt idx="1983">
                  <c:v>161.77000000000001</c:v>
                </c:pt>
                <c:pt idx="1984">
                  <c:v>162.05000000000001</c:v>
                </c:pt>
                <c:pt idx="1985">
                  <c:v>162.41</c:v>
                </c:pt>
                <c:pt idx="1986">
                  <c:v>163.15</c:v>
                </c:pt>
                <c:pt idx="1987">
                  <c:v>163.21</c:v>
                </c:pt>
                <c:pt idx="1988">
                  <c:v>163.89</c:v>
                </c:pt>
                <c:pt idx="1989">
                  <c:v>163.9</c:v>
                </c:pt>
                <c:pt idx="1990">
                  <c:v>163.91</c:v>
                </c:pt>
                <c:pt idx="1991">
                  <c:v>#N/A</c:v>
                </c:pt>
                <c:pt idx="1992">
                  <c:v>164.82</c:v>
                </c:pt>
                <c:pt idx="1993">
                  <c:v>164.94</c:v>
                </c:pt>
                <c:pt idx="1994">
                  <c:v>165.11</c:v>
                </c:pt>
                <c:pt idx="1995">
                  <c:v>165.55</c:v>
                </c:pt>
                <c:pt idx="1996">
                  <c:v>165.67</c:v>
                </c:pt>
                <c:pt idx="1997">
                  <c:v>165.76</c:v>
                </c:pt>
                <c:pt idx="1998">
                  <c:v>165.73</c:v>
                </c:pt>
                <c:pt idx="1999">
                  <c:v>165.81</c:v>
                </c:pt>
                <c:pt idx="2000">
                  <c:v>166.13</c:v>
                </c:pt>
                <c:pt idx="2001">
                  <c:v>166.06</c:v>
                </c:pt>
                <c:pt idx="2002">
                  <c:v>166.26</c:v>
                </c:pt>
                <c:pt idx="2003">
                  <c:v>166.33</c:v>
                </c:pt>
                <c:pt idx="2004">
                  <c:v>166.28</c:v>
                </c:pt>
                <c:pt idx="2005">
                  <c:v>166.43</c:v>
                </c:pt>
                <c:pt idx="2006">
                  <c:v>166.46</c:v>
                </c:pt>
                <c:pt idx="2007">
                  <c:v>166.45</c:v>
                </c:pt>
                <c:pt idx="2008">
                  <c:v>166.44</c:v>
                </c:pt>
                <c:pt idx="2009">
                  <c:v>166.39</c:v>
                </c:pt>
                <c:pt idx="2010">
                  <c:v>166.4</c:v>
                </c:pt>
                <c:pt idx="2011">
                  <c:v>166.44</c:v>
                </c:pt>
                <c:pt idx="2012">
                  <c:v>166.44</c:v>
                </c:pt>
                <c:pt idx="2013">
                  <c:v>166.44</c:v>
                </c:pt>
                <c:pt idx="2014">
                  <c:v>166.36</c:v>
                </c:pt>
                <c:pt idx="2015">
                  <c:v>165.91</c:v>
                </c:pt>
                <c:pt idx="2016">
                  <c:v>165.96</c:v>
                </c:pt>
                <c:pt idx="2017">
                  <c:v>165.81</c:v>
                </c:pt>
                <c:pt idx="2018">
                  <c:v>165.67</c:v>
                </c:pt>
                <c:pt idx="2019">
                  <c:v>165.57</c:v>
                </c:pt>
                <c:pt idx="2020">
                  <c:v>165.36</c:v>
                </c:pt>
                <c:pt idx="2021">
                  <c:v>164.76</c:v>
                </c:pt>
                <c:pt idx="2022">
                  <c:v>164.3</c:v>
                </c:pt>
                <c:pt idx="2023">
                  <c:v>164.19</c:v>
                </c:pt>
                <c:pt idx="2024">
                  <c:v>164.06</c:v>
                </c:pt>
                <c:pt idx="2025">
                  <c:v>164.05</c:v>
                </c:pt>
                <c:pt idx="2026">
                  <c:v>162.75</c:v>
                </c:pt>
                <c:pt idx="2027">
                  <c:v>162.72</c:v>
                </c:pt>
                <c:pt idx="2028">
                  <c:v>#N/A</c:v>
                </c:pt>
                <c:pt idx="2029">
                  <c:v>162.31</c:v>
                </c:pt>
                <c:pt idx="2030">
                  <c:v>162.31</c:v>
                </c:pt>
                <c:pt idx="2031">
                  <c:v>162.26</c:v>
                </c:pt>
                <c:pt idx="2032">
                  <c:v>161.97999999999999</c:v>
                </c:pt>
                <c:pt idx="2033">
                  <c:v>161.51</c:v>
                </c:pt>
                <c:pt idx="2034">
                  <c:v>161.51</c:v>
                </c:pt>
                <c:pt idx="2035">
                  <c:v>161.53</c:v>
                </c:pt>
                <c:pt idx="2036">
                  <c:v>160.22</c:v>
                </c:pt>
                <c:pt idx="2037">
                  <c:v>159.81</c:v>
                </c:pt>
                <c:pt idx="2038">
                  <c:v>159.71</c:v>
                </c:pt>
                <c:pt idx="2039">
                  <c:v>159.71</c:v>
                </c:pt>
                <c:pt idx="2040">
                  <c:v>159.69999999999999</c:v>
                </c:pt>
                <c:pt idx="2041">
                  <c:v>158.32</c:v>
                </c:pt>
                <c:pt idx="2042">
                  <c:v>158.21</c:v>
                </c:pt>
                <c:pt idx="2043">
                  <c:v>157.66</c:v>
                </c:pt>
                <c:pt idx="2044">
                  <c:v>157.53</c:v>
                </c:pt>
                <c:pt idx="2045">
                  <c:v>157.43</c:v>
                </c:pt>
                <c:pt idx="2046">
                  <c:v>#N/A</c:v>
                </c:pt>
                <c:pt idx="2047">
                  <c:v>156.99</c:v>
                </c:pt>
                <c:pt idx="2048">
                  <c:v>156.97</c:v>
                </c:pt>
                <c:pt idx="2049">
                  <c:v>156.76</c:v>
                </c:pt>
                <c:pt idx="2050">
                  <c:v>156.5</c:v>
                </c:pt>
                <c:pt idx="2051">
                  <c:v>156.09</c:v>
                </c:pt>
                <c:pt idx="2052">
                  <c:v>154.65</c:v>
                </c:pt>
                <c:pt idx="2053">
                  <c:v>153.88</c:v>
                </c:pt>
                <c:pt idx="2054">
                  <c:v>153.74</c:v>
                </c:pt>
                <c:pt idx="2055">
                  <c:v>153.47</c:v>
                </c:pt>
                <c:pt idx="2056">
                  <c:v>153.19999999999999</c:v>
                </c:pt>
                <c:pt idx="2057">
                  <c:v>151.91</c:v>
                </c:pt>
                <c:pt idx="2058">
                  <c:v>151.27000000000001</c:v>
                </c:pt>
                <c:pt idx="2059">
                  <c:v>151.12</c:v>
                </c:pt>
                <c:pt idx="2060">
                  <c:v>150.96</c:v>
                </c:pt>
                <c:pt idx="2061">
                  <c:v>150.11000000000001</c:v>
                </c:pt>
                <c:pt idx="2062">
                  <c:v>149.63</c:v>
                </c:pt>
                <c:pt idx="2063">
                  <c:v>149.30000000000001</c:v>
                </c:pt>
                <c:pt idx="2064">
                  <c:v>149.02000000000001</c:v>
                </c:pt>
                <c:pt idx="2065">
                  <c:v>148.88</c:v>
                </c:pt>
                <c:pt idx="2066">
                  <c:v>148.61000000000001</c:v>
                </c:pt>
                <c:pt idx="2067">
                  <c:v>148.66</c:v>
                </c:pt>
                <c:pt idx="2068">
                  <c:v>148.51</c:v>
                </c:pt>
                <c:pt idx="2069">
                  <c:v>148.32</c:v>
                </c:pt>
                <c:pt idx="2070">
                  <c:v>148.19</c:v>
                </c:pt>
                <c:pt idx="2071">
                  <c:v>147.4</c:v>
                </c:pt>
                <c:pt idx="2072">
                  <c:v>147.13999999999999</c:v>
                </c:pt>
                <c:pt idx="2073">
                  <c:v>146.97999999999999</c:v>
                </c:pt>
                <c:pt idx="2074">
                  <c:v>146.84</c:v>
                </c:pt>
                <c:pt idx="2075">
                  <c:v>146.43</c:v>
                </c:pt>
                <c:pt idx="2076">
                  <c:v>146.24</c:v>
                </c:pt>
                <c:pt idx="2077">
                  <c:v>146.19999999999999</c:v>
                </c:pt>
                <c:pt idx="2078">
                  <c:v>146.19</c:v>
                </c:pt>
                <c:pt idx="2079">
                  <c:v>146.24</c:v>
                </c:pt>
                <c:pt idx="2080">
                  <c:v>146.08000000000001</c:v>
                </c:pt>
                <c:pt idx="2081">
                  <c:v>146.08000000000001</c:v>
                </c:pt>
                <c:pt idx="2082">
                  <c:v>146.03</c:v>
                </c:pt>
                <c:pt idx="2083">
                  <c:v>145.78</c:v>
                </c:pt>
                <c:pt idx="2084">
                  <c:v>145.94</c:v>
                </c:pt>
                <c:pt idx="2085">
                  <c:v>145.91</c:v>
                </c:pt>
                <c:pt idx="2086">
                  <c:v>146.43</c:v>
                </c:pt>
                <c:pt idx="2087">
                  <c:v>146.46</c:v>
                </c:pt>
                <c:pt idx="2088">
                  <c:v>146.41999999999999</c:v>
                </c:pt>
                <c:pt idx="2089">
                  <c:v>146.31</c:v>
                </c:pt>
                <c:pt idx="2090">
                  <c:v>146.62</c:v>
                </c:pt>
                <c:pt idx="2091">
                  <c:v>146.66</c:v>
                </c:pt>
                <c:pt idx="2092">
                  <c:v>146.74</c:v>
                </c:pt>
                <c:pt idx="2093">
                  <c:v>147.51</c:v>
                </c:pt>
                <c:pt idx="2094">
                  <c:v>147.59</c:v>
                </c:pt>
                <c:pt idx="2095">
                  <c:v>147.51</c:v>
                </c:pt>
                <c:pt idx="2096">
                  <c:v>147.58000000000001</c:v>
                </c:pt>
                <c:pt idx="2097">
                  <c:v>147.56</c:v>
                </c:pt>
                <c:pt idx="2098">
                  <c:v>147.97999999999999</c:v>
                </c:pt>
                <c:pt idx="2099">
                  <c:v>147.97999999999999</c:v>
                </c:pt>
                <c:pt idx="2100">
                  <c:v>147.97999999999999</c:v>
                </c:pt>
                <c:pt idx="2101">
                  <c:v>147.93</c:v>
                </c:pt>
                <c:pt idx="2102">
                  <c:v>148.37</c:v>
                </c:pt>
                <c:pt idx="2103">
                  <c:v>148.52000000000001</c:v>
                </c:pt>
                <c:pt idx="2104">
                  <c:v>148.59</c:v>
                </c:pt>
                <c:pt idx="2105">
                  <c:v>148.72999999999999</c:v>
                </c:pt>
                <c:pt idx="2106">
                  <c:v>148.72999999999999</c:v>
                </c:pt>
                <c:pt idx="2107">
                  <c:v>148.63999999999999</c:v>
                </c:pt>
                <c:pt idx="2108">
                  <c:v>#N/A</c:v>
                </c:pt>
                <c:pt idx="2109">
                  <c:v>148.5</c:v>
                </c:pt>
                <c:pt idx="2110">
                  <c:v>148.43</c:v>
                </c:pt>
                <c:pt idx="2111">
                  <c:v>148.12</c:v>
                </c:pt>
                <c:pt idx="2112">
                  <c:v>148.07</c:v>
                </c:pt>
                <c:pt idx="2113">
                  <c:v>148.02000000000001</c:v>
                </c:pt>
                <c:pt idx="2114">
                  <c:v>147.88</c:v>
                </c:pt>
                <c:pt idx="2115">
                  <c:v>147.85</c:v>
                </c:pt>
                <c:pt idx="2116">
                  <c:v>147.68</c:v>
                </c:pt>
                <c:pt idx="2117">
                  <c:v>146.65</c:v>
                </c:pt>
                <c:pt idx="2118">
                  <c:v>145.38999999999999</c:v>
                </c:pt>
                <c:pt idx="2119">
                  <c:v>145.38999999999999</c:v>
                </c:pt>
                <c:pt idx="2120">
                  <c:v>145.37</c:v>
                </c:pt>
                <c:pt idx="2121">
                  <c:v>145.35</c:v>
                </c:pt>
                <c:pt idx="2122">
                  <c:v>145.41999999999999</c:v>
                </c:pt>
                <c:pt idx="2123">
                  <c:v>145.32</c:v>
                </c:pt>
                <c:pt idx="2124">
                  <c:v>144.08000000000001</c:v>
                </c:pt>
                <c:pt idx="2125">
                  <c:v>143.6</c:v>
                </c:pt>
                <c:pt idx="2126">
                  <c:v>143.05000000000001</c:v>
                </c:pt>
                <c:pt idx="2127">
                  <c:v>141.94999999999999</c:v>
                </c:pt>
                <c:pt idx="2128">
                  <c:v>141.75</c:v>
                </c:pt>
                <c:pt idx="2129">
                  <c:v>140.97</c:v>
                </c:pt>
                <c:pt idx="2130">
                  <c:v>140.71</c:v>
                </c:pt>
                <c:pt idx="2131">
                  <c:v>139.80000000000001</c:v>
                </c:pt>
                <c:pt idx="2132">
                  <c:v>139.30000000000001</c:v>
                </c:pt>
                <c:pt idx="2133">
                  <c:v>139.27000000000001</c:v>
                </c:pt>
                <c:pt idx="2134">
                  <c:v>138.56</c:v>
                </c:pt>
                <c:pt idx="2135">
                  <c:v>138.13</c:v>
                </c:pt>
                <c:pt idx="2136">
                  <c:v>137.97999999999999</c:v>
                </c:pt>
                <c:pt idx="2137">
                  <c:v>137.77000000000001</c:v>
                </c:pt>
                <c:pt idx="2138">
                  <c:v>137.58000000000001</c:v>
                </c:pt>
                <c:pt idx="2139">
                  <c:v>137.51</c:v>
                </c:pt>
                <c:pt idx="2140">
                  <c:v>137.21</c:v>
                </c:pt>
                <c:pt idx="2141">
                  <c:v>137.22</c:v>
                </c:pt>
                <c:pt idx="2142">
                  <c:v>137.04</c:v>
                </c:pt>
                <c:pt idx="2143">
                  <c:v>136.91999999999999</c:v>
                </c:pt>
                <c:pt idx="2144">
                  <c:v>136.88999999999999</c:v>
                </c:pt>
                <c:pt idx="2145">
                  <c:v>136.31</c:v>
                </c:pt>
                <c:pt idx="2146">
                  <c:v>136.22</c:v>
                </c:pt>
                <c:pt idx="2147">
                  <c:v>136.37</c:v>
                </c:pt>
                <c:pt idx="2148">
                  <c:v>136.22999999999999</c:v>
                </c:pt>
                <c:pt idx="2149">
                  <c:v>136.22999999999999</c:v>
                </c:pt>
                <c:pt idx="2150">
                  <c:v>135.96</c:v>
                </c:pt>
                <c:pt idx="2151">
                  <c:v>135.94999999999999</c:v>
                </c:pt>
                <c:pt idx="2152">
                  <c:v>136</c:v>
                </c:pt>
                <c:pt idx="2153">
                  <c:v>136.77000000000001</c:v>
                </c:pt>
                <c:pt idx="2154">
                  <c:v>137.44999999999999</c:v>
                </c:pt>
                <c:pt idx="2155">
                  <c:v>137.86000000000001</c:v>
                </c:pt>
                <c:pt idx="2156">
                  <c:v>138.07</c:v>
                </c:pt>
                <c:pt idx="2157">
                  <c:v>138.15</c:v>
                </c:pt>
                <c:pt idx="2158">
                  <c:v>137.94</c:v>
                </c:pt>
                <c:pt idx="2159">
                  <c:v>137.9</c:v>
                </c:pt>
                <c:pt idx="2160">
                  <c:v>137.94</c:v>
                </c:pt>
                <c:pt idx="2161">
                  <c:v>137.75</c:v>
                </c:pt>
                <c:pt idx="2162">
                  <c:v>137.65</c:v>
                </c:pt>
                <c:pt idx="2163">
                  <c:v>138.16</c:v>
                </c:pt>
                <c:pt idx="2164">
                  <c:v>138.26</c:v>
                </c:pt>
                <c:pt idx="2165">
                  <c:v>138.74</c:v>
                </c:pt>
                <c:pt idx="2166">
                  <c:v>138.51</c:v>
                </c:pt>
                <c:pt idx="2167">
                  <c:v>139.32</c:v>
                </c:pt>
                <c:pt idx="2168">
                  <c:v>139.58000000000001</c:v>
                </c:pt>
                <c:pt idx="2169">
                  <c:v>139.66</c:v>
                </c:pt>
                <c:pt idx="2170">
                  <c:v>140.33000000000001</c:v>
                </c:pt>
                <c:pt idx="2171">
                  <c:v>140.6</c:v>
                </c:pt>
                <c:pt idx="2172">
                  <c:v>140.56</c:v>
                </c:pt>
                <c:pt idx="2173">
                  <c:v>140.6</c:v>
                </c:pt>
                <c:pt idx="2174">
                  <c:v>140.58000000000001</c:v>
                </c:pt>
                <c:pt idx="2175">
                  <c:v>140.99</c:v>
                </c:pt>
                <c:pt idx="2176">
                  <c:v>141.08000000000001</c:v>
                </c:pt>
                <c:pt idx="2177">
                  <c:v>141.36000000000001</c:v>
                </c:pt>
                <c:pt idx="2178">
                  <c:v>141.36000000000001</c:v>
                </c:pt>
                <c:pt idx="2179">
                  <c:v>141.54</c:v>
                </c:pt>
                <c:pt idx="2180">
                  <c:v>142.05000000000001</c:v>
                </c:pt>
                <c:pt idx="2181">
                  <c:v>142.6</c:v>
                </c:pt>
                <c:pt idx="2182">
                  <c:v>143.03</c:v>
                </c:pt>
                <c:pt idx="2183">
                  <c:v>142.56</c:v>
                </c:pt>
                <c:pt idx="2184">
                  <c:v>144.1</c:v>
                </c:pt>
                <c:pt idx="2185">
                  <c:v>144.5</c:v>
                </c:pt>
                <c:pt idx="2186">
                  <c:v>144.5</c:v>
                </c:pt>
                <c:pt idx="2187">
                  <c:v>144.74</c:v>
                </c:pt>
                <c:pt idx="2188">
                  <c:v>144.58000000000001</c:v>
                </c:pt>
                <c:pt idx="2189">
                  <c:v>144.57</c:v>
                </c:pt>
                <c:pt idx="2190">
                  <c:v>144.54</c:v>
                </c:pt>
                <c:pt idx="2191">
                  <c:v>145.77000000000001</c:v>
                </c:pt>
                <c:pt idx="2192">
                  <c:v>146.36000000000001</c:v>
                </c:pt>
                <c:pt idx="2193">
                  <c:v>146.33000000000001</c:v>
                </c:pt>
                <c:pt idx="2194">
                  <c:v>146.33000000000001</c:v>
                </c:pt>
                <c:pt idx="2195">
                  <c:v>146.38</c:v>
                </c:pt>
                <c:pt idx="2196">
                  <c:v>147.03</c:v>
                </c:pt>
                <c:pt idx="2197">
                  <c:v>147.41</c:v>
                </c:pt>
                <c:pt idx="2198">
                  <c:v>147.85</c:v>
                </c:pt>
                <c:pt idx="2199">
                  <c:v>148.77000000000001</c:v>
                </c:pt>
                <c:pt idx="2200">
                  <c:v>149.19</c:v>
                </c:pt>
                <c:pt idx="2201">
                  <c:v>150.55000000000001</c:v>
                </c:pt>
                <c:pt idx="2202">
                  <c:v>150.56</c:v>
                </c:pt>
                <c:pt idx="2203">
                  <c:v>150.51</c:v>
                </c:pt>
                <c:pt idx="2204">
                  <c:v>150.4</c:v>
                </c:pt>
                <c:pt idx="2205">
                  <c:v>150.41</c:v>
                </c:pt>
                <c:pt idx="2206">
                  <c:v>150.63999999999999</c:v>
                </c:pt>
                <c:pt idx="2207">
                  <c:v>150.51</c:v>
                </c:pt>
                <c:pt idx="2208">
                  <c:v>150.52000000000001</c:v>
                </c:pt>
                <c:pt idx="2209">
                  <c:v>150.71</c:v>
                </c:pt>
                <c:pt idx="2210">
                  <c:v>150.88</c:v>
                </c:pt>
                <c:pt idx="2211">
                  <c:v>#N/A</c:v>
                </c:pt>
                <c:pt idx="2212">
                  <c:v>151.57</c:v>
                </c:pt>
                <c:pt idx="2213">
                  <c:v>151.69</c:v>
                </c:pt>
                <c:pt idx="2214">
                  <c:v>151.85</c:v>
                </c:pt>
                <c:pt idx="2215">
                  <c:v>151.9</c:v>
                </c:pt>
                <c:pt idx="2216">
                  <c:v>152.11000000000001</c:v>
                </c:pt>
                <c:pt idx="2217">
                  <c:v>152.5</c:v>
                </c:pt>
                <c:pt idx="2218">
                  <c:v>152.56</c:v>
                </c:pt>
                <c:pt idx="2219">
                  <c:v>152.85</c:v>
                </c:pt>
                <c:pt idx="2220">
                  <c:v>153.11000000000001</c:v>
                </c:pt>
                <c:pt idx="2221">
                  <c:v>153.12</c:v>
                </c:pt>
                <c:pt idx="2222">
                  <c:v>153.74</c:v>
                </c:pt>
                <c:pt idx="2223">
                  <c:v>153.93</c:v>
                </c:pt>
                <c:pt idx="2224">
                  <c:v>153.88</c:v>
                </c:pt>
                <c:pt idx="2225">
                  <c:v>154.21</c:v>
                </c:pt>
                <c:pt idx="2226">
                  <c:v>154.66999999999999</c:v>
                </c:pt>
                <c:pt idx="2227">
                  <c:v>154.83000000000001</c:v>
                </c:pt>
                <c:pt idx="2228">
                  <c:v>154.82</c:v>
                </c:pt>
                <c:pt idx="2229">
                  <c:v>154.83000000000001</c:v>
                </c:pt>
                <c:pt idx="2230">
                  <c:v>154.88</c:v>
                </c:pt>
                <c:pt idx="2231">
                  <c:v>154.79</c:v>
                </c:pt>
                <c:pt idx="2232">
                  <c:v>154.80000000000001</c:v>
                </c:pt>
                <c:pt idx="2233">
                  <c:v>154.94999999999999</c:v>
                </c:pt>
                <c:pt idx="2234">
                  <c:v>154.9</c:v>
                </c:pt>
                <c:pt idx="2235">
                  <c:v>154.88</c:v>
                </c:pt>
                <c:pt idx="2236">
                  <c:v>154.99</c:v>
                </c:pt>
                <c:pt idx="2237">
                  <c:v>154.96</c:v>
                </c:pt>
                <c:pt idx="2238">
                  <c:v>155.04</c:v>
                </c:pt>
                <c:pt idx="2239">
                  <c:v>155.04</c:v>
                </c:pt>
                <c:pt idx="2240">
                  <c:v>155.02000000000001</c:v>
                </c:pt>
                <c:pt idx="2241">
                  <c:v>155.02000000000001</c:v>
                </c:pt>
                <c:pt idx="2242">
                  <c:v>155.05000000000001</c:v>
                </c:pt>
                <c:pt idx="2243">
                  <c:v>155.11000000000001</c:v>
                </c:pt>
                <c:pt idx="2244">
                  <c:v>155.31</c:v>
                </c:pt>
                <c:pt idx="2245">
                  <c:v>155.26</c:v>
                </c:pt>
                <c:pt idx="2246">
                  <c:v>155.27000000000001</c:v>
                </c:pt>
                <c:pt idx="2247">
                  <c:v>155.19</c:v>
                </c:pt>
                <c:pt idx="2248">
                  <c:v>155.05000000000001</c:v>
                </c:pt>
                <c:pt idx="2249">
                  <c:v>155.07</c:v>
                </c:pt>
                <c:pt idx="2250">
                  <c:v>154.99</c:v>
                </c:pt>
                <c:pt idx="2251">
                  <c:v>154.9</c:v>
                </c:pt>
                <c:pt idx="2252">
                  <c:v>154.72</c:v>
                </c:pt>
                <c:pt idx="2253">
                  <c:v>154.65</c:v>
                </c:pt>
                <c:pt idx="2254">
                  <c:v>154.6</c:v>
                </c:pt>
                <c:pt idx="2255">
                  <c:v>154.6</c:v>
                </c:pt>
                <c:pt idx="2256">
                  <c:v>154.13999999999999</c:v>
                </c:pt>
                <c:pt idx="2257">
                  <c:v>153.87</c:v>
                </c:pt>
                <c:pt idx="2258">
                  <c:v>153.79</c:v>
                </c:pt>
                <c:pt idx="2259">
                  <c:v>153.74</c:v>
                </c:pt>
                <c:pt idx="2260">
                  <c:v>153.63</c:v>
                </c:pt>
                <c:pt idx="2261">
                  <c:v>153.41999999999999</c:v>
                </c:pt>
                <c:pt idx="2262">
                  <c:v>153.36000000000001</c:v>
                </c:pt>
                <c:pt idx="2263">
                  <c:v>153.22999999999999</c:v>
                </c:pt>
                <c:pt idx="2264">
                  <c:v>153.03</c:v>
                </c:pt>
                <c:pt idx="2265">
                  <c:v>152.94</c:v>
                </c:pt>
                <c:pt idx="2266">
                  <c:v>152.44</c:v>
                </c:pt>
                <c:pt idx="2267">
                  <c:v>152.34</c:v>
                </c:pt>
                <c:pt idx="2268">
                  <c:v>152.25</c:v>
                </c:pt>
                <c:pt idx="2269">
                  <c:v>152.21</c:v>
                </c:pt>
                <c:pt idx="2270">
                  <c:v>152.28</c:v>
                </c:pt>
                <c:pt idx="2271">
                  <c:v>151.94</c:v>
                </c:pt>
                <c:pt idx="2272">
                  <c:v>151.84</c:v>
                </c:pt>
                <c:pt idx="2273">
                  <c:v>151.69999999999999</c:v>
                </c:pt>
                <c:pt idx="2274">
                  <c:v>151.44999999999999</c:v>
                </c:pt>
                <c:pt idx="2275">
                  <c:v>150.91999999999999</c:v>
                </c:pt>
                <c:pt idx="2276">
                  <c:v>#N/A</c:v>
                </c:pt>
                <c:pt idx="2277">
                  <c:v>150.91999999999999</c:v>
                </c:pt>
                <c:pt idx="2278">
                  <c:v>150.81</c:v>
                </c:pt>
                <c:pt idx="2279">
                  <c:v>150.30000000000001</c:v>
                </c:pt>
                <c:pt idx="2280">
                  <c:v>150.4</c:v>
                </c:pt>
                <c:pt idx="2281">
                  <c:v>150.01</c:v>
                </c:pt>
                <c:pt idx="2282">
                  <c:v>149.69999999999999</c:v>
                </c:pt>
                <c:pt idx="2283">
                  <c:v>149.66999999999999</c:v>
                </c:pt>
                <c:pt idx="2284">
                  <c:v>147.22</c:v>
                </c:pt>
                <c:pt idx="2285">
                  <c:v>146.5</c:v>
                </c:pt>
                <c:pt idx="2286">
                  <c:v>146.12</c:v>
                </c:pt>
                <c:pt idx="2287">
                  <c:v>146.02000000000001</c:v>
                </c:pt>
                <c:pt idx="2288">
                  <c:v>145.86000000000001</c:v>
                </c:pt>
                <c:pt idx="2289">
                  <c:v>#N/A</c:v>
                </c:pt>
                <c:pt idx="2290">
                  <c:v>146.13</c:v>
                </c:pt>
                <c:pt idx="2291">
                  <c:v>146.04</c:v>
                </c:pt>
                <c:pt idx="2292">
                  <c:v>146.02000000000001</c:v>
                </c:pt>
                <c:pt idx="2293">
                  <c:v>146.02000000000001</c:v>
                </c:pt>
                <c:pt idx="2294">
                  <c:v>145.46</c:v>
                </c:pt>
                <c:pt idx="2295">
                  <c:v>145.5</c:v>
                </c:pt>
                <c:pt idx="2296">
                  <c:v>145.35</c:v>
                </c:pt>
                <c:pt idx="2297">
                  <c:v>145.12</c:v>
                </c:pt>
                <c:pt idx="2298">
                  <c:v>145.21</c:v>
                </c:pt>
                <c:pt idx="2299">
                  <c:v>144.78</c:v>
                </c:pt>
                <c:pt idx="2300">
                  <c:v>144.74</c:v>
                </c:pt>
                <c:pt idx="2301">
                  <c:v>144.78</c:v>
                </c:pt>
                <c:pt idx="2302">
                  <c:v>144.82</c:v>
                </c:pt>
                <c:pt idx="2303">
                  <c:v>144.82</c:v>
                </c:pt>
                <c:pt idx="2304">
                  <c:v>144.86000000000001</c:v>
                </c:pt>
                <c:pt idx="2305">
                  <c:v>146.4</c:v>
                </c:pt>
                <c:pt idx="2306">
                  <c:v>146.54</c:v>
                </c:pt>
                <c:pt idx="2307">
                  <c:v>146.44999999999999</c:v>
                </c:pt>
                <c:pt idx="2308">
                  <c:v>147.52000000000001</c:v>
                </c:pt>
                <c:pt idx="2309">
                  <c:v>148.02000000000001</c:v>
                </c:pt>
                <c:pt idx="2310">
                  <c:v>148.41999999999999</c:v>
                </c:pt>
                <c:pt idx="2311">
                  <c:v>148.56</c:v>
                </c:pt>
                <c:pt idx="2312">
                  <c:v>149.21</c:v>
                </c:pt>
                <c:pt idx="2313">
                  <c:v>149.47</c:v>
                </c:pt>
                <c:pt idx="2314">
                  <c:v>149.88</c:v>
                </c:pt>
                <c:pt idx="2315">
                  <c:v>150.34</c:v>
                </c:pt>
                <c:pt idx="2316">
                  <c:v>150.25</c:v>
                </c:pt>
                <c:pt idx="2317">
                  <c:v>150.66999999999999</c:v>
                </c:pt>
                <c:pt idx="2318">
                  <c:v>150.84</c:v>
                </c:pt>
                <c:pt idx="2319">
                  <c:v>152.19</c:v>
                </c:pt>
                <c:pt idx="2320">
                  <c:v>152.47999999999999</c:v>
                </c:pt>
                <c:pt idx="2321">
                  <c:v>153.24</c:v>
                </c:pt>
                <c:pt idx="2322">
                  <c:v>153.57</c:v>
                </c:pt>
                <c:pt idx="2323">
                  <c:v>153.81</c:v>
                </c:pt>
                <c:pt idx="2324">
                  <c:v>154.16</c:v>
                </c:pt>
                <c:pt idx="2325">
                  <c:v>154.68</c:v>
                </c:pt>
                <c:pt idx="2326">
                  <c:v>154.94</c:v>
                </c:pt>
                <c:pt idx="2327">
                  <c:v>154.94</c:v>
                </c:pt>
                <c:pt idx="2328">
                  <c:v>154.97999999999999</c:v>
                </c:pt>
                <c:pt idx="2329">
                  <c:v>155.56</c:v>
                </c:pt>
                <c:pt idx="2330">
                  <c:v>156.24</c:v>
                </c:pt>
                <c:pt idx="2331">
                  <c:v>157</c:v>
                </c:pt>
                <c:pt idx="2332">
                  <c:v>157.51</c:v>
                </c:pt>
                <c:pt idx="2333">
                  <c:v>157.88999999999999</c:v>
                </c:pt>
                <c:pt idx="2334">
                  <c:v>157.44</c:v>
                </c:pt>
                <c:pt idx="2335">
                  <c:v>157.91999999999999</c:v>
                </c:pt>
                <c:pt idx="2336">
                  <c:v>158.16</c:v>
                </c:pt>
                <c:pt idx="2337">
                  <c:v>158.22</c:v>
                </c:pt>
                <c:pt idx="2338">
                  <c:v>158.97</c:v>
                </c:pt>
                <c:pt idx="2339">
                  <c:v>159.03</c:v>
                </c:pt>
                <c:pt idx="2340">
                  <c:v>159.01</c:v>
                </c:pt>
                <c:pt idx="2341">
                  <c:v>158.81</c:v>
                </c:pt>
                <c:pt idx="2342">
                  <c:v>158.79</c:v>
                </c:pt>
                <c:pt idx="2343">
                  <c:v>159.13</c:v>
                </c:pt>
                <c:pt idx="2344">
                  <c:v>159.12</c:v>
                </c:pt>
                <c:pt idx="2345">
                  <c:v>159.13</c:v>
                </c:pt>
                <c:pt idx="2346">
                  <c:v>159.34</c:v>
                </c:pt>
                <c:pt idx="2347">
                  <c:v>159.29</c:v>
                </c:pt>
                <c:pt idx="2348">
                  <c:v>159.02000000000001</c:v>
                </c:pt>
                <c:pt idx="2349">
                  <c:v>158.94999999999999</c:v>
                </c:pt>
                <c:pt idx="2350">
                  <c:v>158.96</c:v>
                </c:pt>
                <c:pt idx="2351">
                  <c:v>158.75</c:v>
                </c:pt>
                <c:pt idx="2352">
                  <c:v>158.43</c:v>
                </c:pt>
                <c:pt idx="2353">
                  <c:v>157.58000000000001</c:v>
                </c:pt>
                <c:pt idx="2354">
                  <c:v>156.63</c:v>
                </c:pt>
                <c:pt idx="2355">
                  <c:v>156.71</c:v>
                </c:pt>
                <c:pt idx="2356">
                  <c:v>156.83000000000001</c:v>
                </c:pt>
                <c:pt idx="2357">
                  <c:v>155.80000000000001</c:v>
                </c:pt>
                <c:pt idx="2358">
                  <c:v>155.07</c:v>
                </c:pt>
                <c:pt idx="2359">
                  <c:v>154.6</c:v>
                </c:pt>
                <c:pt idx="2360">
                  <c:v>154.07</c:v>
                </c:pt>
                <c:pt idx="2361">
                  <c:v>153.33000000000001</c:v>
                </c:pt>
                <c:pt idx="2362">
                  <c:v>153.19999999999999</c:v>
                </c:pt>
                <c:pt idx="2363">
                  <c:v>153.16999999999999</c:v>
                </c:pt>
                <c:pt idx="2364">
                  <c:v>152.41999999999999</c:v>
                </c:pt>
                <c:pt idx="2365">
                  <c:v>152.01</c:v>
                </c:pt>
                <c:pt idx="2366">
                  <c:v>150.75</c:v>
                </c:pt>
                <c:pt idx="2367">
                  <c:v>148.87</c:v>
                </c:pt>
                <c:pt idx="2368">
                  <c:v>148.43</c:v>
                </c:pt>
                <c:pt idx="2369">
                  <c:v>148.09</c:v>
                </c:pt>
                <c:pt idx="2370">
                  <c:v>147.71</c:v>
                </c:pt>
                <c:pt idx="2371">
                  <c:v>147.4</c:v>
                </c:pt>
                <c:pt idx="2372">
                  <c:v>147.24</c:v>
                </c:pt>
                <c:pt idx="2373">
                  <c:v>147.13999999999999</c:v>
                </c:pt>
                <c:pt idx="2374">
                  <c:v>146.91</c:v>
                </c:pt>
                <c:pt idx="2375">
                  <c:v>146.66999999999999</c:v>
                </c:pt>
                <c:pt idx="2376">
                  <c:v>145.88999999999999</c:v>
                </c:pt>
                <c:pt idx="2377">
                  <c:v>145.09</c:v>
                </c:pt>
                <c:pt idx="2378">
                  <c:v>143.96</c:v>
                </c:pt>
                <c:pt idx="2379">
                  <c:v>143.51</c:v>
                </c:pt>
                <c:pt idx="2380">
                  <c:v>143.03</c:v>
                </c:pt>
                <c:pt idx="2381">
                  <c:v>142.46</c:v>
                </c:pt>
                <c:pt idx="2382">
                  <c:v>141.66999999999999</c:v>
                </c:pt>
                <c:pt idx="2383">
                  <c:v>141.13</c:v>
                </c:pt>
                <c:pt idx="2384">
                  <c:v>140.6</c:v>
                </c:pt>
                <c:pt idx="2385">
                  <c:v>140.29</c:v>
                </c:pt>
                <c:pt idx="2386">
                  <c:v>139.72</c:v>
                </c:pt>
                <c:pt idx="2387">
                  <c:v>139.69</c:v>
                </c:pt>
                <c:pt idx="2388">
                  <c:v>139.61000000000001</c:v>
                </c:pt>
                <c:pt idx="2389">
                  <c:v>139.51</c:v>
                </c:pt>
                <c:pt idx="2390">
                  <c:v>139.38</c:v>
                </c:pt>
                <c:pt idx="2391">
                  <c:v>139.38</c:v>
                </c:pt>
                <c:pt idx="2392">
                  <c:v>139.35</c:v>
                </c:pt>
                <c:pt idx="2393">
                  <c:v>139.33000000000001</c:v>
                </c:pt>
                <c:pt idx="2394">
                  <c:v>139.29</c:v>
                </c:pt>
                <c:pt idx="2395">
                  <c:v>139.29</c:v>
                </c:pt>
                <c:pt idx="2396">
                  <c:v>139.35</c:v>
                </c:pt>
                <c:pt idx="2397">
                  <c:v>#N/A</c:v>
                </c:pt>
                <c:pt idx="2398">
                  <c:v>140.88999999999999</c:v>
                </c:pt>
                <c:pt idx="2399">
                  <c:v>141.35</c:v>
                </c:pt>
                <c:pt idx="2400">
                  <c:v>141.69</c:v>
                </c:pt>
                <c:pt idx="2401">
                  <c:v>142.11000000000001</c:v>
                </c:pt>
                <c:pt idx="2402">
                  <c:v>142.29</c:v>
                </c:pt>
                <c:pt idx="2403">
                  <c:v>142.49</c:v>
                </c:pt>
                <c:pt idx="2404">
                  <c:v>142.57</c:v>
                </c:pt>
                <c:pt idx="2405">
                  <c:v>143.31</c:v>
                </c:pt>
                <c:pt idx="2406">
                  <c:v>143.72999999999999</c:v>
                </c:pt>
                <c:pt idx="2407">
                  <c:v>144.38999999999999</c:v>
                </c:pt>
                <c:pt idx="2408">
                  <c:v>145.33000000000001</c:v>
                </c:pt>
                <c:pt idx="2409">
                  <c:v>146.04</c:v>
                </c:pt>
                <c:pt idx="2410">
                  <c:v>146.19999999999999</c:v>
                </c:pt>
                <c:pt idx="2411">
                  <c:v>146.68</c:v>
                </c:pt>
                <c:pt idx="2412">
                  <c:v>147.34</c:v>
                </c:pt>
                <c:pt idx="2413">
                  <c:v>148.44999999999999</c:v>
                </c:pt>
                <c:pt idx="2414">
                  <c:v>148.5</c:v>
                </c:pt>
                <c:pt idx="2415">
                  <c:v>148.59</c:v>
                </c:pt>
                <c:pt idx="2416">
                  <c:v>148.91</c:v>
                </c:pt>
                <c:pt idx="2417">
                  <c:v>148.94999999999999</c:v>
                </c:pt>
                <c:pt idx="2418">
                  <c:v>149.43</c:v>
                </c:pt>
                <c:pt idx="2419">
                  <c:v>149.52000000000001</c:v>
                </c:pt>
                <c:pt idx="2420">
                  <c:v>150.28</c:v>
                </c:pt>
                <c:pt idx="2421">
                  <c:v>150.99</c:v>
                </c:pt>
                <c:pt idx="2422">
                  <c:v>151.62</c:v>
                </c:pt>
                <c:pt idx="2423">
                  <c:v>152.51</c:v>
                </c:pt>
                <c:pt idx="2424">
                  <c:v>154.19</c:v>
                </c:pt>
                <c:pt idx="2425">
                  <c:v>155.02000000000001</c:v>
                </c:pt>
                <c:pt idx="2426">
                  <c:v>155.16999999999999</c:v>
                </c:pt>
                <c:pt idx="2427">
                  <c:v>155.63999999999999</c:v>
                </c:pt>
                <c:pt idx="2428">
                  <c:v>158.91999999999999</c:v>
                </c:pt>
                <c:pt idx="2429">
                  <c:v>160.9</c:v>
                </c:pt>
                <c:pt idx="2430">
                  <c:v>162.91999999999999</c:v>
                </c:pt>
                <c:pt idx="2431">
                  <c:v>169.04</c:v>
                </c:pt>
                <c:pt idx="2432">
                  <c:v>174.2</c:v>
                </c:pt>
                <c:pt idx="2433">
                  <c:v>179.46</c:v>
                </c:pt>
                <c:pt idx="2434">
                  <c:v>181.2</c:v>
                </c:pt>
                <c:pt idx="2435">
                  <c:v>185.06</c:v>
                </c:pt>
                <c:pt idx="2436">
                  <c:v>188.68</c:v>
                </c:pt>
                <c:pt idx="2437">
                  <c:v>191.18</c:v>
                </c:pt>
                <c:pt idx="2438">
                  <c:v>192.36</c:v>
                </c:pt>
                <c:pt idx="2439">
                  <c:v>194.27</c:v>
                </c:pt>
                <c:pt idx="2440">
                  <c:v>196.44</c:v>
                </c:pt>
                <c:pt idx="2441">
                  <c:v>199.16</c:v>
                </c:pt>
                <c:pt idx="2442">
                  <c:v>203.96</c:v>
                </c:pt>
                <c:pt idx="2443">
                  <c:v>204.32</c:v>
                </c:pt>
                <c:pt idx="2444">
                  <c:v>208.21</c:v>
                </c:pt>
                <c:pt idx="2445">
                  <c:v>210.46</c:v>
                </c:pt>
                <c:pt idx="2446">
                  <c:v>212.62</c:v>
                </c:pt>
                <c:pt idx="2447">
                  <c:v>212.81</c:v>
                </c:pt>
                <c:pt idx="2448">
                  <c:v>213.19</c:v>
                </c:pt>
                <c:pt idx="2449">
                  <c:v>213.33</c:v>
                </c:pt>
                <c:pt idx="2450">
                  <c:v>213.59</c:v>
                </c:pt>
                <c:pt idx="2451">
                  <c:v>213.81</c:v>
                </c:pt>
                <c:pt idx="2452">
                  <c:v>213.46</c:v>
                </c:pt>
                <c:pt idx="2453">
                  <c:v>213.64</c:v>
                </c:pt>
                <c:pt idx="2454">
                  <c:v>213.71</c:v>
                </c:pt>
                <c:pt idx="2455">
                  <c:v>213.71</c:v>
                </c:pt>
                <c:pt idx="2456">
                  <c:v>213.63</c:v>
                </c:pt>
                <c:pt idx="2457">
                  <c:v>213.7</c:v>
                </c:pt>
                <c:pt idx="2458">
                  <c:v>213.45</c:v>
                </c:pt>
                <c:pt idx="2459">
                  <c:v>#N/A</c:v>
                </c:pt>
                <c:pt idx="2460">
                  <c:v>213.07</c:v>
                </c:pt>
                <c:pt idx="2461">
                  <c:v>212.67</c:v>
                </c:pt>
                <c:pt idx="2462">
                  <c:v>212.55</c:v>
                </c:pt>
                <c:pt idx="2463">
                  <c:v>212.39</c:v>
                </c:pt>
                <c:pt idx="2464">
                  <c:v>211.96</c:v>
                </c:pt>
                <c:pt idx="2465">
                  <c:v>211.36</c:v>
                </c:pt>
                <c:pt idx="2466">
                  <c:v>211.1</c:v>
                </c:pt>
                <c:pt idx="2467">
                  <c:v>211.19</c:v>
                </c:pt>
                <c:pt idx="2468">
                  <c:v>211.2</c:v>
                </c:pt>
                <c:pt idx="2469">
                  <c:v>211.23</c:v>
                </c:pt>
                <c:pt idx="2470">
                  <c:v>211.48</c:v>
                </c:pt>
                <c:pt idx="2471">
                  <c:v>209.79</c:v>
                </c:pt>
                <c:pt idx="2472">
                  <c:v>208.12</c:v>
                </c:pt>
                <c:pt idx="2473">
                  <c:v>207.87</c:v>
                </c:pt>
                <c:pt idx="2474">
                  <c:v>207.82</c:v>
                </c:pt>
                <c:pt idx="2475">
                  <c:v>207.45</c:v>
                </c:pt>
                <c:pt idx="2476">
                  <c:v>206.59</c:v>
                </c:pt>
                <c:pt idx="2477">
                  <c:v>206.09</c:v>
                </c:pt>
                <c:pt idx="2478">
                  <c:v>204.63</c:v>
                </c:pt>
                <c:pt idx="2479">
                  <c:v>202.76</c:v>
                </c:pt>
                <c:pt idx="2480">
                  <c:v>201.73</c:v>
                </c:pt>
                <c:pt idx="2481">
                  <c:v>201.33</c:v>
                </c:pt>
                <c:pt idx="2482">
                  <c:v>200.52</c:v>
                </c:pt>
                <c:pt idx="2483">
                  <c:v>199.88</c:v>
                </c:pt>
                <c:pt idx="2484">
                  <c:v>198.97</c:v>
                </c:pt>
                <c:pt idx="2485">
                  <c:v>198.75</c:v>
                </c:pt>
                <c:pt idx="2486">
                  <c:v>197.53</c:v>
                </c:pt>
                <c:pt idx="2487">
                  <c:v>196.84</c:v>
                </c:pt>
                <c:pt idx="2488">
                  <c:v>195.91</c:v>
                </c:pt>
                <c:pt idx="2489">
                  <c:v>194.95</c:v>
                </c:pt>
                <c:pt idx="2490">
                  <c:v>194.37</c:v>
                </c:pt>
                <c:pt idx="2491">
                  <c:v>193.18</c:v>
                </c:pt>
                <c:pt idx="2492">
                  <c:v>192.72</c:v>
                </c:pt>
                <c:pt idx="2493">
                  <c:v>191.19</c:v>
                </c:pt>
                <c:pt idx="2494">
                  <c:v>190.78</c:v>
                </c:pt>
                <c:pt idx="2495">
                  <c:v>190.38</c:v>
                </c:pt>
                <c:pt idx="2496">
                  <c:v>189.46</c:v>
                </c:pt>
                <c:pt idx="2497">
                  <c:v>188.69</c:v>
                </c:pt>
                <c:pt idx="2498">
                  <c:v>188.24</c:v>
                </c:pt>
                <c:pt idx="2499">
                  <c:v>187.77</c:v>
                </c:pt>
                <c:pt idx="2500">
                  <c:v>187.36</c:v>
                </c:pt>
                <c:pt idx="2501">
                  <c:v>186.52</c:v>
                </c:pt>
                <c:pt idx="2502">
                  <c:v>186.01</c:v>
                </c:pt>
                <c:pt idx="2503">
                  <c:v>185.06</c:v>
                </c:pt>
                <c:pt idx="2504">
                  <c:v>184.34</c:v>
                </c:pt>
                <c:pt idx="2505">
                  <c:v>181.42</c:v>
                </c:pt>
                <c:pt idx="2506">
                  <c:v>180.2</c:v>
                </c:pt>
                <c:pt idx="2507">
                  <c:v>180.02</c:v>
                </c:pt>
                <c:pt idx="2508">
                  <c:v>179.44</c:v>
                </c:pt>
                <c:pt idx="2509">
                  <c:v>178.24</c:v>
                </c:pt>
                <c:pt idx="2510">
                  <c:v>177.22</c:v>
                </c:pt>
                <c:pt idx="2511">
                  <c:v>176.38</c:v>
                </c:pt>
                <c:pt idx="2512">
                  <c:v>175.38</c:v>
                </c:pt>
                <c:pt idx="2513">
                  <c:v>175.14</c:v>
                </c:pt>
                <c:pt idx="2514">
                  <c:v>174.96</c:v>
                </c:pt>
                <c:pt idx="2515">
                  <c:v>174.53</c:v>
                </c:pt>
                <c:pt idx="2516">
                  <c:v>173.94</c:v>
                </c:pt>
                <c:pt idx="2517">
                  <c:v>173.74</c:v>
                </c:pt>
                <c:pt idx="2518">
                  <c:v>173.66</c:v>
                </c:pt>
                <c:pt idx="2519">
                  <c:v>173.5</c:v>
                </c:pt>
                <c:pt idx="2520">
                  <c:v>172.65</c:v>
                </c:pt>
                <c:pt idx="2521">
                  <c:v>171.6</c:v>
                </c:pt>
                <c:pt idx="2522">
                  <c:v>170.35</c:v>
                </c:pt>
                <c:pt idx="2523">
                  <c:v>170.18</c:v>
                </c:pt>
                <c:pt idx="2524">
                  <c:v>#N/A</c:v>
                </c:pt>
                <c:pt idx="2525">
                  <c:v>170.16</c:v>
                </c:pt>
                <c:pt idx="2526">
                  <c:v>169.88</c:v>
                </c:pt>
                <c:pt idx="2527">
                  <c:v>169.8</c:v>
                </c:pt>
                <c:pt idx="2528">
                  <c:v>169.61</c:v>
                </c:pt>
                <c:pt idx="2529">
                  <c:v>169.44</c:v>
                </c:pt>
                <c:pt idx="2530">
                  <c:v>168.33</c:v>
                </c:pt>
                <c:pt idx="2531">
                  <c:v>168.3</c:v>
                </c:pt>
                <c:pt idx="2532">
                  <c:v>168.14</c:v>
                </c:pt>
                <c:pt idx="2533">
                  <c:v>168.18</c:v>
                </c:pt>
                <c:pt idx="2534">
                  <c:v>168.31</c:v>
                </c:pt>
                <c:pt idx="2535">
                  <c:v>168.26</c:v>
                </c:pt>
                <c:pt idx="2536">
                  <c:v>168.09</c:v>
                </c:pt>
                <c:pt idx="2537">
                  <c:v>168.18</c:v>
                </c:pt>
                <c:pt idx="2538">
                  <c:v>168.14</c:v>
                </c:pt>
                <c:pt idx="2539">
                  <c:v>168.14</c:v>
                </c:pt>
                <c:pt idx="2540">
                  <c:v>168.09</c:v>
                </c:pt>
                <c:pt idx="2541">
                  <c:v>169.25</c:v>
                </c:pt>
                <c:pt idx="2542">
                  <c:v>170.08</c:v>
                </c:pt>
                <c:pt idx="2543">
                  <c:v>170.23</c:v>
                </c:pt>
                <c:pt idx="2544">
                  <c:v>170.22</c:v>
                </c:pt>
                <c:pt idx="2545">
                  <c:v>170.65</c:v>
                </c:pt>
                <c:pt idx="2546">
                  <c:v>170.65</c:v>
                </c:pt>
                <c:pt idx="2547">
                  <c:v>170.73</c:v>
                </c:pt>
                <c:pt idx="2548">
                  <c:v>170.69</c:v>
                </c:pt>
                <c:pt idx="2549">
                  <c:v>171.99</c:v>
                </c:pt>
                <c:pt idx="2550">
                  <c:v>172.36</c:v>
                </c:pt>
                <c:pt idx="2551">
                  <c:v>172.53</c:v>
                </c:pt>
                <c:pt idx="2552">
                  <c:v>172.72</c:v>
                </c:pt>
                <c:pt idx="2553">
                  <c:v>172.79</c:v>
                </c:pt>
                <c:pt idx="2554">
                  <c:v>172.82</c:v>
                </c:pt>
                <c:pt idx="2555">
                  <c:v>172.39</c:v>
                </c:pt>
                <c:pt idx="2556">
                  <c:v>172.2</c:v>
                </c:pt>
                <c:pt idx="2557">
                  <c:v>172.17</c:v>
                </c:pt>
                <c:pt idx="2558">
                  <c:v>172.14</c:v>
                </c:pt>
                <c:pt idx="2559">
                  <c:v>172.07</c:v>
                </c:pt>
                <c:pt idx="2560">
                  <c:v>172.86</c:v>
                </c:pt>
                <c:pt idx="2561">
                  <c:v>173.09</c:v>
                </c:pt>
                <c:pt idx="2562">
                  <c:v>172.97</c:v>
                </c:pt>
                <c:pt idx="2563">
                  <c:v>172.82</c:v>
                </c:pt>
                <c:pt idx="2564">
                  <c:v>172.79</c:v>
                </c:pt>
                <c:pt idx="2565">
                  <c:v>172.51</c:v>
                </c:pt>
                <c:pt idx="2566">
                  <c:v>172.49</c:v>
                </c:pt>
                <c:pt idx="2567">
                  <c:v>172.26</c:v>
                </c:pt>
                <c:pt idx="2568">
                  <c:v>171.73</c:v>
                </c:pt>
                <c:pt idx="2569">
                  <c:v>171.58</c:v>
                </c:pt>
                <c:pt idx="2570">
                  <c:v>171.97</c:v>
                </c:pt>
                <c:pt idx="2571">
                  <c:v>171.63</c:v>
                </c:pt>
                <c:pt idx="2572">
                  <c:v>171.47</c:v>
                </c:pt>
                <c:pt idx="2573">
                  <c:v>171.52</c:v>
                </c:pt>
                <c:pt idx="2574">
                  <c:v>171.37</c:v>
                </c:pt>
                <c:pt idx="2575">
                  <c:v>171.6</c:v>
                </c:pt>
                <c:pt idx="2576">
                  <c:v>171.27</c:v>
                </c:pt>
                <c:pt idx="2577">
                  <c:v>171.17</c:v>
                </c:pt>
                <c:pt idx="2578">
                  <c:v>170.77</c:v>
                </c:pt>
                <c:pt idx="2579">
                  <c:v>170.01</c:v>
                </c:pt>
                <c:pt idx="2580">
                  <c:v>169.76</c:v>
                </c:pt>
                <c:pt idx="2581">
                  <c:v>169.51</c:v>
                </c:pt>
                <c:pt idx="2582">
                  <c:v>169.3</c:v>
                </c:pt>
                <c:pt idx="2583">
                  <c:v>168.13</c:v>
                </c:pt>
                <c:pt idx="2584">
                  <c:v>168.09</c:v>
                </c:pt>
                <c:pt idx="2585">
                  <c:v>#N/A</c:v>
                </c:pt>
                <c:pt idx="2586">
                  <c:v>167.83</c:v>
                </c:pt>
                <c:pt idx="2587">
                  <c:v>167.55</c:v>
                </c:pt>
                <c:pt idx="2588">
                  <c:v>166.85</c:v>
                </c:pt>
                <c:pt idx="2589">
                  <c:v>166.37</c:v>
                </c:pt>
                <c:pt idx="2590">
                  <c:v>166.34</c:v>
                </c:pt>
                <c:pt idx="2591">
                  <c:v>165.37</c:v>
                </c:pt>
                <c:pt idx="2592">
                  <c:v>165.45</c:v>
                </c:pt>
                <c:pt idx="2593">
                  <c:v>165.26</c:v>
                </c:pt>
                <c:pt idx="2594">
                  <c:v>164.88</c:v>
                </c:pt>
                <c:pt idx="2595">
                  <c:v>164.3</c:v>
                </c:pt>
                <c:pt idx="2596">
                  <c:v>163.65</c:v>
                </c:pt>
                <c:pt idx="2597">
                  <c:v>163.58000000000001</c:v>
                </c:pt>
                <c:pt idx="2598">
                  <c:v>163.19999999999999</c:v>
                </c:pt>
                <c:pt idx="2599">
                  <c:v>163.12</c:v>
                </c:pt>
                <c:pt idx="2600">
                  <c:v>162.82</c:v>
                </c:pt>
                <c:pt idx="2601">
                  <c:v>162.56</c:v>
                </c:pt>
                <c:pt idx="2602">
                  <c:v>162.33000000000001</c:v>
                </c:pt>
                <c:pt idx="2603">
                  <c:v>160.96</c:v>
                </c:pt>
                <c:pt idx="2604">
                  <c:v>160.13</c:v>
                </c:pt>
                <c:pt idx="2605">
                  <c:v>159.1</c:v>
                </c:pt>
                <c:pt idx="2606">
                  <c:v>157.46</c:v>
                </c:pt>
                <c:pt idx="2607">
                  <c:v>156.6</c:v>
                </c:pt>
                <c:pt idx="2608">
                  <c:v>154.63999999999999</c:v>
                </c:pt>
                <c:pt idx="2609">
                  <c:v>154</c:v>
                </c:pt>
                <c:pt idx="2610">
                  <c:v>153.19999999999999</c:v>
                </c:pt>
                <c:pt idx="2611">
                  <c:v>152.54</c:v>
                </c:pt>
                <c:pt idx="2612">
                  <c:v>152.36000000000001</c:v>
                </c:pt>
                <c:pt idx="2613">
                  <c:v>151.66</c:v>
                </c:pt>
                <c:pt idx="2614">
                  <c:v>150.83000000000001</c:v>
                </c:pt>
                <c:pt idx="2615">
                  <c:v>150.43</c:v>
                </c:pt>
                <c:pt idx="2616">
                  <c:v>150.05000000000001</c:v>
                </c:pt>
                <c:pt idx="2617">
                  <c:v>149.56</c:v>
                </c:pt>
                <c:pt idx="2618">
                  <c:v>148.37</c:v>
                </c:pt>
                <c:pt idx="2619">
                  <c:v>148.31</c:v>
                </c:pt>
                <c:pt idx="2620">
                  <c:v>147.47</c:v>
                </c:pt>
                <c:pt idx="2621">
                  <c:v>147.37</c:v>
                </c:pt>
                <c:pt idx="2622">
                  <c:v>146.62</c:v>
                </c:pt>
                <c:pt idx="2623">
                  <c:v>146.19999999999999</c:v>
                </c:pt>
                <c:pt idx="2624">
                  <c:v>145.91</c:v>
                </c:pt>
                <c:pt idx="2625">
                  <c:v>145.74</c:v>
                </c:pt>
                <c:pt idx="2626">
                  <c:v>145.36000000000001</c:v>
                </c:pt>
                <c:pt idx="2627">
                  <c:v>144.91</c:v>
                </c:pt>
                <c:pt idx="2628">
                  <c:v>144.86000000000001</c:v>
                </c:pt>
                <c:pt idx="2629">
                  <c:v>144.03</c:v>
                </c:pt>
                <c:pt idx="2630">
                  <c:v>143.91999999999999</c:v>
                </c:pt>
                <c:pt idx="2631">
                  <c:v>143.65</c:v>
                </c:pt>
                <c:pt idx="2632">
                  <c:v>143.46</c:v>
                </c:pt>
                <c:pt idx="2633">
                  <c:v>143.12</c:v>
                </c:pt>
                <c:pt idx="2634">
                  <c:v>143.13</c:v>
                </c:pt>
                <c:pt idx="2635">
                  <c:v>143.05000000000001</c:v>
                </c:pt>
                <c:pt idx="2636">
                  <c:v>143.01</c:v>
                </c:pt>
                <c:pt idx="2637">
                  <c:v>142.91</c:v>
                </c:pt>
                <c:pt idx="2638">
                  <c:v>142.97999999999999</c:v>
                </c:pt>
                <c:pt idx="2639">
                  <c:v>142.99</c:v>
                </c:pt>
                <c:pt idx="2640">
                  <c:v>142.88999999999999</c:v>
                </c:pt>
                <c:pt idx="2641">
                  <c:v>142.75</c:v>
                </c:pt>
                <c:pt idx="2642">
                  <c:v>142.66999999999999</c:v>
                </c:pt>
                <c:pt idx="2643">
                  <c:v>142.47</c:v>
                </c:pt>
                <c:pt idx="2644">
                  <c:v>142.65</c:v>
                </c:pt>
                <c:pt idx="2645">
                  <c:v>142.82</c:v>
                </c:pt>
                <c:pt idx="2646">
                  <c:v>142.57</c:v>
                </c:pt>
                <c:pt idx="2647">
                  <c:v>142.22</c:v>
                </c:pt>
                <c:pt idx="2648">
                  <c:v>#N/A</c:v>
                </c:pt>
                <c:pt idx="2649">
                  <c:v>142.28</c:v>
                </c:pt>
                <c:pt idx="2650">
                  <c:v>142.32</c:v>
                </c:pt>
                <c:pt idx="2651">
                  <c:v>142.41999999999999</c:v>
                </c:pt>
                <c:pt idx="2652">
                  <c:v>142.80000000000001</c:v>
                </c:pt>
                <c:pt idx="2653">
                  <c:v>142.97999999999999</c:v>
                </c:pt>
                <c:pt idx="2654">
                  <c:v>143.19</c:v>
                </c:pt>
                <c:pt idx="2655">
                  <c:v>143.19</c:v>
                </c:pt>
                <c:pt idx="2656">
                  <c:v>142.6</c:v>
                </c:pt>
                <c:pt idx="2657">
                  <c:v>142.55000000000001</c:v>
                </c:pt>
                <c:pt idx="2658">
                  <c:v>142.54</c:v>
                </c:pt>
                <c:pt idx="2659">
                  <c:v>142.63999999999999</c:v>
                </c:pt>
                <c:pt idx="2660">
                  <c:v>142.52000000000001</c:v>
                </c:pt>
                <c:pt idx="2661">
                  <c:v>142.41</c:v>
                </c:pt>
                <c:pt idx="2662">
                  <c:v>142.57</c:v>
                </c:pt>
                <c:pt idx="2663">
                  <c:v>142.87</c:v>
                </c:pt>
                <c:pt idx="2664">
                  <c:v>143.43</c:v>
                </c:pt>
                <c:pt idx="2665">
                  <c:v>144.08000000000001</c:v>
                </c:pt>
                <c:pt idx="2666">
                  <c:v>144.51</c:v>
                </c:pt>
                <c:pt idx="2667">
                  <c:v>144.9</c:v>
                </c:pt>
                <c:pt idx="2668">
                  <c:v>145.30000000000001</c:v>
                </c:pt>
                <c:pt idx="2669">
                  <c:v>145.41999999999999</c:v>
                </c:pt>
                <c:pt idx="2670">
                  <c:v>145.46</c:v>
                </c:pt>
                <c:pt idx="2671">
                  <c:v>145.66</c:v>
                </c:pt>
                <c:pt idx="2672">
                  <c:v>146.05000000000001</c:v>
                </c:pt>
                <c:pt idx="2673">
                  <c:v>145.97999999999999</c:v>
                </c:pt>
                <c:pt idx="2674">
                  <c:v>146</c:v>
                </c:pt>
                <c:pt idx="2675">
                  <c:v>145.77000000000001</c:v>
                </c:pt>
                <c:pt idx="2676">
                  <c:v>145.79</c:v>
                </c:pt>
                <c:pt idx="2677">
                  <c:v>145.47999999999999</c:v>
                </c:pt>
                <c:pt idx="2678">
                  <c:v>145.47999999999999</c:v>
                </c:pt>
                <c:pt idx="2679">
                  <c:v>145.46</c:v>
                </c:pt>
                <c:pt idx="2680">
                  <c:v>145.44999999999999</c:v>
                </c:pt>
                <c:pt idx="2681">
                  <c:v>145.26</c:v>
                </c:pt>
                <c:pt idx="2682">
                  <c:v>145.44999999999999</c:v>
                </c:pt>
                <c:pt idx="2683">
                  <c:v>145.62</c:v>
                </c:pt>
                <c:pt idx="2684">
                  <c:v>145.4</c:v>
                </c:pt>
                <c:pt idx="2685">
                  <c:v>145.27000000000001</c:v>
                </c:pt>
                <c:pt idx="2686">
                  <c:v>146.4</c:v>
                </c:pt>
                <c:pt idx="2687">
                  <c:v>148.02000000000001</c:v>
                </c:pt>
                <c:pt idx="2688">
                  <c:v>148.66</c:v>
                </c:pt>
                <c:pt idx="2689">
                  <c:v>148.93</c:v>
                </c:pt>
                <c:pt idx="2690">
                  <c:v>149.62</c:v>
                </c:pt>
                <c:pt idx="2691">
                  <c:v>150.34</c:v>
                </c:pt>
                <c:pt idx="2692">
                  <c:v>152.01</c:v>
                </c:pt>
                <c:pt idx="2693">
                  <c:v>152.49</c:v>
                </c:pt>
                <c:pt idx="2694">
                  <c:v>152.58000000000001</c:v>
                </c:pt>
                <c:pt idx="2695">
                  <c:v>152.72999999999999</c:v>
                </c:pt>
                <c:pt idx="2696">
                  <c:v>152.72</c:v>
                </c:pt>
                <c:pt idx="2697">
                  <c:v>152.72999999999999</c:v>
                </c:pt>
                <c:pt idx="2698">
                  <c:v>153.19999999999999</c:v>
                </c:pt>
                <c:pt idx="2699">
                  <c:v>153.18</c:v>
                </c:pt>
                <c:pt idx="2700">
                  <c:v>153.28</c:v>
                </c:pt>
                <c:pt idx="2701">
                  <c:v>153.30000000000001</c:v>
                </c:pt>
                <c:pt idx="2702">
                  <c:v>154.12</c:v>
                </c:pt>
                <c:pt idx="2703">
                  <c:v>154.62</c:v>
                </c:pt>
                <c:pt idx="2704">
                  <c:v>154.82</c:v>
                </c:pt>
                <c:pt idx="2705">
                  <c:v>154.54</c:v>
                </c:pt>
                <c:pt idx="2706">
                  <c:v>154.88999999999999</c:v>
                </c:pt>
                <c:pt idx="2707">
                  <c:v>154.56</c:v>
                </c:pt>
                <c:pt idx="2708">
                  <c:v>154.66999999999999</c:v>
                </c:pt>
                <c:pt idx="2709">
                  <c:v>154.38999999999999</c:v>
                </c:pt>
                <c:pt idx="2710">
                  <c:v>154.25</c:v>
                </c:pt>
                <c:pt idx="2711">
                  <c:v>154.30000000000001</c:v>
                </c:pt>
                <c:pt idx="2712">
                  <c:v>154.36000000000001</c:v>
                </c:pt>
                <c:pt idx="2713">
                  <c:v>154.12</c:v>
                </c:pt>
                <c:pt idx="2714">
                  <c:v>153.94</c:v>
                </c:pt>
                <c:pt idx="2715">
                  <c:v>153.93</c:v>
                </c:pt>
                <c:pt idx="2716">
                  <c:v>153.96</c:v>
                </c:pt>
                <c:pt idx="2717">
                  <c:v>154.12</c:v>
                </c:pt>
                <c:pt idx="2718">
                  <c:v>154.12</c:v>
                </c:pt>
                <c:pt idx="2719">
                  <c:v>154.25</c:v>
                </c:pt>
                <c:pt idx="2720">
                  <c:v>154.01</c:v>
                </c:pt>
                <c:pt idx="2721">
                  <c:v>154.1</c:v>
                </c:pt>
                <c:pt idx="2722">
                  <c:v>154.05000000000001</c:v>
                </c:pt>
                <c:pt idx="2723">
                  <c:v>154.46</c:v>
                </c:pt>
                <c:pt idx="2724">
                  <c:v>154.30000000000001</c:v>
                </c:pt>
                <c:pt idx="2725">
                  <c:v>154.33000000000001</c:v>
                </c:pt>
                <c:pt idx="2726">
                  <c:v>153.82</c:v>
                </c:pt>
                <c:pt idx="2727">
                  <c:v>153.84</c:v>
                </c:pt>
                <c:pt idx="2728">
                  <c:v>153.86000000000001</c:v>
                </c:pt>
                <c:pt idx="2729">
                  <c:v>153.76</c:v>
                </c:pt>
                <c:pt idx="2730">
                  <c:v>152.97999999999999</c:v>
                </c:pt>
                <c:pt idx="2731">
                  <c:v>152.35</c:v>
                </c:pt>
                <c:pt idx="2732">
                  <c:v>152.34</c:v>
                </c:pt>
                <c:pt idx="2733">
                  <c:v>152.06</c:v>
                </c:pt>
                <c:pt idx="2734">
                  <c:v>151.94</c:v>
                </c:pt>
                <c:pt idx="2735">
                  <c:v>151.21</c:v>
                </c:pt>
                <c:pt idx="2736">
                  <c:v>150.74</c:v>
                </c:pt>
                <c:pt idx="2737">
                  <c:v>149.11000000000001</c:v>
                </c:pt>
                <c:pt idx="2738">
                  <c:v>149.06</c:v>
                </c:pt>
                <c:pt idx="2739">
                  <c:v>148.94999999999999</c:v>
                </c:pt>
                <c:pt idx="2740">
                  <c:v>148.78</c:v>
                </c:pt>
                <c:pt idx="2741">
                  <c:v>148.22</c:v>
                </c:pt>
                <c:pt idx="2742">
                  <c:v>148.01</c:v>
                </c:pt>
                <c:pt idx="2743">
                  <c:v>147.87</c:v>
                </c:pt>
                <c:pt idx="2744">
                  <c:v>147.44</c:v>
                </c:pt>
                <c:pt idx="2745">
                  <c:v>146.91</c:v>
                </c:pt>
                <c:pt idx="2746">
                  <c:v>146.62</c:v>
                </c:pt>
                <c:pt idx="2747">
                  <c:v>146.6</c:v>
                </c:pt>
                <c:pt idx="2748">
                  <c:v>146.05000000000001</c:v>
                </c:pt>
                <c:pt idx="2749">
                  <c:v>145.97999999999999</c:v>
                </c:pt>
                <c:pt idx="2750">
                  <c:v>145.93</c:v>
                </c:pt>
                <c:pt idx="2751">
                  <c:v>143.69999999999999</c:v>
                </c:pt>
                <c:pt idx="2752">
                  <c:v>143.29</c:v>
                </c:pt>
                <c:pt idx="2753">
                  <c:v>142.32</c:v>
                </c:pt>
                <c:pt idx="2754">
                  <c:v>141.63999999999999</c:v>
                </c:pt>
                <c:pt idx="2755">
                  <c:v>#N/A</c:v>
                </c:pt>
                <c:pt idx="2756">
                  <c:v>140.82</c:v>
                </c:pt>
                <c:pt idx="2757">
                  <c:v>140.54</c:v>
                </c:pt>
                <c:pt idx="2758">
                  <c:v>140.22</c:v>
                </c:pt>
                <c:pt idx="2759">
                  <c:v>139.88</c:v>
                </c:pt>
                <c:pt idx="2760">
                  <c:v>139.61000000000001</c:v>
                </c:pt>
                <c:pt idx="2761">
                  <c:v>139.44999999999999</c:v>
                </c:pt>
                <c:pt idx="2762">
                  <c:v>139.18</c:v>
                </c:pt>
                <c:pt idx="2763">
                  <c:v>139.06</c:v>
                </c:pt>
                <c:pt idx="2764">
                  <c:v>137.44</c:v>
                </c:pt>
                <c:pt idx="2765">
                  <c:v>137.16</c:v>
                </c:pt>
                <c:pt idx="2766">
                  <c:v>136.97</c:v>
                </c:pt>
                <c:pt idx="2767">
                  <c:v>136.88</c:v>
                </c:pt>
                <c:pt idx="2768">
                  <c:v>136.87</c:v>
                </c:pt>
                <c:pt idx="2769">
                  <c:v>136.75</c:v>
                </c:pt>
                <c:pt idx="2770">
                  <c:v>136.63</c:v>
                </c:pt>
                <c:pt idx="2771">
                  <c:v>136.32</c:v>
                </c:pt>
                <c:pt idx="2772">
                  <c:v>136.28</c:v>
                </c:pt>
                <c:pt idx="2773">
                  <c:v>136.30000000000001</c:v>
                </c:pt>
                <c:pt idx="2774">
                  <c:v>136.16999999999999</c:v>
                </c:pt>
                <c:pt idx="2775">
                  <c:v>136.25</c:v>
                </c:pt>
                <c:pt idx="2776">
                  <c:v>136.31</c:v>
                </c:pt>
                <c:pt idx="2777">
                  <c:v>136.37</c:v>
                </c:pt>
                <c:pt idx="2778">
                  <c:v>137.29</c:v>
                </c:pt>
                <c:pt idx="2779">
                  <c:v>137.29</c:v>
                </c:pt>
                <c:pt idx="2780">
                  <c:v>137.41999999999999</c:v>
                </c:pt>
                <c:pt idx="2781">
                  <c:v>136.52000000000001</c:v>
                </c:pt>
                <c:pt idx="2782">
                  <c:v>136.61000000000001</c:v>
                </c:pt>
                <c:pt idx="2783">
                  <c:v>136.9</c:v>
                </c:pt>
                <c:pt idx="2784">
                  <c:v>136.86000000000001</c:v>
                </c:pt>
                <c:pt idx="2785">
                  <c:v>137.28</c:v>
                </c:pt>
                <c:pt idx="2786">
                  <c:v>137.08000000000001</c:v>
                </c:pt>
                <c:pt idx="2787">
                  <c:v>137.6</c:v>
                </c:pt>
                <c:pt idx="2788">
                  <c:v>137.6</c:v>
                </c:pt>
                <c:pt idx="2789">
                  <c:v>137.62</c:v>
                </c:pt>
                <c:pt idx="2790">
                  <c:v>137.80000000000001</c:v>
                </c:pt>
                <c:pt idx="2791">
                  <c:v>137.83000000000001</c:v>
                </c:pt>
                <c:pt idx="2792">
                  <c:v>138.1</c:v>
                </c:pt>
                <c:pt idx="2793">
                  <c:v>140.4</c:v>
                </c:pt>
                <c:pt idx="2794">
                  <c:v>140.53</c:v>
                </c:pt>
                <c:pt idx="2795">
                  <c:v>140.72999999999999</c:v>
                </c:pt>
                <c:pt idx="2796">
                  <c:v>141.16999999999999</c:v>
                </c:pt>
                <c:pt idx="2797">
                  <c:v>141.12</c:v>
                </c:pt>
                <c:pt idx="2798">
                  <c:v>141.36000000000001</c:v>
                </c:pt>
                <c:pt idx="2799">
                  <c:v>141.35</c:v>
                </c:pt>
                <c:pt idx="2800">
                  <c:v>141.4</c:v>
                </c:pt>
                <c:pt idx="2801">
                  <c:v>141.41</c:v>
                </c:pt>
                <c:pt idx="2802">
                  <c:v>141.43</c:v>
                </c:pt>
                <c:pt idx="2803">
                  <c:v>141.4</c:v>
                </c:pt>
                <c:pt idx="2804">
                  <c:v>141.71</c:v>
                </c:pt>
                <c:pt idx="2805">
                  <c:v>141.26</c:v>
                </c:pt>
                <c:pt idx="2806">
                  <c:v>141.28</c:v>
                </c:pt>
                <c:pt idx="2807">
                  <c:v>141.16999999999999</c:v>
                </c:pt>
                <c:pt idx="2808">
                  <c:v>141.05000000000001</c:v>
                </c:pt>
                <c:pt idx="2809">
                  <c:v>141.26</c:v>
                </c:pt>
                <c:pt idx="2810">
                  <c:v>141.30000000000001</c:v>
                </c:pt>
                <c:pt idx="2811">
                  <c:v>141.53</c:v>
                </c:pt>
                <c:pt idx="2812">
                  <c:v>141.4</c:v>
                </c:pt>
                <c:pt idx="2813">
                  <c:v>141.27000000000001</c:v>
                </c:pt>
                <c:pt idx="2814">
                  <c:v>141.16</c:v>
                </c:pt>
                <c:pt idx="2815">
                  <c:v>140.69</c:v>
                </c:pt>
                <c:pt idx="2816">
                  <c:v>140.62</c:v>
                </c:pt>
                <c:pt idx="2817">
                  <c:v>140.62</c:v>
                </c:pt>
                <c:pt idx="2818">
                  <c:v>140</c:v>
                </c:pt>
                <c:pt idx="2819">
                  <c:v>140.03</c:v>
                </c:pt>
                <c:pt idx="2820">
                  <c:v>139.58000000000001</c:v>
                </c:pt>
                <c:pt idx="2821">
                  <c:v>139.32</c:v>
                </c:pt>
                <c:pt idx="2822">
                  <c:v>138.94999999999999</c:v>
                </c:pt>
                <c:pt idx="2823">
                  <c:v>138.75</c:v>
                </c:pt>
                <c:pt idx="2824">
                  <c:v>138.63999999999999</c:v>
                </c:pt>
                <c:pt idx="2825">
                  <c:v>137.58000000000001</c:v>
                </c:pt>
                <c:pt idx="2826">
                  <c:v>136.99</c:v>
                </c:pt>
                <c:pt idx="2827">
                  <c:v>136.54</c:v>
                </c:pt>
                <c:pt idx="2828">
                  <c:v>135.99</c:v>
                </c:pt>
                <c:pt idx="2829">
                  <c:v>135.96</c:v>
                </c:pt>
                <c:pt idx="2830">
                  <c:v>135.75</c:v>
                </c:pt>
                <c:pt idx="2831">
                  <c:v>135.54</c:v>
                </c:pt>
                <c:pt idx="2832">
                  <c:v>135.72999999999999</c:v>
                </c:pt>
                <c:pt idx="2833">
                  <c:v>#N/A</c:v>
                </c:pt>
                <c:pt idx="2834">
                  <c:v>135.74</c:v>
                </c:pt>
                <c:pt idx="2835">
                  <c:v>135.31</c:v>
                </c:pt>
                <c:pt idx="2836">
                  <c:v>135</c:v>
                </c:pt>
                <c:pt idx="2837">
                  <c:v>134.29</c:v>
                </c:pt>
                <c:pt idx="2838">
                  <c:v>133.47999999999999</c:v>
                </c:pt>
                <c:pt idx="2839">
                  <c:v>133.4</c:v>
                </c:pt>
                <c:pt idx="2840">
                  <c:v>132.77000000000001</c:v>
                </c:pt>
                <c:pt idx="2841">
                  <c:v>132.55000000000001</c:v>
                </c:pt>
                <c:pt idx="2842">
                  <c:v>132.24</c:v>
                </c:pt>
                <c:pt idx="2843">
                  <c:v>131.33000000000001</c:v>
                </c:pt>
                <c:pt idx="2844">
                  <c:v>131.13999999999999</c:v>
                </c:pt>
                <c:pt idx="2845">
                  <c:v>130.47</c:v>
                </c:pt>
                <c:pt idx="2846">
                  <c:v>130.34</c:v>
                </c:pt>
                <c:pt idx="2847">
                  <c:v>129.66999999999999</c:v>
                </c:pt>
                <c:pt idx="2848">
                  <c:v>129.36000000000001</c:v>
                </c:pt>
                <c:pt idx="2849">
                  <c:v>128.97999999999999</c:v>
                </c:pt>
                <c:pt idx="2850">
                  <c:v>128.81</c:v>
                </c:pt>
                <c:pt idx="2851">
                  <c:v>127.76</c:v>
                </c:pt>
                <c:pt idx="2852">
                  <c:v>127.18</c:v>
                </c:pt>
                <c:pt idx="2853">
                  <c:v>126.64</c:v>
                </c:pt>
                <c:pt idx="2854">
                  <c:v>126.54</c:v>
                </c:pt>
                <c:pt idx="2855">
                  <c:v>126.23</c:v>
                </c:pt>
                <c:pt idx="2856">
                  <c:v>125.48</c:v>
                </c:pt>
                <c:pt idx="2857">
                  <c:v>125.04</c:v>
                </c:pt>
                <c:pt idx="2858">
                  <c:v>124.76</c:v>
                </c:pt>
                <c:pt idx="2859">
                  <c:v>124.45</c:v>
                </c:pt>
                <c:pt idx="2860">
                  <c:v>123.97</c:v>
                </c:pt>
                <c:pt idx="2861">
                  <c:v>123.22</c:v>
                </c:pt>
                <c:pt idx="2862">
                  <c:v>122.72</c:v>
                </c:pt>
                <c:pt idx="2863">
                  <c:v>122.17</c:v>
                </c:pt>
                <c:pt idx="2864">
                  <c:v>121.97</c:v>
                </c:pt>
                <c:pt idx="2865">
                  <c:v>121.17</c:v>
                </c:pt>
                <c:pt idx="2866">
                  <c:v>120.81</c:v>
                </c:pt>
                <c:pt idx="2867">
                  <c:v>120.32</c:v>
                </c:pt>
                <c:pt idx="2868">
                  <c:v>119.91</c:v>
                </c:pt>
                <c:pt idx="2869">
                  <c:v>119.36</c:v>
                </c:pt>
                <c:pt idx="2870">
                  <c:v>119.14</c:v>
                </c:pt>
                <c:pt idx="2871">
                  <c:v>118.65</c:v>
                </c:pt>
                <c:pt idx="2872">
                  <c:v>118.58</c:v>
                </c:pt>
                <c:pt idx="2873">
                  <c:v>118.01</c:v>
                </c:pt>
                <c:pt idx="2874">
                  <c:v>117.62</c:v>
                </c:pt>
                <c:pt idx="2875">
                  <c:v>117.61</c:v>
                </c:pt>
                <c:pt idx="2876">
                  <c:v>117.01</c:v>
                </c:pt>
                <c:pt idx="2877">
                  <c:v>116.09</c:v>
                </c:pt>
                <c:pt idx="2878">
                  <c:v>115.76</c:v>
                </c:pt>
                <c:pt idx="2879">
                  <c:v>115.4</c:v>
                </c:pt>
                <c:pt idx="2880">
                  <c:v>115.35</c:v>
                </c:pt>
                <c:pt idx="2881">
                  <c:v>115.12</c:v>
                </c:pt>
                <c:pt idx="2882">
                  <c:v>114.44</c:v>
                </c:pt>
                <c:pt idx="2883">
                  <c:v>114.12</c:v>
                </c:pt>
                <c:pt idx="2884">
                  <c:v>113.51</c:v>
                </c:pt>
                <c:pt idx="2885">
                  <c:v>112.87</c:v>
                </c:pt>
                <c:pt idx="2886">
                  <c:v>112.74</c:v>
                </c:pt>
                <c:pt idx="2887">
                  <c:v>112.36</c:v>
                </c:pt>
                <c:pt idx="2888">
                  <c:v>112.28</c:v>
                </c:pt>
                <c:pt idx="2889">
                  <c:v>112.1</c:v>
                </c:pt>
                <c:pt idx="2890">
                  <c:v>111.92</c:v>
                </c:pt>
                <c:pt idx="2891">
                  <c:v>111.86</c:v>
                </c:pt>
                <c:pt idx="2892">
                  <c:v>111.51</c:v>
                </c:pt>
                <c:pt idx="2893">
                  <c:v>111.39</c:v>
                </c:pt>
                <c:pt idx="2894">
                  <c:v>111.04</c:v>
                </c:pt>
                <c:pt idx="2895">
                  <c:v>110.78</c:v>
                </c:pt>
                <c:pt idx="2896">
                  <c:v>110.49</c:v>
                </c:pt>
                <c:pt idx="2897">
                  <c:v>110.29</c:v>
                </c:pt>
                <c:pt idx="2898">
                  <c:v>110.04</c:v>
                </c:pt>
                <c:pt idx="2899">
                  <c:v>109.67</c:v>
                </c:pt>
                <c:pt idx="2900">
                  <c:v>109.83</c:v>
                </c:pt>
                <c:pt idx="2901">
                  <c:v>109.79</c:v>
                </c:pt>
                <c:pt idx="2902">
                  <c:v>109.71</c:v>
                </c:pt>
                <c:pt idx="2903">
                  <c:v>109.6</c:v>
                </c:pt>
                <c:pt idx="2904">
                  <c:v>109.58</c:v>
                </c:pt>
                <c:pt idx="2905">
                  <c:v>109.44</c:v>
                </c:pt>
                <c:pt idx="2906">
                  <c:v>109.44</c:v>
                </c:pt>
                <c:pt idx="2907">
                  <c:v>109.78</c:v>
                </c:pt>
                <c:pt idx="2908">
                  <c:v>109.77</c:v>
                </c:pt>
                <c:pt idx="2909">
                  <c:v>109.5</c:v>
                </c:pt>
                <c:pt idx="2910">
                  <c:v>109.09</c:v>
                </c:pt>
                <c:pt idx="2911">
                  <c:v>109.08</c:v>
                </c:pt>
                <c:pt idx="2912">
                  <c:v>109.99</c:v>
                </c:pt>
                <c:pt idx="2913">
                  <c:v>110.05</c:v>
                </c:pt>
                <c:pt idx="2914">
                  <c:v>109.87</c:v>
                </c:pt>
                <c:pt idx="2915">
                  <c:v>109.73</c:v>
                </c:pt>
                <c:pt idx="2916">
                  <c:v>109.25</c:v>
                </c:pt>
                <c:pt idx="2917">
                  <c:v>108.99</c:v>
                </c:pt>
                <c:pt idx="2918">
                  <c:v>109.03</c:v>
                </c:pt>
                <c:pt idx="2919">
                  <c:v>109.02</c:v>
                </c:pt>
                <c:pt idx="2920">
                  <c:v>108.03</c:v>
                </c:pt>
                <c:pt idx="2921">
                  <c:v>108.08</c:v>
                </c:pt>
                <c:pt idx="2922">
                  <c:v>107.35</c:v>
                </c:pt>
                <c:pt idx="2923">
                  <c:v>106.91</c:v>
                </c:pt>
                <c:pt idx="2924">
                  <c:v>106.04</c:v>
                </c:pt>
                <c:pt idx="2925">
                  <c:v>105.45</c:v>
                </c:pt>
                <c:pt idx="2926">
                  <c:v>105.15</c:v>
                </c:pt>
                <c:pt idx="2927">
                  <c:v>105.16</c:v>
                </c:pt>
                <c:pt idx="2928">
                  <c:v>105.16</c:v>
                </c:pt>
                <c:pt idx="2929">
                  <c:v>105.16</c:v>
                </c:pt>
                <c:pt idx="2930">
                  <c:v>104.99</c:v>
                </c:pt>
                <c:pt idx="2931">
                  <c:v>105.6</c:v>
                </c:pt>
                <c:pt idx="2932">
                  <c:v>105.62</c:v>
                </c:pt>
                <c:pt idx="2933">
                  <c:v>105.52</c:v>
                </c:pt>
                <c:pt idx="2934">
                  <c:v>105.05</c:v>
                </c:pt>
                <c:pt idx="2935">
                  <c:v>105.37</c:v>
                </c:pt>
                <c:pt idx="2936">
                  <c:v>105.56</c:v>
                </c:pt>
                <c:pt idx="2937">
                  <c:v>105.77</c:v>
                </c:pt>
                <c:pt idx="2938">
                  <c:v>105.94</c:v>
                </c:pt>
                <c:pt idx="2939">
                  <c:v>106.59</c:v>
                </c:pt>
                <c:pt idx="2940">
                  <c:v>#N/A</c:v>
                </c:pt>
                <c:pt idx="2941">
                  <c:v>106.53</c:v>
                </c:pt>
                <c:pt idx="2942">
                  <c:v>106.02</c:v>
                </c:pt>
                <c:pt idx="2943">
                  <c:v>105.68</c:v>
                </c:pt>
                <c:pt idx="2944">
                  <c:v>105.36</c:v>
                </c:pt>
                <c:pt idx="2945">
                  <c:v>105.62</c:v>
                </c:pt>
                <c:pt idx="2946">
                  <c:v>105.61</c:v>
                </c:pt>
                <c:pt idx="2947">
                  <c:v>106.18</c:v>
                </c:pt>
                <c:pt idx="2948">
                  <c:v>106.47</c:v>
                </c:pt>
                <c:pt idx="2949">
                  <c:v>106.37</c:v>
                </c:pt>
                <c:pt idx="2950">
                  <c:v>106.6</c:v>
                </c:pt>
                <c:pt idx="2951">
                  <c:v>106.72</c:v>
                </c:pt>
                <c:pt idx="2952">
                  <c:v>107.3</c:v>
                </c:pt>
                <c:pt idx="2953">
                  <c:v>107.72</c:v>
                </c:pt>
                <c:pt idx="2954">
                  <c:v>108.65</c:v>
                </c:pt>
                <c:pt idx="2955">
                  <c:v>108.67</c:v>
                </c:pt>
                <c:pt idx="2956">
                  <c:v>108.87</c:v>
                </c:pt>
                <c:pt idx="2957">
                  <c:v>109.58</c:v>
                </c:pt>
                <c:pt idx="2958">
                  <c:v>109.68</c:v>
                </c:pt>
                <c:pt idx="2959">
                  <c:v>109.66</c:v>
                </c:pt>
                <c:pt idx="2960">
                  <c:v>109.69</c:v>
                </c:pt>
                <c:pt idx="2961">
                  <c:v>110.02</c:v>
                </c:pt>
                <c:pt idx="2962">
                  <c:v>110.54</c:v>
                </c:pt>
                <c:pt idx="2963">
                  <c:v>110.55</c:v>
                </c:pt>
                <c:pt idx="2964">
                  <c:v>110.58</c:v>
                </c:pt>
                <c:pt idx="2965">
                  <c:v>110.52</c:v>
                </c:pt>
                <c:pt idx="2966">
                  <c:v>110.37</c:v>
                </c:pt>
                <c:pt idx="2967">
                  <c:v>110.82</c:v>
                </c:pt>
                <c:pt idx="2968">
                  <c:v>110.75</c:v>
                </c:pt>
                <c:pt idx="2969">
                  <c:v>110.64</c:v>
                </c:pt>
                <c:pt idx="2970">
                  <c:v>110.79</c:v>
                </c:pt>
                <c:pt idx="2971">
                  <c:v>110.98</c:v>
                </c:pt>
                <c:pt idx="2972">
                  <c:v>110.94</c:v>
                </c:pt>
                <c:pt idx="2973">
                  <c:v>111</c:v>
                </c:pt>
                <c:pt idx="2974">
                  <c:v>111</c:v>
                </c:pt>
                <c:pt idx="2975">
                  <c:v>110.3</c:v>
                </c:pt>
                <c:pt idx="2976">
                  <c:v>110.32</c:v>
                </c:pt>
                <c:pt idx="2977">
                  <c:v>110.21</c:v>
                </c:pt>
                <c:pt idx="2978">
                  <c:v>111.21</c:v>
                </c:pt>
                <c:pt idx="2979">
                  <c:v>112.92</c:v>
                </c:pt>
                <c:pt idx="2980">
                  <c:v>113.04</c:v>
                </c:pt>
                <c:pt idx="2981">
                  <c:v>113.13</c:v>
                </c:pt>
                <c:pt idx="2982">
                  <c:v>113.53</c:v>
                </c:pt>
                <c:pt idx="2983">
                  <c:v>113.53</c:v>
                </c:pt>
                <c:pt idx="2984">
                  <c:v>113.64</c:v>
                </c:pt>
                <c:pt idx="2985">
                  <c:v>113.9</c:v>
                </c:pt>
                <c:pt idx="2986">
                  <c:v>113.64</c:v>
                </c:pt>
                <c:pt idx="2987">
                  <c:v>113.7</c:v>
                </c:pt>
                <c:pt idx="2988">
                  <c:v>113.65</c:v>
                </c:pt>
                <c:pt idx="2989">
                  <c:v>112.77</c:v>
                </c:pt>
                <c:pt idx="2990">
                  <c:v>112.71</c:v>
                </c:pt>
                <c:pt idx="2991">
                  <c:v>112.66</c:v>
                </c:pt>
                <c:pt idx="2992">
                  <c:v>113.03</c:v>
                </c:pt>
                <c:pt idx="2993">
                  <c:v>113.13</c:v>
                </c:pt>
                <c:pt idx="2994">
                  <c:v>113.06</c:v>
                </c:pt>
                <c:pt idx="2995">
                  <c:v>113.03</c:v>
                </c:pt>
                <c:pt idx="2996">
                  <c:v>113.03</c:v>
                </c:pt>
                <c:pt idx="2997">
                  <c:v>113.03</c:v>
                </c:pt>
                <c:pt idx="2998">
                  <c:v>113.42</c:v>
                </c:pt>
                <c:pt idx="2999">
                  <c:v>113.79</c:v>
                </c:pt>
                <c:pt idx="3000">
                  <c:v>113.45</c:v>
                </c:pt>
                <c:pt idx="3001">
                  <c:v>113.38</c:v>
                </c:pt>
                <c:pt idx="3002">
                  <c:v>113.37</c:v>
                </c:pt>
                <c:pt idx="3003">
                  <c:v>#N/A</c:v>
                </c:pt>
                <c:pt idx="3004">
                  <c:v>113.32</c:v>
                </c:pt>
                <c:pt idx="3005">
                  <c:v>113.2</c:v>
                </c:pt>
                <c:pt idx="3006">
                  <c:v>113.14</c:v>
                </c:pt>
                <c:pt idx="3007">
                  <c:v>113.06</c:v>
                </c:pt>
                <c:pt idx="3008">
                  <c:v>113</c:v>
                </c:pt>
                <c:pt idx="3009">
                  <c:v>112.51</c:v>
                </c:pt>
                <c:pt idx="3010">
                  <c:v>112.4</c:v>
                </c:pt>
                <c:pt idx="3011">
                  <c:v>112.23</c:v>
                </c:pt>
                <c:pt idx="3012">
                  <c:v>112.15</c:v>
                </c:pt>
                <c:pt idx="3013">
                  <c:v>112.08</c:v>
                </c:pt>
                <c:pt idx="3014">
                  <c:v>111.31</c:v>
                </c:pt>
                <c:pt idx="3015">
                  <c:v>111.11</c:v>
                </c:pt>
                <c:pt idx="3016">
                  <c:v>110.9</c:v>
                </c:pt>
                <c:pt idx="3017">
                  <c:v>109.79</c:v>
                </c:pt>
                <c:pt idx="3018">
                  <c:v>109.74</c:v>
                </c:pt>
                <c:pt idx="3019">
                  <c:v>109.71</c:v>
                </c:pt>
                <c:pt idx="3020">
                  <c:v>109.68</c:v>
                </c:pt>
                <c:pt idx="3021">
                  <c:v>109.44</c:v>
                </c:pt>
                <c:pt idx="3022">
                  <c:v>108.93</c:v>
                </c:pt>
                <c:pt idx="3023">
                  <c:v>108.82</c:v>
                </c:pt>
                <c:pt idx="3024">
                  <c:v>108.67</c:v>
                </c:pt>
                <c:pt idx="3025">
                  <c:v>108.49</c:v>
                </c:pt>
                <c:pt idx="3026">
                  <c:v>107.96</c:v>
                </c:pt>
                <c:pt idx="3027">
                  <c:v>107.82</c:v>
                </c:pt>
                <c:pt idx="3028">
                  <c:v>107.81</c:v>
                </c:pt>
                <c:pt idx="3029">
                  <c:v>107.46</c:v>
                </c:pt>
                <c:pt idx="3030">
                  <c:v>107.34</c:v>
                </c:pt>
                <c:pt idx="3031">
                  <c:v>107.34</c:v>
                </c:pt>
                <c:pt idx="3032">
                  <c:v>107.08</c:v>
                </c:pt>
                <c:pt idx="3033">
                  <c:v>107.12</c:v>
                </c:pt>
                <c:pt idx="3034">
                  <c:v>106.82</c:v>
                </c:pt>
                <c:pt idx="3035">
                  <c:v>106.82</c:v>
                </c:pt>
                <c:pt idx="3036">
                  <c:v>107.13</c:v>
                </c:pt>
                <c:pt idx="3037">
                  <c:v>106.91</c:v>
                </c:pt>
                <c:pt idx="3038">
                  <c:v>106.94</c:v>
                </c:pt>
                <c:pt idx="3039">
                  <c:v>107.01</c:v>
                </c:pt>
                <c:pt idx="3040">
                  <c:v>107.29</c:v>
                </c:pt>
                <c:pt idx="3041">
                  <c:v>107.29</c:v>
                </c:pt>
                <c:pt idx="3042">
                  <c:v>107.19</c:v>
                </c:pt>
                <c:pt idx="3043">
                  <c:v>107.41</c:v>
                </c:pt>
                <c:pt idx="3044">
                  <c:v>107.06</c:v>
                </c:pt>
                <c:pt idx="3045">
                  <c:v>106.99</c:v>
                </c:pt>
                <c:pt idx="3046">
                  <c:v>106.95</c:v>
                </c:pt>
                <c:pt idx="3047">
                  <c:v>106.95</c:v>
                </c:pt>
                <c:pt idx="3048">
                  <c:v>106.74</c:v>
                </c:pt>
                <c:pt idx="3049">
                  <c:v>106.31</c:v>
                </c:pt>
                <c:pt idx="3050">
                  <c:v>106.62</c:v>
                </c:pt>
                <c:pt idx="3051">
                  <c:v>106.63</c:v>
                </c:pt>
                <c:pt idx="3052">
                  <c:v>106.17</c:v>
                </c:pt>
                <c:pt idx="3053">
                  <c:v>105.87</c:v>
                </c:pt>
                <c:pt idx="3054">
                  <c:v>106.14</c:v>
                </c:pt>
                <c:pt idx="3055">
                  <c:v>106.11</c:v>
                </c:pt>
                <c:pt idx="3056">
                  <c:v>106.23</c:v>
                </c:pt>
                <c:pt idx="3057">
                  <c:v>105.84</c:v>
                </c:pt>
                <c:pt idx="3058">
                  <c:v>105.76</c:v>
                </c:pt>
                <c:pt idx="3059">
                  <c:v>105.61</c:v>
                </c:pt>
                <c:pt idx="3060">
                  <c:v>105.59</c:v>
                </c:pt>
                <c:pt idx="3061">
                  <c:v>105.41</c:v>
                </c:pt>
                <c:pt idx="3062">
                  <c:v>105.45</c:v>
                </c:pt>
                <c:pt idx="3063">
                  <c:v>#N/A</c:v>
                </c:pt>
                <c:pt idx="3064">
                  <c:v>104.8</c:v>
                </c:pt>
                <c:pt idx="3065">
                  <c:v>104.63</c:v>
                </c:pt>
                <c:pt idx="3066">
                  <c:v>104.91</c:v>
                </c:pt>
                <c:pt idx="3067">
                  <c:v>104.94</c:v>
                </c:pt>
                <c:pt idx="3068">
                  <c:v>104.7</c:v>
                </c:pt>
                <c:pt idx="3069">
                  <c:v>104.59</c:v>
                </c:pt>
                <c:pt idx="3070">
                  <c:v>104.56</c:v>
                </c:pt>
                <c:pt idx="3071">
                  <c:v>106.01</c:v>
                </c:pt>
                <c:pt idx="3072">
                  <c:v>106.01</c:v>
                </c:pt>
                <c:pt idx="3073">
                  <c:v>107.2</c:v>
                </c:pt>
                <c:pt idx="3074">
                  <c:v>107.32</c:v>
                </c:pt>
                <c:pt idx="3075">
                  <c:v>107.56</c:v>
                </c:pt>
                <c:pt idx="3076">
                  <c:v>108.07</c:v>
                </c:pt>
                <c:pt idx="3077">
                  <c:v>107.8</c:v>
                </c:pt>
                <c:pt idx="3078">
                  <c:v>107.8</c:v>
                </c:pt>
                <c:pt idx="3079">
                  <c:v>107.8</c:v>
                </c:pt>
                <c:pt idx="3080">
                  <c:v>107.76</c:v>
                </c:pt>
                <c:pt idx="3081">
                  <c:v>107.75</c:v>
                </c:pt>
                <c:pt idx="3082">
                  <c:v>107.83</c:v>
                </c:pt>
                <c:pt idx="3083">
                  <c:v>107.76</c:v>
                </c:pt>
                <c:pt idx="3084">
                  <c:v>107.84</c:v>
                </c:pt>
                <c:pt idx="3085">
                  <c:v>108.1</c:v>
                </c:pt>
                <c:pt idx="3086">
                  <c:v>107.98</c:v>
                </c:pt>
                <c:pt idx="3087">
                  <c:v>107.97</c:v>
                </c:pt>
                <c:pt idx="3088">
                  <c:v>108.05</c:v>
                </c:pt>
                <c:pt idx="3089">
                  <c:v>107.83</c:v>
                </c:pt>
                <c:pt idx="3090">
                  <c:v>107.14</c:v>
                </c:pt>
                <c:pt idx="3091">
                  <c:v>107.13</c:v>
                </c:pt>
                <c:pt idx="3092">
                  <c:v>107.51</c:v>
                </c:pt>
                <c:pt idx="3093">
                  <c:v>107.49</c:v>
                </c:pt>
                <c:pt idx="3094">
                  <c:v>107.56</c:v>
                </c:pt>
                <c:pt idx="3095">
                  <c:v>108.12</c:v>
                </c:pt>
                <c:pt idx="3096">
                  <c:v>108.1</c:v>
                </c:pt>
                <c:pt idx="3097">
                  <c:v>108.08</c:v>
                </c:pt>
                <c:pt idx="3098">
                  <c:v>110.66</c:v>
                </c:pt>
                <c:pt idx="3099">
                  <c:v>111.46</c:v>
                </c:pt>
                <c:pt idx="3100">
                  <c:v>111.35</c:v>
                </c:pt>
                <c:pt idx="3101">
                  <c:v>111.08</c:v>
                </c:pt>
                <c:pt idx="3102">
                  <c:v>112.09</c:v>
                </c:pt>
                <c:pt idx="3103">
                  <c:v>112.31</c:v>
                </c:pt>
                <c:pt idx="3104">
                  <c:v>112.53</c:v>
                </c:pt>
                <c:pt idx="3105">
                  <c:v>113.3</c:v>
                </c:pt>
                <c:pt idx="3106">
                  <c:v>113.82</c:v>
                </c:pt>
                <c:pt idx="3107">
                  <c:v>115.99</c:v>
                </c:pt>
                <c:pt idx="3108">
                  <c:v>116.49</c:v>
                </c:pt>
                <c:pt idx="3109">
                  <c:v>116.85</c:v>
                </c:pt>
                <c:pt idx="3110">
                  <c:v>116.58</c:v>
                </c:pt>
                <c:pt idx="3111">
                  <c:v>116.86</c:v>
                </c:pt>
                <c:pt idx="3112">
                  <c:v>117.34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C-40F1-B04A-0B665E409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PPI与水泥价格!$C$20</c15:sqref>
                        </c15:formulaRef>
                      </c:ext>
                    </c:extLst>
                    <c:strCache>
                      <c:ptCount val="1"/>
                      <c:pt idx="0">
                        <c:v>中国:PPI:石膏、水泥制品及类似制品制造:当月同比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PPI与水泥价格!$A$21:$A$3133</c15:sqref>
                        </c15:formulaRef>
                      </c:ext>
                    </c:extLst>
                    <c:numCache>
                      <c:formatCode>yyyy\-mm\-dd</c:formatCode>
                      <c:ptCount val="3113"/>
                      <c:pt idx="0">
                        <c:v>39113</c:v>
                      </c:pt>
                      <c:pt idx="1">
                        <c:v>39141</c:v>
                      </c:pt>
                      <c:pt idx="2">
                        <c:v>39172</c:v>
                      </c:pt>
                      <c:pt idx="3">
                        <c:v>39202</c:v>
                      </c:pt>
                      <c:pt idx="4">
                        <c:v>39233</c:v>
                      </c:pt>
                      <c:pt idx="5">
                        <c:v>39263</c:v>
                      </c:pt>
                      <c:pt idx="6">
                        <c:v>39294</c:v>
                      </c:pt>
                      <c:pt idx="7">
                        <c:v>39325</c:v>
                      </c:pt>
                      <c:pt idx="8">
                        <c:v>39355</c:v>
                      </c:pt>
                      <c:pt idx="9">
                        <c:v>39386</c:v>
                      </c:pt>
                      <c:pt idx="10">
                        <c:v>39416</c:v>
                      </c:pt>
                      <c:pt idx="11">
                        <c:v>39447</c:v>
                      </c:pt>
                      <c:pt idx="12">
                        <c:v>39478</c:v>
                      </c:pt>
                      <c:pt idx="13">
                        <c:v>39507</c:v>
                      </c:pt>
                      <c:pt idx="14">
                        <c:v>39538</c:v>
                      </c:pt>
                      <c:pt idx="15">
                        <c:v>39568</c:v>
                      </c:pt>
                      <c:pt idx="16">
                        <c:v>39599</c:v>
                      </c:pt>
                      <c:pt idx="17">
                        <c:v>39629</c:v>
                      </c:pt>
                      <c:pt idx="18">
                        <c:v>39660</c:v>
                      </c:pt>
                      <c:pt idx="19">
                        <c:v>39691</c:v>
                      </c:pt>
                      <c:pt idx="20">
                        <c:v>39721</c:v>
                      </c:pt>
                      <c:pt idx="21">
                        <c:v>39752</c:v>
                      </c:pt>
                      <c:pt idx="22">
                        <c:v>39782</c:v>
                      </c:pt>
                      <c:pt idx="23">
                        <c:v>39813</c:v>
                      </c:pt>
                      <c:pt idx="24">
                        <c:v>39844</c:v>
                      </c:pt>
                      <c:pt idx="25">
                        <c:v>39872</c:v>
                      </c:pt>
                      <c:pt idx="26">
                        <c:v>39903</c:v>
                      </c:pt>
                      <c:pt idx="27">
                        <c:v>39933</c:v>
                      </c:pt>
                      <c:pt idx="28">
                        <c:v>39964</c:v>
                      </c:pt>
                      <c:pt idx="29">
                        <c:v>39994</c:v>
                      </c:pt>
                      <c:pt idx="30">
                        <c:v>40025</c:v>
                      </c:pt>
                      <c:pt idx="31">
                        <c:v>40056</c:v>
                      </c:pt>
                      <c:pt idx="32">
                        <c:v>40086</c:v>
                      </c:pt>
                      <c:pt idx="33">
                        <c:v>40117</c:v>
                      </c:pt>
                      <c:pt idx="34">
                        <c:v>40147</c:v>
                      </c:pt>
                      <c:pt idx="35">
                        <c:v>40178</c:v>
                      </c:pt>
                      <c:pt idx="36">
                        <c:v>40209</c:v>
                      </c:pt>
                      <c:pt idx="37">
                        <c:v>40237</c:v>
                      </c:pt>
                      <c:pt idx="38">
                        <c:v>40268</c:v>
                      </c:pt>
                      <c:pt idx="39">
                        <c:v>40298</c:v>
                      </c:pt>
                      <c:pt idx="40">
                        <c:v>40329</c:v>
                      </c:pt>
                      <c:pt idx="41">
                        <c:v>40359</c:v>
                      </c:pt>
                      <c:pt idx="42">
                        <c:v>40390</c:v>
                      </c:pt>
                      <c:pt idx="43">
                        <c:v>40421</c:v>
                      </c:pt>
                      <c:pt idx="44">
                        <c:v>40451</c:v>
                      </c:pt>
                      <c:pt idx="45">
                        <c:v>40482</c:v>
                      </c:pt>
                      <c:pt idx="46">
                        <c:v>40512</c:v>
                      </c:pt>
                      <c:pt idx="47">
                        <c:v>40543</c:v>
                      </c:pt>
                      <c:pt idx="48">
                        <c:v>40574</c:v>
                      </c:pt>
                      <c:pt idx="49">
                        <c:v>40602</c:v>
                      </c:pt>
                      <c:pt idx="50">
                        <c:v>40633</c:v>
                      </c:pt>
                      <c:pt idx="51">
                        <c:v>40663</c:v>
                      </c:pt>
                      <c:pt idx="52">
                        <c:v>40694</c:v>
                      </c:pt>
                      <c:pt idx="53">
                        <c:v>40724</c:v>
                      </c:pt>
                      <c:pt idx="54">
                        <c:v>40755</c:v>
                      </c:pt>
                      <c:pt idx="55">
                        <c:v>40786</c:v>
                      </c:pt>
                      <c:pt idx="56">
                        <c:v>40795</c:v>
                      </c:pt>
                      <c:pt idx="57">
                        <c:v>40814</c:v>
                      </c:pt>
                      <c:pt idx="58">
                        <c:v>40816</c:v>
                      </c:pt>
                      <c:pt idx="59">
                        <c:v>40826</c:v>
                      </c:pt>
                      <c:pt idx="60">
                        <c:v>40827</c:v>
                      </c:pt>
                      <c:pt idx="61">
                        <c:v>40828</c:v>
                      </c:pt>
                      <c:pt idx="62">
                        <c:v>40830</c:v>
                      </c:pt>
                      <c:pt idx="63">
                        <c:v>40833</c:v>
                      </c:pt>
                      <c:pt idx="64">
                        <c:v>40834</c:v>
                      </c:pt>
                      <c:pt idx="65">
                        <c:v>40835</c:v>
                      </c:pt>
                      <c:pt idx="66">
                        <c:v>40841</c:v>
                      </c:pt>
                      <c:pt idx="67">
                        <c:v>40842</c:v>
                      </c:pt>
                      <c:pt idx="68">
                        <c:v>40844</c:v>
                      </c:pt>
                      <c:pt idx="69">
                        <c:v>40847</c:v>
                      </c:pt>
                      <c:pt idx="70">
                        <c:v>40848</c:v>
                      </c:pt>
                      <c:pt idx="71">
                        <c:v>40849</c:v>
                      </c:pt>
                      <c:pt idx="72">
                        <c:v>40850</c:v>
                      </c:pt>
                      <c:pt idx="73">
                        <c:v>40851</c:v>
                      </c:pt>
                      <c:pt idx="74">
                        <c:v>40854</c:v>
                      </c:pt>
                      <c:pt idx="75">
                        <c:v>40855</c:v>
                      </c:pt>
                      <c:pt idx="76">
                        <c:v>40856</c:v>
                      </c:pt>
                      <c:pt idx="77">
                        <c:v>40857</c:v>
                      </c:pt>
                      <c:pt idx="78">
                        <c:v>40858</c:v>
                      </c:pt>
                      <c:pt idx="79">
                        <c:v>40861</c:v>
                      </c:pt>
                      <c:pt idx="80">
                        <c:v>40864</c:v>
                      </c:pt>
                      <c:pt idx="81">
                        <c:v>40865</c:v>
                      </c:pt>
                      <c:pt idx="82">
                        <c:v>40869</c:v>
                      </c:pt>
                      <c:pt idx="83">
                        <c:v>40870</c:v>
                      </c:pt>
                      <c:pt idx="84">
                        <c:v>40871</c:v>
                      </c:pt>
                      <c:pt idx="85">
                        <c:v>40872</c:v>
                      </c:pt>
                      <c:pt idx="86">
                        <c:v>40875</c:v>
                      </c:pt>
                      <c:pt idx="87">
                        <c:v>40877</c:v>
                      </c:pt>
                      <c:pt idx="88">
                        <c:v>40890</c:v>
                      </c:pt>
                      <c:pt idx="89">
                        <c:v>40893</c:v>
                      </c:pt>
                      <c:pt idx="90">
                        <c:v>40896</c:v>
                      </c:pt>
                      <c:pt idx="91">
                        <c:v>40897</c:v>
                      </c:pt>
                      <c:pt idx="92">
                        <c:v>40899</c:v>
                      </c:pt>
                      <c:pt idx="93">
                        <c:v>40900</c:v>
                      </c:pt>
                      <c:pt idx="94">
                        <c:v>40903</c:v>
                      </c:pt>
                      <c:pt idx="95">
                        <c:v>40904</c:v>
                      </c:pt>
                      <c:pt idx="96">
                        <c:v>40907</c:v>
                      </c:pt>
                      <c:pt idx="97">
                        <c:v>40908</c:v>
                      </c:pt>
                      <c:pt idx="98">
                        <c:v>40912</c:v>
                      </c:pt>
                      <c:pt idx="99">
                        <c:v>40914</c:v>
                      </c:pt>
                      <c:pt idx="100">
                        <c:v>40919</c:v>
                      </c:pt>
                      <c:pt idx="101">
                        <c:v>40921</c:v>
                      </c:pt>
                      <c:pt idx="102">
                        <c:v>40924</c:v>
                      </c:pt>
                      <c:pt idx="103">
                        <c:v>40939</c:v>
                      </c:pt>
                      <c:pt idx="104">
                        <c:v>40968</c:v>
                      </c:pt>
                      <c:pt idx="105">
                        <c:v>40969</c:v>
                      </c:pt>
                      <c:pt idx="106">
                        <c:v>40970</c:v>
                      </c:pt>
                      <c:pt idx="107">
                        <c:v>40973</c:v>
                      </c:pt>
                      <c:pt idx="108">
                        <c:v>40974</c:v>
                      </c:pt>
                      <c:pt idx="109">
                        <c:v>40975</c:v>
                      </c:pt>
                      <c:pt idx="110">
                        <c:v>40976</c:v>
                      </c:pt>
                      <c:pt idx="111">
                        <c:v>40977</c:v>
                      </c:pt>
                      <c:pt idx="112">
                        <c:v>40980</c:v>
                      </c:pt>
                      <c:pt idx="113">
                        <c:v>40982</c:v>
                      </c:pt>
                      <c:pt idx="114">
                        <c:v>40983</c:v>
                      </c:pt>
                      <c:pt idx="115">
                        <c:v>40984</c:v>
                      </c:pt>
                      <c:pt idx="116">
                        <c:v>40987</c:v>
                      </c:pt>
                      <c:pt idx="117">
                        <c:v>40988</c:v>
                      </c:pt>
                      <c:pt idx="118">
                        <c:v>40990</c:v>
                      </c:pt>
                      <c:pt idx="119">
                        <c:v>40991</c:v>
                      </c:pt>
                      <c:pt idx="120">
                        <c:v>40994</c:v>
                      </c:pt>
                      <c:pt idx="121">
                        <c:v>40995</c:v>
                      </c:pt>
                      <c:pt idx="122">
                        <c:v>40996</c:v>
                      </c:pt>
                      <c:pt idx="123">
                        <c:v>40997</c:v>
                      </c:pt>
                      <c:pt idx="124">
                        <c:v>40998</c:v>
                      </c:pt>
                      <c:pt idx="125">
                        <c:v>40999</c:v>
                      </c:pt>
                      <c:pt idx="126">
                        <c:v>41004</c:v>
                      </c:pt>
                      <c:pt idx="127">
                        <c:v>41005</c:v>
                      </c:pt>
                      <c:pt idx="128">
                        <c:v>41008</c:v>
                      </c:pt>
                      <c:pt idx="129">
                        <c:v>41009</c:v>
                      </c:pt>
                      <c:pt idx="130">
                        <c:v>41010</c:v>
                      </c:pt>
                      <c:pt idx="131">
                        <c:v>41011</c:v>
                      </c:pt>
                      <c:pt idx="132">
                        <c:v>41012</c:v>
                      </c:pt>
                      <c:pt idx="133">
                        <c:v>41015</c:v>
                      </c:pt>
                      <c:pt idx="134">
                        <c:v>41016</c:v>
                      </c:pt>
                      <c:pt idx="135">
                        <c:v>41017</c:v>
                      </c:pt>
                      <c:pt idx="136">
                        <c:v>41018</c:v>
                      </c:pt>
                      <c:pt idx="137">
                        <c:v>41019</c:v>
                      </c:pt>
                      <c:pt idx="138">
                        <c:v>41022</c:v>
                      </c:pt>
                      <c:pt idx="139">
                        <c:v>41023</c:v>
                      </c:pt>
                      <c:pt idx="140">
                        <c:v>41024</c:v>
                      </c:pt>
                      <c:pt idx="141">
                        <c:v>41026</c:v>
                      </c:pt>
                      <c:pt idx="142">
                        <c:v>41029</c:v>
                      </c:pt>
                      <c:pt idx="143">
                        <c:v>41031</c:v>
                      </c:pt>
                      <c:pt idx="144">
                        <c:v>41032</c:v>
                      </c:pt>
                      <c:pt idx="145">
                        <c:v>41033</c:v>
                      </c:pt>
                      <c:pt idx="146">
                        <c:v>41036</c:v>
                      </c:pt>
                      <c:pt idx="147">
                        <c:v>41037</c:v>
                      </c:pt>
                      <c:pt idx="148">
                        <c:v>41038</c:v>
                      </c:pt>
                      <c:pt idx="149">
                        <c:v>41039</c:v>
                      </c:pt>
                      <c:pt idx="150">
                        <c:v>41040</c:v>
                      </c:pt>
                      <c:pt idx="151">
                        <c:v>41043</c:v>
                      </c:pt>
                      <c:pt idx="152">
                        <c:v>41044</c:v>
                      </c:pt>
                      <c:pt idx="153">
                        <c:v>41045</c:v>
                      </c:pt>
                      <c:pt idx="154">
                        <c:v>41046</c:v>
                      </c:pt>
                      <c:pt idx="155">
                        <c:v>41047</c:v>
                      </c:pt>
                      <c:pt idx="156">
                        <c:v>41050</c:v>
                      </c:pt>
                      <c:pt idx="157">
                        <c:v>41051</c:v>
                      </c:pt>
                      <c:pt idx="158">
                        <c:v>41052</c:v>
                      </c:pt>
                      <c:pt idx="159">
                        <c:v>41053</c:v>
                      </c:pt>
                      <c:pt idx="160">
                        <c:v>41054</c:v>
                      </c:pt>
                      <c:pt idx="161">
                        <c:v>41057</c:v>
                      </c:pt>
                      <c:pt idx="162">
                        <c:v>41058</c:v>
                      </c:pt>
                      <c:pt idx="163">
                        <c:v>41059</c:v>
                      </c:pt>
                      <c:pt idx="164">
                        <c:v>41060</c:v>
                      </c:pt>
                      <c:pt idx="165">
                        <c:v>41061</c:v>
                      </c:pt>
                      <c:pt idx="166">
                        <c:v>41064</c:v>
                      </c:pt>
                      <c:pt idx="167">
                        <c:v>41065</c:v>
                      </c:pt>
                      <c:pt idx="168">
                        <c:v>41066</c:v>
                      </c:pt>
                      <c:pt idx="169">
                        <c:v>41067</c:v>
                      </c:pt>
                      <c:pt idx="170">
                        <c:v>41068</c:v>
                      </c:pt>
                      <c:pt idx="171">
                        <c:v>41071</c:v>
                      </c:pt>
                      <c:pt idx="172">
                        <c:v>41072</c:v>
                      </c:pt>
                      <c:pt idx="173">
                        <c:v>41073</c:v>
                      </c:pt>
                      <c:pt idx="174">
                        <c:v>41074</c:v>
                      </c:pt>
                      <c:pt idx="175">
                        <c:v>41075</c:v>
                      </c:pt>
                      <c:pt idx="176">
                        <c:v>41078</c:v>
                      </c:pt>
                      <c:pt idx="177">
                        <c:v>41079</c:v>
                      </c:pt>
                      <c:pt idx="178">
                        <c:v>41080</c:v>
                      </c:pt>
                      <c:pt idx="179">
                        <c:v>41081</c:v>
                      </c:pt>
                      <c:pt idx="180">
                        <c:v>41085</c:v>
                      </c:pt>
                      <c:pt idx="181">
                        <c:v>41086</c:v>
                      </c:pt>
                      <c:pt idx="182">
                        <c:v>41087</c:v>
                      </c:pt>
                      <c:pt idx="183">
                        <c:v>41090</c:v>
                      </c:pt>
                      <c:pt idx="184">
                        <c:v>41103</c:v>
                      </c:pt>
                      <c:pt idx="185">
                        <c:v>41106</c:v>
                      </c:pt>
                      <c:pt idx="186">
                        <c:v>41107</c:v>
                      </c:pt>
                      <c:pt idx="187">
                        <c:v>41108</c:v>
                      </c:pt>
                      <c:pt idx="188">
                        <c:v>41109</c:v>
                      </c:pt>
                      <c:pt idx="189">
                        <c:v>41110</c:v>
                      </c:pt>
                      <c:pt idx="190">
                        <c:v>41113</c:v>
                      </c:pt>
                      <c:pt idx="191">
                        <c:v>41114</c:v>
                      </c:pt>
                      <c:pt idx="192">
                        <c:v>41115</c:v>
                      </c:pt>
                      <c:pt idx="193">
                        <c:v>41116</c:v>
                      </c:pt>
                      <c:pt idx="194">
                        <c:v>41117</c:v>
                      </c:pt>
                      <c:pt idx="195">
                        <c:v>41120</c:v>
                      </c:pt>
                      <c:pt idx="196">
                        <c:v>41121</c:v>
                      </c:pt>
                      <c:pt idx="197">
                        <c:v>41122</c:v>
                      </c:pt>
                      <c:pt idx="198">
                        <c:v>41123</c:v>
                      </c:pt>
                      <c:pt idx="199">
                        <c:v>41124</c:v>
                      </c:pt>
                      <c:pt idx="200">
                        <c:v>41127</c:v>
                      </c:pt>
                      <c:pt idx="201">
                        <c:v>41128</c:v>
                      </c:pt>
                      <c:pt idx="202">
                        <c:v>41129</c:v>
                      </c:pt>
                      <c:pt idx="203">
                        <c:v>41130</c:v>
                      </c:pt>
                      <c:pt idx="204">
                        <c:v>41131</c:v>
                      </c:pt>
                      <c:pt idx="205">
                        <c:v>41134</c:v>
                      </c:pt>
                      <c:pt idx="206">
                        <c:v>41135</c:v>
                      </c:pt>
                      <c:pt idx="207">
                        <c:v>41136</c:v>
                      </c:pt>
                      <c:pt idx="208">
                        <c:v>41137</c:v>
                      </c:pt>
                      <c:pt idx="209">
                        <c:v>41138</c:v>
                      </c:pt>
                      <c:pt idx="210">
                        <c:v>41141</c:v>
                      </c:pt>
                      <c:pt idx="211">
                        <c:v>41142</c:v>
                      </c:pt>
                      <c:pt idx="212">
                        <c:v>41143</c:v>
                      </c:pt>
                      <c:pt idx="213">
                        <c:v>41144</c:v>
                      </c:pt>
                      <c:pt idx="214">
                        <c:v>41145</c:v>
                      </c:pt>
                      <c:pt idx="215">
                        <c:v>41148</c:v>
                      </c:pt>
                      <c:pt idx="216">
                        <c:v>41149</c:v>
                      </c:pt>
                      <c:pt idx="217">
                        <c:v>41150</c:v>
                      </c:pt>
                      <c:pt idx="218">
                        <c:v>41151</c:v>
                      </c:pt>
                      <c:pt idx="219">
                        <c:v>41152</c:v>
                      </c:pt>
                      <c:pt idx="220">
                        <c:v>41155</c:v>
                      </c:pt>
                      <c:pt idx="221">
                        <c:v>41156</c:v>
                      </c:pt>
                      <c:pt idx="222">
                        <c:v>41157</c:v>
                      </c:pt>
                      <c:pt idx="223">
                        <c:v>41158</c:v>
                      </c:pt>
                      <c:pt idx="224">
                        <c:v>41159</c:v>
                      </c:pt>
                      <c:pt idx="225">
                        <c:v>41162</c:v>
                      </c:pt>
                      <c:pt idx="226">
                        <c:v>41163</c:v>
                      </c:pt>
                      <c:pt idx="227">
                        <c:v>41164</c:v>
                      </c:pt>
                      <c:pt idx="228">
                        <c:v>41165</c:v>
                      </c:pt>
                      <c:pt idx="229">
                        <c:v>41166</c:v>
                      </c:pt>
                      <c:pt idx="230">
                        <c:v>41169</c:v>
                      </c:pt>
                      <c:pt idx="231">
                        <c:v>41170</c:v>
                      </c:pt>
                      <c:pt idx="232">
                        <c:v>41171</c:v>
                      </c:pt>
                      <c:pt idx="233">
                        <c:v>41172</c:v>
                      </c:pt>
                      <c:pt idx="234">
                        <c:v>41173</c:v>
                      </c:pt>
                      <c:pt idx="235">
                        <c:v>41176</c:v>
                      </c:pt>
                      <c:pt idx="236">
                        <c:v>41177</c:v>
                      </c:pt>
                      <c:pt idx="237">
                        <c:v>41178</c:v>
                      </c:pt>
                      <c:pt idx="238">
                        <c:v>41179</c:v>
                      </c:pt>
                      <c:pt idx="239">
                        <c:v>41180</c:v>
                      </c:pt>
                      <c:pt idx="240">
                        <c:v>41182</c:v>
                      </c:pt>
                      <c:pt idx="241">
                        <c:v>41190</c:v>
                      </c:pt>
                      <c:pt idx="242">
                        <c:v>41191</c:v>
                      </c:pt>
                      <c:pt idx="243">
                        <c:v>41192</c:v>
                      </c:pt>
                      <c:pt idx="244">
                        <c:v>41193</c:v>
                      </c:pt>
                      <c:pt idx="245">
                        <c:v>41194</c:v>
                      </c:pt>
                      <c:pt idx="246">
                        <c:v>41197</c:v>
                      </c:pt>
                      <c:pt idx="247">
                        <c:v>41198</c:v>
                      </c:pt>
                      <c:pt idx="248">
                        <c:v>41199</c:v>
                      </c:pt>
                      <c:pt idx="249">
                        <c:v>41200</c:v>
                      </c:pt>
                      <c:pt idx="250">
                        <c:v>41201</c:v>
                      </c:pt>
                      <c:pt idx="251">
                        <c:v>41204</c:v>
                      </c:pt>
                      <c:pt idx="252">
                        <c:v>41205</c:v>
                      </c:pt>
                      <c:pt idx="253">
                        <c:v>41206</c:v>
                      </c:pt>
                      <c:pt idx="254">
                        <c:v>41207</c:v>
                      </c:pt>
                      <c:pt idx="255">
                        <c:v>41208</c:v>
                      </c:pt>
                      <c:pt idx="256">
                        <c:v>41211</c:v>
                      </c:pt>
                      <c:pt idx="257">
                        <c:v>41212</c:v>
                      </c:pt>
                      <c:pt idx="258">
                        <c:v>41213</c:v>
                      </c:pt>
                      <c:pt idx="259">
                        <c:v>41214</c:v>
                      </c:pt>
                      <c:pt idx="260">
                        <c:v>41215</c:v>
                      </c:pt>
                      <c:pt idx="261">
                        <c:v>41218</c:v>
                      </c:pt>
                      <c:pt idx="262">
                        <c:v>41219</c:v>
                      </c:pt>
                      <c:pt idx="263">
                        <c:v>41220</c:v>
                      </c:pt>
                      <c:pt idx="264">
                        <c:v>41221</c:v>
                      </c:pt>
                      <c:pt idx="265">
                        <c:v>41222</c:v>
                      </c:pt>
                      <c:pt idx="266">
                        <c:v>41225</c:v>
                      </c:pt>
                      <c:pt idx="267">
                        <c:v>41226</c:v>
                      </c:pt>
                      <c:pt idx="268">
                        <c:v>41227</c:v>
                      </c:pt>
                      <c:pt idx="269">
                        <c:v>41228</c:v>
                      </c:pt>
                      <c:pt idx="270">
                        <c:v>41229</c:v>
                      </c:pt>
                      <c:pt idx="271">
                        <c:v>41232</c:v>
                      </c:pt>
                      <c:pt idx="272">
                        <c:v>41233</c:v>
                      </c:pt>
                      <c:pt idx="273">
                        <c:v>41234</c:v>
                      </c:pt>
                      <c:pt idx="274">
                        <c:v>41235</c:v>
                      </c:pt>
                      <c:pt idx="275">
                        <c:v>41236</c:v>
                      </c:pt>
                      <c:pt idx="276">
                        <c:v>41239</c:v>
                      </c:pt>
                      <c:pt idx="277">
                        <c:v>41240</c:v>
                      </c:pt>
                      <c:pt idx="278">
                        <c:v>41241</c:v>
                      </c:pt>
                      <c:pt idx="279">
                        <c:v>41242</c:v>
                      </c:pt>
                      <c:pt idx="280">
                        <c:v>41243</c:v>
                      </c:pt>
                      <c:pt idx="281">
                        <c:v>41246</c:v>
                      </c:pt>
                      <c:pt idx="282">
                        <c:v>41247</c:v>
                      </c:pt>
                      <c:pt idx="283">
                        <c:v>41248</c:v>
                      </c:pt>
                      <c:pt idx="284">
                        <c:v>41249</c:v>
                      </c:pt>
                      <c:pt idx="285">
                        <c:v>41250</c:v>
                      </c:pt>
                      <c:pt idx="286">
                        <c:v>41253</c:v>
                      </c:pt>
                      <c:pt idx="287">
                        <c:v>41254</c:v>
                      </c:pt>
                      <c:pt idx="288">
                        <c:v>41255</c:v>
                      </c:pt>
                      <c:pt idx="289">
                        <c:v>41256</c:v>
                      </c:pt>
                      <c:pt idx="290">
                        <c:v>41257</c:v>
                      </c:pt>
                      <c:pt idx="291">
                        <c:v>41260</c:v>
                      </c:pt>
                      <c:pt idx="292">
                        <c:v>41261</c:v>
                      </c:pt>
                      <c:pt idx="293">
                        <c:v>41262</c:v>
                      </c:pt>
                      <c:pt idx="294">
                        <c:v>41263</c:v>
                      </c:pt>
                      <c:pt idx="295">
                        <c:v>41264</c:v>
                      </c:pt>
                      <c:pt idx="296">
                        <c:v>41267</c:v>
                      </c:pt>
                      <c:pt idx="297">
                        <c:v>41268</c:v>
                      </c:pt>
                      <c:pt idx="298">
                        <c:v>41269</c:v>
                      </c:pt>
                      <c:pt idx="299">
                        <c:v>41270</c:v>
                      </c:pt>
                      <c:pt idx="300">
                        <c:v>41271</c:v>
                      </c:pt>
                      <c:pt idx="301">
                        <c:v>41274</c:v>
                      </c:pt>
                      <c:pt idx="302">
                        <c:v>41278</c:v>
                      </c:pt>
                      <c:pt idx="303">
                        <c:v>41281</c:v>
                      </c:pt>
                      <c:pt idx="304">
                        <c:v>41282</c:v>
                      </c:pt>
                      <c:pt idx="305">
                        <c:v>41283</c:v>
                      </c:pt>
                      <c:pt idx="306">
                        <c:v>41284</c:v>
                      </c:pt>
                      <c:pt idx="307">
                        <c:v>41285</c:v>
                      </c:pt>
                      <c:pt idx="308">
                        <c:v>41288</c:v>
                      </c:pt>
                      <c:pt idx="309">
                        <c:v>41289</c:v>
                      </c:pt>
                      <c:pt idx="310">
                        <c:v>41290</c:v>
                      </c:pt>
                      <c:pt idx="311">
                        <c:v>41291</c:v>
                      </c:pt>
                      <c:pt idx="312">
                        <c:v>41292</c:v>
                      </c:pt>
                      <c:pt idx="313">
                        <c:v>41295</c:v>
                      </c:pt>
                      <c:pt idx="314">
                        <c:v>41296</c:v>
                      </c:pt>
                      <c:pt idx="315">
                        <c:v>41297</c:v>
                      </c:pt>
                      <c:pt idx="316">
                        <c:v>41298</c:v>
                      </c:pt>
                      <c:pt idx="317">
                        <c:v>41299</c:v>
                      </c:pt>
                      <c:pt idx="318">
                        <c:v>41302</c:v>
                      </c:pt>
                      <c:pt idx="319">
                        <c:v>41303</c:v>
                      </c:pt>
                      <c:pt idx="320">
                        <c:v>41304</c:v>
                      </c:pt>
                      <c:pt idx="321">
                        <c:v>41305</c:v>
                      </c:pt>
                      <c:pt idx="322">
                        <c:v>41306</c:v>
                      </c:pt>
                      <c:pt idx="323">
                        <c:v>41309</c:v>
                      </c:pt>
                      <c:pt idx="324">
                        <c:v>41310</c:v>
                      </c:pt>
                      <c:pt idx="325">
                        <c:v>41311</c:v>
                      </c:pt>
                      <c:pt idx="326">
                        <c:v>41312</c:v>
                      </c:pt>
                      <c:pt idx="327">
                        <c:v>41323</c:v>
                      </c:pt>
                      <c:pt idx="328">
                        <c:v>41324</c:v>
                      </c:pt>
                      <c:pt idx="329">
                        <c:v>41325</c:v>
                      </c:pt>
                      <c:pt idx="330">
                        <c:v>41326</c:v>
                      </c:pt>
                      <c:pt idx="331">
                        <c:v>41327</c:v>
                      </c:pt>
                      <c:pt idx="332">
                        <c:v>41330</c:v>
                      </c:pt>
                      <c:pt idx="333">
                        <c:v>41331</c:v>
                      </c:pt>
                      <c:pt idx="334">
                        <c:v>41332</c:v>
                      </c:pt>
                      <c:pt idx="335">
                        <c:v>41333</c:v>
                      </c:pt>
                      <c:pt idx="336">
                        <c:v>41334</c:v>
                      </c:pt>
                      <c:pt idx="337">
                        <c:v>41337</c:v>
                      </c:pt>
                      <c:pt idx="338">
                        <c:v>41338</c:v>
                      </c:pt>
                      <c:pt idx="339">
                        <c:v>41339</c:v>
                      </c:pt>
                      <c:pt idx="340">
                        <c:v>41340</c:v>
                      </c:pt>
                      <c:pt idx="341">
                        <c:v>41341</c:v>
                      </c:pt>
                      <c:pt idx="342">
                        <c:v>41344</c:v>
                      </c:pt>
                      <c:pt idx="343">
                        <c:v>41345</c:v>
                      </c:pt>
                      <c:pt idx="344">
                        <c:v>41346</c:v>
                      </c:pt>
                      <c:pt idx="345">
                        <c:v>41347</c:v>
                      </c:pt>
                      <c:pt idx="346">
                        <c:v>41348</c:v>
                      </c:pt>
                      <c:pt idx="347">
                        <c:v>41351</c:v>
                      </c:pt>
                      <c:pt idx="348">
                        <c:v>41352</c:v>
                      </c:pt>
                      <c:pt idx="349">
                        <c:v>41353</c:v>
                      </c:pt>
                      <c:pt idx="350">
                        <c:v>41354</c:v>
                      </c:pt>
                      <c:pt idx="351">
                        <c:v>41355</c:v>
                      </c:pt>
                      <c:pt idx="352">
                        <c:v>41358</c:v>
                      </c:pt>
                      <c:pt idx="353">
                        <c:v>41359</c:v>
                      </c:pt>
                      <c:pt idx="354">
                        <c:v>41360</c:v>
                      </c:pt>
                      <c:pt idx="355">
                        <c:v>41361</c:v>
                      </c:pt>
                      <c:pt idx="356">
                        <c:v>41362</c:v>
                      </c:pt>
                      <c:pt idx="357">
                        <c:v>41364</c:v>
                      </c:pt>
                      <c:pt idx="358">
                        <c:v>41365</c:v>
                      </c:pt>
                      <c:pt idx="359">
                        <c:v>41366</c:v>
                      </c:pt>
                      <c:pt idx="360">
                        <c:v>41367</c:v>
                      </c:pt>
                      <c:pt idx="361">
                        <c:v>41372</c:v>
                      </c:pt>
                      <c:pt idx="362">
                        <c:v>41373</c:v>
                      </c:pt>
                      <c:pt idx="363">
                        <c:v>41374</c:v>
                      </c:pt>
                      <c:pt idx="364">
                        <c:v>41375</c:v>
                      </c:pt>
                      <c:pt idx="365">
                        <c:v>41376</c:v>
                      </c:pt>
                      <c:pt idx="366">
                        <c:v>41379</c:v>
                      </c:pt>
                      <c:pt idx="367">
                        <c:v>41380</c:v>
                      </c:pt>
                      <c:pt idx="368">
                        <c:v>41381</c:v>
                      </c:pt>
                      <c:pt idx="369">
                        <c:v>41382</c:v>
                      </c:pt>
                      <c:pt idx="370">
                        <c:v>41383</c:v>
                      </c:pt>
                      <c:pt idx="371">
                        <c:v>41386</c:v>
                      </c:pt>
                      <c:pt idx="372">
                        <c:v>41387</c:v>
                      </c:pt>
                      <c:pt idx="373">
                        <c:v>41388</c:v>
                      </c:pt>
                      <c:pt idx="374">
                        <c:v>41389</c:v>
                      </c:pt>
                      <c:pt idx="375">
                        <c:v>41390</c:v>
                      </c:pt>
                      <c:pt idx="376">
                        <c:v>41394</c:v>
                      </c:pt>
                      <c:pt idx="377">
                        <c:v>41396</c:v>
                      </c:pt>
                      <c:pt idx="378">
                        <c:v>41397</c:v>
                      </c:pt>
                      <c:pt idx="379">
                        <c:v>41400</c:v>
                      </c:pt>
                      <c:pt idx="380">
                        <c:v>41401</c:v>
                      </c:pt>
                      <c:pt idx="381">
                        <c:v>41402</c:v>
                      </c:pt>
                      <c:pt idx="382">
                        <c:v>41403</c:v>
                      </c:pt>
                      <c:pt idx="383">
                        <c:v>41404</c:v>
                      </c:pt>
                      <c:pt idx="384">
                        <c:v>41407</c:v>
                      </c:pt>
                      <c:pt idx="385">
                        <c:v>41408</c:v>
                      </c:pt>
                      <c:pt idx="386">
                        <c:v>41409</c:v>
                      </c:pt>
                      <c:pt idx="387">
                        <c:v>41410</c:v>
                      </c:pt>
                      <c:pt idx="388">
                        <c:v>41411</c:v>
                      </c:pt>
                      <c:pt idx="389">
                        <c:v>41414</c:v>
                      </c:pt>
                      <c:pt idx="390">
                        <c:v>41415</c:v>
                      </c:pt>
                      <c:pt idx="391">
                        <c:v>41416</c:v>
                      </c:pt>
                      <c:pt idx="392">
                        <c:v>41417</c:v>
                      </c:pt>
                      <c:pt idx="393">
                        <c:v>41418</c:v>
                      </c:pt>
                      <c:pt idx="394">
                        <c:v>41421</c:v>
                      </c:pt>
                      <c:pt idx="395">
                        <c:v>41422</c:v>
                      </c:pt>
                      <c:pt idx="396">
                        <c:v>41423</c:v>
                      </c:pt>
                      <c:pt idx="397">
                        <c:v>41424</c:v>
                      </c:pt>
                      <c:pt idx="398">
                        <c:v>41425</c:v>
                      </c:pt>
                      <c:pt idx="399">
                        <c:v>41428</c:v>
                      </c:pt>
                      <c:pt idx="400">
                        <c:v>41429</c:v>
                      </c:pt>
                      <c:pt idx="401">
                        <c:v>41430</c:v>
                      </c:pt>
                      <c:pt idx="402">
                        <c:v>41431</c:v>
                      </c:pt>
                      <c:pt idx="403">
                        <c:v>41432</c:v>
                      </c:pt>
                      <c:pt idx="404">
                        <c:v>41439</c:v>
                      </c:pt>
                      <c:pt idx="405">
                        <c:v>41442</c:v>
                      </c:pt>
                      <c:pt idx="406">
                        <c:v>41443</c:v>
                      </c:pt>
                      <c:pt idx="407">
                        <c:v>41444</c:v>
                      </c:pt>
                      <c:pt idx="408">
                        <c:v>41445</c:v>
                      </c:pt>
                      <c:pt idx="409">
                        <c:v>41446</c:v>
                      </c:pt>
                      <c:pt idx="410">
                        <c:v>41449</c:v>
                      </c:pt>
                      <c:pt idx="411">
                        <c:v>41450</c:v>
                      </c:pt>
                      <c:pt idx="412">
                        <c:v>41451</c:v>
                      </c:pt>
                      <c:pt idx="413">
                        <c:v>41452</c:v>
                      </c:pt>
                      <c:pt idx="414">
                        <c:v>41453</c:v>
                      </c:pt>
                      <c:pt idx="415">
                        <c:v>41455</c:v>
                      </c:pt>
                      <c:pt idx="416">
                        <c:v>41456</c:v>
                      </c:pt>
                      <c:pt idx="417">
                        <c:v>41457</c:v>
                      </c:pt>
                      <c:pt idx="418">
                        <c:v>41458</c:v>
                      </c:pt>
                      <c:pt idx="419">
                        <c:v>41459</c:v>
                      </c:pt>
                      <c:pt idx="420">
                        <c:v>41460</c:v>
                      </c:pt>
                      <c:pt idx="421">
                        <c:v>41463</c:v>
                      </c:pt>
                      <c:pt idx="422">
                        <c:v>41464</c:v>
                      </c:pt>
                      <c:pt idx="423">
                        <c:v>41465</c:v>
                      </c:pt>
                      <c:pt idx="424">
                        <c:v>41466</c:v>
                      </c:pt>
                      <c:pt idx="425">
                        <c:v>41467</c:v>
                      </c:pt>
                      <c:pt idx="426">
                        <c:v>41470</c:v>
                      </c:pt>
                      <c:pt idx="427">
                        <c:v>41471</c:v>
                      </c:pt>
                      <c:pt idx="428">
                        <c:v>41472</c:v>
                      </c:pt>
                      <c:pt idx="429">
                        <c:v>41473</c:v>
                      </c:pt>
                      <c:pt idx="430">
                        <c:v>41474</c:v>
                      </c:pt>
                      <c:pt idx="431">
                        <c:v>41477</c:v>
                      </c:pt>
                      <c:pt idx="432">
                        <c:v>41478</c:v>
                      </c:pt>
                      <c:pt idx="433">
                        <c:v>41479</c:v>
                      </c:pt>
                      <c:pt idx="434">
                        <c:v>41480</c:v>
                      </c:pt>
                      <c:pt idx="435">
                        <c:v>41481</c:v>
                      </c:pt>
                      <c:pt idx="436">
                        <c:v>41484</c:v>
                      </c:pt>
                      <c:pt idx="437">
                        <c:v>41485</c:v>
                      </c:pt>
                      <c:pt idx="438">
                        <c:v>41486</c:v>
                      </c:pt>
                      <c:pt idx="439">
                        <c:v>41487</c:v>
                      </c:pt>
                      <c:pt idx="440">
                        <c:v>41488</c:v>
                      </c:pt>
                      <c:pt idx="441">
                        <c:v>41491</c:v>
                      </c:pt>
                      <c:pt idx="442">
                        <c:v>41492</c:v>
                      </c:pt>
                      <c:pt idx="443">
                        <c:v>41493</c:v>
                      </c:pt>
                      <c:pt idx="444">
                        <c:v>41494</c:v>
                      </c:pt>
                      <c:pt idx="445">
                        <c:v>41495</c:v>
                      </c:pt>
                      <c:pt idx="446">
                        <c:v>41498</c:v>
                      </c:pt>
                      <c:pt idx="447">
                        <c:v>41499</c:v>
                      </c:pt>
                      <c:pt idx="448">
                        <c:v>41500</c:v>
                      </c:pt>
                      <c:pt idx="449">
                        <c:v>41501</c:v>
                      </c:pt>
                      <c:pt idx="450">
                        <c:v>41502</c:v>
                      </c:pt>
                      <c:pt idx="451">
                        <c:v>41505</c:v>
                      </c:pt>
                      <c:pt idx="452">
                        <c:v>41506</c:v>
                      </c:pt>
                      <c:pt idx="453">
                        <c:v>41507</c:v>
                      </c:pt>
                      <c:pt idx="454">
                        <c:v>41508</c:v>
                      </c:pt>
                      <c:pt idx="455">
                        <c:v>41509</c:v>
                      </c:pt>
                      <c:pt idx="456">
                        <c:v>41512</c:v>
                      </c:pt>
                      <c:pt idx="457">
                        <c:v>41513</c:v>
                      </c:pt>
                      <c:pt idx="458">
                        <c:v>41514</c:v>
                      </c:pt>
                      <c:pt idx="459">
                        <c:v>41515</c:v>
                      </c:pt>
                      <c:pt idx="460">
                        <c:v>41516</c:v>
                      </c:pt>
                      <c:pt idx="461">
                        <c:v>41517</c:v>
                      </c:pt>
                      <c:pt idx="462">
                        <c:v>41519</c:v>
                      </c:pt>
                      <c:pt idx="463">
                        <c:v>41520</c:v>
                      </c:pt>
                      <c:pt idx="464">
                        <c:v>41521</c:v>
                      </c:pt>
                      <c:pt idx="465">
                        <c:v>41522</c:v>
                      </c:pt>
                      <c:pt idx="466">
                        <c:v>41523</c:v>
                      </c:pt>
                      <c:pt idx="467">
                        <c:v>41526</c:v>
                      </c:pt>
                      <c:pt idx="468">
                        <c:v>41527</c:v>
                      </c:pt>
                      <c:pt idx="469">
                        <c:v>41528</c:v>
                      </c:pt>
                      <c:pt idx="470">
                        <c:v>41529</c:v>
                      </c:pt>
                      <c:pt idx="471">
                        <c:v>41530</c:v>
                      </c:pt>
                      <c:pt idx="472">
                        <c:v>41533</c:v>
                      </c:pt>
                      <c:pt idx="473">
                        <c:v>41534</c:v>
                      </c:pt>
                      <c:pt idx="474">
                        <c:v>41535</c:v>
                      </c:pt>
                      <c:pt idx="475">
                        <c:v>41536</c:v>
                      </c:pt>
                      <c:pt idx="476">
                        <c:v>41537</c:v>
                      </c:pt>
                      <c:pt idx="477">
                        <c:v>41540</c:v>
                      </c:pt>
                      <c:pt idx="478">
                        <c:v>41541</c:v>
                      </c:pt>
                      <c:pt idx="479">
                        <c:v>41542</c:v>
                      </c:pt>
                      <c:pt idx="480">
                        <c:v>41543</c:v>
                      </c:pt>
                      <c:pt idx="481">
                        <c:v>41544</c:v>
                      </c:pt>
                      <c:pt idx="482">
                        <c:v>41547</c:v>
                      </c:pt>
                      <c:pt idx="483">
                        <c:v>41555</c:v>
                      </c:pt>
                      <c:pt idx="484">
                        <c:v>41556</c:v>
                      </c:pt>
                      <c:pt idx="485">
                        <c:v>41557</c:v>
                      </c:pt>
                      <c:pt idx="486">
                        <c:v>41558</c:v>
                      </c:pt>
                      <c:pt idx="487">
                        <c:v>41561</c:v>
                      </c:pt>
                      <c:pt idx="488">
                        <c:v>41562</c:v>
                      </c:pt>
                      <c:pt idx="489">
                        <c:v>41563</c:v>
                      </c:pt>
                      <c:pt idx="490">
                        <c:v>41564</c:v>
                      </c:pt>
                      <c:pt idx="491">
                        <c:v>41565</c:v>
                      </c:pt>
                      <c:pt idx="492">
                        <c:v>41568</c:v>
                      </c:pt>
                      <c:pt idx="493">
                        <c:v>41569</c:v>
                      </c:pt>
                      <c:pt idx="494">
                        <c:v>41570</c:v>
                      </c:pt>
                      <c:pt idx="495">
                        <c:v>41571</c:v>
                      </c:pt>
                      <c:pt idx="496">
                        <c:v>41572</c:v>
                      </c:pt>
                      <c:pt idx="497">
                        <c:v>41575</c:v>
                      </c:pt>
                      <c:pt idx="498">
                        <c:v>41576</c:v>
                      </c:pt>
                      <c:pt idx="499">
                        <c:v>41577</c:v>
                      </c:pt>
                      <c:pt idx="500">
                        <c:v>41578</c:v>
                      </c:pt>
                      <c:pt idx="501">
                        <c:v>41579</c:v>
                      </c:pt>
                      <c:pt idx="502">
                        <c:v>41582</c:v>
                      </c:pt>
                      <c:pt idx="503">
                        <c:v>41583</c:v>
                      </c:pt>
                      <c:pt idx="504">
                        <c:v>41584</c:v>
                      </c:pt>
                      <c:pt idx="505">
                        <c:v>41585</c:v>
                      </c:pt>
                      <c:pt idx="506">
                        <c:v>41586</c:v>
                      </c:pt>
                      <c:pt idx="507">
                        <c:v>41589</c:v>
                      </c:pt>
                      <c:pt idx="508">
                        <c:v>41590</c:v>
                      </c:pt>
                      <c:pt idx="509">
                        <c:v>41591</c:v>
                      </c:pt>
                      <c:pt idx="510">
                        <c:v>41592</c:v>
                      </c:pt>
                      <c:pt idx="511">
                        <c:v>41593</c:v>
                      </c:pt>
                      <c:pt idx="512">
                        <c:v>41596</c:v>
                      </c:pt>
                      <c:pt idx="513">
                        <c:v>41597</c:v>
                      </c:pt>
                      <c:pt idx="514">
                        <c:v>41598</c:v>
                      </c:pt>
                      <c:pt idx="515">
                        <c:v>41599</c:v>
                      </c:pt>
                      <c:pt idx="516">
                        <c:v>41600</c:v>
                      </c:pt>
                      <c:pt idx="517">
                        <c:v>41603</c:v>
                      </c:pt>
                      <c:pt idx="518">
                        <c:v>41604</c:v>
                      </c:pt>
                      <c:pt idx="519">
                        <c:v>41605</c:v>
                      </c:pt>
                      <c:pt idx="520">
                        <c:v>41606</c:v>
                      </c:pt>
                      <c:pt idx="521">
                        <c:v>41607</c:v>
                      </c:pt>
                      <c:pt idx="522">
                        <c:v>41608</c:v>
                      </c:pt>
                      <c:pt idx="523">
                        <c:v>41610</c:v>
                      </c:pt>
                      <c:pt idx="524">
                        <c:v>41611</c:v>
                      </c:pt>
                      <c:pt idx="525">
                        <c:v>41612</c:v>
                      </c:pt>
                      <c:pt idx="526">
                        <c:v>41613</c:v>
                      </c:pt>
                      <c:pt idx="527">
                        <c:v>41614</c:v>
                      </c:pt>
                      <c:pt idx="528">
                        <c:v>41617</c:v>
                      </c:pt>
                      <c:pt idx="529">
                        <c:v>41618</c:v>
                      </c:pt>
                      <c:pt idx="530">
                        <c:v>41619</c:v>
                      </c:pt>
                      <c:pt idx="531">
                        <c:v>41620</c:v>
                      </c:pt>
                      <c:pt idx="532">
                        <c:v>41621</c:v>
                      </c:pt>
                      <c:pt idx="533">
                        <c:v>41624</c:v>
                      </c:pt>
                      <c:pt idx="534">
                        <c:v>41625</c:v>
                      </c:pt>
                      <c:pt idx="535">
                        <c:v>41626</c:v>
                      </c:pt>
                      <c:pt idx="536">
                        <c:v>41627</c:v>
                      </c:pt>
                      <c:pt idx="537">
                        <c:v>41628</c:v>
                      </c:pt>
                      <c:pt idx="538">
                        <c:v>41631</c:v>
                      </c:pt>
                      <c:pt idx="539">
                        <c:v>41632</c:v>
                      </c:pt>
                      <c:pt idx="540">
                        <c:v>41633</c:v>
                      </c:pt>
                      <c:pt idx="541">
                        <c:v>41634</c:v>
                      </c:pt>
                      <c:pt idx="542">
                        <c:v>41635</c:v>
                      </c:pt>
                      <c:pt idx="543">
                        <c:v>41638</c:v>
                      </c:pt>
                      <c:pt idx="544">
                        <c:v>41639</c:v>
                      </c:pt>
                      <c:pt idx="545">
                        <c:v>41641</c:v>
                      </c:pt>
                      <c:pt idx="546">
                        <c:v>41642</c:v>
                      </c:pt>
                      <c:pt idx="547">
                        <c:v>41645</c:v>
                      </c:pt>
                      <c:pt idx="548">
                        <c:v>41646</c:v>
                      </c:pt>
                      <c:pt idx="549">
                        <c:v>41647</c:v>
                      </c:pt>
                      <c:pt idx="550">
                        <c:v>41648</c:v>
                      </c:pt>
                      <c:pt idx="551">
                        <c:v>41649</c:v>
                      </c:pt>
                      <c:pt idx="552">
                        <c:v>41652</c:v>
                      </c:pt>
                      <c:pt idx="553">
                        <c:v>41653</c:v>
                      </c:pt>
                      <c:pt idx="554">
                        <c:v>41654</c:v>
                      </c:pt>
                      <c:pt idx="555">
                        <c:v>41655</c:v>
                      </c:pt>
                      <c:pt idx="556">
                        <c:v>41656</c:v>
                      </c:pt>
                      <c:pt idx="557">
                        <c:v>41659</c:v>
                      </c:pt>
                      <c:pt idx="558">
                        <c:v>41660</c:v>
                      </c:pt>
                      <c:pt idx="559">
                        <c:v>41661</c:v>
                      </c:pt>
                      <c:pt idx="560">
                        <c:v>41662</c:v>
                      </c:pt>
                      <c:pt idx="561">
                        <c:v>41663</c:v>
                      </c:pt>
                      <c:pt idx="562">
                        <c:v>41666</c:v>
                      </c:pt>
                      <c:pt idx="563">
                        <c:v>41670</c:v>
                      </c:pt>
                      <c:pt idx="564">
                        <c:v>41677</c:v>
                      </c:pt>
                      <c:pt idx="565">
                        <c:v>41680</c:v>
                      </c:pt>
                      <c:pt idx="566">
                        <c:v>41681</c:v>
                      </c:pt>
                      <c:pt idx="567">
                        <c:v>41682</c:v>
                      </c:pt>
                      <c:pt idx="568">
                        <c:v>41683</c:v>
                      </c:pt>
                      <c:pt idx="569">
                        <c:v>41684</c:v>
                      </c:pt>
                      <c:pt idx="570">
                        <c:v>41687</c:v>
                      </c:pt>
                      <c:pt idx="571">
                        <c:v>41688</c:v>
                      </c:pt>
                      <c:pt idx="572">
                        <c:v>41689</c:v>
                      </c:pt>
                      <c:pt idx="573">
                        <c:v>41690</c:v>
                      </c:pt>
                      <c:pt idx="574">
                        <c:v>41691</c:v>
                      </c:pt>
                      <c:pt idx="575">
                        <c:v>41694</c:v>
                      </c:pt>
                      <c:pt idx="576">
                        <c:v>41695</c:v>
                      </c:pt>
                      <c:pt idx="577">
                        <c:v>41696</c:v>
                      </c:pt>
                      <c:pt idx="578">
                        <c:v>41697</c:v>
                      </c:pt>
                      <c:pt idx="579">
                        <c:v>41698</c:v>
                      </c:pt>
                      <c:pt idx="580">
                        <c:v>41701</c:v>
                      </c:pt>
                      <c:pt idx="581">
                        <c:v>41702</c:v>
                      </c:pt>
                      <c:pt idx="582">
                        <c:v>41703</c:v>
                      </c:pt>
                      <c:pt idx="583">
                        <c:v>41704</c:v>
                      </c:pt>
                      <c:pt idx="584">
                        <c:v>41705</c:v>
                      </c:pt>
                      <c:pt idx="585">
                        <c:v>41708</c:v>
                      </c:pt>
                      <c:pt idx="586">
                        <c:v>41709</c:v>
                      </c:pt>
                      <c:pt idx="587">
                        <c:v>41710</c:v>
                      </c:pt>
                      <c:pt idx="588">
                        <c:v>41711</c:v>
                      </c:pt>
                      <c:pt idx="589">
                        <c:v>41712</c:v>
                      </c:pt>
                      <c:pt idx="590">
                        <c:v>41715</c:v>
                      </c:pt>
                      <c:pt idx="591">
                        <c:v>41716</c:v>
                      </c:pt>
                      <c:pt idx="592">
                        <c:v>41717</c:v>
                      </c:pt>
                      <c:pt idx="593">
                        <c:v>41718</c:v>
                      </c:pt>
                      <c:pt idx="594">
                        <c:v>41719</c:v>
                      </c:pt>
                      <c:pt idx="595">
                        <c:v>41722</c:v>
                      </c:pt>
                      <c:pt idx="596">
                        <c:v>41723</c:v>
                      </c:pt>
                      <c:pt idx="597">
                        <c:v>41724</c:v>
                      </c:pt>
                      <c:pt idx="598">
                        <c:v>41725</c:v>
                      </c:pt>
                      <c:pt idx="599">
                        <c:v>41726</c:v>
                      </c:pt>
                      <c:pt idx="600">
                        <c:v>41729</c:v>
                      </c:pt>
                      <c:pt idx="601">
                        <c:v>41730</c:v>
                      </c:pt>
                      <c:pt idx="602">
                        <c:v>41731</c:v>
                      </c:pt>
                      <c:pt idx="603">
                        <c:v>41732</c:v>
                      </c:pt>
                      <c:pt idx="604">
                        <c:v>41733</c:v>
                      </c:pt>
                      <c:pt idx="605">
                        <c:v>41737</c:v>
                      </c:pt>
                      <c:pt idx="606">
                        <c:v>41738</c:v>
                      </c:pt>
                      <c:pt idx="607">
                        <c:v>41739</c:v>
                      </c:pt>
                      <c:pt idx="608">
                        <c:v>41740</c:v>
                      </c:pt>
                      <c:pt idx="609">
                        <c:v>41743</c:v>
                      </c:pt>
                      <c:pt idx="610">
                        <c:v>41744</c:v>
                      </c:pt>
                      <c:pt idx="611">
                        <c:v>41745</c:v>
                      </c:pt>
                      <c:pt idx="612">
                        <c:v>41746</c:v>
                      </c:pt>
                      <c:pt idx="613">
                        <c:v>41747</c:v>
                      </c:pt>
                      <c:pt idx="614">
                        <c:v>41750</c:v>
                      </c:pt>
                      <c:pt idx="615">
                        <c:v>41751</c:v>
                      </c:pt>
                      <c:pt idx="616">
                        <c:v>41752</c:v>
                      </c:pt>
                      <c:pt idx="617">
                        <c:v>41753</c:v>
                      </c:pt>
                      <c:pt idx="618">
                        <c:v>41754</c:v>
                      </c:pt>
                      <c:pt idx="619">
                        <c:v>41757</c:v>
                      </c:pt>
                      <c:pt idx="620">
                        <c:v>41758</c:v>
                      </c:pt>
                      <c:pt idx="621">
                        <c:v>41759</c:v>
                      </c:pt>
                      <c:pt idx="622">
                        <c:v>41764</c:v>
                      </c:pt>
                      <c:pt idx="623">
                        <c:v>41765</c:v>
                      </c:pt>
                      <c:pt idx="624">
                        <c:v>41766</c:v>
                      </c:pt>
                      <c:pt idx="625">
                        <c:v>41767</c:v>
                      </c:pt>
                      <c:pt idx="626">
                        <c:v>41768</c:v>
                      </c:pt>
                      <c:pt idx="627">
                        <c:v>41771</c:v>
                      </c:pt>
                      <c:pt idx="628">
                        <c:v>41772</c:v>
                      </c:pt>
                      <c:pt idx="629">
                        <c:v>41773</c:v>
                      </c:pt>
                      <c:pt idx="630">
                        <c:v>41774</c:v>
                      </c:pt>
                      <c:pt idx="631">
                        <c:v>41775</c:v>
                      </c:pt>
                      <c:pt idx="632">
                        <c:v>41778</c:v>
                      </c:pt>
                      <c:pt idx="633">
                        <c:v>41779</c:v>
                      </c:pt>
                      <c:pt idx="634">
                        <c:v>41780</c:v>
                      </c:pt>
                      <c:pt idx="635">
                        <c:v>41781</c:v>
                      </c:pt>
                      <c:pt idx="636">
                        <c:v>41782</c:v>
                      </c:pt>
                      <c:pt idx="637">
                        <c:v>41785</c:v>
                      </c:pt>
                      <c:pt idx="638">
                        <c:v>41786</c:v>
                      </c:pt>
                      <c:pt idx="639">
                        <c:v>41787</c:v>
                      </c:pt>
                      <c:pt idx="640">
                        <c:v>41788</c:v>
                      </c:pt>
                      <c:pt idx="641">
                        <c:v>41789</c:v>
                      </c:pt>
                      <c:pt idx="642">
                        <c:v>41790</c:v>
                      </c:pt>
                      <c:pt idx="643">
                        <c:v>41793</c:v>
                      </c:pt>
                      <c:pt idx="644">
                        <c:v>41794</c:v>
                      </c:pt>
                      <c:pt idx="645">
                        <c:v>41795</c:v>
                      </c:pt>
                      <c:pt idx="646">
                        <c:v>41796</c:v>
                      </c:pt>
                      <c:pt idx="647">
                        <c:v>41799</c:v>
                      </c:pt>
                      <c:pt idx="648">
                        <c:v>41800</c:v>
                      </c:pt>
                      <c:pt idx="649">
                        <c:v>41801</c:v>
                      </c:pt>
                      <c:pt idx="650">
                        <c:v>41802</c:v>
                      </c:pt>
                      <c:pt idx="651">
                        <c:v>41803</c:v>
                      </c:pt>
                      <c:pt idx="652">
                        <c:v>41806</c:v>
                      </c:pt>
                      <c:pt idx="653">
                        <c:v>41807</c:v>
                      </c:pt>
                      <c:pt idx="654">
                        <c:v>41808</c:v>
                      </c:pt>
                      <c:pt idx="655">
                        <c:v>41809</c:v>
                      </c:pt>
                      <c:pt idx="656">
                        <c:v>41810</c:v>
                      </c:pt>
                      <c:pt idx="657">
                        <c:v>41813</c:v>
                      </c:pt>
                      <c:pt idx="658">
                        <c:v>41814</c:v>
                      </c:pt>
                      <c:pt idx="659">
                        <c:v>41815</c:v>
                      </c:pt>
                      <c:pt idx="660">
                        <c:v>41816</c:v>
                      </c:pt>
                      <c:pt idx="661">
                        <c:v>41817</c:v>
                      </c:pt>
                      <c:pt idx="662">
                        <c:v>41820</c:v>
                      </c:pt>
                      <c:pt idx="663">
                        <c:v>41821</c:v>
                      </c:pt>
                      <c:pt idx="664">
                        <c:v>41822</c:v>
                      </c:pt>
                      <c:pt idx="665">
                        <c:v>41823</c:v>
                      </c:pt>
                      <c:pt idx="666">
                        <c:v>41824</c:v>
                      </c:pt>
                      <c:pt idx="667">
                        <c:v>41827</c:v>
                      </c:pt>
                      <c:pt idx="668">
                        <c:v>41828</c:v>
                      </c:pt>
                      <c:pt idx="669">
                        <c:v>41829</c:v>
                      </c:pt>
                      <c:pt idx="670">
                        <c:v>41830</c:v>
                      </c:pt>
                      <c:pt idx="671">
                        <c:v>41831</c:v>
                      </c:pt>
                      <c:pt idx="672">
                        <c:v>41834</c:v>
                      </c:pt>
                      <c:pt idx="673">
                        <c:v>41835</c:v>
                      </c:pt>
                      <c:pt idx="674">
                        <c:v>41836</c:v>
                      </c:pt>
                      <c:pt idx="675">
                        <c:v>41837</c:v>
                      </c:pt>
                      <c:pt idx="676">
                        <c:v>41838</c:v>
                      </c:pt>
                      <c:pt idx="677">
                        <c:v>41841</c:v>
                      </c:pt>
                      <c:pt idx="678">
                        <c:v>41842</c:v>
                      </c:pt>
                      <c:pt idx="679">
                        <c:v>41843</c:v>
                      </c:pt>
                      <c:pt idx="680">
                        <c:v>41844</c:v>
                      </c:pt>
                      <c:pt idx="681">
                        <c:v>41845</c:v>
                      </c:pt>
                      <c:pt idx="682">
                        <c:v>41848</c:v>
                      </c:pt>
                      <c:pt idx="683">
                        <c:v>41849</c:v>
                      </c:pt>
                      <c:pt idx="684">
                        <c:v>41850</c:v>
                      </c:pt>
                      <c:pt idx="685">
                        <c:v>41851</c:v>
                      </c:pt>
                      <c:pt idx="686">
                        <c:v>41852</c:v>
                      </c:pt>
                      <c:pt idx="687">
                        <c:v>41855</c:v>
                      </c:pt>
                      <c:pt idx="688">
                        <c:v>41856</c:v>
                      </c:pt>
                      <c:pt idx="689">
                        <c:v>41857</c:v>
                      </c:pt>
                      <c:pt idx="690">
                        <c:v>41858</c:v>
                      </c:pt>
                      <c:pt idx="691">
                        <c:v>41859</c:v>
                      </c:pt>
                      <c:pt idx="692">
                        <c:v>41862</c:v>
                      </c:pt>
                      <c:pt idx="693">
                        <c:v>41863</c:v>
                      </c:pt>
                      <c:pt idx="694">
                        <c:v>41864</c:v>
                      </c:pt>
                      <c:pt idx="695">
                        <c:v>41865</c:v>
                      </c:pt>
                      <c:pt idx="696">
                        <c:v>41866</c:v>
                      </c:pt>
                      <c:pt idx="697">
                        <c:v>41869</c:v>
                      </c:pt>
                      <c:pt idx="698">
                        <c:v>41870</c:v>
                      </c:pt>
                      <c:pt idx="699">
                        <c:v>41871</c:v>
                      </c:pt>
                      <c:pt idx="700">
                        <c:v>41872</c:v>
                      </c:pt>
                      <c:pt idx="701">
                        <c:v>41873</c:v>
                      </c:pt>
                      <c:pt idx="702">
                        <c:v>41876</c:v>
                      </c:pt>
                      <c:pt idx="703">
                        <c:v>41877</c:v>
                      </c:pt>
                      <c:pt idx="704">
                        <c:v>41878</c:v>
                      </c:pt>
                      <c:pt idx="705">
                        <c:v>41879</c:v>
                      </c:pt>
                      <c:pt idx="706">
                        <c:v>41880</c:v>
                      </c:pt>
                      <c:pt idx="707">
                        <c:v>41882</c:v>
                      </c:pt>
                      <c:pt idx="708">
                        <c:v>41883</c:v>
                      </c:pt>
                      <c:pt idx="709">
                        <c:v>41884</c:v>
                      </c:pt>
                      <c:pt idx="710">
                        <c:v>41885</c:v>
                      </c:pt>
                      <c:pt idx="711">
                        <c:v>41886</c:v>
                      </c:pt>
                      <c:pt idx="712">
                        <c:v>41887</c:v>
                      </c:pt>
                      <c:pt idx="713">
                        <c:v>41891</c:v>
                      </c:pt>
                      <c:pt idx="714">
                        <c:v>41892</c:v>
                      </c:pt>
                      <c:pt idx="715">
                        <c:v>41893</c:v>
                      </c:pt>
                      <c:pt idx="716">
                        <c:v>41894</c:v>
                      </c:pt>
                      <c:pt idx="717">
                        <c:v>41897</c:v>
                      </c:pt>
                      <c:pt idx="718">
                        <c:v>41898</c:v>
                      </c:pt>
                      <c:pt idx="719">
                        <c:v>41899</c:v>
                      </c:pt>
                      <c:pt idx="720">
                        <c:v>41900</c:v>
                      </c:pt>
                      <c:pt idx="721">
                        <c:v>41901</c:v>
                      </c:pt>
                      <c:pt idx="722">
                        <c:v>41904</c:v>
                      </c:pt>
                      <c:pt idx="723">
                        <c:v>41905</c:v>
                      </c:pt>
                      <c:pt idx="724">
                        <c:v>41906</c:v>
                      </c:pt>
                      <c:pt idx="725">
                        <c:v>41907</c:v>
                      </c:pt>
                      <c:pt idx="726">
                        <c:v>41908</c:v>
                      </c:pt>
                      <c:pt idx="727">
                        <c:v>41911</c:v>
                      </c:pt>
                      <c:pt idx="728">
                        <c:v>41912</c:v>
                      </c:pt>
                      <c:pt idx="729">
                        <c:v>41920</c:v>
                      </c:pt>
                      <c:pt idx="730">
                        <c:v>41921</c:v>
                      </c:pt>
                      <c:pt idx="731">
                        <c:v>41922</c:v>
                      </c:pt>
                      <c:pt idx="732">
                        <c:v>41925</c:v>
                      </c:pt>
                      <c:pt idx="733">
                        <c:v>41926</c:v>
                      </c:pt>
                      <c:pt idx="734">
                        <c:v>41927</c:v>
                      </c:pt>
                      <c:pt idx="735">
                        <c:v>41928</c:v>
                      </c:pt>
                      <c:pt idx="736">
                        <c:v>41929</c:v>
                      </c:pt>
                      <c:pt idx="737">
                        <c:v>41932</c:v>
                      </c:pt>
                      <c:pt idx="738">
                        <c:v>41933</c:v>
                      </c:pt>
                      <c:pt idx="739">
                        <c:v>41934</c:v>
                      </c:pt>
                      <c:pt idx="740">
                        <c:v>41935</c:v>
                      </c:pt>
                      <c:pt idx="741">
                        <c:v>41936</c:v>
                      </c:pt>
                      <c:pt idx="742">
                        <c:v>41939</c:v>
                      </c:pt>
                      <c:pt idx="743">
                        <c:v>41940</c:v>
                      </c:pt>
                      <c:pt idx="744">
                        <c:v>41941</c:v>
                      </c:pt>
                      <c:pt idx="745">
                        <c:v>41942</c:v>
                      </c:pt>
                      <c:pt idx="746">
                        <c:v>41943</c:v>
                      </c:pt>
                      <c:pt idx="747">
                        <c:v>41946</c:v>
                      </c:pt>
                      <c:pt idx="748">
                        <c:v>41947</c:v>
                      </c:pt>
                      <c:pt idx="749">
                        <c:v>41948</c:v>
                      </c:pt>
                      <c:pt idx="750">
                        <c:v>41949</c:v>
                      </c:pt>
                      <c:pt idx="751">
                        <c:v>41950</c:v>
                      </c:pt>
                      <c:pt idx="752">
                        <c:v>41953</c:v>
                      </c:pt>
                      <c:pt idx="753">
                        <c:v>41954</c:v>
                      </c:pt>
                      <c:pt idx="754">
                        <c:v>41955</c:v>
                      </c:pt>
                      <c:pt idx="755">
                        <c:v>41956</c:v>
                      </c:pt>
                      <c:pt idx="756">
                        <c:v>41957</c:v>
                      </c:pt>
                      <c:pt idx="757">
                        <c:v>41960</c:v>
                      </c:pt>
                      <c:pt idx="758">
                        <c:v>41961</c:v>
                      </c:pt>
                      <c:pt idx="759">
                        <c:v>41962</c:v>
                      </c:pt>
                      <c:pt idx="760">
                        <c:v>41963</c:v>
                      </c:pt>
                      <c:pt idx="761">
                        <c:v>41964</c:v>
                      </c:pt>
                      <c:pt idx="762">
                        <c:v>41967</c:v>
                      </c:pt>
                      <c:pt idx="763">
                        <c:v>41968</c:v>
                      </c:pt>
                      <c:pt idx="764">
                        <c:v>41969</c:v>
                      </c:pt>
                      <c:pt idx="765">
                        <c:v>41970</c:v>
                      </c:pt>
                      <c:pt idx="766">
                        <c:v>41971</c:v>
                      </c:pt>
                      <c:pt idx="767">
                        <c:v>41973</c:v>
                      </c:pt>
                      <c:pt idx="768">
                        <c:v>41974</c:v>
                      </c:pt>
                      <c:pt idx="769">
                        <c:v>41975</c:v>
                      </c:pt>
                      <c:pt idx="770">
                        <c:v>41976</c:v>
                      </c:pt>
                      <c:pt idx="771">
                        <c:v>41977</c:v>
                      </c:pt>
                      <c:pt idx="772">
                        <c:v>41978</c:v>
                      </c:pt>
                      <c:pt idx="773">
                        <c:v>41981</c:v>
                      </c:pt>
                      <c:pt idx="774">
                        <c:v>41982</c:v>
                      </c:pt>
                      <c:pt idx="775">
                        <c:v>41983</c:v>
                      </c:pt>
                      <c:pt idx="776">
                        <c:v>41984</c:v>
                      </c:pt>
                      <c:pt idx="777">
                        <c:v>41985</c:v>
                      </c:pt>
                      <c:pt idx="778">
                        <c:v>41988</c:v>
                      </c:pt>
                      <c:pt idx="779">
                        <c:v>41989</c:v>
                      </c:pt>
                      <c:pt idx="780">
                        <c:v>41990</c:v>
                      </c:pt>
                      <c:pt idx="781">
                        <c:v>41991</c:v>
                      </c:pt>
                      <c:pt idx="782">
                        <c:v>41992</c:v>
                      </c:pt>
                      <c:pt idx="783">
                        <c:v>41995</c:v>
                      </c:pt>
                      <c:pt idx="784">
                        <c:v>41996</c:v>
                      </c:pt>
                      <c:pt idx="785">
                        <c:v>41997</c:v>
                      </c:pt>
                      <c:pt idx="786">
                        <c:v>41998</c:v>
                      </c:pt>
                      <c:pt idx="787">
                        <c:v>41999</c:v>
                      </c:pt>
                      <c:pt idx="788">
                        <c:v>42002</c:v>
                      </c:pt>
                      <c:pt idx="789">
                        <c:v>42003</c:v>
                      </c:pt>
                      <c:pt idx="790">
                        <c:v>42004</c:v>
                      </c:pt>
                      <c:pt idx="791">
                        <c:v>42009</c:v>
                      </c:pt>
                      <c:pt idx="792">
                        <c:v>42010</c:v>
                      </c:pt>
                      <c:pt idx="793">
                        <c:v>42011</c:v>
                      </c:pt>
                      <c:pt idx="794">
                        <c:v>42012</c:v>
                      </c:pt>
                      <c:pt idx="795">
                        <c:v>42013</c:v>
                      </c:pt>
                      <c:pt idx="796">
                        <c:v>42016</c:v>
                      </c:pt>
                      <c:pt idx="797">
                        <c:v>42017</c:v>
                      </c:pt>
                      <c:pt idx="798">
                        <c:v>42018</c:v>
                      </c:pt>
                      <c:pt idx="799">
                        <c:v>42019</c:v>
                      </c:pt>
                      <c:pt idx="800">
                        <c:v>42020</c:v>
                      </c:pt>
                      <c:pt idx="801">
                        <c:v>42023</c:v>
                      </c:pt>
                      <c:pt idx="802">
                        <c:v>42024</c:v>
                      </c:pt>
                      <c:pt idx="803">
                        <c:v>42025</c:v>
                      </c:pt>
                      <c:pt idx="804">
                        <c:v>42026</c:v>
                      </c:pt>
                      <c:pt idx="805">
                        <c:v>42027</c:v>
                      </c:pt>
                      <c:pt idx="806">
                        <c:v>42030</c:v>
                      </c:pt>
                      <c:pt idx="807">
                        <c:v>42031</c:v>
                      </c:pt>
                      <c:pt idx="808">
                        <c:v>42032</c:v>
                      </c:pt>
                      <c:pt idx="809">
                        <c:v>42033</c:v>
                      </c:pt>
                      <c:pt idx="810">
                        <c:v>42034</c:v>
                      </c:pt>
                      <c:pt idx="811">
                        <c:v>42035</c:v>
                      </c:pt>
                      <c:pt idx="812">
                        <c:v>42037</c:v>
                      </c:pt>
                      <c:pt idx="813">
                        <c:v>42038</c:v>
                      </c:pt>
                      <c:pt idx="814">
                        <c:v>42039</c:v>
                      </c:pt>
                      <c:pt idx="815">
                        <c:v>42040</c:v>
                      </c:pt>
                      <c:pt idx="816">
                        <c:v>42041</c:v>
                      </c:pt>
                      <c:pt idx="817">
                        <c:v>42044</c:v>
                      </c:pt>
                      <c:pt idx="818">
                        <c:v>42045</c:v>
                      </c:pt>
                      <c:pt idx="819">
                        <c:v>42046</c:v>
                      </c:pt>
                      <c:pt idx="820">
                        <c:v>42047</c:v>
                      </c:pt>
                      <c:pt idx="821">
                        <c:v>42048</c:v>
                      </c:pt>
                      <c:pt idx="822">
                        <c:v>42060</c:v>
                      </c:pt>
                      <c:pt idx="823">
                        <c:v>42062</c:v>
                      </c:pt>
                      <c:pt idx="824">
                        <c:v>42063</c:v>
                      </c:pt>
                      <c:pt idx="825">
                        <c:v>42065</c:v>
                      </c:pt>
                      <c:pt idx="826">
                        <c:v>42066</c:v>
                      </c:pt>
                      <c:pt idx="827">
                        <c:v>42067</c:v>
                      </c:pt>
                      <c:pt idx="828">
                        <c:v>42068</c:v>
                      </c:pt>
                      <c:pt idx="829">
                        <c:v>42069</c:v>
                      </c:pt>
                      <c:pt idx="830">
                        <c:v>42072</c:v>
                      </c:pt>
                      <c:pt idx="831">
                        <c:v>42073</c:v>
                      </c:pt>
                      <c:pt idx="832">
                        <c:v>42074</c:v>
                      </c:pt>
                      <c:pt idx="833">
                        <c:v>42075</c:v>
                      </c:pt>
                      <c:pt idx="834">
                        <c:v>42076</c:v>
                      </c:pt>
                      <c:pt idx="835">
                        <c:v>42079</c:v>
                      </c:pt>
                      <c:pt idx="836">
                        <c:v>42080</c:v>
                      </c:pt>
                      <c:pt idx="837">
                        <c:v>42081</c:v>
                      </c:pt>
                      <c:pt idx="838">
                        <c:v>42082</c:v>
                      </c:pt>
                      <c:pt idx="839">
                        <c:v>42083</c:v>
                      </c:pt>
                      <c:pt idx="840">
                        <c:v>42086</c:v>
                      </c:pt>
                      <c:pt idx="841">
                        <c:v>42087</c:v>
                      </c:pt>
                      <c:pt idx="842">
                        <c:v>42088</c:v>
                      </c:pt>
                      <c:pt idx="843">
                        <c:v>42089</c:v>
                      </c:pt>
                      <c:pt idx="844">
                        <c:v>42090</c:v>
                      </c:pt>
                      <c:pt idx="845">
                        <c:v>42093</c:v>
                      </c:pt>
                      <c:pt idx="846">
                        <c:v>42094</c:v>
                      </c:pt>
                      <c:pt idx="847">
                        <c:v>42095</c:v>
                      </c:pt>
                      <c:pt idx="848">
                        <c:v>42096</c:v>
                      </c:pt>
                      <c:pt idx="849">
                        <c:v>42097</c:v>
                      </c:pt>
                      <c:pt idx="850">
                        <c:v>42101</c:v>
                      </c:pt>
                      <c:pt idx="851">
                        <c:v>42102</c:v>
                      </c:pt>
                      <c:pt idx="852">
                        <c:v>42103</c:v>
                      </c:pt>
                      <c:pt idx="853">
                        <c:v>42104</c:v>
                      </c:pt>
                      <c:pt idx="854">
                        <c:v>42108</c:v>
                      </c:pt>
                      <c:pt idx="855">
                        <c:v>42109</c:v>
                      </c:pt>
                      <c:pt idx="856">
                        <c:v>42110</c:v>
                      </c:pt>
                      <c:pt idx="857">
                        <c:v>42111</c:v>
                      </c:pt>
                      <c:pt idx="858">
                        <c:v>42114</c:v>
                      </c:pt>
                      <c:pt idx="859">
                        <c:v>42115</c:v>
                      </c:pt>
                      <c:pt idx="860">
                        <c:v>42116</c:v>
                      </c:pt>
                      <c:pt idx="861">
                        <c:v>42117</c:v>
                      </c:pt>
                      <c:pt idx="862">
                        <c:v>42118</c:v>
                      </c:pt>
                      <c:pt idx="863">
                        <c:v>42121</c:v>
                      </c:pt>
                      <c:pt idx="864">
                        <c:v>42122</c:v>
                      </c:pt>
                      <c:pt idx="865">
                        <c:v>42123</c:v>
                      </c:pt>
                      <c:pt idx="866">
                        <c:v>42124</c:v>
                      </c:pt>
                      <c:pt idx="867">
                        <c:v>42128</c:v>
                      </c:pt>
                      <c:pt idx="868">
                        <c:v>42129</c:v>
                      </c:pt>
                      <c:pt idx="869">
                        <c:v>42130</c:v>
                      </c:pt>
                      <c:pt idx="870">
                        <c:v>42131</c:v>
                      </c:pt>
                      <c:pt idx="871">
                        <c:v>42132</c:v>
                      </c:pt>
                      <c:pt idx="872">
                        <c:v>42135</c:v>
                      </c:pt>
                      <c:pt idx="873">
                        <c:v>42136</c:v>
                      </c:pt>
                      <c:pt idx="874">
                        <c:v>42137</c:v>
                      </c:pt>
                      <c:pt idx="875">
                        <c:v>42138</c:v>
                      </c:pt>
                      <c:pt idx="876">
                        <c:v>42139</c:v>
                      </c:pt>
                      <c:pt idx="877">
                        <c:v>42142</c:v>
                      </c:pt>
                      <c:pt idx="878">
                        <c:v>42143</c:v>
                      </c:pt>
                      <c:pt idx="879">
                        <c:v>42144</c:v>
                      </c:pt>
                      <c:pt idx="880">
                        <c:v>42145</c:v>
                      </c:pt>
                      <c:pt idx="881">
                        <c:v>42146</c:v>
                      </c:pt>
                      <c:pt idx="882">
                        <c:v>42149</c:v>
                      </c:pt>
                      <c:pt idx="883">
                        <c:v>42150</c:v>
                      </c:pt>
                      <c:pt idx="884">
                        <c:v>42151</c:v>
                      </c:pt>
                      <c:pt idx="885">
                        <c:v>42152</c:v>
                      </c:pt>
                      <c:pt idx="886">
                        <c:v>42153</c:v>
                      </c:pt>
                      <c:pt idx="887">
                        <c:v>42155</c:v>
                      </c:pt>
                      <c:pt idx="888">
                        <c:v>42156</c:v>
                      </c:pt>
                      <c:pt idx="889">
                        <c:v>42157</c:v>
                      </c:pt>
                      <c:pt idx="890">
                        <c:v>42158</c:v>
                      </c:pt>
                      <c:pt idx="891">
                        <c:v>42159</c:v>
                      </c:pt>
                      <c:pt idx="892">
                        <c:v>42160</c:v>
                      </c:pt>
                      <c:pt idx="893">
                        <c:v>42163</c:v>
                      </c:pt>
                      <c:pt idx="894">
                        <c:v>42164</c:v>
                      </c:pt>
                      <c:pt idx="895">
                        <c:v>42165</c:v>
                      </c:pt>
                      <c:pt idx="896">
                        <c:v>42166</c:v>
                      </c:pt>
                      <c:pt idx="897">
                        <c:v>42167</c:v>
                      </c:pt>
                      <c:pt idx="898">
                        <c:v>42170</c:v>
                      </c:pt>
                      <c:pt idx="899">
                        <c:v>42171</c:v>
                      </c:pt>
                      <c:pt idx="900">
                        <c:v>42172</c:v>
                      </c:pt>
                      <c:pt idx="901">
                        <c:v>42173</c:v>
                      </c:pt>
                      <c:pt idx="902">
                        <c:v>42174</c:v>
                      </c:pt>
                      <c:pt idx="903">
                        <c:v>42178</c:v>
                      </c:pt>
                      <c:pt idx="904">
                        <c:v>42179</c:v>
                      </c:pt>
                      <c:pt idx="905">
                        <c:v>42180</c:v>
                      </c:pt>
                      <c:pt idx="906">
                        <c:v>42181</c:v>
                      </c:pt>
                      <c:pt idx="907">
                        <c:v>42184</c:v>
                      </c:pt>
                      <c:pt idx="908">
                        <c:v>42185</c:v>
                      </c:pt>
                      <c:pt idx="909">
                        <c:v>42186</c:v>
                      </c:pt>
                      <c:pt idx="910">
                        <c:v>42187</c:v>
                      </c:pt>
                      <c:pt idx="911">
                        <c:v>42188</c:v>
                      </c:pt>
                      <c:pt idx="912">
                        <c:v>42191</c:v>
                      </c:pt>
                      <c:pt idx="913">
                        <c:v>42192</c:v>
                      </c:pt>
                      <c:pt idx="914">
                        <c:v>42193</c:v>
                      </c:pt>
                      <c:pt idx="915">
                        <c:v>42194</c:v>
                      </c:pt>
                      <c:pt idx="916">
                        <c:v>42195</c:v>
                      </c:pt>
                      <c:pt idx="917">
                        <c:v>42198</c:v>
                      </c:pt>
                      <c:pt idx="918">
                        <c:v>42199</c:v>
                      </c:pt>
                      <c:pt idx="919">
                        <c:v>42200</c:v>
                      </c:pt>
                      <c:pt idx="920">
                        <c:v>42201</c:v>
                      </c:pt>
                      <c:pt idx="921">
                        <c:v>42202</c:v>
                      </c:pt>
                      <c:pt idx="922">
                        <c:v>42205</c:v>
                      </c:pt>
                      <c:pt idx="923">
                        <c:v>42206</c:v>
                      </c:pt>
                      <c:pt idx="924">
                        <c:v>42207</c:v>
                      </c:pt>
                      <c:pt idx="925">
                        <c:v>42208</c:v>
                      </c:pt>
                      <c:pt idx="926">
                        <c:v>42209</c:v>
                      </c:pt>
                      <c:pt idx="927">
                        <c:v>42212</c:v>
                      </c:pt>
                      <c:pt idx="928">
                        <c:v>42213</c:v>
                      </c:pt>
                      <c:pt idx="929">
                        <c:v>42214</c:v>
                      </c:pt>
                      <c:pt idx="930">
                        <c:v>42215</c:v>
                      </c:pt>
                      <c:pt idx="931">
                        <c:v>42216</c:v>
                      </c:pt>
                      <c:pt idx="932">
                        <c:v>42219</c:v>
                      </c:pt>
                      <c:pt idx="933">
                        <c:v>42220</c:v>
                      </c:pt>
                      <c:pt idx="934">
                        <c:v>42221</c:v>
                      </c:pt>
                      <c:pt idx="935">
                        <c:v>42222</c:v>
                      </c:pt>
                      <c:pt idx="936">
                        <c:v>42223</c:v>
                      </c:pt>
                      <c:pt idx="937">
                        <c:v>42226</c:v>
                      </c:pt>
                      <c:pt idx="938">
                        <c:v>42227</c:v>
                      </c:pt>
                      <c:pt idx="939">
                        <c:v>42228</c:v>
                      </c:pt>
                      <c:pt idx="940">
                        <c:v>42229</c:v>
                      </c:pt>
                      <c:pt idx="941">
                        <c:v>42230</c:v>
                      </c:pt>
                      <c:pt idx="942">
                        <c:v>42233</c:v>
                      </c:pt>
                      <c:pt idx="943">
                        <c:v>42234</c:v>
                      </c:pt>
                      <c:pt idx="944">
                        <c:v>42235</c:v>
                      </c:pt>
                      <c:pt idx="945">
                        <c:v>42236</c:v>
                      </c:pt>
                      <c:pt idx="946">
                        <c:v>42237</c:v>
                      </c:pt>
                      <c:pt idx="947">
                        <c:v>42240</c:v>
                      </c:pt>
                      <c:pt idx="948">
                        <c:v>42241</c:v>
                      </c:pt>
                      <c:pt idx="949">
                        <c:v>42242</c:v>
                      </c:pt>
                      <c:pt idx="950">
                        <c:v>42243</c:v>
                      </c:pt>
                      <c:pt idx="951">
                        <c:v>42244</c:v>
                      </c:pt>
                      <c:pt idx="952">
                        <c:v>42247</c:v>
                      </c:pt>
                      <c:pt idx="953">
                        <c:v>42248</c:v>
                      </c:pt>
                      <c:pt idx="954">
                        <c:v>42249</c:v>
                      </c:pt>
                      <c:pt idx="955">
                        <c:v>42254</c:v>
                      </c:pt>
                      <c:pt idx="956">
                        <c:v>42255</c:v>
                      </c:pt>
                      <c:pt idx="957">
                        <c:v>42256</c:v>
                      </c:pt>
                      <c:pt idx="958">
                        <c:v>42257</c:v>
                      </c:pt>
                      <c:pt idx="959">
                        <c:v>42258</c:v>
                      </c:pt>
                      <c:pt idx="960">
                        <c:v>42261</c:v>
                      </c:pt>
                      <c:pt idx="961">
                        <c:v>42262</c:v>
                      </c:pt>
                      <c:pt idx="962">
                        <c:v>42263</c:v>
                      </c:pt>
                      <c:pt idx="963">
                        <c:v>42264</c:v>
                      </c:pt>
                      <c:pt idx="964">
                        <c:v>42265</c:v>
                      </c:pt>
                      <c:pt idx="965">
                        <c:v>42268</c:v>
                      </c:pt>
                      <c:pt idx="966">
                        <c:v>42269</c:v>
                      </c:pt>
                      <c:pt idx="967">
                        <c:v>42270</c:v>
                      </c:pt>
                      <c:pt idx="968">
                        <c:v>42271</c:v>
                      </c:pt>
                      <c:pt idx="969">
                        <c:v>42272</c:v>
                      </c:pt>
                      <c:pt idx="970">
                        <c:v>42275</c:v>
                      </c:pt>
                      <c:pt idx="971">
                        <c:v>42276</c:v>
                      </c:pt>
                      <c:pt idx="972">
                        <c:v>42277</c:v>
                      </c:pt>
                      <c:pt idx="973">
                        <c:v>42285</c:v>
                      </c:pt>
                      <c:pt idx="974">
                        <c:v>42286</c:v>
                      </c:pt>
                      <c:pt idx="975">
                        <c:v>42289</c:v>
                      </c:pt>
                      <c:pt idx="976">
                        <c:v>42290</c:v>
                      </c:pt>
                      <c:pt idx="977">
                        <c:v>42291</c:v>
                      </c:pt>
                      <c:pt idx="978">
                        <c:v>42292</c:v>
                      </c:pt>
                      <c:pt idx="979">
                        <c:v>42293</c:v>
                      </c:pt>
                      <c:pt idx="980">
                        <c:v>42296</c:v>
                      </c:pt>
                      <c:pt idx="981">
                        <c:v>42297</c:v>
                      </c:pt>
                      <c:pt idx="982">
                        <c:v>42298</c:v>
                      </c:pt>
                      <c:pt idx="983">
                        <c:v>42299</c:v>
                      </c:pt>
                      <c:pt idx="984">
                        <c:v>42300</c:v>
                      </c:pt>
                      <c:pt idx="985">
                        <c:v>42303</c:v>
                      </c:pt>
                      <c:pt idx="986">
                        <c:v>42304</c:v>
                      </c:pt>
                      <c:pt idx="987">
                        <c:v>42305</c:v>
                      </c:pt>
                      <c:pt idx="988">
                        <c:v>42306</c:v>
                      </c:pt>
                      <c:pt idx="989">
                        <c:v>42307</c:v>
                      </c:pt>
                      <c:pt idx="990">
                        <c:v>42308</c:v>
                      </c:pt>
                      <c:pt idx="991">
                        <c:v>42310</c:v>
                      </c:pt>
                      <c:pt idx="992">
                        <c:v>42311</c:v>
                      </c:pt>
                      <c:pt idx="993">
                        <c:v>42312</c:v>
                      </c:pt>
                      <c:pt idx="994">
                        <c:v>42313</c:v>
                      </c:pt>
                      <c:pt idx="995">
                        <c:v>42314</c:v>
                      </c:pt>
                      <c:pt idx="996">
                        <c:v>42317</c:v>
                      </c:pt>
                      <c:pt idx="997">
                        <c:v>42318</c:v>
                      </c:pt>
                      <c:pt idx="998">
                        <c:v>42319</c:v>
                      </c:pt>
                      <c:pt idx="999">
                        <c:v>42320</c:v>
                      </c:pt>
                      <c:pt idx="1000">
                        <c:v>42321</c:v>
                      </c:pt>
                      <c:pt idx="1001">
                        <c:v>42324</c:v>
                      </c:pt>
                      <c:pt idx="1002">
                        <c:v>42325</c:v>
                      </c:pt>
                      <c:pt idx="1003">
                        <c:v>42326</c:v>
                      </c:pt>
                      <c:pt idx="1004">
                        <c:v>42327</c:v>
                      </c:pt>
                      <c:pt idx="1005">
                        <c:v>42328</c:v>
                      </c:pt>
                      <c:pt idx="1006">
                        <c:v>42331</c:v>
                      </c:pt>
                      <c:pt idx="1007">
                        <c:v>42332</c:v>
                      </c:pt>
                      <c:pt idx="1008">
                        <c:v>42333</c:v>
                      </c:pt>
                      <c:pt idx="1009">
                        <c:v>42334</c:v>
                      </c:pt>
                      <c:pt idx="1010">
                        <c:v>42335</c:v>
                      </c:pt>
                      <c:pt idx="1011">
                        <c:v>42338</c:v>
                      </c:pt>
                      <c:pt idx="1012">
                        <c:v>42339</c:v>
                      </c:pt>
                      <c:pt idx="1013">
                        <c:v>42340</c:v>
                      </c:pt>
                      <c:pt idx="1014">
                        <c:v>42341</c:v>
                      </c:pt>
                      <c:pt idx="1015">
                        <c:v>42342</c:v>
                      </c:pt>
                      <c:pt idx="1016">
                        <c:v>42345</c:v>
                      </c:pt>
                      <c:pt idx="1017">
                        <c:v>42346</c:v>
                      </c:pt>
                      <c:pt idx="1018">
                        <c:v>42347</c:v>
                      </c:pt>
                      <c:pt idx="1019">
                        <c:v>42348</c:v>
                      </c:pt>
                      <c:pt idx="1020">
                        <c:v>42349</c:v>
                      </c:pt>
                      <c:pt idx="1021">
                        <c:v>42352</c:v>
                      </c:pt>
                      <c:pt idx="1022">
                        <c:v>42353</c:v>
                      </c:pt>
                      <c:pt idx="1023">
                        <c:v>42354</c:v>
                      </c:pt>
                      <c:pt idx="1024">
                        <c:v>42355</c:v>
                      </c:pt>
                      <c:pt idx="1025">
                        <c:v>42356</c:v>
                      </c:pt>
                      <c:pt idx="1026">
                        <c:v>42359</c:v>
                      </c:pt>
                      <c:pt idx="1027">
                        <c:v>42360</c:v>
                      </c:pt>
                      <c:pt idx="1028">
                        <c:v>42361</c:v>
                      </c:pt>
                      <c:pt idx="1029">
                        <c:v>42362</c:v>
                      </c:pt>
                      <c:pt idx="1030">
                        <c:v>42363</c:v>
                      </c:pt>
                      <c:pt idx="1031">
                        <c:v>42366</c:v>
                      </c:pt>
                      <c:pt idx="1032">
                        <c:v>42367</c:v>
                      </c:pt>
                      <c:pt idx="1033">
                        <c:v>42368</c:v>
                      </c:pt>
                      <c:pt idx="1034">
                        <c:v>42369</c:v>
                      </c:pt>
                      <c:pt idx="1035">
                        <c:v>42373</c:v>
                      </c:pt>
                      <c:pt idx="1036">
                        <c:v>42374</c:v>
                      </c:pt>
                      <c:pt idx="1037">
                        <c:v>42375</c:v>
                      </c:pt>
                      <c:pt idx="1038">
                        <c:v>42376</c:v>
                      </c:pt>
                      <c:pt idx="1039">
                        <c:v>42377</c:v>
                      </c:pt>
                      <c:pt idx="1040">
                        <c:v>42380</c:v>
                      </c:pt>
                      <c:pt idx="1041">
                        <c:v>42381</c:v>
                      </c:pt>
                      <c:pt idx="1042">
                        <c:v>42382</c:v>
                      </c:pt>
                      <c:pt idx="1043">
                        <c:v>42383</c:v>
                      </c:pt>
                      <c:pt idx="1044">
                        <c:v>42384</c:v>
                      </c:pt>
                      <c:pt idx="1045">
                        <c:v>42387</c:v>
                      </c:pt>
                      <c:pt idx="1046">
                        <c:v>42388</c:v>
                      </c:pt>
                      <c:pt idx="1047">
                        <c:v>42389</c:v>
                      </c:pt>
                      <c:pt idx="1048">
                        <c:v>42390</c:v>
                      </c:pt>
                      <c:pt idx="1049">
                        <c:v>42391</c:v>
                      </c:pt>
                      <c:pt idx="1050">
                        <c:v>42394</c:v>
                      </c:pt>
                      <c:pt idx="1051">
                        <c:v>42395</c:v>
                      </c:pt>
                      <c:pt idx="1052">
                        <c:v>42396</c:v>
                      </c:pt>
                      <c:pt idx="1053">
                        <c:v>42397</c:v>
                      </c:pt>
                      <c:pt idx="1054">
                        <c:v>42398</c:v>
                      </c:pt>
                      <c:pt idx="1055">
                        <c:v>42400</c:v>
                      </c:pt>
                      <c:pt idx="1056">
                        <c:v>42401</c:v>
                      </c:pt>
                      <c:pt idx="1057">
                        <c:v>42402</c:v>
                      </c:pt>
                      <c:pt idx="1058">
                        <c:v>42403</c:v>
                      </c:pt>
                      <c:pt idx="1059">
                        <c:v>42404</c:v>
                      </c:pt>
                      <c:pt idx="1060">
                        <c:v>42405</c:v>
                      </c:pt>
                      <c:pt idx="1061">
                        <c:v>42415</c:v>
                      </c:pt>
                      <c:pt idx="1062">
                        <c:v>42416</c:v>
                      </c:pt>
                      <c:pt idx="1063">
                        <c:v>42417</c:v>
                      </c:pt>
                      <c:pt idx="1064">
                        <c:v>42418</c:v>
                      </c:pt>
                      <c:pt idx="1065">
                        <c:v>42419</c:v>
                      </c:pt>
                      <c:pt idx="1066">
                        <c:v>42422</c:v>
                      </c:pt>
                      <c:pt idx="1067">
                        <c:v>42423</c:v>
                      </c:pt>
                      <c:pt idx="1068">
                        <c:v>42424</c:v>
                      </c:pt>
                      <c:pt idx="1069">
                        <c:v>42425</c:v>
                      </c:pt>
                      <c:pt idx="1070">
                        <c:v>42426</c:v>
                      </c:pt>
                      <c:pt idx="1071">
                        <c:v>42429</c:v>
                      </c:pt>
                      <c:pt idx="1072">
                        <c:v>42430</c:v>
                      </c:pt>
                      <c:pt idx="1073">
                        <c:v>42431</c:v>
                      </c:pt>
                      <c:pt idx="1074">
                        <c:v>42432</c:v>
                      </c:pt>
                      <c:pt idx="1075">
                        <c:v>42433</c:v>
                      </c:pt>
                      <c:pt idx="1076">
                        <c:v>42436</c:v>
                      </c:pt>
                      <c:pt idx="1077">
                        <c:v>42437</c:v>
                      </c:pt>
                      <c:pt idx="1078">
                        <c:v>42438</c:v>
                      </c:pt>
                      <c:pt idx="1079">
                        <c:v>42439</c:v>
                      </c:pt>
                      <c:pt idx="1080">
                        <c:v>42440</c:v>
                      </c:pt>
                      <c:pt idx="1081">
                        <c:v>42443</c:v>
                      </c:pt>
                      <c:pt idx="1082">
                        <c:v>42444</c:v>
                      </c:pt>
                      <c:pt idx="1083">
                        <c:v>42445</c:v>
                      </c:pt>
                      <c:pt idx="1084">
                        <c:v>42446</c:v>
                      </c:pt>
                      <c:pt idx="1085">
                        <c:v>42447</c:v>
                      </c:pt>
                      <c:pt idx="1086">
                        <c:v>42450</c:v>
                      </c:pt>
                      <c:pt idx="1087">
                        <c:v>42451</c:v>
                      </c:pt>
                      <c:pt idx="1088">
                        <c:v>42452</c:v>
                      </c:pt>
                      <c:pt idx="1089">
                        <c:v>42453</c:v>
                      </c:pt>
                      <c:pt idx="1090">
                        <c:v>42454</c:v>
                      </c:pt>
                      <c:pt idx="1091">
                        <c:v>42457</c:v>
                      </c:pt>
                      <c:pt idx="1092">
                        <c:v>42458</c:v>
                      </c:pt>
                      <c:pt idx="1093">
                        <c:v>42459</c:v>
                      </c:pt>
                      <c:pt idx="1094">
                        <c:v>42460</c:v>
                      </c:pt>
                      <c:pt idx="1095">
                        <c:v>42461</c:v>
                      </c:pt>
                      <c:pt idx="1096">
                        <c:v>42465</c:v>
                      </c:pt>
                      <c:pt idx="1097">
                        <c:v>42466</c:v>
                      </c:pt>
                      <c:pt idx="1098">
                        <c:v>42467</c:v>
                      </c:pt>
                      <c:pt idx="1099">
                        <c:v>42468</c:v>
                      </c:pt>
                      <c:pt idx="1100">
                        <c:v>42471</c:v>
                      </c:pt>
                      <c:pt idx="1101">
                        <c:v>42472</c:v>
                      </c:pt>
                      <c:pt idx="1102">
                        <c:v>42473</c:v>
                      </c:pt>
                      <c:pt idx="1103">
                        <c:v>42474</c:v>
                      </c:pt>
                      <c:pt idx="1104">
                        <c:v>42475</c:v>
                      </c:pt>
                      <c:pt idx="1105">
                        <c:v>42478</c:v>
                      </c:pt>
                      <c:pt idx="1106">
                        <c:v>42479</c:v>
                      </c:pt>
                      <c:pt idx="1107">
                        <c:v>42480</c:v>
                      </c:pt>
                      <c:pt idx="1108">
                        <c:v>42481</c:v>
                      </c:pt>
                      <c:pt idx="1109">
                        <c:v>42482</c:v>
                      </c:pt>
                      <c:pt idx="1110">
                        <c:v>42485</c:v>
                      </c:pt>
                      <c:pt idx="1111">
                        <c:v>42486</c:v>
                      </c:pt>
                      <c:pt idx="1112">
                        <c:v>42487</c:v>
                      </c:pt>
                      <c:pt idx="1113">
                        <c:v>42488</c:v>
                      </c:pt>
                      <c:pt idx="1114">
                        <c:v>42489</c:v>
                      </c:pt>
                      <c:pt idx="1115">
                        <c:v>42490</c:v>
                      </c:pt>
                      <c:pt idx="1116">
                        <c:v>42493</c:v>
                      </c:pt>
                      <c:pt idx="1117">
                        <c:v>42494</c:v>
                      </c:pt>
                      <c:pt idx="1118">
                        <c:v>42495</c:v>
                      </c:pt>
                      <c:pt idx="1119">
                        <c:v>42496</c:v>
                      </c:pt>
                      <c:pt idx="1120">
                        <c:v>42499</c:v>
                      </c:pt>
                      <c:pt idx="1121">
                        <c:v>42500</c:v>
                      </c:pt>
                      <c:pt idx="1122">
                        <c:v>42501</c:v>
                      </c:pt>
                      <c:pt idx="1123">
                        <c:v>42502</c:v>
                      </c:pt>
                      <c:pt idx="1124">
                        <c:v>42503</c:v>
                      </c:pt>
                      <c:pt idx="1125">
                        <c:v>42506</c:v>
                      </c:pt>
                      <c:pt idx="1126">
                        <c:v>42507</c:v>
                      </c:pt>
                      <c:pt idx="1127">
                        <c:v>42508</c:v>
                      </c:pt>
                      <c:pt idx="1128">
                        <c:v>42509</c:v>
                      </c:pt>
                      <c:pt idx="1129">
                        <c:v>42510</c:v>
                      </c:pt>
                      <c:pt idx="1130">
                        <c:v>42513</c:v>
                      </c:pt>
                      <c:pt idx="1131">
                        <c:v>42514</c:v>
                      </c:pt>
                      <c:pt idx="1132">
                        <c:v>42515</c:v>
                      </c:pt>
                      <c:pt idx="1133">
                        <c:v>42516</c:v>
                      </c:pt>
                      <c:pt idx="1134">
                        <c:v>42517</c:v>
                      </c:pt>
                      <c:pt idx="1135">
                        <c:v>42520</c:v>
                      </c:pt>
                      <c:pt idx="1136">
                        <c:v>42521</c:v>
                      </c:pt>
                      <c:pt idx="1137">
                        <c:v>42522</c:v>
                      </c:pt>
                      <c:pt idx="1138">
                        <c:v>42523</c:v>
                      </c:pt>
                      <c:pt idx="1139">
                        <c:v>42524</c:v>
                      </c:pt>
                      <c:pt idx="1140">
                        <c:v>42527</c:v>
                      </c:pt>
                      <c:pt idx="1141">
                        <c:v>42528</c:v>
                      </c:pt>
                      <c:pt idx="1142">
                        <c:v>42529</c:v>
                      </c:pt>
                      <c:pt idx="1143">
                        <c:v>42534</c:v>
                      </c:pt>
                      <c:pt idx="1144">
                        <c:v>42535</c:v>
                      </c:pt>
                      <c:pt idx="1145">
                        <c:v>42536</c:v>
                      </c:pt>
                      <c:pt idx="1146">
                        <c:v>42537</c:v>
                      </c:pt>
                      <c:pt idx="1147">
                        <c:v>42538</c:v>
                      </c:pt>
                      <c:pt idx="1148">
                        <c:v>42541</c:v>
                      </c:pt>
                      <c:pt idx="1149">
                        <c:v>42542</c:v>
                      </c:pt>
                      <c:pt idx="1150">
                        <c:v>42543</c:v>
                      </c:pt>
                      <c:pt idx="1151">
                        <c:v>42544</c:v>
                      </c:pt>
                      <c:pt idx="1152">
                        <c:v>42545</c:v>
                      </c:pt>
                      <c:pt idx="1153">
                        <c:v>42548</c:v>
                      </c:pt>
                      <c:pt idx="1154">
                        <c:v>42549</c:v>
                      </c:pt>
                      <c:pt idx="1155">
                        <c:v>42550</c:v>
                      </c:pt>
                      <c:pt idx="1156">
                        <c:v>42551</c:v>
                      </c:pt>
                      <c:pt idx="1157">
                        <c:v>42552</c:v>
                      </c:pt>
                      <c:pt idx="1158">
                        <c:v>42555</c:v>
                      </c:pt>
                      <c:pt idx="1159">
                        <c:v>42556</c:v>
                      </c:pt>
                      <c:pt idx="1160">
                        <c:v>42558</c:v>
                      </c:pt>
                      <c:pt idx="1161">
                        <c:v>42559</c:v>
                      </c:pt>
                      <c:pt idx="1162">
                        <c:v>42562</c:v>
                      </c:pt>
                      <c:pt idx="1163">
                        <c:v>42563</c:v>
                      </c:pt>
                      <c:pt idx="1164">
                        <c:v>42564</c:v>
                      </c:pt>
                      <c:pt idx="1165">
                        <c:v>42565</c:v>
                      </c:pt>
                      <c:pt idx="1166">
                        <c:v>42566</c:v>
                      </c:pt>
                      <c:pt idx="1167">
                        <c:v>42569</c:v>
                      </c:pt>
                      <c:pt idx="1168">
                        <c:v>42570</c:v>
                      </c:pt>
                      <c:pt idx="1169">
                        <c:v>42571</c:v>
                      </c:pt>
                      <c:pt idx="1170">
                        <c:v>42572</c:v>
                      </c:pt>
                      <c:pt idx="1171">
                        <c:v>42573</c:v>
                      </c:pt>
                      <c:pt idx="1172">
                        <c:v>42576</c:v>
                      </c:pt>
                      <c:pt idx="1173">
                        <c:v>42578</c:v>
                      </c:pt>
                      <c:pt idx="1174">
                        <c:v>42579</c:v>
                      </c:pt>
                      <c:pt idx="1175">
                        <c:v>42580</c:v>
                      </c:pt>
                      <c:pt idx="1176">
                        <c:v>42582</c:v>
                      </c:pt>
                      <c:pt idx="1177">
                        <c:v>42583</c:v>
                      </c:pt>
                      <c:pt idx="1178">
                        <c:v>42584</c:v>
                      </c:pt>
                      <c:pt idx="1179">
                        <c:v>42585</c:v>
                      </c:pt>
                      <c:pt idx="1180">
                        <c:v>42586</c:v>
                      </c:pt>
                      <c:pt idx="1181">
                        <c:v>42587</c:v>
                      </c:pt>
                      <c:pt idx="1182">
                        <c:v>42590</c:v>
                      </c:pt>
                      <c:pt idx="1183">
                        <c:v>42591</c:v>
                      </c:pt>
                      <c:pt idx="1184">
                        <c:v>42592</c:v>
                      </c:pt>
                      <c:pt idx="1185">
                        <c:v>42593</c:v>
                      </c:pt>
                      <c:pt idx="1186">
                        <c:v>42594</c:v>
                      </c:pt>
                      <c:pt idx="1187">
                        <c:v>42597</c:v>
                      </c:pt>
                      <c:pt idx="1188">
                        <c:v>42598</c:v>
                      </c:pt>
                      <c:pt idx="1189">
                        <c:v>42599</c:v>
                      </c:pt>
                      <c:pt idx="1190">
                        <c:v>42600</c:v>
                      </c:pt>
                      <c:pt idx="1191">
                        <c:v>42601</c:v>
                      </c:pt>
                      <c:pt idx="1192">
                        <c:v>42604</c:v>
                      </c:pt>
                      <c:pt idx="1193">
                        <c:v>42605</c:v>
                      </c:pt>
                      <c:pt idx="1194">
                        <c:v>42606</c:v>
                      </c:pt>
                      <c:pt idx="1195">
                        <c:v>42607</c:v>
                      </c:pt>
                      <c:pt idx="1196">
                        <c:v>42608</c:v>
                      </c:pt>
                      <c:pt idx="1197">
                        <c:v>42611</c:v>
                      </c:pt>
                      <c:pt idx="1198">
                        <c:v>42612</c:v>
                      </c:pt>
                      <c:pt idx="1199">
                        <c:v>42613</c:v>
                      </c:pt>
                      <c:pt idx="1200">
                        <c:v>42621</c:v>
                      </c:pt>
                      <c:pt idx="1201">
                        <c:v>42622</c:v>
                      </c:pt>
                      <c:pt idx="1202">
                        <c:v>42625</c:v>
                      </c:pt>
                      <c:pt idx="1203">
                        <c:v>42626</c:v>
                      </c:pt>
                      <c:pt idx="1204">
                        <c:v>42627</c:v>
                      </c:pt>
                      <c:pt idx="1205">
                        <c:v>42632</c:v>
                      </c:pt>
                      <c:pt idx="1206">
                        <c:v>42633</c:v>
                      </c:pt>
                      <c:pt idx="1207">
                        <c:v>42634</c:v>
                      </c:pt>
                      <c:pt idx="1208">
                        <c:v>42635</c:v>
                      </c:pt>
                      <c:pt idx="1209">
                        <c:v>42636</c:v>
                      </c:pt>
                      <c:pt idx="1210">
                        <c:v>42639</c:v>
                      </c:pt>
                      <c:pt idx="1211">
                        <c:v>42640</c:v>
                      </c:pt>
                      <c:pt idx="1212">
                        <c:v>42641</c:v>
                      </c:pt>
                      <c:pt idx="1213">
                        <c:v>42643</c:v>
                      </c:pt>
                      <c:pt idx="1214">
                        <c:v>42653</c:v>
                      </c:pt>
                      <c:pt idx="1215">
                        <c:v>42654</c:v>
                      </c:pt>
                      <c:pt idx="1216">
                        <c:v>42655</c:v>
                      </c:pt>
                      <c:pt idx="1217">
                        <c:v>42656</c:v>
                      </c:pt>
                      <c:pt idx="1218">
                        <c:v>42657</c:v>
                      </c:pt>
                      <c:pt idx="1219">
                        <c:v>42660</c:v>
                      </c:pt>
                      <c:pt idx="1220">
                        <c:v>42661</c:v>
                      </c:pt>
                      <c:pt idx="1221">
                        <c:v>42662</c:v>
                      </c:pt>
                      <c:pt idx="1222">
                        <c:v>42663</c:v>
                      </c:pt>
                      <c:pt idx="1223">
                        <c:v>42664</c:v>
                      </c:pt>
                      <c:pt idx="1224">
                        <c:v>42667</c:v>
                      </c:pt>
                      <c:pt idx="1225">
                        <c:v>42668</c:v>
                      </c:pt>
                      <c:pt idx="1226">
                        <c:v>42669</c:v>
                      </c:pt>
                      <c:pt idx="1227">
                        <c:v>42670</c:v>
                      </c:pt>
                      <c:pt idx="1228">
                        <c:v>42671</c:v>
                      </c:pt>
                      <c:pt idx="1229">
                        <c:v>42674</c:v>
                      </c:pt>
                      <c:pt idx="1230">
                        <c:v>42675</c:v>
                      </c:pt>
                      <c:pt idx="1231">
                        <c:v>42676</c:v>
                      </c:pt>
                      <c:pt idx="1232">
                        <c:v>42677</c:v>
                      </c:pt>
                      <c:pt idx="1233">
                        <c:v>42678</c:v>
                      </c:pt>
                      <c:pt idx="1234">
                        <c:v>42681</c:v>
                      </c:pt>
                      <c:pt idx="1235">
                        <c:v>42682</c:v>
                      </c:pt>
                      <c:pt idx="1236">
                        <c:v>42683</c:v>
                      </c:pt>
                      <c:pt idx="1237">
                        <c:v>42684</c:v>
                      </c:pt>
                      <c:pt idx="1238">
                        <c:v>42685</c:v>
                      </c:pt>
                      <c:pt idx="1239">
                        <c:v>42688</c:v>
                      </c:pt>
                      <c:pt idx="1240">
                        <c:v>42689</c:v>
                      </c:pt>
                      <c:pt idx="1241">
                        <c:v>42690</c:v>
                      </c:pt>
                      <c:pt idx="1242">
                        <c:v>42691</c:v>
                      </c:pt>
                      <c:pt idx="1243">
                        <c:v>42692</c:v>
                      </c:pt>
                      <c:pt idx="1244">
                        <c:v>42695</c:v>
                      </c:pt>
                      <c:pt idx="1245">
                        <c:v>42696</c:v>
                      </c:pt>
                      <c:pt idx="1246">
                        <c:v>42697</c:v>
                      </c:pt>
                      <c:pt idx="1247">
                        <c:v>42698</c:v>
                      </c:pt>
                      <c:pt idx="1248">
                        <c:v>42699</c:v>
                      </c:pt>
                      <c:pt idx="1249">
                        <c:v>42702</c:v>
                      </c:pt>
                      <c:pt idx="1250">
                        <c:v>42703</c:v>
                      </c:pt>
                      <c:pt idx="1251">
                        <c:v>42704</c:v>
                      </c:pt>
                      <c:pt idx="1252">
                        <c:v>42705</c:v>
                      </c:pt>
                      <c:pt idx="1253">
                        <c:v>42706</c:v>
                      </c:pt>
                      <c:pt idx="1254">
                        <c:v>42709</c:v>
                      </c:pt>
                      <c:pt idx="1255">
                        <c:v>42710</c:v>
                      </c:pt>
                      <c:pt idx="1256">
                        <c:v>42711</c:v>
                      </c:pt>
                      <c:pt idx="1257">
                        <c:v>42712</c:v>
                      </c:pt>
                      <c:pt idx="1258">
                        <c:v>42713</c:v>
                      </c:pt>
                      <c:pt idx="1259">
                        <c:v>42716</c:v>
                      </c:pt>
                      <c:pt idx="1260">
                        <c:v>42717</c:v>
                      </c:pt>
                      <c:pt idx="1261">
                        <c:v>42718</c:v>
                      </c:pt>
                      <c:pt idx="1262">
                        <c:v>42719</c:v>
                      </c:pt>
                      <c:pt idx="1263">
                        <c:v>42720</c:v>
                      </c:pt>
                      <c:pt idx="1264">
                        <c:v>42723</c:v>
                      </c:pt>
                      <c:pt idx="1265">
                        <c:v>42724</c:v>
                      </c:pt>
                      <c:pt idx="1266">
                        <c:v>42725</c:v>
                      </c:pt>
                      <c:pt idx="1267">
                        <c:v>42726</c:v>
                      </c:pt>
                      <c:pt idx="1268">
                        <c:v>42727</c:v>
                      </c:pt>
                      <c:pt idx="1269">
                        <c:v>42730</c:v>
                      </c:pt>
                      <c:pt idx="1270">
                        <c:v>42731</c:v>
                      </c:pt>
                      <c:pt idx="1271">
                        <c:v>42732</c:v>
                      </c:pt>
                      <c:pt idx="1272">
                        <c:v>42733</c:v>
                      </c:pt>
                      <c:pt idx="1273">
                        <c:v>42734</c:v>
                      </c:pt>
                      <c:pt idx="1274">
                        <c:v>42735</c:v>
                      </c:pt>
                      <c:pt idx="1275">
                        <c:v>42738</c:v>
                      </c:pt>
                      <c:pt idx="1276">
                        <c:v>42739</c:v>
                      </c:pt>
                      <c:pt idx="1277">
                        <c:v>42740</c:v>
                      </c:pt>
                      <c:pt idx="1278">
                        <c:v>42741</c:v>
                      </c:pt>
                      <c:pt idx="1279">
                        <c:v>42744</c:v>
                      </c:pt>
                      <c:pt idx="1280">
                        <c:v>42745</c:v>
                      </c:pt>
                      <c:pt idx="1281">
                        <c:v>42746</c:v>
                      </c:pt>
                      <c:pt idx="1282">
                        <c:v>42747</c:v>
                      </c:pt>
                      <c:pt idx="1283">
                        <c:v>42748</c:v>
                      </c:pt>
                      <c:pt idx="1284">
                        <c:v>42751</c:v>
                      </c:pt>
                      <c:pt idx="1285">
                        <c:v>42752</c:v>
                      </c:pt>
                      <c:pt idx="1286">
                        <c:v>42753</c:v>
                      </c:pt>
                      <c:pt idx="1287">
                        <c:v>42754</c:v>
                      </c:pt>
                      <c:pt idx="1288">
                        <c:v>42755</c:v>
                      </c:pt>
                      <c:pt idx="1289">
                        <c:v>42758</c:v>
                      </c:pt>
                      <c:pt idx="1290">
                        <c:v>42759</c:v>
                      </c:pt>
                      <c:pt idx="1291">
                        <c:v>42760</c:v>
                      </c:pt>
                      <c:pt idx="1292">
                        <c:v>42766</c:v>
                      </c:pt>
                      <c:pt idx="1293">
                        <c:v>42769</c:v>
                      </c:pt>
                      <c:pt idx="1294">
                        <c:v>42772</c:v>
                      </c:pt>
                      <c:pt idx="1295">
                        <c:v>42773</c:v>
                      </c:pt>
                      <c:pt idx="1296">
                        <c:v>42774</c:v>
                      </c:pt>
                      <c:pt idx="1297">
                        <c:v>42775</c:v>
                      </c:pt>
                      <c:pt idx="1298">
                        <c:v>42776</c:v>
                      </c:pt>
                      <c:pt idx="1299">
                        <c:v>42779</c:v>
                      </c:pt>
                      <c:pt idx="1300">
                        <c:v>42780</c:v>
                      </c:pt>
                      <c:pt idx="1301">
                        <c:v>42781</c:v>
                      </c:pt>
                      <c:pt idx="1302">
                        <c:v>42782</c:v>
                      </c:pt>
                      <c:pt idx="1303">
                        <c:v>42783</c:v>
                      </c:pt>
                      <c:pt idx="1304">
                        <c:v>42786</c:v>
                      </c:pt>
                      <c:pt idx="1305">
                        <c:v>42787</c:v>
                      </c:pt>
                      <c:pt idx="1306">
                        <c:v>42788</c:v>
                      </c:pt>
                      <c:pt idx="1307">
                        <c:v>42789</c:v>
                      </c:pt>
                      <c:pt idx="1308">
                        <c:v>42790</c:v>
                      </c:pt>
                      <c:pt idx="1309">
                        <c:v>42793</c:v>
                      </c:pt>
                      <c:pt idx="1310">
                        <c:v>42794</c:v>
                      </c:pt>
                      <c:pt idx="1311">
                        <c:v>42795</c:v>
                      </c:pt>
                      <c:pt idx="1312">
                        <c:v>42796</c:v>
                      </c:pt>
                      <c:pt idx="1313">
                        <c:v>42797</c:v>
                      </c:pt>
                      <c:pt idx="1314">
                        <c:v>42800</c:v>
                      </c:pt>
                      <c:pt idx="1315">
                        <c:v>42801</c:v>
                      </c:pt>
                      <c:pt idx="1316">
                        <c:v>42802</c:v>
                      </c:pt>
                      <c:pt idx="1317">
                        <c:v>42803</c:v>
                      </c:pt>
                      <c:pt idx="1318">
                        <c:v>42804</c:v>
                      </c:pt>
                      <c:pt idx="1319">
                        <c:v>42807</c:v>
                      </c:pt>
                      <c:pt idx="1320">
                        <c:v>42808</c:v>
                      </c:pt>
                      <c:pt idx="1321">
                        <c:v>42809</c:v>
                      </c:pt>
                      <c:pt idx="1322">
                        <c:v>42810</c:v>
                      </c:pt>
                      <c:pt idx="1323">
                        <c:v>42811</c:v>
                      </c:pt>
                      <c:pt idx="1324">
                        <c:v>42814</c:v>
                      </c:pt>
                      <c:pt idx="1325">
                        <c:v>42815</c:v>
                      </c:pt>
                      <c:pt idx="1326">
                        <c:v>42816</c:v>
                      </c:pt>
                      <c:pt idx="1327">
                        <c:v>42817</c:v>
                      </c:pt>
                      <c:pt idx="1328">
                        <c:v>42818</c:v>
                      </c:pt>
                      <c:pt idx="1329">
                        <c:v>42821</c:v>
                      </c:pt>
                      <c:pt idx="1330">
                        <c:v>42822</c:v>
                      </c:pt>
                      <c:pt idx="1331">
                        <c:v>42823</c:v>
                      </c:pt>
                      <c:pt idx="1332">
                        <c:v>42824</c:v>
                      </c:pt>
                      <c:pt idx="1333">
                        <c:v>42825</c:v>
                      </c:pt>
                      <c:pt idx="1334">
                        <c:v>42830</c:v>
                      </c:pt>
                      <c:pt idx="1335">
                        <c:v>42831</c:v>
                      </c:pt>
                      <c:pt idx="1336">
                        <c:v>42832</c:v>
                      </c:pt>
                      <c:pt idx="1337">
                        <c:v>42835</c:v>
                      </c:pt>
                      <c:pt idx="1338">
                        <c:v>42836</c:v>
                      </c:pt>
                      <c:pt idx="1339">
                        <c:v>42837</c:v>
                      </c:pt>
                      <c:pt idx="1340">
                        <c:v>42838</c:v>
                      </c:pt>
                      <c:pt idx="1341">
                        <c:v>42839</c:v>
                      </c:pt>
                      <c:pt idx="1342">
                        <c:v>42842</c:v>
                      </c:pt>
                      <c:pt idx="1343">
                        <c:v>42843</c:v>
                      </c:pt>
                      <c:pt idx="1344">
                        <c:v>42844</c:v>
                      </c:pt>
                      <c:pt idx="1345">
                        <c:v>42845</c:v>
                      </c:pt>
                      <c:pt idx="1346">
                        <c:v>42846</c:v>
                      </c:pt>
                      <c:pt idx="1347">
                        <c:v>42849</c:v>
                      </c:pt>
                      <c:pt idx="1348">
                        <c:v>42850</c:v>
                      </c:pt>
                      <c:pt idx="1349">
                        <c:v>42851</c:v>
                      </c:pt>
                      <c:pt idx="1350">
                        <c:v>42852</c:v>
                      </c:pt>
                      <c:pt idx="1351">
                        <c:v>42853</c:v>
                      </c:pt>
                      <c:pt idx="1352">
                        <c:v>42855</c:v>
                      </c:pt>
                      <c:pt idx="1353">
                        <c:v>42857</c:v>
                      </c:pt>
                      <c:pt idx="1354">
                        <c:v>42858</c:v>
                      </c:pt>
                      <c:pt idx="1355">
                        <c:v>42859</c:v>
                      </c:pt>
                      <c:pt idx="1356">
                        <c:v>42860</c:v>
                      </c:pt>
                      <c:pt idx="1357">
                        <c:v>42863</c:v>
                      </c:pt>
                      <c:pt idx="1358">
                        <c:v>42864</c:v>
                      </c:pt>
                      <c:pt idx="1359">
                        <c:v>42865</c:v>
                      </c:pt>
                      <c:pt idx="1360">
                        <c:v>42866</c:v>
                      </c:pt>
                      <c:pt idx="1361">
                        <c:v>42867</c:v>
                      </c:pt>
                      <c:pt idx="1362">
                        <c:v>42870</c:v>
                      </c:pt>
                      <c:pt idx="1363">
                        <c:v>42871</c:v>
                      </c:pt>
                      <c:pt idx="1364">
                        <c:v>42872</c:v>
                      </c:pt>
                      <c:pt idx="1365">
                        <c:v>42873</c:v>
                      </c:pt>
                      <c:pt idx="1366">
                        <c:v>42874</c:v>
                      </c:pt>
                      <c:pt idx="1367">
                        <c:v>42877</c:v>
                      </c:pt>
                      <c:pt idx="1368">
                        <c:v>42878</c:v>
                      </c:pt>
                      <c:pt idx="1369">
                        <c:v>42879</c:v>
                      </c:pt>
                      <c:pt idx="1370">
                        <c:v>42880</c:v>
                      </c:pt>
                      <c:pt idx="1371">
                        <c:v>42881</c:v>
                      </c:pt>
                      <c:pt idx="1372">
                        <c:v>42886</c:v>
                      </c:pt>
                      <c:pt idx="1373">
                        <c:v>42887</c:v>
                      </c:pt>
                      <c:pt idx="1374">
                        <c:v>42888</c:v>
                      </c:pt>
                      <c:pt idx="1375">
                        <c:v>42891</c:v>
                      </c:pt>
                      <c:pt idx="1376">
                        <c:v>42892</c:v>
                      </c:pt>
                      <c:pt idx="1377">
                        <c:v>42893</c:v>
                      </c:pt>
                      <c:pt idx="1378">
                        <c:v>42894</c:v>
                      </c:pt>
                      <c:pt idx="1379">
                        <c:v>42895</c:v>
                      </c:pt>
                      <c:pt idx="1380">
                        <c:v>42898</c:v>
                      </c:pt>
                      <c:pt idx="1381">
                        <c:v>42899</c:v>
                      </c:pt>
                      <c:pt idx="1382">
                        <c:v>42900</c:v>
                      </c:pt>
                      <c:pt idx="1383">
                        <c:v>42901</c:v>
                      </c:pt>
                      <c:pt idx="1384">
                        <c:v>42902</c:v>
                      </c:pt>
                      <c:pt idx="1385">
                        <c:v>42905</c:v>
                      </c:pt>
                      <c:pt idx="1386">
                        <c:v>42906</c:v>
                      </c:pt>
                      <c:pt idx="1387">
                        <c:v>42907</c:v>
                      </c:pt>
                      <c:pt idx="1388">
                        <c:v>42908</c:v>
                      </c:pt>
                      <c:pt idx="1389">
                        <c:v>42909</c:v>
                      </c:pt>
                      <c:pt idx="1390">
                        <c:v>42912</c:v>
                      </c:pt>
                      <c:pt idx="1391">
                        <c:v>42913</c:v>
                      </c:pt>
                      <c:pt idx="1392">
                        <c:v>42914</c:v>
                      </c:pt>
                      <c:pt idx="1393">
                        <c:v>42915</c:v>
                      </c:pt>
                      <c:pt idx="1394">
                        <c:v>42916</c:v>
                      </c:pt>
                      <c:pt idx="1395">
                        <c:v>42919</c:v>
                      </c:pt>
                      <c:pt idx="1396">
                        <c:v>42920</c:v>
                      </c:pt>
                      <c:pt idx="1397">
                        <c:v>42921</c:v>
                      </c:pt>
                      <c:pt idx="1398">
                        <c:v>42922</c:v>
                      </c:pt>
                      <c:pt idx="1399">
                        <c:v>42923</c:v>
                      </c:pt>
                      <c:pt idx="1400">
                        <c:v>42926</c:v>
                      </c:pt>
                      <c:pt idx="1401">
                        <c:v>42927</c:v>
                      </c:pt>
                      <c:pt idx="1402">
                        <c:v>42928</c:v>
                      </c:pt>
                      <c:pt idx="1403">
                        <c:v>42929</c:v>
                      </c:pt>
                      <c:pt idx="1404">
                        <c:v>42930</c:v>
                      </c:pt>
                      <c:pt idx="1405">
                        <c:v>42933</c:v>
                      </c:pt>
                      <c:pt idx="1406">
                        <c:v>42934</c:v>
                      </c:pt>
                      <c:pt idx="1407">
                        <c:v>42935</c:v>
                      </c:pt>
                      <c:pt idx="1408">
                        <c:v>42936</c:v>
                      </c:pt>
                      <c:pt idx="1409">
                        <c:v>42937</c:v>
                      </c:pt>
                      <c:pt idx="1410">
                        <c:v>42940</c:v>
                      </c:pt>
                      <c:pt idx="1411">
                        <c:v>42941</c:v>
                      </c:pt>
                      <c:pt idx="1412">
                        <c:v>42942</c:v>
                      </c:pt>
                      <c:pt idx="1413">
                        <c:v>42943</c:v>
                      </c:pt>
                      <c:pt idx="1414">
                        <c:v>42944</c:v>
                      </c:pt>
                      <c:pt idx="1415">
                        <c:v>42947</c:v>
                      </c:pt>
                      <c:pt idx="1416">
                        <c:v>42948</c:v>
                      </c:pt>
                      <c:pt idx="1417">
                        <c:v>42949</c:v>
                      </c:pt>
                      <c:pt idx="1418">
                        <c:v>42950</c:v>
                      </c:pt>
                      <c:pt idx="1419">
                        <c:v>42951</c:v>
                      </c:pt>
                      <c:pt idx="1420">
                        <c:v>42954</c:v>
                      </c:pt>
                      <c:pt idx="1421">
                        <c:v>42955</c:v>
                      </c:pt>
                      <c:pt idx="1422">
                        <c:v>42956</c:v>
                      </c:pt>
                      <c:pt idx="1423">
                        <c:v>42957</c:v>
                      </c:pt>
                      <c:pt idx="1424">
                        <c:v>42958</c:v>
                      </c:pt>
                      <c:pt idx="1425">
                        <c:v>42961</c:v>
                      </c:pt>
                      <c:pt idx="1426">
                        <c:v>42962</c:v>
                      </c:pt>
                      <c:pt idx="1427">
                        <c:v>42963</c:v>
                      </c:pt>
                      <c:pt idx="1428">
                        <c:v>42964</c:v>
                      </c:pt>
                      <c:pt idx="1429">
                        <c:v>42965</c:v>
                      </c:pt>
                      <c:pt idx="1430">
                        <c:v>42968</c:v>
                      </c:pt>
                      <c:pt idx="1431">
                        <c:v>42969</c:v>
                      </c:pt>
                      <c:pt idx="1432">
                        <c:v>42970</c:v>
                      </c:pt>
                      <c:pt idx="1433">
                        <c:v>42971</c:v>
                      </c:pt>
                      <c:pt idx="1434">
                        <c:v>42972</c:v>
                      </c:pt>
                      <c:pt idx="1435">
                        <c:v>42975</c:v>
                      </c:pt>
                      <c:pt idx="1436">
                        <c:v>42976</c:v>
                      </c:pt>
                      <c:pt idx="1437">
                        <c:v>42977</c:v>
                      </c:pt>
                      <c:pt idx="1438">
                        <c:v>42978</c:v>
                      </c:pt>
                      <c:pt idx="1439">
                        <c:v>42979</c:v>
                      </c:pt>
                      <c:pt idx="1440">
                        <c:v>42982</c:v>
                      </c:pt>
                      <c:pt idx="1441">
                        <c:v>42983</c:v>
                      </c:pt>
                      <c:pt idx="1442">
                        <c:v>42984</c:v>
                      </c:pt>
                      <c:pt idx="1443">
                        <c:v>42985</c:v>
                      </c:pt>
                      <c:pt idx="1444">
                        <c:v>42986</c:v>
                      </c:pt>
                      <c:pt idx="1445">
                        <c:v>42989</c:v>
                      </c:pt>
                      <c:pt idx="1446">
                        <c:v>42990</c:v>
                      </c:pt>
                      <c:pt idx="1447">
                        <c:v>42991</c:v>
                      </c:pt>
                      <c:pt idx="1448">
                        <c:v>42992</c:v>
                      </c:pt>
                      <c:pt idx="1449">
                        <c:v>42993</c:v>
                      </c:pt>
                      <c:pt idx="1450">
                        <c:v>42996</c:v>
                      </c:pt>
                      <c:pt idx="1451">
                        <c:v>42997</c:v>
                      </c:pt>
                      <c:pt idx="1452">
                        <c:v>42998</c:v>
                      </c:pt>
                      <c:pt idx="1453">
                        <c:v>42999</c:v>
                      </c:pt>
                      <c:pt idx="1454">
                        <c:v>43000</c:v>
                      </c:pt>
                      <c:pt idx="1455">
                        <c:v>43003</c:v>
                      </c:pt>
                      <c:pt idx="1456">
                        <c:v>43004</c:v>
                      </c:pt>
                      <c:pt idx="1457">
                        <c:v>43005</c:v>
                      </c:pt>
                      <c:pt idx="1458">
                        <c:v>43006</c:v>
                      </c:pt>
                      <c:pt idx="1459">
                        <c:v>43007</c:v>
                      </c:pt>
                      <c:pt idx="1460">
                        <c:v>43008</c:v>
                      </c:pt>
                      <c:pt idx="1461">
                        <c:v>43017</c:v>
                      </c:pt>
                      <c:pt idx="1462">
                        <c:v>43018</c:v>
                      </c:pt>
                      <c:pt idx="1463">
                        <c:v>43019</c:v>
                      </c:pt>
                      <c:pt idx="1464">
                        <c:v>43020</c:v>
                      </c:pt>
                      <c:pt idx="1465">
                        <c:v>43021</c:v>
                      </c:pt>
                      <c:pt idx="1466">
                        <c:v>43024</c:v>
                      </c:pt>
                      <c:pt idx="1467">
                        <c:v>43025</c:v>
                      </c:pt>
                      <c:pt idx="1468">
                        <c:v>43026</c:v>
                      </c:pt>
                      <c:pt idx="1469">
                        <c:v>43027</c:v>
                      </c:pt>
                      <c:pt idx="1470">
                        <c:v>43028</c:v>
                      </c:pt>
                      <c:pt idx="1471">
                        <c:v>43031</c:v>
                      </c:pt>
                      <c:pt idx="1472">
                        <c:v>43032</c:v>
                      </c:pt>
                      <c:pt idx="1473">
                        <c:v>43033</c:v>
                      </c:pt>
                      <c:pt idx="1474">
                        <c:v>43034</c:v>
                      </c:pt>
                      <c:pt idx="1475">
                        <c:v>43035</c:v>
                      </c:pt>
                      <c:pt idx="1476">
                        <c:v>43038</c:v>
                      </c:pt>
                      <c:pt idx="1477">
                        <c:v>43039</c:v>
                      </c:pt>
                      <c:pt idx="1478">
                        <c:v>43040</c:v>
                      </c:pt>
                      <c:pt idx="1479">
                        <c:v>43041</c:v>
                      </c:pt>
                      <c:pt idx="1480">
                        <c:v>43042</c:v>
                      </c:pt>
                      <c:pt idx="1481">
                        <c:v>43045</c:v>
                      </c:pt>
                      <c:pt idx="1482">
                        <c:v>43046</c:v>
                      </c:pt>
                      <c:pt idx="1483">
                        <c:v>43047</c:v>
                      </c:pt>
                      <c:pt idx="1484">
                        <c:v>43048</c:v>
                      </c:pt>
                      <c:pt idx="1485">
                        <c:v>43049</c:v>
                      </c:pt>
                      <c:pt idx="1486">
                        <c:v>43052</c:v>
                      </c:pt>
                      <c:pt idx="1487">
                        <c:v>43053</c:v>
                      </c:pt>
                      <c:pt idx="1488">
                        <c:v>43054</c:v>
                      </c:pt>
                      <c:pt idx="1489">
                        <c:v>43055</c:v>
                      </c:pt>
                      <c:pt idx="1490">
                        <c:v>43056</c:v>
                      </c:pt>
                      <c:pt idx="1491">
                        <c:v>43059</c:v>
                      </c:pt>
                      <c:pt idx="1492">
                        <c:v>43060</c:v>
                      </c:pt>
                      <c:pt idx="1493">
                        <c:v>43061</c:v>
                      </c:pt>
                      <c:pt idx="1494">
                        <c:v>43062</c:v>
                      </c:pt>
                      <c:pt idx="1495">
                        <c:v>43063</c:v>
                      </c:pt>
                      <c:pt idx="1496">
                        <c:v>43066</c:v>
                      </c:pt>
                      <c:pt idx="1497">
                        <c:v>43067</c:v>
                      </c:pt>
                      <c:pt idx="1498">
                        <c:v>43068</c:v>
                      </c:pt>
                      <c:pt idx="1499">
                        <c:v>43069</c:v>
                      </c:pt>
                      <c:pt idx="1500">
                        <c:v>43070</c:v>
                      </c:pt>
                      <c:pt idx="1501">
                        <c:v>43073</c:v>
                      </c:pt>
                      <c:pt idx="1502">
                        <c:v>43074</c:v>
                      </c:pt>
                      <c:pt idx="1503">
                        <c:v>43075</c:v>
                      </c:pt>
                      <c:pt idx="1504">
                        <c:v>43076</c:v>
                      </c:pt>
                      <c:pt idx="1505">
                        <c:v>43077</c:v>
                      </c:pt>
                      <c:pt idx="1506">
                        <c:v>43080</c:v>
                      </c:pt>
                      <c:pt idx="1507">
                        <c:v>43081</c:v>
                      </c:pt>
                      <c:pt idx="1508">
                        <c:v>43082</c:v>
                      </c:pt>
                      <c:pt idx="1509">
                        <c:v>43083</c:v>
                      </c:pt>
                      <c:pt idx="1510">
                        <c:v>43084</c:v>
                      </c:pt>
                      <c:pt idx="1511">
                        <c:v>43087</c:v>
                      </c:pt>
                      <c:pt idx="1512">
                        <c:v>43088</c:v>
                      </c:pt>
                      <c:pt idx="1513">
                        <c:v>43089</c:v>
                      </c:pt>
                      <c:pt idx="1514">
                        <c:v>43090</c:v>
                      </c:pt>
                      <c:pt idx="1515">
                        <c:v>43091</c:v>
                      </c:pt>
                      <c:pt idx="1516">
                        <c:v>43094</c:v>
                      </c:pt>
                      <c:pt idx="1517">
                        <c:v>43095</c:v>
                      </c:pt>
                      <c:pt idx="1518">
                        <c:v>43096</c:v>
                      </c:pt>
                      <c:pt idx="1519">
                        <c:v>43097</c:v>
                      </c:pt>
                      <c:pt idx="1520">
                        <c:v>43098</c:v>
                      </c:pt>
                      <c:pt idx="1521">
                        <c:v>43100</c:v>
                      </c:pt>
                      <c:pt idx="1522">
                        <c:v>43102</c:v>
                      </c:pt>
                      <c:pt idx="1523">
                        <c:v>43103</c:v>
                      </c:pt>
                      <c:pt idx="1524">
                        <c:v>43104</c:v>
                      </c:pt>
                      <c:pt idx="1525">
                        <c:v>43105</c:v>
                      </c:pt>
                      <c:pt idx="1526">
                        <c:v>43108</c:v>
                      </c:pt>
                      <c:pt idx="1527">
                        <c:v>43109</c:v>
                      </c:pt>
                      <c:pt idx="1528">
                        <c:v>43110</c:v>
                      </c:pt>
                      <c:pt idx="1529">
                        <c:v>43111</c:v>
                      </c:pt>
                      <c:pt idx="1530">
                        <c:v>43112</c:v>
                      </c:pt>
                      <c:pt idx="1531">
                        <c:v>43115</c:v>
                      </c:pt>
                      <c:pt idx="1532">
                        <c:v>43116</c:v>
                      </c:pt>
                      <c:pt idx="1533">
                        <c:v>43117</c:v>
                      </c:pt>
                      <c:pt idx="1534">
                        <c:v>43118</c:v>
                      </c:pt>
                      <c:pt idx="1535">
                        <c:v>43119</c:v>
                      </c:pt>
                      <c:pt idx="1536">
                        <c:v>43122</c:v>
                      </c:pt>
                      <c:pt idx="1537">
                        <c:v>43123</c:v>
                      </c:pt>
                      <c:pt idx="1538">
                        <c:v>43124</c:v>
                      </c:pt>
                      <c:pt idx="1539">
                        <c:v>43125</c:v>
                      </c:pt>
                      <c:pt idx="1540">
                        <c:v>43126</c:v>
                      </c:pt>
                      <c:pt idx="1541">
                        <c:v>43129</c:v>
                      </c:pt>
                      <c:pt idx="1542">
                        <c:v>43130</c:v>
                      </c:pt>
                      <c:pt idx="1543">
                        <c:v>43131</c:v>
                      </c:pt>
                      <c:pt idx="1544">
                        <c:v>43132</c:v>
                      </c:pt>
                      <c:pt idx="1545">
                        <c:v>43133</c:v>
                      </c:pt>
                      <c:pt idx="1546">
                        <c:v>43136</c:v>
                      </c:pt>
                      <c:pt idx="1547">
                        <c:v>43137</c:v>
                      </c:pt>
                      <c:pt idx="1548">
                        <c:v>43138</c:v>
                      </c:pt>
                      <c:pt idx="1549">
                        <c:v>43139</c:v>
                      </c:pt>
                      <c:pt idx="1550">
                        <c:v>43140</c:v>
                      </c:pt>
                      <c:pt idx="1551">
                        <c:v>43143</c:v>
                      </c:pt>
                      <c:pt idx="1552">
                        <c:v>43154</c:v>
                      </c:pt>
                      <c:pt idx="1553">
                        <c:v>43157</c:v>
                      </c:pt>
                      <c:pt idx="1554">
                        <c:v>43158</c:v>
                      </c:pt>
                      <c:pt idx="1555">
                        <c:v>43159</c:v>
                      </c:pt>
                      <c:pt idx="1556">
                        <c:v>43160</c:v>
                      </c:pt>
                      <c:pt idx="1557">
                        <c:v>43161</c:v>
                      </c:pt>
                      <c:pt idx="1558">
                        <c:v>43164</c:v>
                      </c:pt>
                      <c:pt idx="1559">
                        <c:v>43165</c:v>
                      </c:pt>
                      <c:pt idx="1560">
                        <c:v>43166</c:v>
                      </c:pt>
                      <c:pt idx="1561">
                        <c:v>43167</c:v>
                      </c:pt>
                      <c:pt idx="1562">
                        <c:v>43168</c:v>
                      </c:pt>
                      <c:pt idx="1563">
                        <c:v>43171</c:v>
                      </c:pt>
                      <c:pt idx="1564">
                        <c:v>43172</c:v>
                      </c:pt>
                      <c:pt idx="1565">
                        <c:v>43173</c:v>
                      </c:pt>
                      <c:pt idx="1566">
                        <c:v>43174</c:v>
                      </c:pt>
                      <c:pt idx="1567">
                        <c:v>43175</c:v>
                      </c:pt>
                      <c:pt idx="1568">
                        <c:v>43178</c:v>
                      </c:pt>
                      <c:pt idx="1569">
                        <c:v>43179</c:v>
                      </c:pt>
                      <c:pt idx="1570">
                        <c:v>43180</c:v>
                      </c:pt>
                      <c:pt idx="1571">
                        <c:v>43181</c:v>
                      </c:pt>
                      <c:pt idx="1572">
                        <c:v>43182</c:v>
                      </c:pt>
                      <c:pt idx="1573">
                        <c:v>43185</c:v>
                      </c:pt>
                      <c:pt idx="1574">
                        <c:v>43186</c:v>
                      </c:pt>
                      <c:pt idx="1575">
                        <c:v>43187</c:v>
                      </c:pt>
                      <c:pt idx="1576">
                        <c:v>43188</c:v>
                      </c:pt>
                      <c:pt idx="1577">
                        <c:v>43189</c:v>
                      </c:pt>
                      <c:pt idx="1578">
                        <c:v>43190</c:v>
                      </c:pt>
                      <c:pt idx="1579">
                        <c:v>43192</c:v>
                      </c:pt>
                      <c:pt idx="1580">
                        <c:v>43193</c:v>
                      </c:pt>
                      <c:pt idx="1581">
                        <c:v>43194</c:v>
                      </c:pt>
                      <c:pt idx="1582">
                        <c:v>43199</c:v>
                      </c:pt>
                      <c:pt idx="1583">
                        <c:v>43200</c:v>
                      </c:pt>
                      <c:pt idx="1584">
                        <c:v>43201</c:v>
                      </c:pt>
                      <c:pt idx="1585">
                        <c:v>43202</c:v>
                      </c:pt>
                      <c:pt idx="1586">
                        <c:v>43203</c:v>
                      </c:pt>
                      <c:pt idx="1587">
                        <c:v>43206</c:v>
                      </c:pt>
                      <c:pt idx="1588">
                        <c:v>43207</c:v>
                      </c:pt>
                      <c:pt idx="1589">
                        <c:v>43208</c:v>
                      </c:pt>
                      <c:pt idx="1590">
                        <c:v>43209</c:v>
                      </c:pt>
                      <c:pt idx="1591">
                        <c:v>43210</c:v>
                      </c:pt>
                      <c:pt idx="1592">
                        <c:v>43213</c:v>
                      </c:pt>
                      <c:pt idx="1593">
                        <c:v>43214</c:v>
                      </c:pt>
                      <c:pt idx="1594">
                        <c:v>43215</c:v>
                      </c:pt>
                      <c:pt idx="1595">
                        <c:v>43216</c:v>
                      </c:pt>
                      <c:pt idx="1596">
                        <c:v>43217</c:v>
                      </c:pt>
                      <c:pt idx="1597">
                        <c:v>43220</c:v>
                      </c:pt>
                      <c:pt idx="1598">
                        <c:v>43222</c:v>
                      </c:pt>
                      <c:pt idx="1599">
                        <c:v>43223</c:v>
                      </c:pt>
                      <c:pt idx="1600">
                        <c:v>43224</c:v>
                      </c:pt>
                      <c:pt idx="1601">
                        <c:v>43227</c:v>
                      </c:pt>
                      <c:pt idx="1602">
                        <c:v>43228</c:v>
                      </c:pt>
                      <c:pt idx="1603">
                        <c:v>43229</c:v>
                      </c:pt>
                      <c:pt idx="1604">
                        <c:v>43230</c:v>
                      </c:pt>
                      <c:pt idx="1605">
                        <c:v>43231</c:v>
                      </c:pt>
                      <c:pt idx="1606">
                        <c:v>43234</c:v>
                      </c:pt>
                      <c:pt idx="1607">
                        <c:v>43235</c:v>
                      </c:pt>
                      <c:pt idx="1608">
                        <c:v>43236</c:v>
                      </c:pt>
                      <c:pt idx="1609">
                        <c:v>43237</c:v>
                      </c:pt>
                      <c:pt idx="1610">
                        <c:v>43238</c:v>
                      </c:pt>
                      <c:pt idx="1611">
                        <c:v>43241</c:v>
                      </c:pt>
                      <c:pt idx="1612">
                        <c:v>43242</c:v>
                      </c:pt>
                      <c:pt idx="1613">
                        <c:v>43243</c:v>
                      </c:pt>
                      <c:pt idx="1614">
                        <c:v>43244</c:v>
                      </c:pt>
                      <c:pt idx="1615">
                        <c:v>43245</c:v>
                      </c:pt>
                      <c:pt idx="1616">
                        <c:v>43248</c:v>
                      </c:pt>
                      <c:pt idx="1617">
                        <c:v>43249</c:v>
                      </c:pt>
                      <c:pt idx="1618">
                        <c:v>43250</c:v>
                      </c:pt>
                      <c:pt idx="1619">
                        <c:v>43251</c:v>
                      </c:pt>
                      <c:pt idx="1620">
                        <c:v>43252</c:v>
                      </c:pt>
                      <c:pt idx="1621">
                        <c:v>43255</c:v>
                      </c:pt>
                      <c:pt idx="1622">
                        <c:v>43256</c:v>
                      </c:pt>
                      <c:pt idx="1623">
                        <c:v>43257</c:v>
                      </c:pt>
                      <c:pt idx="1624">
                        <c:v>43258</c:v>
                      </c:pt>
                      <c:pt idx="1625">
                        <c:v>43259</c:v>
                      </c:pt>
                      <c:pt idx="1626">
                        <c:v>43262</c:v>
                      </c:pt>
                      <c:pt idx="1627">
                        <c:v>43263</c:v>
                      </c:pt>
                      <c:pt idx="1628">
                        <c:v>43264</c:v>
                      </c:pt>
                      <c:pt idx="1629">
                        <c:v>43265</c:v>
                      </c:pt>
                      <c:pt idx="1630">
                        <c:v>43266</c:v>
                      </c:pt>
                      <c:pt idx="1631">
                        <c:v>43270</c:v>
                      </c:pt>
                      <c:pt idx="1632">
                        <c:v>43271</c:v>
                      </c:pt>
                      <c:pt idx="1633">
                        <c:v>43272</c:v>
                      </c:pt>
                      <c:pt idx="1634">
                        <c:v>43273</c:v>
                      </c:pt>
                      <c:pt idx="1635">
                        <c:v>43276</c:v>
                      </c:pt>
                      <c:pt idx="1636">
                        <c:v>43277</c:v>
                      </c:pt>
                      <c:pt idx="1637">
                        <c:v>43278</c:v>
                      </c:pt>
                      <c:pt idx="1638">
                        <c:v>43279</c:v>
                      </c:pt>
                      <c:pt idx="1639">
                        <c:v>43280</c:v>
                      </c:pt>
                      <c:pt idx="1640">
                        <c:v>43281</c:v>
                      </c:pt>
                      <c:pt idx="1641">
                        <c:v>43283</c:v>
                      </c:pt>
                      <c:pt idx="1642">
                        <c:v>43284</c:v>
                      </c:pt>
                      <c:pt idx="1643">
                        <c:v>43285</c:v>
                      </c:pt>
                      <c:pt idx="1644">
                        <c:v>43286</c:v>
                      </c:pt>
                      <c:pt idx="1645">
                        <c:v>43287</c:v>
                      </c:pt>
                      <c:pt idx="1646">
                        <c:v>43290</c:v>
                      </c:pt>
                      <c:pt idx="1647">
                        <c:v>43291</c:v>
                      </c:pt>
                      <c:pt idx="1648">
                        <c:v>43292</c:v>
                      </c:pt>
                      <c:pt idx="1649">
                        <c:v>43293</c:v>
                      </c:pt>
                      <c:pt idx="1650">
                        <c:v>43294</c:v>
                      </c:pt>
                      <c:pt idx="1651">
                        <c:v>43297</c:v>
                      </c:pt>
                      <c:pt idx="1652">
                        <c:v>43298</c:v>
                      </c:pt>
                      <c:pt idx="1653">
                        <c:v>43299</c:v>
                      </c:pt>
                      <c:pt idx="1654">
                        <c:v>43300</c:v>
                      </c:pt>
                      <c:pt idx="1655">
                        <c:v>43301</c:v>
                      </c:pt>
                      <c:pt idx="1656">
                        <c:v>43304</c:v>
                      </c:pt>
                      <c:pt idx="1657">
                        <c:v>43305</c:v>
                      </c:pt>
                      <c:pt idx="1658">
                        <c:v>43306</c:v>
                      </c:pt>
                      <c:pt idx="1659">
                        <c:v>43307</c:v>
                      </c:pt>
                      <c:pt idx="1660">
                        <c:v>43308</c:v>
                      </c:pt>
                      <c:pt idx="1661">
                        <c:v>43311</c:v>
                      </c:pt>
                      <c:pt idx="1662">
                        <c:v>43312</c:v>
                      </c:pt>
                      <c:pt idx="1663">
                        <c:v>43313</c:v>
                      </c:pt>
                      <c:pt idx="1664">
                        <c:v>43314</c:v>
                      </c:pt>
                      <c:pt idx="1665">
                        <c:v>43315</c:v>
                      </c:pt>
                      <c:pt idx="1666">
                        <c:v>43318</c:v>
                      </c:pt>
                      <c:pt idx="1667">
                        <c:v>43319</c:v>
                      </c:pt>
                      <c:pt idx="1668">
                        <c:v>43320</c:v>
                      </c:pt>
                      <c:pt idx="1669">
                        <c:v>43321</c:v>
                      </c:pt>
                      <c:pt idx="1670">
                        <c:v>43322</c:v>
                      </c:pt>
                      <c:pt idx="1671">
                        <c:v>43325</c:v>
                      </c:pt>
                      <c:pt idx="1672">
                        <c:v>43326</c:v>
                      </c:pt>
                      <c:pt idx="1673">
                        <c:v>43327</c:v>
                      </c:pt>
                      <c:pt idx="1674">
                        <c:v>43328</c:v>
                      </c:pt>
                      <c:pt idx="1675">
                        <c:v>43329</c:v>
                      </c:pt>
                      <c:pt idx="1676">
                        <c:v>43332</c:v>
                      </c:pt>
                      <c:pt idx="1677">
                        <c:v>43333</c:v>
                      </c:pt>
                      <c:pt idx="1678">
                        <c:v>43334</c:v>
                      </c:pt>
                      <c:pt idx="1679">
                        <c:v>43335</c:v>
                      </c:pt>
                      <c:pt idx="1680">
                        <c:v>43336</c:v>
                      </c:pt>
                      <c:pt idx="1681">
                        <c:v>43339</c:v>
                      </c:pt>
                      <c:pt idx="1682">
                        <c:v>43340</c:v>
                      </c:pt>
                      <c:pt idx="1683">
                        <c:v>43341</c:v>
                      </c:pt>
                      <c:pt idx="1684">
                        <c:v>43342</c:v>
                      </c:pt>
                      <c:pt idx="1685">
                        <c:v>43343</c:v>
                      </c:pt>
                      <c:pt idx="1686">
                        <c:v>43346</c:v>
                      </c:pt>
                      <c:pt idx="1687">
                        <c:v>43347</c:v>
                      </c:pt>
                      <c:pt idx="1688">
                        <c:v>43348</c:v>
                      </c:pt>
                      <c:pt idx="1689">
                        <c:v>43349</c:v>
                      </c:pt>
                      <c:pt idx="1690">
                        <c:v>43350</c:v>
                      </c:pt>
                      <c:pt idx="1691">
                        <c:v>43353</c:v>
                      </c:pt>
                      <c:pt idx="1692">
                        <c:v>43354</c:v>
                      </c:pt>
                      <c:pt idx="1693">
                        <c:v>43355</c:v>
                      </c:pt>
                      <c:pt idx="1694">
                        <c:v>43356</c:v>
                      </c:pt>
                      <c:pt idx="1695">
                        <c:v>43357</c:v>
                      </c:pt>
                      <c:pt idx="1696">
                        <c:v>43360</c:v>
                      </c:pt>
                      <c:pt idx="1697">
                        <c:v>43361</c:v>
                      </c:pt>
                      <c:pt idx="1698">
                        <c:v>43362</c:v>
                      </c:pt>
                      <c:pt idx="1699">
                        <c:v>43363</c:v>
                      </c:pt>
                      <c:pt idx="1700">
                        <c:v>43364</c:v>
                      </c:pt>
                      <c:pt idx="1701">
                        <c:v>43368</c:v>
                      </c:pt>
                      <c:pt idx="1702">
                        <c:v>43369</c:v>
                      </c:pt>
                      <c:pt idx="1703">
                        <c:v>43370</c:v>
                      </c:pt>
                      <c:pt idx="1704">
                        <c:v>43371</c:v>
                      </c:pt>
                      <c:pt idx="1705">
                        <c:v>43373</c:v>
                      </c:pt>
                      <c:pt idx="1706">
                        <c:v>43381</c:v>
                      </c:pt>
                      <c:pt idx="1707">
                        <c:v>43382</c:v>
                      </c:pt>
                      <c:pt idx="1708">
                        <c:v>43383</c:v>
                      </c:pt>
                      <c:pt idx="1709">
                        <c:v>43384</c:v>
                      </c:pt>
                      <c:pt idx="1710">
                        <c:v>43385</c:v>
                      </c:pt>
                      <c:pt idx="1711">
                        <c:v>43388</c:v>
                      </c:pt>
                      <c:pt idx="1712">
                        <c:v>43389</c:v>
                      </c:pt>
                      <c:pt idx="1713">
                        <c:v>43390</c:v>
                      </c:pt>
                      <c:pt idx="1714">
                        <c:v>43391</c:v>
                      </c:pt>
                      <c:pt idx="1715">
                        <c:v>43392</c:v>
                      </c:pt>
                      <c:pt idx="1716">
                        <c:v>43395</c:v>
                      </c:pt>
                      <c:pt idx="1717">
                        <c:v>43396</c:v>
                      </c:pt>
                      <c:pt idx="1718">
                        <c:v>43397</c:v>
                      </c:pt>
                      <c:pt idx="1719">
                        <c:v>43398</c:v>
                      </c:pt>
                      <c:pt idx="1720">
                        <c:v>43399</c:v>
                      </c:pt>
                      <c:pt idx="1721">
                        <c:v>43402</c:v>
                      </c:pt>
                      <c:pt idx="1722">
                        <c:v>43403</c:v>
                      </c:pt>
                      <c:pt idx="1723">
                        <c:v>43404</c:v>
                      </c:pt>
                      <c:pt idx="1724">
                        <c:v>43405</c:v>
                      </c:pt>
                      <c:pt idx="1725">
                        <c:v>43406</c:v>
                      </c:pt>
                      <c:pt idx="1726">
                        <c:v>43409</c:v>
                      </c:pt>
                      <c:pt idx="1727">
                        <c:v>43410</c:v>
                      </c:pt>
                      <c:pt idx="1728">
                        <c:v>43411</c:v>
                      </c:pt>
                      <c:pt idx="1729">
                        <c:v>43412</c:v>
                      </c:pt>
                      <c:pt idx="1730">
                        <c:v>43413</c:v>
                      </c:pt>
                      <c:pt idx="1731">
                        <c:v>43416</c:v>
                      </c:pt>
                      <c:pt idx="1732">
                        <c:v>43417</c:v>
                      </c:pt>
                      <c:pt idx="1733">
                        <c:v>43418</c:v>
                      </c:pt>
                      <c:pt idx="1734">
                        <c:v>43419</c:v>
                      </c:pt>
                      <c:pt idx="1735">
                        <c:v>43420</c:v>
                      </c:pt>
                      <c:pt idx="1736">
                        <c:v>43423</c:v>
                      </c:pt>
                      <c:pt idx="1737">
                        <c:v>43424</c:v>
                      </c:pt>
                      <c:pt idx="1738">
                        <c:v>43425</c:v>
                      </c:pt>
                      <c:pt idx="1739">
                        <c:v>43426</c:v>
                      </c:pt>
                      <c:pt idx="1740">
                        <c:v>43427</c:v>
                      </c:pt>
                      <c:pt idx="1741">
                        <c:v>43430</c:v>
                      </c:pt>
                      <c:pt idx="1742">
                        <c:v>43431</c:v>
                      </c:pt>
                      <c:pt idx="1743">
                        <c:v>43432</c:v>
                      </c:pt>
                      <c:pt idx="1744">
                        <c:v>43433</c:v>
                      </c:pt>
                      <c:pt idx="1745">
                        <c:v>43434</c:v>
                      </c:pt>
                      <c:pt idx="1746">
                        <c:v>43437</c:v>
                      </c:pt>
                      <c:pt idx="1747">
                        <c:v>43438</c:v>
                      </c:pt>
                      <c:pt idx="1748">
                        <c:v>43439</c:v>
                      </c:pt>
                      <c:pt idx="1749">
                        <c:v>43440</c:v>
                      </c:pt>
                      <c:pt idx="1750">
                        <c:v>43441</c:v>
                      </c:pt>
                      <c:pt idx="1751">
                        <c:v>43444</c:v>
                      </c:pt>
                      <c:pt idx="1752">
                        <c:v>43445</c:v>
                      </c:pt>
                      <c:pt idx="1753">
                        <c:v>43446</c:v>
                      </c:pt>
                      <c:pt idx="1754">
                        <c:v>43447</c:v>
                      </c:pt>
                      <c:pt idx="1755">
                        <c:v>43448</c:v>
                      </c:pt>
                      <c:pt idx="1756">
                        <c:v>43451</c:v>
                      </c:pt>
                      <c:pt idx="1757">
                        <c:v>43452</c:v>
                      </c:pt>
                      <c:pt idx="1758">
                        <c:v>43453</c:v>
                      </c:pt>
                      <c:pt idx="1759">
                        <c:v>43454</c:v>
                      </c:pt>
                      <c:pt idx="1760">
                        <c:v>43455</c:v>
                      </c:pt>
                      <c:pt idx="1761">
                        <c:v>43458</c:v>
                      </c:pt>
                      <c:pt idx="1762">
                        <c:v>43459</c:v>
                      </c:pt>
                      <c:pt idx="1763">
                        <c:v>43460</c:v>
                      </c:pt>
                      <c:pt idx="1764">
                        <c:v>43461</c:v>
                      </c:pt>
                      <c:pt idx="1765">
                        <c:v>43462</c:v>
                      </c:pt>
                      <c:pt idx="1766">
                        <c:v>43465</c:v>
                      </c:pt>
                      <c:pt idx="1767">
                        <c:v>43467</c:v>
                      </c:pt>
                      <c:pt idx="1768">
                        <c:v>43468</c:v>
                      </c:pt>
                      <c:pt idx="1769">
                        <c:v>43469</c:v>
                      </c:pt>
                      <c:pt idx="1770">
                        <c:v>43472</c:v>
                      </c:pt>
                      <c:pt idx="1771">
                        <c:v>43473</c:v>
                      </c:pt>
                      <c:pt idx="1772">
                        <c:v>43474</c:v>
                      </c:pt>
                      <c:pt idx="1773">
                        <c:v>43475</c:v>
                      </c:pt>
                      <c:pt idx="1774">
                        <c:v>43476</c:v>
                      </c:pt>
                      <c:pt idx="1775">
                        <c:v>43479</c:v>
                      </c:pt>
                      <c:pt idx="1776">
                        <c:v>43480</c:v>
                      </c:pt>
                      <c:pt idx="1777">
                        <c:v>43481</c:v>
                      </c:pt>
                      <c:pt idx="1778">
                        <c:v>43482</c:v>
                      </c:pt>
                      <c:pt idx="1779">
                        <c:v>43483</c:v>
                      </c:pt>
                      <c:pt idx="1780">
                        <c:v>43486</c:v>
                      </c:pt>
                      <c:pt idx="1781">
                        <c:v>43487</c:v>
                      </c:pt>
                      <c:pt idx="1782">
                        <c:v>43488</c:v>
                      </c:pt>
                      <c:pt idx="1783">
                        <c:v>43489</c:v>
                      </c:pt>
                      <c:pt idx="1784">
                        <c:v>43490</c:v>
                      </c:pt>
                      <c:pt idx="1785">
                        <c:v>43493</c:v>
                      </c:pt>
                      <c:pt idx="1786">
                        <c:v>43494</c:v>
                      </c:pt>
                      <c:pt idx="1787">
                        <c:v>43495</c:v>
                      </c:pt>
                      <c:pt idx="1788">
                        <c:v>43496</c:v>
                      </c:pt>
                      <c:pt idx="1789">
                        <c:v>43497</c:v>
                      </c:pt>
                      <c:pt idx="1790">
                        <c:v>43508</c:v>
                      </c:pt>
                      <c:pt idx="1791">
                        <c:v>43509</c:v>
                      </c:pt>
                      <c:pt idx="1792">
                        <c:v>43510</c:v>
                      </c:pt>
                      <c:pt idx="1793">
                        <c:v>43511</c:v>
                      </c:pt>
                      <c:pt idx="1794">
                        <c:v>43514</c:v>
                      </c:pt>
                      <c:pt idx="1795">
                        <c:v>43515</c:v>
                      </c:pt>
                      <c:pt idx="1796">
                        <c:v>43516</c:v>
                      </c:pt>
                      <c:pt idx="1797">
                        <c:v>43517</c:v>
                      </c:pt>
                      <c:pt idx="1798">
                        <c:v>43518</c:v>
                      </c:pt>
                      <c:pt idx="1799">
                        <c:v>43521</c:v>
                      </c:pt>
                      <c:pt idx="1800">
                        <c:v>43522</c:v>
                      </c:pt>
                      <c:pt idx="1801">
                        <c:v>43523</c:v>
                      </c:pt>
                      <c:pt idx="1802">
                        <c:v>43524</c:v>
                      </c:pt>
                      <c:pt idx="1803">
                        <c:v>43525</c:v>
                      </c:pt>
                      <c:pt idx="1804">
                        <c:v>43528</c:v>
                      </c:pt>
                      <c:pt idx="1805">
                        <c:v>43529</c:v>
                      </c:pt>
                      <c:pt idx="1806">
                        <c:v>43530</c:v>
                      </c:pt>
                      <c:pt idx="1807">
                        <c:v>43531</c:v>
                      </c:pt>
                      <c:pt idx="1808">
                        <c:v>43532</c:v>
                      </c:pt>
                      <c:pt idx="1809">
                        <c:v>43535</c:v>
                      </c:pt>
                      <c:pt idx="1810">
                        <c:v>43536</c:v>
                      </c:pt>
                      <c:pt idx="1811">
                        <c:v>43537</c:v>
                      </c:pt>
                      <c:pt idx="1812">
                        <c:v>43538</c:v>
                      </c:pt>
                      <c:pt idx="1813">
                        <c:v>43539</c:v>
                      </c:pt>
                      <c:pt idx="1814">
                        <c:v>43542</c:v>
                      </c:pt>
                      <c:pt idx="1815">
                        <c:v>43543</c:v>
                      </c:pt>
                      <c:pt idx="1816">
                        <c:v>43544</c:v>
                      </c:pt>
                      <c:pt idx="1817">
                        <c:v>43545</c:v>
                      </c:pt>
                      <c:pt idx="1818">
                        <c:v>43546</c:v>
                      </c:pt>
                      <c:pt idx="1819">
                        <c:v>43549</c:v>
                      </c:pt>
                      <c:pt idx="1820">
                        <c:v>43550</c:v>
                      </c:pt>
                      <c:pt idx="1821">
                        <c:v>43551</c:v>
                      </c:pt>
                      <c:pt idx="1822">
                        <c:v>43552</c:v>
                      </c:pt>
                      <c:pt idx="1823">
                        <c:v>43553</c:v>
                      </c:pt>
                      <c:pt idx="1824">
                        <c:v>43555</c:v>
                      </c:pt>
                      <c:pt idx="1825">
                        <c:v>43556</c:v>
                      </c:pt>
                      <c:pt idx="1826">
                        <c:v>43557</c:v>
                      </c:pt>
                      <c:pt idx="1827">
                        <c:v>43558</c:v>
                      </c:pt>
                      <c:pt idx="1828">
                        <c:v>43559</c:v>
                      </c:pt>
                      <c:pt idx="1829">
                        <c:v>43563</c:v>
                      </c:pt>
                      <c:pt idx="1830">
                        <c:v>43564</c:v>
                      </c:pt>
                      <c:pt idx="1831">
                        <c:v>43565</c:v>
                      </c:pt>
                      <c:pt idx="1832">
                        <c:v>43566</c:v>
                      </c:pt>
                      <c:pt idx="1833">
                        <c:v>43567</c:v>
                      </c:pt>
                      <c:pt idx="1834">
                        <c:v>43570</c:v>
                      </c:pt>
                      <c:pt idx="1835">
                        <c:v>43571</c:v>
                      </c:pt>
                      <c:pt idx="1836">
                        <c:v>43572</c:v>
                      </c:pt>
                      <c:pt idx="1837">
                        <c:v>43573</c:v>
                      </c:pt>
                      <c:pt idx="1838">
                        <c:v>43574</c:v>
                      </c:pt>
                      <c:pt idx="1839">
                        <c:v>43577</c:v>
                      </c:pt>
                      <c:pt idx="1840">
                        <c:v>43578</c:v>
                      </c:pt>
                      <c:pt idx="1841">
                        <c:v>43579</c:v>
                      </c:pt>
                      <c:pt idx="1842">
                        <c:v>43580</c:v>
                      </c:pt>
                      <c:pt idx="1843">
                        <c:v>43581</c:v>
                      </c:pt>
                      <c:pt idx="1844">
                        <c:v>43584</c:v>
                      </c:pt>
                      <c:pt idx="1845">
                        <c:v>43585</c:v>
                      </c:pt>
                      <c:pt idx="1846">
                        <c:v>43591</c:v>
                      </c:pt>
                      <c:pt idx="1847">
                        <c:v>43592</c:v>
                      </c:pt>
                      <c:pt idx="1848">
                        <c:v>43593</c:v>
                      </c:pt>
                      <c:pt idx="1849">
                        <c:v>43594</c:v>
                      </c:pt>
                      <c:pt idx="1850">
                        <c:v>43595</c:v>
                      </c:pt>
                      <c:pt idx="1851">
                        <c:v>43598</c:v>
                      </c:pt>
                      <c:pt idx="1852">
                        <c:v>43599</c:v>
                      </c:pt>
                      <c:pt idx="1853">
                        <c:v>43600</c:v>
                      </c:pt>
                      <c:pt idx="1854">
                        <c:v>43601</c:v>
                      </c:pt>
                      <c:pt idx="1855">
                        <c:v>43602</c:v>
                      </c:pt>
                      <c:pt idx="1856">
                        <c:v>43605</c:v>
                      </c:pt>
                      <c:pt idx="1857">
                        <c:v>43606</c:v>
                      </c:pt>
                      <c:pt idx="1858">
                        <c:v>43607</c:v>
                      </c:pt>
                      <c:pt idx="1859">
                        <c:v>43608</c:v>
                      </c:pt>
                      <c:pt idx="1860">
                        <c:v>43609</c:v>
                      </c:pt>
                      <c:pt idx="1861">
                        <c:v>43612</c:v>
                      </c:pt>
                      <c:pt idx="1862">
                        <c:v>43613</c:v>
                      </c:pt>
                      <c:pt idx="1863">
                        <c:v>43614</c:v>
                      </c:pt>
                      <c:pt idx="1864">
                        <c:v>43615</c:v>
                      </c:pt>
                      <c:pt idx="1865">
                        <c:v>43616</c:v>
                      </c:pt>
                      <c:pt idx="1866">
                        <c:v>43619</c:v>
                      </c:pt>
                      <c:pt idx="1867">
                        <c:v>43620</c:v>
                      </c:pt>
                      <c:pt idx="1868">
                        <c:v>43621</c:v>
                      </c:pt>
                      <c:pt idx="1869">
                        <c:v>43622</c:v>
                      </c:pt>
                      <c:pt idx="1870">
                        <c:v>43626</c:v>
                      </c:pt>
                      <c:pt idx="1871">
                        <c:v>43627</c:v>
                      </c:pt>
                      <c:pt idx="1872">
                        <c:v>43628</c:v>
                      </c:pt>
                      <c:pt idx="1873">
                        <c:v>43629</c:v>
                      </c:pt>
                      <c:pt idx="1874">
                        <c:v>43630</c:v>
                      </c:pt>
                      <c:pt idx="1875">
                        <c:v>43633</c:v>
                      </c:pt>
                      <c:pt idx="1876">
                        <c:v>43634</c:v>
                      </c:pt>
                      <c:pt idx="1877">
                        <c:v>43635</c:v>
                      </c:pt>
                      <c:pt idx="1878">
                        <c:v>43636</c:v>
                      </c:pt>
                      <c:pt idx="1879">
                        <c:v>43637</c:v>
                      </c:pt>
                      <c:pt idx="1880">
                        <c:v>43640</c:v>
                      </c:pt>
                      <c:pt idx="1881">
                        <c:v>43641</c:v>
                      </c:pt>
                      <c:pt idx="1882">
                        <c:v>43642</c:v>
                      </c:pt>
                      <c:pt idx="1883">
                        <c:v>43643</c:v>
                      </c:pt>
                      <c:pt idx="1884">
                        <c:v>43644</c:v>
                      </c:pt>
                      <c:pt idx="1885">
                        <c:v>43646</c:v>
                      </c:pt>
                      <c:pt idx="1886">
                        <c:v>43647</c:v>
                      </c:pt>
                      <c:pt idx="1887">
                        <c:v>43648</c:v>
                      </c:pt>
                      <c:pt idx="1888">
                        <c:v>43649</c:v>
                      </c:pt>
                      <c:pt idx="1889">
                        <c:v>43650</c:v>
                      </c:pt>
                      <c:pt idx="1890">
                        <c:v>43651</c:v>
                      </c:pt>
                      <c:pt idx="1891">
                        <c:v>43654</c:v>
                      </c:pt>
                      <c:pt idx="1892">
                        <c:v>43655</c:v>
                      </c:pt>
                      <c:pt idx="1893">
                        <c:v>43656</c:v>
                      </c:pt>
                      <c:pt idx="1894">
                        <c:v>43657</c:v>
                      </c:pt>
                      <c:pt idx="1895">
                        <c:v>43658</c:v>
                      </c:pt>
                      <c:pt idx="1896">
                        <c:v>43661</c:v>
                      </c:pt>
                      <c:pt idx="1897">
                        <c:v>43662</c:v>
                      </c:pt>
                      <c:pt idx="1898">
                        <c:v>43663</c:v>
                      </c:pt>
                      <c:pt idx="1899">
                        <c:v>43664</c:v>
                      </c:pt>
                      <c:pt idx="1900">
                        <c:v>43665</c:v>
                      </c:pt>
                      <c:pt idx="1901">
                        <c:v>43668</c:v>
                      </c:pt>
                      <c:pt idx="1902">
                        <c:v>43669</c:v>
                      </c:pt>
                      <c:pt idx="1903">
                        <c:v>43670</c:v>
                      </c:pt>
                      <c:pt idx="1904">
                        <c:v>43671</c:v>
                      </c:pt>
                      <c:pt idx="1905">
                        <c:v>43672</c:v>
                      </c:pt>
                      <c:pt idx="1906">
                        <c:v>43675</c:v>
                      </c:pt>
                      <c:pt idx="1907">
                        <c:v>43676</c:v>
                      </c:pt>
                      <c:pt idx="1908">
                        <c:v>43677</c:v>
                      </c:pt>
                      <c:pt idx="1909">
                        <c:v>43678</c:v>
                      </c:pt>
                      <c:pt idx="1910">
                        <c:v>43679</c:v>
                      </c:pt>
                      <c:pt idx="1911">
                        <c:v>43682</c:v>
                      </c:pt>
                      <c:pt idx="1912">
                        <c:v>43683</c:v>
                      </c:pt>
                      <c:pt idx="1913">
                        <c:v>43684</c:v>
                      </c:pt>
                      <c:pt idx="1914">
                        <c:v>43685</c:v>
                      </c:pt>
                      <c:pt idx="1915">
                        <c:v>43686</c:v>
                      </c:pt>
                      <c:pt idx="1916">
                        <c:v>43689</c:v>
                      </c:pt>
                      <c:pt idx="1917">
                        <c:v>43690</c:v>
                      </c:pt>
                      <c:pt idx="1918">
                        <c:v>43691</c:v>
                      </c:pt>
                      <c:pt idx="1919">
                        <c:v>43692</c:v>
                      </c:pt>
                      <c:pt idx="1920">
                        <c:v>43693</c:v>
                      </c:pt>
                      <c:pt idx="1921">
                        <c:v>43696</c:v>
                      </c:pt>
                      <c:pt idx="1922">
                        <c:v>43697</c:v>
                      </c:pt>
                      <c:pt idx="1923">
                        <c:v>43698</c:v>
                      </c:pt>
                      <c:pt idx="1924">
                        <c:v>43699</c:v>
                      </c:pt>
                      <c:pt idx="1925">
                        <c:v>43700</c:v>
                      </c:pt>
                      <c:pt idx="1926">
                        <c:v>43703</c:v>
                      </c:pt>
                      <c:pt idx="1927">
                        <c:v>43704</c:v>
                      </c:pt>
                      <c:pt idx="1928">
                        <c:v>43705</c:v>
                      </c:pt>
                      <c:pt idx="1929">
                        <c:v>43706</c:v>
                      </c:pt>
                      <c:pt idx="1930">
                        <c:v>43707</c:v>
                      </c:pt>
                      <c:pt idx="1931">
                        <c:v>43708</c:v>
                      </c:pt>
                      <c:pt idx="1932">
                        <c:v>43710</c:v>
                      </c:pt>
                      <c:pt idx="1933">
                        <c:v>43711</c:v>
                      </c:pt>
                      <c:pt idx="1934">
                        <c:v>43712</c:v>
                      </c:pt>
                      <c:pt idx="1935">
                        <c:v>43713</c:v>
                      </c:pt>
                      <c:pt idx="1936">
                        <c:v>43714</c:v>
                      </c:pt>
                      <c:pt idx="1937">
                        <c:v>43717</c:v>
                      </c:pt>
                      <c:pt idx="1938">
                        <c:v>43718</c:v>
                      </c:pt>
                      <c:pt idx="1939">
                        <c:v>43719</c:v>
                      </c:pt>
                      <c:pt idx="1940">
                        <c:v>43720</c:v>
                      </c:pt>
                      <c:pt idx="1941">
                        <c:v>43724</c:v>
                      </c:pt>
                      <c:pt idx="1942">
                        <c:v>43725</c:v>
                      </c:pt>
                      <c:pt idx="1943">
                        <c:v>43726</c:v>
                      </c:pt>
                      <c:pt idx="1944">
                        <c:v>43727</c:v>
                      </c:pt>
                      <c:pt idx="1945">
                        <c:v>43728</c:v>
                      </c:pt>
                      <c:pt idx="1946">
                        <c:v>43731</c:v>
                      </c:pt>
                      <c:pt idx="1947">
                        <c:v>43732</c:v>
                      </c:pt>
                      <c:pt idx="1948">
                        <c:v>43733</c:v>
                      </c:pt>
                      <c:pt idx="1949">
                        <c:v>43734</c:v>
                      </c:pt>
                      <c:pt idx="1950">
                        <c:v>43735</c:v>
                      </c:pt>
                      <c:pt idx="1951">
                        <c:v>43738</c:v>
                      </c:pt>
                      <c:pt idx="1952">
                        <c:v>43746</c:v>
                      </c:pt>
                      <c:pt idx="1953">
                        <c:v>43747</c:v>
                      </c:pt>
                      <c:pt idx="1954">
                        <c:v>43748</c:v>
                      </c:pt>
                      <c:pt idx="1955">
                        <c:v>43749</c:v>
                      </c:pt>
                      <c:pt idx="1956">
                        <c:v>43752</c:v>
                      </c:pt>
                      <c:pt idx="1957">
                        <c:v>43753</c:v>
                      </c:pt>
                      <c:pt idx="1958">
                        <c:v>43754</c:v>
                      </c:pt>
                      <c:pt idx="1959">
                        <c:v>43755</c:v>
                      </c:pt>
                      <c:pt idx="1960">
                        <c:v>43756</c:v>
                      </c:pt>
                      <c:pt idx="1961">
                        <c:v>43759</c:v>
                      </c:pt>
                      <c:pt idx="1962">
                        <c:v>43760</c:v>
                      </c:pt>
                      <c:pt idx="1963">
                        <c:v>43761</c:v>
                      </c:pt>
                      <c:pt idx="1964">
                        <c:v>43762</c:v>
                      </c:pt>
                      <c:pt idx="1965">
                        <c:v>43763</c:v>
                      </c:pt>
                      <c:pt idx="1966">
                        <c:v>43766</c:v>
                      </c:pt>
                      <c:pt idx="1967">
                        <c:v>43767</c:v>
                      </c:pt>
                      <c:pt idx="1968">
                        <c:v>43768</c:v>
                      </c:pt>
                      <c:pt idx="1969">
                        <c:v>43769</c:v>
                      </c:pt>
                      <c:pt idx="1970">
                        <c:v>43770</c:v>
                      </c:pt>
                      <c:pt idx="1971">
                        <c:v>43773</c:v>
                      </c:pt>
                      <c:pt idx="1972">
                        <c:v>43774</c:v>
                      </c:pt>
                      <c:pt idx="1973">
                        <c:v>43775</c:v>
                      </c:pt>
                      <c:pt idx="1974">
                        <c:v>43776</c:v>
                      </c:pt>
                      <c:pt idx="1975">
                        <c:v>43777</c:v>
                      </c:pt>
                      <c:pt idx="1976">
                        <c:v>43780</c:v>
                      </c:pt>
                      <c:pt idx="1977">
                        <c:v>43781</c:v>
                      </c:pt>
                      <c:pt idx="1978">
                        <c:v>43782</c:v>
                      </c:pt>
                      <c:pt idx="1979">
                        <c:v>43783</c:v>
                      </c:pt>
                      <c:pt idx="1980">
                        <c:v>43784</c:v>
                      </c:pt>
                      <c:pt idx="1981">
                        <c:v>43787</c:v>
                      </c:pt>
                      <c:pt idx="1982">
                        <c:v>43788</c:v>
                      </c:pt>
                      <c:pt idx="1983">
                        <c:v>43789</c:v>
                      </c:pt>
                      <c:pt idx="1984">
                        <c:v>43790</c:v>
                      </c:pt>
                      <c:pt idx="1985">
                        <c:v>43791</c:v>
                      </c:pt>
                      <c:pt idx="1986">
                        <c:v>43794</c:v>
                      </c:pt>
                      <c:pt idx="1987">
                        <c:v>43795</c:v>
                      </c:pt>
                      <c:pt idx="1988">
                        <c:v>43796</c:v>
                      </c:pt>
                      <c:pt idx="1989">
                        <c:v>43797</c:v>
                      </c:pt>
                      <c:pt idx="1990">
                        <c:v>43798</c:v>
                      </c:pt>
                      <c:pt idx="1991">
                        <c:v>43799</c:v>
                      </c:pt>
                      <c:pt idx="1992">
                        <c:v>43801</c:v>
                      </c:pt>
                      <c:pt idx="1993">
                        <c:v>43802</c:v>
                      </c:pt>
                      <c:pt idx="1994">
                        <c:v>43803</c:v>
                      </c:pt>
                      <c:pt idx="1995">
                        <c:v>43804</c:v>
                      </c:pt>
                      <c:pt idx="1996">
                        <c:v>43805</c:v>
                      </c:pt>
                      <c:pt idx="1997">
                        <c:v>43808</c:v>
                      </c:pt>
                      <c:pt idx="1998">
                        <c:v>43809</c:v>
                      </c:pt>
                      <c:pt idx="1999">
                        <c:v>43810</c:v>
                      </c:pt>
                      <c:pt idx="2000">
                        <c:v>43811</c:v>
                      </c:pt>
                      <c:pt idx="2001">
                        <c:v>43812</c:v>
                      </c:pt>
                      <c:pt idx="2002">
                        <c:v>43815</c:v>
                      </c:pt>
                      <c:pt idx="2003">
                        <c:v>43816</c:v>
                      </c:pt>
                      <c:pt idx="2004">
                        <c:v>43817</c:v>
                      </c:pt>
                      <c:pt idx="2005">
                        <c:v>43818</c:v>
                      </c:pt>
                      <c:pt idx="2006">
                        <c:v>43819</c:v>
                      </c:pt>
                      <c:pt idx="2007">
                        <c:v>43822</c:v>
                      </c:pt>
                      <c:pt idx="2008">
                        <c:v>43823</c:v>
                      </c:pt>
                      <c:pt idx="2009">
                        <c:v>43824</c:v>
                      </c:pt>
                      <c:pt idx="2010">
                        <c:v>43825</c:v>
                      </c:pt>
                      <c:pt idx="2011">
                        <c:v>43826</c:v>
                      </c:pt>
                      <c:pt idx="2012">
                        <c:v>43829</c:v>
                      </c:pt>
                      <c:pt idx="2013">
                        <c:v>43830</c:v>
                      </c:pt>
                      <c:pt idx="2014">
                        <c:v>43832</c:v>
                      </c:pt>
                      <c:pt idx="2015">
                        <c:v>43833</c:v>
                      </c:pt>
                      <c:pt idx="2016">
                        <c:v>43836</c:v>
                      </c:pt>
                      <c:pt idx="2017">
                        <c:v>43837</c:v>
                      </c:pt>
                      <c:pt idx="2018">
                        <c:v>43838</c:v>
                      </c:pt>
                      <c:pt idx="2019">
                        <c:v>43839</c:v>
                      </c:pt>
                      <c:pt idx="2020">
                        <c:v>43840</c:v>
                      </c:pt>
                      <c:pt idx="2021">
                        <c:v>43843</c:v>
                      </c:pt>
                      <c:pt idx="2022">
                        <c:v>43844</c:v>
                      </c:pt>
                      <c:pt idx="2023">
                        <c:v>43845</c:v>
                      </c:pt>
                      <c:pt idx="2024">
                        <c:v>43846</c:v>
                      </c:pt>
                      <c:pt idx="2025">
                        <c:v>43847</c:v>
                      </c:pt>
                      <c:pt idx="2026">
                        <c:v>43850</c:v>
                      </c:pt>
                      <c:pt idx="2027">
                        <c:v>43851</c:v>
                      </c:pt>
                      <c:pt idx="2028">
                        <c:v>43861</c:v>
                      </c:pt>
                      <c:pt idx="2029">
                        <c:v>43867</c:v>
                      </c:pt>
                      <c:pt idx="2030">
                        <c:v>43868</c:v>
                      </c:pt>
                      <c:pt idx="2031">
                        <c:v>43871</c:v>
                      </c:pt>
                      <c:pt idx="2032">
                        <c:v>43872</c:v>
                      </c:pt>
                      <c:pt idx="2033">
                        <c:v>43873</c:v>
                      </c:pt>
                      <c:pt idx="2034">
                        <c:v>43874</c:v>
                      </c:pt>
                      <c:pt idx="2035">
                        <c:v>43875</c:v>
                      </c:pt>
                      <c:pt idx="2036">
                        <c:v>43878</c:v>
                      </c:pt>
                      <c:pt idx="2037">
                        <c:v>43879</c:v>
                      </c:pt>
                      <c:pt idx="2038">
                        <c:v>43880</c:v>
                      </c:pt>
                      <c:pt idx="2039">
                        <c:v>43881</c:v>
                      </c:pt>
                      <c:pt idx="2040">
                        <c:v>43882</c:v>
                      </c:pt>
                      <c:pt idx="2041">
                        <c:v>43885</c:v>
                      </c:pt>
                      <c:pt idx="2042">
                        <c:v>43886</c:v>
                      </c:pt>
                      <c:pt idx="2043">
                        <c:v>43887</c:v>
                      </c:pt>
                      <c:pt idx="2044">
                        <c:v>43888</c:v>
                      </c:pt>
                      <c:pt idx="2045">
                        <c:v>43889</c:v>
                      </c:pt>
                      <c:pt idx="2046">
                        <c:v>43890</c:v>
                      </c:pt>
                      <c:pt idx="2047">
                        <c:v>43892</c:v>
                      </c:pt>
                      <c:pt idx="2048">
                        <c:v>43893</c:v>
                      </c:pt>
                      <c:pt idx="2049">
                        <c:v>43894</c:v>
                      </c:pt>
                      <c:pt idx="2050">
                        <c:v>43895</c:v>
                      </c:pt>
                      <c:pt idx="2051">
                        <c:v>43896</c:v>
                      </c:pt>
                      <c:pt idx="2052">
                        <c:v>43899</c:v>
                      </c:pt>
                      <c:pt idx="2053">
                        <c:v>43900</c:v>
                      </c:pt>
                      <c:pt idx="2054">
                        <c:v>43901</c:v>
                      </c:pt>
                      <c:pt idx="2055">
                        <c:v>43902</c:v>
                      </c:pt>
                      <c:pt idx="2056">
                        <c:v>43903</c:v>
                      </c:pt>
                      <c:pt idx="2057">
                        <c:v>43906</c:v>
                      </c:pt>
                      <c:pt idx="2058">
                        <c:v>43907</c:v>
                      </c:pt>
                      <c:pt idx="2059">
                        <c:v>43908</c:v>
                      </c:pt>
                      <c:pt idx="2060">
                        <c:v>43909</c:v>
                      </c:pt>
                      <c:pt idx="2061">
                        <c:v>43910</c:v>
                      </c:pt>
                      <c:pt idx="2062">
                        <c:v>43913</c:v>
                      </c:pt>
                      <c:pt idx="2063">
                        <c:v>43914</c:v>
                      </c:pt>
                      <c:pt idx="2064">
                        <c:v>43915</c:v>
                      </c:pt>
                      <c:pt idx="2065">
                        <c:v>43916</c:v>
                      </c:pt>
                      <c:pt idx="2066">
                        <c:v>43917</c:v>
                      </c:pt>
                      <c:pt idx="2067">
                        <c:v>43920</c:v>
                      </c:pt>
                      <c:pt idx="2068">
                        <c:v>43921</c:v>
                      </c:pt>
                      <c:pt idx="2069">
                        <c:v>43922</c:v>
                      </c:pt>
                      <c:pt idx="2070">
                        <c:v>43923</c:v>
                      </c:pt>
                      <c:pt idx="2071">
                        <c:v>43924</c:v>
                      </c:pt>
                      <c:pt idx="2072">
                        <c:v>43928</c:v>
                      </c:pt>
                      <c:pt idx="2073">
                        <c:v>43929</c:v>
                      </c:pt>
                      <c:pt idx="2074">
                        <c:v>43930</c:v>
                      </c:pt>
                      <c:pt idx="2075">
                        <c:v>43931</c:v>
                      </c:pt>
                      <c:pt idx="2076">
                        <c:v>43934</c:v>
                      </c:pt>
                      <c:pt idx="2077">
                        <c:v>43935</c:v>
                      </c:pt>
                      <c:pt idx="2078">
                        <c:v>43936</c:v>
                      </c:pt>
                      <c:pt idx="2079">
                        <c:v>43937</c:v>
                      </c:pt>
                      <c:pt idx="2080">
                        <c:v>43938</c:v>
                      </c:pt>
                      <c:pt idx="2081">
                        <c:v>43941</c:v>
                      </c:pt>
                      <c:pt idx="2082">
                        <c:v>43942</c:v>
                      </c:pt>
                      <c:pt idx="2083">
                        <c:v>43943</c:v>
                      </c:pt>
                      <c:pt idx="2084">
                        <c:v>43944</c:v>
                      </c:pt>
                      <c:pt idx="2085">
                        <c:v>43945</c:v>
                      </c:pt>
                      <c:pt idx="2086">
                        <c:v>43948</c:v>
                      </c:pt>
                      <c:pt idx="2087">
                        <c:v>43949</c:v>
                      </c:pt>
                      <c:pt idx="2088">
                        <c:v>43950</c:v>
                      </c:pt>
                      <c:pt idx="2089">
                        <c:v>43951</c:v>
                      </c:pt>
                      <c:pt idx="2090">
                        <c:v>43957</c:v>
                      </c:pt>
                      <c:pt idx="2091">
                        <c:v>43958</c:v>
                      </c:pt>
                      <c:pt idx="2092">
                        <c:v>43959</c:v>
                      </c:pt>
                      <c:pt idx="2093">
                        <c:v>43962</c:v>
                      </c:pt>
                      <c:pt idx="2094">
                        <c:v>43963</c:v>
                      </c:pt>
                      <c:pt idx="2095">
                        <c:v>43964</c:v>
                      </c:pt>
                      <c:pt idx="2096">
                        <c:v>43965</c:v>
                      </c:pt>
                      <c:pt idx="2097">
                        <c:v>43966</c:v>
                      </c:pt>
                      <c:pt idx="2098">
                        <c:v>43969</c:v>
                      </c:pt>
                      <c:pt idx="2099">
                        <c:v>43970</c:v>
                      </c:pt>
                      <c:pt idx="2100">
                        <c:v>43971</c:v>
                      </c:pt>
                      <c:pt idx="2101">
                        <c:v>43972</c:v>
                      </c:pt>
                      <c:pt idx="2102">
                        <c:v>43973</c:v>
                      </c:pt>
                      <c:pt idx="2103">
                        <c:v>43976</c:v>
                      </c:pt>
                      <c:pt idx="2104">
                        <c:v>43977</c:v>
                      </c:pt>
                      <c:pt idx="2105">
                        <c:v>43978</c:v>
                      </c:pt>
                      <c:pt idx="2106">
                        <c:v>43979</c:v>
                      </c:pt>
                      <c:pt idx="2107">
                        <c:v>43980</c:v>
                      </c:pt>
                      <c:pt idx="2108">
                        <c:v>43982</c:v>
                      </c:pt>
                      <c:pt idx="2109">
                        <c:v>43983</c:v>
                      </c:pt>
                      <c:pt idx="2110">
                        <c:v>43984</c:v>
                      </c:pt>
                      <c:pt idx="2111">
                        <c:v>43985</c:v>
                      </c:pt>
                      <c:pt idx="2112">
                        <c:v>43986</c:v>
                      </c:pt>
                      <c:pt idx="2113">
                        <c:v>43987</c:v>
                      </c:pt>
                      <c:pt idx="2114">
                        <c:v>43990</c:v>
                      </c:pt>
                      <c:pt idx="2115">
                        <c:v>43991</c:v>
                      </c:pt>
                      <c:pt idx="2116">
                        <c:v>43992</c:v>
                      </c:pt>
                      <c:pt idx="2117">
                        <c:v>43993</c:v>
                      </c:pt>
                      <c:pt idx="2118">
                        <c:v>43994</c:v>
                      </c:pt>
                      <c:pt idx="2119">
                        <c:v>43997</c:v>
                      </c:pt>
                      <c:pt idx="2120">
                        <c:v>43998</c:v>
                      </c:pt>
                      <c:pt idx="2121">
                        <c:v>43999</c:v>
                      </c:pt>
                      <c:pt idx="2122">
                        <c:v>44000</c:v>
                      </c:pt>
                      <c:pt idx="2123">
                        <c:v>44001</c:v>
                      </c:pt>
                      <c:pt idx="2124">
                        <c:v>44004</c:v>
                      </c:pt>
                      <c:pt idx="2125">
                        <c:v>44005</c:v>
                      </c:pt>
                      <c:pt idx="2126">
                        <c:v>44006</c:v>
                      </c:pt>
                      <c:pt idx="2127">
                        <c:v>44011</c:v>
                      </c:pt>
                      <c:pt idx="2128">
                        <c:v>44012</c:v>
                      </c:pt>
                      <c:pt idx="2129">
                        <c:v>44013</c:v>
                      </c:pt>
                      <c:pt idx="2130">
                        <c:v>44014</c:v>
                      </c:pt>
                      <c:pt idx="2131">
                        <c:v>44015</c:v>
                      </c:pt>
                      <c:pt idx="2132">
                        <c:v>44018</c:v>
                      </c:pt>
                      <c:pt idx="2133">
                        <c:v>44019</c:v>
                      </c:pt>
                      <c:pt idx="2134">
                        <c:v>44020</c:v>
                      </c:pt>
                      <c:pt idx="2135">
                        <c:v>44021</c:v>
                      </c:pt>
                      <c:pt idx="2136">
                        <c:v>44022</c:v>
                      </c:pt>
                      <c:pt idx="2137">
                        <c:v>44025</c:v>
                      </c:pt>
                      <c:pt idx="2138">
                        <c:v>44026</c:v>
                      </c:pt>
                      <c:pt idx="2139">
                        <c:v>44027</c:v>
                      </c:pt>
                      <c:pt idx="2140">
                        <c:v>44028</c:v>
                      </c:pt>
                      <c:pt idx="2141">
                        <c:v>44029</c:v>
                      </c:pt>
                      <c:pt idx="2142">
                        <c:v>44032</c:v>
                      </c:pt>
                      <c:pt idx="2143">
                        <c:v>44033</c:v>
                      </c:pt>
                      <c:pt idx="2144">
                        <c:v>44034</c:v>
                      </c:pt>
                      <c:pt idx="2145">
                        <c:v>44035</c:v>
                      </c:pt>
                      <c:pt idx="2146">
                        <c:v>44036</c:v>
                      </c:pt>
                      <c:pt idx="2147">
                        <c:v>44039</c:v>
                      </c:pt>
                      <c:pt idx="2148">
                        <c:v>44040</c:v>
                      </c:pt>
                      <c:pt idx="2149">
                        <c:v>44041</c:v>
                      </c:pt>
                      <c:pt idx="2150">
                        <c:v>44042</c:v>
                      </c:pt>
                      <c:pt idx="2151">
                        <c:v>44043</c:v>
                      </c:pt>
                      <c:pt idx="2152">
                        <c:v>44046</c:v>
                      </c:pt>
                      <c:pt idx="2153">
                        <c:v>44047</c:v>
                      </c:pt>
                      <c:pt idx="2154">
                        <c:v>44048</c:v>
                      </c:pt>
                      <c:pt idx="2155">
                        <c:v>44049</c:v>
                      </c:pt>
                      <c:pt idx="2156">
                        <c:v>44050</c:v>
                      </c:pt>
                      <c:pt idx="2157">
                        <c:v>44053</c:v>
                      </c:pt>
                      <c:pt idx="2158">
                        <c:v>44054</c:v>
                      </c:pt>
                      <c:pt idx="2159">
                        <c:v>44055</c:v>
                      </c:pt>
                      <c:pt idx="2160">
                        <c:v>44056</c:v>
                      </c:pt>
                      <c:pt idx="2161">
                        <c:v>44057</c:v>
                      </c:pt>
                      <c:pt idx="2162">
                        <c:v>44060</c:v>
                      </c:pt>
                      <c:pt idx="2163">
                        <c:v>44061</c:v>
                      </c:pt>
                      <c:pt idx="2164">
                        <c:v>44062</c:v>
                      </c:pt>
                      <c:pt idx="2165">
                        <c:v>44063</c:v>
                      </c:pt>
                      <c:pt idx="2166">
                        <c:v>44064</c:v>
                      </c:pt>
                      <c:pt idx="2167">
                        <c:v>44067</c:v>
                      </c:pt>
                      <c:pt idx="2168">
                        <c:v>44068</c:v>
                      </c:pt>
                      <c:pt idx="2169">
                        <c:v>44069</c:v>
                      </c:pt>
                      <c:pt idx="2170">
                        <c:v>44070</c:v>
                      </c:pt>
                      <c:pt idx="2171">
                        <c:v>44071</c:v>
                      </c:pt>
                      <c:pt idx="2172">
                        <c:v>44074</c:v>
                      </c:pt>
                      <c:pt idx="2173">
                        <c:v>44075</c:v>
                      </c:pt>
                      <c:pt idx="2174">
                        <c:v>44076</c:v>
                      </c:pt>
                      <c:pt idx="2175">
                        <c:v>44077</c:v>
                      </c:pt>
                      <c:pt idx="2176">
                        <c:v>44078</c:v>
                      </c:pt>
                      <c:pt idx="2177">
                        <c:v>44081</c:v>
                      </c:pt>
                      <c:pt idx="2178">
                        <c:v>44082</c:v>
                      </c:pt>
                      <c:pt idx="2179">
                        <c:v>44083</c:v>
                      </c:pt>
                      <c:pt idx="2180">
                        <c:v>44084</c:v>
                      </c:pt>
                      <c:pt idx="2181">
                        <c:v>44085</c:v>
                      </c:pt>
                      <c:pt idx="2182">
                        <c:v>44088</c:v>
                      </c:pt>
                      <c:pt idx="2183">
                        <c:v>44089</c:v>
                      </c:pt>
                      <c:pt idx="2184">
                        <c:v>44090</c:v>
                      </c:pt>
                      <c:pt idx="2185">
                        <c:v>44091</c:v>
                      </c:pt>
                      <c:pt idx="2186">
                        <c:v>44092</c:v>
                      </c:pt>
                      <c:pt idx="2187">
                        <c:v>44095</c:v>
                      </c:pt>
                      <c:pt idx="2188">
                        <c:v>44096</c:v>
                      </c:pt>
                      <c:pt idx="2189">
                        <c:v>44097</c:v>
                      </c:pt>
                      <c:pt idx="2190">
                        <c:v>44098</c:v>
                      </c:pt>
                      <c:pt idx="2191">
                        <c:v>44099</c:v>
                      </c:pt>
                      <c:pt idx="2192">
                        <c:v>44102</c:v>
                      </c:pt>
                      <c:pt idx="2193">
                        <c:v>44103</c:v>
                      </c:pt>
                      <c:pt idx="2194">
                        <c:v>44104</c:v>
                      </c:pt>
                      <c:pt idx="2195">
                        <c:v>44113</c:v>
                      </c:pt>
                      <c:pt idx="2196">
                        <c:v>44116</c:v>
                      </c:pt>
                      <c:pt idx="2197">
                        <c:v>44117</c:v>
                      </c:pt>
                      <c:pt idx="2198">
                        <c:v>44118</c:v>
                      </c:pt>
                      <c:pt idx="2199">
                        <c:v>44119</c:v>
                      </c:pt>
                      <c:pt idx="2200">
                        <c:v>44120</c:v>
                      </c:pt>
                      <c:pt idx="2201">
                        <c:v>44123</c:v>
                      </c:pt>
                      <c:pt idx="2202">
                        <c:v>44124</c:v>
                      </c:pt>
                      <c:pt idx="2203">
                        <c:v>44125</c:v>
                      </c:pt>
                      <c:pt idx="2204">
                        <c:v>44126</c:v>
                      </c:pt>
                      <c:pt idx="2205">
                        <c:v>44127</c:v>
                      </c:pt>
                      <c:pt idx="2206">
                        <c:v>44130</c:v>
                      </c:pt>
                      <c:pt idx="2207">
                        <c:v>44131</c:v>
                      </c:pt>
                      <c:pt idx="2208">
                        <c:v>44132</c:v>
                      </c:pt>
                      <c:pt idx="2209">
                        <c:v>44133</c:v>
                      </c:pt>
                      <c:pt idx="2210">
                        <c:v>44134</c:v>
                      </c:pt>
                      <c:pt idx="2211">
                        <c:v>44135</c:v>
                      </c:pt>
                      <c:pt idx="2212">
                        <c:v>44137</c:v>
                      </c:pt>
                      <c:pt idx="2213">
                        <c:v>44138</c:v>
                      </c:pt>
                      <c:pt idx="2214">
                        <c:v>44139</c:v>
                      </c:pt>
                      <c:pt idx="2215">
                        <c:v>44140</c:v>
                      </c:pt>
                      <c:pt idx="2216">
                        <c:v>44141</c:v>
                      </c:pt>
                      <c:pt idx="2217">
                        <c:v>44144</c:v>
                      </c:pt>
                      <c:pt idx="2218">
                        <c:v>44145</c:v>
                      </c:pt>
                      <c:pt idx="2219">
                        <c:v>44146</c:v>
                      </c:pt>
                      <c:pt idx="2220">
                        <c:v>44147</c:v>
                      </c:pt>
                      <c:pt idx="2221">
                        <c:v>44148</c:v>
                      </c:pt>
                      <c:pt idx="2222">
                        <c:v>44151</c:v>
                      </c:pt>
                      <c:pt idx="2223">
                        <c:v>44152</c:v>
                      </c:pt>
                      <c:pt idx="2224">
                        <c:v>44153</c:v>
                      </c:pt>
                      <c:pt idx="2225">
                        <c:v>44154</c:v>
                      </c:pt>
                      <c:pt idx="2226">
                        <c:v>44155</c:v>
                      </c:pt>
                      <c:pt idx="2227">
                        <c:v>44158</c:v>
                      </c:pt>
                      <c:pt idx="2228">
                        <c:v>44159</c:v>
                      </c:pt>
                      <c:pt idx="2229">
                        <c:v>44160</c:v>
                      </c:pt>
                      <c:pt idx="2230">
                        <c:v>44161</c:v>
                      </c:pt>
                      <c:pt idx="2231">
                        <c:v>44162</c:v>
                      </c:pt>
                      <c:pt idx="2232">
                        <c:v>44165</c:v>
                      </c:pt>
                      <c:pt idx="2233">
                        <c:v>44166</c:v>
                      </c:pt>
                      <c:pt idx="2234">
                        <c:v>44167</c:v>
                      </c:pt>
                      <c:pt idx="2235">
                        <c:v>44168</c:v>
                      </c:pt>
                      <c:pt idx="2236">
                        <c:v>44169</c:v>
                      </c:pt>
                      <c:pt idx="2237">
                        <c:v>44172</c:v>
                      </c:pt>
                      <c:pt idx="2238">
                        <c:v>44173</c:v>
                      </c:pt>
                      <c:pt idx="2239">
                        <c:v>44174</c:v>
                      </c:pt>
                      <c:pt idx="2240">
                        <c:v>44175</c:v>
                      </c:pt>
                      <c:pt idx="2241">
                        <c:v>44176</c:v>
                      </c:pt>
                      <c:pt idx="2242">
                        <c:v>44179</c:v>
                      </c:pt>
                      <c:pt idx="2243">
                        <c:v>44180</c:v>
                      </c:pt>
                      <c:pt idx="2244">
                        <c:v>44181</c:v>
                      </c:pt>
                      <c:pt idx="2245">
                        <c:v>44182</c:v>
                      </c:pt>
                      <c:pt idx="2246">
                        <c:v>44183</c:v>
                      </c:pt>
                      <c:pt idx="2247">
                        <c:v>44186</c:v>
                      </c:pt>
                      <c:pt idx="2248">
                        <c:v>44187</c:v>
                      </c:pt>
                      <c:pt idx="2249">
                        <c:v>44188</c:v>
                      </c:pt>
                      <c:pt idx="2250">
                        <c:v>44189</c:v>
                      </c:pt>
                      <c:pt idx="2251">
                        <c:v>44190</c:v>
                      </c:pt>
                      <c:pt idx="2252">
                        <c:v>44193</c:v>
                      </c:pt>
                      <c:pt idx="2253">
                        <c:v>44194</c:v>
                      </c:pt>
                      <c:pt idx="2254">
                        <c:v>44195</c:v>
                      </c:pt>
                      <c:pt idx="2255">
                        <c:v>44196</c:v>
                      </c:pt>
                      <c:pt idx="2256">
                        <c:v>44200</c:v>
                      </c:pt>
                      <c:pt idx="2257">
                        <c:v>44201</c:v>
                      </c:pt>
                      <c:pt idx="2258">
                        <c:v>44202</c:v>
                      </c:pt>
                      <c:pt idx="2259">
                        <c:v>44203</c:v>
                      </c:pt>
                      <c:pt idx="2260">
                        <c:v>44204</c:v>
                      </c:pt>
                      <c:pt idx="2261">
                        <c:v>44207</c:v>
                      </c:pt>
                      <c:pt idx="2262">
                        <c:v>44208</c:v>
                      </c:pt>
                      <c:pt idx="2263">
                        <c:v>44209</c:v>
                      </c:pt>
                      <c:pt idx="2264">
                        <c:v>44210</c:v>
                      </c:pt>
                      <c:pt idx="2265">
                        <c:v>44211</c:v>
                      </c:pt>
                      <c:pt idx="2266">
                        <c:v>44214</c:v>
                      </c:pt>
                      <c:pt idx="2267">
                        <c:v>44215</c:v>
                      </c:pt>
                      <c:pt idx="2268">
                        <c:v>44216</c:v>
                      </c:pt>
                      <c:pt idx="2269">
                        <c:v>44217</c:v>
                      </c:pt>
                      <c:pt idx="2270">
                        <c:v>44218</c:v>
                      </c:pt>
                      <c:pt idx="2271">
                        <c:v>44221</c:v>
                      </c:pt>
                      <c:pt idx="2272">
                        <c:v>44222</c:v>
                      </c:pt>
                      <c:pt idx="2273">
                        <c:v>44223</c:v>
                      </c:pt>
                      <c:pt idx="2274">
                        <c:v>44224</c:v>
                      </c:pt>
                      <c:pt idx="2275">
                        <c:v>44225</c:v>
                      </c:pt>
                      <c:pt idx="2276">
                        <c:v>44227</c:v>
                      </c:pt>
                      <c:pt idx="2277">
                        <c:v>44228</c:v>
                      </c:pt>
                      <c:pt idx="2278">
                        <c:v>44229</c:v>
                      </c:pt>
                      <c:pt idx="2279">
                        <c:v>44230</c:v>
                      </c:pt>
                      <c:pt idx="2280">
                        <c:v>44231</c:v>
                      </c:pt>
                      <c:pt idx="2281">
                        <c:v>44232</c:v>
                      </c:pt>
                      <c:pt idx="2282">
                        <c:v>44235</c:v>
                      </c:pt>
                      <c:pt idx="2283">
                        <c:v>44246</c:v>
                      </c:pt>
                      <c:pt idx="2284">
                        <c:v>44249</c:v>
                      </c:pt>
                      <c:pt idx="2285">
                        <c:v>44250</c:v>
                      </c:pt>
                      <c:pt idx="2286">
                        <c:v>44251</c:v>
                      </c:pt>
                      <c:pt idx="2287">
                        <c:v>44252</c:v>
                      </c:pt>
                      <c:pt idx="2288">
                        <c:v>44253</c:v>
                      </c:pt>
                      <c:pt idx="2289">
                        <c:v>44255</c:v>
                      </c:pt>
                      <c:pt idx="2290">
                        <c:v>44256</c:v>
                      </c:pt>
                      <c:pt idx="2291">
                        <c:v>44257</c:v>
                      </c:pt>
                      <c:pt idx="2292">
                        <c:v>44258</c:v>
                      </c:pt>
                      <c:pt idx="2293">
                        <c:v>44259</c:v>
                      </c:pt>
                      <c:pt idx="2294">
                        <c:v>44260</c:v>
                      </c:pt>
                      <c:pt idx="2295">
                        <c:v>44263</c:v>
                      </c:pt>
                      <c:pt idx="2296">
                        <c:v>44264</c:v>
                      </c:pt>
                      <c:pt idx="2297">
                        <c:v>44265</c:v>
                      </c:pt>
                      <c:pt idx="2298">
                        <c:v>44266</c:v>
                      </c:pt>
                      <c:pt idx="2299">
                        <c:v>44267</c:v>
                      </c:pt>
                      <c:pt idx="2300">
                        <c:v>44270</c:v>
                      </c:pt>
                      <c:pt idx="2301">
                        <c:v>44271</c:v>
                      </c:pt>
                      <c:pt idx="2302">
                        <c:v>44272</c:v>
                      </c:pt>
                      <c:pt idx="2303">
                        <c:v>44273</c:v>
                      </c:pt>
                      <c:pt idx="2304">
                        <c:v>44274</c:v>
                      </c:pt>
                      <c:pt idx="2305">
                        <c:v>44277</c:v>
                      </c:pt>
                      <c:pt idx="2306">
                        <c:v>44278</c:v>
                      </c:pt>
                      <c:pt idx="2307">
                        <c:v>44279</c:v>
                      </c:pt>
                      <c:pt idx="2308">
                        <c:v>44280</c:v>
                      </c:pt>
                      <c:pt idx="2309">
                        <c:v>44281</c:v>
                      </c:pt>
                      <c:pt idx="2310">
                        <c:v>44284</c:v>
                      </c:pt>
                      <c:pt idx="2311">
                        <c:v>44285</c:v>
                      </c:pt>
                      <c:pt idx="2312">
                        <c:v>44286</c:v>
                      </c:pt>
                      <c:pt idx="2313">
                        <c:v>44287</c:v>
                      </c:pt>
                      <c:pt idx="2314">
                        <c:v>44288</c:v>
                      </c:pt>
                      <c:pt idx="2315">
                        <c:v>44292</c:v>
                      </c:pt>
                      <c:pt idx="2316">
                        <c:v>44293</c:v>
                      </c:pt>
                      <c:pt idx="2317">
                        <c:v>44294</c:v>
                      </c:pt>
                      <c:pt idx="2318">
                        <c:v>44295</c:v>
                      </c:pt>
                      <c:pt idx="2319">
                        <c:v>44298</c:v>
                      </c:pt>
                      <c:pt idx="2320">
                        <c:v>44299</c:v>
                      </c:pt>
                      <c:pt idx="2321">
                        <c:v>44300</c:v>
                      </c:pt>
                      <c:pt idx="2322">
                        <c:v>44301</c:v>
                      </c:pt>
                      <c:pt idx="2323">
                        <c:v>44302</c:v>
                      </c:pt>
                      <c:pt idx="2324">
                        <c:v>44305</c:v>
                      </c:pt>
                      <c:pt idx="2325">
                        <c:v>44306</c:v>
                      </c:pt>
                      <c:pt idx="2326">
                        <c:v>44307</c:v>
                      </c:pt>
                      <c:pt idx="2327">
                        <c:v>44308</c:v>
                      </c:pt>
                      <c:pt idx="2328">
                        <c:v>44309</c:v>
                      </c:pt>
                      <c:pt idx="2329">
                        <c:v>44311</c:v>
                      </c:pt>
                      <c:pt idx="2330">
                        <c:v>44312</c:v>
                      </c:pt>
                      <c:pt idx="2331">
                        <c:v>44313</c:v>
                      </c:pt>
                      <c:pt idx="2332">
                        <c:v>44314</c:v>
                      </c:pt>
                      <c:pt idx="2333">
                        <c:v>44315</c:v>
                      </c:pt>
                      <c:pt idx="2334">
                        <c:v>44316</c:v>
                      </c:pt>
                      <c:pt idx="2335">
                        <c:v>44322</c:v>
                      </c:pt>
                      <c:pt idx="2336">
                        <c:v>44323</c:v>
                      </c:pt>
                      <c:pt idx="2337">
                        <c:v>44324</c:v>
                      </c:pt>
                      <c:pt idx="2338">
                        <c:v>44326</c:v>
                      </c:pt>
                      <c:pt idx="2339">
                        <c:v>44327</c:v>
                      </c:pt>
                      <c:pt idx="2340">
                        <c:v>44328</c:v>
                      </c:pt>
                      <c:pt idx="2341">
                        <c:v>44329</c:v>
                      </c:pt>
                      <c:pt idx="2342">
                        <c:v>44330</c:v>
                      </c:pt>
                      <c:pt idx="2343">
                        <c:v>44333</c:v>
                      </c:pt>
                      <c:pt idx="2344">
                        <c:v>44334</c:v>
                      </c:pt>
                      <c:pt idx="2345">
                        <c:v>44335</c:v>
                      </c:pt>
                      <c:pt idx="2346">
                        <c:v>44336</c:v>
                      </c:pt>
                      <c:pt idx="2347">
                        <c:v>44337</c:v>
                      </c:pt>
                      <c:pt idx="2348">
                        <c:v>44340</c:v>
                      </c:pt>
                      <c:pt idx="2349">
                        <c:v>44341</c:v>
                      </c:pt>
                      <c:pt idx="2350">
                        <c:v>44342</c:v>
                      </c:pt>
                      <c:pt idx="2351">
                        <c:v>44343</c:v>
                      </c:pt>
                      <c:pt idx="2352">
                        <c:v>44344</c:v>
                      </c:pt>
                      <c:pt idx="2353">
                        <c:v>44347</c:v>
                      </c:pt>
                      <c:pt idx="2354">
                        <c:v>44348</c:v>
                      </c:pt>
                      <c:pt idx="2355">
                        <c:v>44349</c:v>
                      </c:pt>
                      <c:pt idx="2356">
                        <c:v>44350</c:v>
                      </c:pt>
                      <c:pt idx="2357">
                        <c:v>44351</c:v>
                      </c:pt>
                      <c:pt idx="2358">
                        <c:v>44354</c:v>
                      </c:pt>
                      <c:pt idx="2359">
                        <c:v>44355</c:v>
                      </c:pt>
                      <c:pt idx="2360">
                        <c:v>44356</c:v>
                      </c:pt>
                      <c:pt idx="2361">
                        <c:v>44357</c:v>
                      </c:pt>
                      <c:pt idx="2362">
                        <c:v>44358</c:v>
                      </c:pt>
                      <c:pt idx="2363">
                        <c:v>44362</c:v>
                      </c:pt>
                      <c:pt idx="2364">
                        <c:v>44363</c:v>
                      </c:pt>
                      <c:pt idx="2365">
                        <c:v>44364</c:v>
                      </c:pt>
                      <c:pt idx="2366">
                        <c:v>44365</c:v>
                      </c:pt>
                      <c:pt idx="2367">
                        <c:v>44368</c:v>
                      </c:pt>
                      <c:pt idx="2368">
                        <c:v>44369</c:v>
                      </c:pt>
                      <c:pt idx="2369">
                        <c:v>44370</c:v>
                      </c:pt>
                      <c:pt idx="2370">
                        <c:v>44371</c:v>
                      </c:pt>
                      <c:pt idx="2371">
                        <c:v>44372</c:v>
                      </c:pt>
                      <c:pt idx="2372">
                        <c:v>44375</c:v>
                      </c:pt>
                      <c:pt idx="2373">
                        <c:v>44376</c:v>
                      </c:pt>
                      <c:pt idx="2374">
                        <c:v>44377</c:v>
                      </c:pt>
                      <c:pt idx="2375">
                        <c:v>44378</c:v>
                      </c:pt>
                      <c:pt idx="2376">
                        <c:v>44379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44389</c:v>
                      </c:pt>
                      <c:pt idx="2383">
                        <c:v>44390</c:v>
                      </c:pt>
                      <c:pt idx="2384">
                        <c:v>44391</c:v>
                      </c:pt>
                      <c:pt idx="2385">
                        <c:v>44392</c:v>
                      </c:pt>
                      <c:pt idx="2386">
                        <c:v>44393</c:v>
                      </c:pt>
                      <c:pt idx="2387">
                        <c:v>44396</c:v>
                      </c:pt>
                      <c:pt idx="2388">
                        <c:v>44397</c:v>
                      </c:pt>
                      <c:pt idx="2389">
                        <c:v>44398</c:v>
                      </c:pt>
                      <c:pt idx="2390">
                        <c:v>44399</c:v>
                      </c:pt>
                      <c:pt idx="2391">
                        <c:v>44400</c:v>
                      </c:pt>
                      <c:pt idx="2392">
                        <c:v>44403</c:v>
                      </c:pt>
                      <c:pt idx="2393">
                        <c:v>44404</c:v>
                      </c:pt>
                      <c:pt idx="2394">
                        <c:v>44405</c:v>
                      </c:pt>
                      <c:pt idx="2395">
                        <c:v>44406</c:v>
                      </c:pt>
                      <c:pt idx="2396">
                        <c:v>44407</c:v>
                      </c:pt>
                      <c:pt idx="2397">
                        <c:v>44408</c:v>
                      </c:pt>
                      <c:pt idx="2398">
                        <c:v>44410</c:v>
                      </c:pt>
                      <c:pt idx="2399">
                        <c:v>44411</c:v>
                      </c:pt>
                      <c:pt idx="2400">
                        <c:v>44412</c:v>
                      </c:pt>
                      <c:pt idx="2401">
                        <c:v>44413</c:v>
                      </c:pt>
                      <c:pt idx="2402">
                        <c:v>44414</c:v>
                      </c:pt>
                      <c:pt idx="2403">
                        <c:v>44417</c:v>
                      </c:pt>
                      <c:pt idx="2404">
                        <c:v>44418</c:v>
                      </c:pt>
                      <c:pt idx="2405">
                        <c:v>44419</c:v>
                      </c:pt>
                      <c:pt idx="2406">
                        <c:v>44420</c:v>
                      </c:pt>
                      <c:pt idx="2407">
                        <c:v>44421</c:v>
                      </c:pt>
                      <c:pt idx="2408">
                        <c:v>44424</c:v>
                      </c:pt>
                      <c:pt idx="2409">
                        <c:v>44425</c:v>
                      </c:pt>
                      <c:pt idx="2410">
                        <c:v>44426</c:v>
                      </c:pt>
                      <c:pt idx="2411">
                        <c:v>44427</c:v>
                      </c:pt>
                      <c:pt idx="2412">
                        <c:v>44428</c:v>
                      </c:pt>
                      <c:pt idx="2413">
                        <c:v>44431</c:v>
                      </c:pt>
                      <c:pt idx="2414">
                        <c:v>44432</c:v>
                      </c:pt>
                      <c:pt idx="2415">
                        <c:v>44433</c:v>
                      </c:pt>
                      <c:pt idx="2416">
                        <c:v>44434</c:v>
                      </c:pt>
                      <c:pt idx="2417">
                        <c:v>44435</c:v>
                      </c:pt>
                      <c:pt idx="2418">
                        <c:v>44438</c:v>
                      </c:pt>
                      <c:pt idx="2419">
                        <c:v>44439</c:v>
                      </c:pt>
                      <c:pt idx="2420">
                        <c:v>44440</c:v>
                      </c:pt>
                      <c:pt idx="2421">
                        <c:v>44441</c:v>
                      </c:pt>
                      <c:pt idx="2422">
                        <c:v>44442</c:v>
                      </c:pt>
                      <c:pt idx="2423">
                        <c:v>44445</c:v>
                      </c:pt>
                      <c:pt idx="2424">
                        <c:v>44446</c:v>
                      </c:pt>
                      <c:pt idx="2425">
                        <c:v>44447</c:v>
                      </c:pt>
                      <c:pt idx="2426">
                        <c:v>44448</c:v>
                      </c:pt>
                      <c:pt idx="2427">
                        <c:v>44449</c:v>
                      </c:pt>
                      <c:pt idx="2428">
                        <c:v>44452</c:v>
                      </c:pt>
                      <c:pt idx="2429">
                        <c:v>44453</c:v>
                      </c:pt>
                      <c:pt idx="2430">
                        <c:v>44454</c:v>
                      </c:pt>
                      <c:pt idx="2431">
                        <c:v>44455</c:v>
                      </c:pt>
                      <c:pt idx="2432">
                        <c:v>44456</c:v>
                      </c:pt>
                      <c:pt idx="2433">
                        <c:v>44457</c:v>
                      </c:pt>
                      <c:pt idx="2434">
                        <c:v>44461</c:v>
                      </c:pt>
                      <c:pt idx="2435">
                        <c:v>44462</c:v>
                      </c:pt>
                      <c:pt idx="2436">
                        <c:v>44463</c:v>
                      </c:pt>
                      <c:pt idx="2437">
                        <c:v>44465</c:v>
                      </c:pt>
                      <c:pt idx="2438">
                        <c:v>44466</c:v>
                      </c:pt>
                      <c:pt idx="2439">
                        <c:v>44467</c:v>
                      </c:pt>
                      <c:pt idx="2440">
                        <c:v>44468</c:v>
                      </c:pt>
                      <c:pt idx="2441">
                        <c:v>44469</c:v>
                      </c:pt>
                      <c:pt idx="2442">
                        <c:v>44477</c:v>
                      </c:pt>
                      <c:pt idx="2443">
                        <c:v>44478</c:v>
                      </c:pt>
                      <c:pt idx="2444">
                        <c:v>44480</c:v>
                      </c:pt>
                      <c:pt idx="2445">
                        <c:v>44481</c:v>
                      </c:pt>
                      <c:pt idx="2446">
                        <c:v>44482</c:v>
                      </c:pt>
                      <c:pt idx="2447">
                        <c:v>44483</c:v>
                      </c:pt>
                      <c:pt idx="2448">
                        <c:v>44484</c:v>
                      </c:pt>
                      <c:pt idx="2449">
                        <c:v>44487</c:v>
                      </c:pt>
                      <c:pt idx="2450">
                        <c:v>44488</c:v>
                      </c:pt>
                      <c:pt idx="2451">
                        <c:v>44489</c:v>
                      </c:pt>
                      <c:pt idx="2452">
                        <c:v>44490</c:v>
                      </c:pt>
                      <c:pt idx="2453">
                        <c:v>44491</c:v>
                      </c:pt>
                      <c:pt idx="2454">
                        <c:v>44494</c:v>
                      </c:pt>
                      <c:pt idx="2455">
                        <c:v>44495</c:v>
                      </c:pt>
                      <c:pt idx="2456">
                        <c:v>44496</c:v>
                      </c:pt>
                      <c:pt idx="2457">
                        <c:v>44497</c:v>
                      </c:pt>
                      <c:pt idx="2458">
                        <c:v>44498</c:v>
                      </c:pt>
                      <c:pt idx="2459">
                        <c:v>44500</c:v>
                      </c:pt>
                      <c:pt idx="2460">
                        <c:v>44501</c:v>
                      </c:pt>
                      <c:pt idx="2461">
                        <c:v>44502</c:v>
                      </c:pt>
                      <c:pt idx="2462">
                        <c:v>44503</c:v>
                      </c:pt>
                      <c:pt idx="2463">
                        <c:v>44504</c:v>
                      </c:pt>
                      <c:pt idx="2464">
                        <c:v>44505</c:v>
                      </c:pt>
                      <c:pt idx="2465">
                        <c:v>44508</c:v>
                      </c:pt>
                      <c:pt idx="2466">
                        <c:v>44509</c:v>
                      </c:pt>
                      <c:pt idx="2467">
                        <c:v>44510</c:v>
                      </c:pt>
                      <c:pt idx="2468">
                        <c:v>44511</c:v>
                      </c:pt>
                      <c:pt idx="2469">
                        <c:v>44512</c:v>
                      </c:pt>
                      <c:pt idx="2470">
                        <c:v>44515</c:v>
                      </c:pt>
                      <c:pt idx="2471">
                        <c:v>44516</c:v>
                      </c:pt>
                      <c:pt idx="2472">
                        <c:v>44517</c:v>
                      </c:pt>
                      <c:pt idx="2473">
                        <c:v>44518</c:v>
                      </c:pt>
                      <c:pt idx="2474">
                        <c:v>44519</c:v>
                      </c:pt>
                      <c:pt idx="2475">
                        <c:v>44522</c:v>
                      </c:pt>
                      <c:pt idx="2476">
                        <c:v>44523</c:v>
                      </c:pt>
                      <c:pt idx="2477">
                        <c:v>44524</c:v>
                      </c:pt>
                      <c:pt idx="2478">
                        <c:v>44525</c:v>
                      </c:pt>
                      <c:pt idx="2479">
                        <c:v>44526</c:v>
                      </c:pt>
                      <c:pt idx="2480">
                        <c:v>44529</c:v>
                      </c:pt>
                      <c:pt idx="2481">
                        <c:v>44530</c:v>
                      </c:pt>
                      <c:pt idx="2482">
                        <c:v>44531</c:v>
                      </c:pt>
                      <c:pt idx="2483">
                        <c:v>44532</c:v>
                      </c:pt>
                      <c:pt idx="2484">
                        <c:v>44533</c:v>
                      </c:pt>
                      <c:pt idx="2485">
                        <c:v>44536</c:v>
                      </c:pt>
                      <c:pt idx="2486">
                        <c:v>44537</c:v>
                      </c:pt>
                      <c:pt idx="2487">
                        <c:v>44538</c:v>
                      </c:pt>
                      <c:pt idx="2488">
                        <c:v>44539</c:v>
                      </c:pt>
                      <c:pt idx="2489">
                        <c:v>44540</c:v>
                      </c:pt>
                      <c:pt idx="2490">
                        <c:v>44543</c:v>
                      </c:pt>
                      <c:pt idx="2491">
                        <c:v>44544</c:v>
                      </c:pt>
                      <c:pt idx="2492">
                        <c:v>44545</c:v>
                      </c:pt>
                      <c:pt idx="2493">
                        <c:v>44546</c:v>
                      </c:pt>
                      <c:pt idx="2494">
                        <c:v>44547</c:v>
                      </c:pt>
                      <c:pt idx="2495">
                        <c:v>44550</c:v>
                      </c:pt>
                      <c:pt idx="2496">
                        <c:v>44551</c:v>
                      </c:pt>
                      <c:pt idx="2497">
                        <c:v>44552</c:v>
                      </c:pt>
                      <c:pt idx="2498">
                        <c:v>44553</c:v>
                      </c:pt>
                      <c:pt idx="2499">
                        <c:v>44554</c:v>
                      </c:pt>
                      <c:pt idx="2500">
                        <c:v>44557</c:v>
                      </c:pt>
                      <c:pt idx="2501">
                        <c:v>44558</c:v>
                      </c:pt>
                      <c:pt idx="2502">
                        <c:v>44559</c:v>
                      </c:pt>
                      <c:pt idx="2503">
                        <c:v>44560</c:v>
                      </c:pt>
                      <c:pt idx="2504">
                        <c:v>44561</c:v>
                      </c:pt>
                      <c:pt idx="2505">
                        <c:v>44565</c:v>
                      </c:pt>
                      <c:pt idx="2506">
                        <c:v>44566</c:v>
                      </c:pt>
                      <c:pt idx="2507">
                        <c:v>44567</c:v>
                      </c:pt>
                      <c:pt idx="2508">
                        <c:v>44568</c:v>
                      </c:pt>
                      <c:pt idx="2509">
                        <c:v>44571</c:v>
                      </c:pt>
                      <c:pt idx="2510">
                        <c:v>44572</c:v>
                      </c:pt>
                      <c:pt idx="2511">
                        <c:v>44573</c:v>
                      </c:pt>
                      <c:pt idx="2512">
                        <c:v>44574</c:v>
                      </c:pt>
                      <c:pt idx="2513">
                        <c:v>44575</c:v>
                      </c:pt>
                      <c:pt idx="2514">
                        <c:v>44578</c:v>
                      </c:pt>
                      <c:pt idx="2515">
                        <c:v>44579</c:v>
                      </c:pt>
                      <c:pt idx="2516">
                        <c:v>44580</c:v>
                      </c:pt>
                      <c:pt idx="2517">
                        <c:v>44581</c:v>
                      </c:pt>
                      <c:pt idx="2518">
                        <c:v>44582</c:v>
                      </c:pt>
                      <c:pt idx="2519">
                        <c:v>44585</c:v>
                      </c:pt>
                      <c:pt idx="2520">
                        <c:v>44586</c:v>
                      </c:pt>
                      <c:pt idx="2521">
                        <c:v>44587</c:v>
                      </c:pt>
                      <c:pt idx="2522">
                        <c:v>44588</c:v>
                      </c:pt>
                      <c:pt idx="2523">
                        <c:v>44589</c:v>
                      </c:pt>
                      <c:pt idx="2524">
                        <c:v>44592</c:v>
                      </c:pt>
                      <c:pt idx="2525">
                        <c:v>44599</c:v>
                      </c:pt>
                      <c:pt idx="2526">
                        <c:v>44600</c:v>
                      </c:pt>
                      <c:pt idx="2527">
                        <c:v>44601</c:v>
                      </c:pt>
                      <c:pt idx="2528">
                        <c:v>44602</c:v>
                      </c:pt>
                      <c:pt idx="2529">
                        <c:v>44603</c:v>
                      </c:pt>
                      <c:pt idx="2530">
                        <c:v>44606</c:v>
                      </c:pt>
                      <c:pt idx="2531">
                        <c:v>44607</c:v>
                      </c:pt>
                      <c:pt idx="2532">
                        <c:v>44608</c:v>
                      </c:pt>
                      <c:pt idx="2533">
                        <c:v>44609</c:v>
                      </c:pt>
                      <c:pt idx="2534">
                        <c:v>44610</c:v>
                      </c:pt>
                      <c:pt idx="2535">
                        <c:v>44613</c:v>
                      </c:pt>
                      <c:pt idx="2536">
                        <c:v>44614</c:v>
                      </c:pt>
                      <c:pt idx="2537">
                        <c:v>44615</c:v>
                      </c:pt>
                      <c:pt idx="2538">
                        <c:v>44616</c:v>
                      </c:pt>
                      <c:pt idx="2539">
                        <c:v>44617</c:v>
                      </c:pt>
                      <c:pt idx="2540">
                        <c:v>44620</c:v>
                      </c:pt>
                      <c:pt idx="2541">
                        <c:v>44621</c:v>
                      </c:pt>
                      <c:pt idx="2542">
                        <c:v>44622</c:v>
                      </c:pt>
                      <c:pt idx="2543">
                        <c:v>44623</c:v>
                      </c:pt>
                      <c:pt idx="2544">
                        <c:v>44624</c:v>
                      </c:pt>
                      <c:pt idx="2545">
                        <c:v>44627</c:v>
                      </c:pt>
                      <c:pt idx="2546">
                        <c:v>44628</c:v>
                      </c:pt>
                      <c:pt idx="2547">
                        <c:v>44629</c:v>
                      </c:pt>
                      <c:pt idx="2548">
                        <c:v>44630</c:v>
                      </c:pt>
                      <c:pt idx="2549">
                        <c:v>44631</c:v>
                      </c:pt>
                      <c:pt idx="2550">
                        <c:v>44634</c:v>
                      </c:pt>
                      <c:pt idx="2551">
                        <c:v>44635</c:v>
                      </c:pt>
                      <c:pt idx="2552">
                        <c:v>44636</c:v>
                      </c:pt>
                      <c:pt idx="2553">
                        <c:v>44637</c:v>
                      </c:pt>
                      <c:pt idx="2554">
                        <c:v>44638</c:v>
                      </c:pt>
                      <c:pt idx="2555">
                        <c:v>44641</c:v>
                      </c:pt>
                      <c:pt idx="2556">
                        <c:v>44642</c:v>
                      </c:pt>
                      <c:pt idx="2557">
                        <c:v>44643</c:v>
                      </c:pt>
                      <c:pt idx="2558">
                        <c:v>44644</c:v>
                      </c:pt>
                      <c:pt idx="2559">
                        <c:v>44645</c:v>
                      </c:pt>
                      <c:pt idx="2560">
                        <c:v>44648</c:v>
                      </c:pt>
                      <c:pt idx="2561">
                        <c:v>44649</c:v>
                      </c:pt>
                      <c:pt idx="2562">
                        <c:v>44650</c:v>
                      </c:pt>
                      <c:pt idx="2563">
                        <c:v>44651</c:v>
                      </c:pt>
                      <c:pt idx="2564">
                        <c:v>44652</c:v>
                      </c:pt>
                      <c:pt idx="2565">
                        <c:v>44653</c:v>
                      </c:pt>
                      <c:pt idx="2566">
                        <c:v>44657</c:v>
                      </c:pt>
                      <c:pt idx="2567">
                        <c:v>44658</c:v>
                      </c:pt>
                      <c:pt idx="2568">
                        <c:v>44659</c:v>
                      </c:pt>
                      <c:pt idx="2569">
                        <c:v>44662</c:v>
                      </c:pt>
                      <c:pt idx="2570">
                        <c:v>44663</c:v>
                      </c:pt>
                      <c:pt idx="2571">
                        <c:v>44664</c:v>
                      </c:pt>
                      <c:pt idx="2572">
                        <c:v>44665</c:v>
                      </c:pt>
                      <c:pt idx="2573">
                        <c:v>44666</c:v>
                      </c:pt>
                      <c:pt idx="2574">
                        <c:v>44669</c:v>
                      </c:pt>
                      <c:pt idx="2575">
                        <c:v>44670</c:v>
                      </c:pt>
                      <c:pt idx="2576">
                        <c:v>44671</c:v>
                      </c:pt>
                      <c:pt idx="2577">
                        <c:v>44672</c:v>
                      </c:pt>
                      <c:pt idx="2578">
                        <c:v>44673</c:v>
                      </c:pt>
                      <c:pt idx="2579">
                        <c:v>44675</c:v>
                      </c:pt>
                      <c:pt idx="2580">
                        <c:v>44676</c:v>
                      </c:pt>
                      <c:pt idx="2581">
                        <c:v>44677</c:v>
                      </c:pt>
                      <c:pt idx="2582">
                        <c:v>44678</c:v>
                      </c:pt>
                      <c:pt idx="2583">
                        <c:v>44679</c:v>
                      </c:pt>
                      <c:pt idx="2584">
                        <c:v>44680</c:v>
                      </c:pt>
                      <c:pt idx="2585">
                        <c:v>44681</c:v>
                      </c:pt>
                      <c:pt idx="2586">
                        <c:v>44686</c:v>
                      </c:pt>
                      <c:pt idx="2587">
                        <c:v>44687</c:v>
                      </c:pt>
                      <c:pt idx="2588">
                        <c:v>44688</c:v>
                      </c:pt>
                      <c:pt idx="2589">
                        <c:v>44690</c:v>
                      </c:pt>
                      <c:pt idx="2590">
                        <c:v>44691</c:v>
                      </c:pt>
                      <c:pt idx="2591">
                        <c:v>44692</c:v>
                      </c:pt>
                      <c:pt idx="2592">
                        <c:v>44693</c:v>
                      </c:pt>
                      <c:pt idx="2593">
                        <c:v>44694</c:v>
                      </c:pt>
                      <c:pt idx="2594">
                        <c:v>44697</c:v>
                      </c:pt>
                      <c:pt idx="2595">
                        <c:v>44698</c:v>
                      </c:pt>
                      <c:pt idx="2596">
                        <c:v>44699</c:v>
                      </c:pt>
                      <c:pt idx="2597">
                        <c:v>44700</c:v>
                      </c:pt>
                      <c:pt idx="2598">
                        <c:v>44701</c:v>
                      </c:pt>
                      <c:pt idx="2599">
                        <c:v>44704</c:v>
                      </c:pt>
                      <c:pt idx="2600">
                        <c:v>44705</c:v>
                      </c:pt>
                      <c:pt idx="2601">
                        <c:v>44706</c:v>
                      </c:pt>
                      <c:pt idx="2602">
                        <c:v>44707</c:v>
                      </c:pt>
                      <c:pt idx="2603">
                        <c:v>44708</c:v>
                      </c:pt>
                      <c:pt idx="2604">
                        <c:v>44711</c:v>
                      </c:pt>
                      <c:pt idx="2605">
                        <c:v>44712</c:v>
                      </c:pt>
                      <c:pt idx="2606">
                        <c:v>44713</c:v>
                      </c:pt>
                      <c:pt idx="2607">
                        <c:v>44714</c:v>
                      </c:pt>
                      <c:pt idx="2608">
                        <c:v>44718</c:v>
                      </c:pt>
                      <c:pt idx="2609">
                        <c:v>44719</c:v>
                      </c:pt>
                      <c:pt idx="2610">
                        <c:v>44720</c:v>
                      </c:pt>
                      <c:pt idx="2611">
                        <c:v>44721</c:v>
                      </c:pt>
                      <c:pt idx="2612">
                        <c:v>44722</c:v>
                      </c:pt>
                      <c:pt idx="2613">
                        <c:v>44725</c:v>
                      </c:pt>
                      <c:pt idx="2614">
                        <c:v>44726</c:v>
                      </c:pt>
                      <c:pt idx="2615">
                        <c:v>44727</c:v>
                      </c:pt>
                      <c:pt idx="2616">
                        <c:v>44728</c:v>
                      </c:pt>
                      <c:pt idx="2617">
                        <c:v>44729</c:v>
                      </c:pt>
                      <c:pt idx="2618">
                        <c:v>44732</c:v>
                      </c:pt>
                      <c:pt idx="2619">
                        <c:v>44733</c:v>
                      </c:pt>
                      <c:pt idx="2620">
                        <c:v>44734</c:v>
                      </c:pt>
                      <c:pt idx="2621">
                        <c:v>44735</c:v>
                      </c:pt>
                      <c:pt idx="2622">
                        <c:v>44736</c:v>
                      </c:pt>
                      <c:pt idx="2623">
                        <c:v>44739</c:v>
                      </c:pt>
                      <c:pt idx="2624">
                        <c:v>44740</c:v>
                      </c:pt>
                      <c:pt idx="2625">
                        <c:v>44741</c:v>
                      </c:pt>
                      <c:pt idx="2626">
                        <c:v>44742</c:v>
                      </c:pt>
                      <c:pt idx="2627">
                        <c:v>44743</c:v>
                      </c:pt>
                      <c:pt idx="2628">
                        <c:v>44746</c:v>
                      </c:pt>
                      <c:pt idx="2629">
                        <c:v>44747</c:v>
                      </c:pt>
                      <c:pt idx="2630">
                        <c:v>44748</c:v>
                      </c:pt>
                      <c:pt idx="2631">
                        <c:v>44749</c:v>
                      </c:pt>
                      <c:pt idx="2632">
                        <c:v>44750</c:v>
                      </c:pt>
                      <c:pt idx="2633">
                        <c:v>44753</c:v>
                      </c:pt>
                      <c:pt idx="2634">
                        <c:v>44754</c:v>
                      </c:pt>
                      <c:pt idx="2635">
                        <c:v>44755</c:v>
                      </c:pt>
                      <c:pt idx="2636">
                        <c:v>44756</c:v>
                      </c:pt>
                      <c:pt idx="2637">
                        <c:v>44757</c:v>
                      </c:pt>
                      <c:pt idx="2638">
                        <c:v>44760</c:v>
                      </c:pt>
                      <c:pt idx="2639">
                        <c:v>44761</c:v>
                      </c:pt>
                      <c:pt idx="2640">
                        <c:v>44762</c:v>
                      </c:pt>
                      <c:pt idx="2641">
                        <c:v>44763</c:v>
                      </c:pt>
                      <c:pt idx="2642">
                        <c:v>44764</c:v>
                      </c:pt>
                      <c:pt idx="2643">
                        <c:v>44767</c:v>
                      </c:pt>
                      <c:pt idx="2644">
                        <c:v>44768</c:v>
                      </c:pt>
                      <c:pt idx="2645">
                        <c:v>44769</c:v>
                      </c:pt>
                      <c:pt idx="2646">
                        <c:v>44770</c:v>
                      </c:pt>
                      <c:pt idx="2647">
                        <c:v>44771</c:v>
                      </c:pt>
                      <c:pt idx="2648">
                        <c:v>44773</c:v>
                      </c:pt>
                      <c:pt idx="2649">
                        <c:v>44774</c:v>
                      </c:pt>
                      <c:pt idx="2650">
                        <c:v>44775</c:v>
                      </c:pt>
                      <c:pt idx="2651">
                        <c:v>44776</c:v>
                      </c:pt>
                      <c:pt idx="2652">
                        <c:v>44777</c:v>
                      </c:pt>
                      <c:pt idx="2653">
                        <c:v>44778</c:v>
                      </c:pt>
                      <c:pt idx="2654">
                        <c:v>44781</c:v>
                      </c:pt>
                      <c:pt idx="2655">
                        <c:v>44782</c:v>
                      </c:pt>
                      <c:pt idx="2656">
                        <c:v>44783</c:v>
                      </c:pt>
                      <c:pt idx="2657">
                        <c:v>44784</c:v>
                      </c:pt>
                      <c:pt idx="2658">
                        <c:v>44785</c:v>
                      </c:pt>
                      <c:pt idx="2659">
                        <c:v>44788</c:v>
                      </c:pt>
                      <c:pt idx="2660">
                        <c:v>44789</c:v>
                      </c:pt>
                      <c:pt idx="2661">
                        <c:v>44790</c:v>
                      </c:pt>
                      <c:pt idx="2662">
                        <c:v>44791</c:v>
                      </c:pt>
                      <c:pt idx="2663">
                        <c:v>44792</c:v>
                      </c:pt>
                      <c:pt idx="2664">
                        <c:v>44795</c:v>
                      </c:pt>
                      <c:pt idx="2665">
                        <c:v>44796</c:v>
                      </c:pt>
                      <c:pt idx="2666">
                        <c:v>44797</c:v>
                      </c:pt>
                      <c:pt idx="2667">
                        <c:v>44798</c:v>
                      </c:pt>
                      <c:pt idx="2668">
                        <c:v>44799</c:v>
                      </c:pt>
                      <c:pt idx="2669">
                        <c:v>44802</c:v>
                      </c:pt>
                      <c:pt idx="2670">
                        <c:v>44803</c:v>
                      </c:pt>
                      <c:pt idx="2671">
                        <c:v>44804</c:v>
                      </c:pt>
                      <c:pt idx="2672">
                        <c:v>44805</c:v>
                      </c:pt>
                      <c:pt idx="2673">
                        <c:v>44806</c:v>
                      </c:pt>
                      <c:pt idx="2674">
                        <c:v>44809</c:v>
                      </c:pt>
                      <c:pt idx="2675">
                        <c:v>44810</c:v>
                      </c:pt>
                      <c:pt idx="2676">
                        <c:v>44811</c:v>
                      </c:pt>
                      <c:pt idx="2677">
                        <c:v>44812</c:v>
                      </c:pt>
                      <c:pt idx="2678">
                        <c:v>44813</c:v>
                      </c:pt>
                      <c:pt idx="2679">
                        <c:v>44817</c:v>
                      </c:pt>
                      <c:pt idx="2680">
                        <c:v>44818</c:v>
                      </c:pt>
                      <c:pt idx="2681">
                        <c:v>44819</c:v>
                      </c:pt>
                      <c:pt idx="2682">
                        <c:v>44820</c:v>
                      </c:pt>
                      <c:pt idx="2683">
                        <c:v>44823</c:v>
                      </c:pt>
                      <c:pt idx="2684">
                        <c:v>44824</c:v>
                      </c:pt>
                      <c:pt idx="2685">
                        <c:v>44825</c:v>
                      </c:pt>
                      <c:pt idx="2686">
                        <c:v>44826</c:v>
                      </c:pt>
                      <c:pt idx="2687">
                        <c:v>44827</c:v>
                      </c:pt>
                      <c:pt idx="2688">
                        <c:v>44830</c:v>
                      </c:pt>
                      <c:pt idx="2689">
                        <c:v>44831</c:v>
                      </c:pt>
                      <c:pt idx="2690">
                        <c:v>44832</c:v>
                      </c:pt>
                      <c:pt idx="2691">
                        <c:v>44833</c:v>
                      </c:pt>
                      <c:pt idx="2692">
                        <c:v>44834</c:v>
                      </c:pt>
                      <c:pt idx="2693">
                        <c:v>44842</c:v>
                      </c:pt>
                      <c:pt idx="2694">
                        <c:v>44843</c:v>
                      </c:pt>
                      <c:pt idx="2695">
                        <c:v>44844</c:v>
                      </c:pt>
                      <c:pt idx="2696">
                        <c:v>44845</c:v>
                      </c:pt>
                      <c:pt idx="2697">
                        <c:v>44846</c:v>
                      </c:pt>
                      <c:pt idx="2698">
                        <c:v>44847</c:v>
                      </c:pt>
                      <c:pt idx="2699">
                        <c:v>44848</c:v>
                      </c:pt>
                      <c:pt idx="2700">
                        <c:v>44851</c:v>
                      </c:pt>
                      <c:pt idx="2701">
                        <c:v>44852</c:v>
                      </c:pt>
                      <c:pt idx="2702">
                        <c:v>44853</c:v>
                      </c:pt>
                      <c:pt idx="2703">
                        <c:v>44854</c:v>
                      </c:pt>
                      <c:pt idx="2704">
                        <c:v>44855</c:v>
                      </c:pt>
                      <c:pt idx="2705">
                        <c:v>44858</c:v>
                      </c:pt>
                      <c:pt idx="2706">
                        <c:v>44859</c:v>
                      </c:pt>
                      <c:pt idx="2707">
                        <c:v>44860</c:v>
                      </c:pt>
                      <c:pt idx="2708">
                        <c:v>44861</c:v>
                      </c:pt>
                      <c:pt idx="2709">
                        <c:v>44862</c:v>
                      </c:pt>
                      <c:pt idx="2710">
                        <c:v>44865</c:v>
                      </c:pt>
                      <c:pt idx="2711">
                        <c:v>44866</c:v>
                      </c:pt>
                      <c:pt idx="2712">
                        <c:v>44867</c:v>
                      </c:pt>
                      <c:pt idx="2713">
                        <c:v>44868</c:v>
                      </c:pt>
                      <c:pt idx="2714">
                        <c:v>44869</c:v>
                      </c:pt>
                      <c:pt idx="2715">
                        <c:v>44872</c:v>
                      </c:pt>
                      <c:pt idx="2716">
                        <c:v>44873</c:v>
                      </c:pt>
                      <c:pt idx="2717">
                        <c:v>44874</c:v>
                      </c:pt>
                      <c:pt idx="2718">
                        <c:v>44875</c:v>
                      </c:pt>
                      <c:pt idx="2719">
                        <c:v>44876</c:v>
                      </c:pt>
                      <c:pt idx="2720">
                        <c:v>44879</c:v>
                      </c:pt>
                      <c:pt idx="2721">
                        <c:v>44880</c:v>
                      </c:pt>
                      <c:pt idx="2722">
                        <c:v>44881</c:v>
                      </c:pt>
                      <c:pt idx="2723">
                        <c:v>44882</c:v>
                      </c:pt>
                      <c:pt idx="2724">
                        <c:v>44883</c:v>
                      </c:pt>
                      <c:pt idx="2725">
                        <c:v>44886</c:v>
                      </c:pt>
                      <c:pt idx="2726">
                        <c:v>44887</c:v>
                      </c:pt>
                      <c:pt idx="2727">
                        <c:v>44888</c:v>
                      </c:pt>
                      <c:pt idx="2728">
                        <c:v>44889</c:v>
                      </c:pt>
                      <c:pt idx="2729">
                        <c:v>44890</c:v>
                      </c:pt>
                      <c:pt idx="2730">
                        <c:v>44893</c:v>
                      </c:pt>
                      <c:pt idx="2731">
                        <c:v>44894</c:v>
                      </c:pt>
                      <c:pt idx="2732">
                        <c:v>44895</c:v>
                      </c:pt>
                      <c:pt idx="2733">
                        <c:v>44896</c:v>
                      </c:pt>
                      <c:pt idx="2734">
                        <c:v>44897</c:v>
                      </c:pt>
                      <c:pt idx="2735">
                        <c:v>44900</c:v>
                      </c:pt>
                      <c:pt idx="2736">
                        <c:v>44901</c:v>
                      </c:pt>
                      <c:pt idx="2737">
                        <c:v>44902</c:v>
                      </c:pt>
                      <c:pt idx="2738">
                        <c:v>44903</c:v>
                      </c:pt>
                      <c:pt idx="2739">
                        <c:v>44904</c:v>
                      </c:pt>
                      <c:pt idx="2740">
                        <c:v>44907</c:v>
                      </c:pt>
                      <c:pt idx="2741">
                        <c:v>44908</c:v>
                      </c:pt>
                      <c:pt idx="2742">
                        <c:v>44909</c:v>
                      </c:pt>
                      <c:pt idx="2743">
                        <c:v>44910</c:v>
                      </c:pt>
                      <c:pt idx="2744">
                        <c:v>44911</c:v>
                      </c:pt>
                      <c:pt idx="2745">
                        <c:v>44914</c:v>
                      </c:pt>
                      <c:pt idx="2746">
                        <c:v>44915</c:v>
                      </c:pt>
                      <c:pt idx="2747">
                        <c:v>44916</c:v>
                      </c:pt>
                      <c:pt idx="2748">
                        <c:v>44917</c:v>
                      </c:pt>
                      <c:pt idx="2749">
                        <c:v>44918</c:v>
                      </c:pt>
                      <c:pt idx="2750">
                        <c:v>44921</c:v>
                      </c:pt>
                      <c:pt idx="2751">
                        <c:v>44922</c:v>
                      </c:pt>
                      <c:pt idx="2752">
                        <c:v>44923</c:v>
                      </c:pt>
                      <c:pt idx="2753">
                        <c:v>44924</c:v>
                      </c:pt>
                      <c:pt idx="2754">
                        <c:v>44925</c:v>
                      </c:pt>
                      <c:pt idx="2755">
                        <c:v>44926</c:v>
                      </c:pt>
                      <c:pt idx="2756">
                        <c:v>44929</c:v>
                      </c:pt>
                      <c:pt idx="2757">
                        <c:v>44930</c:v>
                      </c:pt>
                      <c:pt idx="2758">
                        <c:v>44931</c:v>
                      </c:pt>
                      <c:pt idx="2759">
                        <c:v>44932</c:v>
                      </c:pt>
                      <c:pt idx="2760">
                        <c:v>44935</c:v>
                      </c:pt>
                      <c:pt idx="2761">
                        <c:v>44936</c:v>
                      </c:pt>
                      <c:pt idx="2762">
                        <c:v>44937</c:v>
                      </c:pt>
                      <c:pt idx="2763">
                        <c:v>44938</c:v>
                      </c:pt>
                      <c:pt idx="2764">
                        <c:v>44939</c:v>
                      </c:pt>
                      <c:pt idx="2765">
                        <c:v>44942</c:v>
                      </c:pt>
                      <c:pt idx="2766">
                        <c:v>44943</c:v>
                      </c:pt>
                      <c:pt idx="2767">
                        <c:v>44944</c:v>
                      </c:pt>
                      <c:pt idx="2768">
                        <c:v>44956</c:v>
                      </c:pt>
                      <c:pt idx="2769">
                        <c:v>44957</c:v>
                      </c:pt>
                      <c:pt idx="2770">
                        <c:v>44958</c:v>
                      </c:pt>
                      <c:pt idx="2771">
                        <c:v>44959</c:v>
                      </c:pt>
                      <c:pt idx="2772">
                        <c:v>44960</c:v>
                      </c:pt>
                      <c:pt idx="2773">
                        <c:v>44963</c:v>
                      </c:pt>
                      <c:pt idx="2774">
                        <c:v>44964</c:v>
                      </c:pt>
                      <c:pt idx="2775">
                        <c:v>44965</c:v>
                      </c:pt>
                      <c:pt idx="2776">
                        <c:v>44966</c:v>
                      </c:pt>
                      <c:pt idx="2777">
                        <c:v>44967</c:v>
                      </c:pt>
                      <c:pt idx="2778">
                        <c:v>44970</c:v>
                      </c:pt>
                      <c:pt idx="2779">
                        <c:v>44971</c:v>
                      </c:pt>
                      <c:pt idx="2780">
                        <c:v>44972</c:v>
                      </c:pt>
                      <c:pt idx="2781">
                        <c:v>44973</c:v>
                      </c:pt>
                      <c:pt idx="2782">
                        <c:v>44974</c:v>
                      </c:pt>
                      <c:pt idx="2783">
                        <c:v>44977</c:v>
                      </c:pt>
                      <c:pt idx="2784">
                        <c:v>44978</c:v>
                      </c:pt>
                      <c:pt idx="2785">
                        <c:v>44979</c:v>
                      </c:pt>
                      <c:pt idx="2786">
                        <c:v>44980</c:v>
                      </c:pt>
                      <c:pt idx="2787">
                        <c:v>44981</c:v>
                      </c:pt>
                      <c:pt idx="2788">
                        <c:v>44984</c:v>
                      </c:pt>
                      <c:pt idx="2789">
                        <c:v>44985</c:v>
                      </c:pt>
                      <c:pt idx="2790">
                        <c:v>44986</c:v>
                      </c:pt>
                      <c:pt idx="2791">
                        <c:v>44987</c:v>
                      </c:pt>
                      <c:pt idx="2792">
                        <c:v>44988</c:v>
                      </c:pt>
                      <c:pt idx="2793">
                        <c:v>44991</c:v>
                      </c:pt>
                      <c:pt idx="2794">
                        <c:v>44992</c:v>
                      </c:pt>
                      <c:pt idx="2795">
                        <c:v>44993</c:v>
                      </c:pt>
                      <c:pt idx="2796">
                        <c:v>44994</c:v>
                      </c:pt>
                      <c:pt idx="2797">
                        <c:v>44995</c:v>
                      </c:pt>
                      <c:pt idx="2798">
                        <c:v>44998</c:v>
                      </c:pt>
                      <c:pt idx="2799">
                        <c:v>44999</c:v>
                      </c:pt>
                      <c:pt idx="2800">
                        <c:v>45000</c:v>
                      </c:pt>
                      <c:pt idx="2801">
                        <c:v>45001</c:v>
                      </c:pt>
                      <c:pt idx="2802">
                        <c:v>45002</c:v>
                      </c:pt>
                      <c:pt idx="2803">
                        <c:v>45005</c:v>
                      </c:pt>
                      <c:pt idx="2804">
                        <c:v>45006</c:v>
                      </c:pt>
                      <c:pt idx="2805">
                        <c:v>45007</c:v>
                      </c:pt>
                      <c:pt idx="2806">
                        <c:v>45008</c:v>
                      </c:pt>
                      <c:pt idx="2807">
                        <c:v>45009</c:v>
                      </c:pt>
                      <c:pt idx="2808">
                        <c:v>45012</c:v>
                      </c:pt>
                      <c:pt idx="2809">
                        <c:v>45013</c:v>
                      </c:pt>
                      <c:pt idx="2810">
                        <c:v>45014</c:v>
                      </c:pt>
                      <c:pt idx="2811">
                        <c:v>45015</c:v>
                      </c:pt>
                      <c:pt idx="2812">
                        <c:v>45016</c:v>
                      </c:pt>
                      <c:pt idx="2813">
                        <c:v>45019</c:v>
                      </c:pt>
                      <c:pt idx="2814">
                        <c:v>45020</c:v>
                      </c:pt>
                      <c:pt idx="2815">
                        <c:v>45022</c:v>
                      </c:pt>
                      <c:pt idx="2816">
                        <c:v>45023</c:v>
                      </c:pt>
                      <c:pt idx="2817">
                        <c:v>45026</c:v>
                      </c:pt>
                      <c:pt idx="2818">
                        <c:v>45027</c:v>
                      </c:pt>
                      <c:pt idx="2819">
                        <c:v>45028</c:v>
                      </c:pt>
                      <c:pt idx="2820">
                        <c:v>45029</c:v>
                      </c:pt>
                      <c:pt idx="2821">
                        <c:v>45030</c:v>
                      </c:pt>
                      <c:pt idx="2822">
                        <c:v>45033</c:v>
                      </c:pt>
                      <c:pt idx="2823">
                        <c:v>45034</c:v>
                      </c:pt>
                      <c:pt idx="2824">
                        <c:v>45035</c:v>
                      </c:pt>
                      <c:pt idx="2825">
                        <c:v>45036</c:v>
                      </c:pt>
                      <c:pt idx="2826">
                        <c:v>45037</c:v>
                      </c:pt>
                      <c:pt idx="2827">
                        <c:v>45039</c:v>
                      </c:pt>
                      <c:pt idx="2828">
                        <c:v>45040</c:v>
                      </c:pt>
                      <c:pt idx="2829">
                        <c:v>45041</c:v>
                      </c:pt>
                      <c:pt idx="2830">
                        <c:v>45042</c:v>
                      </c:pt>
                      <c:pt idx="2831">
                        <c:v>45043</c:v>
                      </c:pt>
                      <c:pt idx="2832">
                        <c:v>45044</c:v>
                      </c:pt>
                      <c:pt idx="2833">
                        <c:v>45046</c:v>
                      </c:pt>
                      <c:pt idx="2834">
                        <c:v>45050</c:v>
                      </c:pt>
                      <c:pt idx="2835">
                        <c:v>45051</c:v>
                      </c:pt>
                      <c:pt idx="2836">
                        <c:v>45052</c:v>
                      </c:pt>
                      <c:pt idx="2837">
                        <c:v>45054</c:v>
                      </c:pt>
                      <c:pt idx="2838">
                        <c:v>45055</c:v>
                      </c:pt>
                      <c:pt idx="2839">
                        <c:v>45056</c:v>
                      </c:pt>
                      <c:pt idx="2840">
                        <c:v>45057</c:v>
                      </c:pt>
                      <c:pt idx="2841">
                        <c:v>45058</c:v>
                      </c:pt>
                      <c:pt idx="2842">
                        <c:v>45061</c:v>
                      </c:pt>
                      <c:pt idx="2843">
                        <c:v>45062</c:v>
                      </c:pt>
                      <c:pt idx="2844">
                        <c:v>45063</c:v>
                      </c:pt>
                      <c:pt idx="2845">
                        <c:v>45064</c:v>
                      </c:pt>
                      <c:pt idx="2846">
                        <c:v>45065</c:v>
                      </c:pt>
                      <c:pt idx="2847">
                        <c:v>45068</c:v>
                      </c:pt>
                      <c:pt idx="2848">
                        <c:v>45069</c:v>
                      </c:pt>
                      <c:pt idx="2849">
                        <c:v>45070</c:v>
                      </c:pt>
                      <c:pt idx="2850">
                        <c:v>45071</c:v>
                      </c:pt>
                      <c:pt idx="2851">
                        <c:v>45072</c:v>
                      </c:pt>
                      <c:pt idx="2852">
                        <c:v>45075</c:v>
                      </c:pt>
                      <c:pt idx="2853">
                        <c:v>45076</c:v>
                      </c:pt>
                      <c:pt idx="2854">
                        <c:v>45077</c:v>
                      </c:pt>
                      <c:pt idx="2855">
                        <c:v>45078</c:v>
                      </c:pt>
                      <c:pt idx="2856">
                        <c:v>45079</c:v>
                      </c:pt>
                      <c:pt idx="2857">
                        <c:v>45082</c:v>
                      </c:pt>
                      <c:pt idx="2858">
                        <c:v>45083</c:v>
                      </c:pt>
                      <c:pt idx="2859">
                        <c:v>45084</c:v>
                      </c:pt>
                      <c:pt idx="2860">
                        <c:v>45085</c:v>
                      </c:pt>
                      <c:pt idx="2861">
                        <c:v>45086</c:v>
                      </c:pt>
                      <c:pt idx="2862">
                        <c:v>45089</c:v>
                      </c:pt>
                      <c:pt idx="2863">
                        <c:v>45090</c:v>
                      </c:pt>
                      <c:pt idx="2864">
                        <c:v>45091</c:v>
                      </c:pt>
                      <c:pt idx="2865">
                        <c:v>45092</c:v>
                      </c:pt>
                      <c:pt idx="2866">
                        <c:v>45093</c:v>
                      </c:pt>
                      <c:pt idx="2867">
                        <c:v>45096</c:v>
                      </c:pt>
                      <c:pt idx="2868">
                        <c:v>45097</c:v>
                      </c:pt>
                      <c:pt idx="2869">
                        <c:v>45098</c:v>
                      </c:pt>
                      <c:pt idx="2870">
                        <c:v>45102</c:v>
                      </c:pt>
                      <c:pt idx="2871">
                        <c:v>45103</c:v>
                      </c:pt>
                      <c:pt idx="2872">
                        <c:v>45104</c:v>
                      </c:pt>
                      <c:pt idx="2873">
                        <c:v>45105</c:v>
                      </c:pt>
                      <c:pt idx="2874">
                        <c:v>45106</c:v>
                      </c:pt>
                      <c:pt idx="2875">
                        <c:v>45107</c:v>
                      </c:pt>
                      <c:pt idx="2876">
                        <c:v>45110</c:v>
                      </c:pt>
                      <c:pt idx="2877">
                        <c:v>45111</c:v>
                      </c:pt>
                      <c:pt idx="2878">
                        <c:v>45112</c:v>
                      </c:pt>
                      <c:pt idx="2879">
                        <c:v>45113</c:v>
                      </c:pt>
                      <c:pt idx="2880">
                        <c:v>45114</c:v>
                      </c:pt>
                      <c:pt idx="2881">
                        <c:v>45117</c:v>
                      </c:pt>
                      <c:pt idx="2882">
                        <c:v>45118</c:v>
                      </c:pt>
                      <c:pt idx="2883">
                        <c:v>45119</c:v>
                      </c:pt>
                      <c:pt idx="2884">
                        <c:v>45120</c:v>
                      </c:pt>
                      <c:pt idx="2885">
                        <c:v>45121</c:v>
                      </c:pt>
                      <c:pt idx="2886">
                        <c:v>45124</c:v>
                      </c:pt>
                      <c:pt idx="2887">
                        <c:v>45125</c:v>
                      </c:pt>
                      <c:pt idx="2888">
                        <c:v>45126</c:v>
                      </c:pt>
                      <c:pt idx="2889">
                        <c:v>45127</c:v>
                      </c:pt>
                      <c:pt idx="2890">
                        <c:v>45128</c:v>
                      </c:pt>
                      <c:pt idx="2891">
                        <c:v>45131</c:v>
                      </c:pt>
                      <c:pt idx="2892">
                        <c:v>45132</c:v>
                      </c:pt>
                      <c:pt idx="2893">
                        <c:v>45133</c:v>
                      </c:pt>
                      <c:pt idx="2894">
                        <c:v>45134</c:v>
                      </c:pt>
                      <c:pt idx="2895">
                        <c:v>45135</c:v>
                      </c:pt>
                      <c:pt idx="2896">
                        <c:v>45138</c:v>
                      </c:pt>
                      <c:pt idx="2897">
                        <c:v>45139</c:v>
                      </c:pt>
                      <c:pt idx="2898">
                        <c:v>45140</c:v>
                      </c:pt>
                      <c:pt idx="2899">
                        <c:v>45141</c:v>
                      </c:pt>
                      <c:pt idx="2900">
                        <c:v>45142</c:v>
                      </c:pt>
                      <c:pt idx="2901">
                        <c:v>45145</c:v>
                      </c:pt>
                      <c:pt idx="2902">
                        <c:v>45146</c:v>
                      </c:pt>
                      <c:pt idx="2903">
                        <c:v>45147</c:v>
                      </c:pt>
                      <c:pt idx="2904">
                        <c:v>45148</c:v>
                      </c:pt>
                      <c:pt idx="2905">
                        <c:v>45149</c:v>
                      </c:pt>
                      <c:pt idx="2906">
                        <c:v>45152</c:v>
                      </c:pt>
                      <c:pt idx="2907">
                        <c:v>45153</c:v>
                      </c:pt>
                      <c:pt idx="2908">
                        <c:v>45154</c:v>
                      </c:pt>
                      <c:pt idx="2909">
                        <c:v>45155</c:v>
                      </c:pt>
                      <c:pt idx="2910">
                        <c:v>45156</c:v>
                      </c:pt>
                      <c:pt idx="2911">
                        <c:v>45159</c:v>
                      </c:pt>
                      <c:pt idx="2912">
                        <c:v>45160</c:v>
                      </c:pt>
                      <c:pt idx="2913">
                        <c:v>45161</c:v>
                      </c:pt>
                      <c:pt idx="2914">
                        <c:v>45162</c:v>
                      </c:pt>
                      <c:pt idx="2915">
                        <c:v>45163</c:v>
                      </c:pt>
                      <c:pt idx="2916">
                        <c:v>45166</c:v>
                      </c:pt>
                      <c:pt idx="2917">
                        <c:v>45167</c:v>
                      </c:pt>
                      <c:pt idx="2918">
                        <c:v>45168</c:v>
                      </c:pt>
                      <c:pt idx="2919">
                        <c:v>45169</c:v>
                      </c:pt>
                      <c:pt idx="2920">
                        <c:v>45170</c:v>
                      </c:pt>
                      <c:pt idx="2921">
                        <c:v>45173</c:v>
                      </c:pt>
                      <c:pt idx="2922">
                        <c:v>45174</c:v>
                      </c:pt>
                      <c:pt idx="2923">
                        <c:v>45175</c:v>
                      </c:pt>
                      <c:pt idx="2924">
                        <c:v>45176</c:v>
                      </c:pt>
                      <c:pt idx="2925">
                        <c:v>45177</c:v>
                      </c:pt>
                      <c:pt idx="2926">
                        <c:v>45180</c:v>
                      </c:pt>
                      <c:pt idx="2927">
                        <c:v>45181</c:v>
                      </c:pt>
                      <c:pt idx="2928">
                        <c:v>45182</c:v>
                      </c:pt>
                      <c:pt idx="2929">
                        <c:v>45183</c:v>
                      </c:pt>
                      <c:pt idx="2930">
                        <c:v>45184</c:v>
                      </c:pt>
                      <c:pt idx="2931">
                        <c:v>45187</c:v>
                      </c:pt>
                      <c:pt idx="2932">
                        <c:v>45188</c:v>
                      </c:pt>
                      <c:pt idx="2933">
                        <c:v>45189</c:v>
                      </c:pt>
                      <c:pt idx="2934">
                        <c:v>45190</c:v>
                      </c:pt>
                      <c:pt idx="2935">
                        <c:v>45191</c:v>
                      </c:pt>
                      <c:pt idx="2936">
                        <c:v>45194</c:v>
                      </c:pt>
                      <c:pt idx="2937">
                        <c:v>45195</c:v>
                      </c:pt>
                      <c:pt idx="2938">
                        <c:v>45196</c:v>
                      </c:pt>
                      <c:pt idx="2939">
                        <c:v>45197</c:v>
                      </c:pt>
                      <c:pt idx="2940">
                        <c:v>45199</c:v>
                      </c:pt>
                      <c:pt idx="2941">
                        <c:v>45206</c:v>
                      </c:pt>
                      <c:pt idx="2942">
                        <c:v>45207</c:v>
                      </c:pt>
                      <c:pt idx="2943">
                        <c:v>45208</c:v>
                      </c:pt>
                      <c:pt idx="2944">
                        <c:v>45209</c:v>
                      </c:pt>
                      <c:pt idx="2945">
                        <c:v>45210</c:v>
                      </c:pt>
                      <c:pt idx="2946">
                        <c:v>45211</c:v>
                      </c:pt>
                      <c:pt idx="2947">
                        <c:v>45212</c:v>
                      </c:pt>
                      <c:pt idx="2948">
                        <c:v>45215</c:v>
                      </c:pt>
                      <c:pt idx="2949">
                        <c:v>45216</c:v>
                      </c:pt>
                      <c:pt idx="2950">
                        <c:v>45217</c:v>
                      </c:pt>
                      <c:pt idx="2951">
                        <c:v>45218</c:v>
                      </c:pt>
                      <c:pt idx="2952">
                        <c:v>45219</c:v>
                      </c:pt>
                      <c:pt idx="2953">
                        <c:v>45222</c:v>
                      </c:pt>
                      <c:pt idx="2954">
                        <c:v>45223</c:v>
                      </c:pt>
                      <c:pt idx="2955">
                        <c:v>45224</c:v>
                      </c:pt>
                      <c:pt idx="2956">
                        <c:v>45225</c:v>
                      </c:pt>
                      <c:pt idx="2957">
                        <c:v>45226</c:v>
                      </c:pt>
                      <c:pt idx="2958">
                        <c:v>45229</c:v>
                      </c:pt>
                      <c:pt idx="2959">
                        <c:v>45230</c:v>
                      </c:pt>
                      <c:pt idx="2960">
                        <c:v>45231</c:v>
                      </c:pt>
                      <c:pt idx="2961">
                        <c:v>45232</c:v>
                      </c:pt>
                      <c:pt idx="2962">
                        <c:v>45233</c:v>
                      </c:pt>
                      <c:pt idx="2963">
                        <c:v>45236</c:v>
                      </c:pt>
                      <c:pt idx="2964">
                        <c:v>45237</c:v>
                      </c:pt>
                      <c:pt idx="2965">
                        <c:v>45238</c:v>
                      </c:pt>
                      <c:pt idx="2966">
                        <c:v>45239</c:v>
                      </c:pt>
                      <c:pt idx="2967">
                        <c:v>45240</c:v>
                      </c:pt>
                      <c:pt idx="2968">
                        <c:v>45243</c:v>
                      </c:pt>
                      <c:pt idx="2969">
                        <c:v>45244</c:v>
                      </c:pt>
                      <c:pt idx="2970">
                        <c:v>45245</c:v>
                      </c:pt>
                      <c:pt idx="2971">
                        <c:v>45246</c:v>
                      </c:pt>
                      <c:pt idx="2972">
                        <c:v>45247</c:v>
                      </c:pt>
                      <c:pt idx="2973">
                        <c:v>45250</c:v>
                      </c:pt>
                      <c:pt idx="2974">
                        <c:v>45251</c:v>
                      </c:pt>
                      <c:pt idx="2975">
                        <c:v>45252</c:v>
                      </c:pt>
                      <c:pt idx="2976">
                        <c:v>45253</c:v>
                      </c:pt>
                      <c:pt idx="2977">
                        <c:v>45254</c:v>
                      </c:pt>
                      <c:pt idx="2978">
                        <c:v>45257</c:v>
                      </c:pt>
                      <c:pt idx="2979">
                        <c:v>45258</c:v>
                      </c:pt>
                      <c:pt idx="2980">
                        <c:v>45259</c:v>
                      </c:pt>
                      <c:pt idx="2981">
                        <c:v>45260</c:v>
                      </c:pt>
                      <c:pt idx="2982">
                        <c:v>45261</c:v>
                      </c:pt>
                      <c:pt idx="2983">
                        <c:v>45264</c:v>
                      </c:pt>
                      <c:pt idx="2984">
                        <c:v>45265</c:v>
                      </c:pt>
                      <c:pt idx="2985">
                        <c:v>45266</c:v>
                      </c:pt>
                      <c:pt idx="2986">
                        <c:v>45267</c:v>
                      </c:pt>
                      <c:pt idx="2987">
                        <c:v>45268</c:v>
                      </c:pt>
                      <c:pt idx="2988">
                        <c:v>45271</c:v>
                      </c:pt>
                      <c:pt idx="2989">
                        <c:v>45272</c:v>
                      </c:pt>
                      <c:pt idx="2990">
                        <c:v>45273</c:v>
                      </c:pt>
                      <c:pt idx="2991">
                        <c:v>45274</c:v>
                      </c:pt>
                      <c:pt idx="2992">
                        <c:v>45275</c:v>
                      </c:pt>
                      <c:pt idx="2993">
                        <c:v>45278</c:v>
                      </c:pt>
                      <c:pt idx="2994">
                        <c:v>45279</c:v>
                      </c:pt>
                      <c:pt idx="2995">
                        <c:v>45280</c:v>
                      </c:pt>
                      <c:pt idx="2996">
                        <c:v>45281</c:v>
                      </c:pt>
                      <c:pt idx="2997">
                        <c:v>45282</c:v>
                      </c:pt>
                      <c:pt idx="2998">
                        <c:v>45285</c:v>
                      </c:pt>
                      <c:pt idx="2999">
                        <c:v>45286</c:v>
                      </c:pt>
                      <c:pt idx="3000">
                        <c:v>45287</c:v>
                      </c:pt>
                      <c:pt idx="3001">
                        <c:v>45288</c:v>
                      </c:pt>
                      <c:pt idx="3002">
                        <c:v>45289</c:v>
                      </c:pt>
                      <c:pt idx="3003">
                        <c:v>45291</c:v>
                      </c:pt>
                      <c:pt idx="3004">
                        <c:v>45293</c:v>
                      </c:pt>
                      <c:pt idx="3005">
                        <c:v>45294</c:v>
                      </c:pt>
                      <c:pt idx="3006">
                        <c:v>45295</c:v>
                      </c:pt>
                      <c:pt idx="3007">
                        <c:v>45296</c:v>
                      </c:pt>
                      <c:pt idx="3008">
                        <c:v>45299</c:v>
                      </c:pt>
                      <c:pt idx="3009">
                        <c:v>45300</c:v>
                      </c:pt>
                      <c:pt idx="3010">
                        <c:v>45301</c:v>
                      </c:pt>
                      <c:pt idx="3011">
                        <c:v>45302</c:v>
                      </c:pt>
                      <c:pt idx="3012">
                        <c:v>45303</c:v>
                      </c:pt>
                      <c:pt idx="3013">
                        <c:v>45306</c:v>
                      </c:pt>
                      <c:pt idx="3014">
                        <c:v>45307</c:v>
                      </c:pt>
                      <c:pt idx="3015">
                        <c:v>45308</c:v>
                      </c:pt>
                      <c:pt idx="3016">
                        <c:v>45309</c:v>
                      </c:pt>
                      <c:pt idx="3017">
                        <c:v>45310</c:v>
                      </c:pt>
                      <c:pt idx="3018">
                        <c:v>45313</c:v>
                      </c:pt>
                      <c:pt idx="3019">
                        <c:v>45314</c:v>
                      </c:pt>
                      <c:pt idx="3020">
                        <c:v>45315</c:v>
                      </c:pt>
                      <c:pt idx="3021">
                        <c:v>45316</c:v>
                      </c:pt>
                      <c:pt idx="3022">
                        <c:v>45317</c:v>
                      </c:pt>
                      <c:pt idx="3023">
                        <c:v>45320</c:v>
                      </c:pt>
                      <c:pt idx="3024">
                        <c:v>45321</c:v>
                      </c:pt>
                      <c:pt idx="3025">
                        <c:v>45322</c:v>
                      </c:pt>
                      <c:pt idx="3026">
                        <c:v>45323</c:v>
                      </c:pt>
                      <c:pt idx="3027">
                        <c:v>45324</c:v>
                      </c:pt>
                      <c:pt idx="3028">
                        <c:v>45326</c:v>
                      </c:pt>
                      <c:pt idx="3029">
                        <c:v>45327</c:v>
                      </c:pt>
                      <c:pt idx="3030">
                        <c:v>45328</c:v>
                      </c:pt>
                      <c:pt idx="3031">
                        <c:v>45329</c:v>
                      </c:pt>
                      <c:pt idx="3032">
                        <c:v>45340</c:v>
                      </c:pt>
                      <c:pt idx="3033">
                        <c:v>45341</c:v>
                      </c:pt>
                      <c:pt idx="3034">
                        <c:v>45342</c:v>
                      </c:pt>
                      <c:pt idx="3035">
                        <c:v>45343</c:v>
                      </c:pt>
                      <c:pt idx="3036">
                        <c:v>45344</c:v>
                      </c:pt>
                      <c:pt idx="3037">
                        <c:v>45345</c:v>
                      </c:pt>
                      <c:pt idx="3038">
                        <c:v>45348</c:v>
                      </c:pt>
                      <c:pt idx="3039">
                        <c:v>45349</c:v>
                      </c:pt>
                      <c:pt idx="3040">
                        <c:v>45350</c:v>
                      </c:pt>
                      <c:pt idx="3041">
                        <c:v>45351</c:v>
                      </c:pt>
                      <c:pt idx="3042">
                        <c:v>45352</c:v>
                      </c:pt>
                      <c:pt idx="3043">
                        <c:v>45355</c:v>
                      </c:pt>
                      <c:pt idx="3044">
                        <c:v>45356</c:v>
                      </c:pt>
                      <c:pt idx="3045">
                        <c:v>45357</c:v>
                      </c:pt>
                      <c:pt idx="3046">
                        <c:v>45358</c:v>
                      </c:pt>
                      <c:pt idx="3047">
                        <c:v>45359</c:v>
                      </c:pt>
                      <c:pt idx="3048">
                        <c:v>45362</c:v>
                      </c:pt>
                      <c:pt idx="3049">
                        <c:v>45363</c:v>
                      </c:pt>
                      <c:pt idx="3050">
                        <c:v>45364</c:v>
                      </c:pt>
                      <c:pt idx="3051">
                        <c:v>45365</c:v>
                      </c:pt>
                      <c:pt idx="3052">
                        <c:v>45366</c:v>
                      </c:pt>
                      <c:pt idx="3053">
                        <c:v>45369</c:v>
                      </c:pt>
                      <c:pt idx="3054">
                        <c:v>45370</c:v>
                      </c:pt>
                      <c:pt idx="3055">
                        <c:v>45371</c:v>
                      </c:pt>
                      <c:pt idx="3056">
                        <c:v>45372</c:v>
                      </c:pt>
                      <c:pt idx="3057">
                        <c:v>45373</c:v>
                      </c:pt>
                      <c:pt idx="3058">
                        <c:v>45376</c:v>
                      </c:pt>
                      <c:pt idx="3059">
                        <c:v>45377</c:v>
                      </c:pt>
                      <c:pt idx="3060">
                        <c:v>45378</c:v>
                      </c:pt>
                      <c:pt idx="3061">
                        <c:v>45379</c:v>
                      </c:pt>
                      <c:pt idx="3062">
                        <c:v>45380</c:v>
                      </c:pt>
                      <c:pt idx="3063">
                        <c:v>45382</c:v>
                      </c:pt>
                      <c:pt idx="3064">
                        <c:v>45383</c:v>
                      </c:pt>
                      <c:pt idx="3065">
                        <c:v>45384</c:v>
                      </c:pt>
                      <c:pt idx="3066">
                        <c:v>45385</c:v>
                      </c:pt>
                      <c:pt idx="3067">
                        <c:v>45389</c:v>
                      </c:pt>
                      <c:pt idx="3068">
                        <c:v>45390</c:v>
                      </c:pt>
                      <c:pt idx="3069">
                        <c:v>45391</c:v>
                      </c:pt>
                      <c:pt idx="3070">
                        <c:v>45392</c:v>
                      </c:pt>
                      <c:pt idx="3071">
                        <c:v>45393</c:v>
                      </c:pt>
                      <c:pt idx="3072">
                        <c:v>45394</c:v>
                      </c:pt>
                      <c:pt idx="3073">
                        <c:v>45397</c:v>
                      </c:pt>
                      <c:pt idx="3074">
                        <c:v>45398</c:v>
                      </c:pt>
                      <c:pt idx="3075">
                        <c:v>45399</c:v>
                      </c:pt>
                      <c:pt idx="3076">
                        <c:v>45400</c:v>
                      </c:pt>
                      <c:pt idx="3077">
                        <c:v>45401</c:v>
                      </c:pt>
                      <c:pt idx="3078">
                        <c:v>45404</c:v>
                      </c:pt>
                      <c:pt idx="3079">
                        <c:v>45405</c:v>
                      </c:pt>
                      <c:pt idx="3080">
                        <c:v>45406</c:v>
                      </c:pt>
                      <c:pt idx="3081">
                        <c:v>45407</c:v>
                      </c:pt>
                      <c:pt idx="3082">
                        <c:v>45408</c:v>
                      </c:pt>
                      <c:pt idx="3083">
                        <c:v>45410</c:v>
                      </c:pt>
                      <c:pt idx="3084">
                        <c:v>45411</c:v>
                      </c:pt>
                      <c:pt idx="3085">
                        <c:v>45412</c:v>
                      </c:pt>
                      <c:pt idx="3086">
                        <c:v>45418</c:v>
                      </c:pt>
                      <c:pt idx="3087">
                        <c:v>45419</c:v>
                      </c:pt>
                      <c:pt idx="3088">
                        <c:v>45420</c:v>
                      </c:pt>
                      <c:pt idx="3089">
                        <c:v>45421</c:v>
                      </c:pt>
                      <c:pt idx="3090">
                        <c:v>45422</c:v>
                      </c:pt>
                      <c:pt idx="3091">
                        <c:v>45423</c:v>
                      </c:pt>
                      <c:pt idx="3092">
                        <c:v>45425</c:v>
                      </c:pt>
                      <c:pt idx="3093">
                        <c:v>45426</c:v>
                      </c:pt>
                      <c:pt idx="3094">
                        <c:v>45427</c:v>
                      </c:pt>
                      <c:pt idx="3095">
                        <c:v>45428</c:v>
                      </c:pt>
                      <c:pt idx="3096">
                        <c:v>45429</c:v>
                      </c:pt>
                      <c:pt idx="3097">
                        <c:v>45432</c:v>
                      </c:pt>
                      <c:pt idx="3098">
                        <c:v>45433</c:v>
                      </c:pt>
                      <c:pt idx="3099">
                        <c:v>45434</c:v>
                      </c:pt>
                      <c:pt idx="3100">
                        <c:v>45435</c:v>
                      </c:pt>
                      <c:pt idx="3101">
                        <c:v>45436</c:v>
                      </c:pt>
                      <c:pt idx="3102">
                        <c:v>45439</c:v>
                      </c:pt>
                      <c:pt idx="3103">
                        <c:v>45440</c:v>
                      </c:pt>
                      <c:pt idx="3104">
                        <c:v>45441</c:v>
                      </c:pt>
                      <c:pt idx="3105">
                        <c:v>45442</c:v>
                      </c:pt>
                      <c:pt idx="3106">
                        <c:v>45443</c:v>
                      </c:pt>
                      <c:pt idx="3107">
                        <c:v>45446</c:v>
                      </c:pt>
                      <c:pt idx="3108">
                        <c:v>45447</c:v>
                      </c:pt>
                      <c:pt idx="3109">
                        <c:v>45448</c:v>
                      </c:pt>
                      <c:pt idx="3110">
                        <c:v>45449</c:v>
                      </c:pt>
                      <c:pt idx="3111">
                        <c:v>45450</c:v>
                      </c:pt>
                      <c:pt idx="3112">
                        <c:v>45454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PPI与水泥价格!$C$21:$C$3060</c15:sqref>
                        </c15:formulaRef>
                      </c:ext>
                    </c:extLst>
                    <c:numCache>
                      <c:formatCode>#,##0.00_ </c:formatCode>
                      <c:ptCount val="30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102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102.1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101.9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101.5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101.2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101.2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101.2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101.1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100.9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100.6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99.8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99.4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98.7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98.9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98.6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98.2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97.9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97.5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97.5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97.3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97.2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96.8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96.9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96.7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95.9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95.5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95.5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96.2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97.2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97.6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97.8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98.2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98.3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99.6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101.5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102.4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103.9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104.3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105.5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106.9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108.1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109.4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110.5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111.8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113.8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115.5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115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118.1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119.5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118.9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118.4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117.2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116.6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116.3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116.6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116.1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114.8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113.4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114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111.9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110.3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110.6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110.2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109.7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108.9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108.3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107.4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106.5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105.9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105.3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104.7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103.8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103.5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103.6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103.5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102.7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102.2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101.6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100.7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100.4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99.9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99.8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98.8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98.6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97.9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97.8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97.7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98.6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100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100.3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100.1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99.7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101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105.2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108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106.7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105.3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104.3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103.9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103.5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  <c:pt idx="2596">
                        <c:v>#N/A</c:v>
                      </c:pt>
                      <c:pt idx="2597">
                        <c:v>#N/A</c:v>
                      </c:pt>
                      <c:pt idx="2598">
                        <c:v>#N/A</c:v>
                      </c:pt>
                      <c:pt idx="2599">
                        <c:v>#N/A</c:v>
                      </c:pt>
                      <c:pt idx="2600">
                        <c:v>#N/A</c:v>
                      </c:pt>
                      <c:pt idx="2601">
                        <c:v>#N/A</c:v>
                      </c:pt>
                      <c:pt idx="2602">
                        <c:v>#N/A</c:v>
                      </c:pt>
                      <c:pt idx="2603">
                        <c:v>#N/A</c:v>
                      </c:pt>
                      <c:pt idx="2604">
                        <c:v>#N/A</c:v>
                      </c:pt>
                      <c:pt idx="2605">
                        <c:v>101.7</c:v>
                      </c:pt>
                      <c:pt idx="2606">
                        <c:v>#N/A</c:v>
                      </c:pt>
                      <c:pt idx="2607">
                        <c:v>#N/A</c:v>
                      </c:pt>
                      <c:pt idx="2608">
                        <c:v>#N/A</c:v>
                      </c:pt>
                      <c:pt idx="2609">
                        <c:v>#N/A</c:v>
                      </c:pt>
                      <c:pt idx="2610">
                        <c:v>#N/A</c:v>
                      </c:pt>
                      <c:pt idx="2611">
                        <c:v>#N/A</c:v>
                      </c:pt>
                      <c:pt idx="2612">
                        <c:v>#N/A</c:v>
                      </c:pt>
                      <c:pt idx="2613">
                        <c:v>#N/A</c:v>
                      </c:pt>
                      <c:pt idx="2614">
                        <c:v>#N/A</c:v>
                      </c:pt>
                      <c:pt idx="2615">
                        <c:v>#N/A</c:v>
                      </c:pt>
                      <c:pt idx="2616">
                        <c:v>#N/A</c:v>
                      </c:pt>
                      <c:pt idx="2617">
                        <c:v>#N/A</c:v>
                      </c:pt>
                      <c:pt idx="2618">
                        <c:v>#N/A</c:v>
                      </c:pt>
                      <c:pt idx="2619">
                        <c:v>#N/A</c:v>
                      </c:pt>
                      <c:pt idx="2620">
                        <c:v>#N/A</c:v>
                      </c:pt>
                      <c:pt idx="2621">
                        <c:v>#N/A</c:v>
                      </c:pt>
                      <c:pt idx="2622">
                        <c:v>#N/A</c:v>
                      </c:pt>
                      <c:pt idx="2623">
                        <c:v>#N/A</c:v>
                      </c:pt>
                      <c:pt idx="2624">
                        <c:v>#N/A</c:v>
                      </c:pt>
                      <c:pt idx="2625">
                        <c:v>#N/A</c:v>
                      </c:pt>
                      <c:pt idx="2626">
                        <c:v>100.7</c:v>
                      </c:pt>
                      <c:pt idx="2627">
                        <c:v>#N/A</c:v>
                      </c:pt>
                      <c:pt idx="2628">
                        <c:v>#N/A</c:v>
                      </c:pt>
                      <c:pt idx="2629">
                        <c:v>#N/A</c:v>
                      </c:pt>
                      <c:pt idx="2630">
                        <c:v>#N/A</c:v>
                      </c:pt>
                      <c:pt idx="2631">
                        <c:v>#N/A</c:v>
                      </c:pt>
                      <c:pt idx="2632">
                        <c:v>#N/A</c:v>
                      </c:pt>
                      <c:pt idx="2633">
                        <c:v>#N/A</c:v>
                      </c:pt>
                      <c:pt idx="2634">
                        <c:v>#N/A</c:v>
                      </c:pt>
                      <c:pt idx="2635">
                        <c:v>#N/A</c:v>
                      </c:pt>
                      <c:pt idx="2636">
                        <c:v>#N/A</c:v>
                      </c:pt>
                      <c:pt idx="2637">
                        <c:v>#N/A</c:v>
                      </c:pt>
                      <c:pt idx="2638">
                        <c:v>#N/A</c:v>
                      </c:pt>
                      <c:pt idx="2639">
                        <c:v>#N/A</c:v>
                      </c:pt>
                      <c:pt idx="2640">
                        <c:v>#N/A</c:v>
                      </c:pt>
                      <c:pt idx="2641">
                        <c:v>#N/A</c:v>
                      </c:pt>
                      <c:pt idx="2642">
                        <c:v>#N/A</c:v>
                      </c:pt>
                      <c:pt idx="2643">
                        <c:v>#N/A</c:v>
                      </c:pt>
                      <c:pt idx="2644">
                        <c:v>#N/A</c:v>
                      </c:pt>
                      <c:pt idx="2645">
                        <c:v>#N/A</c:v>
                      </c:pt>
                      <c:pt idx="2646">
                        <c:v>#N/A</c:v>
                      </c:pt>
                      <c:pt idx="2647">
                        <c:v>#N/A</c:v>
                      </c:pt>
                      <c:pt idx="2648">
                        <c:v>100.4</c:v>
                      </c:pt>
                      <c:pt idx="2649">
                        <c:v>#N/A</c:v>
                      </c:pt>
                      <c:pt idx="2650">
                        <c:v>#N/A</c:v>
                      </c:pt>
                      <c:pt idx="2651">
                        <c:v>#N/A</c:v>
                      </c:pt>
                      <c:pt idx="2652">
                        <c:v>#N/A</c:v>
                      </c:pt>
                      <c:pt idx="2653">
                        <c:v>#N/A</c:v>
                      </c:pt>
                      <c:pt idx="2654">
                        <c:v>#N/A</c:v>
                      </c:pt>
                      <c:pt idx="2655">
                        <c:v>#N/A</c:v>
                      </c:pt>
                      <c:pt idx="2656">
                        <c:v>#N/A</c:v>
                      </c:pt>
                      <c:pt idx="2657">
                        <c:v>#N/A</c:v>
                      </c:pt>
                      <c:pt idx="2658">
                        <c:v>#N/A</c:v>
                      </c:pt>
                      <c:pt idx="2659">
                        <c:v>#N/A</c:v>
                      </c:pt>
                      <c:pt idx="2660">
                        <c:v>#N/A</c:v>
                      </c:pt>
                      <c:pt idx="2661">
                        <c:v>#N/A</c:v>
                      </c:pt>
                      <c:pt idx="2662">
                        <c:v>#N/A</c:v>
                      </c:pt>
                      <c:pt idx="2663">
                        <c:v>#N/A</c:v>
                      </c:pt>
                      <c:pt idx="2664">
                        <c:v>#N/A</c:v>
                      </c:pt>
                      <c:pt idx="2665">
                        <c:v>#N/A</c:v>
                      </c:pt>
                      <c:pt idx="2666">
                        <c:v>#N/A</c:v>
                      </c:pt>
                      <c:pt idx="2667">
                        <c:v>#N/A</c:v>
                      </c:pt>
                      <c:pt idx="2668">
                        <c:v>#N/A</c:v>
                      </c:pt>
                      <c:pt idx="2669">
                        <c:v>#N/A</c:v>
                      </c:pt>
                      <c:pt idx="2670">
                        <c:v>#N/A</c:v>
                      </c:pt>
                      <c:pt idx="2671">
                        <c:v>100.4</c:v>
                      </c:pt>
                      <c:pt idx="2672">
                        <c:v>#N/A</c:v>
                      </c:pt>
                      <c:pt idx="2673">
                        <c:v>#N/A</c:v>
                      </c:pt>
                      <c:pt idx="2674">
                        <c:v>#N/A</c:v>
                      </c:pt>
                      <c:pt idx="2675">
                        <c:v>#N/A</c:v>
                      </c:pt>
                      <c:pt idx="2676">
                        <c:v>#N/A</c:v>
                      </c:pt>
                      <c:pt idx="2677">
                        <c:v>#N/A</c:v>
                      </c:pt>
                      <c:pt idx="2678">
                        <c:v>#N/A</c:v>
                      </c:pt>
                      <c:pt idx="2679">
                        <c:v>#N/A</c:v>
                      </c:pt>
                      <c:pt idx="2680">
                        <c:v>#N/A</c:v>
                      </c:pt>
                      <c:pt idx="2681">
                        <c:v>#N/A</c:v>
                      </c:pt>
                      <c:pt idx="2682">
                        <c:v>#N/A</c:v>
                      </c:pt>
                      <c:pt idx="2683">
                        <c:v>#N/A</c:v>
                      </c:pt>
                      <c:pt idx="2684">
                        <c:v>#N/A</c:v>
                      </c:pt>
                      <c:pt idx="2685">
                        <c:v>#N/A</c:v>
                      </c:pt>
                      <c:pt idx="2686">
                        <c:v>#N/A</c:v>
                      </c:pt>
                      <c:pt idx="2687">
                        <c:v>#N/A</c:v>
                      </c:pt>
                      <c:pt idx="2688">
                        <c:v>#N/A</c:v>
                      </c:pt>
                      <c:pt idx="2689">
                        <c:v>#N/A</c:v>
                      </c:pt>
                      <c:pt idx="2690">
                        <c:v>#N/A</c:v>
                      </c:pt>
                      <c:pt idx="2691">
                        <c:v>#N/A</c:v>
                      </c:pt>
                      <c:pt idx="2692">
                        <c:v>98.3</c:v>
                      </c:pt>
                      <c:pt idx="2693">
                        <c:v>#N/A</c:v>
                      </c:pt>
                      <c:pt idx="2694">
                        <c:v>#N/A</c:v>
                      </c:pt>
                      <c:pt idx="2695">
                        <c:v>#N/A</c:v>
                      </c:pt>
                      <c:pt idx="2696">
                        <c:v>#N/A</c:v>
                      </c:pt>
                      <c:pt idx="2697">
                        <c:v>#N/A</c:v>
                      </c:pt>
                      <c:pt idx="2698">
                        <c:v>#N/A</c:v>
                      </c:pt>
                      <c:pt idx="2699">
                        <c:v>#N/A</c:v>
                      </c:pt>
                      <c:pt idx="2700">
                        <c:v>#N/A</c:v>
                      </c:pt>
                      <c:pt idx="2701">
                        <c:v>#N/A</c:v>
                      </c:pt>
                      <c:pt idx="2702">
                        <c:v>#N/A</c:v>
                      </c:pt>
                      <c:pt idx="2703">
                        <c:v>#N/A</c:v>
                      </c:pt>
                      <c:pt idx="2704">
                        <c:v>#N/A</c:v>
                      </c:pt>
                      <c:pt idx="2705">
                        <c:v>#N/A</c:v>
                      </c:pt>
                      <c:pt idx="2706">
                        <c:v>#N/A</c:v>
                      </c:pt>
                      <c:pt idx="2707">
                        <c:v>#N/A</c:v>
                      </c:pt>
                      <c:pt idx="2708">
                        <c:v>#N/A</c:v>
                      </c:pt>
                      <c:pt idx="2709">
                        <c:v>#N/A</c:v>
                      </c:pt>
                      <c:pt idx="2710">
                        <c:v>94.2</c:v>
                      </c:pt>
                      <c:pt idx="2711">
                        <c:v>#N/A</c:v>
                      </c:pt>
                      <c:pt idx="2712">
                        <c:v>#N/A</c:v>
                      </c:pt>
                      <c:pt idx="2713">
                        <c:v>#N/A</c:v>
                      </c:pt>
                      <c:pt idx="2714">
                        <c:v>#N/A</c:v>
                      </c:pt>
                      <c:pt idx="2715">
                        <c:v>#N/A</c:v>
                      </c:pt>
                      <c:pt idx="2716">
                        <c:v>#N/A</c:v>
                      </c:pt>
                      <c:pt idx="2717">
                        <c:v>#N/A</c:v>
                      </c:pt>
                      <c:pt idx="2718">
                        <c:v>#N/A</c:v>
                      </c:pt>
                      <c:pt idx="2719">
                        <c:v>#N/A</c:v>
                      </c:pt>
                      <c:pt idx="2720">
                        <c:v>#N/A</c:v>
                      </c:pt>
                      <c:pt idx="2721">
                        <c:v>#N/A</c:v>
                      </c:pt>
                      <c:pt idx="2722">
                        <c:v>#N/A</c:v>
                      </c:pt>
                      <c:pt idx="2723">
                        <c:v>#N/A</c:v>
                      </c:pt>
                      <c:pt idx="2724">
                        <c:v>#N/A</c:v>
                      </c:pt>
                      <c:pt idx="2725">
                        <c:v>#N/A</c:v>
                      </c:pt>
                      <c:pt idx="2726">
                        <c:v>#N/A</c:v>
                      </c:pt>
                      <c:pt idx="2727">
                        <c:v>#N/A</c:v>
                      </c:pt>
                      <c:pt idx="2728">
                        <c:v>#N/A</c:v>
                      </c:pt>
                      <c:pt idx="2729">
                        <c:v>#N/A</c:v>
                      </c:pt>
                      <c:pt idx="2730">
                        <c:v>#N/A</c:v>
                      </c:pt>
                      <c:pt idx="2731">
                        <c:v>#N/A</c:v>
                      </c:pt>
                      <c:pt idx="2732">
                        <c:v>91.4</c:v>
                      </c:pt>
                      <c:pt idx="2733">
                        <c:v>#N/A</c:v>
                      </c:pt>
                      <c:pt idx="2734">
                        <c:v>#N/A</c:v>
                      </c:pt>
                      <c:pt idx="2735">
                        <c:v>#N/A</c:v>
                      </c:pt>
                      <c:pt idx="2736">
                        <c:v>#N/A</c:v>
                      </c:pt>
                      <c:pt idx="2737">
                        <c:v>#N/A</c:v>
                      </c:pt>
                      <c:pt idx="2738">
                        <c:v>#N/A</c:v>
                      </c:pt>
                      <c:pt idx="2739">
                        <c:v>#N/A</c:v>
                      </c:pt>
                      <c:pt idx="2740">
                        <c:v>#N/A</c:v>
                      </c:pt>
                      <c:pt idx="2741">
                        <c:v>#N/A</c:v>
                      </c:pt>
                      <c:pt idx="2742">
                        <c:v>#N/A</c:v>
                      </c:pt>
                      <c:pt idx="2743">
                        <c:v>#N/A</c:v>
                      </c:pt>
                      <c:pt idx="2744">
                        <c:v>#N/A</c:v>
                      </c:pt>
                      <c:pt idx="2745">
                        <c:v>#N/A</c:v>
                      </c:pt>
                      <c:pt idx="2746">
                        <c:v>#N/A</c:v>
                      </c:pt>
                      <c:pt idx="2747">
                        <c:v>#N/A</c:v>
                      </c:pt>
                      <c:pt idx="2748">
                        <c:v>#N/A</c:v>
                      </c:pt>
                      <c:pt idx="2749">
                        <c:v>#N/A</c:v>
                      </c:pt>
                      <c:pt idx="2750">
                        <c:v>#N/A</c:v>
                      </c:pt>
                      <c:pt idx="2751">
                        <c:v>#N/A</c:v>
                      </c:pt>
                      <c:pt idx="2752">
                        <c:v>#N/A</c:v>
                      </c:pt>
                      <c:pt idx="2753">
                        <c:v>#N/A</c:v>
                      </c:pt>
                      <c:pt idx="2754">
                        <c:v>#N/A</c:v>
                      </c:pt>
                      <c:pt idx="2755">
                        <c:v>91.9</c:v>
                      </c:pt>
                      <c:pt idx="2756">
                        <c:v>#N/A</c:v>
                      </c:pt>
                      <c:pt idx="2757">
                        <c:v>#N/A</c:v>
                      </c:pt>
                      <c:pt idx="2758">
                        <c:v>#N/A</c:v>
                      </c:pt>
                      <c:pt idx="2759">
                        <c:v>#N/A</c:v>
                      </c:pt>
                      <c:pt idx="2760">
                        <c:v>#N/A</c:v>
                      </c:pt>
                      <c:pt idx="2761">
                        <c:v>#N/A</c:v>
                      </c:pt>
                      <c:pt idx="2762">
                        <c:v>#N/A</c:v>
                      </c:pt>
                      <c:pt idx="2763">
                        <c:v>#N/A</c:v>
                      </c:pt>
                      <c:pt idx="2764">
                        <c:v>#N/A</c:v>
                      </c:pt>
                      <c:pt idx="2765">
                        <c:v>#N/A</c:v>
                      </c:pt>
                      <c:pt idx="2766">
                        <c:v>#N/A</c:v>
                      </c:pt>
                      <c:pt idx="2767">
                        <c:v>#N/A</c:v>
                      </c:pt>
                      <c:pt idx="2768">
                        <c:v>#N/A</c:v>
                      </c:pt>
                      <c:pt idx="2769">
                        <c:v>92.8</c:v>
                      </c:pt>
                      <c:pt idx="2770">
                        <c:v>#N/A</c:v>
                      </c:pt>
                      <c:pt idx="2771">
                        <c:v>#N/A</c:v>
                      </c:pt>
                      <c:pt idx="2772">
                        <c:v>#N/A</c:v>
                      </c:pt>
                      <c:pt idx="2773">
                        <c:v>#N/A</c:v>
                      </c:pt>
                      <c:pt idx="2774">
                        <c:v>#N/A</c:v>
                      </c:pt>
                      <c:pt idx="2775">
                        <c:v>#N/A</c:v>
                      </c:pt>
                      <c:pt idx="2776">
                        <c:v>#N/A</c:v>
                      </c:pt>
                      <c:pt idx="2777">
                        <c:v>#N/A</c:v>
                      </c:pt>
                      <c:pt idx="2778">
                        <c:v>#N/A</c:v>
                      </c:pt>
                      <c:pt idx="2779">
                        <c:v>#N/A</c:v>
                      </c:pt>
                      <c:pt idx="2780">
                        <c:v>#N/A</c:v>
                      </c:pt>
                      <c:pt idx="2781">
                        <c:v>#N/A</c:v>
                      </c:pt>
                      <c:pt idx="2782">
                        <c:v>#N/A</c:v>
                      </c:pt>
                      <c:pt idx="2783">
                        <c:v>#N/A</c:v>
                      </c:pt>
                      <c:pt idx="2784">
                        <c:v>#N/A</c:v>
                      </c:pt>
                      <c:pt idx="2785">
                        <c:v>#N/A</c:v>
                      </c:pt>
                      <c:pt idx="2786">
                        <c:v>#N/A</c:v>
                      </c:pt>
                      <c:pt idx="2787">
                        <c:v>#N/A</c:v>
                      </c:pt>
                      <c:pt idx="2788">
                        <c:v>#N/A</c:v>
                      </c:pt>
                      <c:pt idx="2789">
                        <c:v>93.3</c:v>
                      </c:pt>
                      <c:pt idx="2790">
                        <c:v>#N/A</c:v>
                      </c:pt>
                      <c:pt idx="2791">
                        <c:v>#N/A</c:v>
                      </c:pt>
                      <c:pt idx="2792">
                        <c:v>#N/A</c:v>
                      </c:pt>
                      <c:pt idx="2793">
                        <c:v>#N/A</c:v>
                      </c:pt>
                      <c:pt idx="2794">
                        <c:v>#N/A</c:v>
                      </c:pt>
                      <c:pt idx="2795">
                        <c:v>#N/A</c:v>
                      </c:pt>
                      <c:pt idx="2796">
                        <c:v>#N/A</c:v>
                      </c:pt>
                      <c:pt idx="2797">
                        <c:v>#N/A</c:v>
                      </c:pt>
                      <c:pt idx="2798">
                        <c:v>#N/A</c:v>
                      </c:pt>
                      <c:pt idx="2799">
                        <c:v>#N/A</c:v>
                      </c:pt>
                      <c:pt idx="2800">
                        <c:v>#N/A</c:v>
                      </c:pt>
                      <c:pt idx="2801">
                        <c:v>#N/A</c:v>
                      </c:pt>
                      <c:pt idx="2802">
                        <c:v>#N/A</c:v>
                      </c:pt>
                      <c:pt idx="2803">
                        <c:v>#N/A</c:v>
                      </c:pt>
                      <c:pt idx="2804">
                        <c:v>#N/A</c:v>
                      </c:pt>
                      <c:pt idx="2805">
                        <c:v>#N/A</c:v>
                      </c:pt>
                      <c:pt idx="2806">
                        <c:v>#N/A</c:v>
                      </c:pt>
                      <c:pt idx="2807">
                        <c:v>#N/A</c:v>
                      </c:pt>
                      <c:pt idx="2808">
                        <c:v>#N/A</c:v>
                      </c:pt>
                      <c:pt idx="2809">
                        <c:v>#N/A</c:v>
                      </c:pt>
                      <c:pt idx="2810">
                        <c:v>#N/A</c:v>
                      </c:pt>
                      <c:pt idx="2811">
                        <c:v>#N/A</c:v>
                      </c:pt>
                      <c:pt idx="2812">
                        <c:v>93.6</c:v>
                      </c:pt>
                      <c:pt idx="2813">
                        <c:v>#N/A</c:v>
                      </c:pt>
                      <c:pt idx="2814">
                        <c:v>#N/A</c:v>
                      </c:pt>
                      <c:pt idx="2815">
                        <c:v>#N/A</c:v>
                      </c:pt>
                      <c:pt idx="2816">
                        <c:v>#N/A</c:v>
                      </c:pt>
                      <c:pt idx="2817">
                        <c:v>#N/A</c:v>
                      </c:pt>
                      <c:pt idx="2818">
                        <c:v>#N/A</c:v>
                      </c:pt>
                      <c:pt idx="2819">
                        <c:v>#N/A</c:v>
                      </c:pt>
                      <c:pt idx="2820">
                        <c:v>#N/A</c:v>
                      </c:pt>
                      <c:pt idx="2821">
                        <c:v>#N/A</c:v>
                      </c:pt>
                      <c:pt idx="2822">
                        <c:v>#N/A</c:v>
                      </c:pt>
                      <c:pt idx="2823">
                        <c:v>#N/A</c:v>
                      </c:pt>
                      <c:pt idx="2824">
                        <c:v>#N/A</c:v>
                      </c:pt>
                      <c:pt idx="2825">
                        <c:v>#N/A</c:v>
                      </c:pt>
                      <c:pt idx="2826">
                        <c:v>#N/A</c:v>
                      </c:pt>
                      <c:pt idx="2827">
                        <c:v>#N/A</c:v>
                      </c:pt>
                      <c:pt idx="2828">
                        <c:v>#N/A</c:v>
                      </c:pt>
                      <c:pt idx="2829">
                        <c:v>#N/A</c:v>
                      </c:pt>
                      <c:pt idx="2830">
                        <c:v>#N/A</c:v>
                      </c:pt>
                      <c:pt idx="2831">
                        <c:v>#N/A</c:v>
                      </c:pt>
                      <c:pt idx="2832">
                        <c:v>#N/A</c:v>
                      </c:pt>
                      <c:pt idx="2833">
                        <c:v>93.7</c:v>
                      </c:pt>
                      <c:pt idx="2834">
                        <c:v>#N/A</c:v>
                      </c:pt>
                      <c:pt idx="2835">
                        <c:v>#N/A</c:v>
                      </c:pt>
                      <c:pt idx="2836">
                        <c:v>#N/A</c:v>
                      </c:pt>
                      <c:pt idx="2837">
                        <c:v>#N/A</c:v>
                      </c:pt>
                      <c:pt idx="2838">
                        <c:v>#N/A</c:v>
                      </c:pt>
                      <c:pt idx="2839">
                        <c:v>#N/A</c:v>
                      </c:pt>
                      <c:pt idx="2840">
                        <c:v>#N/A</c:v>
                      </c:pt>
                      <c:pt idx="2841">
                        <c:v>#N/A</c:v>
                      </c:pt>
                      <c:pt idx="2842">
                        <c:v>#N/A</c:v>
                      </c:pt>
                      <c:pt idx="2843">
                        <c:v>#N/A</c:v>
                      </c:pt>
                      <c:pt idx="2844">
                        <c:v>#N/A</c:v>
                      </c:pt>
                      <c:pt idx="2845">
                        <c:v>#N/A</c:v>
                      </c:pt>
                      <c:pt idx="2846">
                        <c:v>#N/A</c:v>
                      </c:pt>
                      <c:pt idx="2847">
                        <c:v>#N/A</c:v>
                      </c:pt>
                      <c:pt idx="2848">
                        <c:v>#N/A</c:v>
                      </c:pt>
                      <c:pt idx="2849">
                        <c:v>#N/A</c:v>
                      </c:pt>
                      <c:pt idx="2850">
                        <c:v>#N/A</c:v>
                      </c:pt>
                      <c:pt idx="2851">
                        <c:v>#N/A</c:v>
                      </c:pt>
                      <c:pt idx="2852">
                        <c:v>#N/A</c:v>
                      </c:pt>
                      <c:pt idx="2853">
                        <c:v>#N/A</c:v>
                      </c:pt>
                      <c:pt idx="2854">
                        <c:v>93.7</c:v>
                      </c:pt>
                      <c:pt idx="2855">
                        <c:v>#N/A</c:v>
                      </c:pt>
                      <c:pt idx="2856">
                        <c:v>#N/A</c:v>
                      </c:pt>
                      <c:pt idx="2857">
                        <c:v>#N/A</c:v>
                      </c:pt>
                      <c:pt idx="2858">
                        <c:v>#N/A</c:v>
                      </c:pt>
                      <c:pt idx="2859">
                        <c:v>#N/A</c:v>
                      </c:pt>
                      <c:pt idx="2860">
                        <c:v>#N/A</c:v>
                      </c:pt>
                      <c:pt idx="2861">
                        <c:v>#N/A</c:v>
                      </c:pt>
                      <c:pt idx="2862">
                        <c:v>#N/A</c:v>
                      </c:pt>
                      <c:pt idx="2863">
                        <c:v>#N/A</c:v>
                      </c:pt>
                      <c:pt idx="2864">
                        <c:v>#N/A</c:v>
                      </c:pt>
                      <c:pt idx="2865">
                        <c:v>#N/A</c:v>
                      </c:pt>
                      <c:pt idx="2866">
                        <c:v>#N/A</c:v>
                      </c:pt>
                      <c:pt idx="2867">
                        <c:v>#N/A</c:v>
                      </c:pt>
                      <c:pt idx="2868">
                        <c:v>#N/A</c:v>
                      </c:pt>
                      <c:pt idx="2869">
                        <c:v>#N/A</c:v>
                      </c:pt>
                      <c:pt idx="2870">
                        <c:v>#N/A</c:v>
                      </c:pt>
                      <c:pt idx="2871">
                        <c:v>#N/A</c:v>
                      </c:pt>
                      <c:pt idx="2872">
                        <c:v>#N/A</c:v>
                      </c:pt>
                      <c:pt idx="2873">
                        <c:v>#N/A</c:v>
                      </c:pt>
                      <c:pt idx="2874">
                        <c:v>#N/A</c:v>
                      </c:pt>
                      <c:pt idx="2875">
                        <c:v>93.5</c:v>
                      </c:pt>
                      <c:pt idx="2876">
                        <c:v>#N/A</c:v>
                      </c:pt>
                      <c:pt idx="2877">
                        <c:v>#N/A</c:v>
                      </c:pt>
                      <c:pt idx="2878">
                        <c:v>#N/A</c:v>
                      </c:pt>
                      <c:pt idx="2879">
                        <c:v>#N/A</c:v>
                      </c:pt>
                      <c:pt idx="2880">
                        <c:v>#N/A</c:v>
                      </c:pt>
                      <c:pt idx="2881">
                        <c:v>#N/A</c:v>
                      </c:pt>
                      <c:pt idx="2882">
                        <c:v>#N/A</c:v>
                      </c:pt>
                      <c:pt idx="2883">
                        <c:v>#N/A</c:v>
                      </c:pt>
                      <c:pt idx="2884">
                        <c:v>#N/A</c:v>
                      </c:pt>
                      <c:pt idx="2885">
                        <c:v>#N/A</c:v>
                      </c:pt>
                      <c:pt idx="2886">
                        <c:v>#N/A</c:v>
                      </c:pt>
                      <c:pt idx="2887">
                        <c:v>#N/A</c:v>
                      </c:pt>
                      <c:pt idx="2888">
                        <c:v>#N/A</c:v>
                      </c:pt>
                      <c:pt idx="2889">
                        <c:v>#N/A</c:v>
                      </c:pt>
                      <c:pt idx="2890">
                        <c:v>#N/A</c:v>
                      </c:pt>
                      <c:pt idx="2891">
                        <c:v>#N/A</c:v>
                      </c:pt>
                      <c:pt idx="2892">
                        <c:v>#N/A</c:v>
                      </c:pt>
                      <c:pt idx="2893">
                        <c:v>#N/A</c:v>
                      </c:pt>
                      <c:pt idx="2894">
                        <c:v>#N/A</c:v>
                      </c:pt>
                      <c:pt idx="2895">
                        <c:v>#N/A</c:v>
                      </c:pt>
                      <c:pt idx="2896">
                        <c:v>93.7</c:v>
                      </c:pt>
                      <c:pt idx="2897">
                        <c:v>#N/A</c:v>
                      </c:pt>
                      <c:pt idx="2898">
                        <c:v>#N/A</c:v>
                      </c:pt>
                      <c:pt idx="2899">
                        <c:v>#N/A</c:v>
                      </c:pt>
                      <c:pt idx="2900">
                        <c:v>#N/A</c:v>
                      </c:pt>
                      <c:pt idx="2901">
                        <c:v>#N/A</c:v>
                      </c:pt>
                      <c:pt idx="2902">
                        <c:v>#N/A</c:v>
                      </c:pt>
                      <c:pt idx="2903">
                        <c:v>#N/A</c:v>
                      </c:pt>
                      <c:pt idx="2904">
                        <c:v>#N/A</c:v>
                      </c:pt>
                      <c:pt idx="2905">
                        <c:v>#N/A</c:v>
                      </c:pt>
                      <c:pt idx="2906">
                        <c:v>#N/A</c:v>
                      </c:pt>
                      <c:pt idx="2907">
                        <c:v>#N/A</c:v>
                      </c:pt>
                      <c:pt idx="2908">
                        <c:v>#N/A</c:v>
                      </c:pt>
                      <c:pt idx="2909">
                        <c:v>#N/A</c:v>
                      </c:pt>
                      <c:pt idx="2910">
                        <c:v>#N/A</c:v>
                      </c:pt>
                      <c:pt idx="2911">
                        <c:v>#N/A</c:v>
                      </c:pt>
                      <c:pt idx="2912">
                        <c:v>#N/A</c:v>
                      </c:pt>
                      <c:pt idx="2913">
                        <c:v>#N/A</c:v>
                      </c:pt>
                      <c:pt idx="2914">
                        <c:v>#N/A</c:v>
                      </c:pt>
                      <c:pt idx="2915">
                        <c:v>#N/A</c:v>
                      </c:pt>
                      <c:pt idx="2916">
                        <c:v>#N/A</c:v>
                      </c:pt>
                      <c:pt idx="2917">
                        <c:v>#N/A</c:v>
                      </c:pt>
                      <c:pt idx="2918">
                        <c:v>#N/A</c:v>
                      </c:pt>
                      <c:pt idx="2919">
                        <c:v>93.5</c:v>
                      </c:pt>
                      <c:pt idx="2920">
                        <c:v>#N/A</c:v>
                      </c:pt>
                      <c:pt idx="2921">
                        <c:v>#N/A</c:v>
                      </c:pt>
                      <c:pt idx="2922">
                        <c:v>#N/A</c:v>
                      </c:pt>
                      <c:pt idx="2923">
                        <c:v>#N/A</c:v>
                      </c:pt>
                      <c:pt idx="2924">
                        <c:v>#N/A</c:v>
                      </c:pt>
                      <c:pt idx="2925">
                        <c:v>#N/A</c:v>
                      </c:pt>
                      <c:pt idx="2926">
                        <c:v>#N/A</c:v>
                      </c:pt>
                      <c:pt idx="2927">
                        <c:v>#N/A</c:v>
                      </c:pt>
                      <c:pt idx="2928">
                        <c:v>#N/A</c:v>
                      </c:pt>
                      <c:pt idx="2929">
                        <c:v>#N/A</c:v>
                      </c:pt>
                      <c:pt idx="2930">
                        <c:v>#N/A</c:v>
                      </c:pt>
                      <c:pt idx="2931">
                        <c:v>#N/A</c:v>
                      </c:pt>
                      <c:pt idx="2932">
                        <c:v>#N/A</c:v>
                      </c:pt>
                      <c:pt idx="2933">
                        <c:v>#N/A</c:v>
                      </c:pt>
                      <c:pt idx="2934">
                        <c:v>#N/A</c:v>
                      </c:pt>
                      <c:pt idx="2935">
                        <c:v>#N/A</c:v>
                      </c:pt>
                      <c:pt idx="2936">
                        <c:v>#N/A</c:v>
                      </c:pt>
                      <c:pt idx="2937">
                        <c:v>#N/A</c:v>
                      </c:pt>
                      <c:pt idx="2938">
                        <c:v>#N/A</c:v>
                      </c:pt>
                      <c:pt idx="2939">
                        <c:v>#N/A</c:v>
                      </c:pt>
                      <c:pt idx="2940">
                        <c:v>93.4</c:v>
                      </c:pt>
                      <c:pt idx="2941">
                        <c:v>#N/A</c:v>
                      </c:pt>
                      <c:pt idx="2942">
                        <c:v>#N/A</c:v>
                      </c:pt>
                      <c:pt idx="2943">
                        <c:v>#N/A</c:v>
                      </c:pt>
                      <c:pt idx="2944">
                        <c:v>#N/A</c:v>
                      </c:pt>
                      <c:pt idx="2945">
                        <c:v>#N/A</c:v>
                      </c:pt>
                      <c:pt idx="2946">
                        <c:v>#N/A</c:v>
                      </c:pt>
                      <c:pt idx="2947">
                        <c:v>#N/A</c:v>
                      </c:pt>
                      <c:pt idx="2948">
                        <c:v>#N/A</c:v>
                      </c:pt>
                      <c:pt idx="2949">
                        <c:v>#N/A</c:v>
                      </c:pt>
                      <c:pt idx="2950">
                        <c:v>#N/A</c:v>
                      </c:pt>
                      <c:pt idx="2951">
                        <c:v>#N/A</c:v>
                      </c:pt>
                      <c:pt idx="2952">
                        <c:v>#N/A</c:v>
                      </c:pt>
                      <c:pt idx="2953">
                        <c:v>#N/A</c:v>
                      </c:pt>
                      <c:pt idx="2954">
                        <c:v>#N/A</c:v>
                      </c:pt>
                      <c:pt idx="2955">
                        <c:v>#N/A</c:v>
                      </c:pt>
                      <c:pt idx="2956">
                        <c:v>#N/A</c:v>
                      </c:pt>
                      <c:pt idx="2957">
                        <c:v>#N/A</c:v>
                      </c:pt>
                      <c:pt idx="2958">
                        <c:v>#N/A</c:v>
                      </c:pt>
                      <c:pt idx="2959">
                        <c:v>92.8</c:v>
                      </c:pt>
                      <c:pt idx="2960">
                        <c:v>#N/A</c:v>
                      </c:pt>
                      <c:pt idx="2961">
                        <c:v>#N/A</c:v>
                      </c:pt>
                      <c:pt idx="2962">
                        <c:v>#N/A</c:v>
                      </c:pt>
                      <c:pt idx="2963">
                        <c:v>#N/A</c:v>
                      </c:pt>
                      <c:pt idx="2964">
                        <c:v>#N/A</c:v>
                      </c:pt>
                      <c:pt idx="2965">
                        <c:v>#N/A</c:v>
                      </c:pt>
                      <c:pt idx="2966">
                        <c:v>#N/A</c:v>
                      </c:pt>
                      <c:pt idx="2967">
                        <c:v>#N/A</c:v>
                      </c:pt>
                      <c:pt idx="2968">
                        <c:v>#N/A</c:v>
                      </c:pt>
                      <c:pt idx="2969">
                        <c:v>#N/A</c:v>
                      </c:pt>
                      <c:pt idx="2970">
                        <c:v>#N/A</c:v>
                      </c:pt>
                      <c:pt idx="2971">
                        <c:v>#N/A</c:v>
                      </c:pt>
                      <c:pt idx="2972">
                        <c:v>#N/A</c:v>
                      </c:pt>
                      <c:pt idx="2973">
                        <c:v>#N/A</c:v>
                      </c:pt>
                      <c:pt idx="2974">
                        <c:v>#N/A</c:v>
                      </c:pt>
                      <c:pt idx="2975">
                        <c:v>#N/A</c:v>
                      </c:pt>
                      <c:pt idx="2976">
                        <c:v>#N/A</c:v>
                      </c:pt>
                      <c:pt idx="2977">
                        <c:v>#N/A</c:v>
                      </c:pt>
                      <c:pt idx="2978">
                        <c:v>#N/A</c:v>
                      </c:pt>
                      <c:pt idx="2979">
                        <c:v>#N/A</c:v>
                      </c:pt>
                      <c:pt idx="2980">
                        <c:v>#N/A</c:v>
                      </c:pt>
                      <c:pt idx="2981">
                        <c:v>92.5</c:v>
                      </c:pt>
                      <c:pt idx="2982">
                        <c:v>#N/A</c:v>
                      </c:pt>
                      <c:pt idx="2983">
                        <c:v>#N/A</c:v>
                      </c:pt>
                      <c:pt idx="2984">
                        <c:v>#N/A</c:v>
                      </c:pt>
                      <c:pt idx="2985">
                        <c:v>#N/A</c:v>
                      </c:pt>
                      <c:pt idx="2986">
                        <c:v>#N/A</c:v>
                      </c:pt>
                      <c:pt idx="2987">
                        <c:v>#N/A</c:v>
                      </c:pt>
                      <c:pt idx="2988">
                        <c:v>#N/A</c:v>
                      </c:pt>
                      <c:pt idx="2989">
                        <c:v>#N/A</c:v>
                      </c:pt>
                      <c:pt idx="2990">
                        <c:v>#N/A</c:v>
                      </c:pt>
                      <c:pt idx="2991">
                        <c:v>#N/A</c:v>
                      </c:pt>
                      <c:pt idx="2992">
                        <c:v>#N/A</c:v>
                      </c:pt>
                      <c:pt idx="2993">
                        <c:v>#N/A</c:v>
                      </c:pt>
                      <c:pt idx="2994">
                        <c:v>#N/A</c:v>
                      </c:pt>
                      <c:pt idx="2995">
                        <c:v>#N/A</c:v>
                      </c:pt>
                      <c:pt idx="2996">
                        <c:v>#N/A</c:v>
                      </c:pt>
                      <c:pt idx="2997">
                        <c:v>#N/A</c:v>
                      </c:pt>
                      <c:pt idx="2998">
                        <c:v>#N/A</c:v>
                      </c:pt>
                      <c:pt idx="2999">
                        <c:v>#N/A</c:v>
                      </c:pt>
                      <c:pt idx="3000">
                        <c:v>#N/A</c:v>
                      </c:pt>
                      <c:pt idx="3001">
                        <c:v>#N/A</c:v>
                      </c:pt>
                      <c:pt idx="3002">
                        <c:v>#N/A</c:v>
                      </c:pt>
                      <c:pt idx="3003">
                        <c:v>92.4</c:v>
                      </c:pt>
                      <c:pt idx="3004">
                        <c:v>#N/A</c:v>
                      </c:pt>
                      <c:pt idx="3005">
                        <c:v>#N/A</c:v>
                      </c:pt>
                      <c:pt idx="3006">
                        <c:v>#N/A</c:v>
                      </c:pt>
                      <c:pt idx="3007">
                        <c:v>#N/A</c:v>
                      </c:pt>
                      <c:pt idx="3008">
                        <c:v>#N/A</c:v>
                      </c:pt>
                      <c:pt idx="3009">
                        <c:v>#N/A</c:v>
                      </c:pt>
                      <c:pt idx="3010">
                        <c:v>#N/A</c:v>
                      </c:pt>
                      <c:pt idx="3011">
                        <c:v>#N/A</c:v>
                      </c:pt>
                      <c:pt idx="3012">
                        <c:v>#N/A</c:v>
                      </c:pt>
                      <c:pt idx="3013">
                        <c:v>#N/A</c:v>
                      </c:pt>
                      <c:pt idx="3014">
                        <c:v>#N/A</c:v>
                      </c:pt>
                      <c:pt idx="3015">
                        <c:v>#N/A</c:v>
                      </c:pt>
                      <c:pt idx="3016">
                        <c:v>#N/A</c:v>
                      </c:pt>
                      <c:pt idx="3017">
                        <c:v>#N/A</c:v>
                      </c:pt>
                      <c:pt idx="3018">
                        <c:v>#N/A</c:v>
                      </c:pt>
                      <c:pt idx="3019">
                        <c:v>#N/A</c:v>
                      </c:pt>
                      <c:pt idx="3020">
                        <c:v>#N/A</c:v>
                      </c:pt>
                      <c:pt idx="3021">
                        <c:v>#N/A</c:v>
                      </c:pt>
                      <c:pt idx="3022">
                        <c:v>#N/A</c:v>
                      </c:pt>
                      <c:pt idx="3023">
                        <c:v>#N/A</c:v>
                      </c:pt>
                      <c:pt idx="3024">
                        <c:v>#N/A</c:v>
                      </c:pt>
                      <c:pt idx="3025">
                        <c:v>92.3</c:v>
                      </c:pt>
                      <c:pt idx="3026">
                        <c:v>#N/A</c:v>
                      </c:pt>
                      <c:pt idx="3027">
                        <c:v>#N/A</c:v>
                      </c:pt>
                      <c:pt idx="3028">
                        <c:v>#N/A</c:v>
                      </c:pt>
                      <c:pt idx="3029">
                        <c:v>#N/A</c:v>
                      </c:pt>
                      <c:pt idx="3030">
                        <c:v>#N/A</c:v>
                      </c:pt>
                      <c:pt idx="3031">
                        <c:v>#N/A</c:v>
                      </c:pt>
                      <c:pt idx="3032">
                        <c:v>#N/A</c:v>
                      </c:pt>
                      <c:pt idx="3033">
                        <c:v>#N/A</c:v>
                      </c:pt>
                      <c:pt idx="3034">
                        <c:v>#N/A</c:v>
                      </c:pt>
                      <c:pt idx="3035">
                        <c:v>#N/A</c:v>
                      </c:pt>
                      <c:pt idx="3036">
                        <c:v>#N/A</c:v>
                      </c:pt>
                      <c:pt idx="3037">
                        <c:v>#N/A</c:v>
                      </c:pt>
                      <c:pt idx="3038">
                        <c:v>#N/A</c:v>
                      </c:pt>
                      <c:pt idx="3039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5FC-40F1-B04A-0B665E409B74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2"/>
          <c:tx>
            <c:strRef>
              <c:f>PPI与水泥价格!$G$20</c:f>
              <c:strCache>
                <c:ptCount val="1"/>
                <c:pt idx="0">
                  <c:v>中国:PPI:水泥、石灰和石膏制造:当月同比（补充5月值）(右轴)</c:v>
                </c:pt>
              </c:strCache>
            </c:strRef>
          </c:tx>
          <c:marker>
            <c:symbol val="square"/>
            <c:size val="5"/>
          </c:marker>
          <c:cat>
            <c:numRef>
              <c:f>PPI与水泥价格!$A$21:$A$3133</c:f>
              <c:numCache>
                <c:formatCode>yyyy\-mm\-dd</c:formatCode>
                <c:ptCount val="3113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</c:numCache>
            </c:numRef>
          </c:cat>
          <c:val>
            <c:numRef>
              <c:f>PPI与水泥价格!$G$21:$G$3133</c:f>
              <c:numCache>
                <c:formatCode>#,##0.00_ </c:formatCode>
                <c:ptCount val="3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104.4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104.4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103.5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102.5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101.8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101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99.9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98.1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97.6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97.3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95.1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92.6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91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91.4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91.6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90.7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89.6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88.8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88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87.7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87.3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86.5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86.2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86.5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86.7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86.4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87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89.7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92.7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95.6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97.2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100.3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103.9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108.2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114.7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117.9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119.4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120.5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122.5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123.6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123.7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123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122.5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119.6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118.7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116.8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115.1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123.4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126.9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124.6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120.4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118.4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119.3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120.4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121.4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121.5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120.5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119.5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119.4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111.6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106.6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106.8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107.6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108.1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105.9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104.2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103.3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102.8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102.2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102.1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100.6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100.7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101.9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103.2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101.3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95.5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95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95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93.3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93.2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94.3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94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93.6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92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91.3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90.3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92.8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99.8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101.8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100.3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98.6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100.2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109.6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133.80000000000001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136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129.9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122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119.4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120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115.1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109.7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104.6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103.9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101.2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91.2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76.2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75.400000000000006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78.2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82.3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84.7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86.2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86.9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86.8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87.8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87.2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85.5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82.8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80.2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79.099999999999994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81.099999999999994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82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81.900000000000006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80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78.5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96.8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C-40F1-B04A-0B665E409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765296"/>
        <c:axId val="596771536"/>
      </c:lineChart>
      <c:dateAx>
        <c:axId val="836683968"/>
        <c:scaling>
          <c:orientation val="minMax"/>
          <c:min val="45333"/>
        </c:scaling>
        <c:delete val="0"/>
        <c:axPos val="b"/>
        <c:numFmt formatCode="yyyy\-mm\-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  <c:majorUnit val="7"/>
        <c:majorTimeUnit val="days"/>
      </c:dateAx>
      <c:valAx>
        <c:axId val="836681224"/>
        <c:scaling>
          <c:orientation val="minMax"/>
          <c:max val="120"/>
          <c:min val="100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596771536"/>
        <c:scaling>
          <c:orientation val="minMax"/>
          <c:max val="90"/>
          <c:min val="70"/>
        </c:scaling>
        <c:delete val="0"/>
        <c:axPos val="r"/>
        <c:numFmt formatCode="#,##0.00_ " sourceLinked="1"/>
        <c:majorTickMark val="out"/>
        <c:minorTickMark val="none"/>
        <c:tickLblPos val="nextTo"/>
        <c:spPr>
          <a:ln>
            <a:noFill/>
          </a:ln>
        </c:spPr>
        <c:crossAx val="596765296"/>
        <c:crosses val="max"/>
        <c:crossBetween val="between"/>
      </c:valAx>
      <c:dateAx>
        <c:axId val="5967652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96771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87265004374453181"/>
          <c:h val="0.14323485466528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20815344602928801"/>
          <c:w val="0.8580465665607635"/>
          <c:h val="0.5989954246754553"/>
        </c:manualLayout>
      </c:layout>
      <c:lineChart>
        <c:grouping val="standard"/>
        <c:varyColors val="0"/>
        <c:ser>
          <c:idx val="1"/>
          <c:order val="0"/>
          <c:tx>
            <c:strRef>
              <c:f>PPI与水泥价格!$F$20</c:f>
              <c:strCache>
                <c:ptCount val="1"/>
                <c:pt idx="0">
                  <c:v>中国:水泥价格指数:同比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PPI与水泥价格!$A$21:$A$3304</c:f>
              <c:numCache>
                <c:formatCode>yyyy\-mm\-dd</c:formatCode>
                <c:ptCount val="3284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  <c:pt idx="3113">
                  <c:v>45455</c:v>
                </c:pt>
                <c:pt idx="3114">
                  <c:v>45456</c:v>
                </c:pt>
                <c:pt idx="3115">
                  <c:v>45457</c:v>
                </c:pt>
                <c:pt idx="3116">
                  <c:v>45460</c:v>
                </c:pt>
                <c:pt idx="3117">
                  <c:v>45461</c:v>
                </c:pt>
                <c:pt idx="3118">
                  <c:v>45462</c:v>
                </c:pt>
                <c:pt idx="3119">
                  <c:v>45463</c:v>
                </c:pt>
                <c:pt idx="3120">
                  <c:v>45464</c:v>
                </c:pt>
                <c:pt idx="3121">
                  <c:v>45467</c:v>
                </c:pt>
                <c:pt idx="3122">
                  <c:v>45468</c:v>
                </c:pt>
                <c:pt idx="3123">
                  <c:v>45469</c:v>
                </c:pt>
                <c:pt idx="3124">
                  <c:v>45470</c:v>
                </c:pt>
                <c:pt idx="3125">
                  <c:v>45471</c:v>
                </c:pt>
                <c:pt idx="3126">
                  <c:v>45473</c:v>
                </c:pt>
                <c:pt idx="3127">
                  <c:v>45474</c:v>
                </c:pt>
                <c:pt idx="3128">
                  <c:v>45475</c:v>
                </c:pt>
                <c:pt idx="3129">
                  <c:v>45476</c:v>
                </c:pt>
                <c:pt idx="3130">
                  <c:v>45477</c:v>
                </c:pt>
                <c:pt idx="3131">
                  <c:v>45478</c:v>
                </c:pt>
                <c:pt idx="3132">
                  <c:v>45481</c:v>
                </c:pt>
                <c:pt idx="3133">
                  <c:v>45482</c:v>
                </c:pt>
                <c:pt idx="3134">
                  <c:v>45483</c:v>
                </c:pt>
                <c:pt idx="3135">
                  <c:v>45484</c:v>
                </c:pt>
                <c:pt idx="3136">
                  <c:v>45485</c:v>
                </c:pt>
                <c:pt idx="3137">
                  <c:v>45488</c:v>
                </c:pt>
                <c:pt idx="3138">
                  <c:v>45489</c:v>
                </c:pt>
                <c:pt idx="3139">
                  <c:v>45490</c:v>
                </c:pt>
                <c:pt idx="3140">
                  <c:v>45491</c:v>
                </c:pt>
                <c:pt idx="3141">
                  <c:v>45492</c:v>
                </c:pt>
                <c:pt idx="3142">
                  <c:v>45495</c:v>
                </c:pt>
                <c:pt idx="3143">
                  <c:v>45496</c:v>
                </c:pt>
                <c:pt idx="3144">
                  <c:v>45497</c:v>
                </c:pt>
                <c:pt idx="3145">
                  <c:v>45498</c:v>
                </c:pt>
                <c:pt idx="3146">
                  <c:v>45499</c:v>
                </c:pt>
                <c:pt idx="3147">
                  <c:v>45502</c:v>
                </c:pt>
                <c:pt idx="3148">
                  <c:v>45503</c:v>
                </c:pt>
                <c:pt idx="3149">
                  <c:v>45504</c:v>
                </c:pt>
                <c:pt idx="3150">
                  <c:v>45505</c:v>
                </c:pt>
                <c:pt idx="3151">
                  <c:v>45506</c:v>
                </c:pt>
                <c:pt idx="3152">
                  <c:v>45509</c:v>
                </c:pt>
                <c:pt idx="3153">
                  <c:v>45510</c:v>
                </c:pt>
                <c:pt idx="3154">
                  <c:v>45511</c:v>
                </c:pt>
                <c:pt idx="3155">
                  <c:v>45512</c:v>
                </c:pt>
                <c:pt idx="3156">
                  <c:v>45513</c:v>
                </c:pt>
                <c:pt idx="3157">
                  <c:v>45516</c:v>
                </c:pt>
                <c:pt idx="3158">
                  <c:v>45517</c:v>
                </c:pt>
                <c:pt idx="3159">
                  <c:v>45518</c:v>
                </c:pt>
                <c:pt idx="3160">
                  <c:v>45519</c:v>
                </c:pt>
                <c:pt idx="3161">
                  <c:v>45520</c:v>
                </c:pt>
                <c:pt idx="3162">
                  <c:v>45523</c:v>
                </c:pt>
                <c:pt idx="3163">
                  <c:v>45524</c:v>
                </c:pt>
                <c:pt idx="3164">
                  <c:v>45525</c:v>
                </c:pt>
                <c:pt idx="3165">
                  <c:v>45526</c:v>
                </c:pt>
                <c:pt idx="3166">
                  <c:v>45527</c:v>
                </c:pt>
                <c:pt idx="3167">
                  <c:v>45530</c:v>
                </c:pt>
                <c:pt idx="3168">
                  <c:v>45531</c:v>
                </c:pt>
                <c:pt idx="3169">
                  <c:v>45532</c:v>
                </c:pt>
                <c:pt idx="3170">
                  <c:v>45533</c:v>
                </c:pt>
                <c:pt idx="3171">
                  <c:v>45534</c:v>
                </c:pt>
                <c:pt idx="3172">
                  <c:v>45535</c:v>
                </c:pt>
                <c:pt idx="3173">
                  <c:v>45537</c:v>
                </c:pt>
                <c:pt idx="3174">
                  <c:v>45538</c:v>
                </c:pt>
                <c:pt idx="3175">
                  <c:v>45539</c:v>
                </c:pt>
                <c:pt idx="3176">
                  <c:v>45540</c:v>
                </c:pt>
                <c:pt idx="3177">
                  <c:v>45541</c:v>
                </c:pt>
                <c:pt idx="3178">
                  <c:v>45544</c:v>
                </c:pt>
                <c:pt idx="3179">
                  <c:v>45545</c:v>
                </c:pt>
                <c:pt idx="3180">
                  <c:v>45546</c:v>
                </c:pt>
                <c:pt idx="3181">
                  <c:v>45547</c:v>
                </c:pt>
                <c:pt idx="3182">
                  <c:v>45548</c:v>
                </c:pt>
                <c:pt idx="3183">
                  <c:v>45549</c:v>
                </c:pt>
                <c:pt idx="3184">
                  <c:v>45553</c:v>
                </c:pt>
                <c:pt idx="3185">
                  <c:v>45554</c:v>
                </c:pt>
                <c:pt idx="3186">
                  <c:v>45555</c:v>
                </c:pt>
                <c:pt idx="3187">
                  <c:v>45558</c:v>
                </c:pt>
                <c:pt idx="3188">
                  <c:v>45559</c:v>
                </c:pt>
                <c:pt idx="3189">
                  <c:v>45560</c:v>
                </c:pt>
                <c:pt idx="3190">
                  <c:v>45561</c:v>
                </c:pt>
                <c:pt idx="3191">
                  <c:v>45562</c:v>
                </c:pt>
                <c:pt idx="3192">
                  <c:v>45564</c:v>
                </c:pt>
                <c:pt idx="3193">
                  <c:v>45565</c:v>
                </c:pt>
                <c:pt idx="3194">
                  <c:v>45573</c:v>
                </c:pt>
                <c:pt idx="3195">
                  <c:v>45574</c:v>
                </c:pt>
                <c:pt idx="3196">
                  <c:v>45575</c:v>
                </c:pt>
                <c:pt idx="3197">
                  <c:v>45576</c:v>
                </c:pt>
                <c:pt idx="3198">
                  <c:v>45577</c:v>
                </c:pt>
                <c:pt idx="3199">
                  <c:v>45579</c:v>
                </c:pt>
                <c:pt idx="3200">
                  <c:v>45580</c:v>
                </c:pt>
                <c:pt idx="3201">
                  <c:v>45581</c:v>
                </c:pt>
                <c:pt idx="3202">
                  <c:v>45582</c:v>
                </c:pt>
                <c:pt idx="3203">
                  <c:v>45583</c:v>
                </c:pt>
                <c:pt idx="3204">
                  <c:v>45586</c:v>
                </c:pt>
                <c:pt idx="3205">
                  <c:v>45587</c:v>
                </c:pt>
                <c:pt idx="3206">
                  <c:v>45588</c:v>
                </c:pt>
                <c:pt idx="3207">
                  <c:v>45589</c:v>
                </c:pt>
                <c:pt idx="3208">
                  <c:v>45590</c:v>
                </c:pt>
                <c:pt idx="3209">
                  <c:v>45593</c:v>
                </c:pt>
                <c:pt idx="3210">
                  <c:v>45594</c:v>
                </c:pt>
                <c:pt idx="3211">
                  <c:v>45595</c:v>
                </c:pt>
                <c:pt idx="3212">
                  <c:v>45596</c:v>
                </c:pt>
                <c:pt idx="3213">
                  <c:v>45597</c:v>
                </c:pt>
                <c:pt idx="3214">
                  <c:v>45600</c:v>
                </c:pt>
                <c:pt idx="3215">
                  <c:v>45601</c:v>
                </c:pt>
                <c:pt idx="3216">
                  <c:v>45602</c:v>
                </c:pt>
                <c:pt idx="3217">
                  <c:v>45603</c:v>
                </c:pt>
                <c:pt idx="3218">
                  <c:v>45604</c:v>
                </c:pt>
                <c:pt idx="3219">
                  <c:v>45607</c:v>
                </c:pt>
                <c:pt idx="3220">
                  <c:v>45608</c:v>
                </c:pt>
                <c:pt idx="3221">
                  <c:v>45609</c:v>
                </c:pt>
                <c:pt idx="3222">
                  <c:v>45610</c:v>
                </c:pt>
                <c:pt idx="3223">
                  <c:v>45611</c:v>
                </c:pt>
                <c:pt idx="3224">
                  <c:v>45614</c:v>
                </c:pt>
                <c:pt idx="3225">
                  <c:v>45615</c:v>
                </c:pt>
                <c:pt idx="3226">
                  <c:v>45616</c:v>
                </c:pt>
                <c:pt idx="3227">
                  <c:v>45617</c:v>
                </c:pt>
                <c:pt idx="3228">
                  <c:v>45618</c:v>
                </c:pt>
                <c:pt idx="3229">
                  <c:v>45621</c:v>
                </c:pt>
                <c:pt idx="3230">
                  <c:v>45622</c:v>
                </c:pt>
                <c:pt idx="3231">
                  <c:v>45623</c:v>
                </c:pt>
                <c:pt idx="3232">
                  <c:v>45624</c:v>
                </c:pt>
                <c:pt idx="3233">
                  <c:v>45625</c:v>
                </c:pt>
                <c:pt idx="3234">
                  <c:v>45626</c:v>
                </c:pt>
                <c:pt idx="3235">
                  <c:v>45628</c:v>
                </c:pt>
                <c:pt idx="3236">
                  <c:v>45629</c:v>
                </c:pt>
                <c:pt idx="3237">
                  <c:v>45630</c:v>
                </c:pt>
                <c:pt idx="3238">
                  <c:v>45631</c:v>
                </c:pt>
                <c:pt idx="3239">
                  <c:v>45632</c:v>
                </c:pt>
                <c:pt idx="3240">
                  <c:v>45635</c:v>
                </c:pt>
                <c:pt idx="3241">
                  <c:v>45636</c:v>
                </c:pt>
                <c:pt idx="3242">
                  <c:v>45637</c:v>
                </c:pt>
                <c:pt idx="3243">
                  <c:v>45638</c:v>
                </c:pt>
                <c:pt idx="3244">
                  <c:v>45639</c:v>
                </c:pt>
                <c:pt idx="3245">
                  <c:v>45642</c:v>
                </c:pt>
                <c:pt idx="3246">
                  <c:v>45643</c:v>
                </c:pt>
                <c:pt idx="3247">
                  <c:v>45644</c:v>
                </c:pt>
                <c:pt idx="3248">
                  <c:v>45645</c:v>
                </c:pt>
                <c:pt idx="3249">
                  <c:v>45646</c:v>
                </c:pt>
                <c:pt idx="3250">
                  <c:v>45649</c:v>
                </c:pt>
                <c:pt idx="3251">
                  <c:v>45650</c:v>
                </c:pt>
                <c:pt idx="3252">
                  <c:v>45651</c:v>
                </c:pt>
                <c:pt idx="3253">
                  <c:v>45652</c:v>
                </c:pt>
                <c:pt idx="3254">
                  <c:v>45653</c:v>
                </c:pt>
                <c:pt idx="3255">
                  <c:v>45656</c:v>
                </c:pt>
                <c:pt idx="3256">
                  <c:v>45657</c:v>
                </c:pt>
                <c:pt idx="3257">
                  <c:v>45659</c:v>
                </c:pt>
                <c:pt idx="3258">
                  <c:v>45660</c:v>
                </c:pt>
                <c:pt idx="3259">
                  <c:v>45663</c:v>
                </c:pt>
                <c:pt idx="3260">
                  <c:v>45664</c:v>
                </c:pt>
                <c:pt idx="3261">
                  <c:v>45665</c:v>
                </c:pt>
                <c:pt idx="3262">
                  <c:v>45666</c:v>
                </c:pt>
                <c:pt idx="3263">
                  <c:v>45667</c:v>
                </c:pt>
                <c:pt idx="3264">
                  <c:v>45670</c:v>
                </c:pt>
                <c:pt idx="3265">
                  <c:v>45671</c:v>
                </c:pt>
                <c:pt idx="3266">
                  <c:v>45672</c:v>
                </c:pt>
                <c:pt idx="3267">
                  <c:v>45673</c:v>
                </c:pt>
                <c:pt idx="3268">
                  <c:v>45674</c:v>
                </c:pt>
                <c:pt idx="3269">
                  <c:v>45677</c:v>
                </c:pt>
                <c:pt idx="3270">
                  <c:v>45678</c:v>
                </c:pt>
                <c:pt idx="3271">
                  <c:v>45679</c:v>
                </c:pt>
                <c:pt idx="3272">
                  <c:v>45680</c:v>
                </c:pt>
                <c:pt idx="3273">
                  <c:v>45681</c:v>
                </c:pt>
                <c:pt idx="3274">
                  <c:v>45688</c:v>
                </c:pt>
                <c:pt idx="3275">
                  <c:v>45693</c:v>
                </c:pt>
                <c:pt idx="3276">
                  <c:v>45694</c:v>
                </c:pt>
                <c:pt idx="3277">
                  <c:v>45695</c:v>
                </c:pt>
                <c:pt idx="3278">
                  <c:v>45696</c:v>
                </c:pt>
                <c:pt idx="3279">
                  <c:v>45698</c:v>
                </c:pt>
                <c:pt idx="3280">
                  <c:v>45699</c:v>
                </c:pt>
                <c:pt idx="3281">
                  <c:v>45700</c:v>
                </c:pt>
                <c:pt idx="3282">
                  <c:v>45701</c:v>
                </c:pt>
                <c:pt idx="3283">
                  <c:v>45702</c:v>
                </c:pt>
              </c:numCache>
            </c:numRef>
          </c:cat>
          <c:val>
            <c:numRef>
              <c:f>PPI与水泥价格!$F$21:$F$3304</c:f>
              <c:numCache>
                <c:formatCode>#,##0.00_ </c:formatCode>
                <c:ptCount val="3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-23.57651245551601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-22.0959784721184</c:v>
                </c:pt>
                <c:pt idx="244">
                  <c:v>-21.803278688524589</c:v>
                </c:pt>
                <c:pt idx="245">
                  <c:v>-20.589788068481791</c:v>
                </c:pt>
                <c:pt idx="246">
                  <c:v>#N/A</c:v>
                </c:pt>
                <c:pt idx="247">
                  <c:v>#N/A</c:v>
                </c:pt>
                <c:pt idx="248">
                  <c:v>-19.541353383458649</c:v>
                </c:pt>
                <c:pt idx="249">
                  <c:v>-19.784010799460031</c:v>
                </c:pt>
                <c:pt idx="250">
                  <c:v>-19.473486273034979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-17.570961114070471</c:v>
                </c:pt>
                <c:pt idx="255">
                  <c:v>-18.096171239071449</c:v>
                </c:pt>
                <c:pt idx="256">
                  <c:v>#N/A</c:v>
                </c:pt>
                <c:pt idx="257">
                  <c:v>#N/A</c:v>
                </c:pt>
                <c:pt idx="258">
                  <c:v>-17.346861512834099</c:v>
                </c:pt>
                <c:pt idx="259">
                  <c:v>-16.92973137046593</c:v>
                </c:pt>
                <c:pt idx="260">
                  <c:v>-17.514124293785311</c:v>
                </c:pt>
                <c:pt idx="261">
                  <c:v>#N/A</c:v>
                </c:pt>
                <c:pt idx="262">
                  <c:v>#N/A</c:v>
                </c:pt>
                <c:pt idx="263">
                  <c:v>-16.805261566374359</c:v>
                </c:pt>
                <c:pt idx="264">
                  <c:v>-16.385725132877749</c:v>
                </c:pt>
                <c:pt idx="265">
                  <c:v>-16.257318835069579</c:v>
                </c:pt>
                <c:pt idx="266">
                  <c:v>#N/A</c:v>
                </c:pt>
                <c:pt idx="267">
                  <c:v>#N/A</c:v>
                </c:pt>
                <c:pt idx="268">
                  <c:v>-15.86070559610706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-14.315609982948381</c:v>
                </c:pt>
                <c:pt idx="275">
                  <c:v>-14.80080296479308</c:v>
                </c:pt>
                <c:pt idx="276">
                  <c:v>#N/A</c:v>
                </c:pt>
                <c:pt idx="277">
                  <c:v>#N/A</c:v>
                </c:pt>
                <c:pt idx="278">
                  <c:v>-14.671307037896369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-14.88160577073859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-14.797079833581909</c:v>
                </c:pt>
                <c:pt idx="294">
                  <c:v>-14.99411533934876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-15.040138517235951</c:v>
                </c:pt>
                <c:pt idx="299">
                  <c:v>-15.37434205357844</c:v>
                </c:pt>
                <c:pt idx="300">
                  <c:v>#N/A</c:v>
                </c:pt>
                <c:pt idx="301">
                  <c:v>#N/A</c:v>
                </c:pt>
                <c:pt idx="302">
                  <c:v>-15.017793594306051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-15.737131036677541</c:v>
                </c:pt>
                <c:pt idx="308">
                  <c:v>#N/A</c:v>
                </c:pt>
                <c:pt idx="309">
                  <c:v>#N/A</c:v>
                </c:pt>
                <c:pt idx="310">
                  <c:v>-16.473114858415531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-16.786570743405282</c:v>
                </c:pt>
                <c:pt idx="337">
                  <c:v>#N/A</c:v>
                </c:pt>
                <c:pt idx="338">
                  <c:v>-16.594620557156581</c:v>
                </c:pt>
                <c:pt idx="339">
                  <c:v>-16.45793192035967</c:v>
                </c:pt>
                <c:pt idx="340">
                  <c:v>-15.942497173316101</c:v>
                </c:pt>
                <c:pt idx="341">
                  <c:v>-16.086115142718921</c:v>
                </c:pt>
                <c:pt idx="342">
                  <c:v>#N/A</c:v>
                </c:pt>
                <c:pt idx="343">
                  <c:v>-16.485288190245871</c:v>
                </c:pt>
                <c:pt idx="344">
                  <c:v>#N/A</c:v>
                </c:pt>
                <c:pt idx="345">
                  <c:v>-16.462727419095149</c:v>
                </c:pt>
                <c:pt idx="346">
                  <c:v>-17.179139046402039</c:v>
                </c:pt>
                <c:pt idx="347">
                  <c:v>#N/A</c:v>
                </c:pt>
                <c:pt idx="348">
                  <c:v>-16.94983170379869</c:v>
                </c:pt>
                <c:pt idx="349">
                  <c:v>-16.980527285840211</c:v>
                </c:pt>
                <c:pt idx="350">
                  <c:v>#N/A</c:v>
                </c:pt>
                <c:pt idx="351">
                  <c:v>-16.896662387676511</c:v>
                </c:pt>
                <c:pt idx="352">
                  <c:v>#N/A</c:v>
                </c:pt>
                <c:pt idx="353">
                  <c:v>-16.48105119782069</c:v>
                </c:pt>
                <c:pt idx="354">
                  <c:v>-15.60064935064935</c:v>
                </c:pt>
                <c:pt idx="355">
                  <c:v>-16.480154576926171</c:v>
                </c:pt>
                <c:pt idx="356">
                  <c:v>-16.05857131300057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-16.392251815980629</c:v>
                </c:pt>
                <c:pt idx="363">
                  <c:v>-15.91204154495294</c:v>
                </c:pt>
                <c:pt idx="364">
                  <c:v>-15.73669739608604</c:v>
                </c:pt>
                <c:pt idx="365">
                  <c:v>-14.996330424855261</c:v>
                </c:pt>
                <c:pt idx="366">
                  <c:v>#N/A</c:v>
                </c:pt>
                <c:pt idx="367">
                  <c:v>-15.00814332247557</c:v>
                </c:pt>
                <c:pt idx="368">
                  <c:v>-14.56834532374101</c:v>
                </c:pt>
                <c:pt idx="369">
                  <c:v>-13.962295216925989</c:v>
                </c:pt>
                <c:pt idx="370">
                  <c:v>-14.009383488352951</c:v>
                </c:pt>
                <c:pt idx="371">
                  <c:v>#N/A</c:v>
                </c:pt>
                <c:pt idx="372">
                  <c:v>-13.75268284629354</c:v>
                </c:pt>
                <c:pt idx="373">
                  <c:v>-13.768056128765989</c:v>
                </c:pt>
                <c:pt idx="374">
                  <c:v>-13.78940419211091</c:v>
                </c:pt>
                <c:pt idx="375">
                  <c:v>#N/A</c:v>
                </c:pt>
                <c:pt idx="376">
                  <c:v>#N/A</c:v>
                </c:pt>
                <c:pt idx="377">
                  <c:v>-11.90536330723247</c:v>
                </c:pt>
                <c:pt idx="378">
                  <c:v>-11.71216717222784</c:v>
                </c:pt>
                <c:pt idx="379">
                  <c:v>#N/A</c:v>
                </c:pt>
                <c:pt idx="380">
                  <c:v>-11.730007584056629</c:v>
                </c:pt>
                <c:pt idx="381">
                  <c:v>-11.40150554004906</c:v>
                </c:pt>
                <c:pt idx="382">
                  <c:v>-11.234337961395189</c:v>
                </c:pt>
                <c:pt idx="383">
                  <c:v>-10.54157782515991</c:v>
                </c:pt>
                <c:pt idx="384">
                  <c:v>#N/A</c:v>
                </c:pt>
                <c:pt idx="385">
                  <c:v>-9.6796417499138823</c:v>
                </c:pt>
                <c:pt idx="386">
                  <c:v>-9.2868270728751945</c:v>
                </c:pt>
                <c:pt idx="387">
                  <c:v>-8.5734241313078403</c:v>
                </c:pt>
                <c:pt idx="388">
                  <c:v>-8.279306115297004</c:v>
                </c:pt>
                <c:pt idx="389">
                  <c:v>#N/A</c:v>
                </c:pt>
                <c:pt idx="390">
                  <c:v>-8.2568004898101997</c:v>
                </c:pt>
                <c:pt idx="391">
                  <c:v>-8.3661159192237076</c:v>
                </c:pt>
                <c:pt idx="392">
                  <c:v>-8.2472421642444402</c:v>
                </c:pt>
                <c:pt idx="393">
                  <c:v>-7.982787389127953</c:v>
                </c:pt>
                <c:pt idx="394">
                  <c:v>#N/A</c:v>
                </c:pt>
                <c:pt idx="395">
                  <c:v>-7.6025459688826027</c:v>
                </c:pt>
                <c:pt idx="396">
                  <c:v>-6.9317475814325018</c:v>
                </c:pt>
                <c:pt idx="397">
                  <c:v>-6.7858413376022773</c:v>
                </c:pt>
                <c:pt idx="398">
                  <c:v>-6.7849500713266764</c:v>
                </c:pt>
                <c:pt idx="399">
                  <c:v>#N/A</c:v>
                </c:pt>
                <c:pt idx="400">
                  <c:v>-6.3940453770962247</c:v>
                </c:pt>
                <c:pt idx="401">
                  <c:v>-6.2337195724422889</c:v>
                </c:pt>
                <c:pt idx="402">
                  <c:v>-6.2746858168761221</c:v>
                </c:pt>
                <c:pt idx="403">
                  <c:v>-6.3543349488422187</c:v>
                </c:pt>
                <c:pt idx="404">
                  <c:v>-5.909008519122712</c:v>
                </c:pt>
                <c:pt idx="405">
                  <c:v>#N/A</c:v>
                </c:pt>
                <c:pt idx="406">
                  <c:v>-5.4809536859413539</c:v>
                </c:pt>
                <c:pt idx="407">
                  <c:v>-5.3435812974654588</c:v>
                </c:pt>
                <c:pt idx="408">
                  <c:v>-5.4318952093065862</c:v>
                </c:pt>
                <c:pt idx="409">
                  <c:v>-5.0744622173193603</c:v>
                </c:pt>
                <c:pt idx="410">
                  <c:v>#N/A</c:v>
                </c:pt>
                <c:pt idx="411">
                  <c:v>-5.374862183020948</c:v>
                </c:pt>
                <c:pt idx="412">
                  <c:v>-5.7462823572608777</c:v>
                </c:pt>
                <c:pt idx="413">
                  <c:v>-5.8408215661103977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-2.7891480247501188</c:v>
                </c:pt>
                <c:pt idx="428">
                  <c:v>-2.7986673012851022</c:v>
                </c:pt>
                <c:pt idx="429">
                  <c:v>-2.9948659440958361</c:v>
                </c:pt>
                <c:pt idx="430">
                  <c:v>-2.4839973249259582</c:v>
                </c:pt>
                <c:pt idx="431">
                  <c:v>#N/A</c:v>
                </c:pt>
                <c:pt idx="432">
                  <c:v>-2.811130169620736</c:v>
                </c:pt>
                <c:pt idx="433">
                  <c:v>-2.5672838327925178</c:v>
                </c:pt>
                <c:pt idx="434">
                  <c:v>-2.7888825433085862</c:v>
                </c:pt>
                <c:pt idx="435">
                  <c:v>-2.2377354881897289</c:v>
                </c:pt>
                <c:pt idx="436">
                  <c:v>#N/A</c:v>
                </c:pt>
                <c:pt idx="437">
                  <c:v>-1.1413096044104849</c:v>
                </c:pt>
                <c:pt idx="438">
                  <c:v>-1.112508464738319</c:v>
                </c:pt>
                <c:pt idx="439">
                  <c:v>-0.92888243831640105</c:v>
                </c:pt>
                <c:pt idx="440">
                  <c:v>-0.90020327170651404</c:v>
                </c:pt>
                <c:pt idx="441">
                  <c:v>#N/A</c:v>
                </c:pt>
                <c:pt idx="442">
                  <c:v>-0.25159667118250401</c:v>
                </c:pt>
                <c:pt idx="443">
                  <c:v>0.74095739494978996</c:v>
                </c:pt>
                <c:pt idx="444">
                  <c:v>0.78003120124805003</c:v>
                </c:pt>
                <c:pt idx="445">
                  <c:v>1.0741138560687431</c:v>
                </c:pt>
                <c:pt idx="446">
                  <c:v>#N/A</c:v>
                </c:pt>
                <c:pt idx="447">
                  <c:v>1.4389193422083011</c:v>
                </c:pt>
                <c:pt idx="448">
                  <c:v>1.676141932954323</c:v>
                </c:pt>
                <c:pt idx="449">
                  <c:v>1.8749386472955729</c:v>
                </c:pt>
                <c:pt idx="450">
                  <c:v>2.0135546606423729</c:v>
                </c:pt>
                <c:pt idx="451">
                  <c:v>#N/A</c:v>
                </c:pt>
                <c:pt idx="452">
                  <c:v>1.8445839874411301</c:v>
                </c:pt>
                <c:pt idx="453">
                  <c:v>1.9245875883739201</c:v>
                </c:pt>
                <c:pt idx="454">
                  <c:v>2.1148927798544168</c:v>
                </c:pt>
                <c:pt idx="455">
                  <c:v>2.2767593140153761</c:v>
                </c:pt>
                <c:pt idx="456">
                  <c:v>#N/A</c:v>
                </c:pt>
                <c:pt idx="457">
                  <c:v>2.4140309390087689</c:v>
                </c:pt>
                <c:pt idx="458">
                  <c:v>2.4086870681145109</c:v>
                </c:pt>
                <c:pt idx="459">
                  <c:v>2.2989639861864819</c:v>
                </c:pt>
                <c:pt idx="460">
                  <c:v>2.3494570582428431</c:v>
                </c:pt>
                <c:pt idx="461">
                  <c:v>#N/A</c:v>
                </c:pt>
                <c:pt idx="462">
                  <c:v>#N/A</c:v>
                </c:pt>
                <c:pt idx="463">
                  <c:v>2.2198105761641669</c:v>
                </c:pt>
                <c:pt idx="464">
                  <c:v>2.1593374087951092</c:v>
                </c:pt>
                <c:pt idx="465">
                  <c:v>2.562580389828832</c:v>
                </c:pt>
                <c:pt idx="466">
                  <c:v>4.2277565776260291</c:v>
                </c:pt>
                <c:pt idx="467">
                  <c:v>#N/A</c:v>
                </c:pt>
                <c:pt idx="468">
                  <c:v>4.269211451531894</c:v>
                </c:pt>
                <c:pt idx="469">
                  <c:v>5.3348124243646629</c:v>
                </c:pt>
                <c:pt idx="470">
                  <c:v>5.0673637643273679</c:v>
                </c:pt>
                <c:pt idx="471">
                  <c:v>5.0361881785283469</c:v>
                </c:pt>
                <c:pt idx="472">
                  <c:v>#N/A</c:v>
                </c:pt>
                <c:pt idx="473">
                  <c:v>4.8075962018990497</c:v>
                </c:pt>
                <c:pt idx="474">
                  <c:v>4.7476560941551957</c:v>
                </c:pt>
                <c:pt idx="475">
                  <c:v>5.5483613905767513</c:v>
                </c:pt>
                <c:pt idx="476">
                  <c:v>5.0565139797739436</c:v>
                </c:pt>
                <c:pt idx="477">
                  <c:v>#N/A</c:v>
                </c:pt>
                <c:pt idx="478">
                  <c:v>2.987559996081889</c:v>
                </c:pt>
                <c:pt idx="479">
                  <c:v>2.8828300596110621</c:v>
                </c:pt>
                <c:pt idx="480">
                  <c:v>2.7517564402810302</c:v>
                </c:pt>
                <c:pt idx="481">
                  <c:v>2.3996891091032739</c:v>
                </c:pt>
                <c:pt idx="482">
                  <c:v>#N/A</c:v>
                </c:pt>
                <c:pt idx="483">
                  <c:v>1.6668272473263319</c:v>
                </c:pt>
                <c:pt idx="484">
                  <c:v>1.7118676668590109</c:v>
                </c:pt>
                <c:pt idx="485">
                  <c:v>2.3028209556706969</c:v>
                </c:pt>
                <c:pt idx="486">
                  <c:v>1.867733943205641</c:v>
                </c:pt>
                <c:pt idx="487">
                  <c:v>#N/A</c:v>
                </c:pt>
                <c:pt idx="488">
                  <c:v>0.74822297044519304</c:v>
                </c:pt>
                <c:pt idx="489">
                  <c:v>0.71047957371225601</c:v>
                </c:pt>
                <c:pt idx="490">
                  <c:v>1.0933557611438181</c:v>
                </c:pt>
                <c:pt idx="491">
                  <c:v>1.1780104712041879</c:v>
                </c:pt>
                <c:pt idx="492">
                  <c:v>#N/A</c:v>
                </c:pt>
                <c:pt idx="493">
                  <c:v>0.84564631539819701</c:v>
                </c:pt>
                <c:pt idx="494">
                  <c:v>0.76080905548339195</c:v>
                </c:pt>
                <c:pt idx="495">
                  <c:v>0.53673884878771105</c:v>
                </c:pt>
                <c:pt idx="496">
                  <c:v>0.56314623338256997</c:v>
                </c:pt>
                <c:pt idx="497">
                  <c:v>#N/A</c:v>
                </c:pt>
                <c:pt idx="498">
                  <c:v>0.21102853472795699</c:v>
                </c:pt>
                <c:pt idx="499">
                  <c:v>0.339542993484445</c:v>
                </c:pt>
                <c:pt idx="500">
                  <c:v>#N/A</c:v>
                </c:pt>
                <c:pt idx="501">
                  <c:v>0.337992143966384</c:v>
                </c:pt>
                <c:pt idx="502">
                  <c:v>#N/A</c:v>
                </c:pt>
                <c:pt idx="503">
                  <c:v>0.59155442300691696</c:v>
                </c:pt>
                <c:pt idx="504">
                  <c:v>0.74572571844307001</c:v>
                </c:pt>
                <c:pt idx="505">
                  <c:v>0.70876874148114499</c:v>
                </c:pt>
                <c:pt idx="506">
                  <c:v>1.126044315292408</c:v>
                </c:pt>
                <c:pt idx="507">
                  <c:v>#N/A</c:v>
                </c:pt>
                <c:pt idx="508">
                  <c:v>1.261801016702977</c:v>
                </c:pt>
                <c:pt idx="509">
                  <c:v>1.387880986937591</c:v>
                </c:pt>
                <c:pt idx="510">
                  <c:v>1.7440809687330561</c:v>
                </c:pt>
                <c:pt idx="511">
                  <c:v>2.0426608821402752</c:v>
                </c:pt>
                <c:pt idx="512">
                  <c:v>#N/A</c:v>
                </c:pt>
                <c:pt idx="513">
                  <c:v>2.1585982658959542</c:v>
                </c:pt>
                <c:pt idx="514">
                  <c:v>2.338811630847029</c:v>
                </c:pt>
                <c:pt idx="515">
                  <c:v>2.4213950126490782</c:v>
                </c:pt>
                <c:pt idx="516">
                  <c:v>2.8132066938037088</c:v>
                </c:pt>
                <c:pt idx="517">
                  <c:v>#N/A</c:v>
                </c:pt>
                <c:pt idx="518">
                  <c:v>3.9590505526363469</c:v>
                </c:pt>
                <c:pt idx="519">
                  <c:v>4.0155910079767949</c:v>
                </c:pt>
                <c:pt idx="520">
                  <c:v>4.0152270461343242</c:v>
                </c:pt>
                <c:pt idx="521">
                  <c:v>4.6323996011241046</c:v>
                </c:pt>
                <c:pt idx="522">
                  <c:v>#N/A</c:v>
                </c:pt>
                <c:pt idx="523">
                  <c:v>#N/A</c:v>
                </c:pt>
                <c:pt idx="524">
                  <c:v>5.3090117070514573</c:v>
                </c:pt>
                <c:pt idx="525">
                  <c:v>5.5772905104176136</c:v>
                </c:pt>
                <c:pt idx="526">
                  <c:v>5.7601166605905938</c:v>
                </c:pt>
                <c:pt idx="527">
                  <c:v>5.7934049918017854</c:v>
                </c:pt>
                <c:pt idx="528">
                  <c:v>#N/A</c:v>
                </c:pt>
                <c:pt idx="529">
                  <c:v>6.8223443223443221</c:v>
                </c:pt>
                <c:pt idx="530">
                  <c:v>6.9468661099385152</c:v>
                </c:pt>
                <c:pt idx="531">
                  <c:v>7.0019271359089661</c:v>
                </c:pt>
                <c:pt idx="532">
                  <c:v>7.406042741341194</c:v>
                </c:pt>
                <c:pt idx="533">
                  <c:v>#N/A</c:v>
                </c:pt>
                <c:pt idx="534">
                  <c:v>7.596685082872928</c:v>
                </c:pt>
                <c:pt idx="535">
                  <c:v>7.637033625057577</c:v>
                </c:pt>
                <c:pt idx="536">
                  <c:v>7.674590012898471</c:v>
                </c:pt>
                <c:pt idx="537">
                  <c:v>7.8918220417205101</c:v>
                </c:pt>
                <c:pt idx="538">
                  <c:v>#N/A</c:v>
                </c:pt>
                <c:pt idx="539">
                  <c:v>7.9659920524905283</c:v>
                </c:pt>
                <c:pt idx="540">
                  <c:v>8.1206067332593417</c:v>
                </c:pt>
                <c:pt idx="541">
                  <c:v>8.2908754052802216</c:v>
                </c:pt>
                <c:pt idx="542">
                  <c:v>8.5220943186037879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9.2827004219409286</c:v>
                </c:pt>
                <c:pt idx="549">
                  <c:v>9.4178403755868541</c:v>
                </c:pt>
                <c:pt idx="550">
                  <c:v>9.4875411377527037</c:v>
                </c:pt>
                <c:pt idx="551">
                  <c:v>9.5902025435704186</c:v>
                </c:pt>
                <c:pt idx="552">
                  <c:v>#N/A</c:v>
                </c:pt>
                <c:pt idx="553">
                  <c:v>9.6419776472816814</c:v>
                </c:pt>
                <c:pt idx="554">
                  <c:v>9.6872037914691944</c:v>
                </c:pt>
                <c:pt idx="555">
                  <c:v>10.122845443291119</c:v>
                </c:pt>
                <c:pt idx="556">
                  <c:v>10.158185629883739</c:v>
                </c:pt>
                <c:pt idx="557">
                  <c:v>#N/A</c:v>
                </c:pt>
                <c:pt idx="558">
                  <c:v>10.13732595842075</c:v>
                </c:pt>
                <c:pt idx="559">
                  <c:v>10.11160927215492</c:v>
                </c:pt>
                <c:pt idx="560">
                  <c:v>10.196677487110939</c:v>
                </c:pt>
                <c:pt idx="561">
                  <c:v>10.089728904161889</c:v>
                </c:pt>
                <c:pt idx="562">
                  <c:v>#N/A</c:v>
                </c:pt>
                <c:pt idx="563">
                  <c:v>#N/A</c:v>
                </c:pt>
                <c:pt idx="564">
                  <c:v>10.48951048951049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8.2709652657839197</c:v>
                </c:pt>
                <c:pt idx="572">
                  <c:v>7.9735175590097871</c:v>
                </c:pt>
                <c:pt idx="573">
                  <c:v>7.9470198675496686</c:v>
                </c:pt>
                <c:pt idx="574">
                  <c:v>7.220734506503443</c:v>
                </c:pt>
                <c:pt idx="575">
                  <c:v>#N/A</c:v>
                </c:pt>
                <c:pt idx="576">
                  <c:v>7.1469630197355816</c:v>
                </c:pt>
                <c:pt idx="577">
                  <c:v>7.1640932195262303</c:v>
                </c:pt>
                <c:pt idx="578">
                  <c:v>7.1030908043770404</c:v>
                </c:pt>
                <c:pt idx="579">
                  <c:v>#N/A</c:v>
                </c:pt>
                <c:pt idx="580">
                  <c:v>#N/A</c:v>
                </c:pt>
                <c:pt idx="581">
                  <c:v>6.9816575434552961</c:v>
                </c:pt>
                <c:pt idx="582">
                  <c:v>6.8432671081677698</c:v>
                </c:pt>
                <c:pt idx="583">
                  <c:v>6.928694983663271</c:v>
                </c:pt>
                <c:pt idx="584">
                  <c:v>6.7544196771714073</c:v>
                </c:pt>
                <c:pt idx="585">
                  <c:v>#N/A</c:v>
                </c:pt>
                <c:pt idx="586">
                  <c:v>7.3055394711445674</c:v>
                </c:pt>
                <c:pt idx="587">
                  <c:v>7.2683397683397679</c:v>
                </c:pt>
                <c:pt idx="588">
                  <c:v>6.725766043553671</c:v>
                </c:pt>
                <c:pt idx="589">
                  <c:v>6.6589573094343262</c:v>
                </c:pt>
                <c:pt idx="590">
                  <c:v>#N/A</c:v>
                </c:pt>
                <c:pt idx="591">
                  <c:v>6.7026714244382291</c:v>
                </c:pt>
                <c:pt idx="592">
                  <c:v>6.7741001640451612</c:v>
                </c:pt>
                <c:pt idx="593">
                  <c:v>6.7857142857142856</c:v>
                </c:pt>
                <c:pt idx="594">
                  <c:v>6.9042101197373498</c:v>
                </c:pt>
                <c:pt idx="595">
                  <c:v>#N/A</c:v>
                </c:pt>
                <c:pt idx="596">
                  <c:v>6.4451061377389296</c:v>
                </c:pt>
                <c:pt idx="597">
                  <c:v>6.2547966231772829</c:v>
                </c:pt>
                <c:pt idx="598">
                  <c:v>6.4723985381804194</c:v>
                </c:pt>
                <c:pt idx="599">
                  <c:v>6.7283593599383069</c:v>
                </c:pt>
                <c:pt idx="600">
                  <c:v>#N/A</c:v>
                </c:pt>
                <c:pt idx="601">
                  <c:v>6.5282184405345642</c:v>
                </c:pt>
                <c:pt idx="602">
                  <c:v>6.8775923603742637</c:v>
                </c:pt>
                <c:pt idx="603">
                  <c:v>6.7778634785962213</c:v>
                </c:pt>
                <c:pt idx="604">
                  <c:v>#N/A</c:v>
                </c:pt>
                <c:pt idx="605">
                  <c:v>6.8396681458614701</c:v>
                </c:pt>
                <c:pt idx="606">
                  <c:v>6.9022106380924804</c:v>
                </c:pt>
                <c:pt idx="607">
                  <c:v>6.8512978867123424</c:v>
                </c:pt>
                <c:pt idx="608">
                  <c:v>6.4203454894433776</c:v>
                </c:pt>
                <c:pt idx="609">
                  <c:v>#N/A</c:v>
                </c:pt>
                <c:pt idx="610">
                  <c:v>6.3146799540053662</c:v>
                </c:pt>
                <c:pt idx="611">
                  <c:v>6.3044936284372897</c:v>
                </c:pt>
                <c:pt idx="612">
                  <c:v>6.1818181818181817</c:v>
                </c:pt>
                <c:pt idx="613">
                  <c:v>6.1429528274806238</c:v>
                </c:pt>
                <c:pt idx="614">
                  <c:v>#N/A</c:v>
                </c:pt>
                <c:pt idx="615">
                  <c:v>6.1429528274806238</c:v>
                </c:pt>
                <c:pt idx="616">
                  <c:v>6.3552833078101072</c:v>
                </c:pt>
                <c:pt idx="617">
                  <c:v>5.9921508567052744</c:v>
                </c:pt>
                <c:pt idx="618">
                  <c:v>5.9825787307360958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5.8026340904752818</c:v>
                </c:pt>
                <c:pt idx="624">
                  <c:v>5.957040572792363</c:v>
                </c:pt>
                <c:pt idx="625">
                  <c:v>6.0620525059665873</c:v>
                </c:pt>
                <c:pt idx="626">
                  <c:v>5.9132093466857416</c:v>
                </c:pt>
                <c:pt idx="627">
                  <c:v>#N/A</c:v>
                </c:pt>
                <c:pt idx="628">
                  <c:v>5.8543096872616323</c:v>
                </c:pt>
                <c:pt idx="629">
                  <c:v>5.7684973302822273</c:v>
                </c:pt>
                <c:pt idx="630">
                  <c:v>5.619692777406736</c:v>
                </c:pt>
                <c:pt idx="631">
                  <c:v>5.5672268907563032</c:v>
                </c:pt>
                <c:pt idx="632">
                  <c:v>#N/A</c:v>
                </c:pt>
                <c:pt idx="633">
                  <c:v>5.3871090770404271</c:v>
                </c:pt>
                <c:pt idx="634">
                  <c:v>5.2054533320621603</c:v>
                </c:pt>
                <c:pt idx="635">
                  <c:v>5.1326082808624314</c:v>
                </c:pt>
                <c:pt idx="636">
                  <c:v>5.3816793893129766</c:v>
                </c:pt>
                <c:pt idx="637">
                  <c:v>#N/A</c:v>
                </c:pt>
                <c:pt idx="638">
                  <c:v>4.5054524583891329</c:v>
                </c:pt>
                <c:pt idx="639">
                  <c:v>4.4584768465365476</c:v>
                </c:pt>
                <c:pt idx="640">
                  <c:v>4.0530230783902352</c:v>
                </c:pt>
                <c:pt idx="641">
                  <c:v>4.0931208854116967</c:v>
                </c:pt>
                <c:pt idx="642">
                  <c:v>#N/A</c:v>
                </c:pt>
                <c:pt idx="643">
                  <c:v>4.3765562152844284</c:v>
                </c:pt>
                <c:pt idx="644">
                  <c:v>4.033339720252922</c:v>
                </c:pt>
                <c:pt idx="645">
                  <c:v>3.9946355014848169</c:v>
                </c:pt>
                <c:pt idx="646">
                  <c:v>3.5820323723781251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3.0379014369755999</c:v>
                </c:pt>
                <c:pt idx="654">
                  <c:v>3.054025321349183</c:v>
                </c:pt>
                <c:pt idx="655">
                  <c:v>3.1029482841952629</c:v>
                </c:pt>
                <c:pt idx="656">
                  <c:v>3.157690817512592</c:v>
                </c:pt>
                <c:pt idx="657">
                  <c:v>#N/A</c:v>
                </c:pt>
                <c:pt idx="658">
                  <c:v>2.829457364341085</c:v>
                </c:pt>
                <c:pt idx="659">
                  <c:v>3.0100009709680551</c:v>
                </c:pt>
                <c:pt idx="660">
                  <c:v>3.29178028827425</c:v>
                </c:pt>
                <c:pt idx="661">
                  <c:v>2.9798422436459249</c:v>
                </c:pt>
                <c:pt idx="662">
                  <c:v>#N/A</c:v>
                </c:pt>
                <c:pt idx="663">
                  <c:v>2.888368462138954</c:v>
                </c:pt>
                <c:pt idx="664">
                  <c:v>2.783203125</c:v>
                </c:pt>
                <c:pt idx="665">
                  <c:v>2.7845627747923789</c:v>
                </c:pt>
                <c:pt idx="666">
                  <c:v>2.7796809239502789</c:v>
                </c:pt>
                <c:pt idx="667">
                  <c:v>#N/A</c:v>
                </c:pt>
                <c:pt idx="668">
                  <c:v>1.8126888217522661</c:v>
                </c:pt>
                <c:pt idx="669">
                  <c:v>1.7834519052723909</c:v>
                </c:pt>
                <c:pt idx="670">
                  <c:v>1.63854481615137</c:v>
                </c:pt>
                <c:pt idx="671">
                  <c:v>1.3959390862944161</c:v>
                </c:pt>
                <c:pt idx="672">
                  <c:v>#N/A</c:v>
                </c:pt>
                <c:pt idx="673">
                  <c:v>1.174283197964576</c:v>
                </c:pt>
                <c:pt idx="674">
                  <c:v>0.73443008225616901</c:v>
                </c:pt>
                <c:pt idx="675">
                  <c:v>0.74429536774067195</c:v>
                </c:pt>
                <c:pt idx="676">
                  <c:v>0.490051945506224</c:v>
                </c:pt>
                <c:pt idx="677">
                  <c:v>#N/A</c:v>
                </c:pt>
                <c:pt idx="678">
                  <c:v>0.24500196001568</c:v>
                </c:pt>
                <c:pt idx="679">
                  <c:v>0.23531718795960399</c:v>
                </c:pt>
                <c:pt idx="680">
                  <c:v>-3.9181114702713002E-2</c:v>
                </c:pt>
                <c:pt idx="681">
                  <c:v>-0.30353471066288101</c:v>
                </c:pt>
                <c:pt idx="682">
                  <c:v>#N/A</c:v>
                </c:pt>
                <c:pt idx="683">
                  <c:v>-0.48899755501222503</c:v>
                </c:pt>
                <c:pt idx="684">
                  <c:v>-0.78270227962038896</c:v>
                </c:pt>
                <c:pt idx="685">
                  <c:v>-0.85110545881432198</c:v>
                </c:pt>
                <c:pt idx="686">
                  <c:v>-1.230588924699678</c:v>
                </c:pt>
                <c:pt idx="687">
                  <c:v>#N/A</c:v>
                </c:pt>
                <c:pt idx="688">
                  <c:v>-1.6572431273152659</c:v>
                </c:pt>
                <c:pt idx="689">
                  <c:v>-2.3282887077997669</c:v>
                </c:pt>
                <c:pt idx="690">
                  <c:v>-2.6420207103454949</c:v>
                </c:pt>
                <c:pt idx="691">
                  <c:v>-2.8154024767801862</c:v>
                </c:pt>
                <c:pt idx="692">
                  <c:v>#N/A</c:v>
                </c:pt>
                <c:pt idx="693">
                  <c:v>-3.2706222865412449</c:v>
                </c:pt>
                <c:pt idx="694">
                  <c:v>-3.4256489433561712</c:v>
                </c:pt>
                <c:pt idx="695">
                  <c:v>-3.5573122529644272</c:v>
                </c:pt>
                <c:pt idx="696">
                  <c:v>-3.7097706687222969</c:v>
                </c:pt>
                <c:pt idx="697">
                  <c:v>#N/A</c:v>
                </c:pt>
                <c:pt idx="698">
                  <c:v>-3.9302572006550429</c:v>
                </c:pt>
                <c:pt idx="699">
                  <c:v>-4.0173410404624281</c:v>
                </c:pt>
                <c:pt idx="700">
                  <c:v>-3.9980732177263971</c:v>
                </c:pt>
                <c:pt idx="701">
                  <c:v>-4.0169540506694918</c:v>
                </c:pt>
                <c:pt idx="702">
                  <c:v>#N/A</c:v>
                </c:pt>
                <c:pt idx="703">
                  <c:v>-4.0354425503226432</c:v>
                </c:pt>
                <c:pt idx="704">
                  <c:v>-4.2235905329998076</c:v>
                </c:pt>
                <c:pt idx="705">
                  <c:v>-4.0389435126277231</c:v>
                </c:pt>
                <c:pt idx="706">
                  <c:v>-3.9544753086419751</c:v>
                </c:pt>
                <c:pt idx="707">
                  <c:v>#N/A</c:v>
                </c:pt>
                <c:pt idx="708">
                  <c:v>#N/A</c:v>
                </c:pt>
                <c:pt idx="709">
                  <c:v>-4.0023145915710288</c:v>
                </c:pt>
                <c:pt idx="710">
                  <c:v>-3.9764501495994602</c:v>
                </c:pt>
                <c:pt idx="711">
                  <c:v>-4.0150564617314934</c:v>
                </c:pt>
                <c:pt idx="712">
                  <c:v>-4.0227667374107661</c:v>
                </c:pt>
                <c:pt idx="713">
                  <c:v>-4.0466326235668184</c:v>
                </c:pt>
                <c:pt idx="714">
                  <c:v>-3.9884393063583818</c:v>
                </c:pt>
                <c:pt idx="715">
                  <c:v>-4.6050741981809482</c:v>
                </c:pt>
                <c:pt idx="716">
                  <c:v>-4.6220095693779903</c:v>
                </c:pt>
                <c:pt idx="717">
                  <c:v>#N/A</c:v>
                </c:pt>
                <c:pt idx="718">
                  <c:v>-4.8582609525627571</c:v>
                </c:pt>
                <c:pt idx="719">
                  <c:v>-4.939919893190921</c:v>
                </c:pt>
                <c:pt idx="720">
                  <c:v>-5.0942677585221858</c:v>
                </c:pt>
                <c:pt idx="721">
                  <c:v>-5.9362023405058508</c:v>
                </c:pt>
                <c:pt idx="722">
                  <c:v>#N/A</c:v>
                </c:pt>
                <c:pt idx="723">
                  <c:v>-5.3177321156773214</c:v>
                </c:pt>
                <c:pt idx="724">
                  <c:v>-5.3928095872170436</c:v>
                </c:pt>
                <c:pt idx="725">
                  <c:v>-5.5281155015197569</c:v>
                </c:pt>
                <c:pt idx="726">
                  <c:v>-5.3086419753086416</c:v>
                </c:pt>
                <c:pt idx="727">
                  <c:v>#N/A</c:v>
                </c:pt>
                <c:pt idx="728">
                  <c:v>#N/A</c:v>
                </c:pt>
                <c:pt idx="729">
                  <c:v>-4.2835481425322213</c:v>
                </c:pt>
                <c:pt idx="730">
                  <c:v>-4.4534795763993946</c:v>
                </c:pt>
                <c:pt idx="731">
                  <c:v>-5.2241605702494844</c:v>
                </c:pt>
                <c:pt idx="732">
                  <c:v>#N/A</c:v>
                </c:pt>
                <c:pt idx="733">
                  <c:v>-6.0048336121955748</c:v>
                </c:pt>
                <c:pt idx="734">
                  <c:v>-6.1084292610471591</c:v>
                </c:pt>
                <c:pt idx="735">
                  <c:v>-6.1264271790587577</c:v>
                </c:pt>
                <c:pt idx="736">
                  <c:v>-6.7387687188019969</c:v>
                </c:pt>
                <c:pt idx="737">
                  <c:v>#N/A</c:v>
                </c:pt>
                <c:pt idx="738">
                  <c:v>-6.7588750576302443</c:v>
                </c:pt>
                <c:pt idx="739">
                  <c:v>-6.837449318098046</c:v>
                </c:pt>
                <c:pt idx="740">
                  <c:v>-6.9060773480662982</c:v>
                </c:pt>
                <c:pt idx="741">
                  <c:v>-6.9587628865979383</c:v>
                </c:pt>
                <c:pt idx="742">
                  <c:v>#N/A</c:v>
                </c:pt>
                <c:pt idx="743">
                  <c:v>-6.5829283946089667</c:v>
                </c:pt>
                <c:pt idx="744">
                  <c:v>-6.7295367148873826</c:v>
                </c:pt>
                <c:pt idx="745">
                  <c:v>-6.8867751966343516</c:v>
                </c:pt>
                <c:pt idx="746">
                  <c:v>#N/A</c:v>
                </c:pt>
                <c:pt idx="747">
                  <c:v>#N/A</c:v>
                </c:pt>
                <c:pt idx="748">
                  <c:v>-7.3259407380476276</c:v>
                </c:pt>
                <c:pt idx="749">
                  <c:v>-7.7716457070478597</c:v>
                </c:pt>
                <c:pt idx="750">
                  <c:v>-7.9797797436360351</c:v>
                </c:pt>
                <c:pt idx="751">
                  <c:v>-8.1024993232879172</c:v>
                </c:pt>
                <c:pt idx="752">
                  <c:v>#N/A</c:v>
                </c:pt>
                <c:pt idx="753">
                  <c:v>-8.6714542190305206</c:v>
                </c:pt>
                <c:pt idx="754">
                  <c:v>-8.7942626624831917</c:v>
                </c:pt>
                <c:pt idx="755">
                  <c:v>-8.9648385076496382</c:v>
                </c:pt>
                <c:pt idx="756">
                  <c:v>-9.4413358202327036</c:v>
                </c:pt>
                <c:pt idx="757">
                  <c:v>#N/A</c:v>
                </c:pt>
                <c:pt idx="758">
                  <c:v>-9.6012730969852367</c:v>
                </c:pt>
                <c:pt idx="759">
                  <c:v>-9.6808416585624606</c:v>
                </c:pt>
                <c:pt idx="760">
                  <c:v>-9.9179387629047913</c:v>
                </c:pt>
                <c:pt idx="761">
                  <c:v>-9.9594213126323226</c:v>
                </c:pt>
                <c:pt idx="762">
                  <c:v>#N/A</c:v>
                </c:pt>
                <c:pt idx="763">
                  <c:v>-10.559985978441849</c:v>
                </c:pt>
                <c:pt idx="764">
                  <c:v>-11.03267973856209</c:v>
                </c:pt>
                <c:pt idx="765">
                  <c:v>-11.041394335511979</c:v>
                </c:pt>
                <c:pt idx="766">
                  <c:v>-11.05785988149181</c:v>
                </c:pt>
                <c:pt idx="767">
                  <c:v>#N/A</c:v>
                </c:pt>
                <c:pt idx="768">
                  <c:v>#N/A</c:v>
                </c:pt>
                <c:pt idx="769">
                  <c:v>-12.04694511563687</c:v>
                </c:pt>
                <c:pt idx="770">
                  <c:v>-12.34918993450534</c:v>
                </c:pt>
                <c:pt idx="771">
                  <c:v>-12.34057221647708</c:v>
                </c:pt>
                <c:pt idx="772">
                  <c:v>-12.375043088590139</c:v>
                </c:pt>
                <c:pt idx="773">
                  <c:v>#N/A</c:v>
                </c:pt>
                <c:pt idx="774">
                  <c:v>-12.916237555784409</c:v>
                </c:pt>
                <c:pt idx="775">
                  <c:v>-13.056150878696959</c:v>
                </c:pt>
                <c:pt idx="776">
                  <c:v>-12.96550540586923</c:v>
                </c:pt>
                <c:pt idx="777">
                  <c:v>-13.096054888507719</c:v>
                </c:pt>
                <c:pt idx="778">
                  <c:v>#N/A</c:v>
                </c:pt>
                <c:pt idx="779">
                  <c:v>-13.463514902363819</c:v>
                </c:pt>
                <c:pt idx="780">
                  <c:v>-13.53016688061617</c:v>
                </c:pt>
                <c:pt idx="781">
                  <c:v>-13.822321122903119</c:v>
                </c:pt>
                <c:pt idx="782">
                  <c:v>-13.870112090356811</c:v>
                </c:pt>
                <c:pt idx="783">
                  <c:v>#N/A</c:v>
                </c:pt>
                <c:pt idx="784">
                  <c:v>-14.10969453238641</c:v>
                </c:pt>
                <c:pt idx="785">
                  <c:v>-14.131644269451339</c:v>
                </c:pt>
                <c:pt idx="786">
                  <c:v>-14.21727972626176</c:v>
                </c:pt>
                <c:pt idx="787">
                  <c:v>-14.21727972626176</c:v>
                </c:pt>
                <c:pt idx="788">
                  <c:v>#N/A</c:v>
                </c:pt>
                <c:pt idx="789">
                  <c:v>-14.310182409865551</c:v>
                </c:pt>
                <c:pt idx="790">
                  <c:v>#N/A</c:v>
                </c:pt>
                <c:pt idx="791">
                  <c:v>#N/A</c:v>
                </c:pt>
                <c:pt idx="792">
                  <c:v>-14.67764060356653</c:v>
                </c:pt>
                <c:pt idx="793">
                  <c:v>-14.63749463749464</c:v>
                </c:pt>
                <c:pt idx="794">
                  <c:v>-14.691495752166819</c:v>
                </c:pt>
                <c:pt idx="795">
                  <c:v>-14.65991068361388</c:v>
                </c:pt>
                <c:pt idx="796">
                  <c:v>#N/A</c:v>
                </c:pt>
                <c:pt idx="797">
                  <c:v>-14.709177078845331</c:v>
                </c:pt>
                <c:pt idx="798">
                  <c:v>-14.694194885970971</c:v>
                </c:pt>
                <c:pt idx="799">
                  <c:v>-14.664707915658489</c:v>
                </c:pt>
                <c:pt idx="800">
                  <c:v>-14.700795572466269</c:v>
                </c:pt>
                <c:pt idx="801">
                  <c:v>#N/A</c:v>
                </c:pt>
                <c:pt idx="802">
                  <c:v>-14.620844875346259</c:v>
                </c:pt>
                <c:pt idx="803">
                  <c:v>-14.67659537622305</c:v>
                </c:pt>
                <c:pt idx="804">
                  <c:v>-14.73620375985446</c:v>
                </c:pt>
                <c:pt idx="805">
                  <c:v>-14.80679258360769</c:v>
                </c:pt>
                <c:pt idx="806">
                  <c:v>#N/A</c:v>
                </c:pt>
                <c:pt idx="807">
                  <c:v>-14.808392578463669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-14.75338280226975</c:v>
                </c:pt>
                <c:pt idx="819">
                  <c:v>-14.554854539081671</c:v>
                </c:pt>
                <c:pt idx="820">
                  <c:v>-14.3384290985767</c:v>
                </c:pt>
                <c:pt idx="821">
                  <c:v>-14.32337434094903</c:v>
                </c:pt>
                <c:pt idx="822">
                  <c:v>-12.82188841201717</c:v>
                </c:pt>
                <c:pt idx="823">
                  <c:v>-12.672521957340029</c:v>
                </c:pt>
                <c:pt idx="824">
                  <c:v>#N/A</c:v>
                </c:pt>
                <c:pt idx="825">
                  <c:v>#N/A</c:v>
                </c:pt>
                <c:pt idx="826">
                  <c:v>-12.51347466762487</c:v>
                </c:pt>
                <c:pt idx="827">
                  <c:v>-12.57630161579892</c:v>
                </c:pt>
                <c:pt idx="828">
                  <c:v>-12.46855910887531</c:v>
                </c:pt>
                <c:pt idx="829">
                  <c:v>-12.662892064347981</c:v>
                </c:pt>
                <c:pt idx="830">
                  <c:v>#N/A</c:v>
                </c:pt>
                <c:pt idx="831">
                  <c:v>-12.679985601151911</c:v>
                </c:pt>
                <c:pt idx="832">
                  <c:v>-12.788919866894499</c:v>
                </c:pt>
                <c:pt idx="833">
                  <c:v>-13.038783406820841</c:v>
                </c:pt>
                <c:pt idx="834">
                  <c:v>-12.81148429035753</c:v>
                </c:pt>
                <c:pt idx="835">
                  <c:v>#N/A</c:v>
                </c:pt>
                <c:pt idx="836">
                  <c:v>-12.87728176396168</c:v>
                </c:pt>
                <c:pt idx="837">
                  <c:v>-12.8705712219812</c:v>
                </c:pt>
                <c:pt idx="838">
                  <c:v>-13.004970628106641</c:v>
                </c:pt>
                <c:pt idx="839">
                  <c:v>-13.19714363192624</c:v>
                </c:pt>
                <c:pt idx="840">
                  <c:v>#N/A</c:v>
                </c:pt>
                <c:pt idx="841">
                  <c:v>-13.541572627967859</c:v>
                </c:pt>
                <c:pt idx="842">
                  <c:v>-13.81519581303014</c:v>
                </c:pt>
                <c:pt idx="843">
                  <c:v>-14.030335861321779</c:v>
                </c:pt>
                <c:pt idx="844">
                  <c:v>-14.000541956462831</c:v>
                </c:pt>
                <c:pt idx="845">
                  <c:v>#N/A</c:v>
                </c:pt>
                <c:pt idx="846">
                  <c:v>#N/A</c:v>
                </c:pt>
                <c:pt idx="847">
                  <c:v>-14.61191335740072</c:v>
                </c:pt>
                <c:pt idx="848">
                  <c:v>-14.65703971119134</c:v>
                </c:pt>
                <c:pt idx="849">
                  <c:v>-14.8352144469526</c:v>
                </c:pt>
                <c:pt idx="850">
                  <c:v>#N/A</c:v>
                </c:pt>
                <c:pt idx="851">
                  <c:v>-15.494356659142211</c:v>
                </c:pt>
                <c:pt idx="852">
                  <c:v>-15.66732887845404</c:v>
                </c:pt>
                <c:pt idx="853">
                  <c:v>-15.623588909961169</c:v>
                </c:pt>
                <c:pt idx="854">
                  <c:v>-15.796591831214499</c:v>
                </c:pt>
                <c:pt idx="855">
                  <c:v>-16.02523659305994</c:v>
                </c:pt>
                <c:pt idx="856">
                  <c:v>-16.052275799909872</c:v>
                </c:pt>
                <c:pt idx="857">
                  <c:v>-16.393294881038209</c:v>
                </c:pt>
                <c:pt idx="858">
                  <c:v>#N/A</c:v>
                </c:pt>
                <c:pt idx="859">
                  <c:v>-16.42167914149157</c:v>
                </c:pt>
                <c:pt idx="860">
                  <c:v>-16.433787072928869</c:v>
                </c:pt>
                <c:pt idx="861">
                  <c:v>-16.585673146148309</c:v>
                </c:pt>
                <c:pt idx="862">
                  <c:v>-16.30994310484963</c:v>
                </c:pt>
                <c:pt idx="863">
                  <c:v>#N/A</c:v>
                </c:pt>
                <c:pt idx="864">
                  <c:v>-16.72376487558601</c:v>
                </c:pt>
                <c:pt idx="865">
                  <c:v>-16.918918918918919</c:v>
                </c:pt>
                <c:pt idx="866">
                  <c:v>-16.911301215668619</c:v>
                </c:pt>
                <c:pt idx="867">
                  <c:v>#N/A</c:v>
                </c:pt>
                <c:pt idx="868">
                  <c:v>-16.80641961951132</c:v>
                </c:pt>
                <c:pt idx="869">
                  <c:v>-16.92224427205484</c:v>
                </c:pt>
                <c:pt idx="870">
                  <c:v>-17.713307505180651</c:v>
                </c:pt>
                <c:pt idx="871">
                  <c:v>-17.263726372637262</c:v>
                </c:pt>
                <c:pt idx="872">
                  <c:v>#N/A</c:v>
                </c:pt>
                <c:pt idx="873">
                  <c:v>-17.542120911793859</c:v>
                </c:pt>
                <c:pt idx="874">
                  <c:v>-17.708520987209511</c:v>
                </c:pt>
                <c:pt idx="875">
                  <c:v>-17.795005859551068</c:v>
                </c:pt>
                <c:pt idx="876">
                  <c:v>-17.813911472448059</c:v>
                </c:pt>
                <c:pt idx="877">
                  <c:v>#N/A</c:v>
                </c:pt>
                <c:pt idx="878">
                  <c:v>-17.791244573082491</c:v>
                </c:pt>
                <c:pt idx="879">
                  <c:v>-18.004161766036368</c:v>
                </c:pt>
                <c:pt idx="880">
                  <c:v>-17.97009515178976</c:v>
                </c:pt>
                <c:pt idx="881">
                  <c:v>-17.858439201451912</c:v>
                </c:pt>
                <c:pt idx="882">
                  <c:v>#N/A</c:v>
                </c:pt>
                <c:pt idx="883">
                  <c:v>-17.67501370864559</c:v>
                </c:pt>
                <c:pt idx="884">
                  <c:v>-17.729977116704809</c:v>
                </c:pt>
                <c:pt idx="885">
                  <c:v>-17.787140501923432</c:v>
                </c:pt>
                <c:pt idx="886">
                  <c:v>-17.963523050132888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-18.175979447655749</c:v>
                </c:pt>
                <c:pt idx="891">
                  <c:v>-17.89299198821254</c:v>
                </c:pt>
                <c:pt idx="892">
                  <c:v>-17.999263080324241</c:v>
                </c:pt>
                <c:pt idx="893">
                  <c:v>#N/A</c:v>
                </c:pt>
                <c:pt idx="894">
                  <c:v>-17.63013825740002</c:v>
                </c:pt>
                <c:pt idx="895">
                  <c:v>-18.197847067557539</c:v>
                </c:pt>
                <c:pt idx="896">
                  <c:v>-18.23266219239374</c:v>
                </c:pt>
                <c:pt idx="897">
                  <c:v>-18.4971098265896</c:v>
                </c:pt>
                <c:pt idx="898">
                  <c:v>#N/A</c:v>
                </c:pt>
                <c:pt idx="899">
                  <c:v>-18.40164317057231</c:v>
                </c:pt>
                <c:pt idx="900">
                  <c:v>-18.307749906402101</c:v>
                </c:pt>
                <c:pt idx="901">
                  <c:v>-18.174997655444059</c:v>
                </c:pt>
                <c:pt idx="902">
                  <c:v>-18.329270579411212</c:v>
                </c:pt>
                <c:pt idx="903">
                  <c:v>-18.218547402048291</c:v>
                </c:pt>
                <c:pt idx="904">
                  <c:v>-17.998492272898609</c:v>
                </c:pt>
                <c:pt idx="905">
                  <c:v>-18.192101046281461</c:v>
                </c:pt>
                <c:pt idx="906">
                  <c:v>-18.357533471619838</c:v>
                </c:pt>
                <c:pt idx="907">
                  <c:v>#N/A</c:v>
                </c:pt>
                <c:pt idx="908">
                  <c:v>-18.078561287269292</c:v>
                </c:pt>
                <c:pt idx="909">
                  <c:v>-18.057663125948409</c:v>
                </c:pt>
                <c:pt idx="910">
                  <c:v>-17.75771971496437</c:v>
                </c:pt>
                <c:pt idx="911">
                  <c:v>-17.775665399239539</c:v>
                </c:pt>
                <c:pt idx="912">
                  <c:v>#N/A</c:v>
                </c:pt>
                <c:pt idx="913">
                  <c:v>-17.615046782509069</c:v>
                </c:pt>
                <c:pt idx="914">
                  <c:v>-17.555279027472</c:v>
                </c:pt>
                <c:pt idx="915">
                  <c:v>-18.096514745308308</c:v>
                </c:pt>
                <c:pt idx="916">
                  <c:v>-18.030899145955281</c:v>
                </c:pt>
                <c:pt idx="917">
                  <c:v>#N/A</c:v>
                </c:pt>
                <c:pt idx="918">
                  <c:v>-17.842323651452279</c:v>
                </c:pt>
                <c:pt idx="919">
                  <c:v>-18.289970016442599</c:v>
                </c:pt>
                <c:pt idx="920">
                  <c:v>-17.94497909983474</c:v>
                </c:pt>
                <c:pt idx="921">
                  <c:v>-18.090794206279771</c:v>
                </c:pt>
                <c:pt idx="922">
                  <c:v>#N/A</c:v>
                </c:pt>
                <c:pt idx="923">
                  <c:v>-18.174711745163179</c:v>
                </c:pt>
                <c:pt idx="924">
                  <c:v>-18.183595659399749</c:v>
                </c:pt>
                <c:pt idx="925">
                  <c:v>-18.243177149564708</c:v>
                </c:pt>
                <c:pt idx="926">
                  <c:v>-18.10877021068104</c:v>
                </c:pt>
                <c:pt idx="927">
                  <c:v>#N/A</c:v>
                </c:pt>
                <c:pt idx="928">
                  <c:v>-18.04969066090543</c:v>
                </c:pt>
                <c:pt idx="929">
                  <c:v>-18.054054054054049</c:v>
                </c:pt>
                <c:pt idx="930">
                  <c:v>-17.868060349078</c:v>
                </c:pt>
                <c:pt idx="931">
                  <c:v>-17.90823877651702</c:v>
                </c:pt>
                <c:pt idx="932">
                  <c:v>#N/A</c:v>
                </c:pt>
                <c:pt idx="933">
                  <c:v>-18.299683293745051</c:v>
                </c:pt>
                <c:pt idx="934">
                  <c:v>-18.427835051546388</c:v>
                </c:pt>
                <c:pt idx="935">
                  <c:v>-18.096940802542711</c:v>
                </c:pt>
                <c:pt idx="936">
                  <c:v>-18.121272365805169</c:v>
                </c:pt>
                <c:pt idx="937">
                  <c:v>#N/A</c:v>
                </c:pt>
                <c:pt idx="938">
                  <c:v>-17.932615629984049</c:v>
                </c:pt>
                <c:pt idx="939">
                  <c:v>-18.172750847795729</c:v>
                </c:pt>
                <c:pt idx="940">
                  <c:v>-18.035571542765791</c:v>
                </c:pt>
                <c:pt idx="941">
                  <c:v>-18.012794882047181</c:v>
                </c:pt>
                <c:pt idx="942">
                  <c:v>#N/A</c:v>
                </c:pt>
                <c:pt idx="943">
                  <c:v>-17.891469763716461</c:v>
                </c:pt>
                <c:pt idx="944">
                  <c:v>-18.058758648350551</c:v>
                </c:pt>
                <c:pt idx="945">
                  <c:v>-18.016661648097958</c:v>
                </c:pt>
                <c:pt idx="946">
                  <c:v>-18.053186151530362</c:v>
                </c:pt>
                <c:pt idx="947">
                  <c:v>#N/A</c:v>
                </c:pt>
                <c:pt idx="948">
                  <c:v>-18.179083525518902</c:v>
                </c:pt>
                <c:pt idx="949">
                  <c:v>-18.075070252910479</c:v>
                </c:pt>
                <c:pt idx="950">
                  <c:v>-18.041185334003011</c:v>
                </c:pt>
                <c:pt idx="951">
                  <c:v>-18.18181818181818</c:v>
                </c:pt>
                <c:pt idx="952">
                  <c:v>#N/A</c:v>
                </c:pt>
                <c:pt idx="953">
                  <c:v>-18.28227021597187</c:v>
                </c:pt>
                <c:pt idx="954">
                  <c:v>-18.29415310427969</c:v>
                </c:pt>
                <c:pt idx="955">
                  <c:v>#N/A</c:v>
                </c:pt>
                <c:pt idx="956">
                  <c:v>#N/A</c:v>
                </c:pt>
                <c:pt idx="957">
                  <c:v>-18.5159152525354</c:v>
                </c:pt>
                <c:pt idx="958">
                  <c:v>-18.472807545655229</c:v>
                </c:pt>
                <c:pt idx="959">
                  <c:v>-18.516659975913289</c:v>
                </c:pt>
                <c:pt idx="960">
                  <c:v>#N/A</c:v>
                </c:pt>
                <c:pt idx="961">
                  <c:v>-18.64593781344032</c:v>
                </c:pt>
                <c:pt idx="962">
                  <c:v>-18.649678972712682</c:v>
                </c:pt>
                <c:pt idx="963">
                  <c:v>-18.599518459069021</c:v>
                </c:pt>
                <c:pt idx="964">
                  <c:v>-18.5913514598174</c:v>
                </c:pt>
                <c:pt idx="965">
                  <c:v>#N/A</c:v>
                </c:pt>
                <c:pt idx="966">
                  <c:v>-17.963650968972789</c:v>
                </c:pt>
                <c:pt idx="967">
                  <c:v>-17.93429116849191</c:v>
                </c:pt>
                <c:pt idx="968">
                  <c:v>-17.834522971750278</c:v>
                </c:pt>
                <c:pt idx="969">
                  <c:v>-17.936859038809569</c:v>
                </c:pt>
                <c:pt idx="970">
                  <c:v>#N/A</c:v>
                </c:pt>
                <c:pt idx="971">
                  <c:v>-18.700885307868301</c:v>
                </c:pt>
                <c:pt idx="972">
                  <c:v>-18.965859468042868</c:v>
                </c:pt>
                <c:pt idx="973">
                  <c:v>-19.168316831683171</c:v>
                </c:pt>
                <c:pt idx="974">
                  <c:v>-19.25779317169718</c:v>
                </c:pt>
                <c:pt idx="975">
                  <c:v>#N/A</c:v>
                </c:pt>
                <c:pt idx="976">
                  <c:v>-19.25889328063241</c:v>
                </c:pt>
                <c:pt idx="977">
                  <c:v>-19.274129746835438</c:v>
                </c:pt>
                <c:pt idx="978">
                  <c:v>-19.240656515720779</c:v>
                </c:pt>
                <c:pt idx="979">
                  <c:v>-19.30188865816276</c:v>
                </c:pt>
                <c:pt idx="980">
                  <c:v>#N/A</c:v>
                </c:pt>
                <c:pt idx="981">
                  <c:v>-19.23381508612156</c:v>
                </c:pt>
                <c:pt idx="982">
                  <c:v>-19.214794303797468</c:v>
                </c:pt>
                <c:pt idx="983">
                  <c:v>-19.09990108803165</c:v>
                </c:pt>
                <c:pt idx="984">
                  <c:v>-19.416419386745801</c:v>
                </c:pt>
                <c:pt idx="985">
                  <c:v>#N/A</c:v>
                </c:pt>
                <c:pt idx="986">
                  <c:v>-20.139434406912802</c:v>
                </c:pt>
                <c:pt idx="987">
                  <c:v>-20.001962901167929</c:v>
                </c:pt>
                <c:pt idx="988">
                  <c:v>-20.045155590458432</c:v>
                </c:pt>
                <c:pt idx="989">
                  <c:v>-19.99803555642864</c:v>
                </c:pt>
                <c:pt idx="990">
                  <c:v>#N/A</c:v>
                </c:pt>
                <c:pt idx="991">
                  <c:v>#N/A</c:v>
                </c:pt>
                <c:pt idx="992">
                  <c:v>-20.225600784698379</c:v>
                </c:pt>
                <c:pt idx="993">
                  <c:v>-20.24323264025108</c:v>
                </c:pt>
                <c:pt idx="994">
                  <c:v>-20.276633313713951</c:v>
                </c:pt>
                <c:pt idx="995">
                  <c:v>-20.276633313713951</c:v>
                </c:pt>
                <c:pt idx="996">
                  <c:v>#N/A</c:v>
                </c:pt>
                <c:pt idx="997">
                  <c:v>-20.043273013375298</c:v>
                </c:pt>
                <c:pt idx="998">
                  <c:v>-20.237861214861411</c:v>
                </c:pt>
                <c:pt idx="999">
                  <c:v>-20.44426970709652</c:v>
                </c:pt>
                <c:pt idx="1000">
                  <c:v>-20.432432432432432</c:v>
                </c:pt>
                <c:pt idx="1001">
                  <c:v>#N/A</c:v>
                </c:pt>
                <c:pt idx="1002">
                  <c:v>-20.772994129158509</c:v>
                </c:pt>
                <c:pt idx="1003">
                  <c:v>-20.860635696821522</c:v>
                </c:pt>
                <c:pt idx="1004">
                  <c:v>-20.790916209866879</c:v>
                </c:pt>
                <c:pt idx="1005">
                  <c:v>-20.814967185816439</c:v>
                </c:pt>
                <c:pt idx="1006">
                  <c:v>#N/A</c:v>
                </c:pt>
                <c:pt idx="1007">
                  <c:v>-20.811287477954139</c:v>
                </c:pt>
                <c:pt idx="1008">
                  <c:v>-20.948461689202428</c:v>
                </c:pt>
                <c:pt idx="1009">
                  <c:v>-21.15780193946518</c:v>
                </c:pt>
                <c:pt idx="1010">
                  <c:v>-21.130485893416932</c:v>
                </c:pt>
                <c:pt idx="1011">
                  <c:v>#N/A</c:v>
                </c:pt>
                <c:pt idx="1012">
                  <c:v>-21.2207308709709</c:v>
                </c:pt>
                <c:pt idx="1013">
                  <c:v>-21.163657770800629</c:v>
                </c:pt>
                <c:pt idx="1014">
                  <c:v>-21.020548618621572</c:v>
                </c:pt>
                <c:pt idx="1015">
                  <c:v>-21.146283916633902</c:v>
                </c:pt>
                <c:pt idx="1016">
                  <c:v>#N/A</c:v>
                </c:pt>
                <c:pt idx="1017">
                  <c:v>-21.293561724748969</c:v>
                </c:pt>
                <c:pt idx="1018">
                  <c:v>-21.237804277126241</c:v>
                </c:pt>
                <c:pt idx="1019">
                  <c:v>-21.267994478406631</c:v>
                </c:pt>
                <c:pt idx="1020">
                  <c:v>-21.394064872325739</c:v>
                </c:pt>
                <c:pt idx="1021">
                  <c:v>#N/A</c:v>
                </c:pt>
                <c:pt idx="1022">
                  <c:v>-21.286688407945451</c:v>
                </c:pt>
                <c:pt idx="1023">
                  <c:v>-21.12034837688044</c:v>
                </c:pt>
                <c:pt idx="1024">
                  <c:v>-21.080760095011879</c:v>
                </c:pt>
                <c:pt idx="1025">
                  <c:v>-20.816367067236069</c:v>
                </c:pt>
                <c:pt idx="1026">
                  <c:v>#N/A</c:v>
                </c:pt>
                <c:pt idx="1027">
                  <c:v>-20.833333333333329</c:v>
                </c:pt>
                <c:pt idx="1028">
                  <c:v>-20.84080494122335</c:v>
                </c:pt>
                <c:pt idx="1029">
                  <c:v>-20.79346092503987</c:v>
                </c:pt>
                <c:pt idx="1030">
                  <c:v>-20.921420023932988</c:v>
                </c:pt>
                <c:pt idx="1031">
                  <c:v>#N/A</c:v>
                </c:pt>
                <c:pt idx="1032">
                  <c:v>-20.905645322162378</c:v>
                </c:pt>
                <c:pt idx="1033">
                  <c:v>-20.74755146911853</c:v>
                </c:pt>
                <c:pt idx="1034">
                  <c:v>-20.591182364729459</c:v>
                </c:pt>
                <c:pt idx="1035">
                  <c:v>#N/A</c:v>
                </c:pt>
                <c:pt idx="1036">
                  <c:v>-20.610380483887159</c:v>
                </c:pt>
                <c:pt idx="1037">
                  <c:v>-20.618971061093252</c:v>
                </c:pt>
                <c:pt idx="1038">
                  <c:v>-20.615137199718561</c:v>
                </c:pt>
                <c:pt idx="1039">
                  <c:v>-20.591489789759581</c:v>
                </c:pt>
                <c:pt idx="1040">
                  <c:v>#N/A</c:v>
                </c:pt>
                <c:pt idx="1041">
                  <c:v>-20.492382201594189</c:v>
                </c:pt>
                <c:pt idx="1042">
                  <c:v>-20.387957163063248</c:v>
                </c:pt>
                <c:pt idx="1043">
                  <c:v>-20.243037974683538</c:v>
                </c:pt>
                <c:pt idx="1044">
                  <c:v>-20.263291139240511</c:v>
                </c:pt>
                <c:pt idx="1045">
                  <c:v>#N/A</c:v>
                </c:pt>
                <c:pt idx="1046">
                  <c:v>-20.31630170316302</c:v>
                </c:pt>
                <c:pt idx="1047">
                  <c:v>-20.32850045625063</c:v>
                </c:pt>
                <c:pt idx="1048">
                  <c:v>-20.44854881266491</c:v>
                </c:pt>
                <c:pt idx="1049">
                  <c:v>-20.351554562080882</c:v>
                </c:pt>
                <c:pt idx="1050">
                  <c:v>#N/A</c:v>
                </c:pt>
                <c:pt idx="1051">
                  <c:v>-20.252391614085081</c:v>
                </c:pt>
                <c:pt idx="1052">
                  <c:v>-20.252391614085081</c:v>
                </c:pt>
                <c:pt idx="1053">
                  <c:v>-20.15472312703583</c:v>
                </c:pt>
                <c:pt idx="1054">
                  <c:v>-20.169180595189559</c:v>
                </c:pt>
                <c:pt idx="1055">
                  <c:v>#N/A</c:v>
                </c:pt>
                <c:pt idx="1056">
                  <c:v>#N/A</c:v>
                </c:pt>
                <c:pt idx="1057">
                  <c:v>-20.202226534572571</c:v>
                </c:pt>
                <c:pt idx="1058">
                  <c:v>-20.212439995914622</c:v>
                </c:pt>
                <c:pt idx="1059">
                  <c:v>-20.212439995914622</c:v>
                </c:pt>
                <c:pt idx="1060">
                  <c:v>-20.11453113815319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-20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-20.11081469320747</c:v>
                </c:pt>
                <c:pt idx="1074">
                  <c:v>-20.13553752952048</c:v>
                </c:pt>
                <c:pt idx="1075">
                  <c:v>-20.145805524181132</c:v>
                </c:pt>
                <c:pt idx="1076">
                  <c:v>#N/A</c:v>
                </c:pt>
                <c:pt idx="1077">
                  <c:v>#N/A</c:v>
                </c:pt>
                <c:pt idx="1078">
                  <c:v>-19.42357179619146</c:v>
                </c:pt>
                <c:pt idx="1079">
                  <c:v>-19.323920436978248</c:v>
                </c:pt>
                <c:pt idx="1080">
                  <c:v>-19.253377333195829</c:v>
                </c:pt>
                <c:pt idx="1081">
                  <c:v>#N/A</c:v>
                </c:pt>
                <c:pt idx="1082">
                  <c:v>#N/A</c:v>
                </c:pt>
                <c:pt idx="1083">
                  <c:v>-19.084601843222529</c:v>
                </c:pt>
                <c:pt idx="1084">
                  <c:v>-18.898454517166272</c:v>
                </c:pt>
                <c:pt idx="1085">
                  <c:v>-19.056016597510371</c:v>
                </c:pt>
                <c:pt idx="1086">
                  <c:v>#N/A</c:v>
                </c:pt>
                <c:pt idx="1087">
                  <c:v>#N/A</c:v>
                </c:pt>
                <c:pt idx="1088">
                  <c:v>-17.9503235232728</c:v>
                </c:pt>
                <c:pt idx="1089">
                  <c:v>-18.04322856844523</c:v>
                </c:pt>
                <c:pt idx="1090">
                  <c:v>-17.809653439430431</c:v>
                </c:pt>
                <c:pt idx="1091">
                  <c:v>#N/A</c:v>
                </c:pt>
                <c:pt idx="1092">
                  <c:v>#N/A</c:v>
                </c:pt>
                <c:pt idx="1093">
                  <c:v>-17.297979797979799</c:v>
                </c:pt>
                <c:pt idx="1094">
                  <c:v>-17.02867988190637</c:v>
                </c:pt>
                <c:pt idx="1095">
                  <c:v>-16.17165204523835</c:v>
                </c:pt>
                <c:pt idx="1096">
                  <c:v>#N/A</c:v>
                </c:pt>
                <c:pt idx="1097">
                  <c:v>#N/A</c:v>
                </c:pt>
                <c:pt idx="1098">
                  <c:v>-15.08231545406267</c:v>
                </c:pt>
                <c:pt idx="1099">
                  <c:v>-14.46735762367774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-13.138451654352711</c:v>
                </c:pt>
                <c:pt idx="1104">
                  <c:v>-12.536224106472041</c:v>
                </c:pt>
                <c:pt idx="1105">
                  <c:v>#N/A</c:v>
                </c:pt>
                <c:pt idx="1106">
                  <c:v>#N/A</c:v>
                </c:pt>
                <c:pt idx="1107">
                  <c:v>-11.65299956840742</c:v>
                </c:pt>
                <c:pt idx="1108">
                  <c:v>-11.631419939577039</c:v>
                </c:pt>
                <c:pt idx="1109">
                  <c:v>-11.48867313915858</c:v>
                </c:pt>
                <c:pt idx="1110">
                  <c:v>#N/A</c:v>
                </c:pt>
                <c:pt idx="1111">
                  <c:v>#N/A</c:v>
                </c:pt>
                <c:pt idx="1112">
                  <c:v>-11.15800865800866</c:v>
                </c:pt>
                <c:pt idx="1113">
                  <c:v>-11.08585038432391</c:v>
                </c:pt>
                <c:pt idx="1114">
                  <c:v>-10.94122749945782</c:v>
                </c:pt>
                <c:pt idx="1115">
                  <c:v>#N/A</c:v>
                </c:pt>
                <c:pt idx="1116">
                  <c:v>#N/A</c:v>
                </c:pt>
                <c:pt idx="1117">
                  <c:v>-10.60556819412848</c:v>
                </c:pt>
                <c:pt idx="1118">
                  <c:v>-10.350059607673129</c:v>
                </c:pt>
                <c:pt idx="1119">
                  <c:v>-10.195439739413681</c:v>
                </c:pt>
                <c:pt idx="1120">
                  <c:v>#N/A</c:v>
                </c:pt>
                <c:pt idx="1121">
                  <c:v>#N/A</c:v>
                </c:pt>
                <c:pt idx="1122">
                  <c:v>-9.246538000218079</c:v>
                </c:pt>
                <c:pt idx="1123">
                  <c:v>-9.02534965034965</c:v>
                </c:pt>
                <c:pt idx="1124">
                  <c:v>-8.8769702276707534</c:v>
                </c:pt>
                <c:pt idx="1125">
                  <c:v>#N/A</c:v>
                </c:pt>
                <c:pt idx="1126">
                  <c:v>#N/A</c:v>
                </c:pt>
                <c:pt idx="1127">
                  <c:v>-8.336999560052794</c:v>
                </c:pt>
                <c:pt idx="1128">
                  <c:v>-8.3177467268126311</c:v>
                </c:pt>
                <c:pt idx="1129">
                  <c:v>-7.8340505351428886</c:v>
                </c:pt>
                <c:pt idx="1130">
                  <c:v>#N/A</c:v>
                </c:pt>
                <c:pt idx="1131">
                  <c:v>#N/A</c:v>
                </c:pt>
                <c:pt idx="1132">
                  <c:v>-7.6308784383318544</c:v>
                </c:pt>
                <c:pt idx="1133">
                  <c:v>-7.3268206039076382</c:v>
                </c:pt>
                <c:pt idx="1134">
                  <c:v>-6.8758344459279037</c:v>
                </c:pt>
                <c:pt idx="1135">
                  <c:v>#N/A</c:v>
                </c:pt>
                <c:pt idx="1136">
                  <c:v>#N/A</c:v>
                </c:pt>
                <c:pt idx="1137">
                  <c:v>-6.3094305850766297</c:v>
                </c:pt>
                <c:pt idx="1138">
                  <c:v>-6.1967727476467953</c:v>
                </c:pt>
                <c:pt idx="1139">
                  <c:v>-6.2457950213052253</c:v>
                </c:pt>
                <c:pt idx="1140">
                  <c:v>#N/A</c:v>
                </c:pt>
                <c:pt idx="1141">
                  <c:v>#N/A</c:v>
                </c:pt>
                <c:pt idx="1142">
                  <c:v>-6.2549218134773321</c:v>
                </c:pt>
                <c:pt idx="1143">
                  <c:v>#N/A</c:v>
                </c:pt>
                <c:pt idx="1144">
                  <c:v>#N/A</c:v>
                </c:pt>
                <c:pt idx="1145">
                  <c:v>-5.2944539736992571</c:v>
                </c:pt>
                <c:pt idx="1146">
                  <c:v>-5.3546910755148742</c:v>
                </c:pt>
                <c:pt idx="1147">
                  <c:v>-5.2016498625114567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-5.2274816176470589</c:v>
                </c:pt>
                <c:pt idx="1152">
                  <c:v>-5.2746495058607223</c:v>
                </c:pt>
                <c:pt idx="1153">
                  <c:v>#N/A</c:v>
                </c:pt>
                <c:pt idx="1154">
                  <c:v>#N/A</c:v>
                </c:pt>
                <c:pt idx="1155">
                  <c:v>-4.9606845513413509</c:v>
                </c:pt>
                <c:pt idx="1156">
                  <c:v>-5.0606585788561533</c:v>
                </c:pt>
                <c:pt idx="1157">
                  <c:v>-5.2546296296296298</c:v>
                </c:pt>
                <c:pt idx="1158">
                  <c:v>#N/A</c:v>
                </c:pt>
                <c:pt idx="1159">
                  <c:v>#N/A</c:v>
                </c:pt>
                <c:pt idx="1160">
                  <c:v>-5.1802062811449758</c:v>
                </c:pt>
                <c:pt idx="1161">
                  <c:v>-5.1201671891327063</c:v>
                </c:pt>
                <c:pt idx="1162">
                  <c:v>#N/A</c:v>
                </c:pt>
                <c:pt idx="1163">
                  <c:v>#N/A</c:v>
                </c:pt>
                <c:pt idx="1164">
                  <c:v>-4.4340175953079184</c:v>
                </c:pt>
                <c:pt idx="1165">
                  <c:v>-4.2518205308902983</c:v>
                </c:pt>
                <c:pt idx="1166">
                  <c:v>-3.515625</c:v>
                </c:pt>
                <c:pt idx="1167">
                  <c:v>#N/A</c:v>
                </c:pt>
                <c:pt idx="1168">
                  <c:v>#N/A</c:v>
                </c:pt>
                <c:pt idx="1169">
                  <c:v>-3.1376759723216421</c:v>
                </c:pt>
                <c:pt idx="1170">
                  <c:v>-3.0331979937903029</c:v>
                </c:pt>
                <c:pt idx="1171">
                  <c:v>-3.0708567331819809</c:v>
                </c:pt>
                <c:pt idx="1172">
                  <c:v>#N/A</c:v>
                </c:pt>
                <c:pt idx="1173">
                  <c:v>-2.370973536103461</c:v>
                </c:pt>
                <c:pt idx="1174">
                  <c:v>-2.3007789095266631</c:v>
                </c:pt>
                <c:pt idx="1175">
                  <c:v>-2.2187574958023508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-1.2749579023334141</c:v>
                </c:pt>
                <c:pt idx="1180">
                  <c:v>-0.52089642640823697</c:v>
                </c:pt>
                <c:pt idx="1181">
                  <c:v>-0.243042897071333</c:v>
                </c:pt>
                <c:pt idx="1182">
                  <c:v>#N/A</c:v>
                </c:pt>
                <c:pt idx="1183">
                  <c:v>#N/A</c:v>
                </c:pt>
                <c:pt idx="1184">
                  <c:v>1.262902246508804</c:v>
                </c:pt>
                <c:pt idx="1185">
                  <c:v>1.348232721972549</c:v>
                </c:pt>
                <c:pt idx="1186">
                  <c:v>1.5845928815212089</c:v>
                </c:pt>
                <c:pt idx="1187">
                  <c:v>#N/A</c:v>
                </c:pt>
                <c:pt idx="1188">
                  <c:v>#N/A</c:v>
                </c:pt>
                <c:pt idx="1189">
                  <c:v>2.087657184714931</c:v>
                </c:pt>
                <c:pt idx="1190">
                  <c:v>2.0241433971466889</c:v>
                </c:pt>
                <c:pt idx="1191">
                  <c:v>2.3984336759667162</c:v>
                </c:pt>
                <c:pt idx="1192">
                  <c:v>#N/A</c:v>
                </c:pt>
                <c:pt idx="1193">
                  <c:v>#N/A</c:v>
                </c:pt>
                <c:pt idx="1194">
                  <c:v>2.890739833414993</c:v>
                </c:pt>
                <c:pt idx="1195">
                  <c:v>3.0392156862745101</c:v>
                </c:pt>
                <c:pt idx="1196">
                  <c:v>4.569398505451427</c:v>
                </c:pt>
                <c:pt idx="1197">
                  <c:v>#N/A</c:v>
                </c:pt>
                <c:pt idx="1198">
                  <c:v>#N/A</c:v>
                </c:pt>
                <c:pt idx="1199">
                  <c:v>5.4961268904463303</c:v>
                </c:pt>
                <c:pt idx="1200">
                  <c:v>6.1883629191321496</c:v>
                </c:pt>
                <c:pt idx="1201">
                  <c:v>6.7652495378927906</c:v>
                </c:pt>
                <c:pt idx="1202">
                  <c:v>#N/A</c:v>
                </c:pt>
                <c:pt idx="1203">
                  <c:v>#N/A</c:v>
                </c:pt>
                <c:pt idx="1204">
                  <c:v>6.9606997659233709</c:v>
                </c:pt>
                <c:pt idx="1205">
                  <c:v>#N/A</c:v>
                </c:pt>
                <c:pt idx="1206">
                  <c:v>#N/A</c:v>
                </c:pt>
                <c:pt idx="1207">
                  <c:v>6.4460784313725492</c:v>
                </c:pt>
                <c:pt idx="1208">
                  <c:v>6.3647490820073438</c:v>
                </c:pt>
                <c:pt idx="1209">
                  <c:v>6.4764936336924581</c:v>
                </c:pt>
                <c:pt idx="1210">
                  <c:v>#N/A</c:v>
                </c:pt>
                <c:pt idx="1211">
                  <c:v>#N/A</c:v>
                </c:pt>
                <c:pt idx="1212">
                  <c:v>8.5585034845335617</c:v>
                </c:pt>
                <c:pt idx="1213">
                  <c:v>9.1977954684629513</c:v>
                </c:pt>
                <c:pt idx="1214">
                  <c:v>#N/A</c:v>
                </c:pt>
                <c:pt idx="1215">
                  <c:v>#N/A</c:v>
                </c:pt>
                <c:pt idx="1216">
                  <c:v>10.87328767123288</c:v>
                </c:pt>
                <c:pt idx="1217">
                  <c:v>11.736629543507529</c:v>
                </c:pt>
                <c:pt idx="1218">
                  <c:v>12.31165012862918</c:v>
                </c:pt>
                <c:pt idx="1219">
                  <c:v>#N/A</c:v>
                </c:pt>
                <c:pt idx="1220">
                  <c:v>#N/A</c:v>
                </c:pt>
                <c:pt idx="1221">
                  <c:v>14.236706689536881</c:v>
                </c:pt>
                <c:pt idx="1222">
                  <c:v>14.867018016913841</c:v>
                </c:pt>
                <c:pt idx="1223">
                  <c:v>14.86106010527604</c:v>
                </c:pt>
                <c:pt idx="1224">
                  <c:v>#N/A</c:v>
                </c:pt>
                <c:pt idx="1225">
                  <c:v>#N/A</c:v>
                </c:pt>
                <c:pt idx="1226">
                  <c:v>19.28553891480481</c:v>
                </c:pt>
                <c:pt idx="1227">
                  <c:v>19.857371203737859</c:v>
                </c:pt>
                <c:pt idx="1228">
                  <c:v>19.494540547172129</c:v>
                </c:pt>
                <c:pt idx="1229">
                  <c:v>#N/A</c:v>
                </c:pt>
                <c:pt idx="1230">
                  <c:v>#N/A</c:v>
                </c:pt>
                <c:pt idx="1231">
                  <c:v>20.713407134071339</c:v>
                </c:pt>
                <c:pt idx="1232">
                  <c:v>20.976269519242589</c:v>
                </c:pt>
                <c:pt idx="1233">
                  <c:v>21.335464830300051</c:v>
                </c:pt>
                <c:pt idx="1234">
                  <c:v>#N/A</c:v>
                </c:pt>
                <c:pt idx="1235">
                  <c:v>#N/A</c:v>
                </c:pt>
                <c:pt idx="1236">
                  <c:v>23.04759562169475</c:v>
                </c:pt>
                <c:pt idx="1237">
                  <c:v>23.345633456334561</c:v>
                </c:pt>
                <c:pt idx="1238">
                  <c:v>23.918669131238449</c:v>
                </c:pt>
                <c:pt idx="1239">
                  <c:v>#N/A</c:v>
                </c:pt>
                <c:pt idx="1240">
                  <c:v>#N/A</c:v>
                </c:pt>
                <c:pt idx="1241">
                  <c:v>25.268485372176269</c:v>
                </c:pt>
                <c:pt idx="1242">
                  <c:v>25.453871804371989</c:v>
                </c:pt>
                <c:pt idx="1243">
                  <c:v>25.679683638161151</c:v>
                </c:pt>
                <c:pt idx="1244">
                  <c:v>#N/A</c:v>
                </c:pt>
                <c:pt idx="1245">
                  <c:v>#N/A</c:v>
                </c:pt>
                <c:pt idx="1246">
                  <c:v>26.107399158624101</c:v>
                </c:pt>
                <c:pt idx="1247">
                  <c:v>26.15689185845088</c:v>
                </c:pt>
                <c:pt idx="1248">
                  <c:v>26.326227069905801</c:v>
                </c:pt>
                <c:pt idx="1249">
                  <c:v>#N/A</c:v>
                </c:pt>
                <c:pt idx="1250">
                  <c:v>#N/A</c:v>
                </c:pt>
                <c:pt idx="1251">
                  <c:v>26.904436435938859</c:v>
                </c:pt>
                <c:pt idx="1252">
                  <c:v>27.198109687849769</c:v>
                </c:pt>
                <c:pt idx="1253">
                  <c:v>27.317983820784072</c:v>
                </c:pt>
                <c:pt idx="1254">
                  <c:v>#N/A</c:v>
                </c:pt>
                <c:pt idx="1255">
                  <c:v>#N/A</c:v>
                </c:pt>
                <c:pt idx="1256">
                  <c:v>27.802019698291979</c:v>
                </c:pt>
                <c:pt idx="1257">
                  <c:v>28.155096935584741</c:v>
                </c:pt>
                <c:pt idx="1258">
                  <c:v>28.178178178178179</c:v>
                </c:pt>
                <c:pt idx="1259">
                  <c:v>#N/A</c:v>
                </c:pt>
                <c:pt idx="1260">
                  <c:v>#N/A</c:v>
                </c:pt>
                <c:pt idx="1261">
                  <c:v>28.856533199447721</c:v>
                </c:pt>
                <c:pt idx="1262">
                  <c:v>28.913998744507222</c:v>
                </c:pt>
                <c:pt idx="1263">
                  <c:v>28.68255959849435</c:v>
                </c:pt>
                <c:pt idx="1264">
                  <c:v>#N/A</c:v>
                </c:pt>
                <c:pt idx="1265">
                  <c:v>#N/A</c:v>
                </c:pt>
                <c:pt idx="1266">
                  <c:v>28.688010043942249</c:v>
                </c:pt>
                <c:pt idx="1267">
                  <c:v>28.765230498681071</c:v>
                </c:pt>
                <c:pt idx="1268">
                  <c:v>29.04606091115026</c:v>
                </c:pt>
                <c:pt idx="1269">
                  <c:v>#N/A</c:v>
                </c:pt>
                <c:pt idx="1270">
                  <c:v>#N/A</c:v>
                </c:pt>
                <c:pt idx="1271">
                  <c:v>29.25967965695548</c:v>
                </c:pt>
                <c:pt idx="1272">
                  <c:v>29.180327868852459</c:v>
                </c:pt>
                <c:pt idx="1273">
                  <c:v>29.16771752837327</c:v>
                </c:pt>
                <c:pt idx="1274">
                  <c:v>#N/A</c:v>
                </c:pt>
                <c:pt idx="1275">
                  <c:v>#N/A</c:v>
                </c:pt>
                <c:pt idx="1276">
                  <c:v>29.322548028311431</c:v>
                </c:pt>
                <c:pt idx="1277">
                  <c:v>29.350025290844709</c:v>
                </c:pt>
                <c:pt idx="1278">
                  <c:v>29.316455696202532</c:v>
                </c:pt>
                <c:pt idx="1279">
                  <c:v>#N/A</c:v>
                </c:pt>
                <c:pt idx="1280">
                  <c:v>#N/A</c:v>
                </c:pt>
                <c:pt idx="1281">
                  <c:v>29.08376631605627</c:v>
                </c:pt>
                <c:pt idx="1282">
                  <c:v>29.2258883248731</c:v>
                </c:pt>
                <c:pt idx="1283">
                  <c:v>29.2258883248731</c:v>
                </c:pt>
                <c:pt idx="1284">
                  <c:v>#N/A</c:v>
                </c:pt>
                <c:pt idx="1285">
                  <c:v>#N/A</c:v>
                </c:pt>
                <c:pt idx="1286">
                  <c:v>29.206914082358921</c:v>
                </c:pt>
                <c:pt idx="1287">
                  <c:v>29.33842239185751</c:v>
                </c:pt>
                <c:pt idx="1288">
                  <c:v>29.37134130822092</c:v>
                </c:pt>
                <c:pt idx="1289">
                  <c:v>#N/A</c:v>
                </c:pt>
                <c:pt idx="1290">
                  <c:v>#N/A</c:v>
                </c:pt>
                <c:pt idx="1291">
                  <c:v>29.34047710167113</c:v>
                </c:pt>
                <c:pt idx="1292">
                  <c:v>#N/A</c:v>
                </c:pt>
                <c:pt idx="1293">
                  <c:v>29.787506400409629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28.776241679467489</c:v>
                </c:pt>
                <c:pt idx="1302">
                  <c:v>28.801843317972349</c:v>
                </c:pt>
                <c:pt idx="1303">
                  <c:v>28.520225294418839</c:v>
                </c:pt>
                <c:pt idx="1304">
                  <c:v>#N/A</c:v>
                </c:pt>
                <c:pt idx="1305">
                  <c:v>#N/A</c:v>
                </c:pt>
                <c:pt idx="1306">
                  <c:v>28.446950281906709</c:v>
                </c:pt>
                <c:pt idx="1307">
                  <c:v>28.371973869604201</c:v>
                </c:pt>
                <c:pt idx="1308">
                  <c:v>28.364521917457061</c:v>
                </c:pt>
                <c:pt idx="1309">
                  <c:v>#N/A</c:v>
                </c:pt>
                <c:pt idx="1310">
                  <c:v>#N/A</c:v>
                </c:pt>
                <c:pt idx="1311">
                  <c:v>29.301729660474059</c:v>
                </c:pt>
                <c:pt idx="1312">
                  <c:v>30.15669149755972</c:v>
                </c:pt>
                <c:pt idx="1313">
                  <c:v>30.08485471843662</c:v>
                </c:pt>
                <c:pt idx="1314">
                  <c:v>#N/A</c:v>
                </c:pt>
                <c:pt idx="1315">
                  <c:v>30.426954732510289</c:v>
                </c:pt>
                <c:pt idx="1316">
                  <c:v>29.985928105411279</c:v>
                </c:pt>
                <c:pt idx="1317">
                  <c:v>29.969340827797652</c:v>
                </c:pt>
                <c:pt idx="1318">
                  <c:v>29.982115482881959</c:v>
                </c:pt>
                <c:pt idx="1319">
                  <c:v>#N/A</c:v>
                </c:pt>
                <c:pt idx="1320">
                  <c:v>30.244151859900288</c:v>
                </c:pt>
                <c:pt idx="1321">
                  <c:v>30.40920716112532</c:v>
                </c:pt>
                <c:pt idx="1322">
                  <c:v>31.085231635525979</c:v>
                </c:pt>
                <c:pt idx="1323">
                  <c:v>32.779127765698938</c:v>
                </c:pt>
                <c:pt idx="1324">
                  <c:v>#N/A</c:v>
                </c:pt>
                <c:pt idx="1325">
                  <c:v>32.472653268888322</c:v>
                </c:pt>
                <c:pt idx="1326">
                  <c:v>32.389537836465209</c:v>
                </c:pt>
                <c:pt idx="1327">
                  <c:v>33.184940218773853</c:v>
                </c:pt>
                <c:pt idx="1328">
                  <c:v>33.736781755637658</c:v>
                </c:pt>
                <c:pt idx="1329">
                  <c:v>#N/A</c:v>
                </c:pt>
                <c:pt idx="1330">
                  <c:v>34.025213294282437</c:v>
                </c:pt>
                <c:pt idx="1331">
                  <c:v>33.850852634258082</c:v>
                </c:pt>
                <c:pt idx="1332">
                  <c:v>33.791348600508911</c:v>
                </c:pt>
                <c:pt idx="1333">
                  <c:v>33.714576185029863</c:v>
                </c:pt>
                <c:pt idx="1334">
                  <c:v>33.685268979386628</c:v>
                </c:pt>
                <c:pt idx="1335">
                  <c:v>33.563362609786701</c:v>
                </c:pt>
                <c:pt idx="1336">
                  <c:v>33.295809881175728</c:v>
                </c:pt>
                <c:pt idx="1337">
                  <c:v>#N/A</c:v>
                </c:pt>
                <c:pt idx="1338">
                  <c:v>33.5030423444679</c:v>
                </c:pt>
                <c:pt idx="1339">
                  <c:v>33.531819873464833</c:v>
                </c:pt>
                <c:pt idx="1340">
                  <c:v>33.201581027667977</c:v>
                </c:pt>
                <c:pt idx="1341">
                  <c:v>33.259368836291912</c:v>
                </c:pt>
                <c:pt idx="1342">
                  <c:v>#N/A</c:v>
                </c:pt>
                <c:pt idx="1343">
                  <c:v>33.235402130003671</c:v>
                </c:pt>
                <c:pt idx="1344">
                  <c:v>32.98314194967017</c:v>
                </c:pt>
                <c:pt idx="1345">
                  <c:v>32.926233512457252</c:v>
                </c:pt>
                <c:pt idx="1346">
                  <c:v>32.967032967032971</c:v>
                </c:pt>
                <c:pt idx="1347">
                  <c:v>#N/A</c:v>
                </c:pt>
                <c:pt idx="1348">
                  <c:v>33.276388041488708</c:v>
                </c:pt>
                <c:pt idx="1349">
                  <c:v>32.886886643126751</c:v>
                </c:pt>
                <c:pt idx="1350">
                  <c:v>33.085637714703367</c:v>
                </c:pt>
                <c:pt idx="1351">
                  <c:v>33.081699744307798</c:v>
                </c:pt>
                <c:pt idx="1352">
                  <c:v>#N/A</c:v>
                </c:pt>
                <c:pt idx="1353">
                  <c:v>#N/A</c:v>
                </c:pt>
                <c:pt idx="1354">
                  <c:v>32.76342912574269</c:v>
                </c:pt>
                <c:pt idx="1355">
                  <c:v>32.87687833252545</c:v>
                </c:pt>
                <c:pt idx="1356">
                  <c:v>32.749032882011612</c:v>
                </c:pt>
                <c:pt idx="1357">
                  <c:v>#N/A</c:v>
                </c:pt>
                <c:pt idx="1358">
                  <c:v>32.344428364688859</c:v>
                </c:pt>
                <c:pt idx="1359">
                  <c:v>32.173389524382898</c:v>
                </c:pt>
                <c:pt idx="1360">
                  <c:v>31.875525651808239</c:v>
                </c:pt>
                <c:pt idx="1361">
                  <c:v>32.236368003843381</c:v>
                </c:pt>
                <c:pt idx="1362">
                  <c:v>#N/A</c:v>
                </c:pt>
                <c:pt idx="1363">
                  <c:v>32.205829435048578</c:v>
                </c:pt>
                <c:pt idx="1364">
                  <c:v>32.374445643054059</c:v>
                </c:pt>
                <c:pt idx="1365">
                  <c:v>32.601391888648912</c:v>
                </c:pt>
                <c:pt idx="1366">
                  <c:v>32.581303252130091</c:v>
                </c:pt>
                <c:pt idx="1367">
                  <c:v>#N/A</c:v>
                </c:pt>
                <c:pt idx="1368">
                  <c:v>31.814376270781011</c:v>
                </c:pt>
                <c:pt idx="1369">
                  <c:v>31.964071856287429</c:v>
                </c:pt>
                <c:pt idx="1370">
                  <c:v>32.336695485110468</c:v>
                </c:pt>
                <c:pt idx="1371">
                  <c:v>32.019645424053671</c:v>
                </c:pt>
                <c:pt idx="1372">
                  <c:v>31.541218637992831</c:v>
                </c:pt>
                <c:pt idx="1373">
                  <c:v>31.391044776119401</c:v>
                </c:pt>
                <c:pt idx="1374">
                  <c:v>31.48966670648668</c:v>
                </c:pt>
                <c:pt idx="1375">
                  <c:v>#N/A</c:v>
                </c:pt>
                <c:pt idx="1376">
                  <c:v>31.595349394702151</c:v>
                </c:pt>
                <c:pt idx="1377">
                  <c:v>31.50832634479454</c:v>
                </c:pt>
                <c:pt idx="1378">
                  <c:v>31.669266770670831</c:v>
                </c:pt>
                <c:pt idx="1379">
                  <c:v>#N/A</c:v>
                </c:pt>
                <c:pt idx="1380">
                  <c:v>#N/A</c:v>
                </c:pt>
                <c:pt idx="1381">
                  <c:v>31.73400673400673</c:v>
                </c:pt>
                <c:pt idx="1382">
                  <c:v>31.658049777564031</c:v>
                </c:pt>
                <c:pt idx="1383">
                  <c:v>32.129920309104079</c:v>
                </c:pt>
                <c:pt idx="1384">
                  <c:v>31.999516441005799</c:v>
                </c:pt>
                <c:pt idx="1385">
                  <c:v>#N/A</c:v>
                </c:pt>
                <c:pt idx="1386">
                  <c:v>31.468277945619342</c:v>
                </c:pt>
                <c:pt idx="1387">
                  <c:v>31.479690522243711</c:v>
                </c:pt>
                <c:pt idx="1388">
                  <c:v>31.63759689922481</c:v>
                </c:pt>
                <c:pt idx="1389">
                  <c:v>31.688689538125828</c:v>
                </c:pt>
                <c:pt idx="1390">
                  <c:v>#N/A</c:v>
                </c:pt>
                <c:pt idx="1391">
                  <c:v>31.303081776267899</c:v>
                </c:pt>
                <c:pt idx="1392">
                  <c:v>31.227984938661479</c:v>
                </c:pt>
                <c:pt idx="1393">
                  <c:v>31.378513201119361</c:v>
                </c:pt>
                <c:pt idx="1394">
                  <c:v>31.28879152975539</c:v>
                </c:pt>
                <c:pt idx="1395">
                  <c:v>#N/A</c:v>
                </c:pt>
                <c:pt idx="1396">
                  <c:v>31.382848766186171</c:v>
                </c:pt>
                <c:pt idx="1397">
                  <c:v>31.24618576833883</c:v>
                </c:pt>
                <c:pt idx="1398">
                  <c:v>#N/A</c:v>
                </c:pt>
                <c:pt idx="1399">
                  <c:v>31.618186262527502</c:v>
                </c:pt>
                <c:pt idx="1400">
                  <c:v>#N/A</c:v>
                </c:pt>
                <c:pt idx="1401">
                  <c:v>32.112676056338032</c:v>
                </c:pt>
                <c:pt idx="1402">
                  <c:v>32.038239980389747</c:v>
                </c:pt>
                <c:pt idx="1403">
                  <c:v>32.171351417699768</c:v>
                </c:pt>
                <c:pt idx="1404">
                  <c:v>31.930814524043178</c:v>
                </c:pt>
                <c:pt idx="1405">
                  <c:v>#N/A</c:v>
                </c:pt>
                <c:pt idx="1406">
                  <c:v>32.062007874015748</c:v>
                </c:pt>
                <c:pt idx="1407">
                  <c:v>32.155172413793103</c:v>
                </c:pt>
                <c:pt idx="1408">
                  <c:v>32.220716837048897</c:v>
                </c:pt>
                <c:pt idx="1409">
                  <c:v>32.056650246305423</c:v>
                </c:pt>
                <c:pt idx="1410">
                  <c:v>#N/A</c:v>
                </c:pt>
                <c:pt idx="1411">
                  <c:v>31.83105528875754</c:v>
                </c:pt>
                <c:pt idx="1412">
                  <c:v>#N/A</c:v>
                </c:pt>
                <c:pt idx="1413">
                  <c:v>31.043787562860299</c:v>
                </c:pt>
                <c:pt idx="1414">
                  <c:v>30.957929596467562</c:v>
                </c:pt>
                <c:pt idx="1415">
                  <c:v>#N/A</c:v>
                </c:pt>
                <c:pt idx="1416">
                  <c:v>30.111206159110349</c:v>
                </c:pt>
                <c:pt idx="1417">
                  <c:v>29.733024503230531</c:v>
                </c:pt>
                <c:pt idx="1418">
                  <c:v>29.65399610136452</c:v>
                </c:pt>
                <c:pt idx="1419">
                  <c:v>29.456892352654648</c:v>
                </c:pt>
                <c:pt idx="1420">
                  <c:v>#N/A</c:v>
                </c:pt>
                <c:pt idx="1421">
                  <c:v>29.177815616638291</c:v>
                </c:pt>
                <c:pt idx="1422">
                  <c:v>28.006748614123889</c:v>
                </c:pt>
                <c:pt idx="1423">
                  <c:v>27.005636167406159</c:v>
                </c:pt>
                <c:pt idx="1424">
                  <c:v>26.977468839884949</c:v>
                </c:pt>
                <c:pt idx="1425">
                  <c:v>#N/A</c:v>
                </c:pt>
                <c:pt idx="1426">
                  <c:v>26.906044284859369</c:v>
                </c:pt>
                <c:pt idx="1427">
                  <c:v>26.593327753198611</c:v>
                </c:pt>
                <c:pt idx="1428">
                  <c:v>26.704137766084671</c:v>
                </c:pt>
                <c:pt idx="1429">
                  <c:v>26.700131468865781</c:v>
                </c:pt>
                <c:pt idx="1430">
                  <c:v>#N/A</c:v>
                </c:pt>
                <c:pt idx="1431">
                  <c:v>26.592698639942729</c:v>
                </c:pt>
                <c:pt idx="1432">
                  <c:v>26.610310751279911</c:v>
                </c:pt>
                <c:pt idx="1433">
                  <c:v>26.821428571428569</c:v>
                </c:pt>
                <c:pt idx="1434">
                  <c:v>26.784015223596569</c:v>
                </c:pt>
                <c:pt idx="1435">
                  <c:v>#N/A</c:v>
                </c:pt>
                <c:pt idx="1436">
                  <c:v>26.247516653032601</c:v>
                </c:pt>
                <c:pt idx="1437">
                  <c:v>26.089997668454188</c:v>
                </c:pt>
                <c:pt idx="1438">
                  <c:v>26.060606060606059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25.992570234501969</c:v>
                </c:pt>
                <c:pt idx="1445">
                  <c:v>#N/A</c:v>
                </c:pt>
                <c:pt idx="1446">
                  <c:v>25.584879566670509</c:v>
                </c:pt>
                <c:pt idx="1447">
                  <c:v>25.648116142412722</c:v>
                </c:pt>
                <c:pt idx="1448">
                  <c:v>25.881133379405671</c:v>
                </c:pt>
                <c:pt idx="1449">
                  <c:v>#N/A</c:v>
                </c:pt>
                <c:pt idx="1450">
                  <c:v>#N/A</c:v>
                </c:pt>
                <c:pt idx="1451">
                  <c:v>28.47933694025555</c:v>
                </c:pt>
                <c:pt idx="1452">
                  <c:v>28.74079189686924</c:v>
                </c:pt>
                <c:pt idx="1453">
                  <c:v>28.88556297490214</c:v>
                </c:pt>
                <c:pt idx="1454">
                  <c:v>28.91829689298044</c:v>
                </c:pt>
                <c:pt idx="1455">
                  <c:v>#N/A</c:v>
                </c:pt>
                <c:pt idx="1456">
                  <c:v>28.679504814305361</c:v>
                </c:pt>
                <c:pt idx="1457">
                  <c:v>27.649664886970349</c:v>
                </c:pt>
                <c:pt idx="1458">
                  <c:v>27.018808424372111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25.81111111111111</c:v>
                </c:pt>
                <c:pt idx="1463">
                  <c:v>25.715865118850189</c:v>
                </c:pt>
                <c:pt idx="1464">
                  <c:v>26.19966905681191</c:v>
                </c:pt>
                <c:pt idx="1465">
                  <c:v>25.596933187294631</c:v>
                </c:pt>
                <c:pt idx="1466">
                  <c:v>#N/A</c:v>
                </c:pt>
                <c:pt idx="1467">
                  <c:v>26.11859252823632</c:v>
                </c:pt>
                <c:pt idx="1468">
                  <c:v>25.540148339245398</c:v>
                </c:pt>
                <c:pt idx="1469">
                  <c:v>25.25740025740026</c:v>
                </c:pt>
                <c:pt idx="1470">
                  <c:v>24.615877080665811</c:v>
                </c:pt>
                <c:pt idx="1471">
                  <c:v>#N/A</c:v>
                </c:pt>
                <c:pt idx="1472">
                  <c:v>23.264401772525851</c:v>
                </c:pt>
                <c:pt idx="1473">
                  <c:v>21.37372898941689</c:v>
                </c:pt>
                <c:pt idx="1474">
                  <c:v>20.345785736338382</c:v>
                </c:pt>
                <c:pt idx="1475">
                  <c:v>20.127205580631919</c:v>
                </c:pt>
                <c:pt idx="1476">
                  <c:v>#N/A</c:v>
                </c:pt>
                <c:pt idx="1477">
                  <c:v>19.86294364324435</c:v>
                </c:pt>
                <c:pt idx="1478">
                  <c:v>20.118524573413708</c:v>
                </c:pt>
                <c:pt idx="1479">
                  <c:v>19.961279804361119</c:v>
                </c:pt>
                <c:pt idx="1480">
                  <c:v>20.38825083849985</c:v>
                </c:pt>
                <c:pt idx="1481">
                  <c:v>#N/A</c:v>
                </c:pt>
                <c:pt idx="1482">
                  <c:v>20.990781075878839</c:v>
                </c:pt>
                <c:pt idx="1483">
                  <c:v>20.129935032483761</c:v>
                </c:pt>
                <c:pt idx="1484">
                  <c:v>20.449775112443781</c:v>
                </c:pt>
                <c:pt idx="1485">
                  <c:v>20.253290785799759</c:v>
                </c:pt>
                <c:pt idx="1486">
                  <c:v>#N/A</c:v>
                </c:pt>
                <c:pt idx="1487">
                  <c:v>20.339487790351399</c:v>
                </c:pt>
                <c:pt idx="1488">
                  <c:v>20.942201108471892</c:v>
                </c:pt>
                <c:pt idx="1489">
                  <c:v>21.53133622388648</c:v>
                </c:pt>
                <c:pt idx="1490">
                  <c:v>22.50443000590667</c:v>
                </c:pt>
                <c:pt idx="1491">
                  <c:v>#N/A</c:v>
                </c:pt>
                <c:pt idx="1492">
                  <c:v>25.75132586918091</c:v>
                </c:pt>
                <c:pt idx="1493">
                  <c:v>26.25638005496663</c:v>
                </c:pt>
                <c:pt idx="1494">
                  <c:v>27.63932496075353</c:v>
                </c:pt>
                <c:pt idx="1495">
                  <c:v>27.628481757551981</c:v>
                </c:pt>
                <c:pt idx="1496">
                  <c:v>#N/A</c:v>
                </c:pt>
                <c:pt idx="1497">
                  <c:v>31.466405100539479</c:v>
                </c:pt>
                <c:pt idx="1498">
                  <c:v>31.655732889454619</c:v>
                </c:pt>
                <c:pt idx="1499">
                  <c:v>32.177830003916959</c:v>
                </c:pt>
                <c:pt idx="1500">
                  <c:v>33.760265936644508</c:v>
                </c:pt>
                <c:pt idx="1501">
                  <c:v>#N/A</c:v>
                </c:pt>
                <c:pt idx="1502">
                  <c:v>37.586644537733093</c:v>
                </c:pt>
                <c:pt idx="1503">
                  <c:v>38.157509514979992</c:v>
                </c:pt>
                <c:pt idx="1504">
                  <c:v>40.27899717100771</c:v>
                </c:pt>
                <c:pt idx="1505">
                  <c:v>41.35272301385907</c:v>
                </c:pt>
                <c:pt idx="1506">
                  <c:v>#N/A</c:v>
                </c:pt>
                <c:pt idx="1507">
                  <c:v>43.177387914230017</c:v>
                </c:pt>
                <c:pt idx="1508">
                  <c:v>43.190888737467148</c:v>
                </c:pt>
                <c:pt idx="1509">
                  <c:v>43.58075199688291</c:v>
                </c:pt>
                <c:pt idx="1510">
                  <c:v>44.107908063887812</c:v>
                </c:pt>
                <c:pt idx="1511">
                  <c:v>#N/A</c:v>
                </c:pt>
                <c:pt idx="1512">
                  <c:v>44.728372183751098</c:v>
                </c:pt>
                <c:pt idx="1513">
                  <c:v>44.853156405502979</c:v>
                </c:pt>
                <c:pt idx="1514">
                  <c:v>45.287804878048782</c:v>
                </c:pt>
                <c:pt idx="1515">
                  <c:v>45.234611257438303</c:v>
                </c:pt>
                <c:pt idx="1516">
                  <c:v>#N/A</c:v>
                </c:pt>
                <c:pt idx="1517">
                  <c:v>45.937774309958058</c:v>
                </c:pt>
                <c:pt idx="1518">
                  <c:v>46.1028192371476</c:v>
                </c:pt>
                <c:pt idx="1519">
                  <c:v>46.326470875207342</c:v>
                </c:pt>
                <c:pt idx="1520">
                  <c:v>46.329558766106992</c:v>
                </c:pt>
                <c:pt idx="1521">
                  <c:v>#N/A</c:v>
                </c:pt>
                <c:pt idx="1522">
                  <c:v>#N/A</c:v>
                </c:pt>
                <c:pt idx="1523">
                  <c:v>47.177183043563197</c:v>
                </c:pt>
                <c:pt idx="1524">
                  <c:v>47.253713838936669</c:v>
                </c:pt>
                <c:pt idx="1525">
                  <c:v>47.384886108123958</c:v>
                </c:pt>
                <c:pt idx="1526">
                  <c:v>#N/A</c:v>
                </c:pt>
                <c:pt idx="1527">
                  <c:v>47.72771792360431</c:v>
                </c:pt>
                <c:pt idx="1528">
                  <c:v>48.046721633294069</c:v>
                </c:pt>
                <c:pt idx="1529">
                  <c:v>47.977616336147648</c:v>
                </c:pt>
                <c:pt idx="1530">
                  <c:v>45.831287439850733</c:v>
                </c:pt>
                <c:pt idx="1531">
                  <c:v>#N/A</c:v>
                </c:pt>
                <c:pt idx="1532">
                  <c:v>43.198114134171497</c:v>
                </c:pt>
                <c:pt idx="1533">
                  <c:v>42.604422604422602</c:v>
                </c:pt>
                <c:pt idx="1534">
                  <c:v>42.297855597088329</c:v>
                </c:pt>
                <c:pt idx="1535">
                  <c:v>42.209325201652568</c:v>
                </c:pt>
                <c:pt idx="1536">
                  <c:v>#N/A</c:v>
                </c:pt>
                <c:pt idx="1537">
                  <c:v>40.573286052009458</c:v>
                </c:pt>
                <c:pt idx="1538">
                  <c:v>40.585856593352403</c:v>
                </c:pt>
                <c:pt idx="1539">
                  <c:v>40.023670973468782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37.407224146462148</c:v>
                </c:pt>
                <c:pt idx="1548">
                  <c:v>37.080653142008913</c:v>
                </c:pt>
                <c:pt idx="1549">
                  <c:v>35.923099791893769</c:v>
                </c:pt>
                <c:pt idx="1550">
                  <c:v>35.873550688732529</c:v>
                </c:pt>
                <c:pt idx="1551">
                  <c:v>#N/A</c:v>
                </c:pt>
                <c:pt idx="1552">
                  <c:v>36.140490919976052</c:v>
                </c:pt>
                <c:pt idx="1553">
                  <c:v>#N/A</c:v>
                </c:pt>
                <c:pt idx="1554">
                  <c:v>35.599480882499748</c:v>
                </c:pt>
                <c:pt idx="1555">
                  <c:v>34.611161026255367</c:v>
                </c:pt>
                <c:pt idx="1556">
                  <c:v>33.055885850178363</c:v>
                </c:pt>
                <c:pt idx="1557">
                  <c:v>32.395895006907438</c:v>
                </c:pt>
                <c:pt idx="1558">
                  <c:v>#N/A</c:v>
                </c:pt>
                <c:pt idx="1559">
                  <c:v>31.49901380670611</c:v>
                </c:pt>
                <c:pt idx="1560">
                  <c:v>31.216722539932949</c:v>
                </c:pt>
                <c:pt idx="1561">
                  <c:v>30.35134337171538</c:v>
                </c:pt>
                <c:pt idx="1562">
                  <c:v>30.233929624533118</c:v>
                </c:pt>
                <c:pt idx="1563">
                  <c:v>#N/A</c:v>
                </c:pt>
                <c:pt idx="1564">
                  <c:v>30.288744843842071</c:v>
                </c:pt>
                <c:pt idx="1565">
                  <c:v>29.90479929335558</c:v>
                </c:pt>
                <c:pt idx="1566">
                  <c:v>29.87840753088841</c:v>
                </c:pt>
                <c:pt idx="1567">
                  <c:v>29.16137850239188</c:v>
                </c:pt>
                <c:pt idx="1568">
                  <c:v>#N/A</c:v>
                </c:pt>
                <c:pt idx="1569">
                  <c:v>26.21153846153846</c:v>
                </c:pt>
                <c:pt idx="1570">
                  <c:v>26.010561689870379</c:v>
                </c:pt>
                <c:pt idx="1571">
                  <c:v>25.827179437997511</c:v>
                </c:pt>
                <c:pt idx="1572">
                  <c:v>25.336644064559259</c:v>
                </c:pt>
                <c:pt idx="1573">
                  <c:v>#N/A</c:v>
                </c:pt>
                <c:pt idx="1574">
                  <c:v>25.168838580804721</c:v>
                </c:pt>
                <c:pt idx="1575">
                  <c:v>25.02612826603325</c:v>
                </c:pt>
                <c:pt idx="1576">
                  <c:v>25.289979083475949</c:v>
                </c:pt>
                <c:pt idx="1577">
                  <c:v>25.55154050969951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25.385838555794589</c:v>
                </c:pt>
                <c:pt idx="1584">
                  <c:v>25.123244349362849</c:v>
                </c:pt>
                <c:pt idx="1585">
                  <c:v>25</c:v>
                </c:pt>
                <c:pt idx="1586">
                  <c:v>25.259643916913952</c:v>
                </c:pt>
                <c:pt idx="1587">
                  <c:v>#N/A</c:v>
                </c:pt>
                <c:pt idx="1588">
                  <c:v>24.841757636914039</c:v>
                </c:pt>
                <c:pt idx="1589">
                  <c:v>25.220507166482911</c:v>
                </c:pt>
                <c:pt idx="1590">
                  <c:v>25.739481903362119</c:v>
                </c:pt>
                <c:pt idx="1591">
                  <c:v>26.33223079750092</c:v>
                </c:pt>
                <c:pt idx="1592">
                  <c:v>#N/A</c:v>
                </c:pt>
                <c:pt idx="1593">
                  <c:v>26.98834969268874</c:v>
                </c:pt>
                <c:pt idx="1594">
                  <c:v>26.826588536898001</c:v>
                </c:pt>
                <c:pt idx="1595">
                  <c:v>27.588418544988091</c:v>
                </c:pt>
                <c:pt idx="1596">
                  <c:v>25.620137299771169</c:v>
                </c:pt>
                <c:pt idx="1597">
                  <c:v>#N/A</c:v>
                </c:pt>
                <c:pt idx="1598">
                  <c:v>27.805679846589349</c:v>
                </c:pt>
                <c:pt idx="1599">
                  <c:v>28.303954699059268</c:v>
                </c:pt>
                <c:pt idx="1600">
                  <c:v>28.837209302325579</c:v>
                </c:pt>
                <c:pt idx="1601">
                  <c:v>#N/A</c:v>
                </c:pt>
                <c:pt idx="1602">
                  <c:v>29.617486338797811</c:v>
                </c:pt>
                <c:pt idx="1603">
                  <c:v>29.515217787497718</c:v>
                </c:pt>
                <c:pt idx="1604">
                  <c:v>29.498041359205612</c:v>
                </c:pt>
                <c:pt idx="1605">
                  <c:v>29.701166180758019</c:v>
                </c:pt>
                <c:pt idx="1606">
                  <c:v>#N/A</c:v>
                </c:pt>
                <c:pt idx="1607">
                  <c:v>29.06301071363719</c:v>
                </c:pt>
                <c:pt idx="1608">
                  <c:v>28.996552349845761</c:v>
                </c:pt>
                <c:pt idx="1609">
                  <c:v>29.065555957986241</c:v>
                </c:pt>
                <c:pt idx="1610">
                  <c:v>29.047145054746181</c:v>
                </c:pt>
                <c:pt idx="1611">
                  <c:v>#N/A</c:v>
                </c:pt>
                <c:pt idx="1612">
                  <c:v>29.236060825488781</c:v>
                </c:pt>
                <c:pt idx="1613">
                  <c:v>29.743217493875331</c:v>
                </c:pt>
                <c:pt idx="1614">
                  <c:v>29.84844359742263</c:v>
                </c:pt>
                <c:pt idx="1615">
                  <c:v>29.924689229652479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30.081743869209809</c:v>
                </c:pt>
                <c:pt idx="1620">
                  <c:v>30.261723009814609</c:v>
                </c:pt>
                <c:pt idx="1621">
                  <c:v>#N/A</c:v>
                </c:pt>
                <c:pt idx="1622">
                  <c:v>29.733660576311241</c:v>
                </c:pt>
                <c:pt idx="1623">
                  <c:v>29.98451589397942</c:v>
                </c:pt>
                <c:pt idx="1624">
                  <c:v>29.944429261182471</c:v>
                </c:pt>
                <c:pt idx="1625">
                  <c:v>30.030987969376589</c:v>
                </c:pt>
                <c:pt idx="1626">
                  <c:v>#N/A</c:v>
                </c:pt>
                <c:pt idx="1627">
                  <c:v>30.024610336341262</c:v>
                </c:pt>
                <c:pt idx="1628">
                  <c:v>30.23277042446372</c:v>
                </c:pt>
                <c:pt idx="1629">
                  <c:v>30.31050228310502</c:v>
                </c:pt>
                <c:pt idx="1630">
                  <c:v>30.384720826098881</c:v>
                </c:pt>
                <c:pt idx="1631">
                  <c:v>30.992647058823529</c:v>
                </c:pt>
                <c:pt idx="1632">
                  <c:v>31.013879952201489</c:v>
                </c:pt>
                <c:pt idx="1633">
                  <c:v>31.031629275468919</c:v>
                </c:pt>
                <c:pt idx="1634">
                  <c:v>31.174089068825911</c:v>
                </c:pt>
                <c:pt idx="1635">
                  <c:v>#N/A</c:v>
                </c:pt>
                <c:pt idx="1636">
                  <c:v>31.66743648960739</c:v>
                </c:pt>
                <c:pt idx="1637">
                  <c:v>31.639253372759189</c:v>
                </c:pt>
                <c:pt idx="1638">
                  <c:v>31.39577934098482</c:v>
                </c:pt>
                <c:pt idx="1639">
                  <c:v>31.487312465271351</c:v>
                </c:pt>
                <c:pt idx="1640">
                  <c:v>#N/A</c:v>
                </c:pt>
                <c:pt idx="1641">
                  <c:v>#N/A</c:v>
                </c:pt>
                <c:pt idx="1642">
                  <c:v>31.65086447295036</c:v>
                </c:pt>
                <c:pt idx="1643">
                  <c:v>31.510925151092518</c:v>
                </c:pt>
                <c:pt idx="1644">
                  <c:v>31.405189249511761</c:v>
                </c:pt>
                <c:pt idx="1645">
                  <c:v>30.814223377587972</c:v>
                </c:pt>
                <c:pt idx="1646">
                  <c:v>#N/A</c:v>
                </c:pt>
                <c:pt idx="1647">
                  <c:v>30.452522255192878</c:v>
                </c:pt>
                <c:pt idx="1648">
                  <c:v>30.212292574395111</c:v>
                </c:pt>
                <c:pt idx="1649">
                  <c:v>30.307249605495219</c:v>
                </c:pt>
                <c:pt idx="1650">
                  <c:v>30.274888558692421</c:v>
                </c:pt>
                <c:pt idx="1651">
                  <c:v>#N/A</c:v>
                </c:pt>
                <c:pt idx="1652">
                  <c:v>30.21957573502047</c:v>
                </c:pt>
                <c:pt idx="1653">
                  <c:v>30.175144400968879</c:v>
                </c:pt>
                <c:pt idx="1654">
                  <c:v>30.248811853508531</c:v>
                </c:pt>
                <c:pt idx="1655">
                  <c:v>30.079180251513741</c:v>
                </c:pt>
                <c:pt idx="1656">
                  <c:v>#N/A</c:v>
                </c:pt>
                <c:pt idx="1657">
                  <c:v>30.47779022023143</c:v>
                </c:pt>
                <c:pt idx="1658">
                  <c:v>30.580982626564541</c:v>
                </c:pt>
                <c:pt idx="1659">
                  <c:v>30.655569063873561</c:v>
                </c:pt>
                <c:pt idx="1660">
                  <c:v>30.746911269187571</c:v>
                </c:pt>
                <c:pt idx="1661">
                  <c:v>#N/A</c:v>
                </c:pt>
                <c:pt idx="1662">
                  <c:v>31.061032863849771</c:v>
                </c:pt>
                <c:pt idx="1663">
                  <c:v>30.910115525500139</c:v>
                </c:pt>
                <c:pt idx="1664">
                  <c:v>30.943431685773351</c:v>
                </c:pt>
                <c:pt idx="1665">
                  <c:v>30.60514940800601</c:v>
                </c:pt>
                <c:pt idx="1666">
                  <c:v>#N/A</c:v>
                </c:pt>
                <c:pt idx="1667">
                  <c:v>30.738823529411761</c:v>
                </c:pt>
                <c:pt idx="1668">
                  <c:v>30.844553243574051</c:v>
                </c:pt>
                <c:pt idx="1669">
                  <c:v>30.869892675578988</c:v>
                </c:pt>
                <c:pt idx="1670">
                  <c:v>31.252950618449631</c:v>
                </c:pt>
                <c:pt idx="1671">
                  <c:v>#N/A</c:v>
                </c:pt>
                <c:pt idx="1672">
                  <c:v>31.137950556708809</c:v>
                </c:pt>
                <c:pt idx="1673">
                  <c:v>31.39677449778365</c:v>
                </c:pt>
                <c:pt idx="1674">
                  <c:v>31.585907244734109</c:v>
                </c:pt>
                <c:pt idx="1675">
                  <c:v>31.533742331288341</c:v>
                </c:pt>
                <c:pt idx="1676">
                  <c:v>#N/A</c:v>
                </c:pt>
                <c:pt idx="1677">
                  <c:v>31.374952847981891</c:v>
                </c:pt>
                <c:pt idx="1678">
                  <c:v>31.41080011309019</c:v>
                </c:pt>
                <c:pt idx="1679">
                  <c:v>30.976114350197481</c:v>
                </c:pt>
                <c:pt idx="1680">
                  <c:v>30.723739791608001</c:v>
                </c:pt>
                <c:pt idx="1681">
                  <c:v>#N/A</c:v>
                </c:pt>
                <c:pt idx="1682">
                  <c:v>30.228879791589129</c:v>
                </c:pt>
                <c:pt idx="1683">
                  <c:v>29.556604646857348</c:v>
                </c:pt>
                <c:pt idx="1684">
                  <c:v>29.595044378698219</c:v>
                </c:pt>
                <c:pt idx="1685">
                  <c:v>29.428624260355029</c:v>
                </c:pt>
                <c:pt idx="1686">
                  <c:v>#N/A</c:v>
                </c:pt>
                <c:pt idx="1687">
                  <c:v>30.275398360504742</c:v>
                </c:pt>
                <c:pt idx="1688">
                  <c:v>31.104141684346459</c:v>
                </c:pt>
                <c:pt idx="1689">
                  <c:v>31.030035010134512</c:v>
                </c:pt>
                <c:pt idx="1690">
                  <c:v>31.183192038333949</c:v>
                </c:pt>
                <c:pt idx="1691">
                  <c:v>#N/A</c:v>
                </c:pt>
                <c:pt idx="1692">
                  <c:v>30.958072820890031</c:v>
                </c:pt>
                <c:pt idx="1693">
                  <c:v>30.678168303202721</c:v>
                </c:pt>
                <c:pt idx="1694">
                  <c:v>30.738193489225129</c:v>
                </c:pt>
                <c:pt idx="1695">
                  <c:v>30.597492908774822</c:v>
                </c:pt>
                <c:pt idx="1696">
                  <c:v>#N/A</c:v>
                </c:pt>
                <c:pt idx="1697">
                  <c:v>28.79482340253438</c:v>
                </c:pt>
                <c:pt idx="1698">
                  <c:v>28.339754502284741</c:v>
                </c:pt>
                <c:pt idx="1699">
                  <c:v>28.055431381314261</c:v>
                </c:pt>
                <c:pt idx="1700">
                  <c:v>28.08396605627512</c:v>
                </c:pt>
                <c:pt idx="1701">
                  <c:v>28.041384231180881</c:v>
                </c:pt>
                <c:pt idx="1702">
                  <c:v>27.81934794227686</c:v>
                </c:pt>
                <c:pt idx="1703">
                  <c:v>27.907804574174602</c:v>
                </c:pt>
                <c:pt idx="1704">
                  <c:v>27.460542649405919</c:v>
                </c:pt>
                <c:pt idx="1705">
                  <c:v>#N/A</c:v>
                </c:pt>
                <c:pt idx="1706">
                  <c:v>#N/A</c:v>
                </c:pt>
                <c:pt idx="1707">
                  <c:v>28.211252653927811</c:v>
                </c:pt>
                <c:pt idx="1708">
                  <c:v>28.16391415702552</c:v>
                </c:pt>
                <c:pt idx="1709">
                  <c:v>27.640488963151881</c:v>
                </c:pt>
                <c:pt idx="1710">
                  <c:v>26.64335664335664</c:v>
                </c:pt>
                <c:pt idx="1711">
                  <c:v>#N/A</c:v>
                </c:pt>
                <c:pt idx="1712">
                  <c:v>25.69803516028956</c:v>
                </c:pt>
                <c:pt idx="1713">
                  <c:v>25.712563506415218</c:v>
                </c:pt>
                <c:pt idx="1714">
                  <c:v>25.353198047778061</c:v>
                </c:pt>
                <c:pt idx="1715">
                  <c:v>25.430259440020549</c:v>
                </c:pt>
                <c:pt idx="1716">
                  <c:v>#N/A</c:v>
                </c:pt>
                <c:pt idx="1717">
                  <c:v>26.902988269543631</c:v>
                </c:pt>
                <c:pt idx="1718">
                  <c:v>26.945133955319701</c:v>
                </c:pt>
                <c:pt idx="1719">
                  <c:v>27.218327919302439</c:v>
                </c:pt>
                <c:pt idx="1720">
                  <c:v>27.270395074397129</c:v>
                </c:pt>
                <c:pt idx="1721">
                  <c:v>#N/A</c:v>
                </c:pt>
                <c:pt idx="1722">
                  <c:v>27.46755464480874</c:v>
                </c:pt>
                <c:pt idx="1723">
                  <c:v>27.55354552436215</c:v>
                </c:pt>
                <c:pt idx="1724">
                  <c:v>28.98094589996597</c:v>
                </c:pt>
                <c:pt idx="1725">
                  <c:v>31.733627792406349</c:v>
                </c:pt>
                <c:pt idx="1726">
                  <c:v>#N/A</c:v>
                </c:pt>
                <c:pt idx="1727">
                  <c:v>30.732443996979612</c:v>
                </c:pt>
                <c:pt idx="1728">
                  <c:v>30.662312651762541</c:v>
                </c:pt>
                <c:pt idx="1729">
                  <c:v>30.002496047924119</c:v>
                </c:pt>
                <c:pt idx="1730">
                  <c:v>30.105385445191271</c:v>
                </c:pt>
                <c:pt idx="1731">
                  <c:v>#N/A</c:v>
                </c:pt>
                <c:pt idx="1732">
                  <c:v>29.874421678783872</c:v>
                </c:pt>
                <c:pt idx="1733">
                  <c:v>29.687371112760871</c:v>
                </c:pt>
                <c:pt idx="1734">
                  <c:v>29.328968903436991</c:v>
                </c:pt>
                <c:pt idx="1735">
                  <c:v>28.492661963836859</c:v>
                </c:pt>
                <c:pt idx="1736">
                  <c:v>#N/A</c:v>
                </c:pt>
                <c:pt idx="1737">
                  <c:v>26.24792342377976</c:v>
                </c:pt>
                <c:pt idx="1738">
                  <c:v>25.437363323961261</c:v>
                </c:pt>
                <c:pt idx="1739">
                  <c:v>25.040814739951799</c:v>
                </c:pt>
                <c:pt idx="1740">
                  <c:v>23.637481743408411</c:v>
                </c:pt>
                <c:pt idx="1741">
                  <c:v>#N/A</c:v>
                </c:pt>
                <c:pt idx="1742">
                  <c:v>20.778636261345738</c:v>
                </c:pt>
                <c:pt idx="1743">
                  <c:v>20.308886070282771</c:v>
                </c:pt>
                <c:pt idx="1744">
                  <c:v>19.998512568793689</c:v>
                </c:pt>
                <c:pt idx="1745">
                  <c:v>19.55104459919988</c:v>
                </c:pt>
                <c:pt idx="1746">
                  <c:v>#N/A</c:v>
                </c:pt>
                <c:pt idx="1747">
                  <c:v>16.004296455424271</c:v>
                </c:pt>
                <c:pt idx="1748">
                  <c:v>15.014546228624139</c:v>
                </c:pt>
                <c:pt idx="1749">
                  <c:v>14.720632902451079</c:v>
                </c:pt>
                <c:pt idx="1750">
                  <c:v>12.962447844228089</c:v>
                </c:pt>
                <c:pt idx="1751">
                  <c:v>#N/A</c:v>
                </c:pt>
                <c:pt idx="1752">
                  <c:v>11.079972658920029</c:v>
                </c:pt>
                <c:pt idx="1753">
                  <c:v>10.211027910142951</c:v>
                </c:pt>
                <c:pt idx="1754">
                  <c:v>10.06118286879674</c:v>
                </c:pt>
                <c:pt idx="1755">
                  <c:v>9.8303934871099052</c:v>
                </c:pt>
                <c:pt idx="1756">
                  <c:v>#N/A</c:v>
                </c:pt>
                <c:pt idx="1757">
                  <c:v>9.6064267872814426</c:v>
                </c:pt>
                <c:pt idx="1758">
                  <c:v>9.3806860300559336</c:v>
                </c:pt>
                <c:pt idx="1759">
                  <c:v>9.3358480398760602</c:v>
                </c:pt>
                <c:pt idx="1760">
                  <c:v>8.9846897663174854</c:v>
                </c:pt>
                <c:pt idx="1761">
                  <c:v>#N/A</c:v>
                </c:pt>
                <c:pt idx="1762">
                  <c:v>8.6418100274449436</c:v>
                </c:pt>
                <c:pt idx="1763">
                  <c:v>8.4809196016841533</c:v>
                </c:pt>
                <c:pt idx="1764">
                  <c:v>8.3861921613140158</c:v>
                </c:pt>
                <c:pt idx="1765">
                  <c:v>8.2016403280656132</c:v>
                </c:pt>
                <c:pt idx="1766">
                  <c:v>#N/A</c:v>
                </c:pt>
                <c:pt idx="1767">
                  <c:v>7.6574776934345454</c:v>
                </c:pt>
                <c:pt idx="1768">
                  <c:v>7.2205999469073534</c:v>
                </c:pt>
                <c:pt idx="1769">
                  <c:v>7.0949757748722373</c:v>
                </c:pt>
                <c:pt idx="1770">
                  <c:v>#N/A</c:v>
                </c:pt>
                <c:pt idx="1771">
                  <c:v>3.3465871438038439</c:v>
                </c:pt>
                <c:pt idx="1772">
                  <c:v>3.155870847974541</c:v>
                </c:pt>
                <c:pt idx="1773">
                  <c:v>3.1293509248823179</c:v>
                </c:pt>
                <c:pt idx="1774">
                  <c:v>3.191136469183308</c:v>
                </c:pt>
                <c:pt idx="1775">
                  <c:v>#N/A</c:v>
                </c:pt>
                <c:pt idx="1776">
                  <c:v>5.3153214309958594</c:v>
                </c:pt>
                <c:pt idx="1777">
                  <c:v>5.775430413608615</c:v>
                </c:pt>
                <c:pt idx="1778">
                  <c:v>6.0027567195037896</c:v>
                </c:pt>
                <c:pt idx="1779">
                  <c:v>6.1938338172265999</c:v>
                </c:pt>
                <c:pt idx="1780">
                  <c:v>#N/A</c:v>
                </c:pt>
                <c:pt idx="1781">
                  <c:v>6.6638871516920304</c:v>
                </c:pt>
                <c:pt idx="1782">
                  <c:v>7.4486721322962648</c:v>
                </c:pt>
                <c:pt idx="1783">
                  <c:v>7.5487582433001261</c:v>
                </c:pt>
                <c:pt idx="1784">
                  <c:v>7.9735155314503059</c:v>
                </c:pt>
                <c:pt idx="1785">
                  <c:v>#N/A</c:v>
                </c:pt>
                <c:pt idx="1786">
                  <c:v>7.7483209614704842</c:v>
                </c:pt>
                <c:pt idx="1787">
                  <c:v>7.8485491861288041</c:v>
                </c:pt>
                <c:pt idx="1788">
                  <c:v>7.8638165345413356</c:v>
                </c:pt>
                <c:pt idx="1789">
                  <c:v>7.5550520427671168</c:v>
                </c:pt>
                <c:pt idx="1790">
                  <c:v>11.23562586977221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8.6496805932887888</c:v>
                </c:pt>
                <c:pt idx="1801">
                  <c:v>8.6505190311418687</c:v>
                </c:pt>
                <c:pt idx="1802">
                  <c:v>9.3740729753782261</c:v>
                </c:pt>
                <c:pt idx="1803">
                  <c:v>9.6738159070598755</c:v>
                </c:pt>
                <c:pt idx="1804">
                  <c:v>#N/A</c:v>
                </c:pt>
                <c:pt idx="1805">
                  <c:v>9.7222222222222214</c:v>
                </c:pt>
                <c:pt idx="1806">
                  <c:v>10.199490025498729</c:v>
                </c:pt>
                <c:pt idx="1807">
                  <c:v>10.151788397956119</c:v>
                </c:pt>
                <c:pt idx="1808">
                  <c:v>10.50962627406569</c:v>
                </c:pt>
                <c:pt idx="1809">
                  <c:v>#N/A</c:v>
                </c:pt>
                <c:pt idx="1810">
                  <c:v>10.145583465339071</c:v>
                </c:pt>
                <c:pt idx="1811">
                  <c:v>9.8296396803859487</c:v>
                </c:pt>
                <c:pt idx="1812">
                  <c:v>9.8519190087639767</c:v>
                </c:pt>
                <c:pt idx="1813">
                  <c:v>9.5432238580596458</c:v>
                </c:pt>
                <c:pt idx="1814">
                  <c:v>#N/A</c:v>
                </c:pt>
                <c:pt idx="1815">
                  <c:v>10.172453088201779</c:v>
                </c:pt>
                <c:pt idx="1816">
                  <c:v>10.460155416730149</c:v>
                </c:pt>
                <c:pt idx="1817">
                  <c:v>10.49222797927461</c:v>
                </c:pt>
                <c:pt idx="1818">
                  <c:v>10.685975609756101</c:v>
                </c:pt>
                <c:pt idx="1819">
                  <c:v>#N/A</c:v>
                </c:pt>
                <c:pt idx="1820">
                  <c:v>10.555513336879701</c:v>
                </c:pt>
                <c:pt idx="1821">
                  <c:v>11.064670567672319</c:v>
                </c:pt>
                <c:pt idx="1822">
                  <c:v>11.399042480431641</c:v>
                </c:pt>
                <c:pt idx="1823">
                  <c:v>11.329488541508571</c:v>
                </c:pt>
                <c:pt idx="1824">
                  <c:v>#N/A</c:v>
                </c:pt>
                <c:pt idx="1825">
                  <c:v>#N/A</c:v>
                </c:pt>
                <c:pt idx="1826">
                  <c:v>10.693902072694501</c:v>
                </c:pt>
                <c:pt idx="1827">
                  <c:v>10.448991829697921</c:v>
                </c:pt>
                <c:pt idx="1828">
                  <c:v>10.29587567244471</c:v>
                </c:pt>
                <c:pt idx="1829">
                  <c:v>#N/A</c:v>
                </c:pt>
                <c:pt idx="1830">
                  <c:v>10.88577393379064</c:v>
                </c:pt>
                <c:pt idx="1831">
                  <c:v>11.0928757926147</c:v>
                </c:pt>
                <c:pt idx="1832">
                  <c:v>10.704727921498661</c:v>
                </c:pt>
                <c:pt idx="1833">
                  <c:v>10.754366406540321</c:v>
                </c:pt>
                <c:pt idx="1834">
                  <c:v>#N/A</c:v>
                </c:pt>
                <c:pt idx="1835">
                  <c:v>9.8668236332867334</c:v>
                </c:pt>
                <c:pt idx="1836">
                  <c:v>9.6994635902711437</c:v>
                </c:pt>
                <c:pt idx="1837">
                  <c:v>9.5164722283366352</c:v>
                </c:pt>
                <c:pt idx="1838">
                  <c:v>9.0736411455289296</c:v>
                </c:pt>
                <c:pt idx="1839">
                  <c:v>#N/A</c:v>
                </c:pt>
                <c:pt idx="1840">
                  <c:v>8.3635047067342505</c:v>
                </c:pt>
                <c:pt idx="1841">
                  <c:v>8.054612439500108</c:v>
                </c:pt>
                <c:pt idx="1842">
                  <c:v>7.9771874097603233</c:v>
                </c:pt>
                <c:pt idx="1843">
                  <c:v>7.4111310592459612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5.7318104906937393</c:v>
                </c:pt>
                <c:pt idx="1848">
                  <c:v>5.3822372119168067</c:v>
                </c:pt>
                <c:pt idx="1849">
                  <c:v>5.558291704777317</c:v>
                </c:pt>
                <c:pt idx="1850">
                  <c:v>5.4941962715441441</c:v>
                </c:pt>
                <c:pt idx="1851">
                  <c:v>#N/A</c:v>
                </c:pt>
                <c:pt idx="1852">
                  <c:v>5.6469760900140651</c:v>
                </c:pt>
                <c:pt idx="1853">
                  <c:v>5.7826239887442838</c:v>
                </c:pt>
                <c:pt idx="1854">
                  <c:v>5.7743705162470107</c:v>
                </c:pt>
                <c:pt idx="1855">
                  <c:v>5.4931948926617089</c:v>
                </c:pt>
                <c:pt idx="1856">
                  <c:v>#N/A</c:v>
                </c:pt>
                <c:pt idx="1857">
                  <c:v>5.4340204739868181</c:v>
                </c:pt>
                <c:pt idx="1858">
                  <c:v>5.3088667880655551</c:v>
                </c:pt>
                <c:pt idx="1859">
                  <c:v>5.1891740681166523</c:v>
                </c:pt>
                <c:pt idx="1860">
                  <c:v>5.1020408163265314</c:v>
                </c:pt>
                <c:pt idx="1861">
                  <c:v>#N/A</c:v>
                </c:pt>
                <c:pt idx="1862">
                  <c:v>5.0705405782930582</c:v>
                </c:pt>
                <c:pt idx="1863">
                  <c:v>5.0080324090242367</c:v>
                </c:pt>
                <c:pt idx="1864">
                  <c:v>4.9787026045667204</c:v>
                </c:pt>
                <c:pt idx="1865">
                  <c:v>4.9853372434017604</c:v>
                </c:pt>
                <c:pt idx="1866">
                  <c:v>#N/A</c:v>
                </c:pt>
                <c:pt idx="1867">
                  <c:v>4.948698262022754</c:v>
                </c:pt>
                <c:pt idx="1868">
                  <c:v>5.3461322869955161</c:v>
                </c:pt>
                <c:pt idx="1869">
                  <c:v>5.2554130754677324</c:v>
                </c:pt>
                <c:pt idx="1870">
                  <c:v>#N/A</c:v>
                </c:pt>
                <c:pt idx="1871">
                  <c:v>4.7044801233962001</c:v>
                </c:pt>
                <c:pt idx="1872">
                  <c:v>4.5425867507886437</c:v>
                </c:pt>
                <c:pt idx="1873">
                  <c:v>4.1634541249036241</c:v>
                </c:pt>
                <c:pt idx="1874">
                  <c:v>4.0997967622117883</c:v>
                </c:pt>
                <c:pt idx="1875">
                  <c:v>#N/A</c:v>
                </c:pt>
                <c:pt idx="1876">
                  <c:v>#N/A</c:v>
                </c:pt>
                <c:pt idx="1877">
                  <c:v>4.2801010384507441</c:v>
                </c:pt>
                <c:pt idx="1878">
                  <c:v>3.9289974040552869</c:v>
                </c:pt>
                <c:pt idx="1879">
                  <c:v>3.8734123921128338</c:v>
                </c:pt>
                <c:pt idx="1880">
                  <c:v>#N/A</c:v>
                </c:pt>
                <c:pt idx="1881">
                  <c:v>3.422879988777443</c:v>
                </c:pt>
                <c:pt idx="1882">
                  <c:v>3.4589209289272431</c:v>
                </c:pt>
                <c:pt idx="1883">
                  <c:v>3.4185034395619822</c:v>
                </c:pt>
                <c:pt idx="1884">
                  <c:v>3.5432516201746971</c:v>
                </c:pt>
                <c:pt idx="1885">
                  <c:v>#N/A</c:v>
                </c:pt>
                <c:pt idx="1886">
                  <c:v>#N/A</c:v>
                </c:pt>
                <c:pt idx="1887">
                  <c:v>3.6054469766457351</c:v>
                </c:pt>
                <c:pt idx="1888">
                  <c:v>3.6503565628750971</c:v>
                </c:pt>
                <c:pt idx="1889">
                  <c:v>3.8390837104072402</c:v>
                </c:pt>
                <c:pt idx="1890">
                  <c:v>3.9348903043170562</c:v>
                </c:pt>
                <c:pt idx="1891">
                  <c:v>#N/A</c:v>
                </c:pt>
                <c:pt idx="1892">
                  <c:v>3.8742638189171932</c:v>
                </c:pt>
                <c:pt idx="1893">
                  <c:v>4.0304236565254481</c:v>
                </c:pt>
                <c:pt idx="1894">
                  <c:v>4.0153780435711228</c:v>
                </c:pt>
                <c:pt idx="1895">
                  <c:v>3.6899843282518878</c:v>
                </c:pt>
                <c:pt idx="1896">
                  <c:v>#N/A</c:v>
                </c:pt>
                <c:pt idx="1897">
                  <c:v>3.6677608106179531</c:v>
                </c:pt>
                <c:pt idx="1898">
                  <c:v>3.7082023435267222</c:v>
                </c:pt>
                <c:pt idx="1899">
                  <c:v>3.871752665855579</c:v>
                </c:pt>
                <c:pt idx="1900">
                  <c:v>3.570150962295199</c:v>
                </c:pt>
                <c:pt idx="1901">
                  <c:v>#N/A</c:v>
                </c:pt>
                <c:pt idx="1902">
                  <c:v>3.405107661492238</c:v>
                </c:pt>
                <c:pt idx="1903">
                  <c:v>3.4043770562151341</c:v>
                </c:pt>
                <c:pt idx="1904">
                  <c:v>3.3690987124463518</c:v>
                </c:pt>
                <c:pt idx="1905">
                  <c:v>3.335480638465393</c:v>
                </c:pt>
                <c:pt idx="1906">
                  <c:v>#N/A</c:v>
                </c:pt>
                <c:pt idx="1907">
                  <c:v>3.3789104445558018</c:v>
                </c:pt>
                <c:pt idx="1908">
                  <c:v>3.345751540335292</c:v>
                </c:pt>
                <c:pt idx="1909">
                  <c:v>3.4940450566795809</c:v>
                </c:pt>
                <c:pt idx="1910">
                  <c:v>3.501973448152135</c:v>
                </c:pt>
                <c:pt idx="1911">
                  <c:v>#N/A</c:v>
                </c:pt>
                <c:pt idx="1912">
                  <c:v>3.6765234908986262</c:v>
                </c:pt>
                <c:pt idx="1913">
                  <c:v>3.6066517889280831</c:v>
                </c:pt>
                <c:pt idx="1914">
                  <c:v>3.590703029430812</c:v>
                </c:pt>
                <c:pt idx="1915">
                  <c:v>3.524926264297533</c:v>
                </c:pt>
                <c:pt idx="1916">
                  <c:v>#N/A</c:v>
                </c:pt>
                <c:pt idx="1917">
                  <c:v>3.4678753867184691</c:v>
                </c:pt>
                <c:pt idx="1918">
                  <c:v>3.4177579507842859</c:v>
                </c:pt>
                <c:pt idx="1919">
                  <c:v>3.151019236290554</c:v>
                </c:pt>
                <c:pt idx="1920">
                  <c:v>3.1153542459263508</c:v>
                </c:pt>
                <c:pt idx="1921">
                  <c:v>#N/A</c:v>
                </c:pt>
                <c:pt idx="1922">
                  <c:v>3.3172973361097151</c:v>
                </c:pt>
                <c:pt idx="1923">
                  <c:v>3.409661905103726</c:v>
                </c:pt>
                <c:pt idx="1924">
                  <c:v>3.2989099254159502</c:v>
                </c:pt>
                <c:pt idx="1925">
                  <c:v>3.4391154508902928</c:v>
                </c:pt>
                <c:pt idx="1926">
                  <c:v>#N/A</c:v>
                </c:pt>
                <c:pt idx="1927">
                  <c:v>3.6092052601486562</c:v>
                </c:pt>
                <c:pt idx="1928">
                  <c:v>3.600771593912981</c:v>
                </c:pt>
                <c:pt idx="1929">
                  <c:v>3.8868248070877391</c:v>
                </c:pt>
                <c:pt idx="1930">
                  <c:v>3.9024042234429621</c:v>
                </c:pt>
                <c:pt idx="1931">
                  <c:v>#N/A</c:v>
                </c:pt>
                <c:pt idx="1932">
                  <c:v>#N/A</c:v>
                </c:pt>
                <c:pt idx="1933">
                  <c:v>3.5198300283286121</c:v>
                </c:pt>
                <c:pt idx="1934">
                  <c:v>3.3441742081447958</c:v>
                </c:pt>
                <c:pt idx="1935">
                  <c:v>2.7721100401041299</c:v>
                </c:pt>
                <c:pt idx="1936">
                  <c:v>2.7914498664041631</c:v>
                </c:pt>
                <c:pt idx="1937">
                  <c:v>#N/A</c:v>
                </c:pt>
                <c:pt idx="1938">
                  <c:v>2.9707142355502492</c:v>
                </c:pt>
                <c:pt idx="1939">
                  <c:v>3.0049849048655481</c:v>
                </c:pt>
                <c:pt idx="1940">
                  <c:v>2.9845505617977528</c:v>
                </c:pt>
                <c:pt idx="1941">
                  <c:v>#N/A</c:v>
                </c:pt>
                <c:pt idx="1942">
                  <c:v>2.9675251959686451</c:v>
                </c:pt>
                <c:pt idx="1943">
                  <c:v>3.0214220919684598</c:v>
                </c:pt>
                <c:pt idx="1944">
                  <c:v>3.106674113376152</c:v>
                </c:pt>
                <c:pt idx="1945">
                  <c:v>3.7631781051455699</c:v>
                </c:pt>
                <c:pt idx="1946">
                  <c:v>#N/A</c:v>
                </c:pt>
                <c:pt idx="1947">
                  <c:v>#N/A</c:v>
                </c:pt>
                <c:pt idx="1948">
                  <c:v>4.2073000835887431</c:v>
                </c:pt>
                <c:pt idx="1949">
                  <c:v>4.2441982019652942</c:v>
                </c:pt>
                <c:pt idx="1950">
                  <c:v>4.2997286579002303</c:v>
                </c:pt>
                <c:pt idx="1951">
                  <c:v>#N/A</c:v>
                </c:pt>
                <c:pt idx="1952">
                  <c:v>4.0362153569700743</c:v>
                </c:pt>
                <c:pt idx="1953">
                  <c:v>3.9812323190505761</c:v>
                </c:pt>
                <c:pt idx="1954">
                  <c:v>3.8726571113561188</c:v>
                </c:pt>
                <c:pt idx="1955">
                  <c:v>4.1959487391484078</c:v>
                </c:pt>
                <c:pt idx="1956">
                  <c:v>#N/A</c:v>
                </c:pt>
                <c:pt idx="1957">
                  <c:v>3.7265801935351042</c:v>
                </c:pt>
                <c:pt idx="1958">
                  <c:v>3.8461538461538458</c:v>
                </c:pt>
                <c:pt idx="1959">
                  <c:v>3.815329817110761</c:v>
                </c:pt>
                <c:pt idx="1960">
                  <c:v>3.442622950819672</c:v>
                </c:pt>
                <c:pt idx="1961">
                  <c:v>#N/A</c:v>
                </c:pt>
                <c:pt idx="1962">
                  <c:v>2.5275393660877201</c:v>
                </c:pt>
                <c:pt idx="1963">
                  <c:v>2.4897105458471089</c:v>
                </c:pt>
                <c:pt idx="1964">
                  <c:v>2.4340907558492351</c:v>
                </c:pt>
                <c:pt idx="1965">
                  <c:v>2.1233705147157642</c:v>
                </c:pt>
                <c:pt idx="1966">
                  <c:v>#N/A</c:v>
                </c:pt>
                <c:pt idx="1967">
                  <c:v>2.378718842133476</c:v>
                </c:pt>
                <c:pt idx="1968">
                  <c:v>2.3779221649139259</c:v>
                </c:pt>
                <c:pt idx="1969">
                  <c:v>2.3615199357773622</c:v>
                </c:pt>
                <c:pt idx="1970">
                  <c:v>1.206885181032777</c:v>
                </c:pt>
                <c:pt idx="1971">
                  <c:v>#N/A</c:v>
                </c:pt>
                <c:pt idx="1972">
                  <c:v>-0.87325028894310996</c:v>
                </c:pt>
                <c:pt idx="1973">
                  <c:v>-0.71236041586445897</c:v>
                </c:pt>
                <c:pt idx="1974">
                  <c:v>-0.58955462992630603</c:v>
                </c:pt>
                <c:pt idx="1975">
                  <c:v>-0.30080000000000001</c:v>
                </c:pt>
                <c:pt idx="1976">
                  <c:v>#N/A</c:v>
                </c:pt>
                <c:pt idx="1977">
                  <c:v>6.3661828367710003E-3</c:v>
                </c:pt>
                <c:pt idx="1978">
                  <c:v>0.26081424936386799</c:v>
                </c:pt>
                <c:pt idx="1979">
                  <c:v>0.55336471186871905</c:v>
                </c:pt>
                <c:pt idx="1980">
                  <c:v>0.61376866616046599</c:v>
                </c:pt>
                <c:pt idx="1981">
                  <c:v>#N/A</c:v>
                </c:pt>
                <c:pt idx="1982">
                  <c:v>1.149714142112207</c:v>
                </c:pt>
                <c:pt idx="1983">
                  <c:v>1.3660003759634061</c:v>
                </c:pt>
                <c:pt idx="1984">
                  <c:v>0.89658178195629201</c:v>
                </c:pt>
                <c:pt idx="1985">
                  <c:v>0.97612534195473799</c:v>
                </c:pt>
                <c:pt idx="1986">
                  <c:v>#N/A</c:v>
                </c:pt>
                <c:pt idx="1987">
                  <c:v>1.366374759331719</c:v>
                </c:pt>
                <c:pt idx="1988">
                  <c:v>1.788708775852432</c:v>
                </c:pt>
                <c:pt idx="1989">
                  <c:v>1.6434108527131781</c:v>
                </c:pt>
                <c:pt idx="1990">
                  <c:v>1.586612953207313</c:v>
                </c:pt>
                <c:pt idx="1991">
                  <c:v>#N/A</c:v>
                </c:pt>
                <c:pt idx="1992">
                  <c:v>#N/A</c:v>
                </c:pt>
                <c:pt idx="1993">
                  <c:v>2.0163285502226622</c:v>
                </c:pt>
                <c:pt idx="1994">
                  <c:v>1.919753086419753</c:v>
                </c:pt>
                <c:pt idx="1995">
                  <c:v>2.1346165710407798</c:v>
                </c:pt>
                <c:pt idx="1996">
                  <c:v>2.0072655624653648</c:v>
                </c:pt>
                <c:pt idx="1997">
                  <c:v>#N/A</c:v>
                </c:pt>
                <c:pt idx="1998">
                  <c:v>1.981416528213648</c:v>
                </c:pt>
                <c:pt idx="1999">
                  <c:v>2.0306442680450432</c:v>
                </c:pt>
                <c:pt idx="2000">
                  <c:v>2.6127239036442251</c:v>
                </c:pt>
                <c:pt idx="2001">
                  <c:v>2.5694873378628782</c:v>
                </c:pt>
                <c:pt idx="2002">
                  <c:v>#N/A</c:v>
                </c:pt>
                <c:pt idx="2003">
                  <c:v>2.4514936864798278</c:v>
                </c:pt>
                <c:pt idx="2004">
                  <c:v>2.4143877802414391</c:v>
                </c:pt>
                <c:pt idx="2005">
                  <c:v>2.53835253527201</c:v>
                </c:pt>
                <c:pt idx="2006">
                  <c:v>2.5505174963035979</c:v>
                </c:pt>
                <c:pt idx="2007">
                  <c:v>#N/A</c:v>
                </c:pt>
                <c:pt idx="2008">
                  <c:v>2.5255636318837009</c:v>
                </c:pt>
                <c:pt idx="2009">
                  <c:v>2.520024645717807</c:v>
                </c:pt>
                <c:pt idx="2010">
                  <c:v>2.5135534746180381</c:v>
                </c:pt>
                <c:pt idx="2011">
                  <c:v>2.5318795047126219</c:v>
                </c:pt>
                <c:pt idx="2012">
                  <c:v>#N/A</c:v>
                </c:pt>
                <c:pt idx="2013">
                  <c:v>#N/A</c:v>
                </c:pt>
                <c:pt idx="2014">
                  <c:v>2.8946066303809999</c:v>
                </c:pt>
                <c:pt idx="2015">
                  <c:v>2.692498143104729</c:v>
                </c:pt>
                <c:pt idx="2016">
                  <c:v>#N/A</c:v>
                </c:pt>
                <c:pt idx="2017">
                  <c:v>5.6585738864461863</c:v>
                </c:pt>
                <c:pt idx="2018">
                  <c:v>6.2327669124719458</c:v>
                </c:pt>
                <c:pt idx="2019">
                  <c:v>6.4142939777620667</c:v>
                </c:pt>
                <c:pt idx="2020">
                  <c:v>6.3066538090646089</c:v>
                </c:pt>
                <c:pt idx="2021">
                  <c:v>#N/A</c:v>
                </c:pt>
                <c:pt idx="2022">
                  <c:v>5.8429427301423686</c:v>
                </c:pt>
                <c:pt idx="2023">
                  <c:v>5.8334407631816418</c:v>
                </c:pt>
                <c:pt idx="2024">
                  <c:v>6.3873938136307631</c:v>
                </c:pt>
                <c:pt idx="2025">
                  <c:v>6.6575645276640012</c:v>
                </c:pt>
                <c:pt idx="2026">
                  <c:v>#N/A</c:v>
                </c:pt>
                <c:pt idx="2027">
                  <c:v>6.006514657980456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6.3475340751958909</c:v>
                </c:pt>
                <c:pt idx="2034">
                  <c:v>6.3685458377239197</c:v>
                </c:pt>
                <c:pt idx="2035">
                  <c:v>6.3817175974710221</c:v>
                </c:pt>
                <c:pt idx="2036">
                  <c:v>#N/A</c:v>
                </c:pt>
                <c:pt idx="2037">
                  <c:v>5.2489462592202321</c:v>
                </c:pt>
                <c:pt idx="2038">
                  <c:v>5.9717337933780108</c:v>
                </c:pt>
                <c:pt idx="2039">
                  <c:v>6.822286134706709</c:v>
                </c:pt>
                <c:pt idx="2040">
                  <c:v>6.9157126598379861</c:v>
                </c:pt>
                <c:pt idx="2041">
                  <c:v>#N/A</c:v>
                </c:pt>
                <c:pt idx="2042">
                  <c:v>6.6680151024811218</c:v>
                </c:pt>
                <c:pt idx="2043">
                  <c:v>6.5486247212272763</c:v>
                </c:pt>
                <c:pt idx="2044">
                  <c:v>6.7421059764195688</c:v>
                </c:pt>
                <c:pt idx="2045">
                  <c:v>6.7466775155953354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6.6176970686254508</c:v>
                </c:pt>
                <c:pt idx="2050">
                  <c:v>6.506056893970328</c:v>
                </c:pt>
                <c:pt idx="2051">
                  <c:v>6.2270314414046553</c:v>
                </c:pt>
                <c:pt idx="2052">
                  <c:v>#N/A</c:v>
                </c:pt>
                <c:pt idx="2053">
                  <c:v>#N/A</c:v>
                </c:pt>
                <c:pt idx="2054">
                  <c:v>5.0782584922424991</c:v>
                </c:pt>
                <c:pt idx="2055">
                  <c:v>5.1020408163265314</c:v>
                </c:pt>
                <c:pt idx="2056">
                  <c:v>5.1475634866163347</c:v>
                </c:pt>
                <c:pt idx="2057">
                  <c:v>#N/A</c:v>
                </c:pt>
                <c:pt idx="2058">
                  <c:v>#N/A</c:v>
                </c:pt>
                <c:pt idx="2059">
                  <c:v>4.1488628532046858</c:v>
                </c:pt>
                <c:pt idx="2060">
                  <c:v>4.0959867604468352</c:v>
                </c:pt>
                <c:pt idx="2061">
                  <c:v>3.5312780191737358</c:v>
                </c:pt>
                <c:pt idx="2062">
                  <c:v>#N/A</c:v>
                </c:pt>
                <c:pt idx="2063">
                  <c:v>#N/A</c:v>
                </c:pt>
                <c:pt idx="2064">
                  <c:v>2.4544517016156751</c:v>
                </c:pt>
                <c:pt idx="2065">
                  <c:v>2.3370910090734118</c:v>
                </c:pt>
                <c:pt idx="2066">
                  <c:v>1.683202189531303</c:v>
                </c:pt>
                <c:pt idx="2067">
                  <c:v>#N/A</c:v>
                </c:pt>
                <c:pt idx="2068">
                  <c:v>#N/A</c:v>
                </c:pt>
                <c:pt idx="2069">
                  <c:v>0.68562894576064104</c:v>
                </c:pt>
                <c:pt idx="2070">
                  <c:v>0.53595658073270003</c:v>
                </c:pt>
                <c:pt idx="2071">
                  <c:v>3.3932813030200001E-2</c:v>
                </c:pt>
                <c:pt idx="2072">
                  <c:v>#N/A</c:v>
                </c:pt>
                <c:pt idx="2073">
                  <c:v>-1.1566913248150641</c:v>
                </c:pt>
                <c:pt idx="2074">
                  <c:v>-1.264120494889726</c:v>
                </c:pt>
                <c:pt idx="2075">
                  <c:v>-1.6720386784850929</c:v>
                </c:pt>
                <c:pt idx="2076">
                  <c:v>#N/A</c:v>
                </c:pt>
                <c:pt idx="2077">
                  <c:v>#N/A</c:v>
                </c:pt>
                <c:pt idx="2078">
                  <c:v>-2.0764954116149781</c:v>
                </c:pt>
                <c:pt idx="2079">
                  <c:v>-2.062684168229306</c:v>
                </c:pt>
                <c:pt idx="2080">
                  <c:v>-2.1501775068658322</c:v>
                </c:pt>
                <c:pt idx="2081">
                  <c:v>#N/A</c:v>
                </c:pt>
                <c:pt idx="2082">
                  <c:v>#N/A</c:v>
                </c:pt>
                <c:pt idx="2083">
                  <c:v>-2.5469616953004879</c:v>
                </c:pt>
                <c:pt idx="2084">
                  <c:v>-2.4791179418643501</c:v>
                </c:pt>
                <c:pt idx="2085">
                  <c:v>-2.4535365690600348</c:v>
                </c:pt>
                <c:pt idx="2086">
                  <c:v>#N/A</c:v>
                </c:pt>
                <c:pt idx="2087">
                  <c:v>#N/A</c:v>
                </c:pt>
                <c:pt idx="2088">
                  <c:v>-2.1714438431215339</c:v>
                </c:pt>
                <c:pt idx="2089">
                  <c:v>-2.2449388655041091</c:v>
                </c:pt>
                <c:pt idx="2090">
                  <c:v>-2.2076969252317751</c:v>
                </c:pt>
                <c:pt idx="2091">
                  <c:v>-2.2071080882843241</c:v>
                </c:pt>
                <c:pt idx="2092">
                  <c:v>-2.1602880384051208</c:v>
                </c:pt>
                <c:pt idx="2093">
                  <c:v>#N/A</c:v>
                </c:pt>
                <c:pt idx="2094">
                  <c:v>#N/A</c:v>
                </c:pt>
                <c:pt idx="2095">
                  <c:v>-1.6403280656131229</c:v>
                </c:pt>
                <c:pt idx="2096">
                  <c:v>-1.763961925048259</c:v>
                </c:pt>
                <c:pt idx="2097">
                  <c:v>-1.8687238145906759</c:v>
                </c:pt>
                <c:pt idx="2098">
                  <c:v>#N/A</c:v>
                </c:pt>
                <c:pt idx="2099">
                  <c:v>#N/A</c:v>
                </c:pt>
                <c:pt idx="2100">
                  <c:v>-1.5894127818048811</c:v>
                </c:pt>
                <c:pt idx="2101">
                  <c:v>-1.6226640952317619</c:v>
                </c:pt>
                <c:pt idx="2102">
                  <c:v>-1.323490289970737</c:v>
                </c:pt>
                <c:pt idx="2103">
                  <c:v>#N/A</c:v>
                </c:pt>
                <c:pt idx="2104">
                  <c:v>#N/A</c:v>
                </c:pt>
                <c:pt idx="2105">
                  <c:v>-1.1366657803775591</c:v>
                </c:pt>
                <c:pt idx="2106">
                  <c:v>-1.1366657803775591</c:v>
                </c:pt>
                <c:pt idx="2107">
                  <c:v>-1.1307702540907281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-1.4963091042096159</c:v>
                </c:pt>
                <c:pt idx="2112">
                  <c:v>-1.5230114392125571</c:v>
                </c:pt>
                <c:pt idx="2113">
                  <c:v>-1.549717326238776</c:v>
                </c:pt>
                <c:pt idx="2114">
                  <c:v>#N/A</c:v>
                </c:pt>
                <c:pt idx="2115">
                  <c:v>#N/A</c:v>
                </c:pt>
                <c:pt idx="2116">
                  <c:v>-1.3032145960034749</c:v>
                </c:pt>
                <c:pt idx="2117">
                  <c:v>-1.8012588723717691</c:v>
                </c:pt>
                <c:pt idx="2118">
                  <c:v>-2.5078790317172941</c:v>
                </c:pt>
                <c:pt idx="2119">
                  <c:v>#N/A</c:v>
                </c:pt>
                <c:pt idx="2120">
                  <c:v>#N/A</c:v>
                </c:pt>
                <c:pt idx="2121">
                  <c:v>-2.2199798183652879</c:v>
                </c:pt>
                <c:pt idx="2122">
                  <c:v>-2.166307857911733</c:v>
                </c:pt>
                <c:pt idx="2123">
                  <c:v>-2.220427937020589</c:v>
                </c:pt>
                <c:pt idx="2124">
                  <c:v>#N/A</c:v>
                </c:pt>
                <c:pt idx="2125">
                  <c:v>#N/A</c:v>
                </c:pt>
                <c:pt idx="2126">
                  <c:v>-3.1810490693739419</c:v>
                </c:pt>
                <c:pt idx="2127">
                  <c:v>#N/A</c:v>
                </c:pt>
                <c:pt idx="2128">
                  <c:v>#N/A</c:v>
                </c:pt>
                <c:pt idx="2129">
                  <c:v>-4.0171580309116912</c:v>
                </c:pt>
                <c:pt idx="2130">
                  <c:v>-4.1746118223917188</c:v>
                </c:pt>
                <c:pt idx="2131">
                  <c:v>-4.7683923705722071</c:v>
                </c:pt>
                <c:pt idx="2132">
                  <c:v>#N/A</c:v>
                </c:pt>
                <c:pt idx="2133">
                  <c:v>#N/A</c:v>
                </c:pt>
                <c:pt idx="2134">
                  <c:v>-5.5487389229720518</c:v>
                </c:pt>
                <c:pt idx="2135">
                  <c:v>-5.6424619167975951</c:v>
                </c:pt>
                <c:pt idx="2136">
                  <c:v>-5.7191663819610516</c:v>
                </c:pt>
                <c:pt idx="2137">
                  <c:v>#N/A</c:v>
                </c:pt>
                <c:pt idx="2138">
                  <c:v>#N/A</c:v>
                </c:pt>
                <c:pt idx="2139">
                  <c:v>-5.4394168615046068</c:v>
                </c:pt>
                <c:pt idx="2140">
                  <c:v>-5.5547907488986779</c:v>
                </c:pt>
                <c:pt idx="2141">
                  <c:v>-5.4633138132965904</c:v>
                </c:pt>
                <c:pt idx="2142">
                  <c:v>#N/A</c:v>
                </c:pt>
                <c:pt idx="2143">
                  <c:v>#N/A</c:v>
                </c:pt>
                <c:pt idx="2144">
                  <c:v>-5.3908355795148246</c:v>
                </c:pt>
                <c:pt idx="2145">
                  <c:v>-5.7004496713939812</c:v>
                </c:pt>
                <c:pt idx="2146">
                  <c:v>-5.7822658735648078</c:v>
                </c:pt>
                <c:pt idx="2147">
                  <c:v>#N/A</c:v>
                </c:pt>
                <c:pt idx="2148">
                  <c:v>#N/A</c:v>
                </c:pt>
                <c:pt idx="2149">
                  <c:v>-5.6970787761318009</c:v>
                </c:pt>
                <c:pt idx="2150">
                  <c:v>-5.8513953327331896</c:v>
                </c:pt>
                <c:pt idx="2151">
                  <c:v>-5.7538994800693244</c:v>
                </c:pt>
                <c:pt idx="2152">
                  <c:v>#N/A</c:v>
                </c:pt>
                <c:pt idx="2153">
                  <c:v>#N/A</c:v>
                </c:pt>
                <c:pt idx="2154">
                  <c:v>-4.6148507980569047</c:v>
                </c:pt>
                <c:pt idx="2155">
                  <c:v>-4.3303261623872311</c:v>
                </c:pt>
                <c:pt idx="2156">
                  <c:v>-4.0647581989994439</c:v>
                </c:pt>
                <c:pt idx="2157">
                  <c:v>#N/A</c:v>
                </c:pt>
                <c:pt idx="2158">
                  <c:v>#N/A</c:v>
                </c:pt>
                <c:pt idx="2159">
                  <c:v>-4.1429167245933547</c:v>
                </c:pt>
                <c:pt idx="2160">
                  <c:v>-4.0817745636603853</c:v>
                </c:pt>
                <c:pt idx="2161">
                  <c:v>-4.1605788631461769</c:v>
                </c:pt>
                <c:pt idx="2162">
                  <c:v>#N/A</c:v>
                </c:pt>
                <c:pt idx="2163">
                  <c:v>#N/A</c:v>
                </c:pt>
                <c:pt idx="2164">
                  <c:v>-3.8592587441763442</c:v>
                </c:pt>
                <c:pt idx="2165">
                  <c:v>-3.5791229411355898</c:v>
                </c:pt>
                <c:pt idx="2166">
                  <c:v>-3.8525614327363602</c:v>
                </c:pt>
                <c:pt idx="2167">
                  <c:v>#N/A</c:v>
                </c:pt>
                <c:pt idx="2168">
                  <c:v>#N/A</c:v>
                </c:pt>
                <c:pt idx="2169">
                  <c:v>-3.4163208852005531</c:v>
                </c:pt>
                <c:pt idx="2170">
                  <c:v>-3.20066220597365</c:v>
                </c:pt>
                <c:pt idx="2171">
                  <c:v>-3.0411695745121028</c:v>
                </c:pt>
                <c:pt idx="2172">
                  <c:v>#N/A</c:v>
                </c:pt>
                <c:pt idx="2173">
                  <c:v>#N/A</c:v>
                </c:pt>
                <c:pt idx="2174">
                  <c:v>-3.7650602409638552</c:v>
                </c:pt>
                <c:pt idx="2175">
                  <c:v>-3.5438188410754599</c:v>
                </c:pt>
                <c:pt idx="2176">
                  <c:v>-3.4822466990490519</c:v>
                </c:pt>
                <c:pt idx="2177">
                  <c:v>#N/A</c:v>
                </c:pt>
                <c:pt idx="2178">
                  <c:v>#N/A</c:v>
                </c:pt>
                <c:pt idx="2179">
                  <c:v>-3.4318073275567991</c:v>
                </c:pt>
                <c:pt idx="2180">
                  <c:v>-3.1169008320829348</c:v>
                </c:pt>
                <c:pt idx="2181">
                  <c:v>-2.8014450276054799</c:v>
                </c:pt>
                <c:pt idx="2182">
                  <c:v>#N/A</c:v>
                </c:pt>
                <c:pt idx="2183">
                  <c:v>#N/A</c:v>
                </c:pt>
                <c:pt idx="2184">
                  <c:v>-1.9727891156462589</c:v>
                </c:pt>
                <c:pt idx="2185">
                  <c:v>-1.780859162588363</c:v>
                </c:pt>
                <c:pt idx="2186">
                  <c:v>-2.1267949065293958</c:v>
                </c:pt>
                <c:pt idx="2187">
                  <c:v>#N/A</c:v>
                </c:pt>
                <c:pt idx="2188">
                  <c:v>#N/A</c:v>
                </c:pt>
                <c:pt idx="2189">
                  <c:v>-3.1616317234911921</c:v>
                </c:pt>
                <c:pt idx="2190">
                  <c:v>-3.1882116543871399</c:v>
                </c:pt>
                <c:pt idx="2191">
                  <c:v>-2.560160427807487</c:v>
                </c:pt>
                <c:pt idx="2192">
                  <c:v>#N/A</c:v>
                </c:pt>
                <c:pt idx="2193">
                  <c:v>#N/A</c:v>
                </c:pt>
                <c:pt idx="2194">
                  <c:v>-2.4986673773987209</c:v>
                </c:pt>
                <c:pt idx="2195">
                  <c:v>-2.8666224286662239</c:v>
                </c:pt>
                <c:pt idx="2196">
                  <c:v>#N/A</c:v>
                </c:pt>
                <c:pt idx="2197">
                  <c:v>#N/A</c:v>
                </c:pt>
                <c:pt idx="2198">
                  <c:v>-2.1703169456759079</c:v>
                </c:pt>
                <c:pt idx="2199">
                  <c:v>-1.568082572449385</c:v>
                </c:pt>
                <c:pt idx="2200">
                  <c:v>-1.505248564072093</c:v>
                </c:pt>
                <c:pt idx="2201">
                  <c:v>#N/A</c:v>
                </c:pt>
                <c:pt idx="2202">
                  <c:v>#N/A</c:v>
                </c:pt>
                <c:pt idx="2203">
                  <c:v>-0.62722831110524202</c:v>
                </c:pt>
                <c:pt idx="2204">
                  <c:v>-0.86348955243556802</c:v>
                </c:pt>
                <c:pt idx="2205">
                  <c:v>-0.98090849242922995</c:v>
                </c:pt>
                <c:pt idx="2206">
                  <c:v>#N/A</c:v>
                </c:pt>
                <c:pt idx="2207">
                  <c:v>#N/A</c:v>
                </c:pt>
                <c:pt idx="2208">
                  <c:v>-0.99973691133912101</c:v>
                </c:pt>
                <c:pt idx="2209">
                  <c:v>-1.3613456378035209</c:v>
                </c:pt>
                <c:pt idx="2210">
                  <c:v>-1.282386809735671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-1.3768916022601809</c:v>
                </c:pt>
                <c:pt idx="2215">
                  <c:v>-1.606425702811245</c:v>
                </c:pt>
                <c:pt idx="2216">
                  <c:v>-1.680563635188417</c:v>
                </c:pt>
                <c:pt idx="2217">
                  <c:v>#N/A</c:v>
                </c:pt>
                <c:pt idx="2218">
                  <c:v>#N/A</c:v>
                </c:pt>
                <c:pt idx="2219">
                  <c:v>-2.5998852991779771</c:v>
                </c:pt>
                <c:pt idx="2220">
                  <c:v>-2.5335794767330828</c:v>
                </c:pt>
                <c:pt idx="2221">
                  <c:v>-2.8488040098978491</c:v>
                </c:pt>
                <c:pt idx="2222">
                  <c:v>#N/A</c:v>
                </c:pt>
                <c:pt idx="2223">
                  <c:v>#N/A</c:v>
                </c:pt>
                <c:pt idx="2224">
                  <c:v>-3.957059043814755</c:v>
                </c:pt>
                <c:pt idx="2225">
                  <c:v>-4.2173913043478262</c:v>
                </c:pt>
                <c:pt idx="2226">
                  <c:v>-4.3889472708165913</c:v>
                </c:pt>
                <c:pt idx="2227">
                  <c:v>#N/A</c:v>
                </c:pt>
                <c:pt idx="2228">
                  <c:v>#N/A</c:v>
                </c:pt>
                <c:pt idx="2229">
                  <c:v>-5.0996015936254979</c:v>
                </c:pt>
                <c:pt idx="2230">
                  <c:v>-5.1038539305189632</c:v>
                </c:pt>
                <c:pt idx="2231">
                  <c:v>-5.5525047287814999</c:v>
                </c:pt>
                <c:pt idx="2232">
                  <c:v>#N/A</c:v>
                </c:pt>
                <c:pt idx="2233">
                  <c:v>#N/A</c:v>
                </c:pt>
                <c:pt idx="2234">
                  <c:v>-6.018687052542167</c:v>
                </c:pt>
                <c:pt idx="2235">
                  <c:v>-6.0991875833636469</c:v>
                </c:pt>
                <c:pt idx="2236">
                  <c:v>-6.1292471685542971</c:v>
                </c:pt>
                <c:pt idx="2237">
                  <c:v>#N/A</c:v>
                </c:pt>
                <c:pt idx="2238">
                  <c:v>#N/A</c:v>
                </c:pt>
                <c:pt idx="2239">
                  <c:v>-6.4671814671814669</c:v>
                </c:pt>
                <c:pt idx="2240">
                  <c:v>-6.4623182284438538</c:v>
                </c:pt>
                <c:pt idx="2241">
                  <c:v>-6.5074482841806889</c:v>
                </c:pt>
                <c:pt idx="2242">
                  <c:v>#N/A</c:v>
                </c:pt>
                <c:pt idx="2243">
                  <c:v>#N/A</c:v>
                </c:pt>
                <c:pt idx="2244">
                  <c:v>-6.5860700108264156</c:v>
                </c:pt>
                <c:pt idx="2245">
                  <c:v>-6.6554439968736849</c:v>
                </c:pt>
                <c:pt idx="2246">
                  <c:v>-6.6213615588164538</c:v>
                </c:pt>
                <c:pt idx="2247">
                  <c:v>#N/A</c:v>
                </c:pt>
                <c:pt idx="2248">
                  <c:v>#N/A</c:v>
                </c:pt>
                <c:pt idx="2249">
                  <c:v>-6.8368879543406429</c:v>
                </c:pt>
                <c:pt idx="2250">
                  <c:v>-6.8793559240567168</c:v>
                </c:pt>
                <c:pt idx="2251">
                  <c:v>-6.9054630686940319</c:v>
                </c:pt>
                <c:pt idx="2252">
                  <c:v>#N/A</c:v>
                </c:pt>
                <c:pt idx="2253">
                  <c:v>#N/A</c:v>
                </c:pt>
                <c:pt idx="2254">
                  <c:v>-7.1136745974525351</c:v>
                </c:pt>
                <c:pt idx="2255">
                  <c:v>-7.1136745974525351</c:v>
                </c:pt>
                <c:pt idx="2256">
                  <c:v>#N/A</c:v>
                </c:pt>
                <c:pt idx="2257">
                  <c:v>#N/A</c:v>
                </c:pt>
                <c:pt idx="2258">
                  <c:v>-7.3330923114003372</c:v>
                </c:pt>
                <c:pt idx="2259">
                  <c:v>-7.2794161992642179</c:v>
                </c:pt>
                <c:pt idx="2260">
                  <c:v>-7.2674594072553873</c:v>
                </c:pt>
                <c:pt idx="2261">
                  <c:v>#N/A</c:v>
                </c:pt>
                <c:pt idx="2262">
                  <c:v>#N/A</c:v>
                </c:pt>
                <c:pt idx="2263">
                  <c:v>-6.9980577810148086</c:v>
                </c:pt>
                <c:pt idx="2264">
                  <c:v>-6.8594035301278149</c:v>
                </c:pt>
                <c:pt idx="2265">
                  <c:v>-6.8518180157135031</c:v>
                </c:pt>
                <c:pt idx="2266">
                  <c:v>#N/A</c:v>
                </c:pt>
                <c:pt idx="2267">
                  <c:v>#N/A</c:v>
                </c:pt>
                <c:pt idx="2268">
                  <c:v>-6.4516129032258061</c:v>
                </c:pt>
                <c:pt idx="2269">
                  <c:v>-6.4589478859390361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-6.2863940892868317</c:v>
                </c:pt>
                <c:pt idx="2284">
                  <c:v>#N/A</c:v>
                </c:pt>
                <c:pt idx="2285">
                  <c:v>#N/A</c:v>
                </c:pt>
                <c:pt idx="2286">
                  <c:v>-7.7059120768064684</c:v>
                </c:pt>
                <c:pt idx="2287">
                  <c:v>-7.7049491182605401</c:v>
                </c:pt>
                <c:pt idx="2288">
                  <c:v>-7.4844602308765698</c:v>
                </c:pt>
                <c:pt idx="2289">
                  <c:v>#N/A</c:v>
                </c:pt>
                <c:pt idx="2290">
                  <c:v>#N/A</c:v>
                </c:pt>
                <c:pt idx="2291">
                  <c:v>-6.9749665583795153</c:v>
                </c:pt>
                <c:pt idx="2292">
                  <c:v>-6.975855258966682</c:v>
                </c:pt>
                <c:pt idx="2293">
                  <c:v>-6.8512375606021942</c:v>
                </c:pt>
                <c:pt idx="2294">
                  <c:v>-7.0543130990415337</c:v>
                </c:pt>
                <c:pt idx="2295">
                  <c:v>#N/A</c:v>
                </c:pt>
                <c:pt idx="2296">
                  <c:v>-6.0135790494665367</c:v>
                </c:pt>
                <c:pt idx="2297">
                  <c:v>-5.6927475955289841</c:v>
                </c:pt>
                <c:pt idx="2298">
                  <c:v>-5.548328346559126</c:v>
                </c:pt>
                <c:pt idx="2299">
                  <c:v>-5.6623444321365737</c:v>
                </c:pt>
                <c:pt idx="2300">
                  <c:v>#N/A</c:v>
                </c:pt>
                <c:pt idx="2301">
                  <c:v>-4.6935685603317747</c:v>
                </c:pt>
                <c:pt idx="2302">
                  <c:v>-4.2638989885634961</c:v>
                </c:pt>
                <c:pt idx="2303">
                  <c:v>-4.1688724192694551</c:v>
                </c:pt>
                <c:pt idx="2304">
                  <c:v>-4.0408055113937467</c:v>
                </c:pt>
                <c:pt idx="2305">
                  <c:v>#N/A</c:v>
                </c:pt>
                <c:pt idx="2306">
                  <c:v>-2.0650938982824298</c:v>
                </c:pt>
                <c:pt idx="2307">
                  <c:v>-1.908908238446082</c:v>
                </c:pt>
                <c:pt idx="2308">
                  <c:v>-1.006576298483425</c:v>
                </c:pt>
                <c:pt idx="2309">
                  <c:v>-0.57764642665233801</c:v>
                </c:pt>
                <c:pt idx="2310">
                  <c:v>#N/A</c:v>
                </c:pt>
                <c:pt idx="2311">
                  <c:v>-6.7267590474909003E-2</c:v>
                </c:pt>
                <c:pt idx="2312">
                  <c:v>0.471348730725204</c:v>
                </c:pt>
                <c:pt idx="2313">
                  <c:v>0.77535059331175804</c:v>
                </c:pt>
                <c:pt idx="2314">
                  <c:v>1.1404278291382679</c:v>
                </c:pt>
                <c:pt idx="2315">
                  <c:v>#N/A</c:v>
                </c:pt>
                <c:pt idx="2316">
                  <c:v>2.1136332744325128</c:v>
                </c:pt>
                <c:pt idx="2317">
                  <c:v>2.5105456524697241</c:v>
                </c:pt>
                <c:pt idx="2318">
                  <c:v>2.7240533914464722</c:v>
                </c:pt>
                <c:pt idx="2319">
                  <c:v>#N/A</c:v>
                </c:pt>
                <c:pt idx="2320">
                  <c:v>4.2669584245076591</c:v>
                </c:pt>
                <c:pt idx="2321">
                  <c:v>4.8153214774281814</c:v>
                </c:pt>
                <c:pt idx="2322">
                  <c:v>5.0482249127847316</c:v>
                </c:pt>
                <c:pt idx="2323">
                  <c:v>5.1764223194748364</c:v>
                </c:pt>
                <c:pt idx="2324">
                  <c:v>#N/A</c:v>
                </c:pt>
                <c:pt idx="2325">
                  <c:v>5.8871851040525742</c:v>
                </c:pt>
                <c:pt idx="2326">
                  <c:v>6.1014859960282131</c:v>
                </c:pt>
                <c:pt idx="2327">
                  <c:v>6.2834408012072993</c:v>
                </c:pt>
                <c:pt idx="2328">
                  <c:v>6.1943264355214467</c:v>
                </c:pt>
                <c:pt idx="2329">
                  <c:v>#N/A</c:v>
                </c:pt>
                <c:pt idx="2330">
                  <c:v>#N/A</c:v>
                </c:pt>
                <c:pt idx="2331">
                  <c:v>7.2184661613057433</c:v>
                </c:pt>
                <c:pt idx="2332">
                  <c:v>7.5447221084255087</c:v>
                </c:pt>
                <c:pt idx="2333">
                  <c:v>7.8336292856167189</c:v>
                </c:pt>
                <c:pt idx="2334">
                  <c:v>7.6071355341398403</c:v>
                </c:pt>
                <c:pt idx="2335">
                  <c:v>7.7069976810803444</c:v>
                </c:pt>
                <c:pt idx="2336">
                  <c:v>7.8412655120687296</c:v>
                </c:pt>
                <c:pt idx="2337">
                  <c:v>7.8233610467493531</c:v>
                </c:pt>
                <c:pt idx="2338">
                  <c:v>#N/A</c:v>
                </c:pt>
                <c:pt idx="2339">
                  <c:v>7.8096400244051249</c:v>
                </c:pt>
                <c:pt idx="2340">
                  <c:v>7.7376516024120878</c:v>
                </c:pt>
                <c:pt idx="2341">
                  <c:v>7.6604975933834991</c:v>
                </c:pt>
                <c:pt idx="2342">
                  <c:v>7.5958802005691828</c:v>
                </c:pt>
                <c:pt idx="2343">
                  <c:v>#N/A</c:v>
                </c:pt>
                <c:pt idx="2344">
                  <c:v>7.5280443303149074</c:v>
                </c:pt>
                <c:pt idx="2345">
                  <c:v>7.5348020002703073</c:v>
                </c:pt>
                <c:pt idx="2346">
                  <c:v>7.6767130693336938</c:v>
                </c:pt>
                <c:pt idx="2347">
                  <c:v>7.6793077807070906</c:v>
                </c:pt>
                <c:pt idx="2348">
                  <c:v>#N/A</c:v>
                </c:pt>
                <c:pt idx="2349">
                  <c:v>7.0226232157285207</c:v>
                </c:pt>
                <c:pt idx="2350">
                  <c:v>6.9789353253920181</c:v>
                </c:pt>
                <c:pt idx="2351">
                  <c:v>6.7370402743225979</c:v>
                </c:pt>
                <c:pt idx="2352">
                  <c:v>6.5218852955019164</c:v>
                </c:pt>
                <c:pt idx="2353">
                  <c:v>#N/A</c:v>
                </c:pt>
                <c:pt idx="2354">
                  <c:v>5.4747474747474749</c:v>
                </c:pt>
                <c:pt idx="2355">
                  <c:v>5.5783871185070399</c:v>
                </c:pt>
                <c:pt idx="2356">
                  <c:v>5.8803672697812583</c:v>
                </c:pt>
                <c:pt idx="2357">
                  <c:v>5.2205038157628154</c:v>
                </c:pt>
                <c:pt idx="2358">
                  <c:v>#N/A</c:v>
                </c:pt>
                <c:pt idx="2359">
                  <c:v>4.5442250473356776</c:v>
                </c:pt>
                <c:pt idx="2360">
                  <c:v>4.2069665201217452</c:v>
                </c:pt>
                <c:pt idx="2361">
                  <c:v>3.8258396533044419</c:v>
                </c:pt>
                <c:pt idx="2362">
                  <c:v>4.4664166382543469</c:v>
                </c:pt>
                <c:pt idx="2363">
                  <c:v>5.351124561524176</c:v>
                </c:pt>
                <c:pt idx="2364">
                  <c:v>4.8496938845704074</c:v>
                </c:pt>
                <c:pt idx="2365">
                  <c:v>4.5820433436532513</c:v>
                </c:pt>
                <c:pt idx="2366">
                  <c:v>3.6652454958052538</c:v>
                </c:pt>
                <c:pt idx="2367">
                  <c:v>#N/A</c:v>
                </c:pt>
                <c:pt idx="2368">
                  <c:v>3.0191560244308722</c:v>
                </c:pt>
                <c:pt idx="2369">
                  <c:v>3.1267409470752092</c:v>
                </c:pt>
                <c:pt idx="2370">
                  <c:v>3.2576022369800768</c:v>
                </c:pt>
                <c:pt idx="2371">
                  <c:v>#N/A</c:v>
                </c:pt>
                <c:pt idx="2372">
                  <c:v>#N/A</c:v>
                </c:pt>
                <c:pt idx="2373">
                  <c:v>3.6562169778090881</c:v>
                </c:pt>
                <c:pt idx="2374">
                  <c:v>3.64021164021164</c:v>
                </c:pt>
                <c:pt idx="2375">
                  <c:v>4.0434134922323901</c:v>
                </c:pt>
                <c:pt idx="2376">
                  <c:v>3.6813303958496202</c:v>
                </c:pt>
                <c:pt idx="2377">
                  <c:v>#N/A</c:v>
                </c:pt>
                <c:pt idx="2378">
                  <c:v>3.34529791816224</c:v>
                </c:pt>
                <c:pt idx="2379">
                  <c:v>3.0444460400660591</c:v>
                </c:pt>
                <c:pt idx="2380">
                  <c:v>3.2260392609699768</c:v>
                </c:pt>
                <c:pt idx="2381">
                  <c:v>3.1347281546369361</c:v>
                </c:pt>
                <c:pt idx="2382">
                  <c:v>#N/A</c:v>
                </c:pt>
                <c:pt idx="2383">
                  <c:v>2.4388473542861289</c:v>
                </c:pt>
                <c:pt idx="2384">
                  <c:v>2.1950864951301061</c:v>
                </c:pt>
                <c:pt idx="2385">
                  <c:v>2.021671151189004</c:v>
                </c:pt>
                <c:pt idx="2386">
                  <c:v>1.8293127323081411</c:v>
                </c:pt>
                <c:pt idx="2387">
                  <c:v>#N/A</c:v>
                </c:pt>
                <c:pt idx="2388">
                  <c:v>1.875364856976065</c:v>
                </c:pt>
                <c:pt idx="2389">
                  <c:v>1.89161554192229</c:v>
                </c:pt>
                <c:pt idx="2390">
                  <c:v>1.8189787420556649</c:v>
                </c:pt>
                <c:pt idx="2391">
                  <c:v>2.2522192062211142</c:v>
                </c:pt>
                <c:pt idx="2392">
                  <c:v>#N/A</c:v>
                </c:pt>
                <c:pt idx="2393">
                  <c:v>2.1705653736158981</c:v>
                </c:pt>
                <c:pt idx="2394">
                  <c:v>2.246201277251707</c:v>
                </c:pt>
                <c:pt idx="2395">
                  <c:v>2.246201277251707</c:v>
                </c:pt>
                <c:pt idx="2396">
                  <c:v>2.4933804060017648</c:v>
                </c:pt>
                <c:pt idx="2397">
                  <c:v>#N/A</c:v>
                </c:pt>
                <c:pt idx="2398">
                  <c:v>#N/A</c:v>
                </c:pt>
                <c:pt idx="2399">
                  <c:v>3.9338235294117649</c:v>
                </c:pt>
                <c:pt idx="2400">
                  <c:v>3.5972801052862469</c:v>
                </c:pt>
                <c:pt idx="2401">
                  <c:v>3.3903237540923969</c:v>
                </c:pt>
                <c:pt idx="2402">
                  <c:v>3.213404903525316</c:v>
                </c:pt>
                <c:pt idx="2403">
                  <c:v>#N/A</c:v>
                </c:pt>
                <c:pt idx="2404">
                  <c:v>3.1994209192906262</c:v>
                </c:pt>
                <c:pt idx="2405">
                  <c:v>3.892996955197912</c:v>
                </c:pt>
                <c:pt idx="2406">
                  <c:v>4.2277012327773749</c:v>
                </c:pt>
                <c:pt idx="2407">
                  <c:v>4.6759460635058723</c:v>
                </c:pt>
                <c:pt idx="2408">
                  <c:v>#N/A</c:v>
                </c:pt>
                <c:pt idx="2409">
                  <c:v>6.0951689066472943</c:v>
                </c:pt>
                <c:pt idx="2410">
                  <c:v>5.8193398957730169</c:v>
                </c:pt>
                <c:pt idx="2411">
                  <c:v>6.0899754086503686</c:v>
                </c:pt>
                <c:pt idx="2412">
                  <c:v>6.1986449473835954</c:v>
                </c:pt>
                <c:pt idx="2413">
                  <c:v>#N/A</c:v>
                </c:pt>
                <c:pt idx="2414">
                  <c:v>6.5891472868217047</c:v>
                </c:pt>
                <c:pt idx="2415">
                  <c:v>6.4550795242871466</c:v>
                </c:pt>
                <c:pt idx="2416">
                  <c:v>6.6232278390376633</c:v>
                </c:pt>
                <c:pt idx="2417">
                  <c:v>6.1426637212285327</c:v>
                </c:pt>
                <c:pt idx="2418">
                  <c:v>#N/A</c:v>
                </c:pt>
                <c:pt idx="2419">
                  <c:v>6.3745019920318731</c:v>
                </c:pt>
                <c:pt idx="2420">
                  <c:v>6.8847795163584644</c:v>
                </c:pt>
                <c:pt idx="2421">
                  <c:v>7.4050362782757153</c:v>
                </c:pt>
                <c:pt idx="2422">
                  <c:v>7.5395418114759911</c:v>
                </c:pt>
                <c:pt idx="2423">
                  <c:v>#N/A</c:v>
                </c:pt>
                <c:pt idx="2424">
                  <c:v>9.0761177136389364</c:v>
                </c:pt>
                <c:pt idx="2425">
                  <c:v>9.6632710809281264</c:v>
                </c:pt>
                <c:pt idx="2426">
                  <c:v>9.6297866327539925</c:v>
                </c:pt>
                <c:pt idx="2427">
                  <c:v>9.5670538542766632</c:v>
                </c:pt>
                <c:pt idx="2428">
                  <c:v>#N/A</c:v>
                </c:pt>
                <c:pt idx="2429">
                  <c:v>12.493882402293231</c:v>
                </c:pt>
                <c:pt idx="2430">
                  <c:v>14.28170594837262</c:v>
                </c:pt>
                <c:pt idx="2431">
                  <c:v>17.30742539902845</c:v>
                </c:pt>
                <c:pt idx="2432">
                  <c:v>20.553633217993081</c:v>
                </c:pt>
                <c:pt idx="2433">
                  <c:v>24.193771626297579</c:v>
                </c:pt>
                <c:pt idx="2434">
                  <c:v>25.328537833725271</c:v>
                </c:pt>
                <c:pt idx="2435">
                  <c:v>28.00719374697378</c:v>
                </c:pt>
                <c:pt idx="2436">
                  <c:v>30.538259305382589</c:v>
                </c:pt>
                <c:pt idx="2437">
                  <c:v>#N/A</c:v>
                </c:pt>
                <c:pt idx="2438">
                  <c:v>#N/A</c:v>
                </c:pt>
                <c:pt idx="2439">
                  <c:v>32.734353648537848</c:v>
                </c:pt>
                <c:pt idx="2440">
                  <c:v>34.24451582040593</c:v>
                </c:pt>
                <c:pt idx="2441">
                  <c:v>36.103328094034033</c:v>
                </c:pt>
                <c:pt idx="2442">
                  <c:v>#N/A</c:v>
                </c:pt>
                <c:pt idx="2443">
                  <c:v>39.581910097007793</c:v>
                </c:pt>
                <c:pt idx="2444">
                  <c:v>#N/A</c:v>
                </c:pt>
                <c:pt idx="2445">
                  <c:v>43.140855607699109</c:v>
                </c:pt>
                <c:pt idx="2446">
                  <c:v>44.23716165796079</c:v>
                </c:pt>
                <c:pt idx="2447">
                  <c:v>43.936422049374372</c:v>
                </c:pt>
                <c:pt idx="2448">
                  <c:v>43.301740942394296</c:v>
                </c:pt>
                <c:pt idx="2449">
                  <c:v>#N/A</c:v>
                </c:pt>
                <c:pt idx="2450">
                  <c:v>41.873131849883762</c:v>
                </c:pt>
                <c:pt idx="2451">
                  <c:v>42.009829968119021</c:v>
                </c:pt>
                <c:pt idx="2452">
                  <c:v>41.824463490797953</c:v>
                </c:pt>
                <c:pt idx="2453">
                  <c:v>42.047872340425528</c:v>
                </c:pt>
                <c:pt idx="2454">
                  <c:v>#N/A</c:v>
                </c:pt>
                <c:pt idx="2455">
                  <c:v>41.868029739776951</c:v>
                </c:pt>
                <c:pt idx="2456">
                  <c:v>41.937412796491927</c:v>
                </c:pt>
                <c:pt idx="2457">
                  <c:v>41.97448844007441</c:v>
                </c:pt>
                <c:pt idx="2458">
                  <c:v>41.629619799615149</c:v>
                </c:pt>
                <c:pt idx="2459">
                  <c:v>#N/A</c:v>
                </c:pt>
                <c:pt idx="2460">
                  <c:v>#N/A</c:v>
                </c:pt>
                <c:pt idx="2461">
                  <c:v>40.311407270568047</c:v>
                </c:pt>
                <c:pt idx="2462">
                  <c:v>40.121300019777181</c:v>
                </c:pt>
                <c:pt idx="2463">
                  <c:v>39.868291076720453</c:v>
                </c:pt>
                <c:pt idx="2464">
                  <c:v>39.539170506912441</c:v>
                </c:pt>
                <c:pt idx="2465">
                  <c:v>#N/A</c:v>
                </c:pt>
                <c:pt idx="2466">
                  <c:v>38.42622950819672</c:v>
                </c:pt>
                <c:pt idx="2467">
                  <c:v>38.43078133193498</c:v>
                </c:pt>
                <c:pt idx="2468">
                  <c:v>38.174681059862607</c:v>
                </c:pt>
                <c:pt idx="2469">
                  <c:v>37.959636862386517</c:v>
                </c:pt>
                <c:pt idx="2470">
                  <c:v>#N/A</c:v>
                </c:pt>
                <c:pt idx="2471">
                  <c:v>36.457655782489923</c:v>
                </c:pt>
                <c:pt idx="2472">
                  <c:v>35.204313649061262</c:v>
                </c:pt>
                <c:pt idx="2473">
                  <c:v>35.085781128151808</c:v>
                </c:pt>
                <c:pt idx="2474">
                  <c:v>34.764282471953827</c:v>
                </c:pt>
                <c:pt idx="2475">
                  <c:v>#N/A</c:v>
                </c:pt>
                <c:pt idx="2476">
                  <c:v>33.430213782858623</c:v>
                </c:pt>
                <c:pt idx="2477">
                  <c:v>33.115876501743962</c:v>
                </c:pt>
                <c:pt idx="2478">
                  <c:v>32.164309242394879</c:v>
                </c:pt>
                <c:pt idx="2479">
                  <c:v>30.914256198347111</c:v>
                </c:pt>
                <c:pt idx="2480">
                  <c:v>#N/A</c:v>
                </c:pt>
                <c:pt idx="2481">
                  <c:v>30.058139534883718</c:v>
                </c:pt>
                <c:pt idx="2482">
                  <c:v>29.409486931268152</c:v>
                </c:pt>
                <c:pt idx="2483">
                  <c:v>29.038089089735308</c:v>
                </c:pt>
                <c:pt idx="2484">
                  <c:v>28.467200413223139</c:v>
                </c:pt>
                <c:pt idx="2485">
                  <c:v>#N/A</c:v>
                </c:pt>
                <c:pt idx="2486">
                  <c:v>27.47160557563242</c:v>
                </c:pt>
                <c:pt idx="2487">
                  <c:v>26.96078431372549</c:v>
                </c:pt>
                <c:pt idx="2488">
                  <c:v>26.360939112487099</c:v>
                </c:pt>
                <c:pt idx="2489">
                  <c:v>25.75796671397239</c:v>
                </c:pt>
                <c:pt idx="2490">
                  <c:v>#N/A</c:v>
                </c:pt>
                <c:pt idx="2491">
                  <c:v>24.592067075137049</c:v>
                </c:pt>
                <c:pt idx="2492">
                  <c:v>24.24730836180775</c:v>
                </c:pt>
                <c:pt idx="2493">
                  <c:v>23.102182731311569</c:v>
                </c:pt>
                <c:pt idx="2494">
                  <c:v>22.877753445832798</c:v>
                </c:pt>
                <c:pt idx="2495">
                  <c:v>#N/A</c:v>
                </c:pt>
                <c:pt idx="2496">
                  <c:v>22.082608415490689</c:v>
                </c:pt>
                <c:pt idx="2497">
                  <c:v>21.696227023540789</c:v>
                </c:pt>
                <c:pt idx="2498">
                  <c:v>21.390339846520931</c:v>
                </c:pt>
                <c:pt idx="2499">
                  <c:v>21.14975159687722</c:v>
                </c:pt>
                <c:pt idx="2500">
                  <c:v>#N/A</c:v>
                </c:pt>
                <c:pt idx="2501">
                  <c:v>20.55325749741468</c:v>
                </c:pt>
                <c:pt idx="2502">
                  <c:v>20.27804720336243</c:v>
                </c:pt>
                <c:pt idx="2503">
                  <c:v>19.702457956015522</c:v>
                </c:pt>
                <c:pt idx="2504">
                  <c:v>19.236739974126781</c:v>
                </c:pt>
                <c:pt idx="2505">
                  <c:v>17.698196444790451</c:v>
                </c:pt>
                <c:pt idx="2506">
                  <c:v>17.111847663612139</c:v>
                </c:pt>
                <c:pt idx="2507">
                  <c:v>17.05572533974901</c:v>
                </c:pt>
                <c:pt idx="2508">
                  <c:v>16.716534408742032</c:v>
                </c:pt>
                <c:pt idx="2509">
                  <c:v>#N/A</c:v>
                </c:pt>
                <c:pt idx="2510">
                  <c:v>15.512970929474641</c:v>
                </c:pt>
                <c:pt idx="2511">
                  <c:v>15.010432968179449</c:v>
                </c:pt>
                <c:pt idx="2512">
                  <c:v>14.45539385237878</c:v>
                </c:pt>
                <c:pt idx="2513">
                  <c:v>14.448147422074101</c:v>
                </c:pt>
                <c:pt idx="2514">
                  <c:v>#N/A</c:v>
                </c:pt>
                <c:pt idx="2515">
                  <c:v>14.490947257937551</c:v>
                </c:pt>
                <c:pt idx="2516">
                  <c:v>14.178810555336749</c:v>
                </c:pt>
                <c:pt idx="2517">
                  <c:v>14.11494252873563</c:v>
                </c:pt>
                <c:pt idx="2518">
                  <c:v>14.092372380264109</c:v>
                </c:pt>
                <c:pt idx="2519">
                  <c:v>#N/A</c:v>
                </c:pt>
                <c:pt idx="2520">
                  <c:v>13.630380413321051</c:v>
                </c:pt>
                <c:pt idx="2521">
                  <c:v>13.013698630136989</c:v>
                </c:pt>
                <c:pt idx="2522">
                  <c:v>12.29400131839156</c:v>
                </c:pt>
                <c:pt idx="2523">
                  <c:v>12.367117860680089</c:v>
                </c:pt>
                <c:pt idx="2524">
                  <c:v>#N/A</c:v>
                </c:pt>
                <c:pt idx="2525">
                  <c:v>#N/A</c:v>
                </c:pt>
                <c:pt idx="2526">
                  <c:v>13.480293921175679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14.17606303491373</c:v>
                </c:pt>
                <c:pt idx="2537">
                  <c:v>14.798634812286689</c:v>
                </c:pt>
                <c:pt idx="2538">
                  <c:v>15.069805639200659</c:v>
                </c:pt>
                <c:pt idx="2539">
                  <c:v>15.148609779482261</c:v>
                </c:pt>
                <c:pt idx="2540">
                  <c:v>#N/A</c:v>
                </c:pt>
                <c:pt idx="2541">
                  <c:v>15.82152877574762</c:v>
                </c:pt>
                <c:pt idx="2542">
                  <c:v>16.461243494932901</c:v>
                </c:pt>
                <c:pt idx="2543">
                  <c:v>16.57992055882756</c:v>
                </c:pt>
                <c:pt idx="2544">
                  <c:v>16.57307218189289</c:v>
                </c:pt>
                <c:pt idx="2545">
                  <c:v>#N/A</c:v>
                </c:pt>
                <c:pt idx="2546">
                  <c:v>17.28522336769759</c:v>
                </c:pt>
                <c:pt idx="2547">
                  <c:v>17.461300309597519</c:v>
                </c:pt>
                <c:pt idx="2548">
                  <c:v>17.619900771775079</c:v>
                </c:pt>
                <c:pt idx="2549">
                  <c:v>18.44225604297225</c:v>
                </c:pt>
                <c:pt idx="2550">
                  <c:v>#N/A</c:v>
                </c:pt>
                <c:pt idx="2551">
                  <c:v>19.199944728478648</c:v>
                </c:pt>
                <c:pt idx="2552">
                  <c:v>19.298245614035089</c:v>
                </c:pt>
                <c:pt idx="2553">
                  <c:v>19.313630713989781</c:v>
                </c:pt>
                <c:pt idx="2554">
                  <c:v>19.33434608479492</c:v>
                </c:pt>
                <c:pt idx="2555">
                  <c:v>#N/A</c:v>
                </c:pt>
                <c:pt idx="2556">
                  <c:v>17.622950819672131</c:v>
                </c:pt>
                <c:pt idx="2557">
                  <c:v>17.490105090760199</c:v>
                </c:pt>
                <c:pt idx="2558">
                  <c:v>17.541823147832019</c:v>
                </c:pt>
                <c:pt idx="2559">
                  <c:v>16.641811279826459</c:v>
                </c:pt>
                <c:pt idx="2560">
                  <c:v>#N/A</c:v>
                </c:pt>
                <c:pt idx="2561">
                  <c:v>16.62174909041908</c:v>
                </c:pt>
                <c:pt idx="2562">
                  <c:v>16.43107162089391</c:v>
                </c:pt>
                <c:pt idx="2563">
                  <c:v>15.823336237517591</c:v>
                </c:pt>
                <c:pt idx="2564">
                  <c:v>15.601793001940189</c:v>
                </c:pt>
                <c:pt idx="2565">
                  <c:v>15.098745663197221</c:v>
                </c:pt>
                <c:pt idx="2566">
                  <c:v>14.733271251829191</c:v>
                </c:pt>
                <c:pt idx="2567">
                  <c:v>14.648918469217969</c:v>
                </c:pt>
                <c:pt idx="2568">
                  <c:v>13.977566867989649</c:v>
                </c:pt>
                <c:pt idx="2569">
                  <c:v>#N/A</c:v>
                </c:pt>
                <c:pt idx="2570">
                  <c:v>12.99691175504304</c:v>
                </c:pt>
                <c:pt idx="2571">
                  <c:v>12.5590241343127</c:v>
                </c:pt>
                <c:pt idx="2572">
                  <c:v>11.89637170451579</c:v>
                </c:pt>
                <c:pt idx="2573">
                  <c:v>11.68848082307742</c:v>
                </c:pt>
                <c:pt idx="2574">
                  <c:v>#N/A</c:v>
                </c:pt>
                <c:pt idx="2575">
                  <c:v>11.3129216398547</c:v>
                </c:pt>
                <c:pt idx="2576">
                  <c:v>10.725368502715281</c:v>
                </c:pt>
                <c:pt idx="2577">
                  <c:v>10.47502258938944</c:v>
                </c:pt>
                <c:pt idx="2578">
                  <c:v>10.21685813863431</c:v>
                </c:pt>
                <c:pt idx="2579">
                  <c:v>#N/A</c:v>
                </c:pt>
                <c:pt idx="2580">
                  <c:v>9.1283106196965793</c:v>
                </c:pt>
                <c:pt idx="2581">
                  <c:v>8.4933435739887351</c:v>
                </c:pt>
                <c:pt idx="2582">
                  <c:v>7.8343949044585992</c:v>
                </c:pt>
                <c:pt idx="2583">
                  <c:v>6.7424290521236747</c:v>
                </c:pt>
                <c:pt idx="2584">
                  <c:v>6.4601938058141739</c:v>
                </c:pt>
                <c:pt idx="2585">
                  <c:v>#N/A</c:v>
                </c:pt>
                <c:pt idx="2586">
                  <c:v>#N/A</c:v>
                </c:pt>
                <c:pt idx="2587">
                  <c:v>6.0980243161094219</c:v>
                </c:pt>
                <c:pt idx="2588">
                  <c:v>5.494436014162873</c:v>
                </c:pt>
                <c:pt idx="2589">
                  <c:v>#N/A</c:v>
                </c:pt>
                <c:pt idx="2590">
                  <c:v>4.6360948606655343</c:v>
                </c:pt>
                <c:pt idx="2591">
                  <c:v>3.9866691819153619</c:v>
                </c:pt>
                <c:pt idx="2592">
                  <c:v>4.050059744670147</c:v>
                </c:pt>
                <c:pt idx="2593">
                  <c:v>4.0614570870851958</c:v>
                </c:pt>
                <c:pt idx="2594">
                  <c:v>#N/A</c:v>
                </c:pt>
                <c:pt idx="2595">
                  <c:v>3.2489159806447558</c:v>
                </c:pt>
                <c:pt idx="2596">
                  <c:v>2.8469079939668172</c:v>
                </c:pt>
                <c:pt idx="2597">
                  <c:v>2.7964557280211149</c:v>
                </c:pt>
                <c:pt idx="2598">
                  <c:v>2.4224927827287561</c:v>
                </c:pt>
                <c:pt idx="2599">
                  <c:v>#N/A</c:v>
                </c:pt>
                <c:pt idx="2600">
                  <c:v>2.38963652370771</c:v>
                </c:pt>
                <c:pt idx="2601">
                  <c:v>2.2711544510852471</c:v>
                </c:pt>
                <c:pt idx="2602">
                  <c:v>2.1200301962757928</c:v>
                </c:pt>
                <c:pt idx="2603">
                  <c:v>1.3921259842519691</c:v>
                </c:pt>
                <c:pt idx="2604">
                  <c:v>#N/A</c:v>
                </c:pt>
                <c:pt idx="2605">
                  <c:v>0.96458941490036798</c:v>
                </c:pt>
                <c:pt idx="2606">
                  <c:v>0.52991125582583198</c:v>
                </c:pt>
                <c:pt idx="2607">
                  <c:v>-7.0193350775317007E-2</c:v>
                </c:pt>
                <c:pt idx="2608">
                  <c:v>#N/A</c:v>
                </c:pt>
                <c:pt idx="2609">
                  <c:v>-0.69001096279099805</c:v>
                </c:pt>
                <c:pt idx="2610">
                  <c:v>-0.90556274256144897</c:v>
                </c:pt>
                <c:pt idx="2611">
                  <c:v>-0.99305510482248305</c:v>
                </c:pt>
                <c:pt idx="2612">
                  <c:v>-0.63262244831409398</c:v>
                </c:pt>
                <c:pt idx="2613">
                  <c:v>#N/A</c:v>
                </c:pt>
                <c:pt idx="2614">
                  <c:v>#N/A</c:v>
                </c:pt>
                <c:pt idx="2615">
                  <c:v>-1.7888620487040541</c:v>
                </c:pt>
                <c:pt idx="2616">
                  <c:v>-1.554914053273849</c:v>
                </c:pt>
                <c:pt idx="2617">
                  <c:v>-1.6117360699953951</c:v>
                </c:pt>
                <c:pt idx="2618">
                  <c:v>#N/A</c:v>
                </c:pt>
                <c:pt idx="2619">
                  <c:v>-0.376167125680124</c:v>
                </c:pt>
                <c:pt idx="2620">
                  <c:v>-0.64676952098632401</c:v>
                </c:pt>
                <c:pt idx="2621">
                  <c:v>-0.48619082990073598</c:v>
                </c:pt>
                <c:pt idx="2622">
                  <c:v>-0.73793243517703599</c:v>
                </c:pt>
                <c:pt idx="2623">
                  <c:v>#N/A</c:v>
                </c:pt>
                <c:pt idx="2624">
                  <c:v>-0.90328715023091599</c:v>
                </c:pt>
                <c:pt idx="2625">
                  <c:v>-0.95147478591817303</c:v>
                </c:pt>
                <c:pt idx="2626">
                  <c:v>-1.0550677285412839</c:v>
                </c:pt>
                <c:pt idx="2627">
                  <c:v>-1.1999727278925481</c:v>
                </c:pt>
                <c:pt idx="2628">
                  <c:v>#N/A</c:v>
                </c:pt>
                <c:pt idx="2629">
                  <c:v>-0.73058101867806202</c:v>
                </c:pt>
                <c:pt idx="2630">
                  <c:v>-2.7785495971103E-2</c:v>
                </c:pt>
                <c:pt idx="2631">
                  <c:v>9.7554177409239995E-2</c:v>
                </c:pt>
                <c:pt idx="2632">
                  <c:v>0.30063623016150498</c:v>
                </c:pt>
                <c:pt idx="2633">
                  <c:v>#N/A</c:v>
                </c:pt>
                <c:pt idx="2634">
                  <c:v>1.030563986729724</c:v>
                </c:pt>
                <c:pt idx="2635">
                  <c:v>1.3604478140721319</c:v>
                </c:pt>
                <c:pt idx="2636">
                  <c:v>1.714082503556188</c:v>
                </c:pt>
                <c:pt idx="2637">
                  <c:v>1.867560054173498</c:v>
                </c:pt>
                <c:pt idx="2638">
                  <c:v>#N/A</c:v>
                </c:pt>
                <c:pt idx="2639">
                  <c:v>2.3623738277614721</c:v>
                </c:pt>
                <c:pt idx="2640">
                  <c:v>2.3494019053076429</c:v>
                </c:pt>
                <c:pt idx="2641">
                  <c:v>2.3224141638592219</c:v>
                </c:pt>
                <c:pt idx="2642">
                  <c:v>2.360453436648013</c:v>
                </c:pt>
                <c:pt idx="2643">
                  <c:v>#N/A</c:v>
                </c:pt>
                <c:pt idx="2644">
                  <c:v>2.3681377825618952</c:v>
                </c:pt>
                <c:pt idx="2645">
                  <c:v>2.5048446135075002</c:v>
                </c:pt>
                <c:pt idx="2646">
                  <c:v>2.354799339507502</c:v>
                </c:pt>
                <c:pt idx="2647">
                  <c:v>2.1035250197429818</c:v>
                </c:pt>
                <c:pt idx="2648">
                  <c:v>#N/A</c:v>
                </c:pt>
                <c:pt idx="2649">
                  <c:v>#N/A</c:v>
                </c:pt>
                <c:pt idx="2650">
                  <c:v>1.014976222584995</c:v>
                </c:pt>
                <c:pt idx="2651">
                  <c:v>0.75698620445702203</c:v>
                </c:pt>
                <c:pt idx="2652">
                  <c:v>0.78340038111369903</c:v>
                </c:pt>
                <c:pt idx="2653">
                  <c:v>0.61220181549503905</c:v>
                </c:pt>
                <c:pt idx="2654">
                  <c:v>#N/A</c:v>
                </c:pt>
                <c:pt idx="2655">
                  <c:v>0.49126254473998199</c:v>
                </c:pt>
                <c:pt idx="2656">
                  <c:v>2.1042295012976001E-2</c:v>
                </c:pt>
                <c:pt idx="2657">
                  <c:v>-0.53031888912148495</c:v>
                </c:pt>
                <c:pt idx="2658">
                  <c:v>-0.82794127878661405</c:v>
                </c:pt>
                <c:pt idx="2659">
                  <c:v>#N/A</c:v>
                </c:pt>
                <c:pt idx="2660">
                  <c:v>-1.9335305855638889</c:v>
                </c:pt>
                <c:pt idx="2661">
                  <c:v>-2.4856203779786359</c:v>
                </c:pt>
                <c:pt idx="2662">
                  <c:v>-2.4829001367989059</c:v>
                </c:pt>
                <c:pt idx="2663">
                  <c:v>-2.5974911371693481</c:v>
                </c:pt>
                <c:pt idx="2664">
                  <c:v>#N/A</c:v>
                </c:pt>
                <c:pt idx="2665">
                  <c:v>-2.9437521050858879</c:v>
                </c:pt>
                <c:pt idx="2666">
                  <c:v>-2.6868686868686869</c:v>
                </c:pt>
                <c:pt idx="2667">
                  <c:v>-2.483343428225318</c:v>
                </c:pt>
                <c:pt idx="2668">
                  <c:v>-2.4242831240346518</c:v>
                </c:pt>
                <c:pt idx="2669">
                  <c:v>#N/A</c:v>
                </c:pt>
                <c:pt idx="2670">
                  <c:v>-2.6567623636485309</c:v>
                </c:pt>
                <c:pt idx="2671">
                  <c:v>-2.5815944355270202</c:v>
                </c:pt>
                <c:pt idx="2672">
                  <c:v>-2.8147458078253931</c:v>
                </c:pt>
                <c:pt idx="2673">
                  <c:v>-3.3181005364593679</c:v>
                </c:pt>
                <c:pt idx="2674">
                  <c:v>#N/A</c:v>
                </c:pt>
                <c:pt idx="2675">
                  <c:v>-4.4193823355845518</c:v>
                </c:pt>
                <c:pt idx="2676">
                  <c:v>-5.4478241131072052</c:v>
                </c:pt>
                <c:pt idx="2677">
                  <c:v>-6.1540446394013681</c:v>
                </c:pt>
                <c:pt idx="2678">
                  <c:v>-6.2447638074370051</c:v>
                </c:pt>
                <c:pt idx="2679">
                  <c:v>-8.4696702743518752</c:v>
                </c:pt>
                <c:pt idx="2680">
                  <c:v>-9.602237414543195</c:v>
                </c:pt>
                <c:pt idx="2681">
                  <c:v>-10.83967591455929</c:v>
                </c:pt>
                <c:pt idx="2682">
                  <c:v>-13.95527685754851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-19.205298013245031</c:v>
                </c:pt>
                <c:pt idx="2687">
                  <c:v>-20.015130228034149</c:v>
                </c:pt>
                <c:pt idx="2688">
                  <c:v>-22.240820169473789</c:v>
                </c:pt>
                <c:pt idx="2689">
                  <c:v>-22.577458931170721</c:v>
                </c:pt>
                <c:pt idx="2690">
                  <c:v>-22.983476604725379</c:v>
                </c:pt>
                <c:pt idx="2691">
                  <c:v>-23.467725514151901</c:v>
                </c:pt>
                <c:pt idx="2692">
                  <c:v>-23.674432616991361</c:v>
                </c:pt>
                <c:pt idx="2693">
                  <c:v>-25.23534026279663</c:v>
                </c:pt>
                <c:pt idx="2694">
                  <c:v>-25.323022709475332</c:v>
                </c:pt>
                <c:pt idx="2695">
                  <c:v>#N/A</c:v>
                </c:pt>
                <c:pt idx="2696">
                  <c:v>-26.65097737860814</c:v>
                </c:pt>
                <c:pt idx="2697">
                  <c:v>-27.4303905730305</c:v>
                </c:pt>
                <c:pt idx="2698">
                  <c:v>-27.94657134794469</c:v>
                </c:pt>
                <c:pt idx="2699">
                  <c:v>-28.020299797941831</c:v>
                </c:pt>
                <c:pt idx="2700">
                  <c:v>#N/A</c:v>
                </c:pt>
                <c:pt idx="2701">
                  <c:v>-28.139502179721561</c:v>
                </c:pt>
                <c:pt idx="2702">
                  <c:v>-27.843063813848961</c:v>
                </c:pt>
                <c:pt idx="2703">
                  <c:v>-27.683457275150829</c:v>
                </c:pt>
                <c:pt idx="2704">
                  <c:v>-27.471188981542209</c:v>
                </c:pt>
                <c:pt idx="2705">
                  <c:v>#N/A</c:v>
                </c:pt>
                <c:pt idx="2706">
                  <c:v>-27.52327921014459</c:v>
                </c:pt>
                <c:pt idx="2707">
                  <c:v>-27.677694071405181</c:v>
                </c:pt>
                <c:pt idx="2708">
                  <c:v>-27.599119973786451</c:v>
                </c:pt>
                <c:pt idx="2709">
                  <c:v>-27.753860552175951</c:v>
                </c:pt>
                <c:pt idx="2710">
                  <c:v>#N/A</c:v>
                </c:pt>
                <c:pt idx="2711">
                  <c:v>-27.582484629464499</c:v>
                </c:pt>
                <c:pt idx="2712">
                  <c:v>-27.418065547561952</c:v>
                </c:pt>
                <c:pt idx="2713">
                  <c:v>-27.49000235238767</c:v>
                </c:pt>
                <c:pt idx="2714">
                  <c:v>-27.52012806629314</c:v>
                </c:pt>
                <c:pt idx="2715">
                  <c:v>#N/A</c:v>
                </c:pt>
                <c:pt idx="2716">
                  <c:v>-27.157456472369422</c:v>
                </c:pt>
                <c:pt idx="2717">
                  <c:v>-26.991946944576028</c:v>
                </c:pt>
                <c:pt idx="2718">
                  <c:v>-27.023059803967989</c:v>
                </c:pt>
                <c:pt idx="2719">
                  <c:v>-26.964962121212121</c:v>
                </c:pt>
                <c:pt idx="2720">
                  <c:v>#N/A</c:v>
                </c:pt>
                <c:pt idx="2721">
                  <c:v>-27.132589370153209</c:v>
                </c:pt>
                <c:pt idx="2722">
                  <c:v>-26.569426569426572</c:v>
                </c:pt>
                <c:pt idx="2723">
                  <c:v>-25.78320199884682</c:v>
                </c:pt>
                <c:pt idx="2724">
                  <c:v>-25.770914513878871</c:v>
                </c:pt>
                <c:pt idx="2725">
                  <c:v>#N/A</c:v>
                </c:pt>
                <c:pt idx="2726">
                  <c:v>-25.85201253314052</c:v>
                </c:pt>
                <c:pt idx="2727">
                  <c:v>-25.533665714700611</c:v>
                </c:pt>
                <c:pt idx="2728">
                  <c:v>-25.343296617982428</c:v>
                </c:pt>
                <c:pt idx="2729">
                  <c:v>-24.859502516737528</c:v>
                </c:pt>
                <c:pt idx="2730">
                  <c:v>#N/A</c:v>
                </c:pt>
                <c:pt idx="2731">
                  <c:v>-24.478263024835179</c:v>
                </c:pt>
                <c:pt idx="2732">
                  <c:v>-24.333184324243781</c:v>
                </c:pt>
                <c:pt idx="2733">
                  <c:v>-24.1671653700379</c:v>
                </c:pt>
                <c:pt idx="2734">
                  <c:v>-23.984390634380631</c:v>
                </c:pt>
                <c:pt idx="2735">
                  <c:v>#N/A</c:v>
                </c:pt>
                <c:pt idx="2736">
                  <c:v>-24.1559748427673</c:v>
                </c:pt>
                <c:pt idx="2737">
                  <c:v>-24.512732243203558</c:v>
                </c:pt>
                <c:pt idx="2738">
                  <c:v>-24.27352164194269</c:v>
                </c:pt>
                <c:pt idx="2739">
                  <c:v>-23.970190393548059</c:v>
                </c:pt>
                <c:pt idx="2740">
                  <c:v>#N/A</c:v>
                </c:pt>
                <c:pt idx="2741">
                  <c:v>-23.743376035396409</c:v>
                </c:pt>
                <c:pt idx="2742">
                  <c:v>-23.382337716119679</c:v>
                </c:pt>
                <c:pt idx="2743">
                  <c:v>-23.272104607721051</c:v>
                </c:pt>
                <c:pt idx="2744">
                  <c:v>-22.88299597259271</c:v>
                </c:pt>
                <c:pt idx="2745">
                  <c:v>#N/A</c:v>
                </c:pt>
                <c:pt idx="2746">
                  <c:v>-22.985607731904611</c:v>
                </c:pt>
                <c:pt idx="2747">
                  <c:v>-22.622189380344139</c:v>
                </c:pt>
                <c:pt idx="2748">
                  <c:v>-22.597911919020621</c:v>
                </c:pt>
                <c:pt idx="2749">
                  <c:v>-22.45006374840629</c:v>
                </c:pt>
                <c:pt idx="2750">
                  <c:v>#N/A</c:v>
                </c:pt>
                <c:pt idx="2751">
                  <c:v>-23.302732707087959</c:v>
                </c:pt>
                <c:pt idx="2752">
                  <c:v>-23.177139180784899</c:v>
                </c:pt>
                <c:pt idx="2753">
                  <c:v>-23.487984516961451</c:v>
                </c:pt>
                <c:pt idx="2754">
                  <c:v>-23.462660758672861</c:v>
                </c:pt>
                <c:pt idx="2755">
                  <c:v>#N/A</c:v>
                </c:pt>
                <c:pt idx="2756">
                  <c:v>#N/A</c:v>
                </c:pt>
                <c:pt idx="2757">
                  <c:v>-22.533348032190499</c:v>
                </c:pt>
                <c:pt idx="2758">
                  <c:v>-22.186459489456158</c:v>
                </c:pt>
                <c:pt idx="2759">
                  <c:v>-22.297522497500282</c:v>
                </c:pt>
                <c:pt idx="2760">
                  <c:v>#N/A</c:v>
                </c:pt>
                <c:pt idx="2761">
                  <c:v>-21.762791741472171</c:v>
                </c:pt>
                <c:pt idx="2762">
                  <c:v>-21.464845954181239</c:v>
                </c:pt>
                <c:pt idx="2763">
                  <c:v>-21.158861548928449</c:v>
                </c:pt>
                <c:pt idx="2764">
                  <c:v>-21.633025430493781</c:v>
                </c:pt>
                <c:pt idx="2765">
                  <c:v>#N/A</c:v>
                </c:pt>
                <c:pt idx="2766">
                  <c:v>-21.713534522176499</c:v>
                </c:pt>
                <c:pt idx="2767">
                  <c:v>-21.572222540537439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-19.975317348377999</c:v>
                </c:pt>
                <c:pt idx="2775">
                  <c:v>-19.796326818931011</c:v>
                </c:pt>
                <c:pt idx="2776">
                  <c:v>-19.723203769140159</c:v>
                </c:pt>
                <c:pt idx="2777">
                  <c:v>-19.597901067154059</c:v>
                </c:pt>
                <c:pt idx="2778">
                  <c:v>#N/A</c:v>
                </c:pt>
                <c:pt idx="2779">
                  <c:v>-18.43996910829917</c:v>
                </c:pt>
                <c:pt idx="2780">
                  <c:v>-18.34818775995247</c:v>
                </c:pt>
                <c:pt idx="2781">
                  <c:v>-18.805757107172589</c:v>
                </c:pt>
                <c:pt idx="2782">
                  <c:v>-18.771554287073371</c:v>
                </c:pt>
                <c:pt idx="2783">
                  <c:v>#N/A</c:v>
                </c:pt>
                <c:pt idx="2784">
                  <c:v>-18.66159515036253</c:v>
                </c:pt>
                <c:pt idx="2785">
                  <c:v>-18.329466357308579</c:v>
                </c:pt>
                <c:pt idx="2786">
                  <c:v>-18.492091806397909</c:v>
                </c:pt>
                <c:pt idx="2787">
                  <c:v>-18.163435232544309</c:v>
                </c:pt>
                <c:pt idx="2788">
                  <c:v>#N/A</c:v>
                </c:pt>
                <c:pt idx="2789">
                  <c:v>-18.127193765244812</c:v>
                </c:pt>
                <c:pt idx="2790">
                  <c:v>-18.581979320531762</c:v>
                </c:pt>
                <c:pt idx="2791">
                  <c:v>-18.961665098777051</c:v>
                </c:pt>
                <c:pt idx="2792">
                  <c:v>-18.874463960524</c:v>
                </c:pt>
                <c:pt idx="2793">
                  <c:v>#N/A</c:v>
                </c:pt>
                <c:pt idx="2794">
                  <c:v>-17.65016114854966</c:v>
                </c:pt>
                <c:pt idx="2795">
                  <c:v>-17.532962203340169</c:v>
                </c:pt>
                <c:pt idx="2796">
                  <c:v>-17.313887424588529</c:v>
                </c:pt>
                <c:pt idx="2797">
                  <c:v>-17.32380338625579</c:v>
                </c:pt>
                <c:pt idx="2798">
                  <c:v>#N/A</c:v>
                </c:pt>
                <c:pt idx="2799">
                  <c:v>-17.991413320956141</c:v>
                </c:pt>
                <c:pt idx="2800">
                  <c:v>-18.04323885701038</c:v>
                </c:pt>
                <c:pt idx="2801">
                  <c:v>-18.127605372857801</c:v>
                </c:pt>
                <c:pt idx="2802">
                  <c:v>-18.149198448984318</c:v>
                </c:pt>
                <c:pt idx="2803">
                  <c:v>#N/A</c:v>
                </c:pt>
                <c:pt idx="2804">
                  <c:v>-17.796855966123331</c:v>
                </c:pt>
                <c:pt idx="2805">
                  <c:v>-17.967479674796749</c:v>
                </c:pt>
                <c:pt idx="2806">
                  <c:v>-17.941569379102049</c:v>
                </c:pt>
                <c:pt idx="2807">
                  <c:v>-17.99116997792494</c:v>
                </c:pt>
                <c:pt idx="2808">
                  <c:v>#N/A</c:v>
                </c:pt>
                <c:pt idx="2809">
                  <c:v>-18.280689575378918</c:v>
                </c:pt>
                <c:pt idx="2810">
                  <c:v>-18.36616788953723</c:v>
                </c:pt>
                <c:pt idx="2811">
                  <c:v>-18.17656240966642</c:v>
                </c:pt>
                <c:pt idx="2812">
                  <c:v>-18.180766115032981</c:v>
                </c:pt>
                <c:pt idx="2813">
                  <c:v>#N/A</c:v>
                </c:pt>
                <c:pt idx="2814">
                  <c:v>#N/A</c:v>
                </c:pt>
                <c:pt idx="2815">
                  <c:v>-18.435851353701661</c:v>
                </c:pt>
                <c:pt idx="2816">
                  <c:v>-18.367583884825262</c:v>
                </c:pt>
                <c:pt idx="2817">
                  <c:v>#N/A</c:v>
                </c:pt>
                <c:pt idx="2818">
                  <c:v>-18.405408555775729</c:v>
                </c:pt>
                <c:pt idx="2819">
                  <c:v>-18.573006919811601</c:v>
                </c:pt>
                <c:pt idx="2820">
                  <c:v>-18.673891510808129</c:v>
                </c:pt>
                <c:pt idx="2821">
                  <c:v>-18.749635504753019</c:v>
                </c:pt>
                <c:pt idx="2822">
                  <c:v>#N/A</c:v>
                </c:pt>
                <c:pt idx="2823">
                  <c:v>-19.03483690260839</c:v>
                </c:pt>
                <c:pt idx="2824">
                  <c:v>-19.207459207459209</c:v>
                </c:pt>
                <c:pt idx="2825">
                  <c:v>-19.670695393238748</c:v>
                </c:pt>
                <c:pt idx="2826">
                  <c:v>-19.96845241572705</c:v>
                </c:pt>
                <c:pt idx="2827">
                  <c:v>#N/A</c:v>
                </c:pt>
                <c:pt idx="2828">
                  <c:v>-20.010587612493381</c:v>
                </c:pt>
                <c:pt idx="2829">
                  <c:v>-19.91046182846371</c:v>
                </c:pt>
                <c:pt idx="2830">
                  <c:v>-19.916229131024721</c:v>
                </c:pt>
                <c:pt idx="2831">
                  <c:v>-19.940933254577669</c:v>
                </c:pt>
                <c:pt idx="2832">
                  <c:v>-19.270802355320289</c:v>
                </c:pt>
                <c:pt idx="2833">
                  <c:v>#N/A</c:v>
                </c:pt>
                <c:pt idx="2834">
                  <c:v>#N/A</c:v>
                </c:pt>
                <c:pt idx="2835">
                  <c:v>-19.376750283024489</c:v>
                </c:pt>
                <c:pt idx="2836">
                  <c:v>-19.42703670546106</c:v>
                </c:pt>
                <c:pt idx="2837">
                  <c:v>#N/A</c:v>
                </c:pt>
                <c:pt idx="2838">
                  <c:v>-19.769189156698921</c:v>
                </c:pt>
                <c:pt idx="2839">
                  <c:v>-19.802813514488399</c:v>
                </c:pt>
                <c:pt idx="2840">
                  <c:v>-19.713370018745842</c:v>
                </c:pt>
                <c:pt idx="2841">
                  <c:v>-19.885161680265941</c:v>
                </c:pt>
                <c:pt idx="2842">
                  <c:v>#N/A</c:v>
                </c:pt>
                <c:pt idx="2843">
                  <c:v>-20.34813197476953</c:v>
                </c:pt>
                <c:pt idx="2844">
                  <c:v>-20.18259281801582</c:v>
                </c:pt>
                <c:pt idx="2845">
                  <c:v>-20.274977085242899</c:v>
                </c:pt>
                <c:pt idx="2846">
                  <c:v>-20.32033255899254</c:v>
                </c:pt>
                <c:pt idx="2847">
                  <c:v>#N/A</c:v>
                </c:pt>
                <c:pt idx="2848">
                  <c:v>-20.69641981363413</c:v>
                </c:pt>
                <c:pt idx="2849">
                  <c:v>-20.78368750767719</c:v>
                </c:pt>
                <c:pt idx="2850">
                  <c:v>-20.761564960629919</c:v>
                </c:pt>
                <c:pt idx="2851">
                  <c:v>-21.296125177108362</c:v>
                </c:pt>
                <c:pt idx="2852">
                  <c:v>#N/A</c:v>
                </c:pt>
                <c:pt idx="2853">
                  <c:v>-20.914257166052579</c:v>
                </c:pt>
                <c:pt idx="2854">
                  <c:v>-20.465116279069768</c:v>
                </c:pt>
                <c:pt idx="2855">
                  <c:v>-19.833608535501082</c:v>
                </c:pt>
                <c:pt idx="2856">
                  <c:v>-19.872286079182629</c:v>
                </c:pt>
                <c:pt idx="2857">
                  <c:v>#N/A</c:v>
                </c:pt>
                <c:pt idx="2858">
                  <c:v>-19.32229694774961</c:v>
                </c:pt>
                <c:pt idx="2859">
                  <c:v>-19.188311688311689</c:v>
                </c:pt>
                <c:pt idx="2860">
                  <c:v>-19.079634464751958</c:v>
                </c:pt>
                <c:pt idx="2861">
                  <c:v>-19.221187885144879</c:v>
                </c:pt>
                <c:pt idx="2862">
                  <c:v>#N/A</c:v>
                </c:pt>
                <c:pt idx="2863">
                  <c:v>-19.444810760912571</c:v>
                </c:pt>
                <c:pt idx="2864">
                  <c:v>-19.13412451103892</c:v>
                </c:pt>
                <c:pt idx="2865">
                  <c:v>-19.450907398790129</c:v>
                </c:pt>
                <c:pt idx="2866">
                  <c:v>-19.486837720759748</c:v>
                </c:pt>
                <c:pt idx="2867">
                  <c:v>#N/A</c:v>
                </c:pt>
                <c:pt idx="2868">
                  <c:v>-19.18177529150098</c:v>
                </c:pt>
                <c:pt idx="2869">
                  <c:v>-19.519924482502869</c:v>
                </c:pt>
                <c:pt idx="2870">
                  <c:v>#N/A</c:v>
                </c:pt>
                <c:pt idx="2871">
                  <c:v>#N/A</c:v>
                </c:pt>
                <c:pt idx="2872">
                  <c:v>-18.891928864569081</c:v>
                </c:pt>
                <c:pt idx="2873">
                  <c:v>-19.12137619080255</c:v>
                </c:pt>
                <c:pt idx="2874">
                  <c:v>-19.294634280225061</c:v>
                </c:pt>
                <c:pt idx="2875">
                  <c:v>-19.09053384700055</c:v>
                </c:pt>
                <c:pt idx="2876">
                  <c:v>#N/A</c:v>
                </c:pt>
                <c:pt idx="2877">
                  <c:v>-19.860555018638689</c:v>
                </c:pt>
                <c:pt idx="2878">
                  <c:v>-19.627855307921958</c:v>
                </c:pt>
                <c:pt idx="2879">
                  <c:v>-19.816564758199</c:v>
                </c:pt>
                <c:pt idx="2880">
                  <c:v>-19.700661329620608</c:v>
                </c:pt>
                <c:pt idx="2881">
                  <c:v>#N/A</c:v>
                </c:pt>
                <c:pt idx="2882">
                  <c:v>-20.03912800447177</c:v>
                </c:pt>
                <c:pt idx="2883">
                  <c:v>-20.26828757073989</c:v>
                </c:pt>
                <c:pt idx="2884">
                  <c:v>-20.650122334847961</c:v>
                </c:pt>
                <c:pt idx="2885">
                  <c:v>-21.075449269281869</c:v>
                </c:pt>
                <c:pt idx="2886">
                  <c:v>#N/A</c:v>
                </c:pt>
                <c:pt idx="2887">
                  <c:v>-21.415582598964889</c:v>
                </c:pt>
                <c:pt idx="2888">
                  <c:v>-21.4770263654801</c:v>
                </c:pt>
                <c:pt idx="2889">
                  <c:v>-21.548043949891522</c:v>
                </c:pt>
                <c:pt idx="2890">
                  <c:v>-21.597197898423818</c:v>
                </c:pt>
                <c:pt idx="2891">
                  <c:v>#N/A</c:v>
                </c:pt>
                <c:pt idx="2892">
                  <c:v>-21.730890713834491</c:v>
                </c:pt>
                <c:pt idx="2893">
                  <c:v>-21.913774973711881</c:v>
                </c:pt>
                <c:pt idx="2894">
                  <c:v>-22.251785464220699</c:v>
                </c:pt>
                <c:pt idx="2895">
                  <c:v>-22.29781861541699</c:v>
                </c:pt>
                <c:pt idx="2896">
                  <c:v>#N/A</c:v>
                </c:pt>
                <c:pt idx="2897">
                  <c:v>-22.483834692156311</c:v>
                </c:pt>
                <c:pt idx="2898">
                  <c:v>-22.68128161888702</c:v>
                </c:pt>
                <c:pt idx="2899">
                  <c:v>-22.99536581940739</c:v>
                </c:pt>
                <c:pt idx="2900">
                  <c:v>-23.088235294117649</c:v>
                </c:pt>
                <c:pt idx="2901">
                  <c:v>#N/A</c:v>
                </c:pt>
                <c:pt idx="2902">
                  <c:v>-23.381521055939661</c:v>
                </c:pt>
                <c:pt idx="2903">
                  <c:v>-23.458342062993228</c:v>
                </c:pt>
                <c:pt idx="2904">
                  <c:v>-23.15568022440393</c:v>
                </c:pt>
                <c:pt idx="2905">
                  <c:v>-23.226937916520519</c:v>
                </c:pt>
                <c:pt idx="2906">
                  <c:v>#N/A</c:v>
                </c:pt>
                <c:pt idx="2907">
                  <c:v>-23.037016264722379</c:v>
                </c:pt>
                <c:pt idx="2908">
                  <c:v>-22.979230985124889</c:v>
                </c:pt>
                <c:pt idx="2909">
                  <c:v>-23.109332209816731</c:v>
                </c:pt>
                <c:pt idx="2910">
                  <c:v>-23.48320123448131</c:v>
                </c:pt>
                <c:pt idx="2911">
                  <c:v>#N/A</c:v>
                </c:pt>
                <c:pt idx="2912">
                  <c:v>-23.314508819633271</c:v>
                </c:pt>
                <c:pt idx="2913">
                  <c:v>-23.618822876179902</c:v>
                </c:pt>
                <c:pt idx="2914">
                  <c:v>-23.97065946993288</c:v>
                </c:pt>
                <c:pt idx="2915">
                  <c:v>-24.271911663216009</c:v>
                </c:pt>
                <c:pt idx="2916">
                  <c:v>#N/A</c:v>
                </c:pt>
                <c:pt idx="2917">
                  <c:v>-25.051574749002889</c:v>
                </c:pt>
                <c:pt idx="2918">
                  <c:v>-25.04468582428159</c:v>
                </c:pt>
                <c:pt idx="2919">
                  <c:v>-25.154469312096658</c:v>
                </c:pt>
                <c:pt idx="2920">
                  <c:v>-26.032180760013691</c:v>
                </c:pt>
                <c:pt idx="2921">
                  <c:v>#N/A</c:v>
                </c:pt>
                <c:pt idx="2922">
                  <c:v>-26.472602739726032</c:v>
                </c:pt>
                <c:pt idx="2923">
                  <c:v>-26.65843452013446</c:v>
                </c:pt>
                <c:pt idx="2924">
                  <c:v>-27.265244529803141</c:v>
                </c:pt>
                <c:pt idx="2925">
                  <c:v>-27.51580973329667</c:v>
                </c:pt>
                <c:pt idx="2926">
                  <c:v>#N/A</c:v>
                </c:pt>
                <c:pt idx="2927">
                  <c:v>#N/A</c:v>
                </c:pt>
                <c:pt idx="2928">
                  <c:v>-27.705211054585451</c:v>
                </c:pt>
                <c:pt idx="2929">
                  <c:v>-27.700240632519769</c:v>
                </c:pt>
                <c:pt idx="2930">
                  <c:v>-27.722704116756159</c:v>
                </c:pt>
                <c:pt idx="2931">
                  <c:v>#N/A</c:v>
                </c:pt>
                <c:pt idx="2932">
                  <c:v>-27.468754291992859</c:v>
                </c:pt>
                <c:pt idx="2933">
                  <c:v>-27.42778541953232</c:v>
                </c:pt>
                <c:pt idx="2934">
                  <c:v>-27.686377090934119</c:v>
                </c:pt>
                <c:pt idx="2935">
                  <c:v>-28.025956284153011</c:v>
                </c:pt>
                <c:pt idx="2936">
                  <c:v>#N/A</c:v>
                </c:pt>
                <c:pt idx="2937">
                  <c:v>-28.85106955468855</c:v>
                </c:pt>
                <c:pt idx="2938">
                  <c:v>-28.865910159135161</c:v>
                </c:pt>
                <c:pt idx="2939">
                  <c:v>-28.759524127790399</c:v>
                </c:pt>
                <c:pt idx="2940">
                  <c:v>#N/A</c:v>
                </c:pt>
                <c:pt idx="2941">
                  <c:v>#N/A</c:v>
                </c:pt>
                <c:pt idx="2942">
                  <c:v>-30.474129451111551</c:v>
                </c:pt>
                <c:pt idx="2943">
                  <c:v>-30.737973522086769</c:v>
                </c:pt>
                <c:pt idx="2944">
                  <c:v>-31.015517580043209</c:v>
                </c:pt>
                <c:pt idx="2945">
                  <c:v>-30.84075432163436</c:v>
                </c:pt>
                <c:pt idx="2946">
                  <c:v>-30.851830026844759</c:v>
                </c:pt>
                <c:pt idx="2947">
                  <c:v>-30.691906005221931</c:v>
                </c:pt>
                <c:pt idx="2948">
                  <c:v>#N/A</c:v>
                </c:pt>
                <c:pt idx="2949">
                  <c:v>-30.60412317327766</c:v>
                </c:pt>
                <c:pt idx="2950">
                  <c:v>-30.463144161774299</c:v>
                </c:pt>
                <c:pt idx="2951">
                  <c:v>-30.75525564495199</c:v>
                </c:pt>
                <c:pt idx="2952">
                  <c:v>-30.604061570301379</c:v>
                </c:pt>
                <c:pt idx="2953">
                  <c:v>#N/A</c:v>
                </c:pt>
                <c:pt idx="2954">
                  <c:v>-29.69457745567491</c:v>
                </c:pt>
                <c:pt idx="2955">
                  <c:v>-29.840531990444831</c:v>
                </c:pt>
                <c:pt idx="2956">
                  <c:v>-29.561335403726709</c:v>
                </c:pt>
                <c:pt idx="2957">
                  <c:v>-29.152388957134541</c:v>
                </c:pt>
                <c:pt idx="2958">
                  <c:v>#N/A</c:v>
                </c:pt>
                <c:pt idx="2959">
                  <c:v>-28.90761750405186</c:v>
                </c:pt>
                <c:pt idx="2960">
                  <c:v>-28.911211924821782</c:v>
                </c:pt>
                <c:pt idx="2961">
                  <c:v>-28.725058305260429</c:v>
                </c:pt>
                <c:pt idx="2962">
                  <c:v>-28.276667531793411</c:v>
                </c:pt>
                <c:pt idx="2963">
                  <c:v>#N/A</c:v>
                </c:pt>
                <c:pt idx="2964">
                  <c:v>-28.162151627363091</c:v>
                </c:pt>
                <c:pt idx="2965">
                  <c:v>-28.215120810600158</c:v>
                </c:pt>
                <c:pt idx="2966">
                  <c:v>-28.386971191279521</c:v>
                </c:pt>
                <c:pt idx="2967">
                  <c:v>-28.09499091616922</c:v>
                </c:pt>
                <c:pt idx="2968">
                  <c:v>#N/A</c:v>
                </c:pt>
                <c:pt idx="2969">
                  <c:v>-28.160509057853389</c:v>
                </c:pt>
                <c:pt idx="2970">
                  <c:v>-28.10512654120701</c:v>
                </c:pt>
                <c:pt idx="2971">
                  <c:v>-27.958455047062639</c:v>
                </c:pt>
                <c:pt idx="2972">
                  <c:v>-28.17557943804221</c:v>
                </c:pt>
                <c:pt idx="2973">
                  <c:v>#N/A</c:v>
                </c:pt>
                <c:pt idx="2974">
                  <c:v>-28.076200349899569</c:v>
                </c:pt>
                <c:pt idx="2975">
                  <c:v>-28.2928097776622</c:v>
                </c:pt>
                <c:pt idx="2976">
                  <c:v>-28.289131565262611</c:v>
                </c:pt>
                <c:pt idx="2977">
                  <c:v>-28.369946704796568</c:v>
                </c:pt>
                <c:pt idx="2978">
                  <c:v>#N/A</c:v>
                </c:pt>
                <c:pt idx="2979">
                  <c:v>-26.186429598640348</c:v>
                </c:pt>
                <c:pt idx="2980">
                  <c:v>-25.80242861831309</c:v>
                </c:pt>
                <c:pt idx="2981">
                  <c:v>-25.73847971642379</c:v>
                </c:pt>
                <c:pt idx="2982">
                  <c:v>-25.338682099171379</c:v>
                </c:pt>
                <c:pt idx="2983">
                  <c:v>#N/A</c:v>
                </c:pt>
                <c:pt idx="2984">
                  <c:v>-24.846240328020631</c:v>
                </c:pt>
                <c:pt idx="2985">
                  <c:v>-24.439432134801649</c:v>
                </c:pt>
                <c:pt idx="2986">
                  <c:v>-23.787807658775399</c:v>
                </c:pt>
                <c:pt idx="2987">
                  <c:v>-23.721991144505569</c:v>
                </c:pt>
                <c:pt idx="2988">
                  <c:v>#N/A</c:v>
                </c:pt>
                <c:pt idx="2989">
                  <c:v>-24.203521978760591</c:v>
                </c:pt>
                <c:pt idx="2990">
                  <c:v>-23.957630549183651</c:v>
                </c:pt>
                <c:pt idx="2991">
                  <c:v>-23.88352138369029</c:v>
                </c:pt>
                <c:pt idx="2992">
                  <c:v>-23.56123622100494</c:v>
                </c:pt>
                <c:pt idx="2993">
                  <c:v>#N/A</c:v>
                </c:pt>
                <c:pt idx="2994">
                  <c:v>-23.041317813627391</c:v>
                </c:pt>
                <c:pt idx="2995">
                  <c:v>-22.90956213340608</c:v>
                </c:pt>
                <c:pt idx="2996">
                  <c:v>-22.899045020463848</c:v>
                </c:pt>
                <c:pt idx="2997">
                  <c:v>-22.60869565217391</c:v>
                </c:pt>
                <c:pt idx="2998">
                  <c:v>#N/A</c:v>
                </c:pt>
                <c:pt idx="2999">
                  <c:v>-22.02425820598917</c:v>
                </c:pt>
                <c:pt idx="3000">
                  <c:v>-21.050800278357691</c:v>
                </c:pt>
                <c:pt idx="3001">
                  <c:v>-20.873752529834601</c:v>
                </c:pt>
                <c:pt idx="3002">
                  <c:v>-20.341483979763911</c:v>
                </c:pt>
                <c:pt idx="3003">
                  <c:v>#N/A</c:v>
                </c:pt>
                <c:pt idx="3004">
                  <c:v>#N/A</c:v>
                </c:pt>
                <c:pt idx="3005">
                  <c:v>-19.613691237040189</c:v>
                </c:pt>
                <c:pt idx="3006">
                  <c:v>-19.496228831649351</c:v>
                </c:pt>
                <c:pt idx="3007">
                  <c:v>-19.369562116673801</c:v>
                </c:pt>
                <c:pt idx="3008">
                  <c:v>#N/A</c:v>
                </c:pt>
                <c:pt idx="3009">
                  <c:v>-19.411216961535711</c:v>
                </c:pt>
                <c:pt idx="3010">
                  <c:v>-19.397633560415919</c:v>
                </c:pt>
                <c:pt idx="3011">
                  <c:v>-19.363414283661449</c:v>
                </c:pt>
                <c:pt idx="3012">
                  <c:v>-19.351359125557309</c:v>
                </c:pt>
                <c:pt idx="3013">
                  <c:v>#N/A</c:v>
                </c:pt>
                <c:pt idx="3014">
                  <c:v>-18.846602508019831</c:v>
                </c:pt>
                <c:pt idx="3015">
                  <c:v>-18.880046725560341</c:v>
                </c:pt>
                <c:pt idx="3016">
                  <c:v>-18.980128579777912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-20.6034923650179</c:v>
                </c:pt>
                <c:pt idx="3025">
                  <c:v>-20.665447897623402</c:v>
                </c:pt>
                <c:pt idx="3026">
                  <c:v>-20.9836785479031</c:v>
                </c:pt>
                <c:pt idx="3027">
                  <c:v>-20.906690140845068</c:v>
                </c:pt>
                <c:pt idx="3028">
                  <c:v>#N/A</c:v>
                </c:pt>
                <c:pt idx="3029">
                  <c:v>#N/A</c:v>
                </c:pt>
                <c:pt idx="3030">
                  <c:v>-21.247248716067499</c:v>
                </c:pt>
                <c:pt idx="3031">
                  <c:v>-21.172064331350519</c:v>
                </c:pt>
                <c:pt idx="3032">
                  <c:v>#N/A</c:v>
                </c:pt>
                <c:pt idx="3033">
                  <c:v>#N/A</c:v>
                </c:pt>
                <c:pt idx="3034">
                  <c:v>-21.972242512783051</c:v>
                </c:pt>
                <c:pt idx="3035">
                  <c:v>-21.949437381265529</c:v>
                </c:pt>
                <c:pt idx="3036">
                  <c:v>-21.96241258741259</c:v>
                </c:pt>
                <c:pt idx="3037">
                  <c:v>-22.009045812664141</c:v>
                </c:pt>
                <c:pt idx="3038">
                  <c:v>#N/A</c:v>
                </c:pt>
                <c:pt idx="3039">
                  <c:v>-22.231104651162791</c:v>
                </c:pt>
                <c:pt idx="3040">
                  <c:v>-22.038947827350679</c:v>
                </c:pt>
                <c:pt idx="3041">
                  <c:v>-22.038947827350679</c:v>
                </c:pt>
                <c:pt idx="3042">
                  <c:v>-22.213352685050801</c:v>
                </c:pt>
                <c:pt idx="3043">
                  <c:v>#N/A</c:v>
                </c:pt>
                <c:pt idx="3044">
                  <c:v>#N/A</c:v>
                </c:pt>
                <c:pt idx="3045">
                  <c:v>-23.796296296296301</c:v>
                </c:pt>
                <c:pt idx="3046">
                  <c:v>-23.895253682487731</c:v>
                </c:pt>
                <c:pt idx="3047">
                  <c:v>-24.003410786612658</c:v>
                </c:pt>
                <c:pt idx="3048">
                  <c:v>#N/A</c:v>
                </c:pt>
                <c:pt idx="3049">
                  <c:v>#N/A</c:v>
                </c:pt>
                <c:pt idx="3050">
                  <c:v>-24.57555178268251</c:v>
                </c:pt>
                <c:pt idx="3051">
                  <c:v>-24.563141139016629</c:v>
                </c:pt>
                <c:pt idx="3052">
                  <c:v>-24.915134370579921</c:v>
                </c:pt>
                <c:pt idx="3053">
                  <c:v>#N/A</c:v>
                </c:pt>
                <c:pt idx="3054">
                  <c:v>#N/A</c:v>
                </c:pt>
                <c:pt idx="3055">
                  <c:v>-24.95756718528996</c:v>
                </c:pt>
                <c:pt idx="3056">
                  <c:v>-25.03704749135559</c:v>
                </c:pt>
                <c:pt idx="3057">
                  <c:v>-25.074331020812689</c:v>
                </c:pt>
                <c:pt idx="3058">
                  <c:v>#N/A</c:v>
                </c:pt>
                <c:pt idx="3059">
                  <c:v>#N/A</c:v>
                </c:pt>
                <c:pt idx="3060">
                  <c:v>-25.140021269053531</c:v>
                </c:pt>
                <c:pt idx="3061">
                  <c:v>-25.378734248902731</c:v>
                </c:pt>
                <c:pt idx="3062">
                  <c:v>-25.371549893842889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-25.737948609046509</c:v>
                </c:pt>
                <c:pt idx="3067">
                  <c:v>-25.373346607879391</c:v>
                </c:pt>
                <c:pt idx="3068">
                  <c:v>#N/A</c:v>
                </c:pt>
                <c:pt idx="3069">
                  <c:v>#N/A</c:v>
                </c:pt>
                <c:pt idx="3070">
                  <c:v>-25.64357843834447</c:v>
                </c:pt>
                <c:pt idx="3071">
                  <c:v>-24.278571428571428</c:v>
                </c:pt>
                <c:pt idx="3072">
                  <c:v>-24.294793972720129</c:v>
                </c:pt>
                <c:pt idx="3073">
                  <c:v>#N/A</c:v>
                </c:pt>
                <c:pt idx="3074">
                  <c:v>#N/A</c:v>
                </c:pt>
                <c:pt idx="3075">
                  <c:v>-22.590860021590501</c:v>
                </c:pt>
                <c:pt idx="3076">
                  <c:v>-22.11171171171171</c:v>
                </c:pt>
                <c:pt idx="3077">
                  <c:v>-22.244662435083669</c:v>
                </c:pt>
                <c:pt idx="3078">
                  <c:v>#N/A</c:v>
                </c:pt>
                <c:pt idx="3079">
                  <c:v>-21.048776915189691</c:v>
                </c:pt>
                <c:pt idx="3080">
                  <c:v>-20.758879329362451</c:v>
                </c:pt>
                <c:pt idx="3081">
                  <c:v>-20.748749632244781</c:v>
                </c:pt>
                <c:pt idx="3082">
                  <c:v>-20.567219152854509</c:v>
                </c:pt>
                <c:pt idx="3083">
                  <c:v>-20.60708760038311</c:v>
                </c:pt>
                <c:pt idx="3084">
                  <c:v>#N/A</c:v>
                </c:pt>
                <c:pt idx="3085">
                  <c:v>#N/A</c:v>
                </c:pt>
                <c:pt idx="3086">
                  <c:v>-20.014814814814809</c:v>
                </c:pt>
                <c:pt idx="3087">
                  <c:v>#N/A</c:v>
                </c:pt>
                <c:pt idx="3088">
                  <c:v>-19.539801921215279</c:v>
                </c:pt>
                <c:pt idx="3089">
                  <c:v>-19.216362001798021</c:v>
                </c:pt>
                <c:pt idx="3090">
                  <c:v>-19.685157421289361</c:v>
                </c:pt>
                <c:pt idx="3091">
                  <c:v>-19.311591473977561</c:v>
                </c:pt>
                <c:pt idx="3092">
                  <c:v>#N/A</c:v>
                </c:pt>
                <c:pt idx="3093">
                  <c:v>#N/A</c:v>
                </c:pt>
                <c:pt idx="3094">
                  <c:v>-18.663036902601331</c:v>
                </c:pt>
                <c:pt idx="3095">
                  <c:v>-17.6730373867357</c:v>
                </c:pt>
                <c:pt idx="3096">
                  <c:v>-17.569010218087541</c:v>
                </c:pt>
                <c:pt idx="3097">
                  <c:v>#N/A</c:v>
                </c:pt>
                <c:pt idx="3098">
                  <c:v>#N/A</c:v>
                </c:pt>
                <c:pt idx="3099">
                  <c:v>-14.04334078815455</c:v>
                </c:pt>
                <c:pt idx="3100">
                  <c:v>-13.92238713667285</c:v>
                </c:pt>
                <c:pt idx="3101">
                  <c:v>-13.878120638858739</c:v>
                </c:pt>
                <c:pt idx="3102">
                  <c:v>#N/A</c:v>
                </c:pt>
                <c:pt idx="3103">
                  <c:v>#N/A</c:v>
                </c:pt>
                <c:pt idx="3104">
                  <c:v>-11.519106777795249</c:v>
                </c:pt>
                <c:pt idx="3105">
                  <c:v>-10.53379658875553</c:v>
                </c:pt>
                <c:pt idx="3106">
                  <c:v>-10.052157420578469</c:v>
                </c:pt>
                <c:pt idx="3107">
                  <c:v>#N/A</c:v>
                </c:pt>
                <c:pt idx="3108">
                  <c:v>#N/A</c:v>
                </c:pt>
                <c:pt idx="3109">
                  <c:v>-6.5499040307101728</c:v>
                </c:pt>
                <c:pt idx="3110">
                  <c:v>-6.5565886502083996</c:v>
                </c:pt>
                <c:pt idx="3111">
                  <c:v>-6.0988348734431499</c:v>
                </c:pt>
                <c:pt idx="3112">
                  <c:v>#N/A</c:v>
                </c:pt>
                <c:pt idx="3113">
                  <c:v>-4.4817470664928294</c:v>
                </c:pt>
                <c:pt idx="3114">
                  <c:v>-4.0271752476057951</c:v>
                </c:pt>
                <c:pt idx="3115">
                  <c:v>-3.5828482413708289</c:v>
                </c:pt>
                <c:pt idx="3116">
                  <c:v>#N/A</c:v>
                </c:pt>
                <c:pt idx="3117">
                  <c:v>#N/A</c:v>
                </c:pt>
                <c:pt idx="3118">
                  <c:v>-1.978058510638298</c:v>
                </c:pt>
                <c:pt idx="3119">
                  <c:v>-1.6262196647485609</c:v>
                </c:pt>
                <c:pt idx="3120">
                  <c:v>-1.340482573726542</c:v>
                </c:pt>
                <c:pt idx="3121">
                  <c:v>#N/A</c:v>
                </c:pt>
                <c:pt idx="3122">
                  <c:v>-1.460466677857982</c:v>
                </c:pt>
                <c:pt idx="3123">
                  <c:v>-1.0366624525916559</c:v>
                </c:pt>
                <c:pt idx="3124">
                  <c:v>-0.75898127846179797</c:v>
                </c:pt>
                <c:pt idx="3125">
                  <c:v>-0.29658503516651102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0.11110161524656</c:v>
                </c:pt>
                <c:pt idx="3130">
                  <c:v>0.45654233784133003</c:v>
                </c:pt>
                <c:pt idx="3131">
                  <c:v>0.88113337940566705</c:v>
                </c:pt>
                <c:pt idx="3132">
                  <c:v>#N/A</c:v>
                </c:pt>
                <c:pt idx="3133">
                  <c:v>#N/A</c:v>
                </c:pt>
                <c:pt idx="3134">
                  <c:v>2.6841556636553161</c:v>
                </c:pt>
                <c:pt idx="3135">
                  <c:v>4.072002796225096</c:v>
                </c:pt>
                <c:pt idx="3136">
                  <c:v>4.4865054328776726</c:v>
                </c:pt>
                <c:pt idx="3137">
                  <c:v>#N/A</c:v>
                </c:pt>
                <c:pt idx="3138">
                  <c:v>#N/A</c:v>
                </c:pt>
                <c:pt idx="3139">
                  <c:v>5.8630477204186624</c:v>
                </c:pt>
                <c:pt idx="3140">
                  <c:v>6.0519757920968322</c:v>
                </c:pt>
                <c:pt idx="3141">
                  <c:v>5.2814392589953689</c:v>
                </c:pt>
                <c:pt idx="3142">
                  <c:v>#N/A</c:v>
                </c:pt>
                <c:pt idx="3143">
                  <c:v>#N/A</c:v>
                </c:pt>
                <c:pt idx="3144">
                  <c:v>5.5158233506168424</c:v>
                </c:pt>
                <c:pt idx="3145">
                  <c:v>6.4568200161420499</c:v>
                </c:pt>
                <c:pt idx="3146">
                  <c:v>6.2752491246970106</c:v>
                </c:pt>
                <c:pt idx="3147">
                  <c:v>#N/A</c:v>
                </c:pt>
                <c:pt idx="3148">
                  <c:v>#N/A</c:v>
                </c:pt>
                <c:pt idx="3149">
                  <c:v>5.8376323649199016</c:v>
                </c:pt>
                <c:pt idx="3150">
                  <c:v>5.5852751836068553</c:v>
                </c:pt>
                <c:pt idx="3151">
                  <c:v>5.6524900036350418</c:v>
                </c:pt>
                <c:pt idx="3152">
                  <c:v>#N/A</c:v>
                </c:pt>
                <c:pt idx="3153">
                  <c:v>#N/A</c:v>
                </c:pt>
                <c:pt idx="3154">
                  <c:v>5.8566353948447043</c:v>
                </c:pt>
                <c:pt idx="3155">
                  <c:v>5.7424118129614437</c:v>
                </c:pt>
                <c:pt idx="3156">
                  <c:v>5.7208029197080288</c:v>
                </c:pt>
                <c:pt idx="3157">
                  <c:v>#N/A</c:v>
                </c:pt>
                <c:pt idx="3158">
                  <c:v>#N/A</c:v>
                </c:pt>
                <c:pt idx="3159">
                  <c:v>5.5464181286549712</c:v>
                </c:pt>
                <c:pt idx="3160">
                  <c:v>5.0464565494625608</c:v>
                </c:pt>
                <c:pt idx="3161">
                  <c:v>5.2837751662567189</c:v>
                </c:pt>
                <c:pt idx="3162">
                  <c:v>#N/A</c:v>
                </c:pt>
                <c:pt idx="3163">
                  <c:v>#N/A</c:v>
                </c:pt>
                <c:pt idx="3164">
                  <c:v>5.3630363036303628</c:v>
                </c:pt>
                <c:pt idx="3165">
                  <c:v>4.5004091281025547</c:v>
                </c:pt>
                <c:pt idx="3166">
                  <c:v>4.152657882780554</c:v>
                </c:pt>
                <c:pt idx="3167">
                  <c:v>#N/A</c:v>
                </c:pt>
                <c:pt idx="3168">
                  <c:v>#N/A</c:v>
                </c:pt>
                <c:pt idx="3169">
                  <c:v>4.3386727688787188</c:v>
                </c:pt>
                <c:pt idx="3170">
                  <c:v>3.8352142398385172</c:v>
                </c:pt>
                <c:pt idx="3171">
                  <c:v>3.8154636338622399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6.6432272390821607</c:v>
                </c:pt>
                <c:pt idx="3176">
                  <c:v>7.647880763856544</c:v>
                </c:pt>
                <c:pt idx="3177">
                  <c:v>7.9506126648582924</c:v>
                </c:pt>
                <c:pt idx="3178">
                  <c:v>#N/A</c:v>
                </c:pt>
                <c:pt idx="3179">
                  <c:v>#N/A</c:v>
                </c:pt>
                <c:pt idx="3180">
                  <c:v>9.7289586305278171</c:v>
                </c:pt>
                <c:pt idx="3181">
                  <c:v>10.0608596424496</c:v>
                </c:pt>
                <c:pt idx="3182">
                  <c:v>10.0418410041841</c:v>
                </c:pt>
                <c:pt idx="3183">
                  <c:v>9.8041080258653484</c:v>
                </c:pt>
                <c:pt idx="3184">
                  <c:v>9.3371212121212128</c:v>
                </c:pt>
                <c:pt idx="3185">
                  <c:v>9.5057754213217187</c:v>
                </c:pt>
                <c:pt idx="3186">
                  <c:v>9.5242608036391214</c:v>
                </c:pt>
                <c:pt idx="3187">
                  <c:v>#N/A</c:v>
                </c:pt>
                <c:pt idx="3188">
                  <c:v>#N/A</c:v>
                </c:pt>
                <c:pt idx="3189">
                  <c:v>9.7669571807502837</c:v>
                </c:pt>
                <c:pt idx="3190">
                  <c:v>9.0384797201474907</c:v>
                </c:pt>
                <c:pt idx="3191">
                  <c:v>8.8068718142344729</c:v>
                </c:pt>
                <c:pt idx="3192">
                  <c:v>#N/A</c:v>
                </c:pt>
                <c:pt idx="3193">
                  <c:v>#N/A</c:v>
                </c:pt>
                <c:pt idx="3194">
                  <c:v>17.751367666478021</c:v>
                </c:pt>
                <c:pt idx="3195">
                  <c:v>18.527630582891749</c:v>
                </c:pt>
                <c:pt idx="3196">
                  <c:v>18.35611237661352</c:v>
                </c:pt>
                <c:pt idx="3197">
                  <c:v>18.131035788676389</c:v>
                </c:pt>
                <c:pt idx="3198">
                  <c:v>18.492566991762139</c:v>
                </c:pt>
                <c:pt idx="3199">
                  <c:v>#N/A</c:v>
                </c:pt>
                <c:pt idx="3200">
                  <c:v>#N/A</c:v>
                </c:pt>
                <c:pt idx="3201">
                  <c:v>19.705081243542779</c:v>
                </c:pt>
                <c:pt idx="3202">
                  <c:v>19.86462348406506</c:v>
                </c:pt>
                <c:pt idx="3203">
                  <c:v>20.515947467166981</c:v>
                </c:pt>
                <c:pt idx="3204">
                  <c:v>#N/A</c:v>
                </c:pt>
                <c:pt idx="3205">
                  <c:v>#N/A</c:v>
                </c:pt>
                <c:pt idx="3206">
                  <c:v>19.53212031191979</c:v>
                </c:pt>
                <c:pt idx="3207">
                  <c:v>18.849516797054761</c:v>
                </c:pt>
                <c:pt idx="3208">
                  <c:v>19.536210545688778</c:v>
                </c:pt>
                <c:pt idx="3209">
                  <c:v>#N/A</c:v>
                </c:pt>
                <c:pt idx="3210">
                  <c:v>#N/A</c:v>
                </c:pt>
                <c:pt idx="3211">
                  <c:v>19.68453683442743</c:v>
                </c:pt>
                <c:pt idx="3212">
                  <c:v>19.733722414736459</c:v>
                </c:pt>
                <c:pt idx="3213">
                  <c:v>20.047406326921319</c:v>
                </c:pt>
                <c:pt idx="3214">
                  <c:v>#N/A</c:v>
                </c:pt>
                <c:pt idx="3215">
                  <c:v>#N/A</c:v>
                </c:pt>
                <c:pt idx="3216">
                  <c:v>19.800995024875618</c:v>
                </c:pt>
                <c:pt idx="3217">
                  <c:v>20.320130222463369</c:v>
                </c:pt>
                <c:pt idx="3218">
                  <c:v>20.41259500542888</c:v>
                </c:pt>
                <c:pt idx="3219">
                  <c:v>#N/A</c:v>
                </c:pt>
                <c:pt idx="3220">
                  <c:v>#N/A</c:v>
                </c:pt>
                <c:pt idx="3221">
                  <c:v>20.063205417607222</c:v>
                </c:pt>
                <c:pt idx="3222">
                  <c:v>20.101229211858278</c:v>
                </c:pt>
                <c:pt idx="3223">
                  <c:v>20.09206607094503</c:v>
                </c:pt>
                <c:pt idx="3224">
                  <c:v>#N/A</c:v>
                </c:pt>
                <c:pt idx="3225">
                  <c:v>#N/A</c:v>
                </c:pt>
                <c:pt idx="3226">
                  <c:v>20.486486486486491</c:v>
                </c:pt>
                <c:pt idx="3227">
                  <c:v>20.513513513513509</c:v>
                </c:pt>
                <c:pt idx="3228">
                  <c:v>21.350861287398011</c:v>
                </c:pt>
                <c:pt idx="3229">
                  <c:v>#N/A</c:v>
                </c:pt>
                <c:pt idx="3230">
                  <c:v>#N/A</c:v>
                </c:pt>
                <c:pt idx="3231">
                  <c:v>20.115097563168781</c:v>
                </c:pt>
                <c:pt idx="3232">
                  <c:v>18.278427205100961</c:v>
                </c:pt>
                <c:pt idx="3233">
                  <c:v>18.60403397027601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17.607680789218708</c:v>
                </c:pt>
                <c:pt idx="3238">
                  <c:v>17.493840197113691</c:v>
                </c:pt>
                <c:pt idx="3239">
                  <c:v>16.47058823529412</c:v>
                </c:pt>
                <c:pt idx="3240">
                  <c:v>#N/A</c:v>
                </c:pt>
                <c:pt idx="3241">
                  <c:v>#N/A</c:v>
                </c:pt>
                <c:pt idx="3242">
                  <c:v>16.066871975362961</c:v>
                </c:pt>
                <c:pt idx="3243">
                  <c:v>17.20315686796134</c:v>
                </c:pt>
                <c:pt idx="3244">
                  <c:v>17.67367580516369</c:v>
                </c:pt>
                <c:pt idx="3245">
                  <c:v>#N/A</c:v>
                </c:pt>
                <c:pt idx="3246">
                  <c:v>#N/A</c:v>
                </c:pt>
                <c:pt idx="3247">
                  <c:v>16.94510739856802</c:v>
                </c:pt>
                <c:pt idx="3248">
                  <c:v>17.017512825048652</c:v>
                </c:pt>
                <c:pt idx="3249">
                  <c:v>16.33194727063611</c:v>
                </c:pt>
                <c:pt idx="3250">
                  <c:v>#N/A</c:v>
                </c:pt>
                <c:pt idx="3251">
                  <c:v>#N/A</c:v>
                </c:pt>
                <c:pt idx="3252">
                  <c:v>15.905484041615241</c:v>
                </c:pt>
                <c:pt idx="3253">
                  <c:v>15.431936022497579</c:v>
                </c:pt>
                <c:pt idx="3254">
                  <c:v>15.02864698104892</c:v>
                </c:pt>
                <c:pt idx="3255">
                  <c:v>#N/A</c:v>
                </c:pt>
                <c:pt idx="3256">
                  <c:v>#N/A</c:v>
                </c:pt>
                <c:pt idx="3257">
                  <c:v>14.42816801976703</c:v>
                </c:pt>
                <c:pt idx="3258">
                  <c:v>14.46113074204947</c:v>
                </c:pt>
                <c:pt idx="3259">
                  <c:v>#N/A</c:v>
                </c:pt>
                <c:pt idx="3260">
                  <c:v>#N/A</c:v>
                </c:pt>
                <c:pt idx="3261">
                  <c:v>13.504424778761059</c:v>
                </c:pt>
                <c:pt idx="3262">
                  <c:v>13.47435783485912</c:v>
                </c:pt>
                <c:pt idx="3263">
                  <c:v>13.478647686832741</c:v>
                </c:pt>
                <c:pt idx="3264">
                  <c:v>#N/A</c:v>
                </c:pt>
                <c:pt idx="3265">
                  <c:v>#N/A</c:v>
                </c:pt>
                <c:pt idx="3266">
                  <c:v>12.6249107780157</c:v>
                </c:pt>
                <c:pt idx="3267">
                  <c:v>11.82283712155242</c:v>
                </c:pt>
                <c:pt idx="3268">
                  <c:v>12.024120241202411</c:v>
                </c:pt>
                <c:pt idx="3269">
                  <c:v>#N/A</c:v>
                </c:pt>
                <c:pt idx="3270">
                  <c:v>#N/A</c:v>
                </c:pt>
                <c:pt idx="3271">
                  <c:v>11.262985237834879</c:v>
                </c:pt>
                <c:pt idx="3272">
                  <c:v>10.89235256585544</c:v>
                </c:pt>
                <c:pt idx="3273">
                  <c:v>10.19328956965718</c:v>
                </c:pt>
                <c:pt idx="3274">
                  <c:v>#N/A</c:v>
                </c:pt>
                <c:pt idx="3275">
                  <c:v>12.46975618834915</c:v>
                </c:pt>
                <c:pt idx="3276">
                  <c:v>12.59549096329421</c:v>
                </c:pt>
                <c:pt idx="3277">
                  <c:v>12.58617477175331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6-487E-A792-55FF2C2F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PPI与水泥价格!$C$20</c15:sqref>
                        </c15:formulaRef>
                      </c:ext>
                    </c:extLst>
                    <c:strCache>
                      <c:ptCount val="1"/>
                      <c:pt idx="0">
                        <c:v>中国:PPI:石膏、水泥制品及类似制品制造:当月同比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PPI与水泥价格!$A$21:$A$3304</c15:sqref>
                        </c15:formulaRef>
                      </c:ext>
                    </c:extLst>
                    <c:numCache>
                      <c:formatCode>yyyy\-mm\-dd</c:formatCode>
                      <c:ptCount val="3284"/>
                      <c:pt idx="0">
                        <c:v>39113</c:v>
                      </c:pt>
                      <c:pt idx="1">
                        <c:v>39141</c:v>
                      </c:pt>
                      <c:pt idx="2">
                        <c:v>39172</c:v>
                      </c:pt>
                      <c:pt idx="3">
                        <c:v>39202</c:v>
                      </c:pt>
                      <c:pt idx="4">
                        <c:v>39233</c:v>
                      </c:pt>
                      <c:pt idx="5">
                        <c:v>39263</c:v>
                      </c:pt>
                      <c:pt idx="6">
                        <c:v>39294</c:v>
                      </c:pt>
                      <c:pt idx="7">
                        <c:v>39325</c:v>
                      </c:pt>
                      <c:pt idx="8">
                        <c:v>39355</c:v>
                      </c:pt>
                      <c:pt idx="9">
                        <c:v>39386</c:v>
                      </c:pt>
                      <c:pt idx="10">
                        <c:v>39416</c:v>
                      </c:pt>
                      <c:pt idx="11">
                        <c:v>39447</c:v>
                      </c:pt>
                      <c:pt idx="12">
                        <c:v>39478</c:v>
                      </c:pt>
                      <c:pt idx="13">
                        <c:v>39507</c:v>
                      </c:pt>
                      <c:pt idx="14">
                        <c:v>39538</c:v>
                      </c:pt>
                      <c:pt idx="15">
                        <c:v>39568</c:v>
                      </c:pt>
                      <c:pt idx="16">
                        <c:v>39599</c:v>
                      </c:pt>
                      <c:pt idx="17">
                        <c:v>39629</c:v>
                      </c:pt>
                      <c:pt idx="18">
                        <c:v>39660</c:v>
                      </c:pt>
                      <c:pt idx="19">
                        <c:v>39691</c:v>
                      </c:pt>
                      <c:pt idx="20">
                        <c:v>39721</c:v>
                      </c:pt>
                      <c:pt idx="21">
                        <c:v>39752</c:v>
                      </c:pt>
                      <c:pt idx="22">
                        <c:v>39782</c:v>
                      </c:pt>
                      <c:pt idx="23">
                        <c:v>39813</c:v>
                      </c:pt>
                      <c:pt idx="24">
                        <c:v>39844</c:v>
                      </c:pt>
                      <c:pt idx="25">
                        <c:v>39872</c:v>
                      </c:pt>
                      <c:pt idx="26">
                        <c:v>39903</c:v>
                      </c:pt>
                      <c:pt idx="27">
                        <c:v>39933</c:v>
                      </c:pt>
                      <c:pt idx="28">
                        <c:v>39964</c:v>
                      </c:pt>
                      <c:pt idx="29">
                        <c:v>39994</c:v>
                      </c:pt>
                      <c:pt idx="30">
                        <c:v>40025</c:v>
                      </c:pt>
                      <c:pt idx="31">
                        <c:v>40056</c:v>
                      </c:pt>
                      <c:pt idx="32">
                        <c:v>40086</c:v>
                      </c:pt>
                      <c:pt idx="33">
                        <c:v>40117</c:v>
                      </c:pt>
                      <c:pt idx="34">
                        <c:v>40147</c:v>
                      </c:pt>
                      <c:pt idx="35">
                        <c:v>40178</c:v>
                      </c:pt>
                      <c:pt idx="36">
                        <c:v>40209</c:v>
                      </c:pt>
                      <c:pt idx="37">
                        <c:v>40237</c:v>
                      </c:pt>
                      <c:pt idx="38">
                        <c:v>40268</c:v>
                      </c:pt>
                      <c:pt idx="39">
                        <c:v>40298</c:v>
                      </c:pt>
                      <c:pt idx="40">
                        <c:v>40329</c:v>
                      </c:pt>
                      <c:pt idx="41">
                        <c:v>40359</c:v>
                      </c:pt>
                      <c:pt idx="42">
                        <c:v>40390</c:v>
                      </c:pt>
                      <c:pt idx="43">
                        <c:v>40421</c:v>
                      </c:pt>
                      <c:pt idx="44">
                        <c:v>40451</c:v>
                      </c:pt>
                      <c:pt idx="45">
                        <c:v>40482</c:v>
                      </c:pt>
                      <c:pt idx="46">
                        <c:v>40512</c:v>
                      </c:pt>
                      <c:pt idx="47">
                        <c:v>40543</c:v>
                      </c:pt>
                      <c:pt idx="48">
                        <c:v>40574</c:v>
                      </c:pt>
                      <c:pt idx="49">
                        <c:v>40602</c:v>
                      </c:pt>
                      <c:pt idx="50">
                        <c:v>40633</c:v>
                      </c:pt>
                      <c:pt idx="51">
                        <c:v>40663</c:v>
                      </c:pt>
                      <c:pt idx="52">
                        <c:v>40694</c:v>
                      </c:pt>
                      <c:pt idx="53">
                        <c:v>40724</c:v>
                      </c:pt>
                      <c:pt idx="54">
                        <c:v>40755</c:v>
                      </c:pt>
                      <c:pt idx="55">
                        <c:v>40786</c:v>
                      </c:pt>
                      <c:pt idx="56">
                        <c:v>40795</c:v>
                      </c:pt>
                      <c:pt idx="57">
                        <c:v>40814</c:v>
                      </c:pt>
                      <c:pt idx="58">
                        <c:v>40816</c:v>
                      </c:pt>
                      <c:pt idx="59">
                        <c:v>40826</c:v>
                      </c:pt>
                      <c:pt idx="60">
                        <c:v>40827</c:v>
                      </c:pt>
                      <c:pt idx="61">
                        <c:v>40828</c:v>
                      </c:pt>
                      <c:pt idx="62">
                        <c:v>40830</c:v>
                      </c:pt>
                      <c:pt idx="63">
                        <c:v>40833</c:v>
                      </c:pt>
                      <c:pt idx="64">
                        <c:v>40834</c:v>
                      </c:pt>
                      <c:pt idx="65">
                        <c:v>40835</c:v>
                      </c:pt>
                      <c:pt idx="66">
                        <c:v>40841</c:v>
                      </c:pt>
                      <c:pt idx="67">
                        <c:v>40842</c:v>
                      </c:pt>
                      <c:pt idx="68">
                        <c:v>40844</c:v>
                      </c:pt>
                      <c:pt idx="69">
                        <c:v>40847</c:v>
                      </c:pt>
                      <c:pt idx="70">
                        <c:v>40848</c:v>
                      </c:pt>
                      <c:pt idx="71">
                        <c:v>40849</c:v>
                      </c:pt>
                      <c:pt idx="72">
                        <c:v>40850</c:v>
                      </c:pt>
                      <c:pt idx="73">
                        <c:v>40851</c:v>
                      </c:pt>
                      <c:pt idx="74">
                        <c:v>40854</c:v>
                      </c:pt>
                      <c:pt idx="75">
                        <c:v>40855</c:v>
                      </c:pt>
                      <c:pt idx="76">
                        <c:v>40856</c:v>
                      </c:pt>
                      <c:pt idx="77">
                        <c:v>40857</c:v>
                      </c:pt>
                      <c:pt idx="78">
                        <c:v>40858</c:v>
                      </c:pt>
                      <c:pt idx="79">
                        <c:v>40861</c:v>
                      </c:pt>
                      <c:pt idx="80">
                        <c:v>40864</c:v>
                      </c:pt>
                      <c:pt idx="81">
                        <c:v>40865</c:v>
                      </c:pt>
                      <c:pt idx="82">
                        <c:v>40869</c:v>
                      </c:pt>
                      <c:pt idx="83">
                        <c:v>40870</c:v>
                      </c:pt>
                      <c:pt idx="84">
                        <c:v>40871</c:v>
                      </c:pt>
                      <c:pt idx="85">
                        <c:v>40872</c:v>
                      </c:pt>
                      <c:pt idx="86">
                        <c:v>40875</c:v>
                      </c:pt>
                      <c:pt idx="87">
                        <c:v>40877</c:v>
                      </c:pt>
                      <c:pt idx="88">
                        <c:v>40890</c:v>
                      </c:pt>
                      <c:pt idx="89">
                        <c:v>40893</c:v>
                      </c:pt>
                      <c:pt idx="90">
                        <c:v>40896</c:v>
                      </c:pt>
                      <c:pt idx="91">
                        <c:v>40897</c:v>
                      </c:pt>
                      <c:pt idx="92">
                        <c:v>40899</c:v>
                      </c:pt>
                      <c:pt idx="93">
                        <c:v>40900</c:v>
                      </c:pt>
                      <c:pt idx="94">
                        <c:v>40903</c:v>
                      </c:pt>
                      <c:pt idx="95">
                        <c:v>40904</c:v>
                      </c:pt>
                      <c:pt idx="96">
                        <c:v>40907</c:v>
                      </c:pt>
                      <c:pt idx="97">
                        <c:v>40908</c:v>
                      </c:pt>
                      <c:pt idx="98">
                        <c:v>40912</c:v>
                      </c:pt>
                      <c:pt idx="99">
                        <c:v>40914</c:v>
                      </c:pt>
                      <c:pt idx="100">
                        <c:v>40919</c:v>
                      </c:pt>
                      <c:pt idx="101">
                        <c:v>40921</c:v>
                      </c:pt>
                      <c:pt idx="102">
                        <c:v>40924</c:v>
                      </c:pt>
                      <c:pt idx="103">
                        <c:v>40939</c:v>
                      </c:pt>
                      <c:pt idx="104">
                        <c:v>40968</c:v>
                      </c:pt>
                      <c:pt idx="105">
                        <c:v>40969</c:v>
                      </c:pt>
                      <c:pt idx="106">
                        <c:v>40970</c:v>
                      </c:pt>
                      <c:pt idx="107">
                        <c:v>40973</c:v>
                      </c:pt>
                      <c:pt idx="108">
                        <c:v>40974</c:v>
                      </c:pt>
                      <c:pt idx="109">
                        <c:v>40975</c:v>
                      </c:pt>
                      <c:pt idx="110">
                        <c:v>40976</c:v>
                      </c:pt>
                      <c:pt idx="111">
                        <c:v>40977</c:v>
                      </c:pt>
                      <c:pt idx="112">
                        <c:v>40980</c:v>
                      </c:pt>
                      <c:pt idx="113">
                        <c:v>40982</c:v>
                      </c:pt>
                      <c:pt idx="114">
                        <c:v>40983</c:v>
                      </c:pt>
                      <c:pt idx="115">
                        <c:v>40984</c:v>
                      </c:pt>
                      <c:pt idx="116">
                        <c:v>40987</c:v>
                      </c:pt>
                      <c:pt idx="117">
                        <c:v>40988</c:v>
                      </c:pt>
                      <c:pt idx="118">
                        <c:v>40990</c:v>
                      </c:pt>
                      <c:pt idx="119">
                        <c:v>40991</c:v>
                      </c:pt>
                      <c:pt idx="120">
                        <c:v>40994</c:v>
                      </c:pt>
                      <c:pt idx="121">
                        <c:v>40995</c:v>
                      </c:pt>
                      <c:pt idx="122">
                        <c:v>40996</c:v>
                      </c:pt>
                      <c:pt idx="123">
                        <c:v>40997</c:v>
                      </c:pt>
                      <c:pt idx="124">
                        <c:v>40998</c:v>
                      </c:pt>
                      <c:pt idx="125">
                        <c:v>40999</c:v>
                      </c:pt>
                      <c:pt idx="126">
                        <c:v>41004</c:v>
                      </c:pt>
                      <c:pt idx="127">
                        <c:v>41005</c:v>
                      </c:pt>
                      <c:pt idx="128">
                        <c:v>41008</c:v>
                      </c:pt>
                      <c:pt idx="129">
                        <c:v>41009</c:v>
                      </c:pt>
                      <c:pt idx="130">
                        <c:v>41010</c:v>
                      </c:pt>
                      <c:pt idx="131">
                        <c:v>41011</c:v>
                      </c:pt>
                      <c:pt idx="132">
                        <c:v>41012</c:v>
                      </c:pt>
                      <c:pt idx="133">
                        <c:v>41015</c:v>
                      </c:pt>
                      <c:pt idx="134">
                        <c:v>41016</c:v>
                      </c:pt>
                      <c:pt idx="135">
                        <c:v>41017</c:v>
                      </c:pt>
                      <c:pt idx="136">
                        <c:v>41018</c:v>
                      </c:pt>
                      <c:pt idx="137">
                        <c:v>41019</c:v>
                      </c:pt>
                      <c:pt idx="138">
                        <c:v>41022</c:v>
                      </c:pt>
                      <c:pt idx="139">
                        <c:v>41023</c:v>
                      </c:pt>
                      <c:pt idx="140">
                        <c:v>41024</c:v>
                      </c:pt>
                      <c:pt idx="141">
                        <c:v>41026</c:v>
                      </c:pt>
                      <c:pt idx="142">
                        <c:v>41029</c:v>
                      </c:pt>
                      <c:pt idx="143">
                        <c:v>41031</c:v>
                      </c:pt>
                      <c:pt idx="144">
                        <c:v>41032</c:v>
                      </c:pt>
                      <c:pt idx="145">
                        <c:v>41033</c:v>
                      </c:pt>
                      <c:pt idx="146">
                        <c:v>41036</c:v>
                      </c:pt>
                      <c:pt idx="147">
                        <c:v>41037</c:v>
                      </c:pt>
                      <c:pt idx="148">
                        <c:v>41038</c:v>
                      </c:pt>
                      <c:pt idx="149">
                        <c:v>41039</c:v>
                      </c:pt>
                      <c:pt idx="150">
                        <c:v>41040</c:v>
                      </c:pt>
                      <c:pt idx="151">
                        <c:v>41043</c:v>
                      </c:pt>
                      <c:pt idx="152">
                        <c:v>41044</c:v>
                      </c:pt>
                      <c:pt idx="153">
                        <c:v>41045</c:v>
                      </c:pt>
                      <c:pt idx="154">
                        <c:v>41046</c:v>
                      </c:pt>
                      <c:pt idx="155">
                        <c:v>41047</c:v>
                      </c:pt>
                      <c:pt idx="156">
                        <c:v>41050</c:v>
                      </c:pt>
                      <c:pt idx="157">
                        <c:v>41051</c:v>
                      </c:pt>
                      <c:pt idx="158">
                        <c:v>41052</c:v>
                      </c:pt>
                      <c:pt idx="159">
                        <c:v>41053</c:v>
                      </c:pt>
                      <c:pt idx="160">
                        <c:v>41054</c:v>
                      </c:pt>
                      <c:pt idx="161">
                        <c:v>41057</c:v>
                      </c:pt>
                      <c:pt idx="162">
                        <c:v>41058</c:v>
                      </c:pt>
                      <c:pt idx="163">
                        <c:v>41059</c:v>
                      </c:pt>
                      <c:pt idx="164">
                        <c:v>41060</c:v>
                      </c:pt>
                      <c:pt idx="165">
                        <c:v>41061</c:v>
                      </c:pt>
                      <c:pt idx="166">
                        <c:v>41064</c:v>
                      </c:pt>
                      <c:pt idx="167">
                        <c:v>41065</c:v>
                      </c:pt>
                      <c:pt idx="168">
                        <c:v>41066</c:v>
                      </c:pt>
                      <c:pt idx="169">
                        <c:v>41067</c:v>
                      </c:pt>
                      <c:pt idx="170">
                        <c:v>41068</c:v>
                      </c:pt>
                      <c:pt idx="171">
                        <c:v>41071</c:v>
                      </c:pt>
                      <c:pt idx="172">
                        <c:v>41072</c:v>
                      </c:pt>
                      <c:pt idx="173">
                        <c:v>41073</c:v>
                      </c:pt>
                      <c:pt idx="174">
                        <c:v>41074</c:v>
                      </c:pt>
                      <c:pt idx="175">
                        <c:v>41075</c:v>
                      </c:pt>
                      <c:pt idx="176">
                        <c:v>41078</c:v>
                      </c:pt>
                      <c:pt idx="177">
                        <c:v>41079</c:v>
                      </c:pt>
                      <c:pt idx="178">
                        <c:v>41080</c:v>
                      </c:pt>
                      <c:pt idx="179">
                        <c:v>41081</c:v>
                      </c:pt>
                      <c:pt idx="180">
                        <c:v>41085</c:v>
                      </c:pt>
                      <c:pt idx="181">
                        <c:v>41086</c:v>
                      </c:pt>
                      <c:pt idx="182">
                        <c:v>41087</c:v>
                      </c:pt>
                      <c:pt idx="183">
                        <c:v>41090</c:v>
                      </c:pt>
                      <c:pt idx="184">
                        <c:v>41103</c:v>
                      </c:pt>
                      <c:pt idx="185">
                        <c:v>41106</c:v>
                      </c:pt>
                      <c:pt idx="186">
                        <c:v>41107</c:v>
                      </c:pt>
                      <c:pt idx="187">
                        <c:v>41108</c:v>
                      </c:pt>
                      <c:pt idx="188">
                        <c:v>41109</c:v>
                      </c:pt>
                      <c:pt idx="189">
                        <c:v>41110</c:v>
                      </c:pt>
                      <c:pt idx="190">
                        <c:v>41113</c:v>
                      </c:pt>
                      <c:pt idx="191">
                        <c:v>41114</c:v>
                      </c:pt>
                      <c:pt idx="192">
                        <c:v>41115</c:v>
                      </c:pt>
                      <c:pt idx="193">
                        <c:v>41116</c:v>
                      </c:pt>
                      <c:pt idx="194">
                        <c:v>41117</c:v>
                      </c:pt>
                      <c:pt idx="195">
                        <c:v>41120</c:v>
                      </c:pt>
                      <c:pt idx="196">
                        <c:v>41121</c:v>
                      </c:pt>
                      <c:pt idx="197">
                        <c:v>41122</c:v>
                      </c:pt>
                      <c:pt idx="198">
                        <c:v>41123</c:v>
                      </c:pt>
                      <c:pt idx="199">
                        <c:v>41124</c:v>
                      </c:pt>
                      <c:pt idx="200">
                        <c:v>41127</c:v>
                      </c:pt>
                      <c:pt idx="201">
                        <c:v>41128</c:v>
                      </c:pt>
                      <c:pt idx="202">
                        <c:v>41129</c:v>
                      </c:pt>
                      <c:pt idx="203">
                        <c:v>41130</c:v>
                      </c:pt>
                      <c:pt idx="204">
                        <c:v>41131</c:v>
                      </c:pt>
                      <c:pt idx="205">
                        <c:v>41134</c:v>
                      </c:pt>
                      <c:pt idx="206">
                        <c:v>41135</c:v>
                      </c:pt>
                      <c:pt idx="207">
                        <c:v>41136</c:v>
                      </c:pt>
                      <c:pt idx="208">
                        <c:v>41137</c:v>
                      </c:pt>
                      <c:pt idx="209">
                        <c:v>41138</c:v>
                      </c:pt>
                      <c:pt idx="210">
                        <c:v>41141</c:v>
                      </c:pt>
                      <c:pt idx="211">
                        <c:v>41142</c:v>
                      </c:pt>
                      <c:pt idx="212">
                        <c:v>41143</c:v>
                      </c:pt>
                      <c:pt idx="213">
                        <c:v>41144</c:v>
                      </c:pt>
                      <c:pt idx="214">
                        <c:v>41145</c:v>
                      </c:pt>
                      <c:pt idx="215">
                        <c:v>41148</c:v>
                      </c:pt>
                      <c:pt idx="216">
                        <c:v>41149</c:v>
                      </c:pt>
                      <c:pt idx="217">
                        <c:v>41150</c:v>
                      </c:pt>
                      <c:pt idx="218">
                        <c:v>41151</c:v>
                      </c:pt>
                      <c:pt idx="219">
                        <c:v>41152</c:v>
                      </c:pt>
                      <c:pt idx="220">
                        <c:v>41155</c:v>
                      </c:pt>
                      <c:pt idx="221">
                        <c:v>41156</c:v>
                      </c:pt>
                      <c:pt idx="222">
                        <c:v>41157</c:v>
                      </c:pt>
                      <c:pt idx="223">
                        <c:v>41158</c:v>
                      </c:pt>
                      <c:pt idx="224">
                        <c:v>41159</c:v>
                      </c:pt>
                      <c:pt idx="225">
                        <c:v>41162</c:v>
                      </c:pt>
                      <c:pt idx="226">
                        <c:v>41163</c:v>
                      </c:pt>
                      <c:pt idx="227">
                        <c:v>41164</c:v>
                      </c:pt>
                      <c:pt idx="228">
                        <c:v>41165</c:v>
                      </c:pt>
                      <c:pt idx="229">
                        <c:v>41166</c:v>
                      </c:pt>
                      <c:pt idx="230">
                        <c:v>41169</c:v>
                      </c:pt>
                      <c:pt idx="231">
                        <c:v>41170</c:v>
                      </c:pt>
                      <c:pt idx="232">
                        <c:v>41171</c:v>
                      </c:pt>
                      <c:pt idx="233">
                        <c:v>41172</c:v>
                      </c:pt>
                      <c:pt idx="234">
                        <c:v>41173</c:v>
                      </c:pt>
                      <c:pt idx="235">
                        <c:v>41176</c:v>
                      </c:pt>
                      <c:pt idx="236">
                        <c:v>41177</c:v>
                      </c:pt>
                      <c:pt idx="237">
                        <c:v>41178</c:v>
                      </c:pt>
                      <c:pt idx="238">
                        <c:v>41179</c:v>
                      </c:pt>
                      <c:pt idx="239">
                        <c:v>41180</c:v>
                      </c:pt>
                      <c:pt idx="240">
                        <c:v>41182</c:v>
                      </c:pt>
                      <c:pt idx="241">
                        <c:v>41190</c:v>
                      </c:pt>
                      <c:pt idx="242">
                        <c:v>41191</c:v>
                      </c:pt>
                      <c:pt idx="243">
                        <c:v>41192</c:v>
                      </c:pt>
                      <c:pt idx="244">
                        <c:v>41193</c:v>
                      </c:pt>
                      <c:pt idx="245">
                        <c:v>41194</c:v>
                      </c:pt>
                      <c:pt idx="246">
                        <c:v>41197</c:v>
                      </c:pt>
                      <c:pt idx="247">
                        <c:v>41198</c:v>
                      </c:pt>
                      <c:pt idx="248">
                        <c:v>41199</c:v>
                      </c:pt>
                      <c:pt idx="249">
                        <c:v>41200</c:v>
                      </c:pt>
                      <c:pt idx="250">
                        <c:v>41201</c:v>
                      </c:pt>
                      <c:pt idx="251">
                        <c:v>41204</c:v>
                      </c:pt>
                      <c:pt idx="252">
                        <c:v>41205</c:v>
                      </c:pt>
                      <c:pt idx="253">
                        <c:v>41206</c:v>
                      </c:pt>
                      <c:pt idx="254">
                        <c:v>41207</c:v>
                      </c:pt>
                      <c:pt idx="255">
                        <c:v>41208</c:v>
                      </c:pt>
                      <c:pt idx="256">
                        <c:v>41211</c:v>
                      </c:pt>
                      <c:pt idx="257">
                        <c:v>41212</c:v>
                      </c:pt>
                      <c:pt idx="258">
                        <c:v>41213</c:v>
                      </c:pt>
                      <c:pt idx="259">
                        <c:v>41214</c:v>
                      </c:pt>
                      <c:pt idx="260">
                        <c:v>41215</c:v>
                      </c:pt>
                      <c:pt idx="261">
                        <c:v>41218</c:v>
                      </c:pt>
                      <c:pt idx="262">
                        <c:v>41219</c:v>
                      </c:pt>
                      <c:pt idx="263">
                        <c:v>41220</c:v>
                      </c:pt>
                      <c:pt idx="264">
                        <c:v>41221</c:v>
                      </c:pt>
                      <c:pt idx="265">
                        <c:v>41222</c:v>
                      </c:pt>
                      <c:pt idx="266">
                        <c:v>41225</c:v>
                      </c:pt>
                      <c:pt idx="267">
                        <c:v>41226</c:v>
                      </c:pt>
                      <c:pt idx="268">
                        <c:v>41227</c:v>
                      </c:pt>
                      <c:pt idx="269">
                        <c:v>41228</c:v>
                      </c:pt>
                      <c:pt idx="270">
                        <c:v>41229</c:v>
                      </c:pt>
                      <c:pt idx="271">
                        <c:v>41232</c:v>
                      </c:pt>
                      <c:pt idx="272">
                        <c:v>41233</c:v>
                      </c:pt>
                      <c:pt idx="273">
                        <c:v>41234</c:v>
                      </c:pt>
                      <c:pt idx="274">
                        <c:v>41235</c:v>
                      </c:pt>
                      <c:pt idx="275">
                        <c:v>41236</c:v>
                      </c:pt>
                      <c:pt idx="276">
                        <c:v>41239</c:v>
                      </c:pt>
                      <c:pt idx="277">
                        <c:v>41240</c:v>
                      </c:pt>
                      <c:pt idx="278">
                        <c:v>41241</c:v>
                      </c:pt>
                      <c:pt idx="279">
                        <c:v>41242</c:v>
                      </c:pt>
                      <c:pt idx="280">
                        <c:v>41243</c:v>
                      </c:pt>
                      <c:pt idx="281">
                        <c:v>41246</c:v>
                      </c:pt>
                      <c:pt idx="282">
                        <c:v>41247</c:v>
                      </c:pt>
                      <c:pt idx="283">
                        <c:v>41248</c:v>
                      </c:pt>
                      <c:pt idx="284">
                        <c:v>41249</c:v>
                      </c:pt>
                      <c:pt idx="285">
                        <c:v>41250</c:v>
                      </c:pt>
                      <c:pt idx="286">
                        <c:v>41253</c:v>
                      </c:pt>
                      <c:pt idx="287">
                        <c:v>41254</c:v>
                      </c:pt>
                      <c:pt idx="288">
                        <c:v>41255</c:v>
                      </c:pt>
                      <c:pt idx="289">
                        <c:v>41256</c:v>
                      </c:pt>
                      <c:pt idx="290">
                        <c:v>41257</c:v>
                      </c:pt>
                      <c:pt idx="291">
                        <c:v>41260</c:v>
                      </c:pt>
                      <c:pt idx="292">
                        <c:v>41261</c:v>
                      </c:pt>
                      <c:pt idx="293">
                        <c:v>41262</c:v>
                      </c:pt>
                      <c:pt idx="294">
                        <c:v>41263</c:v>
                      </c:pt>
                      <c:pt idx="295">
                        <c:v>41264</c:v>
                      </c:pt>
                      <c:pt idx="296">
                        <c:v>41267</c:v>
                      </c:pt>
                      <c:pt idx="297">
                        <c:v>41268</c:v>
                      </c:pt>
                      <c:pt idx="298">
                        <c:v>41269</c:v>
                      </c:pt>
                      <c:pt idx="299">
                        <c:v>41270</c:v>
                      </c:pt>
                      <c:pt idx="300">
                        <c:v>41271</c:v>
                      </c:pt>
                      <c:pt idx="301">
                        <c:v>41274</c:v>
                      </c:pt>
                      <c:pt idx="302">
                        <c:v>41278</c:v>
                      </c:pt>
                      <c:pt idx="303">
                        <c:v>41281</c:v>
                      </c:pt>
                      <c:pt idx="304">
                        <c:v>41282</c:v>
                      </c:pt>
                      <c:pt idx="305">
                        <c:v>41283</c:v>
                      </c:pt>
                      <c:pt idx="306">
                        <c:v>41284</c:v>
                      </c:pt>
                      <c:pt idx="307">
                        <c:v>41285</c:v>
                      </c:pt>
                      <c:pt idx="308">
                        <c:v>41288</c:v>
                      </c:pt>
                      <c:pt idx="309">
                        <c:v>41289</c:v>
                      </c:pt>
                      <c:pt idx="310">
                        <c:v>41290</c:v>
                      </c:pt>
                      <c:pt idx="311">
                        <c:v>41291</c:v>
                      </c:pt>
                      <c:pt idx="312">
                        <c:v>41292</c:v>
                      </c:pt>
                      <c:pt idx="313">
                        <c:v>41295</c:v>
                      </c:pt>
                      <c:pt idx="314">
                        <c:v>41296</c:v>
                      </c:pt>
                      <c:pt idx="315">
                        <c:v>41297</c:v>
                      </c:pt>
                      <c:pt idx="316">
                        <c:v>41298</c:v>
                      </c:pt>
                      <c:pt idx="317">
                        <c:v>41299</c:v>
                      </c:pt>
                      <c:pt idx="318">
                        <c:v>41302</c:v>
                      </c:pt>
                      <c:pt idx="319">
                        <c:v>41303</c:v>
                      </c:pt>
                      <c:pt idx="320">
                        <c:v>41304</c:v>
                      </c:pt>
                      <c:pt idx="321">
                        <c:v>41305</c:v>
                      </c:pt>
                      <c:pt idx="322">
                        <c:v>41306</c:v>
                      </c:pt>
                      <c:pt idx="323">
                        <c:v>41309</c:v>
                      </c:pt>
                      <c:pt idx="324">
                        <c:v>41310</c:v>
                      </c:pt>
                      <c:pt idx="325">
                        <c:v>41311</c:v>
                      </c:pt>
                      <c:pt idx="326">
                        <c:v>41312</c:v>
                      </c:pt>
                      <c:pt idx="327">
                        <c:v>41323</c:v>
                      </c:pt>
                      <c:pt idx="328">
                        <c:v>41324</c:v>
                      </c:pt>
                      <c:pt idx="329">
                        <c:v>41325</c:v>
                      </c:pt>
                      <c:pt idx="330">
                        <c:v>41326</c:v>
                      </c:pt>
                      <c:pt idx="331">
                        <c:v>41327</c:v>
                      </c:pt>
                      <c:pt idx="332">
                        <c:v>41330</c:v>
                      </c:pt>
                      <c:pt idx="333">
                        <c:v>41331</c:v>
                      </c:pt>
                      <c:pt idx="334">
                        <c:v>41332</c:v>
                      </c:pt>
                      <c:pt idx="335">
                        <c:v>41333</c:v>
                      </c:pt>
                      <c:pt idx="336">
                        <c:v>41334</c:v>
                      </c:pt>
                      <c:pt idx="337">
                        <c:v>41337</c:v>
                      </c:pt>
                      <c:pt idx="338">
                        <c:v>41338</c:v>
                      </c:pt>
                      <c:pt idx="339">
                        <c:v>41339</c:v>
                      </c:pt>
                      <c:pt idx="340">
                        <c:v>41340</c:v>
                      </c:pt>
                      <c:pt idx="341">
                        <c:v>41341</c:v>
                      </c:pt>
                      <c:pt idx="342">
                        <c:v>41344</c:v>
                      </c:pt>
                      <c:pt idx="343">
                        <c:v>41345</c:v>
                      </c:pt>
                      <c:pt idx="344">
                        <c:v>41346</c:v>
                      </c:pt>
                      <c:pt idx="345">
                        <c:v>41347</c:v>
                      </c:pt>
                      <c:pt idx="346">
                        <c:v>41348</c:v>
                      </c:pt>
                      <c:pt idx="347">
                        <c:v>41351</c:v>
                      </c:pt>
                      <c:pt idx="348">
                        <c:v>41352</c:v>
                      </c:pt>
                      <c:pt idx="349">
                        <c:v>41353</c:v>
                      </c:pt>
                      <c:pt idx="350">
                        <c:v>41354</c:v>
                      </c:pt>
                      <c:pt idx="351">
                        <c:v>41355</c:v>
                      </c:pt>
                      <c:pt idx="352">
                        <c:v>41358</c:v>
                      </c:pt>
                      <c:pt idx="353">
                        <c:v>41359</c:v>
                      </c:pt>
                      <c:pt idx="354">
                        <c:v>41360</c:v>
                      </c:pt>
                      <c:pt idx="355">
                        <c:v>41361</c:v>
                      </c:pt>
                      <c:pt idx="356">
                        <c:v>41362</c:v>
                      </c:pt>
                      <c:pt idx="357">
                        <c:v>41364</c:v>
                      </c:pt>
                      <c:pt idx="358">
                        <c:v>41365</c:v>
                      </c:pt>
                      <c:pt idx="359">
                        <c:v>41366</c:v>
                      </c:pt>
                      <c:pt idx="360">
                        <c:v>41367</c:v>
                      </c:pt>
                      <c:pt idx="361">
                        <c:v>41372</c:v>
                      </c:pt>
                      <c:pt idx="362">
                        <c:v>41373</c:v>
                      </c:pt>
                      <c:pt idx="363">
                        <c:v>41374</c:v>
                      </c:pt>
                      <c:pt idx="364">
                        <c:v>41375</c:v>
                      </c:pt>
                      <c:pt idx="365">
                        <c:v>41376</c:v>
                      </c:pt>
                      <c:pt idx="366">
                        <c:v>41379</c:v>
                      </c:pt>
                      <c:pt idx="367">
                        <c:v>41380</c:v>
                      </c:pt>
                      <c:pt idx="368">
                        <c:v>41381</c:v>
                      </c:pt>
                      <c:pt idx="369">
                        <c:v>41382</c:v>
                      </c:pt>
                      <c:pt idx="370">
                        <c:v>41383</c:v>
                      </c:pt>
                      <c:pt idx="371">
                        <c:v>41386</c:v>
                      </c:pt>
                      <c:pt idx="372">
                        <c:v>41387</c:v>
                      </c:pt>
                      <c:pt idx="373">
                        <c:v>41388</c:v>
                      </c:pt>
                      <c:pt idx="374">
                        <c:v>41389</c:v>
                      </c:pt>
                      <c:pt idx="375">
                        <c:v>41390</c:v>
                      </c:pt>
                      <c:pt idx="376">
                        <c:v>41394</c:v>
                      </c:pt>
                      <c:pt idx="377">
                        <c:v>41396</c:v>
                      </c:pt>
                      <c:pt idx="378">
                        <c:v>41397</c:v>
                      </c:pt>
                      <c:pt idx="379">
                        <c:v>41400</c:v>
                      </c:pt>
                      <c:pt idx="380">
                        <c:v>41401</c:v>
                      </c:pt>
                      <c:pt idx="381">
                        <c:v>41402</c:v>
                      </c:pt>
                      <c:pt idx="382">
                        <c:v>41403</c:v>
                      </c:pt>
                      <c:pt idx="383">
                        <c:v>41404</c:v>
                      </c:pt>
                      <c:pt idx="384">
                        <c:v>41407</c:v>
                      </c:pt>
                      <c:pt idx="385">
                        <c:v>41408</c:v>
                      </c:pt>
                      <c:pt idx="386">
                        <c:v>41409</c:v>
                      </c:pt>
                      <c:pt idx="387">
                        <c:v>41410</c:v>
                      </c:pt>
                      <c:pt idx="388">
                        <c:v>41411</c:v>
                      </c:pt>
                      <c:pt idx="389">
                        <c:v>41414</c:v>
                      </c:pt>
                      <c:pt idx="390">
                        <c:v>41415</c:v>
                      </c:pt>
                      <c:pt idx="391">
                        <c:v>41416</c:v>
                      </c:pt>
                      <c:pt idx="392">
                        <c:v>41417</c:v>
                      </c:pt>
                      <c:pt idx="393">
                        <c:v>41418</c:v>
                      </c:pt>
                      <c:pt idx="394">
                        <c:v>41421</c:v>
                      </c:pt>
                      <c:pt idx="395">
                        <c:v>41422</c:v>
                      </c:pt>
                      <c:pt idx="396">
                        <c:v>41423</c:v>
                      </c:pt>
                      <c:pt idx="397">
                        <c:v>41424</c:v>
                      </c:pt>
                      <c:pt idx="398">
                        <c:v>41425</c:v>
                      </c:pt>
                      <c:pt idx="399">
                        <c:v>41428</c:v>
                      </c:pt>
                      <c:pt idx="400">
                        <c:v>41429</c:v>
                      </c:pt>
                      <c:pt idx="401">
                        <c:v>41430</c:v>
                      </c:pt>
                      <c:pt idx="402">
                        <c:v>41431</c:v>
                      </c:pt>
                      <c:pt idx="403">
                        <c:v>41432</c:v>
                      </c:pt>
                      <c:pt idx="404">
                        <c:v>41439</c:v>
                      </c:pt>
                      <c:pt idx="405">
                        <c:v>41442</c:v>
                      </c:pt>
                      <c:pt idx="406">
                        <c:v>41443</c:v>
                      </c:pt>
                      <c:pt idx="407">
                        <c:v>41444</c:v>
                      </c:pt>
                      <c:pt idx="408">
                        <c:v>41445</c:v>
                      </c:pt>
                      <c:pt idx="409">
                        <c:v>41446</c:v>
                      </c:pt>
                      <c:pt idx="410">
                        <c:v>41449</c:v>
                      </c:pt>
                      <c:pt idx="411">
                        <c:v>41450</c:v>
                      </c:pt>
                      <c:pt idx="412">
                        <c:v>41451</c:v>
                      </c:pt>
                      <c:pt idx="413">
                        <c:v>41452</c:v>
                      </c:pt>
                      <c:pt idx="414">
                        <c:v>41453</c:v>
                      </c:pt>
                      <c:pt idx="415">
                        <c:v>41455</c:v>
                      </c:pt>
                      <c:pt idx="416">
                        <c:v>41456</c:v>
                      </c:pt>
                      <c:pt idx="417">
                        <c:v>41457</c:v>
                      </c:pt>
                      <c:pt idx="418">
                        <c:v>41458</c:v>
                      </c:pt>
                      <c:pt idx="419">
                        <c:v>41459</c:v>
                      </c:pt>
                      <c:pt idx="420">
                        <c:v>41460</c:v>
                      </c:pt>
                      <c:pt idx="421">
                        <c:v>41463</c:v>
                      </c:pt>
                      <c:pt idx="422">
                        <c:v>41464</c:v>
                      </c:pt>
                      <c:pt idx="423">
                        <c:v>41465</c:v>
                      </c:pt>
                      <c:pt idx="424">
                        <c:v>41466</c:v>
                      </c:pt>
                      <c:pt idx="425">
                        <c:v>41467</c:v>
                      </c:pt>
                      <c:pt idx="426">
                        <c:v>41470</c:v>
                      </c:pt>
                      <c:pt idx="427">
                        <c:v>41471</c:v>
                      </c:pt>
                      <c:pt idx="428">
                        <c:v>41472</c:v>
                      </c:pt>
                      <c:pt idx="429">
                        <c:v>41473</c:v>
                      </c:pt>
                      <c:pt idx="430">
                        <c:v>41474</c:v>
                      </c:pt>
                      <c:pt idx="431">
                        <c:v>41477</c:v>
                      </c:pt>
                      <c:pt idx="432">
                        <c:v>41478</c:v>
                      </c:pt>
                      <c:pt idx="433">
                        <c:v>41479</c:v>
                      </c:pt>
                      <c:pt idx="434">
                        <c:v>41480</c:v>
                      </c:pt>
                      <c:pt idx="435">
                        <c:v>41481</c:v>
                      </c:pt>
                      <c:pt idx="436">
                        <c:v>41484</c:v>
                      </c:pt>
                      <c:pt idx="437">
                        <c:v>41485</c:v>
                      </c:pt>
                      <c:pt idx="438">
                        <c:v>41486</c:v>
                      </c:pt>
                      <c:pt idx="439">
                        <c:v>41487</c:v>
                      </c:pt>
                      <c:pt idx="440">
                        <c:v>41488</c:v>
                      </c:pt>
                      <c:pt idx="441">
                        <c:v>41491</c:v>
                      </c:pt>
                      <c:pt idx="442">
                        <c:v>41492</c:v>
                      </c:pt>
                      <c:pt idx="443">
                        <c:v>41493</c:v>
                      </c:pt>
                      <c:pt idx="444">
                        <c:v>41494</c:v>
                      </c:pt>
                      <c:pt idx="445">
                        <c:v>41495</c:v>
                      </c:pt>
                      <c:pt idx="446">
                        <c:v>41498</c:v>
                      </c:pt>
                      <c:pt idx="447">
                        <c:v>41499</c:v>
                      </c:pt>
                      <c:pt idx="448">
                        <c:v>41500</c:v>
                      </c:pt>
                      <c:pt idx="449">
                        <c:v>41501</c:v>
                      </c:pt>
                      <c:pt idx="450">
                        <c:v>41502</c:v>
                      </c:pt>
                      <c:pt idx="451">
                        <c:v>41505</c:v>
                      </c:pt>
                      <c:pt idx="452">
                        <c:v>41506</c:v>
                      </c:pt>
                      <c:pt idx="453">
                        <c:v>41507</c:v>
                      </c:pt>
                      <c:pt idx="454">
                        <c:v>41508</c:v>
                      </c:pt>
                      <c:pt idx="455">
                        <c:v>41509</c:v>
                      </c:pt>
                      <c:pt idx="456">
                        <c:v>41512</c:v>
                      </c:pt>
                      <c:pt idx="457">
                        <c:v>41513</c:v>
                      </c:pt>
                      <c:pt idx="458">
                        <c:v>41514</c:v>
                      </c:pt>
                      <c:pt idx="459">
                        <c:v>41515</c:v>
                      </c:pt>
                      <c:pt idx="460">
                        <c:v>41516</c:v>
                      </c:pt>
                      <c:pt idx="461">
                        <c:v>41517</c:v>
                      </c:pt>
                      <c:pt idx="462">
                        <c:v>41519</c:v>
                      </c:pt>
                      <c:pt idx="463">
                        <c:v>41520</c:v>
                      </c:pt>
                      <c:pt idx="464">
                        <c:v>41521</c:v>
                      </c:pt>
                      <c:pt idx="465">
                        <c:v>41522</c:v>
                      </c:pt>
                      <c:pt idx="466">
                        <c:v>41523</c:v>
                      </c:pt>
                      <c:pt idx="467">
                        <c:v>41526</c:v>
                      </c:pt>
                      <c:pt idx="468">
                        <c:v>41527</c:v>
                      </c:pt>
                      <c:pt idx="469">
                        <c:v>41528</c:v>
                      </c:pt>
                      <c:pt idx="470">
                        <c:v>41529</c:v>
                      </c:pt>
                      <c:pt idx="471">
                        <c:v>41530</c:v>
                      </c:pt>
                      <c:pt idx="472">
                        <c:v>41533</c:v>
                      </c:pt>
                      <c:pt idx="473">
                        <c:v>41534</c:v>
                      </c:pt>
                      <c:pt idx="474">
                        <c:v>41535</c:v>
                      </c:pt>
                      <c:pt idx="475">
                        <c:v>41536</c:v>
                      </c:pt>
                      <c:pt idx="476">
                        <c:v>41537</c:v>
                      </c:pt>
                      <c:pt idx="477">
                        <c:v>41540</c:v>
                      </c:pt>
                      <c:pt idx="478">
                        <c:v>41541</c:v>
                      </c:pt>
                      <c:pt idx="479">
                        <c:v>41542</c:v>
                      </c:pt>
                      <c:pt idx="480">
                        <c:v>41543</c:v>
                      </c:pt>
                      <c:pt idx="481">
                        <c:v>41544</c:v>
                      </c:pt>
                      <c:pt idx="482">
                        <c:v>41547</c:v>
                      </c:pt>
                      <c:pt idx="483">
                        <c:v>41555</c:v>
                      </c:pt>
                      <c:pt idx="484">
                        <c:v>41556</c:v>
                      </c:pt>
                      <c:pt idx="485">
                        <c:v>41557</c:v>
                      </c:pt>
                      <c:pt idx="486">
                        <c:v>41558</c:v>
                      </c:pt>
                      <c:pt idx="487">
                        <c:v>41561</c:v>
                      </c:pt>
                      <c:pt idx="488">
                        <c:v>41562</c:v>
                      </c:pt>
                      <c:pt idx="489">
                        <c:v>41563</c:v>
                      </c:pt>
                      <c:pt idx="490">
                        <c:v>41564</c:v>
                      </c:pt>
                      <c:pt idx="491">
                        <c:v>41565</c:v>
                      </c:pt>
                      <c:pt idx="492">
                        <c:v>41568</c:v>
                      </c:pt>
                      <c:pt idx="493">
                        <c:v>41569</c:v>
                      </c:pt>
                      <c:pt idx="494">
                        <c:v>41570</c:v>
                      </c:pt>
                      <c:pt idx="495">
                        <c:v>41571</c:v>
                      </c:pt>
                      <c:pt idx="496">
                        <c:v>41572</c:v>
                      </c:pt>
                      <c:pt idx="497">
                        <c:v>41575</c:v>
                      </c:pt>
                      <c:pt idx="498">
                        <c:v>41576</c:v>
                      </c:pt>
                      <c:pt idx="499">
                        <c:v>41577</c:v>
                      </c:pt>
                      <c:pt idx="500">
                        <c:v>41578</c:v>
                      </c:pt>
                      <c:pt idx="501">
                        <c:v>41579</c:v>
                      </c:pt>
                      <c:pt idx="502">
                        <c:v>41582</c:v>
                      </c:pt>
                      <c:pt idx="503">
                        <c:v>41583</c:v>
                      </c:pt>
                      <c:pt idx="504">
                        <c:v>41584</c:v>
                      </c:pt>
                      <c:pt idx="505">
                        <c:v>41585</c:v>
                      </c:pt>
                      <c:pt idx="506">
                        <c:v>41586</c:v>
                      </c:pt>
                      <c:pt idx="507">
                        <c:v>41589</c:v>
                      </c:pt>
                      <c:pt idx="508">
                        <c:v>41590</c:v>
                      </c:pt>
                      <c:pt idx="509">
                        <c:v>41591</c:v>
                      </c:pt>
                      <c:pt idx="510">
                        <c:v>41592</c:v>
                      </c:pt>
                      <c:pt idx="511">
                        <c:v>41593</c:v>
                      </c:pt>
                      <c:pt idx="512">
                        <c:v>41596</c:v>
                      </c:pt>
                      <c:pt idx="513">
                        <c:v>41597</c:v>
                      </c:pt>
                      <c:pt idx="514">
                        <c:v>41598</c:v>
                      </c:pt>
                      <c:pt idx="515">
                        <c:v>41599</c:v>
                      </c:pt>
                      <c:pt idx="516">
                        <c:v>41600</c:v>
                      </c:pt>
                      <c:pt idx="517">
                        <c:v>41603</c:v>
                      </c:pt>
                      <c:pt idx="518">
                        <c:v>41604</c:v>
                      </c:pt>
                      <c:pt idx="519">
                        <c:v>41605</c:v>
                      </c:pt>
                      <c:pt idx="520">
                        <c:v>41606</c:v>
                      </c:pt>
                      <c:pt idx="521">
                        <c:v>41607</c:v>
                      </c:pt>
                      <c:pt idx="522">
                        <c:v>41608</c:v>
                      </c:pt>
                      <c:pt idx="523">
                        <c:v>41610</c:v>
                      </c:pt>
                      <c:pt idx="524">
                        <c:v>41611</c:v>
                      </c:pt>
                      <c:pt idx="525">
                        <c:v>41612</c:v>
                      </c:pt>
                      <c:pt idx="526">
                        <c:v>41613</c:v>
                      </c:pt>
                      <c:pt idx="527">
                        <c:v>41614</c:v>
                      </c:pt>
                      <c:pt idx="528">
                        <c:v>41617</c:v>
                      </c:pt>
                      <c:pt idx="529">
                        <c:v>41618</c:v>
                      </c:pt>
                      <c:pt idx="530">
                        <c:v>41619</c:v>
                      </c:pt>
                      <c:pt idx="531">
                        <c:v>41620</c:v>
                      </c:pt>
                      <c:pt idx="532">
                        <c:v>41621</c:v>
                      </c:pt>
                      <c:pt idx="533">
                        <c:v>41624</c:v>
                      </c:pt>
                      <c:pt idx="534">
                        <c:v>41625</c:v>
                      </c:pt>
                      <c:pt idx="535">
                        <c:v>41626</c:v>
                      </c:pt>
                      <c:pt idx="536">
                        <c:v>41627</c:v>
                      </c:pt>
                      <c:pt idx="537">
                        <c:v>41628</c:v>
                      </c:pt>
                      <c:pt idx="538">
                        <c:v>41631</c:v>
                      </c:pt>
                      <c:pt idx="539">
                        <c:v>41632</c:v>
                      </c:pt>
                      <c:pt idx="540">
                        <c:v>41633</c:v>
                      </c:pt>
                      <c:pt idx="541">
                        <c:v>41634</c:v>
                      </c:pt>
                      <c:pt idx="542">
                        <c:v>41635</c:v>
                      </c:pt>
                      <c:pt idx="543">
                        <c:v>41638</c:v>
                      </c:pt>
                      <c:pt idx="544">
                        <c:v>41639</c:v>
                      </c:pt>
                      <c:pt idx="545">
                        <c:v>41641</c:v>
                      </c:pt>
                      <c:pt idx="546">
                        <c:v>41642</c:v>
                      </c:pt>
                      <c:pt idx="547">
                        <c:v>41645</c:v>
                      </c:pt>
                      <c:pt idx="548">
                        <c:v>41646</c:v>
                      </c:pt>
                      <c:pt idx="549">
                        <c:v>41647</c:v>
                      </c:pt>
                      <c:pt idx="550">
                        <c:v>41648</c:v>
                      </c:pt>
                      <c:pt idx="551">
                        <c:v>41649</c:v>
                      </c:pt>
                      <c:pt idx="552">
                        <c:v>41652</c:v>
                      </c:pt>
                      <c:pt idx="553">
                        <c:v>41653</c:v>
                      </c:pt>
                      <c:pt idx="554">
                        <c:v>41654</c:v>
                      </c:pt>
                      <c:pt idx="555">
                        <c:v>41655</c:v>
                      </c:pt>
                      <c:pt idx="556">
                        <c:v>41656</c:v>
                      </c:pt>
                      <c:pt idx="557">
                        <c:v>41659</c:v>
                      </c:pt>
                      <c:pt idx="558">
                        <c:v>41660</c:v>
                      </c:pt>
                      <c:pt idx="559">
                        <c:v>41661</c:v>
                      </c:pt>
                      <c:pt idx="560">
                        <c:v>41662</c:v>
                      </c:pt>
                      <c:pt idx="561">
                        <c:v>41663</c:v>
                      </c:pt>
                      <c:pt idx="562">
                        <c:v>41666</c:v>
                      </c:pt>
                      <c:pt idx="563">
                        <c:v>41670</c:v>
                      </c:pt>
                      <c:pt idx="564">
                        <c:v>41677</c:v>
                      </c:pt>
                      <c:pt idx="565">
                        <c:v>41680</c:v>
                      </c:pt>
                      <c:pt idx="566">
                        <c:v>41681</c:v>
                      </c:pt>
                      <c:pt idx="567">
                        <c:v>41682</c:v>
                      </c:pt>
                      <c:pt idx="568">
                        <c:v>41683</c:v>
                      </c:pt>
                      <c:pt idx="569">
                        <c:v>41684</c:v>
                      </c:pt>
                      <c:pt idx="570">
                        <c:v>41687</c:v>
                      </c:pt>
                      <c:pt idx="571">
                        <c:v>41688</c:v>
                      </c:pt>
                      <c:pt idx="572">
                        <c:v>41689</c:v>
                      </c:pt>
                      <c:pt idx="573">
                        <c:v>41690</c:v>
                      </c:pt>
                      <c:pt idx="574">
                        <c:v>41691</c:v>
                      </c:pt>
                      <c:pt idx="575">
                        <c:v>41694</c:v>
                      </c:pt>
                      <c:pt idx="576">
                        <c:v>41695</c:v>
                      </c:pt>
                      <c:pt idx="577">
                        <c:v>41696</c:v>
                      </c:pt>
                      <c:pt idx="578">
                        <c:v>41697</c:v>
                      </c:pt>
                      <c:pt idx="579">
                        <c:v>41698</c:v>
                      </c:pt>
                      <c:pt idx="580">
                        <c:v>41701</c:v>
                      </c:pt>
                      <c:pt idx="581">
                        <c:v>41702</c:v>
                      </c:pt>
                      <c:pt idx="582">
                        <c:v>41703</c:v>
                      </c:pt>
                      <c:pt idx="583">
                        <c:v>41704</c:v>
                      </c:pt>
                      <c:pt idx="584">
                        <c:v>41705</c:v>
                      </c:pt>
                      <c:pt idx="585">
                        <c:v>41708</c:v>
                      </c:pt>
                      <c:pt idx="586">
                        <c:v>41709</c:v>
                      </c:pt>
                      <c:pt idx="587">
                        <c:v>41710</c:v>
                      </c:pt>
                      <c:pt idx="588">
                        <c:v>41711</c:v>
                      </c:pt>
                      <c:pt idx="589">
                        <c:v>41712</c:v>
                      </c:pt>
                      <c:pt idx="590">
                        <c:v>41715</c:v>
                      </c:pt>
                      <c:pt idx="591">
                        <c:v>41716</c:v>
                      </c:pt>
                      <c:pt idx="592">
                        <c:v>41717</c:v>
                      </c:pt>
                      <c:pt idx="593">
                        <c:v>41718</c:v>
                      </c:pt>
                      <c:pt idx="594">
                        <c:v>41719</c:v>
                      </c:pt>
                      <c:pt idx="595">
                        <c:v>41722</c:v>
                      </c:pt>
                      <c:pt idx="596">
                        <c:v>41723</c:v>
                      </c:pt>
                      <c:pt idx="597">
                        <c:v>41724</c:v>
                      </c:pt>
                      <c:pt idx="598">
                        <c:v>41725</c:v>
                      </c:pt>
                      <c:pt idx="599">
                        <c:v>41726</c:v>
                      </c:pt>
                      <c:pt idx="600">
                        <c:v>41729</c:v>
                      </c:pt>
                      <c:pt idx="601">
                        <c:v>41730</c:v>
                      </c:pt>
                      <c:pt idx="602">
                        <c:v>41731</c:v>
                      </c:pt>
                      <c:pt idx="603">
                        <c:v>41732</c:v>
                      </c:pt>
                      <c:pt idx="604">
                        <c:v>41733</c:v>
                      </c:pt>
                      <c:pt idx="605">
                        <c:v>41737</c:v>
                      </c:pt>
                      <c:pt idx="606">
                        <c:v>41738</c:v>
                      </c:pt>
                      <c:pt idx="607">
                        <c:v>41739</c:v>
                      </c:pt>
                      <c:pt idx="608">
                        <c:v>41740</c:v>
                      </c:pt>
                      <c:pt idx="609">
                        <c:v>41743</c:v>
                      </c:pt>
                      <c:pt idx="610">
                        <c:v>41744</c:v>
                      </c:pt>
                      <c:pt idx="611">
                        <c:v>41745</c:v>
                      </c:pt>
                      <c:pt idx="612">
                        <c:v>41746</c:v>
                      </c:pt>
                      <c:pt idx="613">
                        <c:v>41747</c:v>
                      </c:pt>
                      <c:pt idx="614">
                        <c:v>41750</c:v>
                      </c:pt>
                      <c:pt idx="615">
                        <c:v>41751</c:v>
                      </c:pt>
                      <c:pt idx="616">
                        <c:v>41752</c:v>
                      </c:pt>
                      <c:pt idx="617">
                        <c:v>41753</c:v>
                      </c:pt>
                      <c:pt idx="618">
                        <c:v>41754</c:v>
                      </c:pt>
                      <c:pt idx="619">
                        <c:v>41757</c:v>
                      </c:pt>
                      <c:pt idx="620">
                        <c:v>41758</c:v>
                      </c:pt>
                      <c:pt idx="621">
                        <c:v>41759</c:v>
                      </c:pt>
                      <c:pt idx="622">
                        <c:v>41764</c:v>
                      </c:pt>
                      <c:pt idx="623">
                        <c:v>41765</c:v>
                      </c:pt>
                      <c:pt idx="624">
                        <c:v>41766</c:v>
                      </c:pt>
                      <c:pt idx="625">
                        <c:v>41767</c:v>
                      </c:pt>
                      <c:pt idx="626">
                        <c:v>41768</c:v>
                      </c:pt>
                      <c:pt idx="627">
                        <c:v>41771</c:v>
                      </c:pt>
                      <c:pt idx="628">
                        <c:v>41772</c:v>
                      </c:pt>
                      <c:pt idx="629">
                        <c:v>41773</c:v>
                      </c:pt>
                      <c:pt idx="630">
                        <c:v>41774</c:v>
                      </c:pt>
                      <c:pt idx="631">
                        <c:v>41775</c:v>
                      </c:pt>
                      <c:pt idx="632">
                        <c:v>41778</c:v>
                      </c:pt>
                      <c:pt idx="633">
                        <c:v>41779</c:v>
                      </c:pt>
                      <c:pt idx="634">
                        <c:v>41780</c:v>
                      </c:pt>
                      <c:pt idx="635">
                        <c:v>41781</c:v>
                      </c:pt>
                      <c:pt idx="636">
                        <c:v>41782</c:v>
                      </c:pt>
                      <c:pt idx="637">
                        <c:v>41785</c:v>
                      </c:pt>
                      <c:pt idx="638">
                        <c:v>41786</c:v>
                      </c:pt>
                      <c:pt idx="639">
                        <c:v>41787</c:v>
                      </c:pt>
                      <c:pt idx="640">
                        <c:v>41788</c:v>
                      </c:pt>
                      <c:pt idx="641">
                        <c:v>41789</c:v>
                      </c:pt>
                      <c:pt idx="642">
                        <c:v>41790</c:v>
                      </c:pt>
                      <c:pt idx="643">
                        <c:v>41793</c:v>
                      </c:pt>
                      <c:pt idx="644">
                        <c:v>41794</c:v>
                      </c:pt>
                      <c:pt idx="645">
                        <c:v>41795</c:v>
                      </c:pt>
                      <c:pt idx="646">
                        <c:v>41796</c:v>
                      </c:pt>
                      <c:pt idx="647">
                        <c:v>41799</c:v>
                      </c:pt>
                      <c:pt idx="648">
                        <c:v>41800</c:v>
                      </c:pt>
                      <c:pt idx="649">
                        <c:v>41801</c:v>
                      </c:pt>
                      <c:pt idx="650">
                        <c:v>41802</c:v>
                      </c:pt>
                      <c:pt idx="651">
                        <c:v>41803</c:v>
                      </c:pt>
                      <c:pt idx="652">
                        <c:v>41806</c:v>
                      </c:pt>
                      <c:pt idx="653">
                        <c:v>41807</c:v>
                      </c:pt>
                      <c:pt idx="654">
                        <c:v>41808</c:v>
                      </c:pt>
                      <c:pt idx="655">
                        <c:v>41809</c:v>
                      </c:pt>
                      <c:pt idx="656">
                        <c:v>41810</c:v>
                      </c:pt>
                      <c:pt idx="657">
                        <c:v>41813</c:v>
                      </c:pt>
                      <c:pt idx="658">
                        <c:v>41814</c:v>
                      </c:pt>
                      <c:pt idx="659">
                        <c:v>41815</c:v>
                      </c:pt>
                      <c:pt idx="660">
                        <c:v>41816</c:v>
                      </c:pt>
                      <c:pt idx="661">
                        <c:v>41817</c:v>
                      </c:pt>
                      <c:pt idx="662">
                        <c:v>41820</c:v>
                      </c:pt>
                      <c:pt idx="663">
                        <c:v>41821</c:v>
                      </c:pt>
                      <c:pt idx="664">
                        <c:v>41822</c:v>
                      </c:pt>
                      <c:pt idx="665">
                        <c:v>41823</c:v>
                      </c:pt>
                      <c:pt idx="666">
                        <c:v>41824</c:v>
                      </c:pt>
                      <c:pt idx="667">
                        <c:v>41827</c:v>
                      </c:pt>
                      <c:pt idx="668">
                        <c:v>41828</c:v>
                      </c:pt>
                      <c:pt idx="669">
                        <c:v>41829</c:v>
                      </c:pt>
                      <c:pt idx="670">
                        <c:v>41830</c:v>
                      </c:pt>
                      <c:pt idx="671">
                        <c:v>41831</c:v>
                      </c:pt>
                      <c:pt idx="672">
                        <c:v>41834</c:v>
                      </c:pt>
                      <c:pt idx="673">
                        <c:v>41835</c:v>
                      </c:pt>
                      <c:pt idx="674">
                        <c:v>41836</c:v>
                      </c:pt>
                      <c:pt idx="675">
                        <c:v>41837</c:v>
                      </c:pt>
                      <c:pt idx="676">
                        <c:v>41838</c:v>
                      </c:pt>
                      <c:pt idx="677">
                        <c:v>41841</c:v>
                      </c:pt>
                      <c:pt idx="678">
                        <c:v>41842</c:v>
                      </c:pt>
                      <c:pt idx="679">
                        <c:v>41843</c:v>
                      </c:pt>
                      <c:pt idx="680">
                        <c:v>41844</c:v>
                      </c:pt>
                      <c:pt idx="681">
                        <c:v>41845</c:v>
                      </c:pt>
                      <c:pt idx="682">
                        <c:v>41848</c:v>
                      </c:pt>
                      <c:pt idx="683">
                        <c:v>41849</c:v>
                      </c:pt>
                      <c:pt idx="684">
                        <c:v>41850</c:v>
                      </c:pt>
                      <c:pt idx="685">
                        <c:v>41851</c:v>
                      </c:pt>
                      <c:pt idx="686">
                        <c:v>41852</c:v>
                      </c:pt>
                      <c:pt idx="687">
                        <c:v>41855</c:v>
                      </c:pt>
                      <c:pt idx="688">
                        <c:v>41856</c:v>
                      </c:pt>
                      <c:pt idx="689">
                        <c:v>41857</c:v>
                      </c:pt>
                      <c:pt idx="690">
                        <c:v>41858</c:v>
                      </c:pt>
                      <c:pt idx="691">
                        <c:v>41859</c:v>
                      </c:pt>
                      <c:pt idx="692">
                        <c:v>41862</c:v>
                      </c:pt>
                      <c:pt idx="693">
                        <c:v>41863</c:v>
                      </c:pt>
                      <c:pt idx="694">
                        <c:v>41864</c:v>
                      </c:pt>
                      <c:pt idx="695">
                        <c:v>41865</c:v>
                      </c:pt>
                      <c:pt idx="696">
                        <c:v>41866</c:v>
                      </c:pt>
                      <c:pt idx="697">
                        <c:v>41869</c:v>
                      </c:pt>
                      <c:pt idx="698">
                        <c:v>41870</c:v>
                      </c:pt>
                      <c:pt idx="699">
                        <c:v>41871</c:v>
                      </c:pt>
                      <c:pt idx="700">
                        <c:v>41872</c:v>
                      </c:pt>
                      <c:pt idx="701">
                        <c:v>41873</c:v>
                      </c:pt>
                      <c:pt idx="702">
                        <c:v>41876</c:v>
                      </c:pt>
                      <c:pt idx="703">
                        <c:v>41877</c:v>
                      </c:pt>
                      <c:pt idx="704">
                        <c:v>41878</c:v>
                      </c:pt>
                      <c:pt idx="705">
                        <c:v>41879</c:v>
                      </c:pt>
                      <c:pt idx="706">
                        <c:v>41880</c:v>
                      </c:pt>
                      <c:pt idx="707">
                        <c:v>41882</c:v>
                      </c:pt>
                      <c:pt idx="708">
                        <c:v>41883</c:v>
                      </c:pt>
                      <c:pt idx="709">
                        <c:v>41884</c:v>
                      </c:pt>
                      <c:pt idx="710">
                        <c:v>41885</c:v>
                      </c:pt>
                      <c:pt idx="711">
                        <c:v>41886</c:v>
                      </c:pt>
                      <c:pt idx="712">
                        <c:v>41887</c:v>
                      </c:pt>
                      <c:pt idx="713">
                        <c:v>41891</c:v>
                      </c:pt>
                      <c:pt idx="714">
                        <c:v>41892</c:v>
                      </c:pt>
                      <c:pt idx="715">
                        <c:v>41893</c:v>
                      </c:pt>
                      <c:pt idx="716">
                        <c:v>41894</c:v>
                      </c:pt>
                      <c:pt idx="717">
                        <c:v>41897</c:v>
                      </c:pt>
                      <c:pt idx="718">
                        <c:v>41898</c:v>
                      </c:pt>
                      <c:pt idx="719">
                        <c:v>41899</c:v>
                      </c:pt>
                      <c:pt idx="720">
                        <c:v>41900</c:v>
                      </c:pt>
                      <c:pt idx="721">
                        <c:v>41901</c:v>
                      </c:pt>
                      <c:pt idx="722">
                        <c:v>41904</c:v>
                      </c:pt>
                      <c:pt idx="723">
                        <c:v>41905</c:v>
                      </c:pt>
                      <c:pt idx="724">
                        <c:v>41906</c:v>
                      </c:pt>
                      <c:pt idx="725">
                        <c:v>41907</c:v>
                      </c:pt>
                      <c:pt idx="726">
                        <c:v>41908</c:v>
                      </c:pt>
                      <c:pt idx="727">
                        <c:v>41911</c:v>
                      </c:pt>
                      <c:pt idx="728">
                        <c:v>41912</c:v>
                      </c:pt>
                      <c:pt idx="729">
                        <c:v>41920</c:v>
                      </c:pt>
                      <c:pt idx="730">
                        <c:v>41921</c:v>
                      </c:pt>
                      <c:pt idx="731">
                        <c:v>41922</c:v>
                      </c:pt>
                      <c:pt idx="732">
                        <c:v>41925</c:v>
                      </c:pt>
                      <c:pt idx="733">
                        <c:v>41926</c:v>
                      </c:pt>
                      <c:pt idx="734">
                        <c:v>41927</c:v>
                      </c:pt>
                      <c:pt idx="735">
                        <c:v>41928</c:v>
                      </c:pt>
                      <c:pt idx="736">
                        <c:v>41929</c:v>
                      </c:pt>
                      <c:pt idx="737">
                        <c:v>41932</c:v>
                      </c:pt>
                      <c:pt idx="738">
                        <c:v>41933</c:v>
                      </c:pt>
                      <c:pt idx="739">
                        <c:v>41934</c:v>
                      </c:pt>
                      <c:pt idx="740">
                        <c:v>41935</c:v>
                      </c:pt>
                      <c:pt idx="741">
                        <c:v>41936</c:v>
                      </c:pt>
                      <c:pt idx="742">
                        <c:v>41939</c:v>
                      </c:pt>
                      <c:pt idx="743">
                        <c:v>41940</c:v>
                      </c:pt>
                      <c:pt idx="744">
                        <c:v>41941</c:v>
                      </c:pt>
                      <c:pt idx="745">
                        <c:v>41942</c:v>
                      </c:pt>
                      <c:pt idx="746">
                        <c:v>41943</c:v>
                      </c:pt>
                      <c:pt idx="747">
                        <c:v>41946</c:v>
                      </c:pt>
                      <c:pt idx="748">
                        <c:v>41947</c:v>
                      </c:pt>
                      <c:pt idx="749">
                        <c:v>41948</c:v>
                      </c:pt>
                      <c:pt idx="750">
                        <c:v>41949</c:v>
                      </c:pt>
                      <c:pt idx="751">
                        <c:v>41950</c:v>
                      </c:pt>
                      <c:pt idx="752">
                        <c:v>41953</c:v>
                      </c:pt>
                      <c:pt idx="753">
                        <c:v>41954</c:v>
                      </c:pt>
                      <c:pt idx="754">
                        <c:v>41955</c:v>
                      </c:pt>
                      <c:pt idx="755">
                        <c:v>41956</c:v>
                      </c:pt>
                      <c:pt idx="756">
                        <c:v>41957</c:v>
                      </c:pt>
                      <c:pt idx="757">
                        <c:v>41960</c:v>
                      </c:pt>
                      <c:pt idx="758">
                        <c:v>41961</c:v>
                      </c:pt>
                      <c:pt idx="759">
                        <c:v>41962</c:v>
                      </c:pt>
                      <c:pt idx="760">
                        <c:v>41963</c:v>
                      </c:pt>
                      <c:pt idx="761">
                        <c:v>41964</c:v>
                      </c:pt>
                      <c:pt idx="762">
                        <c:v>41967</c:v>
                      </c:pt>
                      <c:pt idx="763">
                        <c:v>41968</c:v>
                      </c:pt>
                      <c:pt idx="764">
                        <c:v>41969</c:v>
                      </c:pt>
                      <c:pt idx="765">
                        <c:v>41970</c:v>
                      </c:pt>
                      <c:pt idx="766">
                        <c:v>41971</c:v>
                      </c:pt>
                      <c:pt idx="767">
                        <c:v>41973</c:v>
                      </c:pt>
                      <c:pt idx="768">
                        <c:v>41974</c:v>
                      </c:pt>
                      <c:pt idx="769">
                        <c:v>41975</c:v>
                      </c:pt>
                      <c:pt idx="770">
                        <c:v>41976</c:v>
                      </c:pt>
                      <c:pt idx="771">
                        <c:v>41977</c:v>
                      </c:pt>
                      <c:pt idx="772">
                        <c:v>41978</c:v>
                      </c:pt>
                      <c:pt idx="773">
                        <c:v>41981</c:v>
                      </c:pt>
                      <c:pt idx="774">
                        <c:v>41982</c:v>
                      </c:pt>
                      <c:pt idx="775">
                        <c:v>41983</c:v>
                      </c:pt>
                      <c:pt idx="776">
                        <c:v>41984</c:v>
                      </c:pt>
                      <c:pt idx="777">
                        <c:v>41985</c:v>
                      </c:pt>
                      <c:pt idx="778">
                        <c:v>41988</c:v>
                      </c:pt>
                      <c:pt idx="779">
                        <c:v>41989</c:v>
                      </c:pt>
                      <c:pt idx="780">
                        <c:v>41990</c:v>
                      </c:pt>
                      <c:pt idx="781">
                        <c:v>41991</c:v>
                      </c:pt>
                      <c:pt idx="782">
                        <c:v>41992</c:v>
                      </c:pt>
                      <c:pt idx="783">
                        <c:v>41995</c:v>
                      </c:pt>
                      <c:pt idx="784">
                        <c:v>41996</c:v>
                      </c:pt>
                      <c:pt idx="785">
                        <c:v>41997</c:v>
                      </c:pt>
                      <c:pt idx="786">
                        <c:v>41998</c:v>
                      </c:pt>
                      <c:pt idx="787">
                        <c:v>41999</c:v>
                      </c:pt>
                      <c:pt idx="788">
                        <c:v>42002</c:v>
                      </c:pt>
                      <c:pt idx="789">
                        <c:v>42003</c:v>
                      </c:pt>
                      <c:pt idx="790">
                        <c:v>42004</c:v>
                      </c:pt>
                      <c:pt idx="791">
                        <c:v>42009</c:v>
                      </c:pt>
                      <c:pt idx="792">
                        <c:v>42010</c:v>
                      </c:pt>
                      <c:pt idx="793">
                        <c:v>42011</c:v>
                      </c:pt>
                      <c:pt idx="794">
                        <c:v>42012</c:v>
                      </c:pt>
                      <c:pt idx="795">
                        <c:v>42013</c:v>
                      </c:pt>
                      <c:pt idx="796">
                        <c:v>42016</c:v>
                      </c:pt>
                      <c:pt idx="797">
                        <c:v>42017</c:v>
                      </c:pt>
                      <c:pt idx="798">
                        <c:v>42018</c:v>
                      </c:pt>
                      <c:pt idx="799">
                        <c:v>42019</c:v>
                      </c:pt>
                      <c:pt idx="800">
                        <c:v>42020</c:v>
                      </c:pt>
                      <c:pt idx="801">
                        <c:v>42023</c:v>
                      </c:pt>
                      <c:pt idx="802">
                        <c:v>42024</c:v>
                      </c:pt>
                      <c:pt idx="803">
                        <c:v>42025</c:v>
                      </c:pt>
                      <c:pt idx="804">
                        <c:v>42026</c:v>
                      </c:pt>
                      <c:pt idx="805">
                        <c:v>42027</c:v>
                      </c:pt>
                      <c:pt idx="806">
                        <c:v>42030</c:v>
                      </c:pt>
                      <c:pt idx="807">
                        <c:v>42031</c:v>
                      </c:pt>
                      <c:pt idx="808">
                        <c:v>42032</c:v>
                      </c:pt>
                      <c:pt idx="809">
                        <c:v>42033</c:v>
                      </c:pt>
                      <c:pt idx="810">
                        <c:v>42034</c:v>
                      </c:pt>
                      <c:pt idx="811">
                        <c:v>42035</c:v>
                      </c:pt>
                      <c:pt idx="812">
                        <c:v>42037</c:v>
                      </c:pt>
                      <c:pt idx="813">
                        <c:v>42038</c:v>
                      </c:pt>
                      <c:pt idx="814">
                        <c:v>42039</c:v>
                      </c:pt>
                      <c:pt idx="815">
                        <c:v>42040</c:v>
                      </c:pt>
                      <c:pt idx="816">
                        <c:v>42041</c:v>
                      </c:pt>
                      <c:pt idx="817">
                        <c:v>42044</c:v>
                      </c:pt>
                      <c:pt idx="818">
                        <c:v>42045</c:v>
                      </c:pt>
                      <c:pt idx="819">
                        <c:v>42046</c:v>
                      </c:pt>
                      <c:pt idx="820">
                        <c:v>42047</c:v>
                      </c:pt>
                      <c:pt idx="821">
                        <c:v>42048</c:v>
                      </c:pt>
                      <c:pt idx="822">
                        <c:v>42060</c:v>
                      </c:pt>
                      <c:pt idx="823">
                        <c:v>42062</c:v>
                      </c:pt>
                      <c:pt idx="824">
                        <c:v>42063</c:v>
                      </c:pt>
                      <c:pt idx="825">
                        <c:v>42065</c:v>
                      </c:pt>
                      <c:pt idx="826">
                        <c:v>42066</c:v>
                      </c:pt>
                      <c:pt idx="827">
                        <c:v>42067</c:v>
                      </c:pt>
                      <c:pt idx="828">
                        <c:v>42068</c:v>
                      </c:pt>
                      <c:pt idx="829">
                        <c:v>42069</c:v>
                      </c:pt>
                      <c:pt idx="830">
                        <c:v>42072</c:v>
                      </c:pt>
                      <c:pt idx="831">
                        <c:v>42073</c:v>
                      </c:pt>
                      <c:pt idx="832">
                        <c:v>42074</c:v>
                      </c:pt>
                      <c:pt idx="833">
                        <c:v>42075</c:v>
                      </c:pt>
                      <c:pt idx="834">
                        <c:v>42076</c:v>
                      </c:pt>
                      <c:pt idx="835">
                        <c:v>42079</c:v>
                      </c:pt>
                      <c:pt idx="836">
                        <c:v>42080</c:v>
                      </c:pt>
                      <c:pt idx="837">
                        <c:v>42081</c:v>
                      </c:pt>
                      <c:pt idx="838">
                        <c:v>42082</c:v>
                      </c:pt>
                      <c:pt idx="839">
                        <c:v>42083</c:v>
                      </c:pt>
                      <c:pt idx="840">
                        <c:v>42086</c:v>
                      </c:pt>
                      <c:pt idx="841">
                        <c:v>42087</c:v>
                      </c:pt>
                      <c:pt idx="842">
                        <c:v>42088</c:v>
                      </c:pt>
                      <c:pt idx="843">
                        <c:v>42089</c:v>
                      </c:pt>
                      <c:pt idx="844">
                        <c:v>42090</c:v>
                      </c:pt>
                      <c:pt idx="845">
                        <c:v>42093</c:v>
                      </c:pt>
                      <c:pt idx="846">
                        <c:v>42094</c:v>
                      </c:pt>
                      <c:pt idx="847">
                        <c:v>42095</c:v>
                      </c:pt>
                      <c:pt idx="848">
                        <c:v>42096</c:v>
                      </c:pt>
                      <c:pt idx="849">
                        <c:v>42097</c:v>
                      </c:pt>
                      <c:pt idx="850">
                        <c:v>42101</c:v>
                      </c:pt>
                      <c:pt idx="851">
                        <c:v>42102</c:v>
                      </c:pt>
                      <c:pt idx="852">
                        <c:v>42103</c:v>
                      </c:pt>
                      <c:pt idx="853">
                        <c:v>42104</c:v>
                      </c:pt>
                      <c:pt idx="854">
                        <c:v>42108</c:v>
                      </c:pt>
                      <c:pt idx="855">
                        <c:v>42109</c:v>
                      </c:pt>
                      <c:pt idx="856">
                        <c:v>42110</c:v>
                      </c:pt>
                      <c:pt idx="857">
                        <c:v>42111</c:v>
                      </c:pt>
                      <c:pt idx="858">
                        <c:v>42114</c:v>
                      </c:pt>
                      <c:pt idx="859">
                        <c:v>42115</c:v>
                      </c:pt>
                      <c:pt idx="860">
                        <c:v>42116</c:v>
                      </c:pt>
                      <c:pt idx="861">
                        <c:v>42117</c:v>
                      </c:pt>
                      <c:pt idx="862">
                        <c:v>42118</c:v>
                      </c:pt>
                      <c:pt idx="863">
                        <c:v>42121</c:v>
                      </c:pt>
                      <c:pt idx="864">
                        <c:v>42122</c:v>
                      </c:pt>
                      <c:pt idx="865">
                        <c:v>42123</c:v>
                      </c:pt>
                      <c:pt idx="866">
                        <c:v>42124</c:v>
                      </c:pt>
                      <c:pt idx="867">
                        <c:v>42128</c:v>
                      </c:pt>
                      <c:pt idx="868">
                        <c:v>42129</c:v>
                      </c:pt>
                      <c:pt idx="869">
                        <c:v>42130</c:v>
                      </c:pt>
                      <c:pt idx="870">
                        <c:v>42131</c:v>
                      </c:pt>
                      <c:pt idx="871">
                        <c:v>42132</c:v>
                      </c:pt>
                      <c:pt idx="872">
                        <c:v>42135</c:v>
                      </c:pt>
                      <c:pt idx="873">
                        <c:v>42136</c:v>
                      </c:pt>
                      <c:pt idx="874">
                        <c:v>42137</c:v>
                      </c:pt>
                      <c:pt idx="875">
                        <c:v>42138</c:v>
                      </c:pt>
                      <c:pt idx="876">
                        <c:v>42139</c:v>
                      </c:pt>
                      <c:pt idx="877">
                        <c:v>42142</c:v>
                      </c:pt>
                      <c:pt idx="878">
                        <c:v>42143</c:v>
                      </c:pt>
                      <c:pt idx="879">
                        <c:v>42144</c:v>
                      </c:pt>
                      <c:pt idx="880">
                        <c:v>42145</c:v>
                      </c:pt>
                      <c:pt idx="881">
                        <c:v>42146</c:v>
                      </c:pt>
                      <c:pt idx="882">
                        <c:v>42149</c:v>
                      </c:pt>
                      <c:pt idx="883">
                        <c:v>42150</c:v>
                      </c:pt>
                      <c:pt idx="884">
                        <c:v>42151</c:v>
                      </c:pt>
                      <c:pt idx="885">
                        <c:v>42152</c:v>
                      </c:pt>
                      <c:pt idx="886">
                        <c:v>42153</c:v>
                      </c:pt>
                      <c:pt idx="887">
                        <c:v>42155</c:v>
                      </c:pt>
                      <c:pt idx="888">
                        <c:v>42156</c:v>
                      </c:pt>
                      <c:pt idx="889">
                        <c:v>42157</c:v>
                      </c:pt>
                      <c:pt idx="890">
                        <c:v>42158</c:v>
                      </c:pt>
                      <c:pt idx="891">
                        <c:v>42159</c:v>
                      </c:pt>
                      <c:pt idx="892">
                        <c:v>42160</c:v>
                      </c:pt>
                      <c:pt idx="893">
                        <c:v>42163</c:v>
                      </c:pt>
                      <c:pt idx="894">
                        <c:v>42164</c:v>
                      </c:pt>
                      <c:pt idx="895">
                        <c:v>42165</c:v>
                      </c:pt>
                      <c:pt idx="896">
                        <c:v>42166</c:v>
                      </c:pt>
                      <c:pt idx="897">
                        <c:v>42167</c:v>
                      </c:pt>
                      <c:pt idx="898">
                        <c:v>42170</c:v>
                      </c:pt>
                      <c:pt idx="899">
                        <c:v>42171</c:v>
                      </c:pt>
                      <c:pt idx="900">
                        <c:v>42172</c:v>
                      </c:pt>
                      <c:pt idx="901">
                        <c:v>42173</c:v>
                      </c:pt>
                      <c:pt idx="902">
                        <c:v>42174</c:v>
                      </c:pt>
                      <c:pt idx="903">
                        <c:v>42178</c:v>
                      </c:pt>
                      <c:pt idx="904">
                        <c:v>42179</c:v>
                      </c:pt>
                      <c:pt idx="905">
                        <c:v>42180</c:v>
                      </c:pt>
                      <c:pt idx="906">
                        <c:v>42181</c:v>
                      </c:pt>
                      <c:pt idx="907">
                        <c:v>42184</c:v>
                      </c:pt>
                      <c:pt idx="908">
                        <c:v>42185</c:v>
                      </c:pt>
                      <c:pt idx="909">
                        <c:v>42186</c:v>
                      </c:pt>
                      <c:pt idx="910">
                        <c:v>42187</c:v>
                      </c:pt>
                      <c:pt idx="911">
                        <c:v>42188</c:v>
                      </c:pt>
                      <c:pt idx="912">
                        <c:v>42191</c:v>
                      </c:pt>
                      <c:pt idx="913">
                        <c:v>42192</c:v>
                      </c:pt>
                      <c:pt idx="914">
                        <c:v>42193</c:v>
                      </c:pt>
                      <c:pt idx="915">
                        <c:v>42194</c:v>
                      </c:pt>
                      <c:pt idx="916">
                        <c:v>42195</c:v>
                      </c:pt>
                      <c:pt idx="917">
                        <c:v>42198</c:v>
                      </c:pt>
                      <c:pt idx="918">
                        <c:v>42199</c:v>
                      </c:pt>
                      <c:pt idx="919">
                        <c:v>42200</c:v>
                      </c:pt>
                      <c:pt idx="920">
                        <c:v>42201</c:v>
                      </c:pt>
                      <c:pt idx="921">
                        <c:v>42202</c:v>
                      </c:pt>
                      <c:pt idx="922">
                        <c:v>42205</c:v>
                      </c:pt>
                      <c:pt idx="923">
                        <c:v>42206</c:v>
                      </c:pt>
                      <c:pt idx="924">
                        <c:v>42207</c:v>
                      </c:pt>
                      <c:pt idx="925">
                        <c:v>42208</c:v>
                      </c:pt>
                      <c:pt idx="926">
                        <c:v>42209</c:v>
                      </c:pt>
                      <c:pt idx="927">
                        <c:v>42212</c:v>
                      </c:pt>
                      <c:pt idx="928">
                        <c:v>42213</c:v>
                      </c:pt>
                      <c:pt idx="929">
                        <c:v>42214</c:v>
                      </c:pt>
                      <c:pt idx="930">
                        <c:v>42215</c:v>
                      </c:pt>
                      <c:pt idx="931">
                        <c:v>42216</c:v>
                      </c:pt>
                      <c:pt idx="932">
                        <c:v>42219</c:v>
                      </c:pt>
                      <c:pt idx="933">
                        <c:v>42220</c:v>
                      </c:pt>
                      <c:pt idx="934">
                        <c:v>42221</c:v>
                      </c:pt>
                      <c:pt idx="935">
                        <c:v>42222</c:v>
                      </c:pt>
                      <c:pt idx="936">
                        <c:v>42223</c:v>
                      </c:pt>
                      <c:pt idx="937">
                        <c:v>42226</c:v>
                      </c:pt>
                      <c:pt idx="938">
                        <c:v>42227</c:v>
                      </c:pt>
                      <c:pt idx="939">
                        <c:v>42228</c:v>
                      </c:pt>
                      <c:pt idx="940">
                        <c:v>42229</c:v>
                      </c:pt>
                      <c:pt idx="941">
                        <c:v>42230</c:v>
                      </c:pt>
                      <c:pt idx="942">
                        <c:v>42233</c:v>
                      </c:pt>
                      <c:pt idx="943">
                        <c:v>42234</c:v>
                      </c:pt>
                      <c:pt idx="944">
                        <c:v>42235</c:v>
                      </c:pt>
                      <c:pt idx="945">
                        <c:v>42236</c:v>
                      </c:pt>
                      <c:pt idx="946">
                        <c:v>42237</c:v>
                      </c:pt>
                      <c:pt idx="947">
                        <c:v>42240</c:v>
                      </c:pt>
                      <c:pt idx="948">
                        <c:v>42241</c:v>
                      </c:pt>
                      <c:pt idx="949">
                        <c:v>42242</c:v>
                      </c:pt>
                      <c:pt idx="950">
                        <c:v>42243</c:v>
                      </c:pt>
                      <c:pt idx="951">
                        <c:v>42244</c:v>
                      </c:pt>
                      <c:pt idx="952">
                        <c:v>42247</c:v>
                      </c:pt>
                      <c:pt idx="953">
                        <c:v>42248</c:v>
                      </c:pt>
                      <c:pt idx="954">
                        <c:v>42249</c:v>
                      </c:pt>
                      <c:pt idx="955">
                        <c:v>42254</c:v>
                      </c:pt>
                      <c:pt idx="956">
                        <c:v>42255</c:v>
                      </c:pt>
                      <c:pt idx="957">
                        <c:v>42256</c:v>
                      </c:pt>
                      <c:pt idx="958">
                        <c:v>42257</c:v>
                      </c:pt>
                      <c:pt idx="959">
                        <c:v>42258</c:v>
                      </c:pt>
                      <c:pt idx="960">
                        <c:v>42261</c:v>
                      </c:pt>
                      <c:pt idx="961">
                        <c:v>42262</c:v>
                      </c:pt>
                      <c:pt idx="962">
                        <c:v>42263</c:v>
                      </c:pt>
                      <c:pt idx="963">
                        <c:v>42264</c:v>
                      </c:pt>
                      <c:pt idx="964">
                        <c:v>42265</c:v>
                      </c:pt>
                      <c:pt idx="965">
                        <c:v>42268</c:v>
                      </c:pt>
                      <c:pt idx="966">
                        <c:v>42269</c:v>
                      </c:pt>
                      <c:pt idx="967">
                        <c:v>42270</c:v>
                      </c:pt>
                      <c:pt idx="968">
                        <c:v>42271</c:v>
                      </c:pt>
                      <c:pt idx="969">
                        <c:v>42272</c:v>
                      </c:pt>
                      <c:pt idx="970">
                        <c:v>42275</c:v>
                      </c:pt>
                      <c:pt idx="971">
                        <c:v>42276</c:v>
                      </c:pt>
                      <c:pt idx="972">
                        <c:v>42277</c:v>
                      </c:pt>
                      <c:pt idx="973">
                        <c:v>42285</c:v>
                      </c:pt>
                      <c:pt idx="974">
                        <c:v>42286</c:v>
                      </c:pt>
                      <c:pt idx="975">
                        <c:v>42289</c:v>
                      </c:pt>
                      <c:pt idx="976">
                        <c:v>42290</c:v>
                      </c:pt>
                      <c:pt idx="977">
                        <c:v>42291</c:v>
                      </c:pt>
                      <c:pt idx="978">
                        <c:v>42292</c:v>
                      </c:pt>
                      <c:pt idx="979">
                        <c:v>42293</c:v>
                      </c:pt>
                      <c:pt idx="980">
                        <c:v>42296</c:v>
                      </c:pt>
                      <c:pt idx="981">
                        <c:v>42297</c:v>
                      </c:pt>
                      <c:pt idx="982">
                        <c:v>42298</c:v>
                      </c:pt>
                      <c:pt idx="983">
                        <c:v>42299</c:v>
                      </c:pt>
                      <c:pt idx="984">
                        <c:v>42300</c:v>
                      </c:pt>
                      <c:pt idx="985">
                        <c:v>42303</c:v>
                      </c:pt>
                      <c:pt idx="986">
                        <c:v>42304</c:v>
                      </c:pt>
                      <c:pt idx="987">
                        <c:v>42305</c:v>
                      </c:pt>
                      <c:pt idx="988">
                        <c:v>42306</c:v>
                      </c:pt>
                      <c:pt idx="989">
                        <c:v>42307</c:v>
                      </c:pt>
                      <c:pt idx="990">
                        <c:v>42308</c:v>
                      </c:pt>
                      <c:pt idx="991">
                        <c:v>42310</c:v>
                      </c:pt>
                      <c:pt idx="992">
                        <c:v>42311</c:v>
                      </c:pt>
                      <c:pt idx="993">
                        <c:v>42312</c:v>
                      </c:pt>
                      <c:pt idx="994">
                        <c:v>42313</c:v>
                      </c:pt>
                      <c:pt idx="995">
                        <c:v>42314</c:v>
                      </c:pt>
                      <c:pt idx="996">
                        <c:v>42317</c:v>
                      </c:pt>
                      <c:pt idx="997">
                        <c:v>42318</c:v>
                      </c:pt>
                      <c:pt idx="998">
                        <c:v>42319</c:v>
                      </c:pt>
                      <c:pt idx="999">
                        <c:v>42320</c:v>
                      </c:pt>
                      <c:pt idx="1000">
                        <c:v>42321</c:v>
                      </c:pt>
                      <c:pt idx="1001">
                        <c:v>42324</c:v>
                      </c:pt>
                      <c:pt idx="1002">
                        <c:v>42325</c:v>
                      </c:pt>
                      <c:pt idx="1003">
                        <c:v>42326</c:v>
                      </c:pt>
                      <c:pt idx="1004">
                        <c:v>42327</c:v>
                      </c:pt>
                      <c:pt idx="1005">
                        <c:v>42328</c:v>
                      </c:pt>
                      <c:pt idx="1006">
                        <c:v>42331</c:v>
                      </c:pt>
                      <c:pt idx="1007">
                        <c:v>42332</c:v>
                      </c:pt>
                      <c:pt idx="1008">
                        <c:v>42333</c:v>
                      </c:pt>
                      <c:pt idx="1009">
                        <c:v>42334</c:v>
                      </c:pt>
                      <c:pt idx="1010">
                        <c:v>42335</c:v>
                      </c:pt>
                      <c:pt idx="1011">
                        <c:v>42338</c:v>
                      </c:pt>
                      <c:pt idx="1012">
                        <c:v>42339</c:v>
                      </c:pt>
                      <c:pt idx="1013">
                        <c:v>42340</c:v>
                      </c:pt>
                      <c:pt idx="1014">
                        <c:v>42341</c:v>
                      </c:pt>
                      <c:pt idx="1015">
                        <c:v>42342</c:v>
                      </c:pt>
                      <c:pt idx="1016">
                        <c:v>42345</c:v>
                      </c:pt>
                      <c:pt idx="1017">
                        <c:v>42346</c:v>
                      </c:pt>
                      <c:pt idx="1018">
                        <c:v>42347</c:v>
                      </c:pt>
                      <c:pt idx="1019">
                        <c:v>42348</c:v>
                      </c:pt>
                      <c:pt idx="1020">
                        <c:v>42349</c:v>
                      </c:pt>
                      <c:pt idx="1021">
                        <c:v>42352</c:v>
                      </c:pt>
                      <c:pt idx="1022">
                        <c:v>42353</c:v>
                      </c:pt>
                      <c:pt idx="1023">
                        <c:v>42354</c:v>
                      </c:pt>
                      <c:pt idx="1024">
                        <c:v>42355</c:v>
                      </c:pt>
                      <c:pt idx="1025">
                        <c:v>42356</c:v>
                      </c:pt>
                      <c:pt idx="1026">
                        <c:v>42359</c:v>
                      </c:pt>
                      <c:pt idx="1027">
                        <c:v>42360</c:v>
                      </c:pt>
                      <c:pt idx="1028">
                        <c:v>42361</c:v>
                      </c:pt>
                      <c:pt idx="1029">
                        <c:v>42362</c:v>
                      </c:pt>
                      <c:pt idx="1030">
                        <c:v>42363</c:v>
                      </c:pt>
                      <c:pt idx="1031">
                        <c:v>42366</c:v>
                      </c:pt>
                      <c:pt idx="1032">
                        <c:v>42367</c:v>
                      </c:pt>
                      <c:pt idx="1033">
                        <c:v>42368</c:v>
                      </c:pt>
                      <c:pt idx="1034">
                        <c:v>42369</c:v>
                      </c:pt>
                      <c:pt idx="1035">
                        <c:v>42373</c:v>
                      </c:pt>
                      <c:pt idx="1036">
                        <c:v>42374</c:v>
                      </c:pt>
                      <c:pt idx="1037">
                        <c:v>42375</c:v>
                      </c:pt>
                      <c:pt idx="1038">
                        <c:v>42376</c:v>
                      </c:pt>
                      <c:pt idx="1039">
                        <c:v>42377</c:v>
                      </c:pt>
                      <c:pt idx="1040">
                        <c:v>42380</c:v>
                      </c:pt>
                      <c:pt idx="1041">
                        <c:v>42381</c:v>
                      </c:pt>
                      <c:pt idx="1042">
                        <c:v>42382</c:v>
                      </c:pt>
                      <c:pt idx="1043">
                        <c:v>42383</c:v>
                      </c:pt>
                      <c:pt idx="1044">
                        <c:v>42384</c:v>
                      </c:pt>
                      <c:pt idx="1045">
                        <c:v>42387</c:v>
                      </c:pt>
                      <c:pt idx="1046">
                        <c:v>42388</c:v>
                      </c:pt>
                      <c:pt idx="1047">
                        <c:v>42389</c:v>
                      </c:pt>
                      <c:pt idx="1048">
                        <c:v>42390</c:v>
                      </c:pt>
                      <c:pt idx="1049">
                        <c:v>42391</c:v>
                      </c:pt>
                      <c:pt idx="1050">
                        <c:v>42394</c:v>
                      </c:pt>
                      <c:pt idx="1051">
                        <c:v>42395</c:v>
                      </c:pt>
                      <c:pt idx="1052">
                        <c:v>42396</c:v>
                      </c:pt>
                      <c:pt idx="1053">
                        <c:v>42397</c:v>
                      </c:pt>
                      <c:pt idx="1054">
                        <c:v>42398</c:v>
                      </c:pt>
                      <c:pt idx="1055">
                        <c:v>42400</c:v>
                      </c:pt>
                      <c:pt idx="1056">
                        <c:v>42401</c:v>
                      </c:pt>
                      <c:pt idx="1057">
                        <c:v>42402</c:v>
                      </c:pt>
                      <c:pt idx="1058">
                        <c:v>42403</c:v>
                      </c:pt>
                      <c:pt idx="1059">
                        <c:v>42404</c:v>
                      </c:pt>
                      <c:pt idx="1060">
                        <c:v>42405</c:v>
                      </c:pt>
                      <c:pt idx="1061">
                        <c:v>42415</c:v>
                      </c:pt>
                      <c:pt idx="1062">
                        <c:v>42416</c:v>
                      </c:pt>
                      <c:pt idx="1063">
                        <c:v>42417</c:v>
                      </c:pt>
                      <c:pt idx="1064">
                        <c:v>42418</c:v>
                      </c:pt>
                      <c:pt idx="1065">
                        <c:v>42419</c:v>
                      </c:pt>
                      <c:pt idx="1066">
                        <c:v>42422</c:v>
                      </c:pt>
                      <c:pt idx="1067">
                        <c:v>42423</c:v>
                      </c:pt>
                      <c:pt idx="1068">
                        <c:v>42424</c:v>
                      </c:pt>
                      <c:pt idx="1069">
                        <c:v>42425</c:v>
                      </c:pt>
                      <c:pt idx="1070">
                        <c:v>42426</c:v>
                      </c:pt>
                      <c:pt idx="1071">
                        <c:v>42429</c:v>
                      </c:pt>
                      <c:pt idx="1072">
                        <c:v>42430</c:v>
                      </c:pt>
                      <c:pt idx="1073">
                        <c:v>42431</c:v>
                      </c:pt>
                      <c:pt idx="1074">
                        <c:v>42432</c:v>
                      </c:pt>
                      <c:pt idx="1075">
                        <c:v>42433</c:v>
                      </c:pt>
                      <c:pt idx="1076">
                        <c:v>42436</c:v>
                      </c:pt>
                      <c:pt idx="1077">
                        <c:v>42437</c:v>
                      </c:pt>
                      <c:pt idx="1078">
                        <c:v>42438</c:v>
                      </c:pt>
                      <c:pt idx="1079">
                        <c:v>42439</c:v>
                      </c:pt>
                      <c:pt idx="1080">
                        <c:v>42440</c:v>
                      </c:pt>
                      <c:pt idx="1081">
                        <c:v>42443</c:v>
                      </c:pt>
                      <c:pt idx="1082">
                        <c:v>42444</c:v>
                      </c:pt>
                      <c:pt idx="1083">
                        <c:v>42445</c:v>
                      </c:pt>
                      <c:pt idx="1084">
                        <c:v>42446</c:v>
                      </c:pt>
                      <c:pt idx="1085">
                        <c:v>42447</c:v>
                      </c:pt>
                      <c:pt idx="1086">
                        <c:v>42450</c:v>
                      </c:pt>
                      <c:pt idx="1087">
                        <c:v>42451</c:v>
                      </c:pt>
                      <c:pt idx="1088">
                        <c:v>42452</c:v>
                      </c:pt>
                      <c:pt idx="1089">
                        <c:v>42453</c:v>
                      </c:pt>
                      <c:pt idx="1090">
                        <c:v>42454</c:v>
                      </c:pt>
                      <c:pt idx="1091">
                        <c:v>42457</c:v>
                      </c:pt>
                      <c:pt idx="1092">
                        <c:v>42458</c:v>
                      </c:pt>
                      <c:pt idx="1093">
                        <c:v>42459</c:v>
                      </c:pt>
                      <c:pt idx="1094">
                        <c:v>42460</c:v>
                      </c:pt>
                      <c:pt idx="1095">
                        <c:v>42461</c:v>
                      </c:pt>
                      <c:pt idx="1096">
                        <c:v>42465</c:v>
                      </c:pt>
                      <c:pt idx="1097">
                        <c:v>42466</c:v>
                      </c:pt>
                      <c:pt idx="1098">
                        <c:v>42467</c:v>
                      </c:pt>
                      <c:pt idx="1099">
                        <c:v>42468</c:v>
                      </c:pt>
                      <c:pt idx="1100">
                        <c:v>42471</c:v>
                      </c:pt>
                      <c:pt idx="1101">
                        <c:v>42472</c:v>
                      </c:pt>
                      <c:pt idx="1102">
                        <c:v>42473</c:v>
                      </c:pt>
                      <c:pt idx="1103">
                        <c:v>42474</c:v>
                      </c:pt>
                      <c:pt idx="1104">
                        <c:v>42475</c:v>
                      </c:pt>
                      <c:pt idx="1105">
                        <c:v>42478</c:v>
                      </c:pt>
                      <c:pt idx="1106">
                        <c:v>42479</c:v>
                      </c:pt>
                      <c:pt idx="1107">
                        <c:v>42480</c:v>
                      </c:pt>
                      <c:pt idx="1108">
                        <c:v>42481</c:v>
                      </c:pt>
                      <c:pt idx="1109">
                        <c:v>42482</c:v>
                      </c:pt>
                      <c:pt idx="1110">
                        <c:v>42485</c:v>
                      </c:pt>
                      <c:pt idx="1111">
                        <c:v>42486</c:v>
                      </c:pt>
                      <c:pt idx="1112">
                        <c:v>42487</c:v>
                      </c:pt>
                      <c:pt idx="1113">
                        <c:v>42488</c:v>
                      </c:pt>
                      <c:pt idx="1114">
                        <c:v>42489</c:v>
                      </c:pt>
                      <c:pt idx="1115">
                        <c:v>42490</c:v>
                      </c:pt>
                      <c:pt idx="1116">
                        <c:v>42493</c:v>
                      </c:pt>
                      <c:pt idx="1117">
                        <c:v>42494</c:v>
                      </c:pt>
                      <c:pt idx="1118">
                        <c:v>42495</c:v>
                      </c:pt>
                      <c:pt idx="1119">
                        <c:v>42496</c:v>
                      </c:pt>
                      <c:pt idx="1120">
                        <c:v>42499</c:v>
                      </c:pt>
                      <c:pt idx="1121">
                        <c:v>42500</c:v>
                      </c:pt>
                      <c:pt idx="1122">
                        <c:v>42501</c:v>
                      </c:pt>
                      <c:pt idx="1123">
                        <c:v>42502</c:v>
                      </c:pt>
                      <c:pt idx="1124">
                        <c:v>42503</c:v>
                      </c:pt>
                      <c:pt idx="1125">
                        <c:v>42506</c:v>
                      </c:pt>
                      <c:pt idx="1126">
                        <c:v>42507</c:v>
                      </c:pt>
                      <c:pt idx="1127">
                        <c:v>42508</c:v>
                      </c:pt>
                      <c:pt idx="1128">
                        <c:v>42509</c:v>
                      </c:pt>
                      <c:pt idx="1129">
                        <c:v>42510</c:v>
                      </c:pt>
                      <c:pt idx="1130">
                        <c:v>42513</c:v>
                      </c:pt>
                      <c:pt idx="1131">
                        <c:v>42514</c:v>
                      </c:pt>
                      <c:pt idx="1132">
                        <c:v>42515</c:v>
                      </c:pt>
                      <c:pt idx="1133">
                        <c:v>42516</c:v>
                      </c:pt>
                      <c:pt idx="1134">
                        <c:v>42517</c:v>
                      </c:pt>
                      <c:pt idx="1135">
                        <c:v>42520</c:v>
                      </c:pt>
                      <c:pt idx="1136">
                        <c:v>42521</c:v>
                      </c:pt>
                      <c:pt idx="1137">
                        <c:v>42522</c:v>
                      </c:pt>
                      <c:pt idx="1138">
                        <c:v>42523</c:v>
                      </c:pt>
                      <c:pt idx="1139">
                        <c:v>42524</c:v>
                      </c:pt>
                      <c:pt idx="1140">
                        <c:v>42527</c:v>
                      </c:pt>
                      <c:pt idx="1141">
                        <c:v>42528</c:v>
                      </c:pt>
                      <c:pt idx="1142">
                        <c:v>42529</c:v>
                      </c:pt>
                      <c:pt idx="1143">
                        <c:v>42534</c:v>
                      </c:pt>
                      <c:pt idx="1144">
                        <c:v>42535</c:v>
                      </c:pt>
                      <c:pt idx="1145">
                        <c:v>42536</c:v>
                      </c:pt>
                      <c:pt idx="1146">
                        <c:v>42537</c:v>
                      </c:pt>
                      <c:pt idx="1147">
                        <c:v>42538</c:v>
                      </c:pt>
                      <c:pt idx="1148">
                        <c:v>42541</c:v>
                      </c:pt>
                      <c:pt idx="1149">
                        <c:v>42542</c:v>
                      </c:pt>
                      <c:pt idx="1150">
                        <c:v>42543</c:v>
                      </c:pt>
                      <c:pt idx="1151">
                        <c:v>42544</c:v>
                      </c:pt>
                      <c:pt idx="1152">
                        <c:v>42545</c:v>
                      </c:pt>
                      <c:pt idx="1153">
                        <c:v>42548</c:v>
                      </c:pt>
                      <c:pt idx="1154">
                        <c:v>42549</c:v>
                      </c:pt>
                      <c:pt idx="1155">
                        <c:v>42550</c:v>
                      </c:pt>
                      <c:pt idx="1156">
                        <c:v>42551</c:v>
                      </c:pt>
                      <c:pt idx="1157">
                        <c:v>42552</c:v>
                      </c:pt>
                      <c:pt idx="1158">
                        <c:v>42555</c:v>
                      </c:pt>
                      <c:pt idx="1159">
                        <c:v>42556</c:v>
                      </c:pt>
                      <c:pt idx="1160">
                        <c:v>42558</c:v>
                      </c:pt>
                      <c:pt idx="1161">
                        <c:v>42559</c:v>
                      </c:pt>
                      <c:pt idx="1162">
                        <c:v>42562</c:v>
                      </c:pt>
                      <c:pt idx="1163">
                        <c:v>42563</c:v>
                      </c:pt>
                      <c:pt idx="1164">
                        <c:v>42564</c:v>
                      </c:pt>
                      <c:pt idx="1165">
                        <c:v>42565</c:v>
                      </c:pt>
                      <c:pt idx="1166">
                        <c:v>42566</c:v>
                      </c:pt>
                      <c:pt idx="1167">
                        <c:v>42569</c:v>
                      </c:pt>
                      <c:pt idx="1168">
                        <c:v>42570</c:v>
                      </c:pt>
                      <c:pt idx="1169">
                        <c:v>42571</c:v>
                      </c:pt>
                      <c:pt idx="1170">
                        <c:v>42572</c:v>
                      </c:pt>
                      <c:pt idx="1171">
                        <c:v>42573</c:v>
                      </c:pt>
                      <c:pt idx="1172">
                        <c:v>42576</c:v>
                      </c:pt>
                      <c:pt idx="1173">
                        <c:v>42578</c:v>
                      </c:pt>
                      <c:pt idx="1174">
                        <c:v>42579</c:v>
                      </c:pt>
                      <c:pt idx="1175">
                        <c:v>42580</c:v>
                      </c:pt>
                      <c:pt idx="1176">
                        <c:v>42582</c:v>
                      </c:pt>
                      <c:pt idx="1177">
                        <c:v>42583</c:v>
                      </c:pt>
                      <c:pt idx="1178">
                        <c:v>42584</c:v>
                      </c:pt>
                      <c:pt idx="1179">
                        <c:v>42585</c:v>
                      </c:pt>
                      <c:pt idx="1180">
                        <c:v>42586</c:v>
                      </c:pt>
                      <c:pt idx="1181">
                        <c:v>42587</c:v>
                      </c:pt>
                      <c:pt idx="1182">
                        <c:v>42590</c:v>
                      </c:pt>
                      <c:pt idx="1183">
                        <c:v>42591</c:v>
                      </c:pt>
                      <c:pt idx="1184">
                        <c:v>42592</c:v>
                      </c:pt>
                      <c:pt idx="1185">
                        <c:v>42593</c:v>
                      </c:pt>
                      <c:pt idx="1186">
                        <c:v>42594</c:v>
                      </c:pt>
                      <c:pt idx="1187">
                        <c:v>42597</c:v>
                      </c:pt>
                      <c:pt idx="1188">
                        <c:v>42598</c:v>
                      </c:pt>
                      <c:pt idx="1189">
                        <c:v>42599</c:v>
                      </c:pt>
                      <c:pt idx="1190">
                        <c:v>42600</c:v>
                      </c:pt>
                      <c:pt idx="1191">
                        <c:v>42601</c:v>
                      </c:pt>
                      <c:pt idx="1192">
                        <c:v>42604</c:v>
                      </c:pt>
                      <c:pt idx="1193">
                        <c:v>42605</c:v>
                      </c:pt>
                      <c:pt idx="1194">
                        <c:v>42606</c:v>
                      </c:pt>
                      <c:pt idx="1195">
                        <c:v>42607</c:v>
                      </c:pt>
                      <c:pt idx="1196">
                        <c:v>42608</c:v>
                      </c:pt>
                      <c:pt idx="1197">
                        <c:v>42611</c:v>
                      </c:pt>
                      <c:pt idx="1198">
                        <c:v>42612</c:v>
                      </c:pt>
                      <c:pt idx="1199">
                        <c:v>42613</c:v>
                      </c:pt>
                      <c:pt idx="1200">
                        <c:v>42621</c:v>
                      </c:pt>
                      <c:pt idx="1201">
                        <c:v>42622</c:v>
                      </c:pt>
                      <c:pt idx="1202">
                        <c:v>42625</c:v>
                      </c:pt>
                      <c:pt idx="1203">
                        <c:v>42626</c:v>
                      </c:pt>
                      <c:pt idx="1204">
                        <c:v>42627</c:v>
                      </c:pt>
                      <c:pt idx="1205">
                        <c:v>42632</c:v>
                      </c:pt>
                      <c:pt idx="1206">
                        <c:v>42633</c:v>
                      </c:pt>
                      <c:pt idx="1207">
                        <c:v>42634</c:v>
                      </c:pt>
                      <c:pt idx="1208">
                        <c:v>42635</c:v>
                      </c:pt>
                      <c:pt idx="1209">
                        <c:v>42636</c:v>
                      </c:pt>
                      <c:pt idx="1210">
                        <c:v>42639</c:v>
                      </c:pt>
                      <c:pt idx="1211">
                        <c:v>42640</c:v>
                      </c:pt>
                      <c:pt idx="1212">
                        <c:v>42641</c:v>
                      </c:pt>
                      <c:pt idx="1213">
                        <c:v>42643</c:v>
                      </c:pt>
                      <c:pt idx="1214">
                        <c:v>42653</c:v>
                      </c:pt>
                      <c:pt idx="1215">
                        <c:v>42654</c:v>
                      </c:pt>
                      <c:pt idx="1216">
                        <c:v>42655</c:v>
                      </c:pt>
                      <c:pt idx="1217">
                        <c:v>42656</c:v>
                      </c:pt>
                      <c:pt idx="1218">
                        <c:v>42657</c:v>
                      </c:pt>
                      <c:pt idx="1219">
                        <c:v>42660</c:v>
                      </c:pt>
                      <c:pt idx="1220">
                        <c:v>42661</c:v>
                      </c:pt>
                      <c:pt idx="1221">
                        <c:v>42662</c:v>
                      </c:pt>
                      <c:pt idx="1222">
                        <c:v>42663</c:v>
                      </c:pt>
                      <c:pt idx="1223">
                        <c:v>42664</c:v>
                      </c:pt>
                      <c:pt idx="1224">
                        <c:v>42667</c:v>
                      </c:pt>
                      <c:pt idx="1225">
                        <c:v>42668</c:v>
                      </c:pt>
                      <c:pt idx="1226">
                        <c:v>42669</c:v>
                      </c:pt>
                      <c:pt idx="1227">
                        <c:v>42670</c:v>
                      </c:pt>
                      <c:pt idx="1228">
                        <c:v>42671</c:v>
                      </c:pt>
                      <c:pt idx="1229">
                        <c:v>42674</c:v>
                      </c:pt>
                      <c:pt idx="1230">
                        <c:v>42675</c:v>
                      </c:pt>
                      <c:pt idx="1231">
                        <c:v>42676</c:v>
                      </c:pt>
                      <c:pt idx="1232">
                        <c:v>42677</c:v>
                      </c:pt>
                      <c:pt idx="1233">
                        <c:v>42678</c:v>
                      </c:pt>
                      <c:pt idx="1234">
                        <c:v>42681</c:v>
                      </c:pt>
                      <c:pt idx="1235">
                        <c:v>42682</c:v>
                      </c:pt>
                      <c:pt idx="1236">
                        <c:v>42683</c:v>
                      </c:pt>
                      <c:pt idx="1237">
                        <c:v>42684</c:v>
                      </c:pt>
                      <c:pt idx="1238">
                        <c:v>42685</c:v>
                      </c:pt>
                      <c:pt idx="1239">
                        <c:v>42688</c:v>
                      </c:pt>
                      <c:pt idx="1240">
                        <c:v>42689</c:v>
                      </c:pt>
                      <c:pt idx="1241">
                        <c:v>42690</c:v>
                      </c:pt>
                      <c:pt idx="1242">
                        <c:v>42691</c:v>
                      </c:pt>
                      <c:pt idx="1243">
                        <c:v>42692</c:v>
                      </c:pt>
                      <c:pt idx="1244">
                        <c:v>42695</c:v>
                      </c:pt>
                      <c:pt idx="1245">
                        <c:v>42696</c:v>
                      </c:pt>
                      <c:pt idx="1246">
                        <c:v>42697</c:v>
                      </c:pt>
                      <c:pt idx="1247">
                        <c:v>42698</c:v>
                      </c:pt>
                      <c:pt idx="1248">
                        <c:v>42699</c:v>
                      </c:pt>
                      <c:pt idx="1249">
                        <c:v>42702</c:v>
                      </c:pt>
                      <c:pt idx="1250">
                        <c:v>42703</c:v>
                      </c:pt>
                      <c:pt idx="1251">
                        <c:v>42704</c:v>
                      </c:pt>
                      <c:pt idx="1252">
                        <c:v>42705</c:v>
                      </c:pt>
                      <c:pt idx="1253">
                        <c:v>42706</c:v>
                      </c:pt>
                      <c:pt idx="1254">
                        <c:v>42709</c:v>
                      </c:pt>
                      <c:pt idx="1255">
                        <c:v>42710</c:v>
                      </c:pt>
                      <c:pt idx="1256">
                        <c:v>42711</c:v>
                      </c:pt>
                      <c:pt idx="1257">
                        <c:v>42712</c:v>
                      </c:pt>
                      <c:pt idx="1258">
                        <c:v>42713</c:v>
                      </c:pt>
                      <c:pt idx="1259">
                        <c:v>42716</c:v>
                      </c:pt>
                      <c:pt idx="1260">
                        <c:v>42717</c:v>
                      </c:pt>
                      <c:pt idx="1261">
                        <c:v>42718</c:v>
                      </c:pt>
                      <c:pt idx="1262">
                        <c:v>42719</c:v>
                      </c:pt>
                      <c:pt idx="1263">
                        <c:v>42720</c:v>
                      </c:pt>
                      <c:pt idx="1264">
                        <c:v>42723</c:v>
                      </c:pt>
                      <c:pt idx="1265">
                        <c:v>42724</c:v>
                      </c:pt>
                      <c:pt idx="1266">
                        <c:v>42725</c:v>
                      </c:pt>
                      <c:pt idx="1267">
                        <c:v>42726</c:v>
                      </c:pt>
                      <c:pt idx="1268">
                        <c:v>42727</c:v>
                      </c:pt>
                      <c:pt idx="1269">
                        <c:v>42730</c:v>
                      </c:pt>
                      <c:pt idx="1270">
                        <c:v>42731</c:v>
                      </c:pt>
                      <c:pt idx="1271">
                        <c:v>42732</c:v>
                      </c:pt>
                      <c:pt idx="1272">
                        <c:v>42733</c:v>
                      </c:pt>
                      <c:pt idx="1273">
                        <c:v>42734</c:v>
                      </c:pt>
                      <c:pt idx="1274">
                        <c:v>42735</c:v>
                      </c:pt>
                      <c:pt idx="1275">
                        <c:v>42738</c:v>
                      </c:pt>
                      <c:pt idx="1276">
                        <c:v>42739</c:v>
                      </c:pt>
                      <c:pt idx="1277">
                        <c:v>42740</c:v>
                      </c:pt>
                      <c:pt idx="1278">
                        <c:v>42741</c:v>
                      </c:pt>
                      <c:pt idx="1279">
                        <c:v>42744</c:v>
                      </c:pt>
                      <c:pt idx="1280">
                        <c:v>42745</c:v>
                      </c:pt>
                      <c:pt idx="1281">
                        <c:v>42746</c:v>
                      </c:pt>
                      <c:pt idx="1282">
                        <c:v>42747</c:v>
                      </c:pt>
                      <c:pt idx="1283">
                        <c:v>42748</c:v>
                      </c:pt>
                      <c:pt idx="1284">
                        <c:v>42751</c:v>
                      </c:pt>
                      <c:pt idx="1285">
                        <c:v>42752</c:v>
                      </c:pt>
                      <c:pt idx="1286">
                        <c:v>42753</c:v>
                      </c:pt>
                      <c:pt idx="1287">
                        <c:v>42754</c:v>
                      </c:pt>
                      <c:pt idx="1288">
                        <c:v>42755</c:v>
                      </c:pt>
                      <c:pt idx="1289">
                        <c:v>42758</c:v>
                      </c:pt>
                      <c:pt idx="1290">
                        <c:v>42759</c:v>
                      </c:pt>
                      <c:pt idx="1291">
                        <c:v>42760</c:v>
                      </c:pt>
                      <c:pt idx="1292">
                        <c:v>42766</c:v>
                      </c:pt>
                      <c:pt idx="1293">
                        <c:v>42769</c:v>
                      </c:pt>
                      <c:pt idx="1294">
                        <c:v>42772</c:v>
                      </c:pt>
                      <c:pt idx="1295">
                        <c:v>42773</c:v>
                      </c:pt>
                      <c:pt idx="1296">
                        <c:v>42774</c:v>
                      </c:pt>
                      <c:pt idx="1297">
                        <c:v>42775</c:v>
                      </c:pt>
                      <c:pt idx="1298">
                        <c:v>42776</c:v>
                      </c:pt>
                      <c:pt idx="1299">
                        <c:v>42779</c:v>
                      </c:pt>
                      <c:pt idx="1300">
                        <c:v>42780</c:v>
                      </c:pt>
                      <c:pt idx="1301">
                        <c:v>42781</c:v>
                      </c:pt>
                      <c:pt idx="1302">
                        <c:v>42782</c:v>
                      </c:pt>
                      <c:pt idx="1303">
                        <c:v>42783</c:v>
                      </c:pt>
                      <c:pt idx="1304">
                        <c:v>42786</c:v>
                      </c:pt>
                      <c:pt idx="1305">
                        <c:v>42787</c:v>
                      </c:pt>
                      <c:pt idx="1306">
                        <c:v>42788</c:v>
                      </c:pt>
                      <c:pt idx="1307">
                        <c:v>42789</c:v>
                      </c:pt>
                      <c:pt idx="1308">
                        <c:v>42790</c:v>
                      </c:pt>
                      <c:pt idx="1309">
                        <c:v>42793</c:v>
                      </c:pt>
                      <c:pt idx="1310">
                        <c:v>42794</c:v>
                      </c:pt>
                      <c:pt idx="1311">
                        <c:v>42795</c:v>
                      </c:pt>
                      <c:pt idx="1312">
                        <c:v>42796</c:v>
                      </c:pt>
                      <c:pt idx="1313">
                        <c:v>42797</c:v>
                      </c:pt>
                      <c:pt idx="1314">
                        <c:v>42800</c:v>
                      </c:pt>
                      <c:pt idx="1315">
                        <c:v>42801</c:v>
                      </c:pt>
                      <c:pt idx="1316">
                        <c:v>42802</c:v>
                      </c:pt>
                      <c:pt idx="1317">
                        <c:v>42803</c:v>
                      </c:pt>
                      <c:pt idx="1318">
                        <c:v>42804</c:v>
                      </c:pt>
                      <c:pt idx="1319">
                        <c:v>42807</c:v>
                      </c:pt>
                      <c:pt idx="1320">
                        <c:v>42808</c:v>
                      </c:pt>
                      <c:pt idx="1321">
                        <c:v>42809</c:v>
                      </c:pt>
                      <c:pt idx="1322">
                        <c:v>42810</c:v>
                      </c:pt>
                      <c:pt idx="1323">
                        <c:v>42811</c:v>
                      </c:pt>
                      <c:pt idx="1324">
                        <c:v>42814</c:v>
                      </c:pt>
                      <c:pt idx="1325">
                        <c:v>42815</c:v>
                      </c:pt>
                      <c:pt idx="1326">
                        <c:v>42816</c:v>
                      </c:pt>
                      <c:pt idx="1327">
                        <c:v>42817</c:v>
                      </c:pt>
                      <c:pt idx="1328">
                        <c:v>42818</c:v>
                      </c:pt>
                      <c:pt idx="1329">
                        <c:v>42821</c:v>
                      </c:pt>
                      <c:pt idx="1330">
                        <c:v>42822</c:v>
                      </c:pt>
                      <c:pt idx="1331">
                        <c:v>42823</c:v>
                      </c:pt>
                      <c:pt idx="1332">
                        <c:v>42824</c:v>
                      </c:pt>
                      <c:pt idx="1333">
                        <c:v>42825</c:v>
                      </c:pt>
                      <c:pt idx="1334">
                        <c:v>42830</c:v>
                      </c:pt>
                      <c:pt idx="1335">
                        <c:v>42831</c:v>
                      </c:pt>
                      <c:pt idx="1336">
                        <c:v>42832</c:v>
                      </c:pt>
                      <c:pt idx="1337">
                        <c:v>42835</c:v>
                      </c:pt>
                      <c:pt idx="1338">
                        <c:v>42836</c:v>
                      </c:pt>
                      <c:pt idx="1339">
                        <c:v>42837</c:v>
                      </c:pt>
                      <c:pt idx="1340">
                        <c:v>42838</c:v>
                      </c:pt>
                      <c:pt idx="1341">
                        <c:v>42839</c:v>
                      </c:pt>
                      <c:pt idx="1342">
                        <c:v>42842</c:v>
                      </c:pt>
                      <c:pt idx="1343">
                        <c:v>42843</c:v>
                      </c:pt>
                      <c:pt idx="1344">
                        <c:v>42844</c:v>
                      </c:pt>
                      <c:pt idx="1345">
                        <c:v>42845</c:v>
                      </c:pt>
                      <c:pt idx="1346">
                        <c:v>42846</c:v>
                      </c:pt>
                      <c:pt idx="1347">
                        <c:v>42849</c:v>
                      </c:pt>
                      <c:pt idx="1348">
                        <c:v>42850</c:v>
                      </c:pt>
                      <c:pt idx="1349">
                        <c:v>42851</c:v>
                      </c:pt>
                      <c:pt idx="1350">
                        <c:v>42852</c:v>
                      </c:pt>
                      <c:pt idx="1351">
                        <c:v>42853</c:v>
                      </c:pt>
                      <c:pt idx="1352">
                        <c:v>42855</c:v>
                      </c:pt>
                      <c:pt idx="1353">
                        <c:v>42857</c:v>
                      </c:pt>
                      <c:pt idx="1354">
                        <c:v>42858</c:v>
                      </c:pt>
                      <c:pt idx="1355">
                        <c:v>42859</c:v>
                      </c:pt>
                      <c:pt idx="1356">
                        <c:v>42860</c:v>
                      </c:pt>
                      <c:pt idx="1357">
                        <c:v>42863</c:v>
                      </c:pt>
                      <c:pt idx="1358">
                        <c:v>42864</c:v>
                      </c:pt>
                      <c:pt idx="1359">
                        <c:v>42865</c:v>
                      </c:pt>
                      <c:pt idx="1360">
                        <c:v>42866</c:v>
                      </c:pt>
                      <c:pt idx="1361">
                        <c:v>42867</c:v>
                      </c:pt>
                      <c:pt idx="1362">
                        <c:v>42870</c:v>
                      </c:pt>
                      <c:pt idx="1363">
                        <c:v>42871</c:v>
                      </c:pt>
                      <c:pt idx="1364">
                        <c:v>42872</c:v>
                      </c:pt>
                      <c:pt idx="1365">
                        <c:v>42873</c:v>
                      </c:pt>
                      <c:pt idx="1366">
                        <c:v>42874</c:v>
                      </c:pt>
                      <c:pt idx="1367">
                        <c:v>42877</c:v>
                      </c:pt>
                      <c:pt idx="1368">
                        <c:v>42878</c:v>
                      </c:pt>
                      <c:pt idx="1369">
                        <c:v>42879</c:v>
                      </c:pt>
                      <c:pt idx="1370">
                        <c:v>42880</c:v>
                      </c:pt>
                      <c:pt idx="1371">
                        <c:v>42881</c:v>
                      </c:pt>
                      <c:pt idx="1372">
                        <c:v>42886</c:v>
                      </c:pt>
                      <c:pt idx="1373">
                        <c:v>42887</c:v>
                      </c:pt>
                      <c:pt idx="1374">
                        <c:v>42888</c:v>
                      </c:pt>
                      <c:pt idx="1375">
                        <c:v>42891</c:v>
                      </c:pt>
                      <c:pt idx="1376">
                        <c:v>42892</c:v>
                      </c:pt>
                      <c:pt idx="1377">
                        <c:v>42893</c:v>
                      </c:pt>
                      <c:pt idx="1378">
                        <c:v>42894</c:v>
                      </c:pt>
                      <c:pt idx="1379">
                        <c:v>42895</c:v>
                      </c:pt>
                      <c:pt idx="1380">
                        <c:v>42898</c:v>
                      </c:pt>
                      <c:pt idx="1381">
                        <c:v>42899</c:v>
                      </c:pt>
                      <c:pt idx="1382">
                        <c:v>42900</c:v>
                      </c:pt>
                      <c:pt idx="1383">
                        <c:v>42901</c:v>
                      </c:pt>
                      <c:pt idx="1384">
                        <c:v>42902</c:v>
                      </c:pt>
                      <c:pt idx="1385">
                        <c:v>42905</c:v>
                      </c:pt>
                      <c:pt idx="1386">
                        <c:v>42906</c:v>
                      </c:pt>
                      <c:pt idx="1387">
                        <c:v>42907</c:v>
                      </c:pt>
                      <c:pt idx="1388">
                        <c:v>42908</c:v>
                      </c:pt>
                      <c:pt idx="1389">
                        <c:v>42909</c:v>
                      </c:pt>
                      <c:pt idx="1390">
                        <c:v>42912</c:v>
                      </c:pt>
                      <c:pt idx="1391">
                        <c:v>42913</c:v>
                      </c:pt>
                      <c:pt idx="1392">
                        <c:v>42914</c:v>
                      </c:pt>
                      <c:pt idx="1393">
                        <c:v>42915</c:v>
                      </c:pt>
                      <c:pt idx="1394">
                        <c:v>42916</c:v>
                      </c:pt>
                      <c:pt idx="1395">
                        <c:v>42919</c:v>
                      </c:pt>
                      <c:pt idx="1396">
                        <c:v>42920</c:v>
                      </c:pt>
                      <c:pt idx="1397">
                        <c:v>42921</c:v>
                      </c:pt>
                      <c:pt idx="1398">
                        <c:v>42922</c:v>
                      </c:pt>
                      <c:pt idx="1399">
                        <c:v>42923</c:v>
                      </c:pt>
                      <c:pt idx="1400">
                        <c:v>42926</c:v>
                      </c:pt>
                      <c:pt idx="1401">
                        <c:v>42927</c:v>
                      </c:pt>
                      <c:pt idx="1402">
                        <c:v>42928</c:v>
                      </c:pt>
                      <c:pt idx="1403">
                        <c:v>42929</c:v>
                      </c:pt>
                      <c:pt idx="1404">
                        <c:v>42930</c:v>
                      </c:pt>
                      <c:pt idx="1405">
                        <c:v>42933</c:v>
                      </c:pt>
                      <c:pt idx="1406">
                        <c:v>42934</c:v>
                      </c:pt>
                      <c:pt idx="1407">
                        <c:v>42935</c:v>
                      </c:pt>
                      <c:pt idx="1408">
                        <c:v>42936</c:v>
                      </c:pt>
                      <c:pt idx="1409">
                        <c:v>42937</c:v>
                      </c:pt>
                      <c:pt idx="1410">
                        <c:v>42940</c:v>
                      </c:pt>
                      <c:pt idx="1411">
                        <c:v>42941</c:v>
                      </c:pt>
                      <c:pt idx="1412">
                        <c:v>42942</c:v>
                      </c:pt>
                      <c:pt idx="1413">
                        <c:v>42943</c:v>
                      </c:pt>
                      <c:pt idx="1414">
                        <c:v>42944</c:v>
                      </c:pt>
                      <c:pt idx="1415">
                        <c:v>42947</c:v>
                      </c:pt>
                      <c:pt idx="1416">
                        <c:v>42948</c:v>
                      </c:pt>
                      <c:pt idx="1417">
                        <c:v>42949</c:v>
                      </c:pt>
                      <c:pt idx="1418">
                        <c:v>42950</c:v>
                      </c:pt>
                      <c:pt idx="1419">
                        <c:v>42951</c:v>
                      </c:pt>
                      <c:pt idx="1420">
                        <c:v>42954</c:v>
                      </c:pt>
                      <c:pt idx="1421">
                        <c:v>42955</c:v>
                      </c:pt>
                      <c:pt idx="1422">
                        <c:v>42956</c:v>
                      </c:pt>
                      <c:pt idx="1423">
                        <c:v>42957</c:v>
                      </c:pt>
                      <c:pt idx="1424">
                        <c:v>42958</c:v>
                      </c:pt>
                      <c:pt idx="1425">
                        <c:v>42961</c:v>
                      </c:pt>
                      <c:pt idx="1426">
                        <c:v>42962</c:v>
                      </c:pt>
                      <c:pt idx="1427">
                        <c:v>42963</c:v>
                      </c:pt>
                      <c:pt idx="1428">
                        <c:v>42964</c:v>
                      </c:pt>
                      <c:pt idx="1429">
                        <c:v>42965</c:v>
                      </c:pt>
                      <c:pt idx="1430">
                        <c:v>42968</c:v>
                      </c:pt>
                      <c:pt idx="1431">
                        <c:v>42969</c:v>
                      </c:pt>
                      <c:pt idx="1432">
                        <c:v>42970</c:v>
                      </c:pt>
                      <c:pt idx="1433">
                        <c:v>42971</c:v>
                      </c:pt>
                      <c:pt idx="1434">
                        <c:v>42972</c:v>
                      </c:pt>
                      <c:pt idx="1435">
                        <c:v>42975</c:v>
                      </c:pt>
                      <c:pt idx="1436">
                        <c:v>42976</c:v>
                      </c:pt>
                      <c:pt idx="1437">
                        <c:v>42977</c:v>
                      </c:pt>
                      <c:pt idx="1438">
                        <c:v>42978</c:v>
                      </c:pt>
                      <c:pt idx="1439">
                        <c:v>42979</c:v>
                      </c:pt>
                      <c:pt idx="1440">
                        <c:v>42982</c:v>
                      </c:pt>
                      <c:pt idx="1441">
                        <c:v>42983</c:v>
                      </c:pt>
                      <c:pt idx="1442">
                        <c:v>42984</c:v>
                      </c:pt>
                      <c:pt idx="1443">
                        <c:v>42985</c:v>
                      </c:pt>
                      <c:pt idx="1444">
                        <c:v>42986</c:v>
                      </c:pt>
                      <c:pt idx="1445">
                        <c:v>42989</c:v>
                      </c:pt>
                      <c:pt idx="1446">
                        <c:v>42990</c:v>
                      </c:pt>
                      <c:pt idx="1447">
                        <c:v>42991</c:v>
                      </c:pt>
                      <c:pt idx="1448">
                        <c:v>42992</c:v>
                      </c:pt>
                      <c:pt idx="1449">
                        <c:v>42993</c:v>
                      </c:pt>
                      <c:pt idx="1450">
                        <c:v>42996</c:v>
                      </c:pt>
                      <c:pt idx="1451">
                        <c:v>42997</c:v>
                      </c:pt>
                      <c:pt idx="1452">
                        <c:v>42998</c:v>
                      </c:pt>
                      <c:pt idx="1453">
                        <c:v>42999</c:v>
                      </c:pt>
                      <c:pt idx="1454">
                        <c:v>43000</c:v>
                      </c:pt>
                      <c:pt idx="1455">
                        <c:v>43003</c:v>
                      </c:pt>
                      <c:pt idx="1456">
                        <c:v>43004</c:v>
                      </c:pt>
                      <c:pt idx="1457">
                        <c:v>43005</c:v>
                      </c:pt>
                      <c:pt idx="1458">
                        <c:v>43006</c:v>
                      </c:pt>
                      <c:pt idx="1459">
                        <c:v>43007</c:v>
                      </c:pt>
                      <c:pt idx="1460">
                        <c:v>43008</c:v>
                      </c:pt>
                      <c:pt idx="1461">
                        <c:v>43017</c:v>
                      </c:pt>
                      <c:pt idx="1462">
                        <c:v>43018</c:v>
                      </c:pt>
                      <c:pt idx="1463">
                        <c:v>43019</c:v>
                      </c:pt>
                      <c:pt idx="1464">
                        <c:v>43020</c:v>
                      </c:pt>
                      <c:pt idx="1465">
                        <c:v>43021</c:v>
                      </c:pt>
                      <c:pt idx="1466">
                        <c:v>43024</c:v>
                      </c:pt>
                      <c:pt idx="1467">
                        <c:v>43025</c:v>
                      </c:pt>
                      <c:pt idx="1468">
                        <c:v>43026</c:v>
                      </c:pt>
                      <c:pt idx="1469">
                        <c:v>43027</c:v>
                      </c:pt>
                      <c:pt idx="1470">
                        <c:v>43028</c:v>
                      </c:pt>
                      <c:pt idx="1471">
                        <c:v>43031</c:v>
                      </c:pt>
                      <c:pt idx="1472">
                        <c:v>43032</c:v>
                      </c:pt>
                      <c:pt idx="1473">
                        <c:v>43033</c:v>
                      </c:pt>
                      <c:pt idx="1474">
                        <c:v>43034</c:v>
                      </c:pt>
                      <c:pt idx="1475">
                        <c:v>43035</c:v>
                      </c:pt>
                      <c:pt idx="1476">
                        <c:v>43038</c:v>
                      </c:pt>
                      <c:pt idx="1477">
                        <c:v>43039</c:v>
                      </c:pt>
                      <c:pt idx="1478">
                        <c:v>43040</c:v>
                      </c:pt>
                      <c:pt idx="1479">
                        <c:v>43041</c:v>
                      </c:pt>
                      <c:pt idx="1480">
                        <c:v>43042</c:v>
                      </c:pt>
                      <c:pt idx="1481">
                        <c:v>43045</c:v>
                      </c:pt>
                      <c:pt idx="1482">
                        <c:v>43046</c:v>
                      </c:pt>
                      <c:pt idx="1483">
                        <c:v>43047</c:v>
                      </c:pt>
                      <c:pt idx="1484">
                        <c:v>43048</c:v>
                      </c:pt>
                      <c:pt idx="1485">
                        <c:v>43049</c:v>
                      </c:pt>
                      <c:pt idx="1486">
                        <c:v>43052</c:v>
                      </c:pt>
                      <c:pt idx="1487">
                        <c:v>43053</c:v>
                      </c:pt>
                      <c:pt idx="1488">
                        <c:v>43054</c:v>
                      </c:pt>
                      <c:pt idx="1489">
                        <c:v>43055</c:v>
                      </c:pt>
                      <c:pt idx="1490">
                        <c:v>43056</c:v>
                      </c:pt>
                      <c:pt idx="1491">
                        <c:v>43059</c:v>
                      </c:pt>
                      <c:pt idx="1492">
                        <c:v>43060</c:v>
                      </c:pt>
                      <c:pt idx="1493">
                        <c:v>43061</c:v>
                      </c:pt>
                      <c:pt idx="1494">
                        <c:v>43062</c:v>
                      </c:pt>
                      <c:pt idx="1495">
                        <c:v>43063</c:v>
                      </c:pt>
                      <c:pt idx="1496">
                        <c:v>43066</c:v>
                      </c:pt>
                      <c:pt idx="1497">
                        <c:v>43067</c:v>
                      </c:pt>
                      <c:pt idx="1498">
                        <c:v>43068</c:v>
                      </c:pt>
                      <c:pt idx="1499">
                        <c:v>43069</c:v>
                      </c:pt>
                      <c:pt idx="1500">
                        <c:v>43070</c:v>
                      </c:pt>
                      <c:pt idx="1501">
                        <c:v>43073</c:v>
                      </c:pt>
                      <c:pt idx="1502">
                        <c:v>43074</c:v>
                      </c:pt>
                      <c:pt idx="1503">
                        <c:v>43075</c:v>
                      </c:pt>
                      <c:pt idx="1504">
                        <c:v>43076</c:v>
                      </c:pt>
                      <c:pt idx="1505">
                        <c:v>43077</c:v>
                      </c:pt>
                      <c:pt idx="1506">
                        <c:v>43080</c:v>
                      </c:pt>
                      <c:pt idx="1507">
                        <c:v>43081</c:v>
                      </c:pt>
                      <c:pt idx="1508">
                        <c:v>43082</c:v>
                      </c:pt>
                      <c:pt idx="1509">
                        <c:v>43083</c:v>
                      </c:pt>
                      <c:pt idx="1510">
                        <c:v>43084</c:v>
                      </c:pt>
                      <c:pt idx="1511">
                        <c:v>43087</c:v>
                      </c:pt>
                      <c:pt idx="1512">
                        <c:v>43088</c:v>
                      </c:pt>
                      <c:pt idx="1513">
                        <c:v>43089</c:v>
                      </c:pt>
                      <c:pt idx="1514">
                        <c:v>43090</c:v>
                      </c:pt>
                      <c:pt idx="1515">
                        <c:v>43091</c:v>
                      </c:pt>
                      <c:pt idx="1516">
                        <c:v>43094</c:v>
                      </c:pt>
                      <c:pt idx="1517">
                        <c:v>43095</c:v>
                      </c:pt>
                      <c:pt idx="1518">
                        <c:v>43096</c:v>
                      </c:pt>
                      <c:pt idx="1519">
                        <c:v>43097</c:v>
                      </c:pt>
                      <c:pt idx="1520">
                        <c:v>43098</c:v>
                      </c:pt>
                      <c:pt idx="1521">
                        <c:v>43100</c:v>
                      </c:pt>
                      <c:pt idx="1522">
                        <c:v>43102</c:v>
                      </c:pt>
                      <c:pt idx="1523">
                        <c:v>43103</c:v>
                      </c:pt>
                      <c:pt idx="1524">
                        <c:v>43104</c:v>
                      </c:pt>
                      <c:pt idx="1525">
                        <c:v>43105</c:v>
                      </c:pt>
                      <c:pt idx="1526">
                        <c:v>43108</c:v>
                      </c:pt>
                      <c:pt idx="1527">
                        <c:v>43109</c:v>
                      </c:pt>
                      <c:pt idx="1528">
                        <c:v>43110</c:v>
                      </c:pt>
                      <c:pt idx="1529">
                        <c:v>43111</c:v>
                      </c:pt>
                      <c:pt idx="1530">
                        <c:v>43112</c:v>
                      </c:pt>
                      <c:pt idx="1531">
                        <c:v>43115</c:v>
                      </c:pt>
                      <c:pt idx="1532">
                        <c:v>43116</c:v>
                      </c:pt>
                      <c:pt idx="1533">
                        <c:v>43117</c:v>
                      </c:pt>
                      <c:pt idx="1534">
                        <c:v>43118</c:v>
                      </c:pt>
                      <c:pt idx="1535">
                        <c:v>43119</c:v>
                      </c:pt>
                      <c:pt idx="1536">
                        <c:v>43122</c:v>
                      </c:pt>
                      <c:pt idx="1537">
                        <c:v>43123</c:v>
                      </c:pt>
                      <c:pt idx="1538">
                        <c:v>43124</c:v>
                      </c:pt>
                      <c:pt idx="1539">
                        <c:v>43125</c:v>
                      </c:pt>
                      <c:pt idx="1540">
                        <c:v>43126</c:v>
                      </c:pt>
                      <c:pt idx="1541">
                        <c:v>43129</c:v>
                      </c:pt>
                      <c:pt idx="1542">
                        <c:v>43130</c:v>
                      </c:pt>
                      <c:pt idx="1543">
                        <c:v>43131</c:v>
                      </c:pt>
                      <c:pt idx="1544">
                        <c:v>43132</c:v>
                      </c:pt>
                      <c:pt idx="1545">
                        <c:v>43133</c:v>
                      </c:pt>
                      <c:pt idx="1546">
                        <c:v>43136</c:v>
                      </c:pt>
                      <c:pt idx="1547">
                        <c:v>43137</c:v>
                      </c:pt>
                      <c:pt idx="1548">
                        <c:v>43138</c:v>
                      </c:pt>
                      <c:pt idx="1549">
                        <c:v>43139</c:v>
                      </c:pt>
                      <c:pt idx="1550">
                        <c:v>43140</c:v>
                      </c:pt>
                      <c:pt idx="1551">
                        <c:v>43143</c:v>
                      </c:pt>
                      <c:pt idx="1552">
                        <c:v>43154</c:v>
                      </c:pt>
                      <c:pt idx="1553">
                        <c:v>43157</c:v>
                      </c:pt>
                      <c:pt idx="1554">
                        <c:v>43158</c:v>
                      </c:pt>
                      <c:pt idx="1555">
                        <c:v>43159</c:v>
                      </c:pt>
                      <c:pt idx="1556">
                        <c:v>43160</c:v>
                      </c:pt>
                      <c:pt idx="1557">
                        <c:v>43161</c:v>
                      </c:pt>
                      <c:pt idx="1558">
                        <c:v>43164</c:v>
                      </c:pt>
                      <c:pt idx="1559">
                        <c:v>43165</c:v>
                      </c:pt>
                      <c:pt idx="1560">
                        <c:v>43166</c:v>
                      </c:pt>
                      <c:pt idx="1561">
                        <c:v>43167</c:v>
                      </c:pt>
                      <c:pt idx="1562">
                        <c:v>43168</c:v>
                      </c:pt>
                      <c:pt idx="1563">
                        <c:v>43171</c:v>
                      </c:pt>
                      <c:pt idx="1564">
                        <c:v>43172</c:v>
                      </c:pt>
                      <c:pt idx="1565">
                        <c:v>43173</c:v>
                      </c:pt>
                      <c:pt idx="1566">
                        <c:v>43174</c:v>
                      </c:pt>
                      <c:pt idx="1567">
                        <c:v>43175</c:v>
                      </c:pt>
                      <c:pt idx="1568">
                        <c:v>43178</c:v>
                      </c:pt>
                      <c:pt idx="1569">
                        <c:v>43179</c:v>
                      </c:pt>
                      <c:pt idx="1570">
                        <c:v>43180</c:v>
                      </c:pt>
                      <c:pt idx="1571">
                        <c:v>43181</c:v>
                      </c:pt>
                      <c:pt idx="1572">
                        <c:v>43182</c:v>
                      </c:pt>
                      <c:pt idx="1573">
                        <c:v>43185</c:v>
                      </c:pt>
                      <c:pt idx="1574">
                        <c:v>43186</c:v>
                      </c:pt>
                      <c:pt idx="1575">
                        <c:v>43187</c:v>
                      </c:pt>
                      <c:pt idx="1576">
                        <c:v>43188</c:v>
                      </c:pt>
                      <c:pt idx="1577">
                        <c:v>43189</c:v>
                      </c:pt>
                      <c:pt idx="1578">
                        <c:v>43190</c:v>
                      </c:pt>
                      <c:pt idx="1579">
                        <c:v>43192</c:v>
                      </c:pt>
                      <c:pt idx="1580">
                        <c:v>43193</c:v>
                      </c:pt>
                      <c:pt idx="1581">
                        <c:v>43194</c:v>
                      </c:pt>
                      <c:pt idx="1582">
                        <c:v>43199</c:v>
                      </c:pt>
                      <c:pt idx="1583">
                        <c:v>43200</c:v>
                      </c:pt>
                      <c:pt idx="1584">
                        <c:v>43201</c:v>
                      </c:pt>
                      <c:pt idx="1585">
                        <c:v>43202</c:v>
                      </c:pt>
                      <c:pt idx="1586">
                        <c:v>43203</c:v>
                      </c:pt>
                      <c:pt idx="1587">
                        <c:v>43206</c:v>
                      </c:pt>
                      <c:pt idx="1588">
                        <c:v>43207</c:v>
                      </c:pt>
                      <c:pt idx="1589">
                        <c:v>43208</c:v>
                      </c:pt>
                      <c:pt idx="1590">
                        <c:v>43209</c:v>
                      </c:pt>
                      <c:pt idx="1591">
                        <c:v>43210</c:v>
                      </c:pt>
                      <c:pt idx="1592">
                        <c:v>43213</c:v>
                      </c:pt>
                      <c:pt idx="1593">
                        <c:v>43214</c:v>
                      </c:pt>
                      <c:pt idx="1594">
                        <c:v>43215</c:v>
                      </c:pt>
                      <c:pt idx="1595">
                        <c:v>43216</c:v>
                      </c:pt>
                      <c:pt idx="1596">
                        <c:v>43217</c:v>
                      </c:pt>
                      <c:pt idx="1597">
                        <c:v>43220</c:v>
                      </c:pt>
                      <c:pt idx="1598">
                        <c:v>43222</c:v>
                      </c:pt>
                      <c:pt idx="1599">
                        <c:v>43223</c:v>
                      </c:pt>
                      <c:pt idx="1600">
                        <c:v>43224</c:v>
                      </c:pt>
                      <c:pt idx="1601">
                        <c:v>43227</c:v>
                      </c:pt>
                      <c:pt idx="1602">
                        <c:v>43228</c:v>
                      </c:pt>
                      <c:pt idx="1603">
                        <c:v>43229</c:v>
                      </c:pt>
                      <c:pt idx="1604">
                        <c:v>43230</c:v>
                      </c:pt>
                      <c:pt idx="1605">
                        <c:v>43231</c:v>
                      </c:pt>
                      <c:pt idx="1606">
                        <c:v>43234</c:v>
                      </c:pt>
                      <c:pt idx="1607">
                        <c:v>43235</c:v>
                      </c:pt>
                      <c:pt idx="1608">
                        <c:v>43236</c:v>
                      </c:pt>
                      <c:pt idx="1609">
                        <c:v>43237</c:v>
                      </c:pt>
                      <c:pt idx="1610">
                        <c:v>43238</c:v>
                      </c:pt>
                      <c:pt idx="1611">
                        <c:v>43241</c:v>
                      </c:pt>
                      <c:pt idx="1612">
                        <c:v>43242</c:v>
                      </c:pt>
                      <c:pt idx="1613">
                        <c:v>43243</c:v>
                      </c:pt>
                      <c:pt idx="1614">
                        <c:v>43244</c:v>
                      </c:pt>
                      <c:pt idx="1615">
                        <c:v>43245</c:v>
                      </c:pt>
                      <c:pt idx="1616">
                        <c:v>43248</c:v>
                      </c:pt>
                      <c:pt idx="1617">
                        <c:v>43249</c:v>
                      </c:pt>
                      <c:pt idx="1618">
                        <c:v>43250</c:v>
                      </c:pt>
                      <c:pt idx="1619">
                        <c:v>43251</c:v>
                      </c:pt>
                      <c:pt idx="1620">
                        <c:v>43252</c:v>
                      </c:pt>
                      <c:pt idx="1621">
                        <c:v>43255</c:v>
                      </c:pt>
                      <c:pt idx="1622">
                        <c:v>43256</c:v>
                      </c:pt>
                      <c:pt idx="1623">
                        <c:v>43257</c:v>
                      </c:pt>
                      <c:pt idx="1624">
                        <c:v>43258</c:v>
                      </c:pt>
                      <c:pt idx="1625">
                        <c:v>43259</c:v>
                      </c:pt>
                      <c:pt idx="1626">
                        <c:v>43262</c:v>
                      </c:pt>
                      <c:pt idx="1627">
                        <c:v>43263</c:v>
                      </c:pt>
                      <c:pt idx="1628">
                        <c:v>43264</c:v>
                      </c:pt>
                      <c:pt idx="1629">
                        <c:v>43265</c:v>
                      </c:pt>
                      <c:pt idx="1630">
                        <c:v>43266</c:v>
                      </c:pt>
                      <c:pt idx="1631">
                        <c:v>43270</c:v>
                      </c:pt>
                      <c:pt idx="1632">
                        <c:v>43271</c:v>
                      </c:pt>
                      <c:pt idx="1633">
                        <c:v>43272</c:v>
                      </c:pt>
                      <c:pt idx="1634">
                        <c:v>43273</c:v>
                      </c:pt>
                      <c:pt idx="1635">
                        <c:v>43276</c:v>
                      </c:pt>
                      <c:pt idx="1636">
                        <c:v>43277</c:v>
                      </c:pt>
                      <c:pt idx="1637">
                        <c:v>43278</c:v>
                      </c:pt>
                      <c:pt idx="1638">
                        <c:v>43279</c:v>
                      </c:pt>
                      <c:pt idx="1639">
                        <c:v>43280</c:v>
                      </c:pt>
                      <c:pt idx="1640">
                        <c:v>43281</c:v>
                      </c:pt>
                      <c:pt idx="1641">
                        <c:v>43283</c:v>
                      </c:pt>
                      <c:pt idx="1642">
                        <c:v>43284</c:v>
                      </c:pt>
                      <c:pt idx="1643">
                        <c:v>43285</c:v>
                      </c:pt>
                      <c:pt idx="1644">
                        <c:v>43286</c:v>
                      </c:pt>
                      <c:pt idx="1645">
                        <c:v>43287</c:v>
                      </c:pt>
                      <c:pt idx="1646">
                        <c:v>43290</c:v>
                      </c:pt>
                      <c:pt idx="1647">
                        <c:v>43291</c:v>
                      </c:pt>
                      <c:pt idx="1648">
                        <c:v>43292</c:v>
                      </c:pt>
                      <c:pt idx="1649">
                        <c:v>43293</c:v>
                      </c:pt>
                      <c:pt idx="1650">
                        <c:v>43294</c:v>
                      </c:pt>
                      <c:pt idx="1651">
                        <c:v>43297</c:v>
                      </c:pt>
                      <c:pt idx="1652">
                        <c:v>43298</c:v>
                      </c:pt>
                      <c:pt idx="1653">
                        <c:v>43299</c:v>
                      </c:pt>
                      <c:pt idx="1654">
                        <c:v>43300</c:v>
                      </c:pt>
                      <c:pt idx="1655">
                        <c:v>43301</c:v>
                      </c:pt>
                      <c:pt idx="1656">
                        <c:v>43304</c:v>
                      </c:pt>
                      <c:pt idx="1657">
                        <c:v>43305</c:v>
                      </c:pt>
                      <c:pt idx="1658">
                        <c:v>43306</c:v>
                      </c:pt>
                      <c:pt idx="1659">
                        <c:v>43307</c:v>
                      </c:pt>
                      <c:pt idx="1660">
                        <c:v>43308</c:v>
                      </c:pt>
                      <c:pt idx="1661">
                        <c:v>43311</c:v>
                      </c:pt>
                      <c:pt idx="1662">
                        <c:v>43312</c:v>
                      </c:pt>
                      <c:pt idx="1663">
                        <c:v>43313</c:v>
                      </c:pt>
                      <c:pt idx="1664">
                        <c:v>43314</c:v>
                      </c:pt>
                      <c:pt idx="1665">
                        <c:v>43315</c:v>
                      </c:pt>
                      <c:pt idx="1666">
                        <c:v>43318</c:v>
                      </c:pt>
                      <c:pt idx="1667">
                        <c:v>43319</c:v>
                      </c:pt>
                      <c:pt idx="1668">
                        <c:v>43320</c:v>
                      </c:pt>
                      <c:pt idx="1669">
                        <c:v>43321</c:v>
                      </c:pt>
                      <c:pt idx="1670">
                        <c:v>43322</c:v>
                      </c:pt>
                      <c:pt idx="1671">
                        <c:v>43325</c:v>
                      </c:pt>
                      <c:pt idx="1672">
                        <c:v>43326</c:v>
                      </c:pt>
                      <c:pt idx="1673">
                        <c:v>43327</c:v>
                      </c:pt>
                      <c:pt idx="1674">
                        <c:v>43328</c:v>
                      </c:pt>
                      <c:pt idx="1675">
                        <c:v>43329</c:v>
                      </c:pt>
                      <c:pt idx="1676">
                        <c:v>43332</c:v>
                      </c:pt>
                      <c:pt idx="1677">
                        <c:v>43333</c:v>
                      </c:pt>
                      <c:pt idx="1678">
                        <c:v>43334</c:v>
                      </c:pt>
                      <c:pt idx="1679">
                        <c:v>43335</c:v>
                      </c:pt>
                      <c:pt idx="1680">
                        <c:v>43336</c:v>
                      </c:pt>
                      <c:pt idx="1681">
                        <c:v>43339</c:v>
                      </c:pt>
                      <c:pt idx="1682">
                        <c:v>43340</c:v>
                      </c:pt>
                      <c:pt idx="1683">
                        <c:v>43341</c:v>
                      </c:pt>
                      <c:pt idx="1684">
                        <c:v>43342</c:v>
                      </c:pt>
                      <c:pt idx="1685">
                        <c:v>43343</c:v>
                      </c:pt>
                      <c:pt idx="1686">
                        <c:v>43346</c:v>
                      </c:pt>
                      <c:pt idx="1687">
                        <c:v>43347</c:v>
                      </c:pt>
                      <c:pt idx="1688">
                        <c:v>43348</c:v>
                      </c:pt>
                      <c:pt idx="1689">
                        <c:v>43349</c:v>
                      </c:pt>
                      <c:pt idx="1690">
                        <c:v>43350</c:v>
                      </c:pt>
                      <c:pt idx="1691">
                        <c:v>43353</c:v>
                      </c:pt>
                      <c:pt idx="1692">
                        <c:v>43354</c:v>
                      </c:pt>
                      <c:pt idx="1693">
                        <c:v>43355</c:v>
                      </c:pt>
                      <c:pt idx="1694">
                        <c:v>43356</c:v>
                      </c:pt>
                      <c:pt idx="1695">
                        <c:v>43357</c:v>
                      </c:pt>
                      <c:pt idx="1696">
                        <c:v>43360</c:v>
                      </c:pt>
                      <c:pt idx="1697">
                        <c:v>43361</c:v>
                      </c:pt>
                      <c:pt idx="1698">
                        <c:v>43362</c:v>
                      </c:pt>
                      <c:pt idx="1699">
                        <c:v>43363</c:v>
                      </c:pt>
                      <c:pt idx="1700">
                        <c:v>43364</c:v>
                      </c:pt>
                      <c:pt idx="1701">
                        <c:v>43368</c:v>
                      </c:pt>
                      <c:pt idx="1702">
                        <c:v>43369</c:v>
                      </c:pt>
                      <c:pt idx="1703">
                        <c:v>43370</c:v>
                      </c:pt>
                      <c:pt idx="1704">
                        <c:v>43371</c:v>
                      </c:pt>
                      <c:pt idx="1705">
                        <c:v>43373</c:v>
                      </c:pt>
                      <c:pt idx="1706">
                        <c:v>43381</c:v>
                      </c:pt>
                      <c:pt idx="1707">
                        <c:v>43382</c:v>
                      </c:pt>
                      <c:pt idx="1708">
                        <c:v>43383</c:v>
                      </c:pt>
                      <c:pt idx="1709">
                        <c:v>43384</c:v>
                      </c:pt>
                      <c:pt idx="1710">
                        <c:v>43385</c:v>
                      </c:pt>
                      <c:pt idx="1711">
                        <c:v>43388</c:v>
                      </c:pt>
                      <c:pt idx="1712">
                        <c:v>43389</c:v>
                      </c:pt>
                      <c:pt idx="1713">
                        <c:v>43390</c:v>
                      </c:pt>
                      <c:pt idx="1714">
                        <c:v>43391</c:v>
                      </c:pt>
                      <c:pt idx="1715">
                        <c:v>43392</c:v>
                      </c:pt>
                      <c:pt idx="1716">
                        <c:v>43395</c:v>
                      </c:pt>
                      <c:pt idx="1717">
                        <c:v>43396</c:v>
                      </c:pt>
                      <c:pt idx="1718">
                        <c:v>43397</c:v>
                      </c:pt>
                      <c:pt idx="1719">
                        <c:v>43398</c:v>
                      </c:pt>
                      <c:pt idx="1720">
                        <c:v>43399</c:v>
                      </c:pt>
                      <c:pt idx="1721">
                        <c:v>43402</c:v>
                      </c:pt>
                      <c:pt idx="1722">
                        <c:v>43403</c:v>
                      </c:pt>
                      <c:pt idx="1723">
                        <c:v>43404</c:v>
                      </c:pt>
                      <c:pt idx="1724">
                        <c:v>43405</c:v>
                      </c:pt>
                      <c:pt idx="1725">
                        <c:v>43406</c:v>
                      </c:pt>
                      <c:pt idx="1726">
                        <c:v>43409</c:v>
                      </c:pt>
                      <c:pt idx="1727">
                        <c:v>43410</c:v>
                      </c:pt>
                      <c:pt idx="1728">
                        <c:v>43411</c:v>
                      </c:pt>
                      <c:pt idx="1729">
                        <c:v>43412</c:v>
                      </c:pt>
                      <c:pt idx="1730">
                        <c:v>43413</c:v>
                      </c:pt>
                      <c:pt idx="1731">
                        <c:v>43416</c:v>
                      </c:pt>
                      <c:pt idx="1732">
                        <c:v>43417</c:v>
                      </c:pt>
                      <c:pt idx="1733">
                        <c:v>43418</c:v>
                      </c:pt>
                      <c:pt idx="1734">
                        <c:v>43419</c:v>
                      </c:pt>
                      <c:pt idx="1735">
                        <c:v>43420</c:v>
                      </c:pt>
                      <c:pt idx="1736">
                        <c:v>43423</c:v>
                      </c:pt>
                      <c:pt idx="1737">
                        <c:v>43424</c:v>
                      </c:pt>
                      <c:pt idx="1738">
                        <c:v>43425</c:v>
                      </c:pt>
                      <c:pt idx="1739">
                        <c:v>43426</c:v>
                      </c:pt>
                      <c:pt idx="1740">
                        <c:v>43427</c:v>
                      </c:pt>
                      <c:pt idx="1741">
                        <c:v>43430</c:v>
                      </c:pt>
                      <c:pt idx="1742">
                        <c:v>43431</c:v>
                      </c:pt>
                      <c:pt idx="1743">
                        <c:v>43432</c:v>
                      </c:pt>
                      <c:pt idx="1744">
                        <c:v>43433</c:v>
                      </c:pt>
                      <c:pt idx="1745">
                        <c:v>43434</c:v>
                      </c:pt>
                      <c:pt idx="1746">
                        <c:v>43437</c:v>
                      </c:pt>
                      <c:pt idx="1747">
                        <c:v>43438</c:v>
                      </c:pt>
                      <c:pt idx="1748">
                        <c:v>43439</c:v>
                      </c:pt>
                      <c:pt idx="1749">
                        <c:v>43440</c:v>
                      </c:pt>
                      <c:pt idx="1750">
                        <c:v>43441</c:v>
                      </c:pt>
                      <c:pt idx="1751">
                        <c:v>43444</c:v>
                      </c:pt>
                      <c:pt idx="1752">
                        <c:v>43445</c:v>
                      </c:pt>
                      <c:pt idx="1753">
                        <c:v>43446</c:v>
                      </c:pt>
                      <c:pt idx="1754">
                        <c:v>43447</c:v>
                      </c:pt>
                      <c:pt idx="1755">
                        <c:v>43448</c:v>
                      </c:pt>
                      <c:pt idx="1756">
                        <c:v>43451</c:v>
                      </c:pt>
                      <c:pt idx="1757">
                        <c:v>43452</c:v>
                      </c:pt>
                      <c:pt idx="1758">
                        <c:v>43453</c:v>
                      </c:pt>
                      <c:pt idx="1759">
                        <c:v>43454</c:v>
                      </c:pt>
                      <c:pt idx="1760">
                        <c:v>43455</c:v>
                      </c:pt>
                      <c:pt idx="1761">
                        <c:v>43458</c:v>
                      </c:pt>
                      <c:pt idx="1762">
                        <c:v>43459</c:v>
                      </c:pt>
                      <c:pt idx="1763">
                        <c:v>43460</c:v>
                      </c:pt>
                      <c:pt idx="1764">
                        <c:v>43461</c:v>
                      </c:pt>
                      <c:pt idx="1765">
                        <c:v>43462</c:v>
                      </c:pt>
                      <c:pt idx="1766">
                        <c:v>43465</c:v>
                      </c:pt>
                      <c:pt idx="1767">
                        <c:v>43467</c:v>
                      </c:pt>
                      <c:pt idx="1768">
                        <c:v>43468</c:v>
                      </c:pt>
                      <c:pt idx="1769">
                        <c:v>43469</c:v>
                      </c:pt>
                      <c:pt idx="1770">
                        <c:v>43472</c:v>
                      </c:pt>
                      <c:pt idx="1771">
                        <c:v>43473</c:v>
                      </c:pt>
                      <c:pt idx="1772">
                        <c:v>43474</c:v>
                      </c:pt>
                      <c:pt idx="1773">
                        <c:v>43475</c:v>
                      </c:pt>
                      <c:pt idx="1774">
                        <c:v>43476</c:v>
                      </c:pt>
                      <c:pt idx="1775">
                        <c:v>43479</c:v>
                      </c:pt>
                      <c:pt idx="1776">
                        <c:v>43480</c:v>
                      </c:pt>
                      <c:pt idx="1777">
                        <c:v>43481</c:v>
                      </c:pt>
                      <c:pt idx="1778">
                        <c:v>43482</c:v>
                      </c:pt>
                      <c:pt idx="1779">
                        <c:v>43483</c:v>
                      </c:pt>
                      <c:pt idx="1780">
                        <c:v>43486</c:v>
                      </c:pt>
                      <c:pt idx="1781">
                        <c:v>43487</c:v>
                      </c:pt>
                      <c:pt idx="1782">
                        <c:v>43488</c:v>
                      </c:pt>
                      <c:pt idx="1783">
                        <c:v>43489</c:v>
                      </c:pt>
                      <c:pt idx="1784">
                        <c:v>43490</c:v>
                      </c:pt>
                      <c:pt idx="1785">
                        <c:v>43493</c:v>
                      </c:pt>
                      <c:pt idx="1786">
                        <c:v>43494</c:v>
                      </c:pt>
                      <c:pt idx="1787">
                        <c:v>43495</c:v>
                      </c:pt>
                      <c:pt idx="1788">
                        <c:v>43496</c:v>
                      </c:pt>
                      <c:pt idx="1789">
                        <c:v>43497</c:v>
                      </c:pt>
                      <c:pt idx="1790">
                        <c:v>43508</c:v>
                      </c:pt>
                      <c:pt idx="1791">
                        <c:v>43509</c:v>
                      </c:pt>
                      <c:pt idx="1792">
                        <c:v>43510</c:v>
                      </c:pt>
                      <c:pt idx="1793">
                        <c:v>43511</c:v>
                      </c:pt>
                      <c:pt idx="1794">
                        <c:v>43514</c:v>
                      </c:pt>
                      <c:pt idx="1795">
                        <c:v>43515</c:v>
                      </c:pt>
                      <c:pt idx="1796">
                        <c:v>43516</c:v>
                      </c:pt>
                      <c:pt idx="1797">
                        <c:v>43517</c:v>
                      </c:pt>
                      <c:pt idx="1798">
                        <c:v>43518</c:v>
                      </c:pt>
                      <c:pt idx="1799">
                        <c:v>43521</c:v>
                      </c:pt>
                      <c:pt idx="1800">
                        <c:v>43522</c:v>
                      </c:pt>
                      <c:pt idx="1801">
                        <c:v>43523</c:v>
                      </c:pt>
                      <c:pt idx="1802">
                        <c:v>43524</c:v>
                      </c:pt>
                      <c:pt idx="1803">
                        <c:v>43525</c:v>
                      </c:pt>
                      <c:pt idx="1804">
                        <c:v>43528</c:v>
                      </c:pt>
                      <c:pt idx="1805">
                        <c:v>43529</c:v>
                      </c:pt>
                      <c:pt idx="1806">
                        <c:v>43530</c:v>
                      </c:pt>
                      <c:pt idx="1807">
                        <c:v>43531</c:v>
                      </c:pt>
                      <c:pt idx="1808">
                        <c:v>43532</c:v>
                      </c:pt>
                      <c:pt idx="1809">
                        <c:v>43535</c:v>
                      </c:pt>
                      <c:pt idx="1810">
                        <c:v>43536</c:v>
                      </c:pt>
                      <c:pt idx="1811">
                        <c:v>43537</c:v>
                      </c:pt>
                      <c:pt idx="1812">
                        <c:v>43538</c:v>
                      </c:pt>
                      <c:pt idx="1813">
                        <c:v>43539</c:v>
                      </c:pt>
                      <c:pt idx="1814">
                        <c:v>43542</c:v>
                      </c:pt>
                      <c:pt idx="1815">
                        <c:v>43543</c:v>
                      </c:pt>
                      <c:pt idx="1816">
                        <c:v>43544</c:v>
                      </c:pt>
                      <c:pt idx="1817">
                        <c:v>43545</c:v>
                      </c:pt>
                      <c:pt idx="1818">
                        <c:v>43546</c:v>
                      </c:pt>
                      <c:pt idx="1819">
                        <c:v>43549</c:v>
                      </c:pt>
                      <c:pt idx="1820">
                        <c:v>43550</c:v>
                      </c:pt>
                      <c:pt idx="1821">
                        <c:v>43551</c:v>
                      </c:pt>
                      <c:pt idx="1822">
                        <c:v>43552</c:v>
                      </c:pt>
                      <c:pt idx="1823">
                        <c:v>43553</c:v>
                      </c:pt>
                      <c:pt idx="1824">
                        <c:v>43555</c:v>
                      </c:pt>
                      <c:pt idx="1825">
                        <c:v>43556</c:v>
                      </c:pt>
                      <c:pt idx="1826">
                        <c:v>43557</c:v>
                      </c:pt>
                      <c:pt idx="1827">
                        <c:v>43558</c:v>
                      </c:pt>
                      <c:pt idx="1828">
                        <c:v>43559</c:v>
                      </c:pt>
                      <c:pt idx="1829">
                        <c:v>43563</c:v>
                      </c:pt>
                      <c:pt idx="1830">
                        <c:v>43564</c:v>
                      </c:pt>
                      <c:pt idx="1831">
                        <c:v>43565</c:v>
                      </c:pt>
                      <c:pt idx="1832">
                        <c:v>43566</c:v>
                      </c:pt>
                      <c:pt idx="1833">
                        <c:v>43567</c:v>
                      </c:pt>
                      <c:pt idx="1834">
                        <c:v>43570</c:v>
                      </c:pt>
                      <c:pt idx="1835">
                        <c:v>43571</c:v>
                      </c:pt>
                      <c:pt idx="1836">
                        <c:v>43572</c:v>
                      </c:pt>
                      <c:pt idx="1837">
                        <c:v>43573</c:v>
                      </c:pt>
                      <c:pt idx="1838">
                        <c:v>43574</c:v>
                      </c:pt>
                      <c:pt idx="1839">
                        <c:v>43577</c:v>
                      </c:pt>
                      <c:pt idx="1840">
                        <c:v>43578</c:v>
                      </c:pt>
                      <c:pt idx="1841">
                        <c:v>43579</c:v>
                      </c:pt>
                      <c:pt idx="1842">
                        <c:v>43580</c:v>
                      </c:pt>
                      <c:pt idx="1843">
                        <c:v>43581</c:v>
                      </c:pt>
                      <c:pt idx="1844">
                        <c:v>43584</c:v>
                      </c:pt>
                      <c:pt idx="1845">
                        <c:v>43585</c:v>
                      </c:pt>
                      <c:pt idx="1846">
                        <c:v>43591</c:v>
                      </c:pt>
                      <c:pt idx="1847">
                        <c:v>43592</c:v>
                      </c:pt>
                      <c:pt idx="1848">
                        <c:v>43593</c:v>
                      </c:pt>
                      <c:pt idx="1849">
                        <c:v>43594</c:v>
                      </c:pt>
                      <c:pt idx="1850">
                        <c:v>43595</c:v>
                      </c:pt>
                      <c:pt idx="1851">
                        <c:v>43598</c:v>
                      </c:pt>
                      <c:pt idx="1852">
                        <c:v>43599</c:v>
                      </c:pt>
                      <c:pt idx="1853">
                        <c:v>43600</c:v>
                      </c:pt>
                      <c:pt idx="1854">
                        <c:v>43601</c:v>
                      </c:pt>
                      <c:pt idx="1855">
                        <c:v>43602</c:v>
                      </c:pt>
                      <c:pt idx="1856">
                        <c:v>43605</c:v>
                      </c:pt>
                      <c:pt idx="1857">
                        <c:v>43606</c:v>
                      </c:pt>
                      <c:pt idx="1858">
                        <c:v>43607</c:v>
                      </c:pt>
                      <c:pt idx="1859">
                        <c:v>43608</c:v>
                      </c:pt>
                      <c:pt idx="1860">
                        <c:v>43609</c:v>
                      </c:pt>
                      <c:pt idx="1861">
                        <c:v>43612</c:v>
                      </c:pt>
                      <c:pt idx="1862">
                        <c:v>43613</c:v>
                      </c:pt>
                      <c:pt idx="1863">
                        <c:v>43614</c:v>
                      </c:pt>
                      <c:pt idx="1864">
                        <c:v>43615</c:v>
                      </c:pt>
                      <c:pt idx="1865">
                        <c:v>43616</c:v>
                      </c:pt>
                      <c:pt idx="1866">
                        <c:v>43619</c:v>
                      </c:pt>
                      <c:pt idx="1867">
                        <c:v>43620</c:v>
                      </c:pt>
                      <c:pt idx="1868">
                        <c:v>43621</c:v>
                      </c:pt>
                      <c:pt idx="1869">
                        <c:v>43622</c:v>
                      </c:pt>
                      <c:pt idx="1870">
                        <c:v>43626</c:v>
                      </c:pt>
                      <c:pt idx="1871">
                        <c:v>43627</c:v>
                      </c:pt>
                      <c:pt idx="1872">
                        <c:v>43628</c:v>
                      </c:pt>
                      <c:pt idx="1873">
                        <c:v>43629</c:v>
                      </c:pt>
                      <c:pt idx="1874">
                        <c:v>43630</c:v>
                      </c:pt>
                      <c:pt idx="1875">
                        <c:v>43633</c:v>
                      </c:pt>
                      <c:pt idx="1876">
                        <c:v>43634</c:v>
                      </c:pt>
                      <c:pt idx="1877">
                        <c:v>43635</c:v>
                      </c:pt>
                      <c:pt idx="1878">
                        <c:v>43636</c:v>
                      </c:pt>
                      <c:pt idx="1879">
                        <c:v>43637</c:v>
                      </c:pt>
                      <c:pt idx="1880">
                        <c:v>43640</c:v>
                      </c:pt>
                      <c:pt idx="1881">
                        <c:v>43641</c:v>
                      </c:pt>
                      <c:pt idx="1882">
                        <c:v>43642</c:v>
                      </c:pt>
                      <c:pt idx="1883">
                        <c:v>43643</c:v>
                      </c:pt>
                      <c:pt idx="1884">
                        <c:v>43644</c:v>
                      </c:pt>
                      <c:pt idx="1885">
                        <c:v>43646</c:v>
                      </c:pt>
                      <c:pt idx="1886">
                        <c:v>43647</c:v>
                      </c:pt>
                      <c:pt idx="1887">
                        <c:v>43648</c:v>
                      </c:pt>
                      <c:pt idx="1888">
                        <c:v>43649</c:v>
                      </c:pt>
                      <c:pt idx="1889">
                        <c:v>43650</c:v>
                      </c:pt>
                      <c:pt idx="1890">
                        <c:v>43651</c:v>
                      </c:pt>
                      <c:pt idx="1891">
                        <c:v>43654</c:v>
                      </c:pt>
                      <c:pt idx="1892">
                        <c:v>43655</c:v>
                      </c:pt>
                      <c:pt idx="1893">
                        <c:v>43656</c:v>
                      </c:pt>
                      <c:pt idx="1894">
                        <c:v>43657</c:v>
                      </c:pt>
                      <c:pt idx="1895">
                        <c:v>43658</c:v>
                      </c:pt>
                      <c:pt idx="1896">
                        <c:v>43661</c:v>
                      </c:pt>
                      <c:pt idx="1897">
                        <c:v>43662</c:v>
                      </c:pt>
                      <c:pt idx="1898">
                        <c:v>43663</c:v>
                      </c:pt>
                      <c:pt idx="1899">
                        <c:v>43664</c:v>
                      </c:pt>
                      <c:pt idx="1900">
                        <c:v>43665</c:v>
                      </c:pt>
                      <c:pt idx="1901">
                        <c:v>43668</c:v>
                      </c:pt>
                      <c:pt idx="1902">
                        <c:v>43669</c:v>
                      </c:pt>
                      <c:pt idx="1903">
                        <c:v>43670</c:v>
                      </c:pt>
                      <c:pt idx="1904">
                        <c:v>43671</c:v>
                      </c:pt>
                      <c:pt idx="1905">
                        <c:v>43672</c:v>
                      </c:pt>
                      <c:pt idx="1906">
                        <c:v>43675</c:v>
                      </c:pt>
                      <c:pt idx="1907">
                        <c:v>43676</c:v>
                      </c:pt>
                      <c:pt idx="1908">
                        <c:v>43677</c:v>
                      </c:pt>
                      <c:pt idx="1909">
                        <c:v>43678</c:v>
                      </c:pt>
                      <c:pt idx="1910">
                        <c:v>43679</c:v>
                      </c:pt>
                      <c:pt idx="1911">
                        <c:v>43682</c:v>
                      </c:pt>
                      <c:pt idx="1912">
                        <c:v>43683</c:v>
                      </c:pt>
                      <c:pt idx="1913">
                        <c:v>43684</c:v>
                      </c:pt>
                      <c:pt idx="1914">
                        <c:v>43685</c:v>
                      </c:pt>
                      <c:pt idx="1915">
                        <c:v>43686</c:v>
                      </c:pt>
                      <c:pt idx="1916">
                        <c:v>43689</c:v>
                      </c:pt>
                      <c:pt idx="1917">
                        <c:v>43690</c:v>
                      </c:pt>
                      <c:pt idx="1918">
                        <c:v>43691</c:v>
                      </c:pt>
                      <c:pt idx="1919">
                        <c:v>43692</c:v>
                      </c:pt>
                      <c:pt idx="1920">
                        <c:v>43693</c:v>
                      </c:pt>
                      <c:pt idx="1921">
                        <c:v>43696</c:v>
                      </c:pt>
                      <c:pt idx="1922">
                        <c:v>43697</c:v>
                      </c:pt>
                      <c:pt idx="1923">
                        <c:v>43698</c:v>
                      </c:pt>
                      <c:pt idx="1924">
                        <c:v>43699</c:v>
                      </c:pt>
                      <c:pt idx="1925">
                        <c:v>43700</c:v>
                      </c:pt>
                      <c:pt idx="1926">
                        <c:v>43703</c:v>
                      </c:pt>
                      <c:pt idx="1927">
                        <c:v>43704</c:v>
                      </c:pt>
                      <c:pt idx="1928">
                        <c:v>43705</c:v>
                      </c:pt>
                      <c:pt idx="1929">
                        <c:v>43706</c:v>
                      </c:pt>
                      <c:pt idx="1930">
                        <c:v>43707</c:v>
                      </c:pt>
                      <c:pt idx="1931">
                        <c:v>43708</c:v>
                      </c:pt>
                      <c:pt idx="1932">
                        <c:v>43710</c:v>
                      </c:pt>
                      <c:pt idx="1933">
                        <c:v>43711</c:v>
                      </c:pt>
                      <c:pt idx="1934">
                        <c:v>43712</c:v>
                      </c:pt>
                      <c:pt idx="1935">
                        <c:v>43713</c:v>
                      </c:pt>
                      <c:pt idx="1936">
                        <c:v>43714</c:v>
                      </c:pt>
                      <c:pt idx="1937">
                        <c:v>43717</c:v>
                      </c:pt>
                      <c:pt idx="1938">
                        <c:v>43718</c:v>
                      </c:pt>
                      <c:pt idx="1939">
                        <c:v>43719</c:v>
                      </c:pt>
                      <c:pt idx="1940">
                        <c:v>43720</c:v>
                      </c:pt>
                      <c:pt idx="1941">
                        <c:v>43724</c:v>
                      </c:pt>
                      <c:pt idx="1942">
                        <c:v>43725</c:v>
                      </c:pt>
                      <c:pt idx="1943">
                        <c:v>43726</c:v>
                      </c:pt>
                      <c:pt idx="1944">
                        <c:v>43727</c:v>
                      </c:pt>
                      <c:pt idx="1945">
                        <c:v>43728</c:v>
                      </c:pt>
                      <c:pt idx="1946">
                        <c:v>43731</c:v>
                      </c:pt>
                      <c:pt idx="1947">
                        <c:v>43732</c:v>
                      </c:pt>
                      <c:pt idx="1948">
                        <c:v>43733</c:v>
                      </c:pt>
                      <c:pt idx="1949">
                        <c:v>43734</c:v>
                      </c:pt>
                      <c:pt idx="1950">
                        <c:v>43735</c:v>
                      </c:pt>
                      <c:pt idx="1951">
                        <c:v>43738</c:v>
                      </c:pt>
                      <c:pt idx="1952">
                        <c:v>43746</c:v>
                      </c:pt>
                      <c:pt idx="1953">
                        <c:v>43747</c:v>
                      </c:pt>
                      <c:pt idx="1954">
                        <c:v>43748</c:v>
                      </c:pt>
                      <c:pt idx="1955">
                        <c:v>43749</c:v>
                      </c:pt>
                      <c:pt idx="1956">
                        <c:v>43752</c:v>
                      </c:pt>
                      <c:pt idx="1957">
                        <c:v>43753</c:v>
                      </c:pt>
                      <c:pt idx="1958">
                        <c:v>43754</c:v>
                      </c:pt>
                      <c:pt idx="1959">
                        <c:v>43755</c:v>
                      </c:pt>
                      <c:pt idx="1960">
                        <c:v>43756</c:v>
                      </c:pt>
                      <c:pt idx="1961">
                        <c:v>43759</c:v>
                      </c:pt>
                      <c:pt idx="1962">
                        <c:v>43760</c:v>
                      </c:pt>
                      <c:pt idx="1963">
                        <c:v>43761</c:v>
                      </c:pt>
                      <c:pt idx="1964">
                        <c:v>43762</c:v>
                      </c:pt>
                      <c:pt idx="1965">
                        <c:v>43763</c:v>
                      </c:pt>
                      <c:pt idx="1966">
                        <c:v>43766</c:v>
                      </c:pt>
                      <c:pt idx="1967">
                        <c:v>43767</c:v>
                      </c:pt>
                      <c:pt idx="1968">
                        <c:v>43768</c:v>
                      </c:pt>
                      <c:pt idx="1969">
                        <c:v>43769</c:v>
                      </c:pt>
                      <c:pt idx="1970">
                        <c:v>43770</c:v>
                      </c:pt>
                      <c:pt idx="1971">
                        <c:v>43773</c:v>
                      </c:pt>
                      <c:pt idx="1972">
                        <c:v>43774</c:v>
                      </c:pt>
                      <c:pt idx="1973">
                        <c:v>43775</c:v>
                      </c:pt>
                      <c:pt idx="1974">
                        <c:v>43776</c:v>
                      </c:pt>
                      <c:pt idx="1975">
                        <c:v>43777</c:v>
                      </c:pt>
                      <c:pt idx="1976">
                        <c:v>43780</c:v>
                      </c:pt>
                      <c:pt idx="1977">
                        <c:v>43781</c:v>
                      </c:pt>
                      <c:pt idx="1978">
                        <c:v>43782</c:v>
                      </c:pt>
                      <c:pt idx="1979">
                        <c:v>43783</c:v>
                      </c:pt>
                      <c:pt idx="1980">
                        <c:v>43784</c:v>
                      </c:pt>
                      <c:pt idx="1981">
                        <c:v>43787</c:v>
                      </c:pt>
                      <c:pt idx="1982">
                        <c:v>43788</c:v>
                      </c:pt>
                      <c:pt idx="1983">
                        <c:v>43789</c:v>
                      </c:pt>
                      <c:pt idx="1984">
                        <c:v>43790</c:v>
                      </c:pt>
                      <c:pt idx="1985">
                        <c:v>43791</c:v>
                      </c:pt>
                      <c:pt idx="1986">
                        <c:v>43794</c:v>
                      </c:pt>
                      <c:pt idx="1987">
                        <c:v>43795</c:v>
                      </c:pt>
                      <c:pt idx="1988">
                        <c:v>43796</c:v>
                      </c:pt>
                      <c:pt idx="1989">
                        <c:v>43797</c:v>
                      </c:pt>
                      <c:pt idx="1990">
                        <c:v>43798</c:v>
                      </c:pt>
                      <c:pt idx="1991">
                        <c:v>43799</c:v>
                      </c:pt>
                      <c:pt idx="1992">
                        <c:v>43801</c:v>
                      </c:pt>
                      <c:pt idx="1993">
                        <c:v>43802</c:v>
                      </c:pt>
                      <c:pt idx="1994">
                        <c:v>43803</c:v>
                      </c:pt>
                      <c:pt idx="1995">
                        <c:v>43804</c:v>
                      </c:pt>
                      <c:pt idx="1996">
                        <c:v>43805</c:v>
                      </c:pt>
                      <c:pt idx="1997">
                        <c:v>43808</c:v>
                      </c:pt>
                      <c:pt idx="1998">
                        <c:v>43809</c:v>
                      </c:pt>
                      <c:pt idx="1999">
                        <c:v>43810</c:v>
                      </c:pt>
                      <c:pt idx="2000">
                        <c:v>43811</c:v>
                      </c:pt>
                      <c:pt idx="2001">
                        <c:v>43812</c:v>
                      </c:pt>
                      <c:pt idx="2002">
                        <c:v>43815</c:v>
                      </c:pt>
                      <c:pt idx="2003">
                        <c:v>43816</c:v>
                      </c:pt>
                      <c:pt idx="2004">
                        <c:v>43817</c:v>
                      </c:pt>
                      <c:pt idx="2005">
                        <c:v>43818</c:v>
                      </c:pt>
                      <c:pt idx="2006">
                        <c:v>43819</c:v>
                      </c:pt>
                      <c:pt idx="2007">
                        <c:v>43822</c:v>
                      </c:pt>
                      <c:pt idx="2008">
                        <c:v>43823</c:v>
                      </c:pt>
                      <c:pt idx="2009">
                        <c:v>43824</c:v>
                      </c:pt>
                      <c:pt idx="2010">
                        <c:v>43825</c:v>
                      </c:pt>
                      <c:pt idx="2011">
                        <c:v>43826</c:v>
                      </c:pt>
                      <c:pt idx="2012">
                        <c:v>43829</c:v>
                      </c:pt>
                      <c:pt idx="2013">
                        <c:v>43830</c:v>
                      </c:pt>
                      <c:pt idx="2014">
                        <c:v>43832</c:v>
                      </c:pt>
                      <c:pt idx="2015">
                        <c:v>43833</c:v>
                      </c:pt>
                      <c:pt idx="2016">
                        <c:v>43836</c:v>
                      </c:pt>
                      <c:pt idx="2017">
                        <c:v>43837</c:v>
                      </c:pt>
                      <c:pt idx="2018">
                        <c:v>43838</c:v>
                      </c:pt>
                      <c:pt idx="2019">
                        <c:v>43839</c:v>
                      </c:pt>
                      <c:pt idx="2020">
                        <c:v>43840</c:v>
                      </c:pt>
                      <c:pt idx="2021">
                        <c:v>43843</c:v>
                      </c:pt>
                      <c:pt idx="2022">
                        <c:v>43844</c:v>
                      </c:pt>
                      <c:pt idx="2023">
                        <c:v>43845</c:v>
                      </c:pt>
                      <c:pt idx="2024">
                        <c:v>43846</c:v>
                      </c:pt>
                      <c:pt idx="2025">
                        <c:v>43847</c:v>
                      </c:pt>
                      <c:pt idx="2026">
                        <c:v>43850</c:v>
                      </c:pt>
                      <c:pt idx="2027">
                        <c:v>43851</c:v>
                      </c:pt>
                      <c:pt idx="2028">
                        <c:v>43861</c:v>
                      </c:pt>
                      <c:pt idx="2029">
                        <c:v>43867</c:v>
                      </c:pt>
                      <c:pt idx="2030">
                        <c:v>43868</c:v>
                      </c:pt>
                      <c:pt idx="2031">
                        <c:v>43871</c:v>
                      </c:pt>
                      <c:pt idx="2032">
                        <c:v>43872</c:v>
                      </c:pt>
                      <c:pt idx="2033">
                        <c:v>43873</c:v>
                      </c:pt>
                      <c:pt idx="2034">
                        <c:v>43874</c:v>
                      </c:pt>
                      <c:pt idx="2035">
                        <c:v>43875</c:v>
                      </c:pt>
                      <c:pt idx="2036">
                        <c:v>43878</c:v>
                      </c:pt>
                      <c:pt idx="2037">
                        <c:v>43879</c:v>
                      </c:pt>
                      <c:pt idx="2038">
                        <c:v>43880</c:v>
                      </c:pt>
                      <c:pt idx="2039">
                        <c:v>43881</c:v>
                      </c:pt>
                      <c:pt idx="2040">
                        <c:v>43882</c:v>
                      </c:pt>
                      <c:pt idx="2041">
                        <c:v>43885</c:v>
                      </c:pt>
                      <c:pt idx="2042">
                        <c:v>43886</c:v>
                      </c:pt>
                      <c:pt idx="2043">
                        <c:v>43887</c:v>
                      </c:pt>
                      <c:pt idx="2044">
                        <c:v>43888</c:v>
                      </c:pt>
                      <c:pt idx="2045">
                        <c:v>43889</c:v>
                      </c:pt>
                      <c:pt idx="2046">
                        <c:v>43890</c:v>
                      </c:pt>
                      <c:pt idx="2047">
                        <c:v>43892</c:v>
                      </c:pt>
                      <c:pt idx="2048">
                        <c:v>43893</c:v>
                      </c:pt>
                      <c:pt idx="2049">
                        <c:v>43894</c:v>
                      </c:pt>
                      <c:pt idx="2050">
                        <c:v>43895</c:v>
                      </c:pt>
                      <c:pt idx="2051">
                        <c:v>43896</c:v>
                      </c:pt>
                      <c:pt idx="2052">
                        <c:v>43899</c:v>
                      </c:pt>
                      <c:pt idx="2053">
                        <c:v>43900</c:v>
                      </c:pt>
                      <c:pt idx="2054">
                        <c:v>43901</c:v>
                      </c:pt>
                      <c:pt idx="2055">
                        <c:v>43902</c:v>
                      </c:pt>
                      <c:pt idx="2056">
                        <c:v>43903</c:v>
                      </c:pt>
                      <c:pt idx="2057">
                        <c:v>43906</c:v>
                      </c:pt>
                      <c:pt idx="2058">
                        <c:v>43907</c:v>
                      </c:pt>
                      <c:pt idx="2059">
                        <c:v>43908</c:v>
                      </c:pt>
                      <c:pt idx="2060">
                        <c:v>43909</c:v>
                      </c:pt>
                      <c:pt idx="2061">
                        <c:v>43910</c:v>
                      </c:pt>
                      <c:pt idx="2062">
                        <c:v>43913</c:v>
                      </c:pt>
                      <c:pt idx="2063">
                        <c:v>43914</c:v>
                      </c:pt>
                      <c:pt idx="2064">
                        <c:v>43915</c:v>
                      </c:pt>
                      <c:pt idx="2065">
                        <c:v>43916</c:v>
                      </c:pt>
                      <c:pt idx="2066">
                        <c:v>43917</c:v>
                      </c:pt>
                      <c:pt idx="2067">
                        <c:v>43920</c:v>
                      </c:pt>
                      <c:pt idx="2068">
                        <c:v>43921</c:v>
                      </c:pt>
                      <c:pt idx="2069">
                        <c:v>43922</c:v>
                      </c:pt>
                      <c:pt idx="2070">
                        <c:v>43923</c:v>
                      </c:pt>
                      <c:pt idx="2071">
                        <c:v>43924</c:v>
                      </c:pt>
                      <c:pt idx="2072">
                        <c:v>43928</c:v>
                      </c:pt>
                      <c:pt idx="2073">
                        <c:v>43929</c:v>
                      </c:pt>
                      <c:pt idx="2074">
                        <c:v>43930</c:v>
                      </c:pt>
                      <c:pt idx="2075">
                        <c:v>43931</c:v>
                      </c:pt>
                      <c:pt idx="2076">
                        <c:v>43934</c:v>
                      </c:pt>
                      <c:pt idx="2077">
                        <c:v>43935</c:v>
                      </c:pt>
                      <c:pt idx="2078">
                        <c:v>43936</c:v>
                      </c:pt>
                      <c:pt idx="2079">
                        <c:v>43937</c:v>
                      </c:pt>
                      <c:pt idx="2080">
                        <c:v>43938</c:v>
                      </c:pt>
                      <c:pt idx="2081">
                        <c:v>43941</c:v>
                      </c:pt>
                      <c:pt idx="2082">
                        <c:v>43942</c:v>
                      </c:pt>
                      <c:pt idx="2083">
                        <c:v>43943</c:v>
                      </c:pt>
                      <c:pt idx="2084">
                        <c:v>43944</c:v>
                      </c:pt>
                      <c:pt idx="2085">
                        <c:v>43945</c:v>
                      </c:pt>
                      <c:pt idx="2086">
                        <c:v>43948</c:v>
                      </c:pt>
                      <c:pt idx="2087">
                        <c:v>43949</c:v>
                      </c:pt>
                      <c:pt idx="2088">
                        <c:v>43950</c:v>
                      </c:pt>
                      <c:pt idx="2089">
                        <c:v>43951</c:v>
                      </c:pt>
                      <c:pt idx="2090">
                        <c:v>43957</c:v>
                      </c:pt>
                      <c:pt idx="2091">
                        <c:v>43958</c:v>
                      </c:pt>
                      <c:pt idx="2092">
                        <c:v>43959</c:v>
                      </c:pt>
                      <c:pt idx="2093">
                        <c:v>43962</c:v>
                      </c:pt>
                      <c:pt idx="2094">
                        <c:v>43963</c:v>
                      </c:pt>
                      <c:pt idx="2095">
                        <c:v>43964</c:v>
                      </c:pt>
                      <c:pt idx="2096">
                        <c:v>43965</c:v>
                      </c:pt>
                      <c:pt idx="2097">
                        <c:v>43966</c:v>
                      </c:pt>
                      <c:pt idx="2098">
                        <c:v>43969</c:v>
                      </c:pt>
                      <c:pt idx="2099">
                        <c:v>43970</c:v>
                      </c:pt>
                      <c:pt idx="2100">
                        <c:v>43971</c:v>
                      </c:pt>
                      <c:pt idx="2101">
                        <c:v>43972</c:v>
                      </c:pt>
                      <c:pt idx="2102">
                        <c:v>43973</c:v>
                      </c:pt>
                      <c:pt idx="2103">
                        <c:v>43976</c:v>
                      </c:pt>
                      <c:pt idx="2104">
                        <c:v>43977</c:v>
                      </c:pt>
                      <c:pt idx="2105">
                        <c:v>43978</c:v>
                      </c:pt>
                      <c:pt idx="2106">
                        <c:v>43979</c:v>
                      </c:pt>
                      <c:pt idx="2107">
                        <c:v>43980</c:v>
                      </c:pt>
                      <c:pt idx="2108">
                        <c:v>43982</c:v>
                      </c:pt>
                      <c:pt idx="2109">
                        <c:v>43983</c:v>
                      </c:pt>
                      <c:pt idx="2110">
                        <c:v>43984</c:v>
                      </c:pt>
                      <c:pt idx="2111">
                        <c:v>43985</c:v>
                      </c:pt>
                      <c:pt idx="2112">
                        <c:v>43986</c:v>
                      </c:pt>
                      <c:pt idx="2113">
                        <c:v>43987</c:v>
                      </c:pt>
                      <c:pt idx="2114">
                        <c:v>43990</c:v>
                      </c:pt>
                      <c:pt idx="2115">
                        <c:v>43991</c:v>
                      </c:pt>
                      <c:pt idx="2116">
                        <c:v>43992</c:v>
                      </c:pt>
                      <c:pt idx="2117">
                        <c:v>43993</c:v>
                      </c:pt>
                      <c:pt idx="2118">
                        <c:v>43994</c:v>
                      </c:pt>
                      <c:pt idx="2119">
                        <c:v>43997</c:v>
                      </c:pt>
                      <c:pt idx="2120">
                        <c:v>43998</c:v>
                      </c:pt>
                      <c:pt idx="2121">
                        <c:v>43999</c:v>
                      </c:pt>
                      <c:pt idx="2122">
                        <c:v>44000</c:v>
                      </c:pt>
                      <c:pt idx="2123">
                        <c:v>44001</c:v>
                      </c:pt>
                      <c:pt idx="2124">
                        <c:v>44004</c:v>
                      </c:pt>
                      <c:pt idx="2125">
                        <c:v>44005</c:v>
                      </c:pt>
                      <c:pt idx="2126">
                        <c:v>44006</c:v>
                      </c:pt>
                      <c:pt idx="2127">
                        <c:v>44011</c:v>
                      </c:pt>
                      <c:pt idx="2128">
                        <c:v>44012</c:v>
                      </c:pt>
                      <c:pt idx="2129">
                        <c:v>44013</c:v>
                      </c:pt>
                      <c:pt idx="2130">
                        <c:v>44014</c:v>
                      </c:pt>
                      <c:pt idx="2131">
                        <c:v>44015</c:v>
                      </c:pt>
                      <c:pt idx="2132">
                        <c:v>44018</c:v>
                      </c:pt>
                      <c:pt idx="2133">
                        <c:v>44019</c:v>
                      </c:pt>
                      <c:pt idx="2134">
                        <c:v>44020</c:v>
                      </c:pt>
                      <c:pt idx="2135">
                        <c:v>44021</c:v>
                      </c:pt>
                      <c:pt idx="2136">
                        <c:v>44022</c:v>
                      </c:pt>
                      <c:pt idx="2137">
                        <c:v>44025</c:v>
                      </c:pt>
                      <c:pt idx="2138">
                        <c:v>44026</c:v>
                      </c:pt>
                      <c:pt idx="2139">
                        <c:v>44027</c:v>
                      </c:pt>
                      <c:pt idx="2140">
                        <c:v>44028</c:v>
                      </c:pt>
                      <c:pt idx="2141">
                        <c:v>44029</c:v>
                      </c:pt>
                      <c:pt idx="2142">
                        <c:v>44032</c:v>
                      </c:pt>
                      <c:pt idx="2143">
                        <c:v>44033</c:v>
                      </c:pt>
                      <c:pt idx="2144">
                        <c:v>44034</c:v>
                      </c:pt>
                      <c:pt idx="2145">
                        <c:v>44035</c:v>
                      </c:pt>
                      <c:pt idx="2146">
                        <c:v>44036</c:v>
                      </c:pt>
                      <c:pt idx="2147">
                        <c:v>44039</c:v>
                      </c:pt>
                      <c:pt idx="2148">
                        <c:v>44040</c:v>
                      </c:pt>
                      <c:pt idx="2149">
                        <c:v>44041</c:v>
                      </c:pt>
                      <c:pt idx="2150">
                        <c:v>44042</c:v>
                      </c:pt>
                      <c:pt idx="2151">
                        <c:v>44043</c:v>
                      </c:pt>
                      <c:pt idx="2152">
                        <c:v>44046</c:v>
                      </c:pt>
                      <c:pt idx="2153">
                        <c:v>44047</c:v>
                      </c:pt>
                      <c:pt idx="2154">
                        <c:v>44048</c:v>
                      </c:pt>
                      <c:pt idx="2155">
                        <c:v>44049</c:v>
                      </c:pt>
                      <c:pt idx="2156">
                        <c:v>44050</c:v>
                      </c:pt>
                      <c:pt idx="2157">
                        <c:v>44053</c:v>
                      </c:pt>
                      <c:pt idx="2158">
                        <c:v>44054</c:v>
                      </c:pt>
                      <c:pt idx="2159">
                        <c:v>44055</c:v>
                      </c:pt>
                      <c:pt idx="2160">
                        <c:v>44056</c:v>
                      </c:pt>
                      <c:pt idx="2161">
                        <c:v>44057</c:v>
                      </c:pt>
                      <c:pt idx="2162">
                        <c:v>44060</c:v>
                      </c:pt>
                      <c:pt idx="2163">
                        <c:v>44061</c:v>
                      </c:pt>
                      <c:pt idx="2164">
                        <c:v>44062</c:v>
                      </c:pt>
                      <c:pt idx="2165">
                        <c:v>44063</c:v>
                      </c:pt>
                      <c:pt idx="2166">
                        <c:v>44064</c:v>
                      </c:pt>
                      <c:pt idx="2167">
                        <c:v>44067</c:v>
                      </c:pt>
                      <c:pt idx="2168">
                        <c:v>44068</c:v>
                      </c:pt>
                      <c:pt idx="2169">
                        <c:v>44069</c:v>
                      </c:pt>
                      <c:pt idx="2170">
                        <c:v>44070</c:v>
                      </c:pt>
                      <c:pt idx="2171">
                        <c:v>44071</c:v>
                      </c:pt>
                      <c:pt idx="2172">
                        <c:v>44074</c:v>
                      </c:pt>
                      <c:pt idx="2173">
                        <c:v>44075</c:v>
                      </c:pt>
                      <c:pt idx="2174">
                        <c:v>44076</c:v>
                      </c:pt>
                      <c:pt idx="2175">
                        <c:v>44077</c:v>
                      </c:pt>
                      <c:pt idx="2176">
                        <c:v>44078</c:v>
                      </c:pt>
                      <c:pt idx="2177">
                        <c:v>44081</c:v>
                      </c:pt>
                      <c:pt idx="2178">
                        <c:v>44082</c:v>
                      </c:pt>
                      <c:pt idx="2179">
                        <c:v>44083</c:v>
                      </c:pt>
                      <c:pt idx="2180">
                        <c:v>44084</c:v>
                      </c:pt>
                      <c:pt idx="2181">
                        <c:v>44085</c:v>
                      </c:pt>
                      <c:pt idx="2182">
                        <c:v>44088</c:v>
                      </c:pt>
                      <c:pt idx="2183">
                        <c:v>44089</c:v>
                      </c:pt>
                      <c:pt idx="2184">
                        <c:v>44090</c:v>
                      </c:pt>
                      <c:pt idx="2185">
                        <c:v>44091</c:v>
                      </c:pt>
                      <c:pt idx="2186">
                        <c:v>44092</c:v>
                      </c:pt>
                      <c:pt idx="2187">
                        <c:v>44095</c:v>
                      </c:pt>
                      <c:pt idx="2188">
                        <c:v>44096</c:v>
                      </c:pt>
                      <c:pt idx="2189">
                        <c:v>44097</c:v>
                      </c:pt>
                      <c:pt idx="2190">
                        <c:v>44098</c:v>
                      </c:pt>
                      <c:pt idx="2191">
                        <c:v>44099</c:v>
                      </c:pt>
                      <c:pt idx="2192">
                        <c:v>44102</c:v>
                      </c:pt>
                      <c:pt idx="2193">
                        <c:v>44103</c:v>
                      </c:pt>
                      <c:pt idx="2194">
                        <c:v>44104</c:v>
                      </c:pt>
                      <c:pt idx="2195">
                        <c:v>44113</c:v>
                      </c:pt>
                      <c:pt idx="2196">
                        <c:v>44116</c:v>
                      </c:pt>
                      <c:pt idx="2197">
                        <c:v>44117</c:v>
                      </c:pt>
                      <c:pt idx="2198">
                        <c:v>44118</c:v>
                      </c:pt>
                      <c:pt idx="2199">
                        <c:v>44119</c:v>
                      </c:pt>
                      <c:pt idx="2200">
                        <c:v>44120</c:v>
                      </c:pt>
                      <c:pt idx="2201">
                        <c:v>44123</c:v>
                      </c:pt>
                      <c:pt idx="2202">
                        <c:v>44124</c:v>
                      </c:pt>
                      <c:pt idx="2203">
                        <c:v>44125</c:v>
                      </c:pt>
                      <c:pt idx="2204">
                        <c:v>44126</c:v>
                      </c:pt>
                      <c:pt idx="2205">
                        <c:v>44127</c:v>
                      </c:pt>
                      <c:pt idx="2206">
                        <c:v>44130</c:v>
                      </c:pt>
                      <c:pt idx="2207">
                        <c:v>44131</c:v>
                      </c:pt>
                      <c:pt idx="2208">
                        <c:v>44132</c:v>
                      </c:pt>
                      <c:pt idx="2209">
                        <c:v>44133</c:v>
                      </c:pt>
                      <c:pt idx="2210">
                        <c:v>44134</c:v>
                      </c:pt>
                      <c:pt idx="2211">
                        <c:v>44135</c:v>
                      </c:pt>
                      <c:pt idx="2212">
                        <c:v>44137</c:v>
                      </c:pt>
                      <c:pt idx="2213">
                        <c:v>44138</c:v>
                      </c:pt>
                      <c:pt idx="2214">
                        <c:v>44139</c:v>
                      </c:pt>
                      <c:pt idx="2215">
                        <c:v>44140</c:v>
                      </c:pt>
                      <c:pt idx="2216">
                        <c:v>44141</c:v>
                      </c:pt>
                      <c:pt idx="2217">
                        <c:v>44144</c:v>
                      </c:pt>
                      <c:pt idx="2218">
                        <c:v>44145</c:v>
                      </c:pt>
                      <c:pt idx="2219">
                        <c:v>44146</c:v>
                      </c:pt>
                      <c:pt idx="2220">
                        <c:v>44147</c:v>
                      </c:pt>
                      <c:pt idx="2221">
                        <c:v>44148</c:v>
                      </c:pt>
                      <c:pt idx="2222">
                        <c:v>44151</c:v>
                      </c:pt>
                      <c:pt idx="2223">
                        <c:v>44152</c:v>
                      </c:pt>
                      <c:pt idx="2224">
                        <c:v>44153</c:v>
                      </c:pt>
                      <c:pt idx="2225">
                        <c:v>44154</c:v>
                      </c:pt>
                      <c:pt idx="2226">
                        <c:v>44155</c:v>
                      </c:pt>
                      <c:pt idx="2227">
                        <c:v>44158</c:v>
                      </c:pt>
                      <c:pt idx="2228">
                        <c:v>44159</c:v>
                      </c:pt>
                      <c:pt idx="2229">
                        <c:v>44160</c:v>
                      </c:pt>
                      <c:pt idx="2230">
                        <c:v>44161</c:v>
                      </c:pt>
                      <c:pt idx="2231">
                        <c:v>44162</c:v>
                      </c:pt>
                      <c:pt idx="2232">
                        <c:v>44165</c:v>
                      </c:pt>
                      <c:pt idx="2233">
                        <c:v>44166</c:v>
                      </c:pt>
                      <c:pt idx="2234">
                        <c:v>44167</c:v>
                      </c:pt>
                      <c:pt idx="2235">
                        <c:v>44168</c:v>
                      </c:pt>
                      <c:pt idx="2236">
                        <c:v>44169</c:v>
                      </c:pt>
                      <c:pt idx="2237">
                        <c:v>44172</c:v>
                      </c:pt>
                      <c:pt idx="2238">
                        <c:v>44173</c:v>
                      </c:pt>
                      <c:pt idx="2239">
                        <c:v>44174</c:v>
                      </c:pt>
                      <c:pt idx="2240">
                        <c:v>44175</c:v>
                      </c:pt>
                      <c:pt idx="2241">
                        <c:v>44176</c:v>
                      </c:pt>
                      <c:pt idx="2242">
                        <c:v>44179</c:v>
                      </c:pt>
                      <c:pt idx="2243">
                        <c:v>44180</c:v>
                      </c:pt>
                      <c:pt idx="2244">
                        <c:v>44181</c:v>
                      </c:pt>
                      <c:pt idx="2245">
                        <c:v>44182</c:v>
                      </c:pt>
                      <c:pt idx="2246">
                        <c:v>44183</c:v>
                      </c:pt>
                      <c:pt idx="2247">
                        <c:v>44186</c:v>
                      </c:pt>
                      <c:pt idx="2248">
                        <c:v>44187</c:v>
                      </c:pt>
                      <c:pt idx="2249">
                        <c:v>44188</c:v>
                      </c:pt>
                      <c:pt idx="2250">
                        <c:v>44189</c:v>
                      </c:pt>
                      <c:pt idx="2251">
                        <c:v>44190</c:v>
                      </c:pt>
                      <c:pt idx="2252">
                        <c:v>44193</c:v>
                      </c:pt>
                      <c:pt idx="2253">
                        <c:v>44194</c:v>
                      </c:pt>
                      <c:pt idx="2254">
                        <c:v>44195</c:v>
                      </c:pt>
                      <c:pt idx="2255">
                        <c:v>44196</c:v>
                      </c:pt>
                      <c:pt idx="2256">
                        <c:v>44200</c:v>
                      </c:pt>
                      <c:pt idx="2257">
                        <c:v>44201</c:v>
                      </c:pt>
                      <c:pt idx="2258">
                        <c:v>44202</c:v>
                      </c:pt>
                      <c:pt idx="2259">
                        <c:v>44203</c:v>
                      </c:pt>
                      <c:pt idx="2260">
                        <c:v>44204</c:v>
                      </c:pt>
                      <c:pt idx="2261">
                        <c:v>44207</c:v>
                      </c:pt>
                      <c:pt idx="2262">
                        <c:v>44208</c:v>
                      </c:pt>
                      <c:pt idx="2263">
                        <c:v>44209</c:v>
                      </c:pt>
                      <c:pt idx="2264">
                        <c:v>44210</c:v>
                      </c:pt>
                      <c:pt idx="2265">
                        <c:v>44211</c:v>
                      </c:pt>
                      <c:pt idx="2266">
                        <c:v>44214</c:v>
                      </c:pt>
                      <c:pt idx="2267">
                        <c:v>44215</c:v>
                      </c:pt>
                      <c:pt idx="2268">
                        <c:v>44216</c:v>
                      </c:pt>
                      <c:pt idx="2269">
                        <c:v>44217</c:v>
                      </c:pt>
                      <c:pt idx="2270">
                        <c:v>44218</c:v>
                      </c:pt>
                      <c:pt idx="2271">
                        <c:v>44221</c:v>
                      </c:pt>
                      <c:pt idx="2272">
                        <c:v>44222</c:v>
                      </c:pt>
                      <c:pt idx="2273">
                        <c:v>44223</c:v>
                      </c:pt>
                      <c:pt idx="2274">
                        <c:v>44224</c:v>
                      </c:pt>
                      <c:pt idx="2275">
                        <c:v>44225</c:v>
                      </c:pt>
                      <c:pt idx="2276">
                        <c:v>44227</c:v>
                      </c:pt>
                      <c:pt idx="2277">
                        <c:v>44228</c:v>
                      </c:pt>
                      <c:pt idx="2278">
                        <c:v>44229</c:v>
                      </c:pt>
                      <c:pt idx="2279">
                        <c:v>44230</c:v>
                      </c:pt>
                      <c:pt idx="2280">
                        <c:v>44231</c:v>
                      </c:pt>
                      <c:pt idx="2281">
                        <c:v>44232</c:v>
                      </c:pt>
                      <c:pt idx="2282">
                        <c:v>44235</c:v>
                      </c:pt>
                      <c:pt idx="2283">
                        <c:v>44246</c:v>
                      </c:pt>
                      <c:pt idx="2284">
                        <c:v>44249</c:v>
                      </c:pt>
                      <c:pt idx="2285">
                        <c:v>44250</c:v>
                      </c:pt>
                      <c:pt idx="2286">
                        <c:v>44251</c:v>
                      </c:pt>
                      <c:pt idx="2287">
                        <c:v>44252</c:v>
                      </c:pt>
                      <c:pt idx="2288">
                        <c:v>44253</c:v>
                      </c:pt>
                      <c:pt idx="2289">
                        <c:v>44255</c:v>
                      </c:pt>
                      <c:pt idx="2290">
                        <c:v>44256</c:v>
                      </c:pt>
                      <c:pt idx="2291">
                        <c:v>44257</c:v>
                      </c:pt>
                      <c:pt idx="2292">
                        <c:v>44258</c:v>
                      </c:pt>
                      <c:pt idx="2293">
                        <c:v>44259</c:v>
                      </c:pt>
                      <c:pt idx="2294">
                        <c:v>44260</c:v>
                      </c:pt>
                      <c:pt idx="2295">
                        <c:v>44263</c:v>
                      </c:pt>
                      <c:pt idx="2296">
                        <c:v>44264</c:v>
                      </c:pt>
                      <c:pt idx="2297">
                        <c:v>44265</c:v>
                      </c:pt>
                      <c:pt idx="2298">
                        <c:v>44266</c:v>
                      </c:pt>
                      <c:pt idx="2299">
                        <c:v>44267</c:v>
                      </c:pt>
                      <c:pt idx="2300">
                        <c:v>44270</c:v>
                      </c:pt>
                      <c:pt idx="2301">
                        <c:v>44271</c:v>
                      </c:pt>
                      <c:pt idx="2302">
                        <c:v>44272</c:v>
                      </c:pt>
                      <c:pt idx="2303">
                        <c:v>44273</c:v>
                      </c:pt>
                      <c:pt idx="2304">
                        <c:v>44274</c:v>
                      </c:pt>
                      <c:pt idx="2305">
                        <c:v>44277</c:v>
                      </c:pt>
                      <c:pt idx="2306">
                        <c:v>44278</c:v>
                      </c:pt>
                      <c:pt idx="2307">
                        <c:v>44279</c:v>
                      </c:pt>
                      <c:pt idx="2308">
                        <c:v>44280</c:v>
                      </c:pt>
                      <c:pt idx="2309">
                        <c:v>44281</c:v>
                      </c:pt>
                      <c:pt idx="2310">
                        <c:v>44284</c:v>
                      </c:pt>
                      <c:pt idx="2311">
                        <c:v>44285</c:v>
                      </c:pt>
                      <c:pt idx="2312">
                        <c:v>44286</c:v>
                      </c:pt>
                      <c:pt idx="2313">
                        <c:v>44287</c:v>
                      </c:pt>
                      <c:pt idx="2314">
                        <c:v>44288</c:v>
                      </c:pt>
                      <c:pt idx="2315">
                        <c:v>44292</c:v>
                      </c:pt>
                      <c:pt idx="2316">
                        <c:v>44293</c:v>
                      </c:pt>
                      <c:pt idx="2317">
                        <c:v>44294</c:v>
                      </c:pt>
                      <c:pt idx="2318">
                        <c:v>44295</c:v>
                      </c:pt>
                      <c:pt idx="2319">
                        <c:v>44298</c:v>
                      </c:pt>
                      <c:pt idx="2320">
                        <c:v>44299</c:v>
                      </c:pt>
                      <c:pt idx="2321">
                        <c:v>44300</c:v>
                      </c:pt>
                      <c:pt idx="2322">
                        <c:v>44301</c:v>
                      </c:pt>
                      <c:pt idx="2323">
                        <c:v>44302</c:v>
                      </c:pt>
                      <c:pt idx="2324">
                        <c:v>44305</c:v>
                      </c:pt>
                      <c:pt idx="2325">
                        <c:v>44306</c:v>
                      </c:pt>
                      <c:pt idx="2326">
                        <c:v>44307</c:v>
                      </c:pt>
                      <c:pt idx="2327">
                        <c:v>44308</c:v>
                      </c:pt>
                      <c:pt idx="2328">
                        <c:v>44309</c:v>
                      </c:pt>
                      <c:pt idx="2329">
                        <c:v>44311</c:v>
                      </c:pt>
                      <c:pt idx="2330">
                        <c:v>44312</c:v>
                      </c:pt>
                      <c:pt idx="2331">
                        <c:v>44313</c:v>
                      </c:pt>
                      <c:pt idx="2332">
                        <c:v>44314</c:v>
                      </c:pt>
                      <c:pt idx="2333">
                        <c:v>44315</c:v>
                      </c:pt>
                      <c:pt idx="2334">
                        <c:v>44316</c:v>
                      </c:pt>
                      <c:pt idx="2335">
                        <c:v>44322</c:v>
                      </c:pt>
                      <c:pt idx="2336">
                        <c:v>44323</c:v>
                      </c:pt>
                      <c:pt idx="2337">
                        <c:v>44324</c:v>
                      </c:pt>
                      <c:pt idx="2338">
                        <c:v>44326</c:v>
                      </c:pt>
                      <c:pt idx="2339">
                        <c:v>44327</c:v>
                      </c:pt>
                      <c:pt idx="2340">
                        <c:v>44328</c:v>
                      </c:pt>
                      <c:pt idx="2341">
                        <c:v>44329</c:v>
                      </c:pt>
                      <c:pt idx="2342">
                        <c:v>44330</c:v>
                      </c:pt>
                      <c:pt idx="2343">
                        <c:v>44333</c:v>
                      </c:pt>
                      <c:pt idx="2344">
                        <c:v>44334</c:v>
                      </c:pt>
                      <c:pt idx="2345">
                        <c:v>44335</c:v>
                      </c:pt>
                      <c:pt idx="2346">
                        <c:v>44336</c:v>
                      </c:pt>
                      <c:pt idx="2347">
                        <c:v>44337</c:v>
                      </c:pt>
                      <c:pt idx="2348">
                        <c:v>44340</c:v>
                      </c:pt>
                      <c:pt idx="2349">
                        <c:v>44341</c:v>
                      </c:pt>
                      <c:pt idx="2350">
                        <c:v>44342</c:v>
                      </c:pt>
                      <c:pt idx="2351">
                        <c:v>44343</c:v>
                      </c:pt>
                      <c:pt idx="2352">
                        <c:v>44344</c:v>
                      </c:pt>
                      <c:pt idx="2353">
                        <c:v>44347</c:v>
                      </c:pt>
                      <c:pt idx="2354">
                        <c:v>44348</c:v>
                      </c:pt>
                      <c:pt idx="2355">
                        <c:v>44349</c:v>
                      </c:pt>
                      <c:pt idx="2356">
                        <c:v>44350</c:v>
                      </c:pt>
                      <c:pt idx="2357">
                        <c:v>44351</c:v>
                      </c:pt>
                      <c:pt idx="2358">
                        <c:v>44354</c:v>
                      </c:pt>
                      <c:pt idx="2359">
                        <c:v>44355</c:v>
                      </c:pt>
                      <c:pt idx="2360">
                        <c:v>44356</c:v>
                      </c:pt>
                      <c:pt idx="2361">
                        <c:v>44357</c:v>
                      </c:pt>
                      <c:pt idx="2362">
                        <c:v>44358</c:v>
                      </c:pt>
                      <c:pt idx="2363">
                        <c:v>44362</c:v>
                      </c:pt>
                      <c:pt idx="2364">
                        <c:v>44363</c:v>
                      </c:pt>
                      <c:pt idx="2365">
                        <c:v>44364</c:v>
                      </c:pt>
                      <c:pt idx="2366">
                        <c:v>44365</c:v>
                      </c:pt>
                      <c:pt idx="2367">
                        <c:v>44368</c:v>
                      </c:pt>
                      <c:pt idx="2368">
                        <c:v>44369</c:v>
                      </c:pt>
                      <c:pt idx="2369">
                        <c:v>44370</c:v>
                      </c:pt>
                      <c:pt idx="2370">
                        <c:v>44371</c:v>
                      </c:pt>
                      <c:pt idx="2371">
                        <c:v>44372</c:v>
                      </c:pt>
                      <c:pt idx="2372">
                        <c:v>44375</c:v>
                      </c:pt>
                      <c:pt idx="2373">
                        <c:v>44376</c:v>
                      </c:pt>
                      <c:pt idx="2374">
                        <c:v>44377</c:v>
                      </c:pt>
                      <c:pt idx="2375">
                        <c:v>44378</c:v>
                      </c:pt>
                      <c:pt idx="2376">
                        <c:v>44379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44389</c:v>
                      </c:pt>
                      <c:pt idx="2383">
                        <c:v>44390</c:v>
                      </c:pt>
                      <c:pt idx="2384">
                        <c:v>44391</c:v>
                      </c:pt>
                      <c:pt idx="2385">
                        <c:v>44392</c:v>
                      </c:pt>
                      <c:pt idx="2386">
                        <c:v>44393</c:v>
                      </c:pt>
                      <c:pt idx="2387">
                        <c:v>44396</c:v>
                      </c:pt>
                      <c:pt idx="2388">
                        <c:v>44397</c:v>
                      </c:pt>
                      <c:pt idx="2389">
                        <c:v>44398</c:v>
                      </c:pt>
                      <c:pt idx="2390">
                        <c:v>44399</c:v>
                      </c:pt>
                      <c:pt idx="2391">
                        <c:v>44400</c:v>
                      </c:pt>
                      <c:pt idx="2392">
                        <c:v>44403</c:v>
                      </c:pt>
                      <c:pt idx="2393">
                        <c:v>44404</c:v>
                      </c:pt>
                      <c:pt idx="2394">
                        <c:v>44405</c:v>
                      </c:pt>
                      <c:pt idx="2395">
                        <c:v>44406</c:v>
                      </c:pt>
                      <c:pt idx="2396">
                        <c:v>44407</c:v>
                      </c:pt>
                      <c:pt idx="2397">
                        <c:v>44408</c:v>
                      </c:pt>
                      <c:pt idx="2398">
                        <c:v>44410</c:v>
                      </c:pt>
                      <c:pt idx="2399">
                        <c:v>44411</c:v>
                      </c:pt>
                      <c:pt idx="2400">
                        <c:v>44412</c:v>
                      </c:pt>
                      <c:pt idx="2401">
                        <c:v>44413</c:v>
                      </c:pt>
                      <c:pt idx="2402">
                        <c:v>44414</c:v>
                      </c:pt>
                      <c:pt idx="2403">
                        <c:v>44417</c:v>
                      </c:pt>
                      <c:pt idx="2404">
                        <c:v>44418</c:v>
                      </c:pt>
                      <c:pt idx="2405">
                        <c:v>44419</c:v>
                      </c:pt>
                      <c:pt idx="2406">
                        <c:v>44420</c:v>
                      </c:pt>
                      <c:pt idx="2407">
                        <c:v>44421</c:v>
                      </c:pt>
                      <c:pt idx="2408">
                        <c:v>44424</c:v>
                      </c:pt>
                      <c:pt idx="2409">
                        <c:v>44425</c:v>
                      </c:pt>
                      <c:pt idx="2410">
                        <c:v>44426</c:v>
                      </c:pt>
                      <c:pt idx="2411">
                        <c:v>44427</c:v>
                      </c:pt>
                      <c:pt idx="2412">
                        <c:v>44428</c:v>
                      </c:pt>
                      <c:pt idx="2413">
                        <c:v>44431</c:v>
                      </c:pt>
                      <c:pt idx="2414">
                        <c:v>44432</c:v>
                      </c:pt>
                      <c:pt idx="2415">
                        <c:v>44433</c:v>
                      </c:pt>
                      <c:pt idx="2416">
                        <c:v>44434</c:v>
                      </c:pt>
                      <c:pt idx="2417">
                        <c:v>44435</c:v>
                      </c:pt>
                      <c:pt idx="2418">
                        <c:v>44438</c:v>
                      </c:pt>
                      <c:pt idx="2419">
                        <c:v>44439</c:v>
                      </c:pt>
                      <c:pt idx="2420">
                        <c:v>44440</c:v>
                      </c:pt>
                      <c:pt idx="2421">
                        <c:v>44441</c:v>
                      </c:pt>
                      <c:pt idx="2422">
                        <c:v>44442</c:v>
                      </c:pt>
                      <c:pt idx="2423">
                        <c:v>44445</c:v>
                      </c:pt>
                      <c:pt idx="2424">
                        <c:v>44446</c:v>
                      </c:pt>
                      <c:pt idx="2425">
                        <c:v>44447</c:v>
                      </c:pt>
                      <c:pt idx="2426">
                        <c:v>44448</c:v>
                      </c:pt>
                      <c:pt idx="2427">
                        <c:v>44449</c:v>
                      </c:pt>
                      <c:pt idx="2428">
                        <c:v>44452</c:v>
                      </c:pt>
                      <c:pt idx="2429">
                        <c:v>44453</c:v>
                      </c:pt>
                      <c:pt idx="2430">
                        <c:v>44454</c:v>
                      </c:pt>
                      <c:pt idx="2431">
                        <c:v>44455</c:v>
                      </c:pt>
                      <c:pt idx="2432">
                        <c:v>44456</c:v>
                      </c:pt>
                      <c:pt idx="2433">
                        <c:v>44457</c:v>
                      </c:pt>
                      <c:pt idx="2434">
                        <c:v>44461</c:v>
                      </c:pt>
                      <c:pt idx="2435">
                        <c:v>44462</c:v>
                      </c:pt>
                      <c:pt idx="2436">
                        <c:v>44463</c:v>
                      </c:pt>
                      <c:pt idx="2437">
                        <c:v>44465</c:v>
                      </c:pt>
                      <c:pt idx="2438">
                        <c:v>44466</c:v>
                      </c:pt>
                      <c:pt idx="2439">
                        <c:v>44467</c:v>
                      </c:pt>
                      <c:pt idx="2440">
                        <c:v>44468</c:v>
                      </c:pt>
                      <c:pt idx="2441">
                        <c:v>44469</c:v>
                      </c:pt>
                      <c:pt idx="2442">
                        <c:v>44477</c:v>
                      </c:pt>
                      <c:pt idx="2443">
                        <c:v>44478</c:v>
                      </c:pt>
                      <c:pt idx="2444">
                        <c:v>44480</c:v>
                      </c:pt>
                      <c:pt idx="2445">
                        <c:v>44481</c:v>
                      </c:pt>
                      <c:pt idx="2446">
                        <c:v>44482</c:v>
                      </c:pt>
                      <c:pt idx="2447">
                        <c:v>44483</c:v>
                      </c:pt>
                      <c:pt idx="2448">
                        <c:v>44484</c:v>
                      </c:pt>
                      <c:pt idx="2449">
                        <c:v>44487</c:v>
                      </c:pt>
                      <c:pt idx="2450">
                        <c:v>44488</c:v>
                      </c:pt>
                      <c:pt idx="2451">
                        <c:v>44489</c:v>
                      </c:pt>
                      <c:pt idx="2452">
                        <c:v>44490</c:v>
                      </c:pt>
                      <c:pt idx="2453">
                        <c:v>44491</c:v>
                      </c:pt>
                      <c:pt idx="2454">
                        <c:v>44494</c:v>
                      </c:pt>
                      <c:pt idx="2455">
                        <c:v>44495</c:v>
                      </c:pt>
                      <c:pt idx="2456">
                        <c:v>44496</c:v>
                      </c:pt>
                      <c:pt idx="2457">
                        <c:v>44497</c:v>
                      </c:pt>
                      <c:pt idx="2458">
                        <c:v>44498</c:v>
                      </c:pt>
                      <c:pt idx="2459">
                        <c:v>44500</c:v>
                      </c:pt>
                      <c:pt idx="2460">
                        <c:v>44501</c:v>
                      </c:pt>
                      <c:pt idx="2461">
                        <c:v>44502</c:v>
                      </c:pt>
                      <c:pt idx="2462">
                        <c:v>44503</c:v>
                      </c:pt>
                      <c:pt idx="2463">
                        <c:v>44504</c:v>
                      </c:pt>
                      <c:pt idx="2464">
                        <c:v>44505</c:v>
                      </c:pt>
                      <c:pt idx="2465">
                        <c:v>44508</c:v>
                      </c:pt>
                      <c:pt idx="2466">
                        <c:v>44509</c:v>
                      </c:pt>
                      <c:pt idx="2467">
                        <c:v>44510</c:v>
                      </c:pt>
                      <c:pt idx="2468">
                        <c:v>44511</c:v>
                      </c:pt>
                      <c:pt idx="2469">
                        <c:v>44512</c:v>
                      </c:pt>
                      <c:pt idx="2470">
                        <c:v>44515</c:v>
                      </c:pt>
                      <c:pt idx="2471">
                        <c:v>44516</c:v>
                      </c:pt>
                      <c:pt idx="2472">
                        <c:v>44517</c:v>
                      </c:pt>
                      <c:pt idx="2473">
                        <c:v>44518</c:v>
                      </c:pt>
                      <c:pt idx="2474">
                        <c:v>44519</c:v>
                      </c:pt>
                      <c:pt idx="2475">
                        <c:v>44522</c:v>
                      </c:pt>
                      <c:pt idx="2476">
                        <c:v>44523</c:v>
                      </c:pt>
                      <c:pt idx="2477">
                        <c:v>44524</c:v>
                      </c:pt>
                      <c:pt idx="2478">
                        <c:v>44525</c:v>
                      </c:pt>
                      <c:pt idx="2479">
                        <c:v>44526</c:v>
                      </c:pt>
                      <c:pt idx="2480">
                        <c:v>44529</c:v>
                      </c:pt>
                      <c:pt idx="2481">
                        <c:v>44530</c:v>
                      </c:pt>
                      <c:pt idx="2482">
                        <c:v>44531</c:v>
                      </c:pt>
                      <c:pt idx="2483">
                        <c:v>44532</c:v>
                      </c:pt>
                      <c:pt idx="2484">
                        <c:v>44533</c:v>
                      </c:pt>
                      <c:pt idx="2485">
                        <c:v>44536</c:v>
                      </c:pt>
                      <c:pt idx="2486">
                        <c:v>44537</c:v>
                      </c:pt>
                      <c:pt idx="2487">
                        <c:v>44538</c:v>
                      </c:pt>
                      <c:pt idx="2488">
                        <c:v>44539</c:v>
                      </c:pt>
                      <c:pt idx="2489">
                        <c:v>44540</c:v>
                      </c:pt>
                      <c:pt idx="2490">
                        <c:v>44543</c:v>
                      </c:pt>
                      <c:pt idx="2491">
                        <c:v>44544</c:v>
                      </c:pt>
                      <c:pt idx="2492">
                        <c:v>44545</c:v>
                      </c:pt>
                      <c:pt idx="2493">
                        <c:v>44546</c:v>
                      </c:pt>
                      <c:pt idx="2494">
                        <c:v>44547</c:v>
                      </c:pt>
                      <c:pt idx="2495">
                        <c:v>44550</c:v>
                      </c:pt>
                      <c:pt idx="2496">
                        <c:v>44551</c:v>
                      </c:pt>
                      <c:pt idx="2497">
                        <c:v>44552</c:v>
                      </c:pt>
                      <c:pt idx="2498">
                        <c:v>44553</c:v>
                      </c:pt>
                      <c:pt idx="2499">
                        <c:v>44554</c:v>
                      </c:pt>
                      <c:pt idx="2500">
                        <c:v>44557</c:v>
                      </c:pt>
                      <c:pt idx="2501">
                        <c:v>44558</c:v>
                      </c:pt>
                      <c:pt idx="2502">
                        <c:v>44559</c:v>
                      </c:pt>
                      <c:pt idx="2503">
                        <c:v>44560</c:v>
                      </c:pt>
                      <c:pt idx="2504">
                        <c:v>44561</c:v>
                      </c:pt>
                      <c:pt idx="2505">
                        <c:v>44565</c:v>
                      </c:pt>
                      <c:pt idx="2506">
                        <c:v>44566</c:v>
                      </c:pt>
                      <c:pt idx="2507">
                        <c:v>44567</c:v>
                      </c:pt>
                      <c:pt idx="2508">
                        <c:v>44568</c:v>
                      </c:pt>
                      <c:pt idx="2509">
                        <c:v>44571</c:v>
                      </c:pt>
                      <c:pt idx="2510">
                        <c:v>44572</c:v>
                      </c:pt>
                      <c:pt idx="2511">
                        <c:v>44573</c:v>
                      </c:pt>
                      <c:pt idx="2512">
                        <c:v>44574</c:v>
                      </c:pt>
                      <c:pt idx="2513">
                        <c:v>44575</c:v>
                      </c:pt>
                      <c:pt idx="2514">
                        <c:v>44578</c:v>
                      </c:pt>
                      <c:pt idx="2515">
                        <c:v>44579</c:v>
                      </c:pt>
                      <c:pt idx="2516">
                        <c:v>44580</c:v>
                      </c:pt>
                      <c:pt idx="2517">
                        <c:v>44581</c:v>
                      </c:pt>
                      <c:pt idx="2518">
                        <c:v>44582</c:v>
                      </c:pt>
                      <c:pt idx="2519">
                        <c:v>44585</c:v>
                      </c:pt>
                      <c:pt idx="2520">
                        <c:v>44586</c:v>
                      </c:pt>
                      <c:pt idx="2521">
                        <c:v>44587</c:v>
                      </c:pt>
                      <c:pt idx="2522">
                        <c:v>44588</c:v>
                      </c:pt>
                      <c:pt idx="2523">
                        <c:v>44589</c:v>
                      </c:pt>
                      <c:pt idx="2524">
                        <c:v>44592</c:v>
                      </c:pt>
                      <c:pt idx="2525">
                        <c:v>44599</c:v>
                      </c:pt>
                      <c:pt idx="2526">
                        <c:v>44600</c:v>
                      </c:pt>
                      <c:pt idx="2527">
                        <c:v>44601</c:v>
                      </c:pt>
                      <c:pt idx="2528">
                        <c:v>44602</c:v>
                      </c:pt>
                      <c:pt idx="2529">
                        <c:v>44603</c:v>
                      </c:pt>
                      <c:pt idx="2530">
                        <c:v>44606</c:v>
                      </c:pt>
                      <c:pt idx="2531">
                        <c:v>44607</c:v>
                      </c:pt>
                      <c:pt idx="2532">
                        <c:v>44608</c:v>
                      </c:pt>
                      <c:pt idx="2533">
                        <c:v>44609</c:v>
                      </c:pt>
                      <c:pt idx="2534">
                        <c:v>44610</c:v>
                      </c:pt>
                      <c:pt idx="2535">
                        <c:v>44613</c:v>
                      </c:pt>
                      <c:pt idx="2536">
                        <c:v>44614</c:v>
                      </c:pt>
                      <c:pt idx="2537">
                        <c:v>44615</c:v>
                      </c:pt>
                      <c:pt idx="2538">
                        <c:v>44616</c:v>
                      </c:pt>
                      <c:pt idx="2539">
                        <c:v>44617</c:v>
                      </c:pt>
                      <c:pt idx="2540">
                        <c:v>44620</c:v>
                      </c:pt>
                      <c:pt idx="2541">
                        <c:v>44621</c:v>
                      </c:pt>
                      <c:pt idx="2542">
                        <c:v>44622</c:v>
                      </c:pt>
                      <c:pt idx="2543">
                        <c:v>44623</c:v>
                      </c:pt>
                      <c:pt idx="2544">
                        <c:v>44624</c:v>
                      </c:pt>
                      <c:pt idx="2545">
                        <c:v>44627</c:v>
                      </c:pt>
                      <c:pt idx="2546">
                        <c:v>44628</c:v>
                      </c:pt>
                      <c:pt idx="2547">
                        <c:v>44629</c:v>
                      </c:pt>
                      <c:pt idx="2548">
                        <c:v>44630</c:v>
                      </c:pt>
                      <c:pt idx="2549">
                        <c:v>44631</c:v>
                      </c:pt>
                      <c:pt idx="2550">
                        <c:v>44634</c:v>
                      </c:pt>
                      <c:pt idx="2551">
                        <c:v>44635</c:v>
                      </c:pt>
                      <c:pt idx="2552">
                        <c:v>44636</c:v>
                      </c:pt>
                      <c:pt idx="2553">
                        <c:v>44637</c:v>
                      </c:pt>
                      <c:pt idx="2554">
                        <c:v>44638</c:v>
                      </c:pt>
                      <c:pt idx="2555">
                        <c:v>44641</c:v>
                      </c:pt>
                      <c:pt idx="2556">
                        <c:v>44642</c:v>
                      </c:pt>
                      <c:pt idx="2557">
                        <c:v>44643</c:v>
                      </c:pt>
                      <c:pt idx="2558">
                        <c:v>44644</c:v>
                      </c:pt>
                      <c:pt idx="2559">
                        <c:v>44645</c:v>
                      </c:pt>
                      <c:pt idx="2560">
                        <c:v>44648</c:v>
                      </c:pt>
                      <c:pt idx="2561">
                        <c:v>44649</c:v>
                      </c:pt>
                      <c:pt idx="2562">
                        <c:v>44650</c:v>
                      </c:pt>
                      <c:pt idx="2563">
                        <c:v>44651</c:v>
                      </c:pt>
                      <c:pt idx="2564">
                        <c:v>44652</c:v>
                      </c:pt>
                      <c:pt idx="2565">
                        <c:v>44653</c:v>
                      </c:pt>
                      <c:pt idx="2566">
                        <c:v>44657</c:v>
                      </c:pt>
                      <c:pt idx="2567">
                        <c:v>44658</c:v>
                      </c:pt>
                      <c:pt idx="2568">
                        <c:v>44659</c:v>
                      </c:pt>
                      <c:pt idx="2569">
                        <c:v>44662</c:v>
                      </c:pt>
                      <c:pt idx="2570">
                        <c:v>44663</c:v>
                      </c:pt>
                      <c:pt idx="2571">
                        <c:v>44664</c:v>
                      </c:pt>
                      <c:pt idx="2572">
                        <c:v>44665</c:v>
                      </c:pt>
                      <c:pt idx="2573">
                        <c:v>44666</c:v>
                      </c:pt>
                      <c:pt idx="2574">
                        <c:v>44669</c:v>
                      </c:pt>
                      <c:pt idx="2575">
                        <c:v>44670</c:v>
                      </c:pt>
                      <c:pt idx="2576">
                        <c:v>44671</c:v>
                      </c:pt>
                      <c:pt idx="2577">
                        <c:v>44672</c:v>
                      </c:pt>
                      <c:pt idx="2578">
                        <c:v>44673</c:v>
                      </c:pt>
                      <c:pt idx="2579">
                        <c:v>44675</c:v>
                      </c:pt>
                      <c:pt idx="2580">
                        <c:v>44676</c:v>
                      </c:pt>
                      <c:pt idx="2581">
                        <c:v>44677</c:v>
                      </c:pt>
                      <c:pt idx="2582">
                        <c:v>44678</c:v>
                      </c:pt>
                      <c:pt idx="2583">
                        <c:v>44679</c:v>
                      </c:pt>
                      <c:pt idx="2584">
                        <c:v>44680</c:v>
                      </c:pt>
                      <c:pt idx="2585">
                        <c:v>44681</c:v>
                      </c:pt>
                      <c:pt idx="2586">
                        <c:v>44686</c:v>
                      </c:pt>
                      <c:pt idx="2587">
                        <c:v>44687</c:v>
                      </c:pt>
                      <c:pt idx="2588">
                        <c:v>44688</c:v>
                      </c:pt>
                      <c:pt idx="2589">
                        <c:v>44690</c:v>
                      </c:pt>
                      <c:pt idx="2590">
                        <c:v>44691</c:v>
                      </c:pt>
                      <c:pt idx="2591">
                        <c:v>44692</c:v>
                      </c:pt>
                      <c:pt idx="2592">
                        <c:v>44693</c:v>
                      </c:pt>
                      <c:pt idx="2593">
                        <c:v>44694</c:v>
                      </c:pt>
                      <c:pt idx="2594">
                        <c:v>44697</c:v>
                      </c:pt>
                      <c:pt idx="2595">
                        <c:v>44698</c:v>
                      </c:pt>
                      <c:pt idx="2596">
                        <c:v>44699</c:v>
                      </c:pt>
                      <c:pt idx="2597">
                        <c:v>44700</c:v>
                      </c:pt>
                      <c:pt idx="2598">
                        <c:v>44701</c:v>
                      </c:pt>
                      <c:pt idx="2599">
                        <c:v>44704</c:v>
                      </c:pt>
                      <c:pt idx="2600">
                        <c:v>44705</c:v>
                      </c:pt>
                      <c:pt idx="2601">
                        <c:v>44706</c:v>
                      </c:pt>
                      <c:pt idx="2602">
                        <c:v>44707</c:v>
                      </c:pt>
                      <c:pt idx="2603">
                        <c:v>44708</c:v>
                      </c:pt>
                      <c:pt idx="2604">
                        <c:v>44711</c:v>
                      </c:pt>
                      <c:pt idx="2605">
                        <c:v>44712</c:v>
                      </c:pt>
                      <c:pt idx="2606">
                        <c:v>44713</c:v>
                      </c:pt>
                      <c:pt idx="2607">
                        <c:v>44714</c:v>
                      </c:pt>
                      <c:pt idx="2608">
                        <c:v>44718</c:v>
                      </c:pt>
                      <c:pt idx="2609">
                        <c:v>44719</c:v>
                      </c:pt>
                      <c:pt idx="2610">
                        <c:v>44720</c:v>
                      </c:pt>
                      <c:pt idx="2611">
                        <c:v>44721</c:v>
                      </c:pt>
                      <c:pt idx="2612">
                        <c:v>44722</c:v>
                      </c:pt>
                      <c:pt idx="2613">
                        <c:v>44725</c:v>
                      </c:pt>
                      <c:pt idx="2614">
                        <c:v>44726</c:v>
                      </c:pt>
                      <c:pt idx="2615">
                        <c:v>44727</c:v>
                      </c:pt>
                      <c:pt idx="2616">
                        <c:v>44728</c:v>
                      </c:pt>
                      <c:pt idx="2617">
                        <c:v>44729</c:v>
                      </c:pt>
                      <c:pt idx="2618">
                        <c:v>44732</c:v>
                      </c:pt>
                      <c:pt idx="2619">
                        <c:v>44733</c:v>
                      </c:pt>
                      <c:pt idx="2620">
                        <c:v>44734</c:v>
                      </c:pt>
                      <c:pt idx="2621">
                        <c:v>44735</c:v>
                      </c:pt>
                      <c:pt idx="2622">
                        <c:v>44736</c:v>
                      </c:pt>
                      <c:pt idx="2623">
                        <c:v>44739</c:v>
                      </c:pt>
                      <c:pt idx="2624">
                        <c:v>44740</c:v>
                      </c:pt>
                      <c:pt idx="2625">
                        <c:v>44741</c:v>
                      </c:pt>
                      <c:pt idx="2626">
                        <c:v>44742</c:v>
                      </c:pt>
                      <c:pt idx="2627">
                        <c:v>44743</c:v>
                      </c:pt>
                      <c:pt idx="2628">
                        <c:v>44746</c:v>
                      </c:pt>
                      <c:pt idx="2629">
                        <c:v>44747</c:v>
                      </c:pt>
                      <c:pt idx="2630">
                        <c:v>44748</c:v>
                      </c:pt>
                      <c:pt idx="2631">
                        <c:v>44749</c:v>
                      </c:pt>
                      <c:pt idx="2632">
                        <c:v>44750</c:v>
                      </c:pt>
                      <c:pt idx="2633">
                        <c:v>44753</c:v>
                      </c:pt>
                      <c:pt idx="2634">
                        <c:v>44754</c:v>
                      </c:pt>
                      <c:pt idx="2635">
                        <c:v>44755</c:v>
                      </c:pt>
                      <c:pt idx="2636">
                        <c:v>44756</c:v>
                      </c:pt>
                      <c:pt idx="2637">
                        <c:v>44757</c:v>
                      </c:pt>
                      <c:pt idx="2638">
                        <c:v>44760</c:v>
                      </c:pt>
                      <c:pt idx="2639">
                        <c:v>44761</c:v>
                      </c:pt>
                      <c:pt idx="2640">
                        <c:v>44762</c:v>
                      </c:pt>
                      <c:pt idx="2641">
                        <c:v>44763</c:v>
                      </c:pt>
                      <c:pt idx="2642">
                        <c:v>44764</c:v>
                      </c:pt>
                      <c:pt idx="2643">
                        <c:v>44767</c:v>
                      </c:pt>
                      <c:pt idx="2644">
                        <c:v>44768</c:v>
                      </c:pt>
                      <c:pt idx="2645">
                        <c:v>44769</c:v>
                      </c:pt>
                      <c:pt idx="2646">
                        <c:v>44770</c:v>
                      </c:pt>
                      <c:pt idx="2647">
                        <c:v>44771</c:v>
                      </c:pt>
                      <c:pt idx="2648">
                        <c:v>44773</c:v>
                      </c:pt>
                      <c:pt idx="2649">
                        <c:v>44774</c:v>
                      </c:pt>
                      <c:pt idx="2650">
                        <c:v>44775</c:v>
                      </c:pt>
                      <c:pt idx="2651">
                        <c:v>44776</c:v>
                      </c:pt>
                      <c:pt idx="2652">
                        <c:v>44777</c:v>
                      </c:pt>
                      <c:pt idx="2653">
                        <c:v>44778</c:v>
                      </c:pt>
                      <c:pt idx="2654">
                        <c:v>44781</c:v>
                      </c:pt>
                      <c:pt idx="2655">
                        <c:v>44782</c:v>
                      </c:pt>
                      <c:pt idx="2656">
                        <c:v>44783</c:v>
                      </c:pt>
                      <c:pt idx="2657">
                        <c:v>44784</c:v>
                      </c:pt>
                      <c:pt idx="2658">
                        <c:v>44785</c:v>
                      </c:pt>
                      <c:pt idx="2659">
                        <c:v>44788</c:v>
                      </c:pt>
                      <c:pt idx="2660">
                        <c:v>44789</c:v>
                      </c:pt>
                      <c:pt idx="2661">
                        <c:v>44790</c:v>
                      </c:pt>
                      <c:pt idx="2662">
                        <c:v>44791</c:v>
                      </c:pt>
                      <c:pt idx="2663">
                        <c:v>44792</c:v>
                      </c:pt>
                      <c:pt idx="2664">
                        <c:v>44795</c:v>
                      </c:pt>
                      <c:pt idx="2665">
                        <c:v>44796</c:v>
                      </c:pt>
                      <c:pt idx="2666">
                        <c:v>44797</c:v>
                      </c:pt>
                      <c:pt idx="2667">
                        <c:v>44798</c:v>
                      </c:pt>
                      <c:pt idx="2668">
                        <c:v>44799</c:v>
                      </c:pt>
                      <c:pt idx="2669">
                        <c:v>44802</c:v>
                      </c:pt>
                      <c:pt idx="2670">
                        <c:v>44803</c:v>
                      </c:pt>
                      <c:pt idx="2671">
                        <c:v>44804</c:v>
                      </c:pt>
                      <c:pt idx="2672">
                        <c:v>44805</c:v>
                      </c:pt>
                      <c:pt idx="2673">
                        <c:v>44806</c:v>
                      </c:pt>
                      <c:pt idx="2674">
                        <c:v>44809</c:v>
                      </c:pt>
                      <c:pt idx="2675">
                        <c:v>44810</c:v>
                      </c:pt>
                      <c:pt idx="2676">
                        <c:v>44811</c:v>
                      </c:pt>
                      <c:pt idx="2677">
                        <c:v>44812</c:v>
                      </c:pt>
                      <c:pt idx="2678">
                        <c:v>44813</c:v>
                      </c:pt>
                      <c:pt idx="2679">
                        <c:v>44817</c:v>
                      </c:pt>
                      <c:pt idx="2680">
                        <c:v>44818</c:v>
                      </c:pt>
                      <c:pt idx="2681">
                        <c:v>44819</c:v>
                      </c:pt>
                      <c:pt idx="2682">
                        <c:v>44820</c:v>
                      </c:pt>
                      <c:pt idx="2683">
                        <c:v>44823</c:v>
                      </c:pt>
                      <c:pt idx="2684">
                        <c:v>44824</c:v>
                      </c:pt>
                      <c:pt idx="2685">
                        <c:v>44825</c:v>
                      </c:pt>
                      <c:pt idx="2686">
                        <c:v>44826</c:v>
                      </c:pt>
                      <c:pt idx="2687">
                        <c:v>44827</c:v>
                      </c:pt>
                      <c:pt idx="2688">
                        <c:v>44830</c:v>
                      </c:pt>
                      <c:pt idx="2689">
                        <c:v>44831</c:v>
                      </c:pt>
                      <c:pt idx="2690">
                        <c:v>44832</c:v>
                      </c:pt>
                      <c:pt idx="2691">
                        <c:v>44833</c:v>
                      </c:pt>
                      <c:pt idx="2692">
                        <c:v>44834</c:v>
                      </c:pt>
                      <c:pt idx="2693">
                        <c:v>44842</c:v>
                      </c:pt>
                      <c:pt idx="2694">
                        <c:v>44843</c:v>
                      </c:pt>
                      <c:pt idx="2695">
                        <c:v>44844</c:v>
                      </c:pt>
                      <c:pt idx="2696">
                        <c:v>44845</c:v>
                      </c:pt>
                      <c:pt idx="2697">
                        <c:v>44846</c:v>
                      </c:pt>
                      <c:pt idx="2698">
                        <c:v>44847</c:v>
                      </c:pt>
                      <c:pt idx="2699">
                        <c:v>44848</c:v>
                      </c:pt>
                      <c:pt idx="2700">
                        <c:v>44851</c:v>
                      </c:pt>
                      <c:pt idx="2701">
                        <c:v>44852</c:v>
                      </c:pt>
                      <c:pt idx="2702">
                        <c:v>44853</c:v>
                      </c:pt>
                      <c:pt idx="2703">
                        <c:v>44854</c:v>
                      </c:pt>
                      <c:pt idx="2704">
                        <c:v>44855</c:v>
                      </c:pt>
                      <c:pt idx="2705">
                        <c:v>44858</c:v>
                      </c:pt>
                      <c:pt idx="2706">
                        <c:v>44859</c:v>
                      </c:pt>
                      <c:pt idx="2707">
                        <c:v>44860</c:v>
                      </c:pt>
                      <c:pt idx="2708">
                        <c:v>44861</c:v>
                      </c:pt>
                      <c:pt idx="2709">
                        <c:v>44862</c:v>
                      </c:pt>
                      <c:pt idx="2710">
                        <c:v>44865</c:v>
                      </c:pt>
                      <c:pt idx="2711">
                        <c:v>44866</c:v>
                      </c:pt>
                      <c:pt idx="2712">
                        <c:v>44867</c:v>
                      </c:pt>
                      <c:pt idx="2713">
                        <c:v>44868</c:v>
                      </c:pt>
                      <c:pt idx="2714">
                        <c:v>44869</c:v>
                      </c:pt>
                      <c:pt idx="2715">
                        <c:v>44872</c:v>
                      </c:pt>
                      <c:pt idx="2716">
                        <c:v>44873</c:v>
                      </c:pt>
                      <c:pt idx="2717">
                        <c:v>44874</c:v>
                      </c:pt>
                      <c:pt idx="2718">
                        <c:v>44875</c:v>
                      </c:pt>
                      <c:pt idx="2719">
                        <c:v>44876</c:v>
                      </c:pt>
                      <c:pt idx="2720">
                        <c:v>44879</c:v>
                      </c:pt>
                      <c:pt idx="2721">
                        <c:v>44880</c:v>
                      </c:pt>
                      <c:pt idx="2722">
                        <c:v>44881</c:v>
                      </c:pt>
                      <c:pt idx="2723">
                        <c:v>44882</c:v>
                      </c:pt>
                      <c:pt idx="2724">
                        <c:v>44883</c:v>
                      </c:pt>
                      <c:pt idx="2725">
                        <c:v>44886</c:v>
                      </c:pt>
                      <c:pt idx="2726">
                        <c:v>44887</c:v>
                      </c:pt>
                      <c:pt idx="2727">
                        <c:v>44888</c:v>
                      </c:pt>
                      <c:pt idx="2728">
                        <c:v>44889</c:v>
                      </c:pt>
                      <c:pt idx="2729">
                        <c:v>44890</c:v>
                      </c:pt>
                      <c:pt idx="2730">
                        <c:v>44893</c:v>
                      </c:pt>
                      <c:pt idx="2731">
                        <c:v>44894</c:v>
                      </c:pt>
                      <c:pt idx="2732">
                        <c:v>44895</c:v>
                      </c:pt>
                      <c:pt idx="2733">
                        <c:v>44896</c:v>
                      </c:pt>
                      <c:pt idx="2734">
                        <c:v>44897</c:v>
                      </c:pt>
                      <c:pt idx="2735">
                        <c:v>44900</c:v>
                      </c:pt>
                      <c:pt idx="2736">
                        <c:v>44901</c:v>
                      </c:pt>
                      <c:pt idx="2737">
                        <c:v>44902</c:v>
                      </c:pt>
                      <c:pt idx="2738">
                        <c:v>44903</c:v>
                      </c:pt>
                      <c:pt idx="2739">
                        <c:v>44904</c:v>
                      </c:pt>
                      <c:pt idx="2740">
                        <c:v>44907</c:v>
                      </c:pt>
                      <c:pt idx="2741">
                        <c:v>44908</c:v>
                      </c:pt>
                      <c:pt idx="2742">
                        <c:v>44909</c:v>
                      </c:pt>
                      <c:pt idx="2743">
                        <c:v>44910</c:v>
                      </c:pt>
                      <c:pt idx="2744">
                        <c:v>44911</c:v>
                      </c:pt>
                      <c:pt idx="2745">
                        <c:v>44914</c:v>
                      </c:pt>
                      <c:pt idx="2746">
                        <c:v>44915</c:v>
                      </c:pt>
                      <c:pt idx="2747">
                        <c:v>44916</c:v>
                      </c:pt>
                      <c:pt idx="2748">
                        <c:v>44917</c:v>
                      </c:pt>
                      <c:pt idx="2749">
                        <c:v>44918</c:v>
                      </c:pt>
                      <c:pt idx="2750">
                        <c:v>44921</c:v>
                      </c:pt>
                      <c:pt idx="2751">
                        <c:v>44922</c:v>
                      </c:pt>
                      <c:pt idx="2752">
                        <c:v>44923</c:v>
                      </c:pt>
                      <c:pt idx="2753">
                        <c:v>44924</c:v>
                      </c:pt>
                      <c:pt idx="2754">
                        <c:v>44925</c:v>
                      </c:pt>
                      <c:pt idx="2755">
                        <c:v>44926</c:v>
                      </c:pt>
                      <c:pt idx="2756">
                        <c:v>44929</c:v>
                      </c:pt>
                      <c:pt idx="2757">
                        <c:v>44930</c:v>
                      </c:pt>
                      <c:pt idx="2758">
                        <c:v>44931</c:v>
                      </c:pt>
                      <c:pt idx="2759">
                        <c:v>44932</c:v>
                      </c:pt>
                      <c:pt idx="2760">
                        <c:v>44935</c:v>
                      </c:pt>
                      <c:pt idx="2761">
                        <c:v>44936</c:v>
                      </c:pt>
                      <c:pt idx="2762">
                        <c:v>44937</c:v>
                      </c:pt>
                      <c:pt idx="2763">
                        <c:v>44938</c:v>
                      </c:pt>
                      <c:pt idx="2764">
                        <c:v>44939</c:v>
                      </c:pt>
                      <c:pt idx="2765">
                        <c:v>44942</c:v>
                      </c:pt>
                      <c:pt idx="2766">
                        <c:v>44943</c:v>
                      </c:pt>
                      <c:pt idx="2767">
                        <c:v>44944</c:v>
                      </c:pt>
                      <c:pt idx="2768">
                        <c:v>44956</c:v>
                      </c:pt>
                      <c:pt idx="2769">
                        <c:v>44957</c:v>
                      </c:pt>
                      <c:pt idx="2770">
                        <c:v>44958</c:v>
                      </c:pt>
                      <c:pt idx="2771">
                        <c:v>44959</c:v>
                      </c:pt>
                      <c:pt idx="2772">
                        <c:v>44960</c:v>
                      </c:pt>
                      <c:pt idx="2773">
                        <c:v>44963</c:v>
                      </c:pt>
                      <c:pt idx="2774">
                        <c:v>44964</c:v>
                      </c:pt>
                      <c:pt idx="2775">
                        <c:v>44965</c:v>
                      </c:pt>
                      <c:pt idx="2776">
                        <c:v>44966</c:v>
                      </c:pt>
                      <c:pt idx="2777">
                        <c:v>44967</c:v>
                      </c:pt>
                      <c:pt idx="2778">
                        <c:v>44970</c:v>
                      </c:pt>
                      <c:pt idx="2779">
                        <c:v>44971</c:v>
                      </c:pt>
                      <c:pt idx="2780">
                        <c:v>44972</c:v>
                      </c:pt>
                      <c:pt idx="2781">
                        <c:v>44973</c:v>
                      </c:pt>
                      <c:pt idx="2782">
                        <c:v>44974</c:v>
                      </c:pt>
                      <c:pt idx="2783">
                        <c:v>44977</c:v>
                      </c:pt>
                      <c:pt idx="2784">
                        <c:v>44978</c:v>
                      </c:pt>
                      <c:pt idx="2785">
                        <c:v>44979</c:v>
                      </c:pt>
                      <c:pt idx="2786">
                        <c:v>44980</c:v>
                      </c:pt>
                      <c:pt idx="2787">
                        <c:v>44981</c:v>
                      </c:pt>
                      <c:pt idx="2788">
                        <c:v>44984</c:v>
                      </c:pt>
                      <c:pt idx="2789">
                        <c:v>44985</c:v>
                      </c:pt>
                      <c:pt idx="2790">
                        <c:v>44986</c:v>
                      </c:pt>
                      <c:pt idx="2791">
                        <c:v>44987</c:v>
                      </c:pt>
                      <c:pt idx="2792">
                        <c:v>44988</c:v>
                      </c:pt>
                      <c:pt idx="2793">
                        <c:v>44991</c:v>
                      </c:pt>
                      <c:pt idx="2794">
                        <c:v>44992</c:v>
                      </c:pt>
                      <c:pt idx="2795">
                        <c:v>44993</c:v>
                      </c:pt>
                      <c:pt idx="2796">
                        <c:v>44994</c:v>
                      </c:pt>
                      <c:pt idx="2797">
                        <c:v>44995</c:v>
                      </c:pt>
                      <c:pt idx="2798">
                        <c:v>44998</c:v>
                      </c:pt>
                      <c:pt idx="2799">
                        <c:v>44999</c:v>
                      </c:pt>
                      <c:pt idx="2800">
                        <c:v>45000</c:v>
                      </c:pt>
                      <c:pt idx="2801">
                        <c:v>45001</c:v>
                      </c:pt>
                      <c:pt idx="2802">
                        <c:v>45002</c:v>
                      </c:pt>
                      <c:pt idx="2803">
                        <c:v>45005</c:v>
                      </c:pt>
                      <c:pt idx="2804">
                        <c:v>45006</c:v>
                      </c:pt>
                      <c:pt idx="2805">
                        <c:v>45007</c:v>
                      </c:pt>
                      <c:pt idx="2806">
                        <c:v>45008</c:v>
                      </c:pt>
                      <c:pt idx="2807">
                        <c:v>45009</c:v>
                      </c:pt>
                      <c:pt idx="2808">
                        <c:v>45012</c:v>
                      </c:pt>
                      <c:pt idx="2809">
                        <c:v>45013</c:v>
                      </c:pt>
                      <c:pt idx="2810">
                        <c:v>45014</c:v>
                      </c:pt>
                      <c:pt idx="2811">
                        <c:v>45015</c:v>
                      </c:pt>
                      <c:pt idx="2812">
                        <c:v>45016</c:v>
                      </c:pt>
                      <c:pt idx="2813">
                        <c:v>45019</c:v>
                      </c:pt>
                      <c:pt idx="2814">
                        <c:v>45020</c:v>
                      </c:pt>
                      <c:pt idx="2815">
                        <c:v>45022</c:v>
                      </c:pt>
                      <c:pt idx="2816">
                        <c:v>45023</c:v>
                      </c:pt>
                      <c:pt idx="2817">
                        <c:v>45026</c:v>
                      </c:pt>
                      <c:pt idx="2818">
                        <c:v>45027</c:v>
                      </c:pt>
                      <c:pt idx="2819">
                        <c:v>45028</c:v>
                      </c:pt>
                      <c:pt idx="2820">
                        <c:v>45029</c:v>
                      </c:pt>
                      <c:pt idx="2821">
                        <c:v>45030</c:v>
                      </c:pt>
                      <c:pt idx="2822">
                        <c:v>45033</c:v>
                      </c:pt>
                      <c:pt idx="2823">
                        <c:v>45034</c:v>
                      </c:pt>
                      <c:pt idx="2824">
                        <c:v>45035</c:v>
                      </c:pt>
                      <c:pt idx="2825">
                        <c:v>45036</c:v>
                      </c:pt>
                      <c:pt idx="2826">
                        <c:v>45037</c:v>
                      </c:pt>
                      <c:pt idx="2827">
                        <c:v>45039</c:v>
                      </c:pt>
                      <c:pt idx="2828">
                        <c:v>45040</c:v>
                      </c:pt>
                      <c:pt idx="2829">
                        <c:v>45041</c:v>
                      </c:pt>
                      <c:pt idx="2830">
                        <c:v>45042</c:v>
                      </c:pt>
                      <c:pt idx="2831">
                        <c:v>45043</c:v>
                      </c:pt>
                      <c:pt idx="2832">
                        <c:v>45044</c:v>
                      </c:pt>
                      <c:pt idx="2833">
                        <c:v>45046</c:v>
                      </c:pt>
                      <c:pt idx="2834">
                        <c:v>45050</c:v>
                      </c:pt>
                      <c:pt idx="2835">
                        <c:v>45051</c:v>
                      </c:pt>
                      <c:pt idx="2836">
                        <c:v>45052</c:v>
                      </c:pt>
                      <c:pt idx="2837">
                        <c:v>45054</c:v>
                      </c:pt>
                      <c:pt idx="2838">
                        <c:v>45055</c:v>
                      </c:pt>
                      <c:pt idx="2839">
                        <c:v>45056</c:v>
                      </c:pt>
                      <c:pt idx="2840">
                        <c:v>45057</c:v>
                      </c:pt>
                      <c:pt idx="2841">
                        <c:v>45058</c:v>
                      </c:pt>
                      <c:pt idx="2842">
                        <c:v>45061</c:v>
                      </c:pt>
                      <c:pt idx="2843">
                        <c:v>45062</c:v>
                      </c:pt>
                      <c:pt idx="2844">
                        <c:v>45063</c:v>
                      </c:pt>
                      <c:pt idx="2845">
                        <c:v>45064</c:v>
                      </c:pt>
                      <c:pt idx="2846">
                        <c:v>45065</c:v>
                      </c:pt>
                      <c:pt idx="2847">
                        <c:v>45068</c:v>
                      </c:pt>
                      <c:pt idx="2848">
                        <c:v>45069</c:v>
                      </c:pt>
                      <c:pt idx="2849">
                        <c:v>45070</c:v>
                      </c:pt>
                      <c:pt idx="2850">
                        <c:v>45071</c:v>
                      </c:pt>
                      <c:pt idx="2851">
                        <c:v>45072</c:v>
                      </c:pt>
                      <c:pt idx="2852">
                        <c:v>45075</c:v>
                      </c:pt>
                      <c:pt idx="2853">
                        <c:v>45076</c:v>
                      </c:pt>
                      <c:pt idx="2854">
                        <c:v>45077</c:v>
                      </c:pt>
                      <c:pt idx="2855">
                        <c:v>45078</c:v>
                      </c:pt>
                      <c:pt idx="2856">
                        <c:v>45079</c:v>
                      </c:pt>
                      <c:pt idx="2857">
                        <c:v>45082</c:v>
                      </c:pt>
                      <c:pt idx="2858">
                        <c:v>45083</c:v>
                      </c:pt>
                      <c:pt idx="2859">
                        <c:v>45084</c:v>
                      </c:pt>
                      <c:pt idx="2860">
                        <c:v>45085</c:v>
                      </c:pt>
                      <c:pt idx="2861">
                        <c:v>45086</c:v>
                      </c:pt>
                      <c:pt idx="2862">
                        <c:v>45089</c:v>
                      </c:pt>
                      <c:pt idx="2863">
                        <c:v>45090</c:v>
                      </c:pt>
                      <c:pt idx="2864">
                        <c:v>45091</c:v>
                      </c:pt>
                      <c:pt idx="2865">
                        <c:v>45092</c:v>
                      </c:pt>
                      <c:pt idx="2866">
                        <c:v>45093</c:v>
                      </c:pt>
                      <c:pt idx="2867">
                        <c:v>45096</c:v>
                      </c:pt>
                      <c:pt idx="2868">
                        <c:v>45097</c:v>
                      </c:pt>
                      <c:pt idx="2869">
                        <c:v>45098</c:v>
                      </c:pt>
                      <c:pt idx="2870">
                        <c:v>45102</c:v>
                      </c:pt>
                      <c:pt idx="2871">
                        <c:v>45103</c:v>
                      </c:pt>
                      <c:pt idx="2872">
                        <c:v>45104</c:v>
                      </c:pt>
                      <c:pt idx="2873">
                        <c:v>45105</c:v>
                      </c:pt>
                      <c:pt idx="2874">
                        <c:v>45106</c:v>
                      </c:pt>
                      <c:pt idx="2875">
                        <c:v>45107</c:v>
                      </c:pt>
                      <c:pt idx="2876">
                        <c:v>45110</c:v>
                      </c:pt>
                      <c:pt idx="2877">
                        <c:v>45111</c:v>
                      </c:pt>
                      <c:pt idx="2878">
                        <c:v>45112</c:v>
                      </c:pt>
                      <c:pt idx="2879">
                        <c:v>45113</c:v>
                      </c:pt>
                      <c:pt idx="2880">
                        <c:v>45114</c:v>
                      </c:pt>
                      <c:pt idx="2881">
                        <c:v>45117</c:v>
                      </c:pt>
                      <c:pt idx="2882">
                        <c:v>45118</c:v>
                      </c:pt>
                      <c:pt idx="2883">
                        <c:v>45119</c:v>
                      </c:pt>
                      <c:pt idx="2884">
                        <c:v>45120</c:v>
                      </c:pt>
                      <c:pt idx="2885">
                        <c:v>45121</c:v>
                      </c:pt>
                      <c:pt idx="2886">
                        <c:v>45124</c:v>
                      </c:pt>
                      <c:pt idx="2887">
                        <c:v>45125</c:v>
                      </c:pt>
                      <c:pt idx="2888">
                        <c:v>45126</c:v>
                      </c:pt>
                      <c:pt idx="2889">
                        <c:v>45127</c:v>
                      </c:pt>
                      <c:pt idx="2890">
                        <c:v>45128</c:v>
                      </c:pt>
                      <c:pt idx="2891">
                        <c:v>45131</c:v>
                      </c:pt>
                      <c:pt idx="2892">
                        <c:v>45132</c:v>
                      </c:pt>
                      <c:pt idx="2893">
                        <c:v>45133</c:v>
                      </c:pt>
                      <c:pt idx="2894">
                        <c:v>45134</c:v>
                      </c:pt>
                      <c:pt idx="2895">
                        <c:v>45135</c:v>
                      </c:pt>
                      <c:pt idx="2896">
                        <c:v>45138</c:v>
                      </c:pt>
                      <c:pt idx="2897">
                        <c:v>45139</c:v>
                      </c:pt>
                      <c:pt idx="2898">
                        <c:v>45140</c:v>
                      </c:pt>
                      <c:pt idx="2899">
                        <c:v>45141</c:v>
                      </c:pt>
                      <c:pt idx="2900">
                        <c:v>45142</c:v>
                      </c:pt>
                      <c:pt idx="2901">
                        <c:v>45145</c:v>
                      </c:pt>
                      <c:pt idx="2902">
                        <c:v>45146</c:v>
                      </c:pt>
                      <c:pt idx="2903">
                        <c:v>45147</c:v>
                      </c:pt>
                      <c:pt idx="2904">
                        <c:v>45148</c:v>
                      </c:pt>
                      <c:pt idx="2905">
                        <c:v>45149</c:v>
                      </c:pt>
                      <c:pt idx="2906">
                        <c:v>45152</c:v>
                      </c:pt>
                      <c:pt idx="2907">
                        <c:v>45153</c:v>
                      </c:pt>
                      <c:pt idx="2908">
                        <c:v>45154</c:v>
                      </c:pt>
                      <c:pt idx="2909">
                        <c:v>45155</c:v>
                      </c:pt>
                      <c:pt idx="2910">
                        <c:v>45156</c:v>
                      </c:pt>
                      <c:pt idx="2911">
                        <c:v>45159</c:v>
                      </c:pt>
                      <c:pt idx="2912">
                        <c:v>45160</c:v>
                      </c:pt>
                      <c:pt idx="2913">
                        <c:v>45161</c:v>
                      </c:pt>
                      <c:pt idx="2914">
                        <c:v>45162</c:v>
                      </c:pt>
                      <c:pt idx="2915">
                        <c:v>45163</c:v>
                      </c:pt>
                      <c:pt idx="2916">
                        <c:v>45166</c:v>
                      </c:pt>
                      <c:pt idx="2917">
                        <c:v>45167</c:v>
                      </c:pt>
                      <c:pt idx="2918">
                        <c:v>45168</c:v>
                      </c:pt>
                      <c:pt idx="2919">
                        <c:v>45169</c:v>
                      </c:pt>
                      <c:pt idx="2920">
                        <c:v>45170</c:v>
                      </c:pt>
                      <c:pt idx="2921">
                        <c:v>45173</c:v>
                      </c:pt>
                      <c:pt idx="2922">
                        <c:v>45174</c:v>
                      </c:pt>
                      <c:pt idx="2923">
                        <c:v>45175</c:v>
                      </c:pt>
                      <c:pt idx="2924">
                        <c:v>45176</c:v>
                      </c:pt>
                      <c:pt idx="2925">
                        <c:v>45177</c:v>
                      </c:pt>
                      <c:pt idx="2926">
                        <c:v>45180</c:v>
                      </c:pt>
                      <c:pt idx="2927">
                        <c:v>45181</c:v>
                      </c:pt>
                      <c:pt idx="2928">
                        <c:v>45182</c:v>
                      </c:pt>
                      <c:pt idx="2929">
                        <c:v>45183</c:v>
                      </c:pt>
                      <c:pt idx="2930">
                        <c:v>45184</c:v>
                      </c:pt>
                      <c:pt idx="2931">
                        <c:v>45187</c:v>
                      </c:pt>
                      <c:pt idx="2932">
                        <c:v>45188</c:v>
                      </c:pt>
                      <c:pt idx="2933">
                        <c:v>45189</c:v>
                      </c:pt>
                      <c:pt idx="2934">
                        <c:v>45190</c:v>
                      </c:pt>
                      <c:pt idx="2935">
                        <c:v>45191</c:v>
                      </c:pt>
                      <c:pt idx="2936">
                        <c:v>45194</c:v>
                      </c:pt>
                      <c:pt idx="2937">
                        <c:v>45195</c:v>
                      </c:pt>
                      <c:pt idx="2938">
                        <c:v>45196</c:v>
                      </c:pt>
                      <c:pt idx="2939">
                        <c:v>45197</c:v>
                      </c:pt>
                      <c:pt idx="2940">
                        <c:v>45199</c:v>
                      </c:pt>
                      <c:pt idx="2941">
                        <c:v>45206</c:v>
                      </c:pt>
                      <c:pt idx="2942">
                        <c:v>45207</c:v>
                      </c:pt>
                      <c:pt idx="2943">
                        <c:v>45208</c:v>
                      </c:pt>
                      <c:pt idx="2944">
                        <c:v>45209</c:v>
                      </c:pt>
                      <c:pt idx="2945">
                        <c:v>45210</c:v>
                      </c:pt>
                      <c:pt idx="2946">
                        <c:v>45211</c:v>
                      </c:pt>
                      <c:pt idx="2947">
                        <c:v>45212</c:v>
                      </c:pt>
                      <c:pt idx="2948">
                        <c:v>45215</c:v>
                      </c:pt>
                      <c:pt idx="2949">
                        <c:v>45216</c:v>
                      </c:pt>
                      <c:pt idx="2950">
                        <c:v>45217</c:v>
                      </c:pt>
                      <c:pt idx="2951">
                        <c:v>45218</c:v>
                      </c:pt>
                      <c:pt idx="2952">
                        <c:v>45219</c:v>
                      </c:pt>
                      <c:pt idx="2953">
                        <c:v>45222</c:v>
                      </c:pt>
                      <c:pt idx="2954">
                        <c:v>45223</c:v>
                      </c:pt>
                      <c:pt idx="2955">
                        <c:v>45224</c:v>
                      </c:pt>
                      <c:pt idx="2956">
                        <c:v>45225</c:v>
                      </c:pt>
                      <c:pt idx="2957">
                        <c:v>45226</c:v>
                      </c:pt>
                      <c:pt idx="2958">
                        <c:v>45229</c:v>
                      </c:pt>
                      <c:pt idx="2959">
                        <c:v>45230</c:v>
                      </c:pt>
                      <c:pt idx="2960">
                        <c:v>45231</c:v>
                      </c:pt>
                      <c:pt idx="2961">
                        <c:v>45232</c:v>
                      </c:pt>
                      <c:pt idx="2962">
                        <c:v>45233</c:v>
                      </c:pt>
                      <c:pt idx="2963">
                        <c:v>45236</c:v>
                      </c:pt>
                      <c:pt idx="2964">
                        <c:v>45237</c:v>
                      </c:pt>
                      <c:pt idx="2965">
                        <c:v>45238</c:v>
                      </c:pt>
                      <c:pt idx="2966">
                        <c:v>45239</c:v>
                      </c:pt>
                      <c:pt idx="2967">
                        <c:v>45240</c:v>
                      </c:pt>
                      <c:pt idx="2968">
                        <c:v>45243</c:v>
                      </c:pt>
                      <c:pt idx="2969">
                        <c:v>45244</c:v>
                      </c:pt>
                      <c:pt idx="2970">
                        <c:v>45245</c:v>
                      </c:pt>
                      <c:pt idx="2971">
                        <c:v>45246</c:v>
                      </c:pt>
                      <c:pt idx="2972">
                        <c:v>45247</c:v>
                      </c:pt>
                      <c:pt idx="2973">
                        <c:v>45250</c:v>
                      </c:pt>
                      <c:pt idx="2974">
                        <c:v>45251</c:v>
                      </c:pt>
                      <c:pt idx="2975">
                        <c:v>45252</c:v>
                      </c:pt>
                      <c:pt idx="2976">
                        <c:v>45253</c:v>
                      </c:pt>
                      <c:pt idx="2977">
                        <c:v>45254</c:v>
                      </c:pt>
                      <c:pt idx="2978">
                        <c:v>45257</c:v>
                      </c:pt>
                      <c:pt idx="2979">
                        <c:v>45258</c:v>
                      </c:pt>
                      <c:pt idx="2980">
                        <c:v>45259</c:v>
                      </c:pt>
                      <c:pt idx="2981">
                        <c:v>45260</c:v>
                      </c:pt>
                      <c:pt idx="2982">
                        <c:v>45261</c:v>
                      </c:pt>
                      <c:pt idx="2983">
                        <c:v>45264</c:v>
                      </c:pt>
                      <c:pt idx="2984">
                        <c:v>45265</c:v>
                      </c:pt>
                      <c:pt idx="2985">
                        <c:v>45266</c:v>
                      </c:pt>
                      <c:pt idx="2986">
                        <c:v>45267</c:v>
                      </c:pt>
                      <c:pt idx="2987">
                        <c:v>45268</c:v>
                      </c:pt>
                      <c:pt idx="2988">
                        <c:v>45271</c:v>
                      </c:pt>
                      <c:pt idx="2989">
                        <c:v>45272</c:v>
                      </c:pt>
                      <c:pt idx="2990">
                        <c:v>45273</c:v>
                      </c:pt>
                      <c:pt idx="2991">
                        <c:v>45274</c:v>
                      </c:pt>
                      <c:pt idx="2992">
                        <c:v>45275</c:v>
                      </c:pt>
                      <c:pt idx="2993">
                        <c:v>45278</c:v>
                      </c:pt>
                      <c:pt idx="2994">
                        <c:v>45279</c:v>
                      </c:pt>
                      <c:pt idx="2995">
                        <c:v>45280</c:v>
                      </c:pt>
                      <c:pt idx="2996">
                        <c:v>45281</c:v>
                      </c:pt>
                      <c:pt idx="2997">
                        <c:v>45282</c:v>
                      </c:pt>
                      <c:pt idx="2998">
                        <c:v>45285</c:v>
                      </c:pt>
                      <c:pt idx="2999">
                        <c:v>45286</c:v>
                      </c:pt>
                      <c:pt idx="3000">
                        <c:v>45287</c:v>
                      </c:pt>
                      <c:pt idx="3001">
                        <c:v>45288</c:v>
                      </c:pt>
                      <c:pt idx="3002">
                        <c:v>45289</c:v>
                      </c:pt>
                      <c:pt idx="3003">
                        <c:v>45291</c:v>
                      </c:pt>
                      <c:pt idx="3004">
                        <c:v>45293</c:v>
                      </c:pt>
                      <c:pt idx="3005">
                        <c:v>45294</c:v>
                      </c:pt>
                      <c:pt idx="3006">
                        <c:v>45295</c:v>
                      </c:pt>
                      <c:pt idx="3007">
                        <c:v>45296</c:v>
                      </c:pt>
                      <c:pt idx="3008">
                        <c:v>45299</c:v>
                      </c:pt>
                      <c:pt idx="3009">
                        <c:v>45300</c:v>
                      </c:pt>
                      <c:pt idx="3010">
                        <c:v>45301</c:v>
                      </c:pt>
                      <c:pt idx="3011">
                        <c:v>45302</c:v>
                      </c:pt>
                      <c:pt idx="3012">
                        <c:v>45303</c:v>
                      </c:pt>
                      <c:pt idx="3013">
                        <c:v>45306</c:v>
                      </c:pt>
                      <c:pt idx="3014">
                        <c:v>45307</c:v>
                      </c:pt>
                      <c:pt idx="3015">
                        <c:v>45308</c:v>
                      </c:pt>
                      <c:pt idx="3016">
                        <c:v>45309</c:v>
                      </c:pt>
                      <c:pt idx="3017">
                        <c:v>45310</c:v>
                      </c:pt>
                      <c:pt idx="3018">
                        <c:v>45313</c:v>
                      </c:pt>
                      <c:pt idx="3019">
                        <c:v>45314</c:v>
                      </c:pt>
                      <c:pt idx="3020">
                        <c:v>45315</c:v>
                      </c:pt>
                      <c:pt idx="3021">
                        <c:v>45316</c:v>
                      </c:pt>
                      <c:pt idx="3022">
                        <c:v>45317</c:v>
                      </c:pt>
                      <c:pt idx="3023">
                        <c:v>45320</c:v>
                      </c:pt>
                      <c:pt idx="3024">
                        <c:v>45321</c:v>
                      </c:pt>
                      <c:pt idx="3025">
                        <c:v>45322</c:v>
                      </c:pt>
                      <c:pt idx="3026">
                        <c:v>45323</c:v>
                      </c:pt>
                      <c:pt idx="3027">
                        <c:v>45324</c:v>
                      </c:pt>
                      <c:pt idx="3028">
                        <c:v>45326</c:v>
                      </c:pt>
                      <c:pt idx="3029">
                        <c:v>45327</c:v>
                      </c:pt>
                      <c:pt idx="3030">
                        <c:v>45328</c:v>
                      </c:pt>
                      <c:pt idx="3031">
                        <c:v>45329</c:v>
                      </c:pt>
                      <c:pt idx="3032">
                        <c:v>45340</c:v>
                      </c:pt>
                      <c:pt idx="3033">
                        <c:v>45341</c:v>
                      </c:pt>
                      <c:pt idx="3034">
                        <c:v>45342</c:v>
                      </c:pt>
                      <c:pt idx="3035">
                        <c:v>45343</c:v>
                      </c:pt>
                      <c:pt idx="3036">
                        <c:v>45344</c:v>
                      </c:pt>
                      <c:pt idx="3037">
                        <c:v>45345</c:v>
                      </c:pt>
                      <c:pt idx="3038">
                        <c:v>45348</c:v>
                      </c:pt>
                      <c:pt idx="3039">
                        <c:v>45349</c:v>
                      </c:pt>
                      <c:pt idx="3040">
                        <c:v>45350</c:v>
                      </c:pt>
                      <c:pt idx="3041">
                        <c:v>45351</c:v>
                      </c:pt>
                      <c:pt idx="3042">
                        <c:v>45352</c:v>
                      </c:pt>
                      <c:pt idx="3043">
                        <c:v>45355</c:v>
                      </c:pt>
                      <c:pt idx="3044">
                        <c:v>45356</c:v>
                      </c:pt>
                      <c:pt idx="3045">
                        <c:v>45357</c:v>
                      </c:pt>
                      <c:pt idx="3046">
                        <c:v>45358</c:v>
                      </c:pt>
                      <c:pt idx="3047">
                        <c:v>45359</c:v>
                      </c:pt>
                      <c:pt idx="3048">
                        <c:v>45362</c:v>
                      </c:pt>
                      <c:pt idx="3049">
                        <c:v>45363</c:v>
                      </c:pt>
                      <c:pt idx="3050">
                        <c:v>45364</c:v>
                      </c:pt>
                      <c:pt idx="3051">
                        <c:v>45365</c:v>
                      </c:pt>
                      <c:pt idx="3052">
                        <c:v>45366</c:v>
                      </c:pt>
                      <c:pt idx="3053">
                        <c:v>45369</c:v>
                      </c:pt>
                      <c:pt idx="3054">
                        <c:v>45370</c:v>
                      </c:pt>
                      <c:pt idx="3055">
                        <c:v>45371</c:v>
                      </c:pt>
                      <c:pt idx="3056">
                        <c:v>45372</c:v>
                      </c:pt>
                      <c:pt idx="3057">
                        <c:v>45373</c:v>
                      </c:pt>
                      <c:pt idx="3058">
                        <c:v>45376</c:v>
                      </c:pt>
                      <c:pt idx="3059">
                        <c:v>45377</c:v>
                      </c:pt>
                      <c:pt idx="3060">
                        <c:v>45378</c:v>
                      </c:pt>
                      <c:pt idx="3061">
                        <c:v>45379</c:v>
                      </c:pt>
                      <c:pt idx="3062">
                        <c:v>45380</c:v>
                      </c:pt>
                      <c:pt idx="3063">
                        <c:v>45382</c:v>
                      </c:pt>
                      <c:pt idx="3064">
                        <c:v>45383</c:v>
                      </c:pt>
                      <c:pt idx="3065">
                        <c:v>45384</c:v>
                      </c:pt>
                      <c:pt idx="3066">
                        <c:v>45385</c:v>
                      </c:pt>
                      <c:pt idx="3067">
                        <c:v>45389</c:v>
                      </c:pt>
                      <c:pt idx="3068">
                        <c:v>45390</c:v>
                      </c:pt>
                      <c:pt idx="3069">
                        <c:v>45391</c:v>
                      </c:pt>
                      <c:pt idx="3070">
                        <c:v>45392</c:v>
                      </c:pt>
                      <c:pt idx="3071">
                        <c:v>45393</c:v>
                      </c:pt>
                      <c:pt idx="3072">
                        <c:v>45394</c:v>
                      </c:pt>
                      <c:pt idx="3073">
                        <c:v>45397</c:v>
                      </c:pt>
                      <c:pt idx="3074">
                        <c:v>45398</c:v>
                      </c:pt>
                      <c:pt idx="3075">
                        <c:v>45399</c:v>
                      </c:pt>
                      <c:pt idx="3076">
                        <c:v>45400</c:v>
                      </c:pt>
                      <c:pt idx="3077">
                        <c:v>45401</c:v>
                      </c:pt>
                      <c:pt idx="3078">
                        <c:v>45404</c:v>
                      </c:pt>
                      <c:pt idx="3079">
                        <c:v>45405</c:v>
                      </c:pt>
                      <c:pt idx="3080">
                        <c:v>45406</c:v>
                      </c:pt>
                      <c:pt idx="3081">
                        <c:v>45407</c:v>
                      </c:pt>
                      <c:pt idx="3082">
                        <c:v>45408</c:v>
                      </c:pt>
                      <c:pt idx="3083">
                        <c:v>45410</c:v>
                      </c:pt>
                      <c:pt idx="3084">
                        <c:v>45411</c:v>
                      </c:pt>
                      <c:pt idx="3085">
                        <c:v>45412</c:v>
                      </c:pt>
                      <c:pt idx="3086">
                        <c:v>45418</c:v>
                      </c:pt>
                      <c:pt idx="3087">
                        <c:v>45419</c:v>
                      </c:pt>
                      <c:pt idx="3088">
                        <c:v>45420</c:v>
                      </c:pt>
                      <c:pt idx="3089">
                        <c:v>45421</c:v>
                      </c:pt>
                      <c:pt idx="3090">
                        <c:v>45422</c:v>
                      </c:pt>
                      <c:pt idx="3091">
                        <c:v>45423</c:v>
                      </c:pt>
                      <c:pt idx="3092">
                        <c:v>45425</c:v>
                      </c:pt>
                      <c:pt idx="3093">
                        <c:v>45426</c:v>
                      </c:pt>
                      <c:pt idx="3094">
                        <c:v>45427</c:v>
                      </c:pt>
                      <c:pt idx="3095">
                        <c:v>45428</c:v>
                      </c:pt>
                      <c:pt idx="3096">
                        <c:v>45429</c:v>
                      </c:pt>
                      <c:pt idx="3097">
                        <c:v>45432</c:v>
                      </c:pt>
                      <c:pt idx="3098">
                        <c:v>45433</c:v>
                      </c:pt>
                      <c:pt idx="3099">
                        <c:v>45434</c:v>
                      </c:pt>
                      <c:pt idx="3100">
                        <c:v>45435</c:v>
                      </c:pt>
                      <c:pt idx="3101">
                        <c:v>45436</c:v>
                      </c:pt>
                      <c:pt idx="3102">
                        <c:v>45439</c:v>
                      </c:pt>
                      <c:pt idx="3103">
                        <c:v>45440</c:v>
                      </c:pt>
                      <c:pt idx="3104">
                        <c:v>45441</c:v>
                      </c:pt>
                      <c:pt idx="3105">
                        <c:v>45442</c:v>
                      </c:pt>
                      <c:pt idx="3106">
                        <c:v>45443</c:v>
                      </c:pt>
                      <c:pt idx="3107">
                        <c:v>45446</c:v>
                      </c:pt>
                      <c:pt idx="3108">
                        <c:v>45447</c:v>
                      </c:pt>
                      <c:pt idx="3109">
                        <c:v>45448</c:v>
                      </c:pt>
                      <c:pt idx="3110">
                        <c:v>45449</c:v>
                      </c:pt>
                      <c:pt idx="3111">
                        <c:v>45450</c:v>
                      </c:pt>
                      <c:pt idx="3112">
                        <c:v>45454</c:v>
                      </c:pt>
                      <c:pt idx="3113">
                        <c:v>45455</c:v>
                      </c:pt>
                      <c:pt idx="3114">
                        <c:v>45456</c:v>
                      </c:pt>
                      <c:pt idx="3115">
                        <c:v>45457</c:v>
                      </c:pt>
                      <c:pt idx="3116">
                        <c:v>45460</c:v>
                      </c:pt>
                      <c:pt idx="3117">
                        <c:v>45461</c:v>
                      </c:pt>
                      <c:pt idx="3118">
                        <c:v>45462</c:v>
                      </c:pt>
                      <c:pt idx="3119">
                        <c:v>45463</c:v>
                      </c:pt>
                      <c:pt idx="3120">
                        <c:v>45464</c:v>
                      </c:pt>
                      <c:pt idx="3121">
                        <c:v>45467</c:v>
                      </c:pt>
                      <c:pt idx="3122">
                        <c:v>45468</c:v>
                      </c:pt>
                      <c:pt idx="3123">
                        <c:v>45469</c:v>
                      </c:pt>
                      <c:pt idx="3124">
                        <c:v>45470</c:v>
                      </c:pt>
                      <c:pt idx="3125">
                        <c:v>45471</c:v>
                      </c:pt>
                      <c:pt idx="3126">
                        <c:v>45473</c:v>
                      </c:pt>
                      <c:pt idx="3127">
                        <c:v>45474</c:v>
                      </c:pt>
                      <c:pt idx="3128">
                        <c:v>45475</c:v>
                      </c:pt>
                      <c:pt idx="3129">
                        <c:v>45476</c:v>
                      </c:pt>
                      <c:pt idx="3130">
                        <c:v>45477</c:v>
                      </c:pt>
                      <c:pt idx="3131">
                        <c:v>45478</c:v>
                      </c:pt>
                      <c:pt idx="3132">
                        <c:v>45481</c:v>
                      </c:pt>
                      <c:pt idx="3133">
                        <c:v>45482</c:v>
                      </c:pt>
                      <c:pt idx="3134">
                        <c:v>45483</c:v>
                      </c:pt>
                      <c:pt idx="3135">
                        <c:v>45484</c:v>
                      </c:pt>
                      <c:pt idx="3136">
                        <c:v>45485</c:v>
                      </c:pt>
                      <c:pt idx="3137">
                        <c:v>45488</c:v>
                      </c:pt>
                      <c:pt idx="3138">
                        <c:v>45489</c:v>
                      </c:pt>
                      <c:pt idx="3139">
                        <c:v>45490</c:v>
                      </c:pt>
                      <c:pt idx="3140">
                        <c:v>45491</c:v>
                      </c:pt>
                      <c:pt idx="3141">
                        <c:v>45492</c:v>
                      </c:pt>
                      <c:pt idx="3142">
                        <c:v>45495</c:v>
                      </c:pt>
                      <c:pt idx="3143">
                        <c:v>45496</c:v>
                      </c:pt>
                      <c:pt idx="3144">
                        <c:v>45497</c:v>
                      </c:pt>
                      <c:pt idx="3145">
                        <c:v>45498</c:v>
                      </c:pt>
                      <c:pt idx="3146">
                        <c:v>45499</c:v>
                      </c:pt>
                      <c:pt idx="3147">
                        <c:v>45502</c:v>
                      </c:pt>
                      <c:pt idx="3148">
                        <c:v>45503</c:v>
                      </c:pt>
                      <c:pt idx="3149">
                        <c:v>45504</c:v>
                      </c:pt>
                      <c:pt idx="3150">
                        <c:v>45505</c:v>
                      </c:pt>
                      <c:pt idx="3151">
                        <c:v>45506</c:v>
                      </c:pt>
                      <c:pt idx="3152">
                        <c:v>45509</c:v>
                      </c:pt>
                      <c:pt idx="3153">
                        <c:v>45510</c:v>
                      </c:pt>
                      <c:pt idx="3154">
                        <c:v>45511</c:v>
                      </c:pt>
                      <c:pt idx="3155">
                        <c:v>45512</c:v>
                      </c:pt>
                      <c:pt idx="3156">
                        <c:v>45513</c:v>
                      </c:pt>
                      <c:pt idx="3157">
                        <c:v>45516</c:v>
                      </c:pt>
                      <c:pt idx="3158">
                        <c:v>45517</c:v>
                      </c:pt>
                      <c:pt idx="3159">
                        <c:v>45518</c:v>
                      </c:pt>
                      <c:pt idx="3160">
                        <c:v>45519</c:v>
                      </c:pt>
                      <c:pt idx="3161">
                        <c:v>45520</c:v>
                      </c:pt>
                      <c:pt idx="3162">
                        <c:v>45523</c:v>
                      </c:pt>
                      <c:pt idx="3163">
                        <c:v>45524</c:v>
                      </c:pt>
                      <c:pt idx="3164">
                        <c:v>45525</c:v>
                      </c:pt>
                      <c:pt idx="3165">
                        <c:v>45526</c:v>
                      </c:pt>
                      <c:pt idx="3166">
                        <c:v>45527</c:v>
                      </c:pt>
                      <c:pt idx="3167">
                        <c:v>45530</c:v>
                      </c:pt>
                      <c:pt idx="3168">
                        <c:v>45531</c:v>
                      </c:pt>
                      <c:pt idx="3169">
                        <c:v>45532</c:v>
                      </c:pt>
                      <c:pt idx="3170">
                        <c:v>45533</c:v>
                      </c:pt>
                      <c:pt idx="3171">
                        <c:v>45534</c:v>
                      </c:pt>
                      <c:pt idx="3172">
                        <c:v>45535</c:v>
                      </c:pt>
                      <c:pt idx="3173">
                        <c:v>45537</c:v>
                      </c:pt>
                      <c:pt idx="3174">
                        <c:v>45538</c:v>
                      </c:pt>
                      <c:pt idx="3175">
                        <c:v>45539</c:v>
                      </c:pt>
                      <c:pt idx="3176">
                        <c:v>45540</c:v>
                      </c:pt>
                      <c:pt idx="3177">
                        <c:v>45541</c:v>
                      </c:pt>
                      <c:pt idx="3178">
                        <c:v>45544</c:v>
                      </c:pt>
                      <c:pt idx="3179">
                        <c:v>45545</c:v>
                      </c:pt>
                      <c:pt idx="3180">
                        <c:v>45546</c:v>
                      </c:pt>
                      <c:pt idx="3181">
                        <c:v>45547</c:v>
                      </c:pt>
                      <c:pt idx="3182">
                        <c:v>45548</c:v>
                      </c:pt>
                      <c:pt idx="3183">
                        <c:v>45549</c:v>
                      </c:pt>
                      <c:pt idx="3184">
                        <c:v>45553</c:v>
                      </c:pt>
                      <c:pt idx="3185">
                        <c:v>45554</c:v>
                      </c:pt>
                      <c:pt idx="3186">
                        <c:v>45555</c:v>
                      </c:pt>
                      <c:pt idx="3187">
                        <c:v>45558</c:v>
                      </c:pt>
                      <c:pt idx="3188">
                        <c:v>45559</c:v>
                      </c:pt>
                      <c:pt idx="3189">
                        <c:v>45560</c:v>
                      </c:pt>
                      <c:pt idx="3190">
                        <c:v>45561</c:v>
                      </c:pt>
                      <c:pt idx="3191">
                        <c:v>45562</c:v>
                      </c:pt>
                      <c:pt idx="3192">
                        <c:v>45564</c:v>
                      </c:pt>
                      <c:pt idx="3193">
                        <c:v>45565</c:v>
                      </c:pt>
                      <c:pt idx="3194">
                        <c:v>45573</c:v>
                      </c:pt>
                      <c:pt idx="3195">
                        <c:v>45574</c:v>
                      </c:pt>
                      <c:pt idx="3196">
                        <c:v>45575</c:v>
                      </c:pt>
                      <c:pt idx="3197">
                        <c:v>45576</c:v>
                      </c:pt>
                      <c:pt idx="3198">
                        <c:v>45577</c:v>
                      </c:pt>
                      <c:pt idx="3199">
                        <c:v>45579</c:v>
                      </c:pt>
                      <c:pt idx="3200">
                        <c:v>45580</c:v>
                      </c:pt>
                      <c:pt idx="3201">
                        <c:v>45581</c:v>
                      </c:pt>
                      <c:pt idx="3202">
                        <c:v>45582</c:v>
                      </c:pt>
                      <c:pt idx="3203">
                        <c:v>45583</c:v>
                      </c:pt>
                      <c:pt idx="3204">
                        <c:v>45586</c:v>
                      </c:pt>
                      <c:pt idx="3205">
                        <c:v>45587</c:v>
                      </c:pt>
                      <c:pt idx="3206">
                        <c:v>45588</c:v>
                      </c:pt>
                      <c:pt idx="3207">
                        <c:v>45589</c:v>
                      </c:pt>
                      <c:pt idx="3208">
                        <c:v>45590</c:v>
                      </c:pt>
                      <c:pt idx="3209">
                        <c:v>45593</c:v>
                      </c:pt>
                      <c:pt idx="3210">
                        <c:v>45594</c:v>
                      </c:pt>
                      <c:pt idx="3211">
                        <c:v>45595</c:v>
                      </c:pt>
                      <c:pt idx="3212">
                        <c:v>45596</c:v>
                      </c:pt>
                      <c:pt idx="3213">
                        <c:v>45597</c:v>
                      </c:pt>
                      <c:pt idx="3214">
                        <c:v>45600</c:v>
                      </c:pt>
                      <c:pt idx="3215">
                        <c:v>45601</c:v>
                      </c:pt>
                      <c:pt idx="3216">
                        <c:v>45602</c:v>
                      </c:pt>
                      <c:pt idx="3217">
                        <c:v>45603</c:v>
                      </c:pt>
                      <c:pt idx="3218">
                        <c:v>45604</c:v>
                      </c:pt>
                      <c:pt idx="3219">
                        <c:v>45607</c:v>
                      </c:pt>
                      <c:pt idx="3220">
                        <c:v>45608</c:v>
                      </c:pt>
                      <c:pt idx="3221">
                        <c:v>45609</c:v>
                      </c:pt>
                      <c:pt idx="3222">
                        <c:v>45610</c:v>
                      </c:pt>
                      <c:pt idx="3223">
                        <c:v>45611</c:v>
                      </c:pt>
                      <c:pt idx="3224">
                        <c:v>45614</c:v>
                      </c:pt>
                      <c:pt idx="3225">
                        <c:v>45615</c:v>
                      </c:pt>
                      <c:pt idx="3226">
                        <c:v>45616</c:v>
                      </c:pt>
                      <c:pt idx="3227">
                        <c:v>45617</c:v>
                      </c:pt>
                      <c:pt idx="3228">
                        <c:v>45618</c:v>
                      </c:pt>
                      <c:pt idx="3229">
                        <c:v>45621</c:v>
                      </c:pt>
                      <c:pt idx="3230">
                        <c:v>45622</c:v>
                      </c:pt>
                      <c:pt idx="3231">
                        <c:v>45623</c:v>
                      </c:pt>
                      <c:pt idx="3232">
                        <c:v>45624</c:v>
                      </c:pt>
                      <c:pt idx="3233">
                        <c:v>45625</c:v>
                      </c:pt>
                      <c:pt idx="3234">
                        <c:v>45626</c:v>
                      </c:pt>
                      <c:pt idx="3235">
                        <c:v>45628</c:v>
                      </c:pt>
                      <c:pt idx="3236">
                        <c:v>45629</c:v>
                      </c:pt>
                      <c:pt idx="3237">
                        <c:v>45630</c:v>
                      </c:pt>
                      <c:pt idx="3238">
                        <c:v>45631</c:v>
                      </c:pt>
                      <c:pt idx="3239">
                        <c:v>45632</c:v>
                      </c:pt>
                      <c:pt idx="3240">
                        <c:v>45635</c:v>
                      </c:pt>
                      <c:pt idx="3241">
                        <c:v>45636</c:v>
                      </c:pt>
                      <c:pt idx="3242">
                        <c:v>45637</c:v>
                      </c:pt>
                      <c:pt idx="3243">
                        <c:v>45638</c:v>
                      </c:pt>
                      <c:pt idx="3244">
                        <c:v>45639</c:v>
                      </c:pt>
                      <c:pt idx="3245">
                        <c:v>45642</c:v>
                      </c:pt>
                      <c:pt idx="3246">
                        <c:v>45643</c:v>
                      </c:pt>
                      <c:pt idx="3247">
                        <c:v>45644</c:v>
                      </c:pt>
                      <c:pt idx="3248">
                        <c:v>45645</c:v>
                      </c:pt>
                      <c:pt idx="3249">
                        <c:v>45646</c:v>
                      </c:pt>
                      <c:pt idx="3250">
                        <c:v>45649</c:v>
                      </c:pt>
                      <c:pt idx="3251">
                        <c:v>45650</c:v>
                      </c:pt>
                      <c:pt idx="3252">
                        <c:v>45651</c:v>
                      </c:pt>
                      <c:pt idx="3253">
                        <c:v>45652</c:v>
                      </c:pt>
                      <c:pt idx="3254">
                        <c:v>45653</c:v>
                      </c:pt>
                      <c:pt idx="3255">
                        <c:v>45656</c:v>
                      </c:pt>
                      <c:pt idx="3256">
                        <c:v>45657</c:v>
                      </c:pt>
                      <c:pt idx="3257">
                        <c:v>45659</c:v>
                      </c:pt>
                      <c:pt idx="3258">
                        <c:v>45660</c:v>
                      </c:pt>
                      <c:pt idx="3259">
                        <c:v>45663</c:v>
                      </c:pt>
                      <c:pt idx="3260">
                        <c:v>45664</c:v>
                      </c:pt>
                      <c:pt idx="3261">
                        <c:v>45665</c:v>
                      </c:pt>
                      <c:pt idx="3262">
                        <c:v>45666</c:v>
                      </c:pt>
                      <c:pt idx="3263">
                        <c:v>45667</c:v>
                      </c:pt>
                      <c:pt idx="3264">
                        <c:v>45670</c:v>
                      </c:pt>
                      <c:pt idx="3265">
                        <c:v>45671</c:v>
                      </c:pt>
                      <c:pt idx="3266">
                        <c:v>45672</c:v>
                      </c:pt>
                      <c:pt idx="3267">
                        <c:v>45673</c:v>
                      </c:pt>
                      <c:pt idx="3268">
                        <c:v>45674</c:v>
                      </c:pt>
                      <c:pt idx="3269">
                        <c:v>45677</c:v>
                      </c:pt>
                      <c:pt idx="3270">
                        <c:v>45678</c:v>
                      </c:pt>
                      <c:pt idx="3271">
                        <c:v>45679</c:v>
                      </c:pt>
                      <c:pt idx="3272">
                        <c:v>45680</c:v>
                      </c:pt>
                      <c:pt idx="3273">
                        <c:v>45681</c:v>
                      </c:pt>
                      <c:pt idx="3274">
                        <c:v>45688</c:v>
                      </c:pt>
                      <c:pt idx="3275">
                        <c:v>45693</c:v>
                      </c:pt>
                      <c:pt idx="3276">
                        <c:v>45694</c:v>
                      </c:pt>
                      <c:pt idx="3277">
                        <c:v>45695</c:v>
                      </c:pt>
                      <c:pt idx="3278">
                        <c:v>45696</c:v>
                      </c:pt>
                      <c:pt idx="3279">
                        <c:v>45698</c:v>
                      </c:pt>
                      <c:pt idx="3280">
                        <c:v>45699</c:v>
                      </c:pt>
                      <c:pt idx="3281">
                        <c:v>45700</c:v>
                      </c:pt>
                      <c:pt idx="3282">
                        <c:v>45701</c:v>
                      </c:pt>
                      <c:pt idx="3283">
                        <c:v>45702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PPI与水泥价格!$C$21:$C$3133</c15:sqref>
                        </c15:formulaRef>
                      </c:ext>
                    </c:extLst>
                    <c:numCache>
                      <c:formatCode>#,##0.00_ </c:formatCode>
                      <c:ptCount val="31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102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102.1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101.9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101.5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101.2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101.2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101.2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101.1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100.9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100.6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99.8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99.4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98.7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98.9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98.6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98.2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97.9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97.5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97.5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97.3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97.2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96.8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96.9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96.7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95.9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95.5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95.5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96.2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97.2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97.6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97.8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98.2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98.3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99.6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101.5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102.4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103.9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104.3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105.5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106.9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108.1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109.4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110.5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111.8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113.8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115.5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115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118.1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119.5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118.9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118.4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117.2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116.6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116.3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116.6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116.1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114.8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113.4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114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111.9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110.3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110.6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110.2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109.7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108.9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108.3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107.4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106.5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105.9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105.3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104.7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103.8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103.5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103.6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103.5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102.7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102.2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101.6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100.7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100.4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99.9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99.8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98.8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98.6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97.9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97.8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97.7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98.6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100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100.3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100.1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99.7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101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105.2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108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106.7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105.3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104.3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103.9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103.5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  <c:pt idx="2596">
                        <c:v>#N/A</c:v>
                      </c:pt>
                      <c:pt idx="2597">
                        <c:v>#N/A</c:v>
                      </c:pt>
                      <c:pt idx="2598">
                        <c:v>#N/A</c:v>
                      </c:pt>
                      <c:pt idx="2599">
                        <c:v>#N/A</c:v>
                      </c:pt>
                      <c:pt idx="2600">
                        <c:v>#N/A</c:v>
                      </c:pt>
                      <c:pt idx="2601">
                        <c:v>#N/A</c:v>
                      </c:pt>
                      <c:pt idx="2602">
                        <c:v>#N/A</c:v>
                      </c:pt>
                      <c:pt idx="2603">
                        <c:v>#N/A</c:v>
                      </c:pt>
                      <c:pt idx="2604">
                        <c:v>#N/A</c:v>
                      </c:pt>
                      <c:pt idx="2605">
                        <c:v>101.7</c:v>
                      </c:pt>
                      <c:pt idx="2606">
                        <c:v>#N/A</c:v>
                      </c:pt>
                      <c:pt idx="2607">
                        <c:v>#N/A</c:v>
                      </c:pt>
                      <c:pt idx="2608">
                        <c:v>#N/A</c:v>
                      </c:pt>
                      <c:pt idx="2609">
                        <c:v>#N/A</c:v>
                      </c:pt>
                      <c:pt idx="2610">
                        <c:v>#N/A</c:v>
                      </c:pt>
                      <c:pt idx="2611">
                        <c:v>#N/A</c:v>
                      </c:pt>
                      <c:pt idx="2612">
                        <c:v>#N/A</c:v>
                      </c:pt>
                      <c:pt idx="2613">
                        <c:v>#N/A</c:v>
                      </c:pt>
                      <c:pt idx="2614">
                        <c:v>#N/A</c:v>
                      </c:pt>
                      <c:pt idx="2615">
                        <c:v>#N/A</c:v>
                      </c:pt>
                      <c:pt idx="2616">
                        <c:v>#N/A</c:v>
                      </c:pt>
                      <c:pt idx="2617">
                        <c:v>#N/A</c:v>
                      </c:pt>
                      <c:pt idx="2618">
                        <c:v>#N/A</c:v>
                      </c:pt>
                      <c:pt idx="2619">
                        <c:v>#N/A</c:v>
                      </c:pt>
                      <c:pt idx="2620">
                        <c:v>#N/A</c:v>
                      </c:pt>
                      <c:pt idx="2621">
                        <c:v>#N/A</c:v>
                      </c:pt>
                      <c:pt idx="2622">
                        <c:v>#N/A</c:v>
                      </c:pt>
                      <c:pt idx="2623">
                        <c:v>#N/A</c:v>
                      </c:pt>
                      <c:pt idx="2624">
                        <c:v>#N/A</c:v>
                      </c:pt>
                      <c:pt idx="2625">
                        <c:v>#N/A</c:v>
                      </c:pt>
                      <c:pt idx="2626">
                        <c:v>100.7</c:v>
                      </c:pt>
                      <c:pt idx="2627">
                        <c:v>#N/A</c:v>
                      </c:pt>
                      <c:pt idx="2628">
                        <c:v>#N/A</c:v>
                      </c:pt>
                      <c:pt idx="2629">
                        <c:v>#N/A</c:v>
                      </c:pt>
                      <c:pt idx="2630">
                        <c:v>#N/A</c:v>
                      </c:pt>
                      <c:pt idx="2631">
                        <c:v>#N/A</c:v>
                      </c:pt>
                      <c:pt idx="2632">
                        <c:v>#N/A</c:v>
                      </c:pt>
                      <c:pt idx="2633">
                        <c:v>#N/A</c:v>
                      </c:pt>
                      <c:pt idx="2634">
                        <c:v>#N/A</c:v>
                      </c:pt>
                      <c:pt idx="2635">
                        <c:v>#N/A</c:v>
                      </c:pt>
                      <c:pt idx="2636">
                        <c:v>#N/A</c:v>
                      </c:pt>
                      <c:pt idx="2637">
                        <c:v>#N/A</c:v>
                      </c:pt>
                      <c:pt idx="2638">
                        <c:v>#N/A</c:v>
                      </c:pt>
                      <c:pt idx="2639">
                        <c:v>#N/A</c:v>
                      </c:pt>
                      <c:pt idx="2640">
                        <c:v>#N/A</c:v>
                      </c:pt>
                      <c:pt idx="2641">
                        <c:v>#N/A</c:v>
                      </c:pt>
                      <c:pt idx="2642">
                        <c:v>#N/A</c:v>
                      </c:pt>
                      <c:pt idx="2643">
                        <c:v>#N/A</c:v>
                      </c:pt>
                      <c:pt idx="2644">
                        <c:v>#N/A</c:v>
                      </c:pt>
                      <c:pt idx="2645">
                        <c:v>#N/A</c:v>
                      </c:pt>
                      <c:pt idx="2646">
                        <c:v>#N/A</c:v>
                      </c:pt>
                      <c:pt idx="2647">
                        <c:v>#N/A</c:v>
                      </c:pt>
                      <c:pt idx="2648">
                        <c:v>100.4</c:v>
                      </c:pt>
                      <c:pt idx="2649">
                        <c:v>#N/A</c:v>
                      </c:pt>
                      <c:pt idx="2650">
                        <c:v>#N/A</c:v>
                      </c:pt>
                      <c:pt idx="2651">
                        <c:v>#N/A</c:v>
                      </c:pt>
                      <c:pt idx="2652">
                        <c:v>#N/A</c:v>
                      </c:pt>
                      <c:pt idx="2653">
                        <c:v>#N/A</c:v>
                      </c:pt>
                      <c:pt idx="2654">
                        <c:v>#N/A</c:v>
                      </c:pt>
                      <c:pt idx="2655">
                        <c:v>#N/A</c:v>
                      </c:pt>
                      <c:pt idx="2656">
                        <c:v>#N/A</c:v>
                      </c:pt>
                      <c:pt idx="2657">
                        <c:v>#N/A</c:v>
                      </c:pt>
                      <c:pt idx="2658">
                        <c:v>#N/A</c:v>
                      </c:pt>
                      <c:pt idx="2659">
                        <c:v>#N/A</c:v>
                      </c:pt>
                      <c:pt idx="2660">
                        <c:v>#N/A</c:v>
                      </c:pt>
                      <c:pt idx="2661">
                        <c:v>#N/A</c:v>
                      </c:pt>
                      <c:pt idx="2662">
                        <c:v>#N/A</c:v>
                      </c:pt>
                      <c:pt idx="2663">
                        <c:v>#N/A</c:v>
                      </c:pt>
                      <c:pt idx="2664">
                        <c:v>#N/A</c:v>
                      </c:pt>
                      <c:pt idx="2665">
                        <c:v>#N/A</c:v>
                      </c:pt>
                      <c:pt idx="2666">
                        <c:v>#N/A</c:v>
                      </c:pt>
                      <c:pt idx="2667">
                        <c:v>#N/A</c:v>
                      </c:pt>
                      <c:pt idx="2668">
                        <c:v>#N/A</c:v>
                      </c:pt>
                      <c:pt idx="2669">
                        <c:v>#N/A</c:v>
                      </c:pt>
                      <c:pt idx="2670">
                        <c:v>#N/A</c:v>
                      </c:pt>
                      <c:pt idx="2671">
                        <c:v>100.4</c:v>
                      </c:pt>
                      <c:pt idx="2672">
                        <c:v>#N/A</c:v>
                      </c:pt>
                      <c:pt idx="2673">
                        <c:v>#N/A</c:v>
                      </c:pt>
                      <c:pt idx="2674">
                        <c:v>#N/A</c:v>
                      </c:pt>
                      <c:pt idx="2675">
                        <c:v>#N/A</c:v>
                      </c:pt>
                      <c:pt idx="2676">
                        <c:v>#N/A</c:v>
                      </c:pt>
                      <c:pt idx="2677">
                        <c:v>#N/A</c:v>
                      </c:pt>
                      <c:pt idx="2678">
                        <c:v>#N/A</c:v>
                      </c:pt>
                      <c:pt idx="2679">
                        <c:v>#N/A</c:v>
                      </c:pt>
                      <c:pt idx="2680">
                        <c:v>#N/A</c:v>
                      </c:pt>
                      <c:pt idx="2681">
                        <c:v>#N/A</c:v>
                      </c:pt>
                      <c:pt idx="2682">
                        <c:v>#N/A</c:v>
                      </c:pt>
                      <c:pt idx="2683">
                        <c:v>#N/A</c:v>
                      </c:pt>
                      <c:pt idx="2684">
                        <c:v>#N/A</c:v>
                      </c:pt>
                      <c:pt idx="2685">
                        <c:v>#N/A</c:v>
                      </c:pt>
                      <c:pt idx="2686">
                        <c:v>#N/A</c:v>
                      </c:pt>
                      <c:pt idx="2687">
                        <c:v>#N/A</c:v>
                      </c:pt>
                      <c:pt idx="2688">
                        <c:v>#N/A</c:v>
                      </c:pt>
                      <c:pt idx="2689">
                        <c:v>#N/A</c:v>
                      </c:pt>
                      <c:pt idx="2690">
                        <c:v>#N/A</c:v>
                      </c:pt>
                      <c:pt idx="2691">
                        <c:v>#N/A</c:v>
                      </c:pt>
                      <c:pt idx="2692">
                        <c:v>98.3</c:v>
                      </c:pt>
                      <c:pt idx="2693">
                        <c:v>#N/A</c:v>
                      </c:pt>
                      <c:pt idx="2694">
                        <c:v>#N/A</c:v>
                      </c:pt>
                      <c:pt idx="2695">
                        <c:v>#N/A</c:v>
                      </c:pt>
                      <c:pt idx="2696">
                        <c:v>#N/A</c:v>
                      </c:pt>
                      <c:pt idx="2697">
                        <c:v>#N/A</c:v>
                      </c:pt>
                      <c:pt idx="2698">
                        <c:v>#N/A</c:v>
                      </c:pt>
                      <c:pt idx="2699">
                        <c:v>#N/A</c:v>
                      </c:pt>
                      <c:pt idx="2700">
                        <c:v>#N/A</c:v>
                      </c:pt>
                      <c:pt idx="2701">
                        <c:v>#N/A</c:v>
                      </c:pt>
                      <c:pt idx="2702">
                        <c:v>#N/A</c:v>
                      </c:pt>
                      <c:pt idx="2703">
                        <c:v>#N/A</c:v>
                      </c:pt>
                      <c:pt idx="2704">
                        <c:v>#N/A</c:v>
                      </c:pt>
                      <c:pt idx="2705">
                        <c:v>#N/A</c:v>
                      </c:pt>
                      <c:pt idx="2706">
                        <c:v>#N/A</c:v>
                      </c:pt>
                      <c:pt idx="2707">
                        <c:v>#N/A</c:v>
                      </c:pt>
                      <c:pt idx="2708">
                        <c:v>#N/A</c:v>
                      </c:pt>
                      <c:pt idx="2709">
                        <c:v>#N/A</c:v>
                      </c:pt>
                      <c:pt idx="2710">
                        <c:v>94.2</c:v>
                      </c:pt>
                      <c:pt idx="2711">
                        <c:v>#N/A</c:v>
                      </c:pt>
                      <c:pt idx="2712">
                        <c:v>#N/A</c:v>
                      </c:pt>
                      <c:pt idx="2713">
                        <c:v>#N/A</c:v>
                      </c:pt>
                      <c:pt idx="2714">
                        <c:v>#N/A</c:v>
                      </c:pt>
                      <c:pt idx="2715">
                        <c:v>#N/A</c:v>
                      </c:pt>
                      <c:pt idx="2716">
                        <c:v>#N/A</c:v>
                      </c:pt>
                      <c:pt idx="2717">
                        <c:v>#N/A</c:v>
                      </c:pt>
                      <c:pt idx="2718">
                        <c:v>#N/A</c:v>
                      </c:pt>
                      <c:pt idx="2719">
                        <c:v>#N/A</c:v>
                      </c:pt>
                      <c:pt idx="2720">
                        <c:v>#N/A</c:v>
                      </c:pt>
                      <c:pt idx="2721">
                        <c:v>#N/A</c:v>
                      </c:pt>
                      <c:pt idx="2722">
                        <c:v>#N/A</c:v>
                      </c:pt>
                      <c:pt idx="2723">
                        <c:v>#N/A</c:v>
                      </c:pt>
                      <c:pt idx="2724">
                        <c:v>#N/A</c:v>
                      </c:pt>
                      <c:pt idx="2725">
                        <c:v>#N/A</c:v>
                      </c:pt>
                      <c:pt idx="2726">
                        <c:v>#N/A</c:v>
                      </c:pt>
                      <c:pt idx="2727">
                        <c:v>#N/A</c:v>
                      </c:pt>
                      <c:pt idx="2728">
                        <c:v>#N/A</c:v>
                      </c:pt>
                      <c:pt idx="2729">
                        <c:v>#N/A</c:v>
                      </c:pt>
                      <c:pt idx="2730">
                        <c:v>#N/A</c:v>
                      </c:pt>
                      <c:pt idx="2731">
                        <c:v>#N/A</c:v>
                      </c:pt>
                      <c:pt idx="2732">
                        <c:v>91.4</c:v>
                      </c:pt>
                      <c:pt idx="2733">
                        <c:v>#N/A</c:v>
                      </c:pt>
                      <c:pt idx="2734">
                        <c:v>#N/A</c:v>
                      </c:pt>
                      <c:pt idx="2735">
                        <c:v>#N/A</c:v>
                      </c:pt>
                      <c:pt idx="2736">
                        <c:v>#N/A</c:v>
                      </c:pt>
                      <c:pt idx="2737">
                        <c:v>#N/A</c:v>
                      </c:pt>
                      <c:pt idx="2738">
                        <c:v>#N/A</c:v>
                      </c:pt>
                      <c:pt idx="2739">
                        <c:v>#N/A</c:v>
                      </c:pt>
                      <c:pt idx="2740">
                        <c:v>#N/A</c:v>
                      </c:pt>
                      <c:pt idx="2741">
                        <c:v>#N/A</c:v>
                      </c:pt>
                      <c:pt idx="2742">
                        <c:v>#N/A</c:v>
                      </c:pt>
                      <c:pt idx="2743">
                        <c:v>#N/A</c:v>
                      </c:pt>
                      <c:pt idx="2744">
                        <c:v>#N/A</c:v>
                      </c:pt>
                      <c:pt idx="2745">
                        <c:v>#N/A</c:v>
                      </c:pt>
                      <c:pt idx="2746">
                        <c:v>#N/A</c:v>
                      </c:pt>
                      <c:pt idx="2747">
                        <c:v>#N/A</c:v>
                      </c:pt>
                      <c:pt idx="2748">
                        <c:v>#N/A</c:v>
                      </c:pt>
                      <c:pt idx="2749">
                        <c:v>#N/A</c:v>
                      </c:pt>
                      <c:pt idx="2750">
                        <c:v>#N/A</c:v>
                      </c:pt>
                      <c:pt idx="2751">
                        <c:v>#N/A</c:v>
                      </c:pt>
                      <c:pt idx="2752">
                        <c:v>#N/A</c:v>
                      </c:pt>
                      <c:pt idx="2753">
                        <c:v>#N/A</c:v>
                      </c:pt>
                      <c:pt idx="2754">
                        <c:v>#N/A</c:v>
                      </c:pt>
                      <c:pt idx="2755">
                        <c:v>91.9</c:v>
                      </c:pt>
                      <c:pt idx="2756">
                        <c:v>#N/A</c:v>
                      </c:pt>
                      <c:pt idx="2757">
                        <c:v>#N/A</c:v>
                      </c:pt>
                      <c:pt idx="2758">
                        <c:v>#N/A</c:v>
                      </c:pt>
                      <c:pt idx="2759">
                        <c:v>#N/A</c:v>
                      </c:pt>
                      <c:pt idx="2760">
                        <c:v>#N/A</c:v>
                      </c:pt>
                      <c:pt idx="2761">
                        <c:v>#N/A</c:v>
                      </c:pt>
                      <c:pt idx="2762">
                        <c:v>#N/A</c:v>
                      </c:pt>
                      <c:pt idx="2763">
                        <c:v>#N/A</c:v>
                      </c:pt>
                      <c:pt idx="2764">
                        <c:v>#N/A</c:v>
                      </c:pt>
                      <c:pt idx="2765">
                        <c:v>#N/A</c:v>
                      </c:pt>
                      <c:pt idx="2766">
                        <c:v>#N/A</c:v>
                      </c:pt>
                      <c:pt idx="2767">
                        <c:v>#N/A</c:v>
                      </c:pt>
                      <c:pt idx="2768">
                        <c:v>#N/A</c:v>
                      </c:pt>
                      <c:pt idx="2769">
                        <c:v>92.8</c:v>
                      </c:pt>
                      <c:pt idx="2770">
                        <c:v>#N/A</c:v>
                      </c:pt>
                      <c:pt idx="2771">
                        <c:v>#N/A</c:v>
                      </c:pt>
                      <c:pt idx="2772">
                        <c:v>#N/A</c:v>
                      </c:pt>
                      <c:pt idx="2773">
                        <c:v>#N/A</c:v>
                      </c:pt>
                      <c:pt idx="2774">
                        <c:v>#N/A</c:v>
                      </c:pt>
                      <c:pt idx="2775">
                        <c:v>#N/A</c:v>
                      </c:pt>
                      <c:pt idx="2776">
                        <c:v>#N/A</c:v>
                      </c:pt>
                      <c:pt idx="2777">
                        <c:v>#N/A</c:v>
                      </c:pt>
                      <c:pt idx="2778">
                        <c:v>#N/A</c:v>
                      </c:pt>
                      <c:pt idx="2779">
                        <c:v>#N/A</c:v>
                      </c:pt>
                      <c:pt idx="2780">
                        <c:v>#N/A</c:v>
                      </c:pt>
                      <c:pt idx="2781">
                        <c:v>#N/A</c:v>
                      </c:pt>
                      <c:pt idx="2782">
                        <c:v>#N/A</c:v>
                      </c:pt>
                      <c:pt idx="2783">
                        <c:v>#N/A</c:v>
                      </c:pt>
                      <c:pt idx="2784">
                        <c:v>#N/A</c:v>
                      </c:pt>
                      <c:pt idx="2785">
                        <c:v>#N/A</c:v>
                      </c:pt>
                      <c:pt idx="2786">
                        <c:v>#N/A</c:v>
                      </c:pt>
                      <c:pt idx="2787">
                        <c:v>#N/A</c:v>
                      </c:pt>
                      <c:pt idx="2788">
                        <c:v>#N/A</c:v>
                      </c:pt>
                      <c:pt idx="2789">
                        <c:v>93.3</c:v>
                      </c:pt>
                      <c:pt idx="2790">
                        <c:v>#N/A</c:v>
                      </c:pt>
                      <c:pt idx="2791">
                        <c:v>#N/A</c:v>
                      </c:pt>
                      <c:pt idx="2792">
                        <c:v>#N/A</c:v>
                      </c:pt>
                      <c:pt idx="2793">
                        <c:v>#N/A</c:v>
                      </c:pt>
                      <c:pt idx="2794">
                        <c:v>#N/A</c:v>
                      </c:pt>
                      <c:pt idx="2795">
                        <c:v>#N/A</c:v>
                      </c:pt>
                      <c:pt idx="2796">
                        <c:v>#N/A</c:v>
                      </c:pt>
                      <c:pt idx="2797">
                        <c:v>#N/A</c:v>
                      </c:pt>
                      <c:pt idx="2798">
                        <c:v>#N/A</c:v>
                      </c:pt>
                      <c:pt idx="2799">
                        <c:v>#N/A</c:v>
                      </c:pt>
                      <c:pt idx="2800">
                        <c:v>#N/A</c:v>
                      </c:pt>
                      <c:pt idx="2801">
                        <c:v>#N/A</c:v>
                      </c:pt>
                      <c:pt idx="2802">
                        <c:v>#N/A</c:v>
                      </c:pt>
                      <c:pt idx="2803">
                        <c:v>#N/A</c:v>
                      </c:pt>
                      <c:pt idx="2804">
                        <c:v>#N/A</c:v>
                      </c:pt>
                      <c:pt idx="2805">
                        <c:v>#N/A</c:v>
                      </c:pt>
                      <c:pt idx="2806">
                        <c:v>#N/A</c:v>
                      </c:pt>
                      <c:pt idx="2807">
                        <c:v>#N/A</c:v>
                      </c:pt>
                      <c:pt idx="2808">
                        <c:v>#N/A</c:v>
                      </c:pt>
                      <c:pt idx="2809">
                        <c:v>#N/A</c:v>
                      </c:pt>
                      <c:pt idx="2810">
                        <c:v>#N/A</c:v>
                      </c:pt>
                      <c:pt idx="2811">
                        <c:v>#N/A</c:v>
                      </c:pt>
                      <c:pt idx="2812">
                        <c:v>93.6</c:v>
                      </c:pt>
                      <c:pt idx="2813">
                        <c:v>#N/A</c:v>
                      </c:pt>
                      <c:pt idx="2814">
                        <c:v>#N/A</c:v>
                      </c:pt>
                      <c:pt idx="2815">
                        <c:v>#N/A</c:v>
                      </c:pt>
                      <c:pt idx="2816">
                        <c:v>#N/A</c:v>
                      </c:pt>
                      <c:pt idx="2817">
                        <c:v>#N/A</c:v>
                      </c:pt>
                      <c:pt idx="2818">
                        <c:v>#N/A</c:v>
                      </c:pt>
                      <c:pt idx="2819">
                        <c:v>#N/A</c:v>
                      </c:pt>
                      <c:pt idx="2820">
                        <c:v>#N/A</c:v>
                      </c:pt>
                      <c:pt idx="2821">
                        <c:v>#N/A</c:v>
                      </c:pt>
                      <c:pt idx="2822">
                        <c:v>#N/A</c:v>
                      </c:pt>
                      <c:pt idx="2823">
                        <c:v>#N/A</c:v>
                      </c:pt>
                      <c:pt idx="2824">
                        <c:v>#N/A</c:v>
                      </c:pt>
                      <c:pt idx="2825">
                        <c:v>#N/A</c:v>
                      </c:pt>
                      <c:pt idx="2826">
                        <c:v>#N/A</c:v>
                      </c:pt>
                      <c:pt idx="2827">
                        <c:v>#N/A</c:v>
                      </c:pt>
                      <c:pt idx="2828">
                        <c:v>#N/A</c:v>
                      </c:pt>
                      <c:pt idx="2829">
                        <c:v>#N/A</c:v>
                      </c:pt>
                      <c:pt idx="2830">
                        <c:v>#N/A</c:v>
                      </c:pt>
                      <c:pt idx="2831">
                        <c:v>#N/A</c:v>
                      </c:pt>
                      <c:pt idx="2832">
                        <c:v>#N/A</c:v>
                      </c:pt>
                      <c:pt idx="2833">
                        <c:v>93.7</c:v>
                      </c:pt>
                      <c:pt idx="2834">
                        <c:v>#N/A</c:v>
                      </c:pt>
                      <c:pt idx="2835">
                        <c:v>#N/A</c:v>
                      </c:pt>
                      <c:pt idx="2836">
                        <c:v>#N/A</c:v>
                      </c:pt>
                      <c:pt idx="2837">
                        <c:v>#N/A</c:v>
                      </c:pt>
                      <c:pt idx="2838">
                        <c:v>#N/A</c:v>
                      </c:pt>
                      <c:pt idx="2839">
                        <c:v>#N/A</c:v>
                      </c:pt>
                      <c:pt idx="2840">
                        <c:v>#N/A</c:v>
                      </c:pt>
                      <c:pt idx="2841">
                        <c:v>#N/A</c:v>
                      </c:pt>
                      <c:pt idx="2842">
                        <c:v>#N/A</c:v>
                      </c:pt>
                      <c:pt idx="2843">
                        <c:v>#N/A</c:v>
                      </c:pt>
                      <c:pt idx="2844">
                        <c:v>#N/A</c:v>
                      </c:pt>
                      <c:pt idx="2845">
                        <c:v>#N/A</c:v>
                      </c:pt>
                      <c:pt idx="2846">
                        <c:v>#N/A</c:v>
                      </c:pt>
                      <c:pt idx="2847">
                        <c:v>#N/A</c:v>
                      </c:pt>
                      <c:pt idx="2848">
                        <c:v>#N/A</c:v>
                      </c:pt>
                      <c:pt idx="2849">
                        <c:v>#N/A</c:v>
                      </c:pt>
                      <c:pt idx="2850">
                        <c:v>#N/A</c:v>
                      </c:pt>
                      <c:pt idx="2851">
                        <c:v>#N/A</c:v>
                      </c:pt>
                      <c:pt idx="2852">
                        <c:v>#N/A</c:v>
                      </c:pt>
                      <c:pt idx="2853">
                        <c:v>#N/A</c:v>
                      </c:pt>
                      <c:pt idx="2854">
                        <c:v>93.7</c:v>
                      </c:pt>
                      <c:pt idx="2855">
                        <c:v>#N/A</c:v>
                      </c:pt>
                      <c:pt idx="2856">
                        <c:v>#N/A</c:v>
                      </c:pt>
                      <c:pt idx="2857">
                        <c:v>#N/A</c:v>
                      </c:pt>
                      <c:pt idx="2858">
                        <c:v>#N/A</c:v>
                      </c:pt>
                      <c:pt idx="2859">
                        <c:v>#N/A</c:v>
                      </c:pt>
                      <c:pt idx="2860">
                        <c:v>#N/A</c:v>
                      </c:pt>
                      <c:pt idx="2861">
                        <c:v>#N/A</c:v>
                      </c:pt>
                      <c:pt idx="2862">
                        <c:v>#N/A</c:v>
                      </c:pt>
                      <c:pt idx="2863">
                        <c:v>#N/A</c:v>
                      </c:pt>
                      <c:pt idx="2864">
                        <c:v>#N/A</c:v>
                      </c:pt>
                      <c:pt idx="2865">
                        <c:v>#N/A</c:v>
                      </c:pt>
                      <c:pt idx="2866">
                        <c:v>#N/A</c:v>
                      </c:pt>
                      <c:pt idx="2867">
                        <c:v>#N/A</c:v>
                      </c:pt>
                      <c:pt idx="2868">
                        <c:v>#N/A</c:v>
                      </c:pt>
                      <c:pt idx="2869">
                        <c:v>#N/A</c:v>
                      </c:pt>
                      <c:pt idx="2870">
                        <c:v>#N/A</c:v>
                      </c:pt>
                      <c:pt idx="2871">
                        <c:v>#N/A</c:v>
                      </c:pt>
                      <c:pt idx="2872">
                        <c:v>#N/A</c:v>
                      </c:pt>
                      <c:pt idx="2873">
                        <c:v>#N/A</c:v>
                      </c:pt>
                      <c:pt idx="2874">
                        <c:v>#N/A</c:v>
                      </c:pt>
                      <c:pt idx="2875">
                        <c:v>93.5</c:v>
                      </c:pt>
                      <c:pt idx="2876">
                        <c:v>#N/A</c:v>
                      </c:pt>
                      <c:pt idx="2877">
                        <c:v>#N/A</c:v>
                      </c:pt>
                      <c:pt idx="2878">
                        <c:v>#N/A</c:v>
                      </c:pt>
                      <c:pt idx="2879">
                        <c:v>#N/A</c:v>
                      </c:pt>
                      <c:pt idx="2880">
                        <c:v>#N/A</c:v>
                      </c:pt>
                      <c:pt idx="2881">
                        <c:v>#N/A</c:v>
                      </c:pt>
                      <c:pt idx="2882">
                        <c:v>#N/A</c:v>
                      </c:pt>
                      <c:pt idx="2883">
                        <c:v>#N/A</c:v>
                      </c:pt>
                      <c:pt idx="2884">
                        <c:v>#N/A</c:v>
                      </c:pt>
                      <c:pt idx="2885">
                        <c:v>#N/A</c:v>
                      </c:pt>
                      <c:pt idx="2886">
                        <c:v>#N/A</c:v>
                      </c:pt>
                      <c:pt idx="2887">
                        <c:v>#N/A</c:v>
                      </c:pt>
                      <c:pt idx="2888">
                        <c:v>#N/A</c:v>
                      </c:pt>
                      <c:pt idx="2889">
                        <c:v>#N/A</c:v>
                      </c:pt>
                      <c:pt idx="2890">
                        <c:v>#N/A</c:v>
                      </c:pt>
                      <c:pt idx="2891">
                        <c:v>#N/A</c:v>
                      </c:pt>
                      <c:pt idx="2892">
                        <c:v>#N/A</c:v>
                      </c:pt>
                      <c:pt idx="2893">
                        <c:v>#N/A</c:v>
                      </c:pt>
                      <c:pt idx="2894">
                        <c:v>#N/A</c:v>
                      </c:pt>
                      <c:pt idx="2895">
                        <c:v>#N/A</c:v>
                      </c:pt>
                      <c:pt idx="2896">
                        <c:v>93.7</c:v>
                      </c:pt>
                      <c:pt idx="2897">
                        <c:v>#N/A</c:v>
                      </c:pt>
                      <c:pt idx="2898">
                        <c:v>#N/A</c:v>
                      </c:pt>
                      <c:pt idx="2899">
                        <c:v>#N/A</c:v>
                      </c:pt>
                      <c:pt idx="2900">
                        <c:v>#N/A</c:v>
                      </c:pt>
                      <c:pt idx="2901">
                        <c:v>#N/A</c:v>
                      </c:pt>
                      <c:pt idx="2902">
                        <c:v>#N/A</c:v>
                      </c:pt>
                      <c:pt idx="2903">
                        <c:v>#N/A</c:v>
                      </c:pt>
                      <c:pt idx="2904">
                        <c:v>#N/A</c:v>
                      </c:pt>
                      <c:pt idx="2905">
                        <c:v>#N/A</c:v>
                      </c:pt>
                      <c:pt idx="2906">
                        <c:v>#N/A</c:v>
                      </c:pt>
                      <c:pt idx="2907">
                        <c:v>#N/A</c:v>
                      </c:pt>
                      <c:pt idx="2908">
                        <c:v>#N/A</c:v>
                      </c:pt>
                      <c:pt idx="2909">
                        <c:v>#N/A</c:v>
                      </c:pt>
                      <c:pt idx="2910">
                        <c:v>#N/A</c:v>
                      </c:pt>
                      <c:pt idx="2911">
                        <c:v>#N/A</c:v>
                      </c:pt>
                      <c:pt idx="2912">
                        <c:v>#N/A</c:v>
                      </c:pt>
                      <c:pt idx="2913">
                        <c:v>#N/A</c:v>
                      </c:pt>
                      <c:pt idx="2914">
                        <c:v>#N/A</c:v>
                      </c:pt>
                      <c:pt idx="2915">
                        <c:v>#N/A</c:v>
                      </c:pt>
                      <c:pt idx="2916">
                        <c:v>#N/A</c:v>
                      </c:pt>
                      <c:pt idx="2917">
                        <c:v>#N/A</c:v>
                      </c:pt>
                      <c:pt idx="2918">
                        <c:v>#N/A</c:v>
                      </c:pt>
                      <c:pt idx="2919">
                        <c:v>93.5</c:v>
                      </c:pt>
                      <c:pt idx="2920">
                        <c:v>#N/A</c:v>
                      </c:pt>
                      <c:pt idx="2921">
                        <c:v>#N/A</c:v>
                      </c:pt>
                      <c:pt idx="2922">
                        <c:v>#N/A</c:v>
                      </c:pt>
                      <c:pt idx="2923">
                        <c:v>#N/A</c:v>
                      </c:pt>
                      <c:pt idx="2924">
                        <c:v>#N/A</c:v>
                      </c:pt>
                      <c:pt idx="2925">
                        <c:v>#N/A</c:v>
                      </c:pt>
                      <c:pt idx="2926">
                        <c:v>#N/A</c:v>
                      </c:pt>
                      <c:pt idx="2927">
                        <c:v>#N/A</c:v>
                      </c:pt>
                      <c:pt idx="2928">
                        <c:v>#N/A</c:v>
                      </c:pt>
                      <c:pt idx="2929">
                        <c:v>#N/A</c:v>
                      </c:pt>
                      <c:pt idx="2930">
                        <c:v>#N/A</c:v>
                      </c:pt>
                      <c:pt idx="2931">
                        <c:v>#N/A</c:v>
                      </c:pt>
                      <c:pt idx="2932">
                        <c:v>#N/A</c:v>
                      </c:pt>
                      <c:pt idx="2933">
                        <c:v>#N/A</c:v>
                      </c:pt>
                      <c:pt idx="2934">
                        <c:v>#N/A</c:v>
                      </c:pt>
                      <c:pt idx="2935">
                        <c:v>#N/A</c:v>
                      </c:pt>
                      <c:pt idx="2936">
                        <c:v>#N/A</c:v>
                      </c:pt>
                      <c:pt idx="2937">
                        <c:v>#N/A</c:v>
                      </c:pt>
                      <c:pt idx="2938">
                        <c:v>#N/A</c:v>
                      </c:pt>
                      <c:pt idx="2939">
                        <c:v>#N/A</c:v>
                      </c:pt>
                      <c:pt idx="2940">
                        <c:v>93.4</c:v>
                      </c:pt>
                      <c:pt idx="2941">
                        <c:v>#N/A</c:v>
                      </c:pt>
                      <c:pt idx="2942">
                        <c:v>#N/A</c:v>
                      </c:pt>
                      <c:pt idx="2943">
                        <c:v>#N/A</c:v>
                      </c:pt>
                      <c:pt idx="2944">
                        <c:v>#N/A</c:v>
                      </c:pt>
                      <c:pt idx="2945">
                        <c:v>#N/A</c:v>
                      </c:pt>
                      <c:pt idx="2946">
                        <c:v>#N/A</c:v>
                      </c:pt>
                      <c:pt idx="2947">
                        <c:v>#N/A</c:v>
                      </c:pt>
                      <c:pt idx="2948">
                        <c:v>#N/A</c:v>
                      </c:pt>
                      <c:pt idx="2949">
                        <c:v>#N/A</c:v>
                      </c:pt>
                      <c:pt idx="2950">
                        <c:v>#N/A</c:v>
                      </c:pt>
                      <c:pt idx="2951">
                        <c:v>#N/A</c:v>
                      </c:pt>
                      <c:pt idx="2952">
                        <c:v>#N/A</c:v>
                      </c:pt>
                      <c:pt idx="2953">
                        <c:v>#N/A</c:v>
                      </c:pt>
                      <c:pt idx="2954">
                        <c:v>#N/A</c:v>
                      </c:pt>
                      <c:pt idx="2955">
                        <c:v>#N/A</c:v>
                      </c:pt>
                      <c:pt idx="2956">
                        <c:v>#N/A</c:v>
                      </c:pt>
                      <c:pt idx="2957">
                        <c:v>#N/A</c:v>
                      </c:pt>
                      <c:pt idx="2958">
                        <c:v>#N/A</c:v>
                      </c:pt>
                      <c:pt idx="2959">
                        <c:v>92.8</c:v>
                      </c:pt>
                      <c:pt idx="2960">
                        <c:v>#N/A</c:v>
                      </c:pt>
                      <c:pt idx="2961">
                        <c:v>#N/A</c:v>
                      </c:pt>
                      <c:pt idx="2962">
                        <c:v>#N/A</c:v>
                      </c:pt>
                      <c:pt idx="2963">
                        <c:v>#N/A</c:v>
                      </c:pt>
                      <c:pt idx="2964">
                        <c:v>#N/A</c:v>
                      </c:pt>
                      <c:pt idx="2965">
                        <c:v>#N/A</c:v>
                      </c:pt>
                      <c:pt idx="2966">
                        <c:v>#N/A</c:v>
                      </c:pt>
                      <c:pt idx="2967">
                        <c:v>#N/A</c:v>
                      </c:pt>
                      <c:pt idx="2968">
                        <c:v>#N/A</c:v>
                      </c:pt>
                      <c:pt idx="2969">
                        <c:v>#N/A</c:v>
                      </c:pt>
                      <c:pt idx="2970">
                        <c:v>#N/A</c:v>
                      </c:pt>
                      <c:pt idx="2971">
                        <c:v>#N/A</c:v>
                      </c:pt>
                      <c:pt idx="2972">
                        <c:v>#N/A</c:v>
                      </c:pt>
                      <c:pt idx="2973">
                        <c:v>#N/A</c:v>
                      </c:pt>
                      <c:pt idx="2974">
                        <c:v>#N/A</c:v>
                      </c:pt>
                      <c:pt idx="2975">
                        <c:v>#N/A</c:v>
                      </c:pt>
                      <c:pt idx="2976">
                        <c:v>#N/A</c:v>
                      </c:pt>
                      <c:pt idx="2977">
                        <c:v>#N/A</c:v>
                      </c:pt>
                      <c:pt idx="2978">
                        <c:v>#N/A</c:v>
                      </c:pt>
                      <c:pt idx="2979">
                        <c:v>#N/A</c:v>
                      </c:pt>
                      <c:pt idx="2980">
                        <c:v>#N/A</c:v>
                      </c:pt>
                      <c:pt idx="2981">
                        <c:v>92.5</c:v>
                      </c:pt>
                      <c:pt idx="2982">
                        <c:v>#N/A</c:v>
                      </c:pt>
                      <c:pt idx="2983">
                        <c:v>#N/A</c:v>
                      </c:pt>
                      <c:pt idx="2984">
                        <c:v>#N/A</c:v>
                      </c:pt>
                      <c:pt idx="2985">
                        <c:v>#N/A</c:v>
                      </c:pt>
                      <c:pt idx="2986">
                        <c:v>#N/A</c:v>
                      </c:pt>
                      <c:pt idx="2987">
                        <c:v>#N/A</c:v>
                      </c:pt>
                      <c:pt idx="2988">
                        <c:v>#N/A</c:v>
                      </c:pt>
                      <c:pt idx="2989">
                        <c:v>#N/A</c:v>
                      </c:pt>
                      <c:pt idx="2990">
                        <c:v>#N/A</c:v>
                      </c:pt>
                      <c:pt idx="2991">
                        <c:v>#N/A</c:v>
                      </c:pt>
                      <c:pt idx="2992">
                        <c:v>#N/A</c:v>
                      </c:pt>
                      <c:pt idx="2993">
                        <c:v>#N/A</c:v>
                      </c:pt>
                      <c:pt idx="2994">
                        <c:v>#N/A</c:v>
                      </c:pt>
                      <c:pt idx="2995">
                        <c:v>#N/A</c:v>
                      </c:pt>
                      <c:pt idx="2996">
                        <c:v>#N/A</c:v>
                      </c:pt>
                      <c:pt idx="2997">
                        <c:v>#N/A</c:v>
                      </c:pt>
                      <c:pt idx="2998">
                        <c:v>#N/A</c:v>
                      </c:pt>
                      <c:pt idx="2999">
                        <c:v>#N/A</c:v>
                      </c:pt>
                      <c:pt idx="3000">
                        <c:v>#N/A</c:v>
                      </c:pt>
                      <c:pt idx="3001">
                        <c:v>#N/A</c:v>
                      </c:pt>
                      <c:pt idx="3002">
                        <c:v>#N/A</c:v>
                      </c:pt>
                      <c:pt idx="3003">
                        <c:v>92.4</c:v>
                      </c:pt>
                      <c:pt idx="3004">
                        <c:v>#N/A</c:v>
                      </c:pt>
                      <c:pt idx="3005">
                        <c:v>#N/A</c:v>
                      </c:pt>
                      <c:pt idx="3006">
                        <c:v>#N/A</c:v>
                      </c:pt>
                      <c:pt idx="3007">
                        <c:v>#N/A</c:v>
                      </c:pt>
                      <c:pt idx="3008">
                        <c:v>#N/A</c:v>
                      </c:pt>
                      <c:pt idx="3009">
                        <c:v>#N/A</c:v>
                      </c:pt>
                      <c:pt idx="3010">
                        <c:v>#N/A</c:v>
                      </c:pt>
                      <c:pt idx="3011">
                        <c:v>#N/A</c:v>
                      </c:pt>
                      <c:pt idx="3012">
                        <c:v>#N/A</c:v>
                      </c:pt>
                      <c:pt idx="3013">
                        <c:v>#N/A</c:v>
                      </c:pt>
                      <c:pt idx="3014">
                        <c:v>#N/A</c:v>
                      </c:pt>
                      <c:pt idx="3015">
                        <c:v>#N/A</c:v>
                      </c:pt>
                      <c:pt idx="3016">
                        <c:v>#N/A</c:v>
                      </c:pt>
                      <c:pt idx="3017">
                        <c:v>#N/A</c:v>
                      </c:pt>
                      <c:pt idx="3018">
                        <c:v>#N/A</c:v>
                      </c:pt>
                      <c:pt idx="3019">
                        <c:v>#N/A</c:v>
                      </c:pt>
                      <c:pt idx="3020">
                        <c:v>#N/A</c:v>
                      </c:pt>
                      <c:pt idx="3021">
                        <c:v>#N/A</c:v>
                      </c:pt>
                      <c:pt idx="3022">
                        <c:v>#N/A</c:v>
                      </c:pt>
                      <c:pt idx="3023">
                        <c:v>#N/A</c:v>
                      </c:pt>
                      <c:pt idx="3024">
                        <c:v>#N/A</c:v>
                      </c:pt>
                      <c:pt idx="3025">
                        <c:v>92.3</c:v>
                      </c:pt>
                      <c:pt idx="3026">
                        <c:v>#N/A</c:v>
                      </c:pt>
                      <c:pt idx="3027">
                        <c:v>#N/A</c:v>
                      </c:pt>
                      <c:pt idx="3028">
                        <c:v>#N/A</c:v>
                      </c:pt>
                      <c:pt idx="3029">
                        <c:v>#N/A</c:v>
                      </c:pt>
                      <c:pt idx="3030">
                        <c:v>#N/A</c:v>
                      </c:pt>
                      <c:pt idx="3031">
                        <c:v>#N/A</c:v>
                      </c:pt>
                      <c:pt idx="3032">
                        <c:v>#N/A</c:v>
                      </c:pt>
                      <c:pt idx="3033">
                        <c:v>#N/A</c:v>
                      </c:pt>
                      <c:pt idx="3034">
                        <c:v>#N/A</c:v>
                      </c:pt>
                      <c:pt idx="3035">
                        <c:v>#N/A</c:v>
                      </c:pt>
                      <c:pt idx="3036">
                        <c:v>#N/A</c:v>
                      </c:pt>
                      <c:pt idx="3037">
                        <c:v>#N/A</c:v>
                      </c:pt>
                      <c:pt idx="3038">
                        <c:v>#N/A</c:v>
                      </c:pt>
                      <c:pt idx="3039">
                        <c:v>#N/A</c:v>
                      </c:pt>
                      <c:pt idx="3040">
                        <c:v>#N/A</c:v>
                      </c:pt>
                      <c:pt idx="3041">
                        <c:v>92.7</c:v>
                      </c:pt>
                      <c:pt idx="3042">
                        <c:v>#N/A</c:v>
                      </c:pt>
                      <c:pt idx="3043">
                        <c:v>#N/A</c:v>
                      </c:pt>
                      <c:pt idx="3044">
                        <c:v>#N/A</c:v>
                      </c:pt>
                      <c:pt idx="3045">
                        <c:v>#N/A</c:v>
                      </c:pt>
                      <c:pt idx="3046">
                        <c:v>#N/A</c:v>
                      </c:pt>
                      <c:pt idx="3047">
                        <c:v>#N/A</c:v>
                      </c:pt>
                      <c:pt idx="3048">
                        <c:v>#N/A</c:v>
                      </c:pt>
                      <c:pt idx="3049">
                        <c:v>#N/A</c:v>
                      </c:pt>
                      <c:pt idx="3050">
                        <c:v>#N/A</c:v>
                      </c:pt>
                      <c:pt idx="3051">
                        <c:v>#N/A</c:v>
                      </c:pt>
                      <c:pt idx="3052">
                        <c:v>#N/A</c:v>
                      </c:pt>
                      <c:pt idx="3053">
                        <c:v>#N/A</c:v>
                      </c:pt>
                      <c:pt idx="3054">
                        <c:v>#N/A</c:v>
                      </c:pt>
                      <c:pt idx="3055">
                        <c:v>#N/A</c:v>
                      </c:pt>
                      <c:pt idx="3056">
                        <c:v>#N/A</c:v>
                      </c:pt>
                      <c:pt idx="3057">
                        <c:v>#N/A</c:v>
                      </c:pt>
                      <c:pt idx="3058">
                        <c:v>#N/A</c:v>
                      </c:pt>
                      <c:pt idx="3059">
                        <c:v>#N/A</c:v>
                      </c:pt>
                      <c:pt idx="3060">
                        <c:v>#N/A</c:v>
                      </c:pt>
                      <c:pt idx="3061">
                        <c:v>#N/A</c:v>
                      </c:pt>
                      <c:pt idx="3062">
                        <c:v>#N/A</c:v>
                      </c:pt>
                      <c:pt idx="3063">
                        <c:v>92.7</c:v>
                      </c:pt>
                      <c:pt idx="3064">
                        <c:v>#N/A</c:v>
                      </c:pt>
                      <c:pt idx="3065">
                        <c:v>#N/A</c:v>
                      </c:pt>
                      <c:pt idx="3066">
                        <c:v>#N/A</c:v>
                      </c:pt>
                      <c:pt idx="3067">
                        <c:v>#N/A</c:v>
                      </c:pt>
                      <c:pt idx="3068">
                        <c:v>#N/A</c:v>
                      </c:pt>
                      <c:pt idx="3069">
                        <c:v>#N/A</c:v>
                      </c:pt>
                      <c:pt idx="3070">
                        <c:v>#N/A</c:v>
                      </c:pt>
                      <c:pt idx="3071">
                        <c:v>#N/A</c:v>
                      </c:pt>
                      <c:pt idx="3072">
                        <c:v>#N/A</c:v>
                      </c:pt>
                      <c:pt idx="3073">
                        <c:v>#N/A</c:v>
                      </c:pt>
                      <c:pt idx="3074">
                        <c:v>#N/A</c:v>
                      </c:pt>
                      <c:pt idx="3075">
                        <c:v>#N/A</c:v>
                      </c:pt>
                      <c:pt idx="3076">
                        <c:v>#N/A</c:v>
                      </c:pt>
                      <c:pt idx="3077">
                        <c:v>#N/A</c:v>
                      </c:pt>
                      <c:pt idx="3078">
                        <c:v>#N/A</c:v>
                      </c:pt>
                      <c:pt idx="3079">
                        <c:v>#N/A</c:v>
                      </c:pt>
                      <c:pt idx="3080">
                        <c:v>#N/A</c:v>
                      </c:pt>
                      <c:pt idx="3081">
                        <c:v>#N/A</c:v>
                      </c:pt>
                      <c:pt idx="3082">
                        <c:v>#N/A</c:v>
                      </c:pt>
                      <c:pt idx="3083">
                        <c:v>#N/A</c:v>
                      </c:pt>
                      <c:pt idx="3084">
                        <c:v>#N/A</c:v>
                      </c:pt>
                      <c:pt idx="3085">
                        <c:v>91.8</c:v>
                      </c:pt>
                      <c:pt idx="3086">
                        <c:v>#N/A</c:v>
                      </c:pt>
                      <c:pt idx="3087">
                        <c:v>#N/A</c:v>
                      </c:pt>
                      <c:pt idx="3088">
                        <c:v>#N/A</c:v>
                      </c:pt>
                      <c:pt idx="3089">
                        <c:v>#N/A</c:v>
                      </c:pt>
                      <c:pt idx="3090">
                        <c:v>#N/A</c:v>
                      </c:pt>
                      <c:pt idx="3091">
                        <c:v>#N/A</c:v>
                      </c:pt>
                      <c:pt idx="3092">
                        <c:v>#N/A</c:v>
                      </c:pt>
                      <c:pt idx="3093">
                        <c:v>#N/A</c:v>
                      </c:pt>
                      <c:pt idx="3094">
                        <c:v>#N/A</c:v>
                      </c:pt>
                      <c:pt idx="3095">
                        <c:v>#N/A</c:v>
                      </c:pt>
                      <c:pt idx="3096">
                        <c:v>#N/A</c:v>
                      </c:pt>
                      <c:pt idx="3097">
                        <c:v>#N/A</c:v>
                      </c:pt>
                      <c:pt idx="3098">
                        <c:v>#N/A</c:v>
                      </c:pt>
                      <c:pt idx="3099">
                        <c:v>#N/A</c:v>
                      </c:pt>
                      <c:pt idx="3100">
                        <c:v>#N/A</c:v>
                      </c:pt>
                      <c:pt idx="3101">
                        <c:v>#N/A</c:v>
                      </c:pt>
                      <c:pt idx="3102">
                        <c:v>#N/A</c:v>
                      </c:pt>
                      <c:pt idx="3103">
                        <c:v>#N/A</c:v>
                      </c:pt>
                      <c:pt idx="3104">
                        <c:v>#N/A</c:v>
                      </c:pt>
                      <c:pt idx="3105">
                        <c:v>#N/A</c:v>
                      </c:pt>
                      <c:pt idx="3106">
                        <c:v>91.5</c:v>
                      </c:pt>
                      <c:pt idx="3107">
                        <c:v>#N/A</c:v>
                      </c:pt>
                      <c:pt idx="3108">
                        <c:v>#N/A</c:v>
                      </c:pt>
                      <c:pt idx="3109">
                        <c:v>#N/A</c:v>
                      </c:pt>
                      <c:pt idx="3110">
                        <c:v>#N/A</c:v>
                      </c:pt>
                      <c:pt idx="3111">
                        <c:v>#N/A</c:v>
                      </c:pt>
                      <c:pt idx="3112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976-487E-A792-55FF2C2F237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2"/>
          <c:tx>
            <c:strRef>
              <c:f>PPI与水泥价格!$D$20</c:f>
              <c:strCache>
                <c:ptCount val="1"/>
                <c:pt idx="0">
                  <c:v>中国:PPI:水泥、石灰和石膏制造:当月同比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PPI与水泥价格!$A$21:$A$3304</c:f>
              <c:numCache>
                <c:formatCode>yyyy\-mm\-dd</c:formatCode>
                <c:ptCount val="3284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  <c:pt idx="3113">
                  <c:v>45455</c:v>
                </c:pt>
                <c:pt idx="3114">
                  <c:v>45456</c:v>
                </c:pt>
                <c:pt idx="3115">
                  <c:v>45457</c:v>
                </c:pt>
                <c:pt idx="3116">
                  <c:v>45460</c:v>
                </c:pt>
                <c:pt idx="3117">
                  <c:v>45461</c:v>
                </c:pt>
                <c:pt idx="3118">
                  <c:v>45462</c:v>
                </c:pt>
                <c:pt idx="3119">
                  <c:v>45463</c:v>
                </c:pt>
                <c:pt idx="3120">
                  <c:v>45464</c:v>
                </c:pt>
                <c:pt idx="3121">
                  <c:v>45467</c:v>
                </c:pt>
                <c:pt idx="3122">
                  <c:v>45468</c:v>
                </c:pt>
                <c:pt idx="3123">
                  <c:v>45469</c:v>
                </c:pt>
                <c:pt idx="3124">
                  <c:v>45470</c:v>
                </c:pt>
                <c:pt idx="3125">
                  <c:v>45471</c:v>
                </c:pt>
                <c:pt idx="3126">
                  <c:v>45473</c:v>
                </c:pt>
                <c:pt idx="3127">
                  <c:v>45474</c:v>
                </c:pt>
                <c:pt idx="3128">
                  <c:v>45475</c:v>
                </c:pt>
                <c:pt idx="3129">
                  <c:v>45476</c:v>
                </c:pt>
                <c:pt idx="3130">
                  <c:v>45477</c:v>
                </c:pt>
                <c:pt idx="3131">
                  <c:v>45478</c:v>
                </c:pt>
                <c:pt idx="3132">
                  <c:v>45481</c:v>
                </c:pt>
                <c:pt idx="3133">
                  <c:v>45482</c:v>
                </c:pt>
                <c:pt idx="3134">
                  <c:v>45483</c:v>
                </c:pt>
                <c:pt idx="3135">
                  <c:v>45484</c:v>
                </c:pt>
                <c:pt idx="3136">
                  <c:v>45485</c:v>
                </c:pt>
                <c:pt idx="3137">
                  <c:v>45488</c:v>
                </c:pt>
                <c:pt idx="3138">
                  <c:v>45489</c:v>
                </c:pt>
                <c:pt idx="3139">
                  <c:v>45490</c:v>
                </c:pt>
                <c:pt idx="3140">
                  <c:v>45491</c:v>
                </c:pt>
                <c:pt idx="3141">
                  <c:v>45492</c:v>
                </c:pt>
                <c:pt idx="3142">
                  <c:v>45495</c:v>
                </c:pt>
                <c:pt idx="3143">
                  <c:v>45496</c:v>
                </c:pt>
                <c:pt idx="3144">
                  <c:v>45497</c:v>
                </c:pt>
                <c:pt idx="3145">
                  <c:v>45498</c:v>
                </c:pt>
                <c:pt idx="3146">
                  <c:v>45499</c:v>
                </c:pt>
                <c:pt idx="3147">
                  <c:v>45502</c:v>
                </c:pt>
                <c:pt idx="3148">
                  <c:v>45503</c:v>
                </c:pt>
                <c:pt idx="3149">
                  <c:v>45504</c:v>
                </c:pt>
                <c:pt idx="3150">
                  <c:v>45505</c:v>
                </c:pt>
                <c:pt idx="3151">
                  <c:v>45506</c:v>
                </c:pt>
                <c:pt idx="3152">
                  <c:v>45509</c:v>
                </c:pt>
                <c:pt idx="3153">
                  <c:v>45510</c:v>
                </c:pt>
                <c:pt idx="3154">
                  <c:v>45511</c:v>
                </c:pt>
                <c:pt idx="3155">
                  <c:v>45512</c:v>
                </c:pt>
                <c:pt idx="3156">
                  <c:v>45513</c:v>
                </c:pt>
                <c:pt idx="3157">
                  <c:v>45516</c:v>
                </c:pt>
                <c:pt idx="3158">
                  <c:v>45517</c:v>
                </c:pt>
                <c:pt idx="3159">
                  <c:v>45518</c:v>
                </c:pt>
                <c:pt idx="3160">
                  <c:v>45519</c:v>
                </c:pt>
                <c:pt idx="3161">
                  <c:v>45520</c:v>
                </c:pt>
                <c:pt idx="3162">
                  <c:v>45523</c:v>
                </c:pt>
                <c:pt idx="3163">
                  <c:v>45524</c:v>
                </c:pt>
                <c:pt idx="3164">
                  <c:v>45525</c:v>
                </c:pt>
                <c:pt idx="3165">
                  <c:v>45526</c:v>
                </c:pt>
                <c:pt idx="3166">
                  <c:v>45527</c:v>
                </c:pt>
                <c:pt idx="3167">
                  <c:v>45530</c:v>
                </c:pt>
                <c:pt idx="3168">
                  <c:v>45531</c:v>
                </c:pt>
                <c:pt idx="3169">
                  <c:v>45532</c:v>
                </c:pt>
                <c:pt idx="3170">
                  <c:v>45533</c:v>
                </c:pt>
                <c:pt idx="3171">
                  <c:v>45534</c:v>
                </c:pt>
                <c:pt idx="3172">
                  <c:v>45535</c:v>
                </c:pt>
                <c:pt idx="3173">
                  <c:v>45537</c:v>
                </c:pt>
                <c:pt idx="3174">
                  <c:v>45538</c:v>
                </c:pt>
                <c:pt idx="3175">
                  <c:v>45539</c:v>
                </c:pt>
                <c:pt idx="3176">
                  <c:v>45540</c:v>
                </c:pt>
                <c:pt idx="3177">
                  <c:v>45541</c:v>
                </c:pt>
                <c:pt idx="3178">
                  <c:v>45544</c:v>
                </c:pt>
                <c:pt idx="3179">
                  <c:v>45545</c:v>
                </c:pt>
                <c:pt idx="3180">
                  <c:v>45546</c:v>
                </c:pt>
                <c:pt idx="3181">
                  <c:v>45547</c:v>
                </c:pt>
                <c:pt idx="3182">
                  <c:v>45548</c:v>
                </c:pt>
                <c:pt idx="3183">
                  <c:v>45549</c:v>
                </c:pt>
                <c:pt idx="3184">
                  <c:v>45553</c:v>
                </c:pt>
                <c:pt idx="3185">
                  <c:v>45554</c:v>
                </c:pt>
                <c:pt idx="3186">
                  <c:v>45555</c:v>
                </c:pt>
                <c:pt idx="3187">
                  <c:v>45558</c:v>
                </c:pt>
                <c:pt idx="3188">
                  <c:v>45559</c:v>
                </c:pt>
                <c:pt idx="3189">
                  <c:v>45560</c:v>
                </c:pt>
                <c:pt idx="3190">
                  <c:v>45561</c:v>
                </c:pt>
                <c:pt idx="3191">
                  <c:v>45562</c:v>
                </c:pt>
                <c:pt idx="3192">
                  <c:v>45564</c:v>
                </c:pt>
                <c:pt idx="3193">
                  <c:v>45565</c:v>
                </c:pt>
                <c:pt idx="3194">
                  <c:v>45573</c:v>
                </c:pt>
                <c:pt idx="3195">
                  <c:v>45574</c:v>
                </c:pt>
                <c:pt idx="3196">
                  <c:v>45575</c:v>
                </c:pt>
                <c:pt idx="3197">
                  <c:v>45576</c:v>
                </c:pt>
                <c:pt idx="3198">
                  <c:v>45577</c:v>
                </c:pt>
                <c:pt idx="3199">
                  <c:v>45579</c:v>
                </c:pt>
                <c:pt idx="3200">
                  <c:v>45580</c:v>
                </c:pt>
                <c:pt idx="3201">
                  <c:v>45581</c:v>
                </c:pt>
                <c:pt idx="3202">
                  <c:v>45582</c:v>
                </c:pt>
                <c:pt idx="3203">
                  <c:v>45583</c:v>
                </c:pt>
                <c:pt idx="3204">
                  <c:v>45586</c:v>
                </c:pt>
                <c:pt idx="3205">
                  <c:v>45587</c:v>
                </c:pt>
                <c:pt idx="3206">
                  <c:v>45588</c:v>
                </c:pt>
                <c:pt idx="3207">
                  <c:v>45589</c:v>
                </c:pt>
                <c:pt idx="3208">
                  <c:v>45590</c:v>
                </c:pt>
                <c:pt idx="3209">
                  <c:v>45593</c:v>
                </c:pt>
                <c:pt idx="3210">
                  <c:v>45594</c:v>
                </c:pt>
                <c:pt idx="3211">
                  <c:v>45595</c:v>
                </c:pt>
                <c:pt idx="3212">
                  <c:v>45596</c:v>
                </c:pt>
                <c:pt idx="3213">
                  <c:v>45597</c:v>
                </c:pt>
                <c:pt idx="3214">
                  <c:v>45600</c:v>
                </c:pt>
                <c:pt idx="3215">
                  <c:v>45601</c:v>
                </c:pt>
                <c:pt idx="3216">
                  <c:v>45602</c:v>
                </c:pt>
                <c:pt idx="3217">
                  <c:v>45603</c:v>
                </c:pt>
                <c:pt idx="3218">
                  <c:v>45604</c:v>
                </c:pt>
                <c:pt idx="3219">
                  <c:v>45607</c:v>
                </c:pt>
                <c:pt idx="3220">
                  <c:v>45608</c:v>
                </c:pt>
                <c:pt idx="3221">
                  <c:v>45609</c:v>
                </c:pt>
                <c:pt idx="3222">
                  <c:v>45610</c:v>
                </c:pt>
                <c:pt idx="3223">
                  <c:v>45611</c:v>
                </c:pt>
                <c:pt idx="3224">
                  <c:v>45614</c:v>
                </c:pt>
                <c:pt idx="3225">
                  <c:v>45615</c:v>
                </c:pt>
                <c:pt idx="3226">
                  <c:v>45616</c:v>
                </c:pt>
                <c:pt idx="3227">
                  <c:v>45617</c:v>
                </c:pt>
                <c:pt idx="3228">
                  <c:v>45618</c:v>
                </c:pt>
                <c:pt idx="3229">
                  <c:v>45621</c:v>
                </c:pt>
                <c:pt idx="3230">
                  <c:v>45622</c:v>
                </c:pt>
                <c:pt idx="3231">
                  <c:v>45623</c:v>
                </c:pt>
                <c:pt idx="3232">
                  <c:v>45624</c:v>
                </c:pt>
                <c:pt idx="3233">
                  <c:v>45625</c:v>
                </c:pt>
                <c:pt idx="3234">
                  <c:v>45626</c:v>
                </c:pt>
                <c:pt idx="3235">
                  <c:v>45628</c:v>
                </c:pt>
                <c:pt idx="3236">
                  <c:v>45629</c:v>
                </c:pt>
                <c:pt idx="3237">
                  <c:v>45630</c:v>
                </c:pt>
                <c:pt idx="3238">
                  <c:v>45631</c:v>
                </c:pt>
                <c:pt idx="3239">
                  <c:v>45632</c:v>
                </c:pt>
                <c:pt idx="3240">
                  <c:v>45635</c:v>
                </c:pt>
                <c:pt idx="3241">
                  <c:v>45636</c:v>
                </c:pt>
                <c:pt idx="3242">
                  <c:v>45637</c:v>
                </c:pt>
                <c:pt idx="3243">
                  <c:v>45638</c:v>
                </c:pt>
                <c:pt idx="3244">
                  <c:v>45639</c:v>
                </c:pt>
                <c:pt idx="3245">
                  <c:v>45642</c:v>
                </c:pt>
                <c:pt idx="3246">
                  <c:v>45643</c:v>
                </c:pt>
                <c:pt idx="3247">
                  <c:v>45644</c:v>
                </c:pt>
                <c:pt idx="3248">
                  <c:v>45645</c:v>
                </c:pt>
                <c:pt idx="3249">
                  <c:v>45646</c:v>
                </c:pt>
                <c:pt idx="3250">
                  <c:v>45649</c:v>
                </c:pt>
                <c:pt idx="3251">
                  <c:v>45650</c:v>
                </c:pt>
                <c:pt idx="3252">
                  <c:v>45651</c:v>
                </c:pt>
                <c:pt idx="3253">
                  <c:v>45652</c:v>
                </c:pt>
                <c:pt idx="3254">
                  <c:v>45653</c:v>
                </c:pt>
                <c:pt idx="3255">
                  <c:v>45656</c:v>
                </c:pt>
                <c:pt idx="3256">
                  <c:v>45657</c:v>
                </c:pt>
                <c:pt idx="3257">
                  <c:v>45659</c:v>
                </c:pt>
                <c:pt idx="3258">
                  <c:v>45660</c:v>
                </c:pt>
                <c:pt idx="3259">
                  <c:v>45663</c:v>
                </c:pt>
                <c:pt idx="3260">
                  <c:v>45664</c:v>
                </c:pt>
                <c:pt idx="3261">
                  <c:v>45665</c:v>
                </c:pt>
                <c:pt idx="3262">
                  <c:v>45666</c:v>
                </c:pt>
                <c:pt idx="3263">
                  <c:v>45667</c:v>
                </c:pt>
                <c:pt idx="3264">
                  <c:v>45670</c:v>
                </c:pt>
                <c:pt idx="3265">
                  <c:v>45671</c:v>
                </c:pt>
                <c:pt idx="3266">
                  <c:v>45672</c:v>
                </c:pt>
                <c:pt idx="3267">
                  <c:v>45673</c:v>
                </c:pt>
                <c:pt idx="3268">
                  <c:v>45674</c:v>
                </c:pt>
                <c:pt idx="3269">
                  <c:v>45677</c:v>
                </c:pt>
                <c:pt idx="3270">
                  <c:v>45678</c:v>
                </c:pt>
                <c:pt idx="3271">
                  <c:v>45679</c:v>
                </c:pt>
                <c:pt idx="3272">
                  <c:v>45680</c:v>
                </c:pt>
                <c:pt idx="3273">
                  <c:v>45681</c:v>
                </c:pt>
                <c:pt idx="3274">
                  <c:v>45688</c:v>
                </c:pt>
                <c:pt idx="3275">
                  <c:v>45693</c:v>
                </c:pt>
                <c:pt idx="3276">
                  <c:v>45694</c:v>
                </c:pt>
                <c:pt idx="3277">
                  <c:v>45695</c:v>
                </c:pt>
                <c:pt idx="3278">
                  <c:v>45696</c:v>
                </c:pt>
                <c:pt idx="3279">
                  <c:v>45698</c:v>
                </c:pt>
                <c:pt idx="3280">
                  <c:v>45699</c:v>
                </c:pt>
                <c:pt idx="3281">
                  <c:v>45700</c:v>
                </c:pt>
                <c:pt idx="3282">
                  <c:v>45701</c:v>
                </c:pt>
                <c:pt idx="3283">
                  <c:v>45702</c:v>
                </c:pt>
              </c:numCache>
            </c:numRef>
          </c:cat>
          <c:val>
            <c:numRef>
              <c:f>PPI与水泥价格!$D$21:$D$3304</c:f>
              <c:numCache>
                <c:formatCode>#,##0.00_ </c:formatCode>
                <c:ptCount val="3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104.4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104.4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103.5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102.5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101.8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101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99.9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98.1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97.6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97.3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95.1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92.6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91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91.4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91.6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90.7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89.6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88.8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88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87.7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87.3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86.5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86.2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86.5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86.7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86.4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87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89.7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92.7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95.6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97.2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100.3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103.9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108.2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114.7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117.9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119.4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120.5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122.5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123.6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123.7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123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122.5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119.6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118.7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116.8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115.1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123.4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126.9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124.6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120.4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118.4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119.3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120.4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121.4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121.5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120.5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119.5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119.4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111.6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106.6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106.8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107.6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108.1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105.9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104.2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103.3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102.8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102.2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102.1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100.6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100.7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101.9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103.2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101.3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95.5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95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95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93.3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93.2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94.3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94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93.6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92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91.3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90.3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92.8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99.8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101.8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100.3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98.6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100.2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109.6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133.80000000000001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136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129.9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122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119.4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120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115.1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109.7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104.6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103.9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101.2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91.2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76.2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75.400000000000006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78.2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82.3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84.7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86.2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86.9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86.8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87.8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87.2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85.5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82.8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80.2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79.099999999999994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81.099999999999994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82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81.900000000000006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80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78.5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80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87.1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92.9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96.8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98.5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102.1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106.7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106.6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105.5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6-487E-A792-55FF2C2F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765296"/>
        <c:axId val="596771536"/>
      </c:lineChart>
      <c:dateAx>
        <c:axId val="836683968"/>
        <c:scaling>
          <c:orientation val="minMax"/>
          <c:max val="45702"/>
          <c:min val="41684"/>
        </c:scaling>
        <c:delete val="0"/>
        <c:axPos val="b"/>
        <c:numFmt formatCode="yyyy\-mm\-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</c:date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596771536"/>
        <c:scaling>
          <c:orientation val="minMax"/>
          <c:min val="70"/>
        </c:scaling>
        <c:delete val="0"/>
        <c:axPos val="r"/>
        <c:numFmt formatCode="#,##0.00_ " sourceLinked="1"/>
        <c:majorTickMark val="out"/>
        <c:minorTickMark val="none"/>
        <c:tickLblPos val="nextTo"/>
        <c:spPr>
          <a:ln>
            <a:noFill/>
          </a:ln>
        </c:spPr>
        <c:crossAx val="596765296"/>
        <c:crosses val="max"/>
        <c:crossBetween val="between"/>
      </c:valAx>
      <c:dateAx>
        <c:axId val="5967652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96771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87265004374453181"/>
          <c:h val="0.119810731663498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4632363662875475"/>
          <c:w val="0.82399540682414685"/>
          <c:h val="0.66082494896471278"/>
        </c:manualLayout>
      </c:layout>
      <c:lineChart>
        <c:grouping val="standard"/>
        <c:varyColors val="0"/>
        <c:ser>
          <c:idx val="1"/>
          <c:order val="0"/>
          <c:tx>
            <c:strRef>
              <c:f>PPI与水泥价格!$F$20</c:f>
              <c:strCache>
                <c:ptCount val="1"/>
                <c:pt idx="0">
                  <c:v>中国:水泥价格指数:同比</c:v>
                </c:pt>
              </c:strCache>
            </c:strRef>
          </c:tx>
          <c:marker>
            <c:symbol val="none"/>
          </c:marker>
          <c:cat>
            <c:numRef>
              <c:f>PPI与水泥价格!$A$21:$A$3133</c:f>
              <c:numCache>
                <c:formatCode>yyyy\-mm\-dd</c:formatCode>
                <c:ptCount val="3113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</c:numCache>
            </c:numRef>
          </c:cat>
          <c:val>
            <c:numRef>
              <c:f>PPI与水泥价格!$F$21:$F$3133</c:f>
              <c:numCache>
                <c:formatCode>#,##0.00_ </c:formatCode>
                <c:ptCount val="3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-23.57651245551601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-22.0959784721184</c:v>
                </c:pt>
                <c:pt idx="244">
                  <c:v>-21.803278688524589</c:v>
                </c:pt>
                <c:pt idx="245">
                  <c:v>-20.589788068481791</c:v>
                </c:pt>
                <c:pt idx="246">
                  <c:v>#N/A</c:v>
                </c:pt>
                <c:pt idx="247">
                  <c:v>#N/A</c:v>
                </c:pt>
                <c:pt idx="248">
                  <c:v>-19.541353383458649</c:v>
                </c:pt>
                <c:pt idx="249">
                  <c:v>-19.784010799460031</c:v>
                </c:pt>
                <c:pt idx="250">
                  <c:v>-19.473486273034979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-17.570961114070471</c:v>
                </c:pt>
                <c:pt idx="255">
                  <c:v>-18.096171239071449</c:v>
                </c:pt>
                <c:pt idx="256">
                  <c:v>#N/A</c:v>
                </c:pt>
                <c:pt idx="257">
                  <c:v>#N/A</c:v>
                </c:pt>
                <c:pt idx="258">
                  <c:v>-17.346861512834099</c:v>
                </c:pt>
                <c:pt idx="259">
                  <c:v>-16.92973137046593</c:v>
                </c:pt>
                <c:pt idx="260">
                  <c:v>-17.514124293785311</c:v>
                </c:pt>
                <c:pt idx="261">
                  <c:v>#N/A</c:v>
                </c:pt>
                <c:pt idx="262">
                  <c:v>#N/A</c:v>
                </c:pt>
                <c:pt idx="263">
                  <c:v>-16.805261566374359</c:v>
                </c:pt>
                <c:pt idx="264">
                  <c:v>-16.385725132877749</c:v>
                </c:pt>
                <c:pt idx="265">
                  <c:v>-16.257318835069579</c:v>
                </c:pt>
                <c:pt idx="266">
                  <c:v>#N/A</c:v>
                </c:pt>
                <c:pt idx="267">
                  <c:v>#N/A</c:v>
                </c:pt>
                <c:pt idx="268">
                  <c:v>-15.86070559610706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-14.315609982948381</c:v>
                </c:pt>
                <c:pt idx="275">
                  <c:v>-14.80080296479308</c:v>
                </c:pt>
                <c:pt idx="276">
                  <c:v>#N/A</c:v>
                </c:pt>
                <c:pt idx="277">
                  <c:v>#N/A</c:v>
                </c:pt>
                <c:pt idx="278">
                  <c:v>-14.671307037896369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-14.88160577073859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-14.797079833581909</c:v>
                </c:pt>
                <c:pt idx="294">
                  <c:v>-14.99411533934876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-15.040138517235951</c:v>
                </c:pt>
                <c:pt idx="299">
                  <c:v>-15.37434205357844</c:v>
                </c:pt>
                <c:pt idx="300">
                  <c:v>#N/A</c:v>
                </c:pt>
                <c:pt idx="301">
                  <c:v>#N/A</c:v>
                </c:pt>
                <c:pt idx="302">
                  <c:v>-15.017793594306051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-15.737131036677541</c:v>
                </c:pt>
                <c:pt idx="308">
                  <c:v>#N/A</c:v>
                </c:pt>
                <c:pt idx="309">
                  <c:v>#N/A</c:v>
                </c:pt>
                <c:pt idx="310">
                  <c:v>-16.473114858415531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-16.786570743405282</c:v>
                </c:pt>
                <c:pt idx="337">
                  <c:v>#N/A</c:v>
                </c:pt>
                <c:pt idx="338">
                  <c:v>-16.594620557156581</c:v>
                </c:pt>
                <c:pt idx="339">
                  <c:v>-16.45793192035967</c:v>
                </c:pt>
                <c:pt idx="340">
                  <c:v>-15.942497173316101</c:v>
                </c:pt>
                <c:pt idx="341">
                  <c:v>-16.086115142718921</c:v>
                </c:pt>
                <c:pt idx="342">
                  <c:v>#N/A</c:v>
                </c:pt>
                <c:pt idx="343">
                  <c:v>-16.485288190245871</c:v>
                </c:pt>
                <c:pt idx="344">
                  <c:v>#N/A</c:v>
                </c:pt>
                <c:pt idx="345">
                  <c:v>-16.462727419095149</c:v>
                </c:pt>
                <c:pt idx="346">
                  <c:v>-17.179139046402039</c:v>
                </c:pt>
                <c:pt idx="347">
                  <c:v>#N/A</c:v>
                </c:pt>
                <c:pt idx="348">
                  <c:v>-16.94983170379869</c:v>
                </c:pt>
                <c:pt idx="349">
                  <c:v>-16.980527285840211</c:v>
                </c:pt>
                <c:pt idx="350">
                  <c:v>#N/A</c:v>
                </c:pt>
                <c:pt idx="351">
                  <c:v>-16.896662387676511</c:v>
                </c:pt>
                <c:pt idx="352">
                  <c:v>#N/A</c:v>
                </c:pt>
                <c:pt idx="353">
                  <c:v>-16.48105119782069</c:v>
                </c:pt>
                <c:pt idx="354">
                  <c:v>-15.60064935064935</c:v>
                </c:pt>
                <c:pt idx="355">
                  <c:v>-16.480154576926171</c:v>
                </c:pt>
                <c:pt idx="356">
                  <c:v>-16.05857131300057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-16.392251815980629</c:v>
                </c:pt>
                <c:pt idx="363">
                  <c:v>-15.91204154495294</c:v>
                </c:pt>
                <c:pt idx="364">
                  <c:v>-15.73669739608604</c:v>
                </c:pt>
                <c:pt idx="365">
                  <c:v>-14.996330424855261</c:v>
                </c:pt>
                <c:pt idx="366">
                  <c:v>#N/A</c:v>
                </c:pt>
                <c:pt idx="367">
                  <c:v>-15.00814332247557</c:v>
                </c:pt>
                <c:pt idx="368">
                  <c:v>-14.56834532374101</c:v>
                </c:pt>
                <c:pt idx="369">
                  <c:v>-13.962295216925989</c:v>
                </c:pt>
                <c:pt idx="370">
                  <c:v>-14.009383488352951</c:v>
                </c:pt>
                <c:pt idx="371">
                  <c:v>#N/A</c:v>
                </c:pt>
                <c:pt idx="372">
                  <c:v>-13.75268284629354</c:v>
                </c:pt>
                <c:pt idx="373">
                  <c:v>-13.768056128765989</c:v>
                </c:pt>
                <c:pt idx="374">
                  <c:v>-13.78940419211091</c:v>
                </c:pt>
                <c:pt idx="375">
                  <c:v>#N/A</c:v>
                </c:pt>
                <c:pt idx="376">
                  <c:v>#N/A</c:v>
                </c:pt>
                <c:pt idx="377">
                  <c:v>-11.90536330723247</c:v>
                </c:pt>
                <c:pt idx="378">
                  <c:v>-11.71216717222784</c:v>
                </c:pt>
                <c:pt idx="379">
                  <c:v>#N/A</c:v>
                </c:pt>
                <c:pt idx="380">
                  <c:v>-11.730007584056629</c:v>
                </c:pt>
                <c:pt idx="381">
                  <c:v>-11.40150554004906</c:v>
                </c:pt>
                <c:pt idx="382">
                  <c:v>-11.234337961395189</c:v>
                </c:pt>
                <c:pt idx="383">
                  <c:v>-10.54157782515991</c:v>
                </c:pt>
                <c:pt idx="384">
                  <c:v>#N/A</c:v>
                </c:pt>
                <c:pt idx="385">
                  <c:v>-9.6796417499138823</c:v>
                </c:pt>
                <c:pt idx="386">
                  <c:v>-9.2868270728751945</c:v>
                </c:pt>
                <c:pt idx="387">
                  <c:v>-8.5734241313078403</c:v>
                </c:pt>
                <c:pt idx="388">
                  <c:v>-8.279306115297004</c:v>
                </c:pt>
                <c:pt idx="389">
                  <c:v>#N/A</c:v>
                </c:pt>
                <c:pt idx="390">
                  <c:v>-8.2568004898101997</c:v>
                </c:pt>
                <c:pt idx="391">
                  <c:v>-8.3661159192237076</c:v>
                </c:pt>
                <c:pt idx="392">
                  <c:v>-8.2472421642444402</c:v>
                </c:pt>
                <c:pt idx="393">
                  <c:v>-7.982787389127953</c:v>
                </c:pt>
                <c:pt idx="394">
                  <c:v>#N/A</c:v>
                </c:pt>
                <c:pt idx="395">
                  <c:v>-7.6025459688826027</c:v>
                </c:pt>
                <c:pt idx="396">
                  <c:v>-6.9317475814325018</c:v>
                </c:pt>
                <c:pt idx="397">
                  <c:v>-6.7858413376022773</c:v>
                </c:pt>
                <c:pt idx="398">
                  <c:v>-6.7849500713266764</c:v>
                </c:pt>
                <c:pt idx="399">
                  <c:v>#N/A</c:v>
                </c:pt>
                <c:pt idx="400">
                  <c:v>-6.3940453770962247</c:v>
                </c:pt>
                <c:pt idx="401">
                  <c:v>-6.2337195724422889</c:v>
                </c:pt>
                <c:pt idx="402">
                  <c:v>-6.2746858168761221</c:v>
                </c:pt>
                <c:pt idx="403">
                  <c:v>-6.3543349488422187</c:v>
                </c:pt>
                <c:pt idx="404">
                  <c:v>-5.909008519122712</c:v>
                </c:pt>
                <c:pt idx="405">
                  <c:v>#N/A</c:v>
                </c:pt>
                <c:pt idx="406">
                  <c:v>-5.4809536859413539</c:v>
                </c:pt>
                <c:pt idx="407">
                  <c:v>-5.3435812974654588</c:v>
                </c:pt>
                <c:pt idx="408">
                  <c:v>-5.4318952093065862</c:v>
                </c:pt>
                <c:pt idx="409">
                  <c:v>-5.0744622173193603</c:v>
                </c:pt>
                <c:pt idx="410">
                  <c:v>#N/A</c:v>
                </c:pt>
                <c:pt idx="411">
                  <c:v>-5.374862183020948</c:v>
                </c:pt>
                <c:pt idx="412">
                  <c:v>-5.7462823572608777</c:v>
                </c:pt>
                <c:pt idx="413">
                  <c:v>-5.8408215661103977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-2.7891480247501188</c:v>
                </c:pt>
                <c:pt idx="428">
                  <c:v>-2.7986673012851022</c:v>
                </c:pt>
                <c:pt idx="429">
                  <c:v>-2.9948659440958361</c:v>
                </c:pt>
                <c:pt idx="430">
                  <c:v>-2.4839973249259582</c:v>
                </c:pt>
                <c:pt idx="431">
                  <c:v>#N/A</c:v>
                </c:pt>
                <c:pt idx="432">
                  <c:v>-2.811130169620736</c:v>
                </c:pt>
                <c:pt idx="433">
                  <c:v>-2.5672838327925178</c:v>
                </c:pt>
                <c:pt idx="434">
                  <c:v>-2.7888825433085862</c:v>
                </c:pt>
                <c:pt idx="435">
                  <c:v>-2.2377354881897289</c:v>
                </c:pt>
                <c:pt idx="436">
                  <c:v>#N/A</c:v>
                </c:pt>
                <c:pt idx="437">
                  <c:v>-1.1413096044104849</c:v>
                </c:pt>
                <c:pt idx="438">
                  <c:v>-1.112508464738319</c:v>
                </c:pt>
                <c:pt idx="439">
                  <c:v>-0.92888243831640105</c:v>
                </c:pt>
                <c:pt idx="440">
                  <c:v>-0.90020327170651404</c:v>
                </c:pt>
                <c:pt idx="441">
                  <c:v>#N/A</c:v>
                </c:pt>
                <c:pt idx="442">
                  <c:v>-0.25159667118250401</c:v>
                </c:pt>
                <c:pt idx="443">
                  <c:v>0.74095739494978996</c:v>
                </c:pt>
                <c:pt idx="444">
                  <c:v>0.78003120124805003</c:v>
                </c:pt>
                <c:pt idx="445">
                  <c:v>1.0741138560687431</c:v>
                </c:pt>
                <c:pt idx="446">
                  <c:v>#N/A</c:v>
                </c:pt>
                <c:pt idx="447">
                  <c:v>1.4389193422083011</c:v>
                </c:pt>
                <c:pt idx="448">
                  <c:v>1.676141932954323</c:v>
                </c:pt>
                <c:pt idx="449">
                  <c:v>1.8749386472955729</c:v>
                </c:pt>
                <c:pt idx="450">
                  <c:v>2.0135546606423729</c:v>
                </c:pt>
                <c:pt idx="451">
                  <c:v>#N/A</c:v>
                </c:pt>
                <c:pt idx="452">
                  <c:v>1.8445839874411301</c:v>
                </c:pt>
                <c:pt idx="453">
                  <c:v>1.9245875883739201</c:v>
                </c:pt>
                <c:pt idx="454">
                  <c:v>2.1148927798544168</c:v>
                </c:pt>
                <c:pt idx="455">
                  <c:v>2.2767593140153761</c:v>
                </c:pt>
                <c:pt idx="456">
                  <c:v>#N/A</c:v>
                </c:pt>
                <c:pt idx="457">
                  <c:v>2.4140309390087689</c:v>
                </c:pt>
                <c:pt idx="458">
                  <c:v>2.4086870681145109</c:v>
                </c:pt>
                <c:pt idx="459">
                  <c:v>2.2989639861864819</c:v>
                </c:pt>
                <c:pt idx="460">
                  <c:v>2.3494570582428431</c:v>
                </c:pt>
                <c:pt idx="461">
                  <c:v>#N/A</c:v>
                </c:pt>
                <c:pt idx="462">
                  <c:v>#N/A</c:v>
                </c:pt>
                <c:pt idx="463">
                  <c:v>2.2198105761641669</c:v>
                </c:pt>
                <c:pt idx="464">
                  <c:v>2.1593374087951092</c:v>
                </c:pt>
                <c:pt idx="465">
                  <c:v>2.562580389828832</c:v>
                </c:pt>
                <c:pt idx="466">
                  <c:v>4.2277565776260291</c:v>
                </c:pt>
                <c:pt idx="467">
                  <c:v>#N/A</c:v>
                </c:pt>
                <c:pt idx="468">
                  <c:v>4.269211451531894</c:v>
                </c:pt>
                <c:pt idx="469">
                  <c:v>5.3348124243646629</c:v>
                </c:pt>
                <c:pt idx="470">
                  <c:v>5.0673637643273679</c:v>
                </c:pt>
                <c:pt idx="471">
                  <c:v>5.0361881785283469</c:v>
                </c:pt>
                <c:pt idx="472">
                  <c:v>#N/A</c:v>
                </c:pt>
                <c:pt idx="473">
                  <c:v>4.8075962018990497</c:v>
                </c:pt>
                <c:pt idx="474">
                  <c:v>4.7476560941551957</c:v>
                </c:pt>
                <c:pt idx="475">
                  <c:v>5.5483613905767513</c:v>
                </c:pt>
                <c:pt idx="476">
                  <c:v>5.0565139797739436</c:v>
                </c:pt>
                <c:pt idx="477">
                  <c:v>#N/A</c:v>
                </c:pt>
                <c:pt idx="478">
                  <c:v>2.987559996081889</c:v>
                </c:pt>
                <c:pt idx="479">
                  <c:v>2.8828300596110621</c:v>
                </c:pt>
                <c:pt idx="480">
                  <c:v>2.7517564402810302</c:v>
                </c:pt>
                <c:pt idx="481">
                  <c:v>2.3996891091032739</c:v>
                </c:pt>
                <c:pt idx="482">
                  <c:v>#N/A</c:v>
                </c:pt>
                <c:pt idx="483">
                  <c:v>1.6668272473263319</c:v>
                </c:pt>
                <c:pt idx="484">
                  <c:v>1.7118676668590109</c:v>
                </c:pt>
                <c:pt idx="485">
                  <c:v>2.3028209556706969</c:v>
                </c:pt>
                <c:pt idx="486">
                  <c:v>1.867733943205641</c:v>
                </c:pt>
                <c:pt idx="487">
                  <c:v>#N/A</c:v>
                </c:pt>
                <c:pt idx="488">
                  <c:v>0.74822297044519304</c:v>
                </c:pt>
                <c:pt idx="489">
                  <c:v>0.71047957371225601</c:v>
                </c:pt>
                <c:pt idx="490">
                  <c:v>1.0933557611438181</c:v>
                </c:pt>
                <c:pt idx="491">
                  <c:v>1.1780104712041879</c:v>
                </c:pt>
                <c:pt idx="492">
                  <c:v>#N/A</c:v>
                </c:pt>
                <c:pt idx="493">
                  <c:v>0.84564631539819701</c:v>
                </c:pt>
                <c:pt idx="494">
                  <c:v>0.76080905548339195</c:v>
                </c:pt>
                <c:pt idx="495">
                  <c:v>0.53673884878771105</c:v>
                </c:pt>
                <c:pt idx="496">
                  <c:v>0.56314623338256997</c:v>
                </c:pt>
                <c:pt idx="497">
                  <c:v>#N/A</c:v>
                </c:pt>
                <c:pt idx="498">
                  <c:v>0.21102853472795699</c:v>
                </c:pt>
                <c:pt idx="499">
                  <c:v>0.339542993484445</c:v>
                </c:pt>
                <c:pt idx="500">
                  <c:v>#N/A</c:v>
                </c:pt>
                <c:pt idx="501">
                  <c:v>0.337992143966384</c:v>
                </c:pt>
                <c:pt idx="502">
                  <c:v>#N/A</c:v>
                </c:pt>
                <c:pt idx="503">
                  <c:v>0.59155442300691696</c:v>
                </c:pt>
                <c:pt idx="504">
                  <c:v>0.74572571844307001</c:v>
                </c:pt>
                <c:pt idx="505">
                  <c:v>0.70876874148114499</c:v>
                </c:pt>
                <c:pt idx="506">
                  <c:v>1.126044315292408</c:v>
                </c:pt>
                <c:pt idx="507">
                  <c:v>#N/A</c:v>
                </c:pt>
                <c:pt idx="508">
                  <c:v>1.261801016702977</c:v>
                </c:pt>
                <c:pt idx="509">
                  <c:v>1.387880986937591</c:v>
                </c:pt>
                <c:pt idx="510">
                  <c:v>1.7440809687330561</c:v>
                </c:pt>
                <c:pt idx="511">
                  <c:v>2.0426608821402752</c:v>
                </c:pt>
                <c:pt idx="512">
                  <c:v>#N/A</c:v>
                </c:pt>
                <c:pt idx="513">
                  <c:v>2.1585982658959542</c:v>
                </c:pt>
                <c:pt idx="514">
                  <c:v>2.338811630847029</c:v>
                </c:pt>
                <c:pt idx="515">
                  <c:v>2.4213950126490782</c:v>
                </c:pt>
                <c:pt idx="516">
                  <c:v>2.8132066938037088</c:v>
                </c:pt>
                <c:pt idx="517">
                  <c:v>#N/A</c:v>
                </c:pt>
                <c:pt idx="518">
                  <c:v>3.9590505526363469</c:v>
                </c:pt>
                <c:pt idx="519">
                  <c:v>4.0155910079767949</c:v>
                </c:pt>
                <c:pt idx="520">
                  <c:v>4.0152270461343242</c:v>
                </c:pt>
                <c:pt idx="521">
                  <c:v>4.6323996011241046</c:v>
                </c:pt>
                <c:pt idx="522">
                  <c:v>#N/A</c:v>
                </c:pt>
                <c:pt idx="523">
                  <c:v>#N/A</c:v>
                </c:pt>
                <c:pt idx="524">
                  <c:v>5.3090117070514573</c:v>
                </c:pt>
                <c:pt idx="525">
                  <c:v>5.5772905104176136</c:v>
                </c:pt>
                <c:pt idx="526">
                  <c:v>5.7601166605905938</c:v>
                </c:pt>
                <c:pt idx="527">
                  <c:v>5.7934049918017854</c:v>
                </c:pt>
                <c:pt idx="528">
                  <c:v>#N/A</c:v>
                </c:pt>
                <c:pt idx="529">
                  <c:v>6.8223443223443221</c:v>
                </c:pt>
                <c:pt idx="530">
                  <c:v>6.9468661099385152</c:v>
                </c:pt>
                <c:pt idx="531">
                  <c:v>7.0019271359089661</c:v>
                </c:pt>
                <c:pt idx="532">
                  <c:v>7.406042741341194</c:v>
                </c:pt>
                <c:pt idx="533">
                  <c:v>#N/A</c:v>
                </c:pt>
                <c:pt idx="534">
                  <c:v>7.596685082872928</c:v>
                </c:pt>
                <c:pt idx="535">
                  <c:v>7.637033625057577</c:v>
                </c:pt>
                <c:pt idx="536">
                  <c:v>7.674590012898471</c:v>
                </c:pt>
                <c:pt idx="537">
                  <c:v>7.8918220417205101</c:v>
                </c:pt>
                <c:pt idx="538">
                  <c:v>#N/A</c:v>
                </c:pt>
                <c:pt idx="539">
                  <c:v>7.9659920524905283</c:v>
                </c:pt>
                <c:pt idx="540">
                  <c:v>8.1206067332593417</c:v>
                </c:pt>
                <c:pt idx="541">
                  <c:v>8.2908754052802216</c:v>
                </c:pt>
                <c:pt idx="542">
                  <c:v>8.5220943186037879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9.2827004219409286</c:v>
                </c:pt>
                <c:pt idx="549">
                  <c:v>9.4178403755868541</c:v>
                </c:pt>
                <c:pt idx="550">
                  <c:v>9.4875411377527037</c:v>
                </c:pt>
                <c:pt idx="551">
                  <c:v>9.5902025435704186</c:v>
                </c:pt>
                <c:pt idx="552">
                  <c:v>#N/A</c:v>
                </c:pt>
                <c:pt idx="553">
                  <c:v>9.6419776472816814</c:v>
                </c:pt>
                <c:pt idx="554">
                  <c:v>9.6872037914691944</c:v>
                </c:pt>
                <c:pt idx="555">
                  <c:v>10.122845443291119</c:v>
                </c:pt>
                <c:pt idx="556">
                  <c:v>10.158185629883739</c:v>
                </c:pt>
                <c:pt idx="557">
                  <c:v>#N/A</c:v>
                </c:pt>
                <c:pt idx="558">
                  <c:v>10.13732595842075</c:v>
                </c:pt>
                <c:pt idx="559">
                  <c:v>10.11160927215492</c:v>
                </c:pt>
                <c:pt idx="560">
                  <c:v>10.196677487110939</c:v>
                </c:pt>
                <c:pt idx="561">
                  <c:v>10.089728904161889</c:v>
                </c:pt>
                <c:pt idx="562">
                  <c:v>#N/A</c:v>
                </c:pt>
                <c:pt idx="563">
                  <c:v>#N/A</c:v>
                </c:pt>
                <c:pt idx="564">
                  <c:v>10.48951048951049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8.2709652657839197</c:v>
                </c:pt>
                <c:pt idx="572">
                  <c:v>7.9735175590097871</c:v>
                </c:pt>
                <c:pt idx="573">
                  <c:v>7.9470198675496686</c:v>
                </c:pt>
                <c:pt idx="574">
                  <c:v>7.220734506503443</c:v>
                </c:pt>
                <c:pt idx="575">
                  <c:v>#N/A</c:v>
                </c:pt>
                <c:pt idx="576">
                  <c:v>7.1469630197355816</c:v>
                </c:pt>
                <c:pt idx="577">
                  <c:v>7.1640932195262303</c:v>
                </c:pt>
                <c:pt idx="578">
                  <c:v>7.1030908043770404</c:v>
                </c:pt>
                <c:pt idx="579">
                  <c:v>#N/A</c:v>
                </c:pt>
                <c:pt idx="580">
                  <c:v>#N/A</c:v>
                </c:pt>
                <c:pt idx="581">
                  <c:v>6.9816575434552961</c:v>
                </c:pt>
                <c:pt idx="582">
                  <c:v>6.8432671081677698</c:v>
                </c:pt>
                <c:pt idx="583">
                  <c:v>6.928694983663271</c:v>
                </c:pt>
                <c:pt idx="584">
                  <c:v>6.7544196771714073</c:v>
                </c:pt>
                <c:pt idx="585">
                  <c:v>#N/A</c:v>
                </c:pt>
                <c:pt idx="586">
                  <c:v>7.3055394711445674</c:v>
                </c:pt>
                <c:pt idx="587">
                  <c:v>7.2683397683397679</c:v>
                </c:pt>
                <c:pt idx="588">
                  <c:v>6.725766043553671</c:v>
                </c:pt>
                <c:pt idx="589">
                  <c:v>6.6589573094343262</c:v>
                </c:pt>
                <c:pt idx="590">
                  <c:v>#N/A</c:v>
                </c:pt>
                <c:pt idx="591">
                  <c:v>6.7026714244382291</c:v>
                </c:pt>
                <c:pt idx="592">
                  <c:v>6.7741001640451612</c:v>
                </c:pt>
                <c:pt idx="593">
                  <c:v>6.7857142857142856</c:v>
                </c:pt>
                <c:pt idx="594">
                  <c:v>6.9042101197373498</c:v>
                </c:pt>
                <c:pt idx="595">
                  <c:v>#N/A</c:v>
                </c:pt>
                <c:pt idx="596">
                  <c:v>6.4451061377389296</c:v>
                </c:pt>
                <c:pt idx="597">
                  <c:v>6.2547966231772829</c:v>
                </c:pt>
                <c:pt idx="598">
                  <c:v>6.4723985381804194</c:v>
                </c:pt>
                <c:pt idx="599">
                  <c:v>6.7283593599383069</c:v>
                </c:pt>
                <c:pt idx="600">
                  <c:v>#N/A</c:v>
                </c:pt>
                <c:pt idx="601">
                  <c:v>6.5282184405345642</c:v>
                </c:pt>
                <c:pt idx="602">
                  <c:v>6.8775923603742637</c:v>
                </c:pt>
                <c:pt idx="603">
                  <c:v>6.7778634785962213</c:v>
                </c:pt>
                <c:pt idx="604">
                  <c:v>#N/A</c:v>
                </c:pt>
                <c:pt idx="605">
                  <c:v>6.8396681458614701</c:v>
                </c:pt>
                <c:pt idx="606">
                  <c:v>6.9022106380924804</c:v>
                </c:pt>
                <c:pt idx="607">
                  <c:v>6.8512978867123424</c:v>
                </c:pt>
                <c:pt idx="608">
                  <c:v>6.4203454894433776</c:v>
                </c:pt>
                <c:pt idx="609">
                  <c:v>#N/A</c:v>
                </c:pt>
                <c:pt idx="610">
                  <c:v>6.3146799540053662</c:v>
                </c:pt>
                <c:pt idx="611">
                  <c:v>6.3044936284372897</c:v>
                </c:pt>
                <c:pt idx="612">
                  <c:v>6.1818181818181817</c:v>
                </c:pt>
                <c:pt idx="613">
                  <c:v>6.1429528274806238</c:v>
                </c:pt>
                <c:pt idx="614">
                  <c:v>#N/A</c:v>
                </c:pt>
                <c:pt idx="615">
                  <c:v>6.1429528274806238</c:v>
                </c:pt>
                <c:pt idx="616">
                  <c:v>6.3552833078101072</c:v>
                </c:pt>
                <c:pt idx="617">
                  <c:v>5.9921508567052744</c:v>
                </c:pt>
                <c:pt idx="618">
                  <c:v>5.9825787307360958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5.8026340904752818</c:v>
                </c:pt>
                <c:pt idx="624">
                  <c:v>5.957040572792363</c:v>
                </c:pt>
                <c:pt idx="625">
                  <c:v>6.0620525059665873</c:v>
                </c:pt>
                <c:pt idx="626">
                  <c:v>5.9132093466857416</c:v>
                </c:pt>
                <c:pt idx="627">
                  <c:v>#N/A</c:v>
                </c:pt>
                <c:pt idx="628">
                  <c:v>5.8543096872616323</c:v>
                </c:pt>
                <c:pt idx="629">
                  <c:v>5.7684973302822273</c:v>
                </c:pt>
                <c:pt idx="630">
                  <c:v>5.619692777406736</c:v>
                </c:pt>
                <c:pt idx="631">
                  <c:v>5.5672268907563032</c:v>
                </c:pt>
                <c:pt idx="632">
                  <c:v>#N/A</c:v>
                </c:pt>
                <c:pt idx="633">
                  <c:v>5.3871090770404271</c:v>
                </c:pt>
                <c:pt idx="634">
                  <c:v>5.2054533320621603</c:v>
                </c:pt>
                <c:pt idx="635">
                  <c:v>5.1326082808624314</c:v>
                </c:pt>
                <c:pt idx="636">
                  <c:v>5.3816793893129766</c:v>
                </c:pt>
                <c:pt idx="637">
                  <c:v>#N/A</c:v>
                </c:pt>
                <c:pt idx="638">
                  <c:v>4.5054524583891329</c:v>
                </c:pt>
                <c:pt idx="639">
                  <c:v>4.4584768465365476</c:v>
                </c:pt>
                <c:pt idx="640">
                  <c:v>4.0530230783902352</c:v>
                </c:pt>
                <c:pt idx="641">
                  <c:v>4.0931208854116967</c:v>
                </c:pt>
                <c:pt idx="642">
                  <c:v>#N/A</c:v>
                </c:pt>
                <c:pt idx="643">
                  <c:v>4.3765562152844284</c:v>
                </c:pt>
                <c:pt idx="644">
                  <c:v>4.033339720252922</c:v>
                </c:pt>
                <c:pt idx="645">
                  <c:v>3.9946355014848169</c:v>
                </c:pt>
                <c:pt idx="646">
                  <c:v>3.5820323723781251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3.0379014369755999</c:v>
                </c:pt>
                <c:pt idx="654">
                  <c:v>3.054025321349183</c:v>
                </c:pt>
                <c:pt idx="655">
                  <c:v>3.1029482841952629</c:v>
                </c:pt>
                <c:pt idx="656">
                  <c:v>3.157690817512592</c:v>
                </c:pt>
                <c:pt idx="657">
                  <c:v>#N/A</c:v>
                </c:pt>
                <c:pt idx="658">
                  <c:v>2.829457364341085</c:v>
                </c:pt>
                <c:pt idx="659">
                  <c:v>3.0100009709680551</c:v>
                </c:pt>
                <c:pt idx="660">
                  <c:v>3.29178028827425</c:v>
                </c:pt>
                <c:pt idx="661">
                  <c:v>2.9798422436459249</c:v>
                </c:pt>
                <c:pt idx="662">
                  <c:v>#N/A</c:v>
                </c:pt>
                <c:pt idx="663">
                  <c:v>2.888368462138954</c:v>
                </c:pt>
                <c:pt idx="664">
                  <c:v>2.783203125</c:v>
                </c:pt>
                <c:pt idx="665">
                  <c:v>2.7845627747923789</c:v>
                </c:pt>
                <c:pt idx="666">
                  <c:v>2.7796809239502789</c:v>
                </c:pt>
                <c:pt idx="667">
                  <c:v>#N/A</c:v>
                </c:pt>
                <c:pt idx="668">
                  <c:v>1.8126888217522661</c:v>
                </c:pt>
                <c:pt idx="669">
                  <c:v>1.7834519052723909</c:v>
                </c:pt>
                <c:pt idx="670">
                  <c:v>1.63854481615137</c:v>
                </c:pt>
                <c:pt idx="671">
                  <c:v>1.3959390862944161</c:v>
                </c:pt>
                <c:pt idx="672">
                  <c:v>#N/A</c:v>
                </c:pt>
                <c:pt idx="673">
                  <c:v>1.174283197964576</c:v>
                </c:pt>
                <c:pt idx="674">
                  <c:v>0.73443008225616901</c:v>
                </c:pt>
                <c:pt idx="675">
                  <c:v>0.74429536774067195</c:v>
                </c:pt>
                <c:pt idx="676">
                  <c:v>0.490051945506224</c:v>
                </c:pt>
                <c:pt idx="677">
                  <c:v>#N/A</c:v>
                </c:pt>
                <c:pt idx="678">
                  <c:v>0.24500196001568</c:v>
                </c:pt>
                <c:pt idx="679">
                  <c:v>0.23531718795960399</c:v>
                </c:pt>
                <c:pt idx="680">
                  <c:v>-3.9181114702713002E-2</c:v>
                </c:pt>
                <c:pt idx="681">
                  <c:v>-0.30353471066288101</c:v>
                </c:pt>
                <c:pt idx="682">
                  <c:v>#N/A</c:v>
                </c:pt>
                <c:pt idx="683">
                  <c:v>-0.48899755501222503</c:v>
                </c:pt>
                <c:pt idx="684">
                  <c:v>-0.78270227962038896</c:v>
                </c:pt>
                <c:pt idx="685">
                  <c:v>-0.85110545881432198</c:v>
                </c:pt>
                <c:pt idx="686">
                  <c:v>-1.230588924699678</c:v>
                </c:pt>
                <c:pt idx="687">
                  <c:v>#N/A</c:v>
                </c:pt>
                <c:pt idx="688">
                  <c:v>-1.6572431273152659</c:v>
                </c:pt>
                <c:pt idx="689">
                  <c:v>-2.3282887077997669</c:v>
                </c:pt>
                <c:pt idx="690">
                  <c:v>-2.6420207103454949</c:v>
                </c:pt>
                <c:pt idx="691">
                  <c:v>-2.8154024767801862</c:v>
                </c:pt>
                <c:pt idx="692">
                  <c:v>#N/A</c:v>
                </c:pt>
                <c:pt idx="693">
                  <c:v>-3.2706222865412449</c:v>
                </c:pt>
                <c:pt idx="694">
                  <c:v>-3.4256489433561712</c:v>
                </c:pt>
                <c:pt idx="695">
                  <c:v>-3.5573122529644272</c:v>
                </c:pt>
                <c:pt idx="696">
                  <c:v>-3.7097706687222969</c:v>
                </c:pt>
                <c:pt idx="697">
                  <c:v>#N/A</c:v>
                </c:pt>
                <c:pt idx="698">
                  <c:v>-3.9302572006550429</c:v>
                </c:pt>
                <c:pt idx="699">
                  <c:v>-4.0173410404624281</c:v>
                </c:pt>
                <c:pt idx="700">
                  <c:v>-3.9980732177263971</c:v>
                </c:pt>
                <c:pt idx="701">
                  <c:v>-4.0169540506694918</c:v>
                </c:pt>
                <c:pt idx="702">
                  <c:v>#N/A</c:v>
                </c:pt>
                <c:pt idx="703">
                  <c:v>-4.0354425503226432</c:v>
                </c:pt>
                <c:pt idx="704">
                  <c:v>-4.2235905329998076</c:v>
                </c:pt>
                <c:pt idx="705">
                  <c:v>-4.0389435126277231</c:v>
                </c:pt>
                <c:pt idx="706">
                  <c:v>-3.9544753086419751</c:v>
                </c:pt>
                <c:pt idx="707">
                  <c:v>#N/A</c:v>
                </c:pt>
                <c:pt idx="708">
                  <c:v>#N/A</c:v>
                </c:pt>
                <c:pt idx="709">
                  <c:v>-4.0023145915710288</c:v>
                </c:pt>
                <c:pt idx="710">
                  <c:v>-3.9764501495994602</c:v>
                </c:pt>
                <c:pt idx="711">
                  <c:v>-4.0150564617314934</c:v>
                </c:pt>
                <c:pt idx="712">
                  <c:v>-4.0227667374107661</c:v>
                </c:pt>
                <c:pt idx="713">
                  <c:v>-4.0466326235668184</c:v>
                </c:pt>
                <c:pt idx="714">
                  <c:v>-3.9884393063583818</c:v>
                </c:pt>
                <c:pt idx="715">
                  <c:v>-4.6050741981809482</c:v>
                </c:pt>
                <c:pt idx="716">
                  <c:v>-4.6220095693779903</c:v>
                </c:pt>
                <c:pt idx="717">
                  <c:v>#N/A</c:v>
                </c:pt>
                <c:pt idx="718">
                  <c:v>-4.8582609525627571</c:v>
                </c:pt>
                <c:pt idx="719">
                  <c:v>-4.939919893190921</c:v>
                </c:pt>
                <c:pt idx="720">
                  <c:v>-5.0942677585221858</c:v>
                </c:pt>
                <c:pt idx="721">
                  <c:v>-5.9362023405058508</c:v>
                </c:pt>
                <c:pt idx="722">
                  <c:v>#N/A</c:v>
                </c:pt>
                <c:pt idx="723">
                  <c:v>-5.3177321156773214</c:v>
                </c:pt>
                <c:pt idx="724">
                  <c:v>-5.3928095872170436</c:v>
                </c:pt>
                <c:pt idx="725">
                  <c:v>-5.5281155015197569</c:v>
                </c:pt>
                <c:pt idx="726">
                  <c:v>-5.3086419753086416</c:v>
                </c:pt>
                <c:pt idx="727">
                  <c:v>#N/A</c:v>
                </c:pt>
                <c:pt idx="728">
                  <c:v>#N/A</c:v>
                </c:pt>
                <c:pt idx="729">
                  <c:v>-4.2835481425322213</c:v>
                </c:pt>
                <c:pt idx="730">
                  <c:v>-4.4534795763993946</c:v>
                </c:pt>
                <c:pt idx="731">
                  <c:v>-5.2241605702494844</c:v>
                </c:pt>
                <c:pt idx="732">
                  <c:v>#N/A</c:v>
                </c:pt>
                <c:pt idx="733">
                  <c:v>-6.0048336121955748</c:v>
                </c:pt>
                <c:pt idx="734">
                  <c:v>-6.1084292610471591</c:v>
                </c:pt>
                <c:pt idx="735">
                  <c:v>-6.1264271790587577</c:v>
                </c:pt>
                <c:pt idx="736">
                  <c:v>-6.7387687188019969</c:v>
                </c:pt>
                <c:pt idx="737">
                  <c:v>#N/A</c:v>
                </c:pt>
                <c:pt idx="738">
                  <c:v>-6.7588750576302443</c:v>
                </c:pt>
                <c:pt idx="739">
                  <c:v>-6.837449318098046</c:v>
                </c:pt>
                <c:pt idx="740">
                  <c:v>-6.9060773480662982</c:v>
                </c:pt>
                <c:pt idx="741">
                  <c:v>-6.9587628865979383</c:v>
                </c:pt>
                <c:pt idx="742">
                  <c:v>#N/A</c:v>
                </c:pt>
                <c:pt idx="743">
                  <c:v>-6.5829283946089667</c:v>
                </c:pt>
                <c:pt idx="744">
                  <c:v>-6.7295367148873826</c:v>
                </c:pt>
                <c:pt idx="745">
                  <c:v>-6.8867751966343516</c:v>
                </c:pt>
                <c:pt idx="746">
                  <c:v>#N/A</c:v>
                </c:pt>
                <c:pt idx="747">
                  <c:v>#N/A</c:v>
                </c:pt>
                <c:pt idx="748">
                  <c:v>-7.3259407380476276</c:v>
                </c:pt>
                <c:pt idx="749">
                  <c:v>-7.7716457070478597</c:v>
                </c:pt>
                <c:pt idx="750">
                  <c:v>-7.9797797436360351</c:v>
                </c:pt>
                <c:pt idx="751">
                  <c:v>-8.1024993232879172</c:v>
                </c:pt>
                <c:pt idx="752">
                  <c:v>#N/A</c:v>
                </c:pt>
                <c:pt idx="753">
                  <c:v>-8.6714542190305206</c:v>
                </c:pt>
                <c:pt idx="754">
                  <c:v>-8.7942626624831917</c:v>
                </c:pt>
                <c:pt idx="755">
                  <c:v>-8.9648385076496382</c:v>
                </c:pt>
                <c:pt idx="756">
                  <c:v>-9.4413358202327036</c:v>
                </c:pt>
                <c:pt idx="757">
                  <c:v>#N/A</c:v>
                </c:pt>
                <c:pt idx="758">
                  <c:v>-9.6012730969852367</c:v>
                </c:pt>
                <c:pt idx="759">
                  <c:v>-9.6808416585624606</c:v>
                </c:pt>
                <c:pt idx="760">
                  <c:v>-9.9179387629047913</c:v>
                </c:pt>
                <c:pt idx="761">
                  <c:v>-9.9594213126323226</c:v>
                </c:pt>
                <c:pt idx="762">
                  <c:v>#N/A</c:v>
                </c:pt>
                <c:pt idx="763">
                  <c:v>-10.559985978441849</c:v>
                </c:pt>
                <c:pt idx="764">
                  <c:v>-11.03267973856209</c:v>
                </c:pt>
                <c:pt idx="765">
                  <c:v>-11.041394335511979</c:v>
                </c:pt>
                <c:pt idx="766">
                  <c:v>-11.05785988149181</c:v>
                </c:pt>
                <c:pt idx="767">
                  <c:v>#N/A</c:v>
                </c:pt>
                <c:pt idx="768">
                  <c:v>#N/A</c:v>
                </c:pt>
                <c:pt idx="769">
                  <c:v>-12.04694511563687</c:v>
                </c:pt>
                <c:pt idx="770">
                  <c:v>-12.34918993450534</c:v>
                </c:pt>
                <c:pt idx="771">
                  <c:v>-12.34057221647708</c:v>
                </c:pt>
                <c:pt idx="772">
                  <c:v>-12.375043088590139</c:v>
                </c:pt>
                <c:pt idx="773">
                  <c:v>#N/A</c:v>
                </c:pt>
                <c:pt idx="774">
                  <c:v>-12.916237555784409</c:v>
                </c:pt>
                <c:pt idx="775">
                  <c:v>-13.056150878696959</c:v>
                </c:pt>
                <c:pt idx="776">
                  <c:v>-12.96550540586923</c:v>
                </c:pt>
                <c:pt idx="777">
                  <c:v>-13.096054888507719</c:v>
                </c:pt>
                <c:pt idx="778">
                  <c:v>#N/A</c:v>
                </c:pt>
                <c:pt idx="779">
                  <c:v>-13.463514902363819</c:v>
                </c:pt>
                <c:pt idx="780">
                  <c:v>-13.53016688061617</c:v>
                </c:pt>
                <c:pt idx="781">
                  <c:v>-13.822321122903119</c:v>
                </c:pt>
                <c:pt idx="782">
                  <c:v>-13.870112090356811</c:v>
                </c:pt>
                <c:pt idx="783">
                  <c:v>#N/A</c:v>
                </c:pt>
                <c:pt idx="784">
                  <c:v>-14.10969453238641</c:v>
                </c:pt>
                <c:pt idx="785">
                  <c:v>-14.131644269451339</c:v>
                </c:pt>
                <c:pt idx="786">
                  <c:v>-14.21727972626176</c:v>
                </c:pt>
                <c:pt idx="787">
                  <c:v>-14.21727972626176</c:v>
                </c:pt>
                <c:pt idx="788">
                  <c:v>#N/A</c:v>
                </c:pt>
                <c:pt idx="789">
                  <c:v>-14.310182409865551</c:v>
                </c:pt>
                <c:pt idx="790">
                  <c:v>#N/A</c:v>
                </c:pt>
                <c:pt idx="791">
                  <c:v>#N/A</c:v>
                </c:pt>
                <c:pt idx="792">
                  <c:v>-14.67764060356653</c:v>
                </c:pt>
                <c:pt idx="793">
                  <c:v>-14.63749463749464</c:v>
                </c:pt>
                <c:pt idx="794">
                  <c:v>-14.691495752166819</c:v>
                </c:pt>
                <c:pt idx="795">
                  <c:v>-14.65991068361388</c:v>
                </c:pt>
                <c:pt idx="796">
                  <c:v>#N/A</c:v>
                </c:pt>
                <c:pt idx="797">
                  <c:v>-14.709177078845331</c:v>
                </c:pt>
                <c:pt idx="798">
                  <c:v>-14.694194885970971</c:v>
                </c:pt>
                <c:pt idx="799">
                  <c:v>-14.664707915658489</c:v>
                </c:pt>
                <c:pt idx="800">
                  <c:v>-14.700795572466269</c:v>
                </c:pt>
                <c:pt idx="801">
                  <c:v>#N/A</c:v>
                </c:pt>
                <c:pt idx="802">
                  <c:v>-14.620844875346259</c:v>
                </c:pt>
                <c:pt idx="803">
                  <c:v>-14.67659537622305</c:v>
                </c:pt>
                <c:pt idx="804">
                  <c:v>-14.73620375985446</c:v>
                </c:pt>
                <c:pt idx="805">
                  <c:v>-14.80679258360769</c:v>
                </c:pt>
                <c:pt idx="806">
                  <c:v>#N/A</c:v>
                </c:pt>
                <c:pt idx="807">
                  <c:v>-14.808392578463669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-14.75338280226975</c:v>
                </c:pt>
                <c:pt idx="819">
                  <c:v>-14.554854539081671</c:v>
                </c:pt>
                <c:pt idx="820">
                  <c:v>-14.3384290985767</c:v>
                </c:pt>
                <c:pt idx="821">
                  <c:v>-14.32337434094903</c:v>
                </c:pt>
                <c:pt idx="822">
                  <c:v>-12.82188841201717</c:v>
                </c:pt>
                <c:pt idx="823">
                  <c:v>-12.672521957340029</c:v>
                </c:pt>
                <c:pt idx="824">
                  <c:v>#N/A</c:v>
                </c:pt>
                <c:pt idx="825">
                  <c:v>#N/A</c:v>
                </c:pt>
                <c:pt idx="826">
                  <c:v>-12.51347466762487</c:v>
                </c:pt>
                <c:pt idx="827">
                  <c:v>-12.57630161579892</c:v>
                </c:pt>
                <c:pt idx="828">
                  <c:v>-12.46855910887531</c:v>
                </c:pt>
                <c:pt idx="829">
                  <c:v>-12.662892064347981</c:v>
                </c:pt>
                <c:pt idx="830">
                  <c:v>#N/A</c:v>
                </c:pt>
                <c:pt idx="831">
                  <c:v>-12.679985601151911</c:v>
                </c:pt>
                <c:pt idx="832">
                  <c:v>-12.788919866894499</c:v>
                </c:pt>
                <c:pt idx="833">
                  <c:v>-13.038783406820841</c:v>
                </c:pt>
                <c:pt idx="834">
                  <c:v>-12.81148429035753</c:v>
                </c:pt>
                <c:pt idx="835">
                  <c:v>#N/A</c:v>
                </c:pt>
                <c:pt idx="836">
                  <c:v>-12.87728176396168</c:v>
                </c:pt>
                <c:pt idx="837">
                  <c:v>-12.8705712219812</c:v>
                </c:pt>
                <c:pt idx="838">
                  <c:v>-13.004970628106641</c:v>
                </c:pt>
                <c:pt idx="839">
                  <c:v>-13.19714363192624</c:v>
                </c:pt>
                <c:pt idx="840">
                  <c:v>#N/A</c:v>
                </c:pt>
                <c:pt idx="841">
                  <c:v>-13.541572627967859</c:v>
                </c:pt>
                <c:pt idx="842">
                  <c:v>-13.81519581303014</c:v>
                </c:pt>
                <c:pt idx="843">
                  <c:v>-14.030335861321779</c:v>
                </c:pt>
                <c:pt idx="844">
                  <c:v>-14.000541956462831</c:v>
                </c:pt>
                <c:pt idx="845">
                  <c:v>#N/A</c:v>
                </c:pt>
                <c:pt idx="846">
                  <c:v>#N/A</c:v>
                </c:pt>
                <c:pt idx="847">
                  <c:v>-14.61191335740072</c:v>
                </c:pt>
                <c:pt idx="848">
                  <c:v>-14.65703971119134</c:v>
                </c:pt>
                <c:pt idx="849">
                  <c:v>-14.8352144469526</c:v>
                </c:pt>
                <c:pt idx="850">
                  <c:v>#N/A</c:v>
                </c:pt>
                <c:pt idx="851">
                  <c:v>-15.494356659142211</c:v>
                </c:pt>
                <c:pt idx="852">
                  <c:v>-15.66732887845404</c:v>
                </c:pt>
                <c:pt idx="853">
                  <c:v>-15.623588909961169</c:v>
                </c:pt>
                <c:pt idx="854">
                  <c:v>-15.796591831214499</c:v>
                </c:pt>
                <c:pt idx="855">
                  <c:v>-16.02523659305994</c:v>
                </c:pt>
                <c:pt idx="856">
                  <c:v>-16.052275799909872</c:v>
                </c:pt>
                <c:pt idx="857">
                  <c:v>-16.393294881038209</c:v>
                </c:pt>
                <c:pt idx="858">
                  <c:v>#N/A</c:v>
                </c:pt>
                <c:pt idx="859">
                  <c:v>-16.42167914149157</c:v>
                </c:pt>
                <c:pt idx="860">
                  <c:v>-16.433787072928869</c:v>
                </c:pt>
                <c:pt idx="861">
                  <c:v>-16.585673146148309</c:v>
                </c:pt>
                <c:pt idx="862">
                  <c:v>-16.30994310484963</c:v>
                </c:pt>
                <c:pt idx="863">
                  <c:v>#N/A</c:v>
                </c:pt>
                <c:pt idx="864">
                  <c:v>-16.72376487558601</c:v>
                </c:pt>
                <c:pt idx="865">
                  <c:v>-16.918918918918919</c:v>
                </c:pt>
                <c:pt idx="866">
                  <c:v>-16.911301215668619</c:v>
                </c:pt>
                <c:pt idx="867">
                  <c:v>#N/A</c:v>
                </c:pt>
                <c:pt idx="868">
                  <c:v>-16.80641961951132</c:v>
                </c:pt>
                <c:pt idx="869">
                  <c:v>-16.92224427205484</c:v>
                </c:pt>
                <c:pt idx="870">
                  <c:v>-17.713307505180651</c:v>
                </c:pt>
                <c:pt idx="871">
                  <c:v>-17.263726372637262</c:v>
                </c:pt>
                <c:pt idx="872">
                  <c:v>#N/A</c:v>
                </c:pt>
                <c:pt idx="873">
                  <c:v>-17.542120911793859</c:v>
                </c:pt>
                <c:pt idx="874">
                  <c:v>-17.708520987209511</c:v>
                </c:pt>
                <c:pt idx="875">
                  <c:v>-17.795005859551068</c:v>
                </c:pt>
                <c:pt idx="876">
                  <c:v>-17.813911472448059</c:v>
                </c:pt>
                <c:pt idx="877">
                  <c:v>#N/A</c:v>
                </c:pt>
                <c:pt idx="878">
                  <c:v>-17.791244573082491</c:v>
                </c:pt>
                <c:pt idx="879">
                  <c:v>-18.004161766036368</c:v>
                </c:pt>
                <c:pt idx="880">
                  <c:v>-17.97009515178976</c:v>
                </c:pt>
                <c:pt idx="881">
                  <c:v>-17.858439201451912</c:v>
                </c:pt>
                <c:pt idx="882">
                  <c:v>#N/A</c:v>
                </c:pt>
                <c:pt idx="883">
                  <c:v>-17.67501370864559</c:v>
                </c:pt>
                <c:pt idx="884">
                  <c:v>-17.729977116704809</c:v>
                </c:pt>
                <c:pt idx="885">
                  <c:v>-17.787140501923432</c:v>
                </c:pt>
                <c:pt idx="886">
                  <c:v>-17.963523050132888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-18.175979447655749</c:v>
                </c:pt>
                <c:pt idx="891">
                  <c:v>-17.89299198821254</c:v>
                </c:pt>
                <c:pt idx="892">
                  <c:v>-17.999263080324241</c:v>
                </c:pt>
                <c:pt idx="893">
                  <c:v>#N/A</c:v>
                </c:pt>
                <c:pt idx="894">
                  <c:v>-17.63013825740002</c:v>
                </c:pt>
                <c:pt idx="895">
                  <c:v>-18.197847067557539</c:v>
                </c:pt>
                <c:pt idx="896">
                  <c:v>-18.23266219239374</c:v>
                </c:pt>
                <c:pt idx="897">
                  <c:v>-18.4971098265896</c:v>
                </c:pt>
                <c:pt idx="898">
                  <c:v>#N/A</c:v>
                </c:pt>
                <c:pt idx="899">
                  <c:v>-18.40164317057231</c:v>
                </c:pt>
                <c:pt idx="900">
                  <c:v>-18.307749906402101</c:v>
                </c:pt>
                <c:pt idx="901">
                  <c:v>-18.174997655444059</c:v>
                </c:pt>
                <c:pt idx="902">
                  <c:v>-18.329270579411212</c:v>
                </c:pt>
                <c:pt idx="903">
                  <c:v>-18.218547402048291</c:v>
                </c:pt>
                <c:pt idx="904">
                  <c:v>-17.998492272898609</c:v>
                </c:pt>
                <c:pt idx="905">
                  <c:v>-18.192101046281461</c:v>
                </c:pt>
                <c:pt idx="906">
                  <c:v>-18.357533471619838</c:v>
                </c:pt>
                <c:pt idx="907">
                  <c:v>#N/A</c:v>
                </c:pt>
                <c:pt idx="908">
                  <c:v>-18.078561287269292</c:v>
                </c:pt>
                <c:pt idx="909">
                  <c:v>-18.057663125948409</c:v>
                </c:pt>
                <c:pt idx="910">
                  <c:v>-17.75771971496437</c:v>
                </c:pt>
                <c:pt idx="911">
                  <c:v>-17.775665399239539</c:v>
                </c:pt>
                <c:pt idx="912">
                  <c:v>#N/A</c:v>
                </c:pt>
                <c:pt idx="913">
                  <c:v>-17.615046782509069</c:v>
                </c:pt>
                <c:pt idx="914">
                  <c:v>-17.555279027472</c:v>
                </c:pt>
                <c:pt idx="915">
                  <c:v>-18.096514745308308</c:v>
                </c:pt>
                <c:pt idx="916">
                  <c:v>-18.030899145955281</c:v>
                </c:pt>
                <c:pt idx="917">
                  <c:v>#N/A</c:v>
                </c:pt>
                <c:pt idx="918">
                  <c:v>-17.842323651452279</c:v>
                </c:pt>
                <c:pt idx="919">
                  <c:v>-18.289970016442599</c:v>
                </c:pt>
                <c:pt idx="920">
                  <c:v>-17.94497909983474</c:v>
                </c:pt>
                <c:pt idx="921">
                  <c:v>-18.090794206279771</c:v>
                </c:pt>
                <c:pt idx="922">
                  <c:v>#N/A</c:v>
                </c:pt>
                <c:pt idx="923">
                  <c:v>-18.174711745163179</c:v>
                </c:pt>
                <c:pt idx="924">
                  <c:v>-18.183595659399749</c:v>
                </c:pt>
                <c:pt idx="925">
                  <c:v>-18.243177149564708</c:v>
                </c:pt>
                <c:pt idx="926">
                  <c:v>-18.10877021068104</c:v>
                </c:pt>
                <c:pt idx="927">
                  <c:v>#N/A</c:v>
                </c:pt>
                <c:pt idx="928">
                  <c:v>-18.04969066090543</c:v>
                </c:pt>
                <c:pt idx="929">
                  <c:v>-18.054054054054049</c:v>
                </c:pt>
                <c:pt idx="930">
                  <c:v>-17.868060349078</c:v>
                </c:pt>
                <c:pt idx="931">
                  <c:v>-17.90823877651702</c:v>
                </c:pt>
                <c:pt idx="932">
                  <c:v>#N/A</c:v>
                </c:pt>
                <c:pt idx="933">
                  <c:v>-18.299683293745051</c:v>
                </c:pt>
                <c:pt idx="934">
                  <c:v>-18.427835051546388</c:v>
                </c:pt>
                <c:pt idx="935">
                  <c:v>-18.096940802542711</c:v>
                </c:pt>
                <c:pt idx="936">
                  <c:v>-18.121272365805169</c:v>
                </c:pt>
                <c:pt idx="937">
                  <c:v>#N/A</c:v>
                </c:pt>
                <c:pt idx="938">
                  <c:v>-17.932615629984049</c:v>
                </c:pt>
                <c:pt idx="939">
                  <c:v>-18.172750847795729</c:v>
                </c:pt>
                <c:pt idx="940">
                  <c:v>-18.035571542765791</c:v>
                </c:pt>
                <c:pt idx="941">
                  <c:v>-18.012794882047181</c:v>
                </c:pt>
                <c:pt idx="942">
                  <c:v>#N/A</c:v>
                </c:pt>
                <c:pt idx="943">
                  <c:v>-17.891469763716461</c:v>
                </c:pt>
                <c:pt idx="944">
                  <c:v>-18.058758648350551</c:v>
                </c:pt>
                <c:pt idx="945">
                  <c:v>-18.016661648097958</c:v>
                </c:pt>
                <c:pt idx="946">
                  <c:v>-18.053186151530362</c:v>
                </c:pt>
                <c:pt idx="947">
                  <c:v>#N/A</c:v>
                </c:pt>
                <c:pt idx="948">
                  <c:v>-18.179083525518902</c:v>
                </c:pt>
                <c:pt idx="949">
                  <c:v>-18.075070252910479</c:v>
                </c:pt>
                <c:pt idx="950">
                  <c:v>-18.041185334003011</c:v>
                </c:pt>
                <c:pt idx="951">
                  <c:v>-18.18181818181818</c:v>
                </c:pt>
                <c:pt idx="952">
                  <c:v>#N/A</c:v>
                </c:pt>
                <c:pt idx="953">
                  <c:v>-18.28227021597187</c:v>
                </c:pt>
                <c:pt idx="954">
                  <c:v>-18.29415310427969</c:v>
                </c:pt>
                <c:pt idx="955">
                  <c:v>#N/A</c:v>
                </c:pt>
                <c:pt idx="956">
                  <c:v>#N/A</c:v>
                </c:pt>
                <c:pt idx="957">
                  <c:v>-18.5159152525354</c:v>
                </c:pt>
                <c:pt idx="958">
                  <c:v>-18.472807545655229</c:v>
                </c:pt>
                <c:pt idx="959">
                  <c:v>-18.516659975913289</c:v>
                </c:pt>
                <c:pt idx="960">
                  <c:v>#N/A</c:v>
                </c:pt>
                <c:pt idx="961">
                  <c:v>-18.64593781344032</c:v>
                </c:pt>
                <c:pt idx="962">
                  <c:v>-18.649678972712682</c:v>
                </c:pt>
                <c:pt idx="963">
                  <c:v>-18.599518459069021</c:v>
                </c:pt>
                <c:pt idx="964">
                  <c:v>-18.5913514598174</c:v>
                </c:pt>
                <c:pt idx="965">
                  <c:v>#N/A</c:v>
                </c:pt>
                <c:pt idx="966">
                  <c:v>-17.963650968972789</c:v>
                </c:pt>
                <c:pt idx="967">
                  <c:v>-17.93429116849191</c:v>
                </c:pt>
                <c:pt idx="968">
                  <c:v>-17.834522971750278</c:v>
                </c:pt>
                <c:pt idx="969">
                  <c:v>-17.936859038809569</c:v>
                </c:pt>
                <c:pt idx="970">
                  <c:v>#N/A</c:v>
                </c:pt>
                <c:pt idx="971">
                  <c:v>-18.700885307868301</c:v>
                </c:pt>
                <c:pt idx="972">
                  <c:v>-18.965859468042868</c:v>
                </c:pt>
                <c:pt idx="973">
                  <c:v>-19.168316831683171</c:v>
                </c:pt>
                <c:pt idx="974">
                  <c:v>-19.25779317169718</c:v>
                </c:pt>
                <c:pt idx="975">
                  <c:v>#N/A</c:v>
                </c:pt>
                <c:pt idx="976">
                  <c:v>-19.25889328063241</c:v>
                </c:pt>
                <c:pt idx="977">
                  <c:v>-19.274129746835438</c:v>
                </c:pt>
                <c:pt idx="978">
                  <c:v>-19.240656515720779</c:v>
                </c:pt>
                <c:pt idx="979">
                  <c:v>-19.30188865816276</c:v>
                </c:pt>
                <c:pt idx="980">
                  <c:v>#N/A</c:v>
                </c:pt>
                <c:pt idx="981">
                  <c:v>-19.23381508612156</c:v>
                </c:pt>
                <c:pt idx="982">
                  <c:v>-19.214794303797468</c:v>
                </c:pt>
                <c:pt idx="983">
                  <c:v>-19.09990108803165</c:v>
                </c:pt>
                <c:pt idx="984">
                  <c:v>-19.416419386745801</c:v>
                </c:pt>
                <c:pt idx="985">
                  <c:v>#N/A</c:v>
                </c:pt>
                <c:pt idx="986">
                  <c:v>-20.139434406912802</c:v>
                </c:pt>
                <c:pt idx="987">
                  <c:v>-20.001962901167929</c:v>
                </c:pt>
                <c:pt idx="988">
                  <c:v>-20.045155590458432</c:v>
                </c:pt>
                <c:pt idx="989">
                  <c:v>-19.99803555642864</c:v>
                </c:pt>
                <c:pt idx="990">
                  <c:v>#N/A</c:v>
                </c:pt>
                <c:pt idx="991">
                  <c:v>#N/A</c:v>
                </c:pt>
                <c:pt idx="992">
                  <c:v>-20.225600784698379</c:v>
                </c:pt>
                <c:pt idx="993">
                  <c:v>-20.24323264025108</c:v>
                </c:pt>
                <c:pt idx="994">
                  <c:v>-20.276633313713951</c:v>
                </c:pt>
                <c:pt idx="995">
                  <c:v>-20.276633313713951</c:v>
                </c:pt>
                <c:pt idx="996">
                  <c:v>#N/A</c:v>
                </c:pt>
                <c:pt idx="997">
                  <c:v>-20.043273013375298</c:v>
                </c:pt>
                <c:pt idx="998">
                  <c:v>-20.237861214861411</c:v>
                </c:pt>
                <c:pt idx="999">
                  <c:v>-20.44426970709652</c:v>
                </c:pt>
                <c:pt idx="1000">
                  <c:v>-20.432432432432432</c:v>
                </c:pt>
                <c:pt idx="1001">
                  <c:v>#N/A</c:v>
                </c:pt>
                <c:pt idx="1002">
                  <c:v>-20.772994129158509</c:v>
                </c:pt>
                <c:pt idx="1003">
                  <c:v>-20.860635696821522</c:v>
                </c:pt>
                <c:pt idx="1004">
                  <c:v>-20.790916209866879</c:v>
                </c:pt>
                <c:pt idx="1005">
                  <c:v>-20.814967185816439</c:v>
                </c:pt>
                <c:pt idx="1006">
                  <c:v>#N/A</c:v>
                </c:pt>
                <c:pt idx="1007">
                  <c:v>-20.811287477954139</c:v>
                </c:pt>
                <c:pt idx="1008">
                  <c:v>-20.948461689202428</c:v>
                </c:pt>
                <c:pt idx="1009">
                  <c:v>-21.15780193946518</c:v>
                </c:pt>
                <c:pt idx="1010">
                  <c:v>-21.130485893416932</c:v>
                </c:pt>
                <c:pt idx="1011">
                  <c:v>#N/A</c:v>
                </c:pt>
                <c:pt idx="1012">
                  <c:v>-21.2207308709709</c:v>
                </c:pt>
                <c:pt idx="1013">
                  <c:v>-21.163657770800629</c:v>
                </c:pt>
                <c:pt idx="1014">
                  <c:v>-21.020548618621572</c:v>
                </c:pt>
                <c:pt idx="1015">
                  <c:v>-21.146283916633902</c:v>
                </c:pt>
                <c:pt idx="1016">
                  <c:v>#N/A</c:v>
                </c:pt>
                <c:pt idx="1017">
                  <c:v>-21.293561724748969</c:v>
                </c:pt>
                <c:pt idx="1018">
                  <c:v>-21.237804277126241</c:v>
                </c:pt>
                <c:pt idx="1019">
                  <c:v>-21.267994478406631</c:v>
                </c:pt>
                <c:pt idx="1020">
                  <c:v>-21.394064872325739</c:v>
                </c:pt>
                <c:pt idx="1021">
                  <c:v>#N/A</c:v>
                </c:pt>
                <c:pt idx="1022">
                  <c:v>-21.286688407945451</c:v>
                </c:pt>
                <c:pt idx="1023">
                  <c:v>-21.12034837688044</c:v>
                </c:pt>
                <c:pt idx="1024">
                  <c:v>-21.080760095011879</c:v>
                </c:pt>
                <c:pt idx="1025">
                  <c:v>-20.816367067236069</c:v>
                </c:pt>
                <c:pt idx="1026">
                  <c:v>#N/A</c:v>
                </c:pt>
                <c:pt idx="1027">
                  <c:v>-20.833333333333329</c:v>
                </c:pt>
                <c:pt idx="1028">
                  <c:v>-20.84080494122335</c:v>
                </c:pt>
                <c:pt idx="1029">
                  <c:v>-20.79346092503987</c:v>
                </c:pt>
                <c:pt idx="1030">
                  <c:v>-20.921420023932988</c:v>
                </c:pt>
                <c:pt idx="1031">
                  <c:v>#N/A</c:v>
                </c:pt>
                <c:pt idx="1032">
                  <c:v>-20.905645322162378</c:v>
                </c:pt>
                <c:pt idx="1033">
                  <c:v>-20.74755146911853</c:v>
                </c:pt>
                <c:pt idx="1034">
                  <c:v>-20.591182364729459</c:v>
                </c:pt>
                <c:pt idx="1035">
                  <c:v>#N/A</c:v>
                </c:pt>
                <c:pt idx="1036">
                  <c:v>-20.610380483887159</c:v>
                </c:pt>
                <c:pt idx="1037">
                  <c:v>-20.618971061093252</c:v>
                </c:pt>
                <c:pt idx="1038">
                  <c:v>-20.615137199718561</c:v>
                </c:pt>
                <c:pt idx="1039">
                  <c:v>-20.591489789759581</c:v>
                </c:pt>
                <c:pt idx="1040">
                  <c:v>#N/A</c:v>
                </c:pt>
                <c:pt idx="1041">
                  <c:v>-20.492382201594189</c:v>
                </c:pt>
                <c:pt idx="1042">
                  <c:v>-20.387957163063248</c:v>
                </c:pt>
                <c:pt idx="1043">
                  <c:v>-20.243037974683538</c:v>
                </c:pt>
                <c:pt idx="1044">
                  <c:v>-20.263291139240511</c:v>
                </c:pt>
                <c:pt idx="1045">
                  <c:v>#N/A</c:v>
                </c:pt>
                <c:pt idx="1046">
                  <c:v>-20.31630170316302</c:v>
                </c:pt>
                <c:pt idx="1047">
                  <c:v>-20.32850045625063</c:v>
                </c:pt>
                <c:pt idx="1048">
                  <c:v>-20.44854881266491</c:v>
                </c:pt>
                <c:pt idx="1049">
                  <c:v>-20.351554562080882</c:v>
                </c:pt>
                <c:pt idx="1050">
                  <c:v>#N/A</c:v>
                </c:pt>
                <c:pt idx="1051">
                  <c:v>-20.252391614085081</c:v>
                </c:pt>
                <c:pt idx="1052">
                  <c:v>-20.252391614085081</c:v>
                </c:pt>
                <c:pt idx="1053">
                  <c:v>-20.15472312703583</c:v>
                </c:pt>
                <c:pt idx="1054">
                  <c:v>-20.169180595189559</c:v>
                </c:pt>
                <c:pt idx="1055">
                  <c:v>#N/A</c:v>
                </c:pt>
                <c:pt idx="1056">
                  <c:v>#N/A</c:v>
                </c:pt>
                <c:pt idx="1057">
                  <c:v>-20.202226534572571</c:v>
                </c:pt>
                <c:pt idx="1058">
                  <c:v>-20.212439995914622</c:v>
                </c:pt>
                <c:pt idx="1059">
                  <c:v>-20.212439995914622</c:v>
                </c:pt>
                <c:pt idx="1060">
                  <c:v>-20.11453113815319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-20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-20.11081469320747</c:v>
                </c:pt>
                <c:pt idx="1074">
                  <c:v>-20.13553752952048</c:v>
                </c:pt>
                <c:pt idx="1075">
                  <c:v>-20.145805524181132</c:v>
                </c:pt>
                <c:pt idx="1076">
                  <c:v>#N/A</c:v>
                </c:pt>
                <c:pt idx="1077">
                  <c:v>#N/A</c:v>
                </c:pt>
                <c:pt idx="1078">
                  <c:v>-19.42357179619146</c:v>
                </c:pt>
                <c:pt idx="1079">
                  <c:v>-19.323920436978248</c:v>
                </c:pt>
                <c:pt idx="1080">
                  <c:v>-19.253377333195829</c:v>
                </c:pt>
                <c:pt idx="1081">
                  <c:v>#N/A</c:v>
                </c:pt>
                <c:pt idx="1082">
                  <c:v>#N/A</c:v>
                </c:pt>
                <c:pt idx="1083">
                  <c:v>-19.084601843222529</c:v>
                </c:pt>
                <c:pt idx="1084">
                  <c:v>-18.898454517166272</c:v>
                </c:pt>
                <c:pt idx="1085">
                  <c:v>-19.056016597510371</c:v>
                </c:pt>
                <c:pt idx="1086">
                  <c:v>#N/A</c:v>
                </c:pt>
                <c:pt idx="1087">
                  <c:v>#N/A</c:v>
                </c:pt>
                <c:pt idx="1088">
                  <c:v>-17.9503235232728</c:v>
                </c:pt>
                <c:pt idx="1089">
                  <c:v>-18.04322856844523</c:v>
                </c:pt>
                <c:pt idx="1090">
                  <c:v>-17.809653439430431</c:v>
                </c:pt>
                <c:pt idx="1091">
                  <c:v>#N/A</c:v>
                </c:pt>
                <c:pt idx="1092">
                  <c:v>#N/A</c:v>
                </c:pt>
                <c:pt idx="1093">
                  <c:v>-17.297979797979799</c:v>
                </c:pt>
                <c:pt idx="1094">
                  <c:v>-17.02867988190637</c:v>
                </c:pt>
                <c:pt idx="1095">
                  <c:v>-16.17165204523835</c:v>
                </c:pt>
                <c:pt idx="1096">
                  <c:v>#N/A</c:v>
                </c:pt>
                <c:pt idx="1097">
                  <c:v>#N/A</c:v>
                </c:pt>
                <c:pt idx="1098">
                  <c:v>-15.08231545406267</c:v>
                </c:pt>
                <c:pt idx="1099">
                  <c:v>-14.46735762367774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-13.138451654352711</c:v>
                </c:pt>
                <c:pt idx="1104">
                  <c:v>-12.536224106472041</c:v>
                </c:pt>
                <c:pt idx="1105">
                  <c:v>#N/A</c:v>
                </c:pt>
                <c:pt idx="1106">
                  <c:v>#N/A</c:v>
                </c:pt>
                <c:pt idx="1107">
                  <c:v>-11.65299956840742</c:v>
                </c:pt>
                <c:pt idx="1108">
                  <c:v>-11.631419939577039</c:v>
                </c:pt>
                <c:pt idx="1109">
                  <c:v>-11.48867313915858</c:v>
                </c:pt>
                <c:pt idx="1110">
                  <c:v>#N/A</c:v>
                </c:pt>
                <c:pt idx="1111">
                  <c:v>#N/A</c:v>
                </c:pt>
                <c:pt idx="1112">
                  <c:v>-11.15800865800866</c:v>
                </c:pt>
                <c:pt idx="1113">
                  <c:v>-11.08585038432391</c:v>
                </c:pt>
                <c:pt idx="1114">
                  <c:v>-10.94122749945782</c:v>
                </c:pt>
                <c:pt idx="1115">
                  <c:v>#N/A</c:v>
                </c:pt>
                <c:pt idx="1116">
                  <c:v>#N/A</c:v>
                </c:pt>
                <c:pt idx="1117">
                  <c:v>-10.60556819412848</c:v>
                </c:pt>
                <c:pt idx="1118">
                  <c:v>-10.350059607673129</c:v>
                </c:pt>
                <c:pt idx="1119">
                  <c:v>-10.195439739413681</c:v>
                </c:pt>
                <c:pt idx="1120">
                  <c:v>#N/A</c:v>
                </c:pt>
                <c:pt idx="1121">
                  <c:v>#N/A</c:v>
                </c:pt>
                <c:pt idx="1122">
                  <c:v>-9.246538000218079</c:v>
                </c:pt>
                <c:pt idx="1123">
                  <c:v>-9.02534965034965</c:v>
                </c:pt>
                <c:pt idx="1124">
                  <c:v>-8.8769702276707534</c:v>
                </c:pt>
                <c:pt idx="1125">
                  <c:v>#N/A</c:v>
                </c:pt>
                <c:pt idx="1126">
                  <c:v>#N/A</c:v>
                </c:pt>
                <c:pt idx="1127">
                  <c:v>-8.336999560052794</c:v>
                </c:pt>
                <c:pt idx="1128">
                  <c:v>-8.3177467268126311</c:v>
                </c:pt>
                <c:pt idx="1129">
                  <c:v>-7.8340505351428886</c:v>
                </c:pt>
                <c:pt idx="1130">
                  <c:v>#N/A</c:v>
                </c:pt>
                <c:pt idx="1131">
                  <c:v>#N/A</c:v>
                </c:pt>
                <c:pt idx="1132">
                  <c:v>-7.6308784383318544</c:v>
                </c:pt>
                <c:pt idx="1133">
                  <c:v>-7.3268206039076382</c:v>
                </c:pt>
                <c:pt idx="1134">
                  <c:v>-6.8758344459279037</c:v>
                </c:pt>
                <c:pt idx="1135">
                  <c:v>#N/A</c:v>
                </c:pt>
                <c:pt idx="1136">
                  <c:v>#N/A</c:v>
                </c:pt>
                <c:pt idx="1137">
                  <c:v>-6.3094305850766297</c:v>
                </c:pt>
                <c:pt idx="1138">
                  <c:v>-6.1967727476467953</c:v>
                </c:pt>
                <c:pt idx="1139">
                  <c:v>-6.2457950213052253</c:v>
                </c:pt>
                <c:pt idx="1140">
                  <c:v>#N/A</c:v>
                </c:pt>
                <c:pt idx="1141">
                  <c:v>#N/A</c:v>
                </c:pt>
                <c:pt idx="1142">
                  <c:v>-6.2549218134773321</c:v>
                </c:pt>
                <c:pt idx="1143">
                  <c:v>#N/A</c:v>
                </c:pt>
                <c:pt idx="1144">
                  <c:v>#N/A</c:v>
                </c:pt>
                <c:pt idx="1145">
                  <c:v>-5.2944539736992571</c:v>
                </c:pt>
                <c:pt idx="1146">
                  <c:v>-5.3546910755148742</c:v>
                </c:pt>
                <c:pt idx="1147">
                  <c:v>-5.2016498625114567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-5.2274816176470589</c:v>
                </c:pt>
                <c:pt idx="1152">
                  <c:v>-5.2746495058607223</c:v>
                </c:pt>
                <c:pt idx="1153">
                  <c:v>#N/A</c:v>
                </c:pt>
                <c:pt idx="1154">
                  <c:v>#N/A</c:v>
                </c:pt>
                <c:pt idx="1155">
                  <c:v>-4.9606845513413509</c:v>
                </c:pt>
                <c:pt idx="1156">
                  <c:v>-5.0606585788561533</c:v>
                </c:pt>
                <c:pt idx="1157">
                  <c:v>-5.2546296296296298</c:v>
                </c:pt>
                <c:pt idx="1158">
                  <c:v>#N/A</c:v>
                </c:pt>
                <c:pt idx="1159">
                  <c:v>#N/A</c:v>
                </c:pt>
                <c:pt idx="1160">
                  <c:v>-5.1802062811449758</c:v>
                </c:pt>
                <c:pt idx="1161">
                  <c:v>-5.1201671891327063</c:v>
                </c:pt>
                <c:pt idx="1162">
                  <c:v>#N/A</c:v>
                </c:pt>
                <c:pt idx="1163">
                  <c:v>#N/A</c:v>
                </c:pt>
                <c:pt idx="1164">
                  <c:v>-4.4340175953079184</c:v>
                </c:pt>
                <c:pt idx="1165">
                  <c:v>-4.2518205308902983</c:v>
                </c:pt>
                <c:pt idx="1166">
                  <c:v>-3.515625</c:v>
                </c:pt>
                <c:pt idx="1167">
                  <c:v>#N/A</c:v>
                </c:pt>
                <c:pt idx="1168">
                  <c:v>#N/A</c:v>
                </c:pt>
                <c:pt idx="1169">
                  <c:v>-3.1376759723216421</c:v>
                </c:pt>
                <c:pt idx="1170">
                  <c:v>-3.0331979937903029</c:v>
                </c:pt>
                <c:pt idx="1171">
                  <c:v>-3.0708567331819809</c:v>
                </c:pt>
                <c:pt idx="1172">
                  <c:v>#N/A</c:v>
                </c:pt>
                <c:pt idx="1173">
                  <c:v>-2.370973536103461</c:v>
                </c:pt>
                <c:pt idx="1174">
                  <c:v>-2.3007789095266631</c:v>
                </c:pt>
                <c:pt idx="1175">
                  <c:v>-2.2187574958023508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-1.2749579023334141</c:v>
                </c:pt>
                <c:pt idx="1180">
                  <c:v>-0.52089642640823697</c:v>
                </c:pt>
                <c:pt idx="1181">
                  <c:v>-0.243042897071333</c:v>
                </c:pt>
                <c:pt idx="1182">
                  <c:v>#N/A</c:v>
                </c:pt>
                <c:pt idx="1183">
                  <c:v>#N/A</c:v>
                </c:pt>
                <c:pt idx="1184">
                  <c:v>1.262902246508804</c:v>
                </c:pt>
                <c:pt idx="1185">
                  <c:v>1.348232721972549</c:v>
                </c:pt>
                <c:pt idx="1186">
                  <c:v>1.5845928815212089</c:v>
                </c:pt>
                <c:pt idx="1187">
                  <c:v>#N/A</c:v>
                </c:pt>
                <c:pt idx="1188">
                  <c:v>#N/A</c:v>
                </c:pt>
                <c:pt idx="1189">
                  <c:v>2.087657184714931</c:v>
                </c:pt>
                <c:pt idx="1190">
                  <c:v>2.0241433971466889</c:v>
                </c:pt>
                <c:pt idx="1191">
                  <c:v>2.3984336759667162</c:v>
                </c:pt>
                <c:pt idx="1192">
                  <c:v>#N/A</c:v>
                </c:pt>
                <c:pt idx="1193">
                  <c:v>#N/A</c:v>
                </c:pt>
                <c:pt idx="1194">
                  <c:v>2.890739833414993</c:v>
                </c:pt>
                <c:pt idx="1195">
                  <c:v>3.0392156862745101</c:v>
                </c:pt>
                <c:pt idx="1196">
                  <c:v>4.569398505451427</c:v>
                </c:pt>
                <c:pt idx="1197">
                  <c:v>#N/A</c:v>
                </c:pt>
                <c:pt idx="1198">
                  <c:v>#N/A</c:v>
                </c:pt>
                <c:pt idx="1199">
                  <c:v>5.4961268904463303</c:v>
                </c:pt>
                <c:pt idx="1200">
                  <c:v>6.1883629191321496</c:v>
                </c:pt>
                <c:pt idx="1201">
                  <c:v>6.7652495378927906</c:v>
                </c:pt>
                <c:pt idx="1202">
                  <c:v>#N/A</c:v>
                </c:pt>
                <c:pt idx="1203">
                  <c:v>#N/A</c:v>
                </c:pt>
                <c:pt idx="1204">
                  <c:v>6.9606997659233709</c:v>
                </c:pt>
                <c:pt idx="1205">
                  <c:v>#N/A</c:v>
                </c:pt>
                <c:pt idx="1206">
                  <c:v>#N/A</c:v>
                </c:pt>
                <c:pt idx="1207">
                  <c:v>6.4460784313725492</c:v>
                </c:pt>
                <c:pt idx="1208">
                  <c:v>6.3647490820073438</c:v>
                </c:pt>
                <c:pt idx="1209">
                  <c:v>6.4764936336924581</c:v>
                </c:pt>
                <c:pt idx="1210">
                  <c:v>#N/A</c:v>
                </c:pt>
                <c:pt idx="1211">
                  <c:v>#N/A</c:v>
                </c:pt>
                <c:pt idx="1212">
                  <c:v>8.5585034845335617</c:v>
                </c:pt>
                <c:pt idx="1213">
                  <c:v>9.1977954684629513</c:v>
                </c:pt>
                <c:pt idx="1214">
                  <c:v>#N/A</c:v>
                </c:pt>
                <c:pt idx="1215">
                  <c:v>#N/A</c:v>
                </c:pt>
                <c:pt idx="1216">
                  <c:v>10.87328767123288</c:v>
                </c:pt>
                <c:pt idx="1217">
                  <c:v>11.736629543507529</c:v>
                </c:pt>
                <c:pt idx="1218">
                  <c:v>12.31165012862918</c:v>
                </c:pt>
                <c:pt idx="1219">
                  <c:v>#N/A</c:v>
                </c:pt>
                <c:pt idx="1220">
                  <c:v>#N/A</c:v>
                </c:pt>
                <c:pt idx="1221">
                  <c:v>14.236706689536881</c:v>
                </c:pt>
                <c:pt idx="1222">
                  <c:v>14.867018016913841</c:v>
                </c:pt>
                <c:pt idx="1223">
                  <c:v>14.86106010527604</c:v>
                </c:pt>
                <c:pt idx="1224">
                  <c:v>#N/A</c:v>
                </c:pt>
                <c:pt idx="1225">
                  <c:v>#N/A</c:v>
                </c:pt>
                <c:pt idx="1226">
                  <c:v>19.28553891480481</c:v>
                </c:pt>
                <c:pt idx="1227">
                  <c:v>19.857371203737859</c:v>
                </c:pt>
                <c:pt idx="1228">
                  <c:v>19.494540547172129</c:v>
                </c:pt>
                <c:pt idx="1229">
                  <c:v>#N/A</c:v>
                </c:pt>
                <c:pt idx="1230">
                  <c:v>#N/A</c:v>
                </c:pt>
                <c:pt idx="1231">
                  <c:v>20.713407134071339</c:v>
                </c:pt>
                <c:pt idx="1232">
                  <c:v>20.976269519242589</c:v>
                </c:pt>
                <c:pt idx="1233">
                  <c:v>21.335464830300051</c:v>
                </c:pt>
                <c:pt idx="1234">
                  <c:v>#N/A</c:v>
                </c:pt>
                <c:pt idx="1235">
                  <c:v>#N/A</c:v>
                </c:pt>
                <c:pt idx="1236">
                  <c:v>23.04759562169475</c:v>
                </c:pt>
                <c:pt idx="1237">
                  <c:v>23.345633456334561</c:v>
                </c:pt>
                <c:pt idx="1238">
                  <c:v>23.918669131238449</c:v>
                </c:pt>
                <c:pt idx="1239">
                  <c:v>#N/A</c:v>
                </c:pt>
                <c:pt idx="1240">
                  <c:v>#N/A</c:v>
                </c:pt>
                <c:pt idx="1241">
                  <c:v>25.268485372176269</c:v>
                </c:pt>
                <c:pt idx="1242">
                  <c:v>25.453871804371989</c:v>
                </c:pt>
                <c:pt idx="1243">
                  <c:v>25.679683638161151</c:v>
                </c:pt>
                <c:pt idx="1244">
                  <c:v>#N/A</c:v>
                </c:pt>
                <c:pt idx="1245">
                  <c:v>#N/A</c:v>
                </c:pt>
                <c:pt idx="1246">
                  <c:v>26.107399158624101</c:v>
                </c:pt>
                <c:pt idx="1247">
                  <c:v>26.15689185845088</c:v>
                </c:pt>
                <c:pt idx="1248">
                  <c:v>26.326227069905801</c:v>
                </c:pt>
                <c:pt idx="1249">
                  <c:v>#N/A</c:v>
                </c:pt>
                <c:pt idx="1250">
                  <c:v>#N/A</c:v>
                </c:pt>
                <c:pt idx="1251">
                  <c:v>26.904436435938859</c:v>
                </c:pt>
                <c:pt idx="1252">
                  <c:v>27.198109687849769</c:v>
                </c:pt>
                <c:pt idx="1253">
                  <c:v>27.317983820784072</c:v>
                </c:pt>
                <c:pt idx="1254">
                  <c:v>#N/A</c:v>
                </c:pt>
                <c:pt idx="1255">
                  <c:v>#N/A</c:v>
                </c:pt>
                <c:pt idx="1256">
                  <c:v>27.802019698291979</c:v>
                </c:pt>
                <c:pt idx="1257">
                  <c:v>28.155096935584741</c:v>
                </c:pt>
                <c:pt idx="1258">
                  <c:v>28.178178178178179</c:v>
                </c:pt>
                <c:pt idx="1259">
                  <c:v>#N/A</c:v>
                </c:pt>
                <c:pt idx="1260">
                  <c:v>#N/A</c:v>
                </c:pt>
                <c:pt idx="1261">
                  <c:v>28.856533199447721</c:v>
                </c:pt>
                <c:pt idx="1262">
                  <c:v>28.913998744507222</c:v>
                </c:pt>
                <c:pt idx="1263">
                  <c:v>28.68255959849435</c:v>
                </c:pt>
                <c:pt idx="1264">
                  <c:v>#N/A</c:v>
                </c:pt>
                <c:pt idx="1265">
                  <c:v>#N/A</c:v>
                </c:pt>
                <c:pt idx="1266">
                  <c:v>28.688010043942249</c:v>
                </c:pt>
                <c:pt idx="1267">
                  <c:v>28.765230498681071</c:v>
                </c:pt>
                <c:pt idx="1268">
                  <c:v>29.04606091115026</c:v>
                </c:pt>
                <c:pt idx="1269">
                  <c:v>#N/A</c:v>
                </c:pt>
                <c:pt idx="1270">
                  <c:v>#N/A</c:v>
                </c:pt>
                <c:pt idx="1271">
                  <c:v>29.25967965695548</c:v>
                </c:pt>
                <c:pt idx="1272">
                  <c:v>29.180327868852459</c:v>
                </c:pt>
                <c:pt idx="1273">
                  <c:v>29.16771752837327</c:v>
                </c:pt>
                <c:pt idx="1274">
                  <c:v>#N/A</c:v>
                </c:pt>
                <c:pt idx="1275">
                  <c:v>#N/A</c:v>
                </c:pt>
                <c:pt idx="1276">
                  <c:v>29.322548028311431</c:v>
                </c:pt>
                <c:pt idx="1277">
                  <c:v>29.350025290844709</c:v>
                </c:pt>
                <c:pt idx="1278">
                  <c:v>29.316455696202532</c:v>
                </c:pt>
                <c:pt idx="1279">
                  <c:v>#N/A</c:v>
                </c:pt>
                <c:pt idx="1280">
                  <c:v>#N/A</c:v>
                </c:pt>
                <c:pt idx="1281">
                  <c:v>29.08376631605627</c:v>
                </c:pt>
                <c:pt idx="1282">
                  <c:v>29.2258883248731</c:v>
                </c:pt>
                <c:pt idx="1283">
                  <c:v>29.2258883248731</c:v>
                </c:pt>
                <c:pt idx="1284">
                  <c:v>#N/A</c:v>
                </c:pt>
                <c:pt idx="1285">
                  <c:v>#N/A</c:v>
                </c:pt>
                <c:pt idx="1286">
                  <c:v>29.206914082358921</c:v>
                </c:pt>
                <c:pt idx="1287">
                  <c:v>29.33842239185751</c:v>
                </c:pt>
                <c:pt idx="1288">
                  <c:v>29.37134130822092</c:v>
                </c:pt>
                <c:pt idx="1289">
                  <c:v>#N/A</c:v>
                </c:pt>
                <c:pt idx="1290">
                  <c:v>#N/A</c:v>
                </c:pt>
                <c:pt idx="1291">
                  <c:v>29.34047710167113</c:v>
                </c:pt>
                <c:pt idx="1292">
                  <c:v>#N/A</c:v>
                </c:pt>
                <c:pt idx="1293">
                  <c:v>29.787506400409629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28.776241679467489</c:v>
                </c:pt>
                <c:pt idx="1302">
                  <c:v>28.801843317972349</c:v>
                </c:pt>
                <c:pt idx="1303">
                  <c:v>28.520225294418839</c:v>
                </c:pt>
                <c:pt idx="1304">
                  <c:v>#N/A</c:v>
                </c:pt>
                <c:pt idx="1305">
                  <c:v>#N/A</c:v>
                </c:pt>
                <c:pt idx="1306">
                  <c:v>28.446950281906709</c:v>
                </c:pt>
                <c:pt idx="1307">
                  <c:v>28.371973869604201</c:v>
                </c:pt>
                <c:pt idx="1308">
                  <c:v>28.364521917457061</c:v>
                </c:pt>
                <c:pt idx="1309">
                  <c:v>#N/A</c:v>
                </c:pt>
                <c:pt idx="1310">
                  <c:v>#N/A</c:v>
                </c:pt>
                <c:pt idx="1311">
                  <c:v>29.301729660474059</c:v>
                </c:pt>
                <c:pt idx="1312">
                  <c:v>30.15669149755972</c:v>
                </c:pt>
                <c:pt idx="1313">
                  <c:v>30.08485471843662</c:v>
                </c:pt>
                <c:pt idx="1314">
                  <c:v>#N/A</c:v>
                </c:pt>
                <c:pt idx="1315">
                  <c:v>30.426954732510289</c:v>
                </c:pt>
                <c:pt idx="1316">
                  <c:v>29.985928105411279</c:v>
                </c:pt>
                <c:pt idx="1317">
                  <c:v>29.969340827797652</c:v>
                </c:pt>
                <c:pt idx="1318">
                  <c:v>29.982115482881959</c:v>
                </c:pt>
                <c:pt idx="1319">
                  <c:v>#N/A</c:v>
                </c:pt>
                <c:pt idx="1320">
                  <c:v>30.244151859900288</c:v>
                </c:pt>
                <c:pt idx="1321">
                  <c:v>30.40920716112532</c:v>
                </c:pt>
                <c:pt idx="1322">
                  <c:v>31.085231635525979</c:v>
                </c:pt>
                <c:pt idx="1323">
                  <c:v>32.779127765698938</c:v>
                </c:pt>
                <c:pt idx="1324">
                  <c:v>#N/A</c:v>
                </c:pt>
                <c:pt idx="1325">
                  <c:v>32.472653268888322</c:v>
                </c:pt>
                <c:pt idx="1326">
                  <c:v>32.389537836465209</c:v>
                </c:pt>
                <c:pt idx="1327">
                  <c:v>33.184940218773853</c:v>
                </c:pt>
                <c:pt idx="1328">
                  <c:v>33.736781755637658</c:v>
                </c:pt>
                <c:pt idx="1329">
                  <c:v>#N/A</c:v>
                </c:pt>
                <c:pt idx="1330">
                  <c:v>34.025213294282437</c:v>
                </c:pt>
                <c:pt idx="1331">
                  <c:v>33.850852634258082</c:v>
                </c:pt>
                <c:pt idx="1332">
                  <c:v>33.791348600508911</c:v>
                </c:pt>
                <c:pt idx="1333">
                  <c:v>33.714576185029863</c:v>
                </c:pt>
                <c:pt idx="1334">
                  <c:v>33.685268979386628</c:v>
                </c:pt>
                <c:pt idx="1335">
                  <c:v>33.563362609786701</c:v>
                </c:pt>
                <c:pt idx="1336">
                  <c:v>33.295809881175728</c:v>
                </c:pt>
                <c:pt idx="1337">
                  <c:v>#N/A</c:v>
                </c:pt>
                <c:pt idx="1338">
                  <c:v>33.5030423444679</c:v>
                </c:pt>
                <c:pt idx="1339">
                  <c:v>33.531819873464833</c:v>
                </c:pt>
                <c:pt idx="1340">
                  <c:v>33.201581027667977</c:v>
                </c:pt>
                <c:pt idx="1341">
                  <c:v>33.259368836291912</c:v>
                </c:pt>
                <c:pt idx="1342">
                  <c:v>#N/A</c:v>
                </c:pt>
                <c:pt idx="1343">
                  <c:v>33.235402130003671</c:v>
                </c:pt>
                <c:pt idx="1344">
                  <c:v>32.98314194967017</c:v>
                </c:pt>
                <c:pt idx="1345">
                  <c:v>32.926233512457252</c:v>
                </c:pt>
                <c:pt idx="1346">
                  <c:v>32.967032967032971</c:v>
                </c:pt>
                <c:pt idx="1347">
                  <c:v>#N/A</c:v>
                </c:pt>
                <c:pt idx="1348">
                  <c:v>33.276388041488708</c:v>
                </c:pt>
                <c:pt idx="1349">
                  <c:v>32.886886643126751</c:v>
                </c:pt>
                <c:pt idx="1350">
                  <c:v>33.085637714703367</c:v>
                </c:pt>
                <c:pt idx="1351">
                  <c:v>33.081699744307798</c:v>
                </c:pt>
                <c:pt idx="1352">
                  <c:v>#N/A</c:v>
                </c:pt>
                <c:pt idx="1353">
                  <c:v>#N/A</c:v>
                </c:pt>
                <c:pt idx="1354">
                  <c:v>32.76342912574269</c:v>
                </c:pt>
                <c:pt idx="1355">
                  <c:v>32.87687833252545</c:v>
                </c:pt>
                <c:pt idx="1356">
                  <c:v>32.749032882011612</c:v>
                </c:pt>
                <c:pt idx="1357">
                  <c:v>#N/A</c:v>
                </c:pt>
                <c:pt idx="1358">
                  <c:v>32.344428364688859</c:v>
                </c:pt>
                <c:pt idx="1359">
                  <c:v>32.173389524382898</c:v>
                </c:pt>
                <c:pt idx="1360">
                  <c:v>31.875525651808239</c:v>
                </c:pt>
                <c:pt idx="1361">
                  <c:v>32.236368003843381</c:v>
                </c:pt>
                <c:pt idx="1362">
                  <c:v>#N/A</c:v>
                </c:pt>
                <c:pt idx="1363">
                  <c:v>32.205829435048578</c:v>
                </c:pt>
                <c:pt idx="1364">
                  <c:v>32.374445643054059</c:v>
                </c:pt>
                <c:pt idx="1365">
                  <c:v>32.601391888648912</c:v>
                </c:pt>
                <c:pt idx="1366">
                  <c:v>32.581303252130091</c:v>
                </c:pt>
                <c:pt idx="1367">
                  <c:v>#N/A</c:v>
                </c:pt>
                <c:pt idx="1368">
                  <c:v>31.814376270781011</c:v>
                </c:pt>
                <c:pt idx="1369">
                  <c:v>31.964071856287429</c:v>
                </c:pt>
                <c:pt idx="1370">
                  <c:v>32.336695485110468</c:v>
                </c:pt>
                <c:pt idx="1371">
                  <c:v>32.019645424053671</c:v>
                </c:pt>
                <c:pt idx="1372">
                  <c:v>31.541218637992831</c:v>
                </c:pt>
                <c:pt idx="1373">
                  <c:v>31.391044776119401</c:v>
                </c:pt>
                <c:pt idx="1374">
                  <c:v>31.48966670648668</c:v>
                </c:pt>
                <c:pt idx="1375">
                  <c:v>#N/A</c:v>
                </c:pt>
                <c:pt idx="1376">
                  <c:v>31.595349394702151</c:v>
                </c:pt>
                <c:pt idx="1377">
                  <c:v>31.50832634479454</c:v>
                </c:pt>
                <c:pt idx="1378">
                  <c:v>31.669266770670831</c:v>
                </c:pt>
                <c:pt idx="1379">
                  <c:v>#N/A</c:v>
                </c:pt>
                <c:pt idx="1380">
                  <c:v>#N/A</c:v>
                </c:pt>
                <c:pt idx="1381">
                  <c:v>31.73400673400673</c:v>
                </c:pt>
                <c:pt idx="1382">
                  <c:v>31.658049777564031</c:v>
                </c:pt>
                <c:pt idx="1383">
                  <c:v>32.129920309104079</c:v>
                </c:pt>
                <c:pt idx="1384">
                  <c:v>31.999516441005799</c:v>
                </c:pt>
                <c:pt idx="1385">
                  <c:v>#N/A</c:v>
                </c:pt>
                <c:pt idx="1386">
                  <c:v>31.468277945619342</c:v>
                </c:pt>
                <c:pt idx="1387">
                  <c:v>31.479690522243711</c:v>
                </c:pt>
                <c:pt idx="1388">
                  <c:v>31.63759689922481</c:v>
                </c:pt>
                <c:pt idx="1389">
                  <c:v>31.688689538125828</c:v>
                </c:pt>
                <c:pt idx="1390">
                  <c:v>#N/A</c:v>
                </c:pt>
                <c:pt idx="1391">
                  <c:v>31.303081776267899</c:v>
                </c:pt>
                <c:pt idx="1392">
                  <c:v>31.227984938661479</c:v>
                </c:pt>
                <c:pt idx="1393">
                  <c:v>31.378513201119361</c:v>
                </c:pt>
                <c:pt idx="1394">
                  <c:v>31.28879152975539</c:v>
                </c:pt>
                <c:pt idx="1395">
                  <c:v>#N/A</c:v>
                </c:pt>
                <c:pt idx="1396">
                  <c:v>31.382848766186171</c:v>
                </c:pt>
                <c:pt idx="1397">
                  <c:v>31.24618576833883</c:v>
                </c:pt>
                <c:pt idx="1398">
                  <c:v>#N/A</c:v>
                </c:pt>
                <c:pt idx="1399">
                  <c:v>31.618186262527502</c:v>
                </c:pt>
                <c:pt idx="1400">
                  <c:v>#N/A</c:v>
                </c:pt>
                <c:pt idx="1401">
                  <c:v>32.112676056338032</c:v>
                </c:pt>
                <c:pt idx="1402">
                  <c:v>32.038239980389747</c:v>
                </c:pt>
                <c:pt idx="1403">
                  <c:v>32.171351417699768</c:v>
                </c:pt>
                <c:pt idx="1404">
                  <c:v>31.930814524043178</c:v>
                </c:pt>
                <c:pt idx="1405">
                  <c:v>#N/A</c:v>
                </c:pt>
                <c:pt idx="1406">
                  <c:v>32.062007874015748</c:v>
                </c:pt>
                <c:pt idx="1407">
                  <c:v>32.155172413793103</c:v>
                </c:pt>
                <c:pt idx="1408">
                  <c:v>32.220716837048897</c:v>
                </c:pt>
                <c:pt idx="1409">
                  <c:v>32.056650246305423</c:v>
                </c:pt>
                <c:pt idx="1410">
                  <c:v>#N/A</c:v>
                </c:pt>
                <c:pt idx="1411">
                  <c:v>31.83105528875754</c:v>
                </c:pt>
                <c:pt idx="1412">
                  <c:v>#N/A</c:v>
                </c:pt>
                <c:pt idx="1413">
                  <c:v>31.043787562860299</c:v>
                </c:pt>
                <c:pt idx="1414">
                  <c:v>30.957929596467562</c:v>
                </c:pt>
                <c:pt idx="1415">
                  <c:v>#N/A</c:v>
                </c:pt>
                <c:pt idx="1416">
                  <c:v>30.111206159110349</c:v>
                </c:pt>
                <c:pt idx="1417">
                  <c:v>29.733024503230531</c:v>
                </c:pt>
                <c:pt idx="1418">
                  <c:v>29.65399610136452</c:v>
                </c:pt>
                <c:pt idx="1419">
                  <c:v>29.456892352654648</c:v>
                </c:pt>
                <c:pt idx="1420">
                  <c:v>#N/A</c:v>
                </c:pt>
                <c:pt idx="1421">
                  <c:v>29.177815616638291</c:v>
                </c:pt>
                <c:pt idx="1422">
                  <c:v>28.006748614123889</c:v>
                </c:pt>
                <c:pt idx="1423">
                  <c:v>27.005636167406159</c:v>
                </c:pt>
                <c:pt idx="1424">
                  <c:v>26.977468839884949</c:v>
                </c:pt>
                <c:pt idx="1425">
                  <c:v>#N/A</c:v>
                </c:pt>
                <c:pt idx="1426">
                  <c:v>26.906044284859369</c:v>
                </c:pt>
                <c:pt idx="1427">
                  <c:v>26.593327753198611</c:v>
                </c:pt>
                <c:pt idx="1428">
                  <c:v>26.704137766084671</c:v>
                </c:pt>
                <c:pt idx="1429">
                  <c:v>26.700131468865781</c:v>
                </c:pt>
                <c:pt idx="1430">
                  <c:v>#N/A</c:v>
                </c:pt>
                <c:pt idx="1431">
                  <c:v>26.592698639942729</c:v>
                </c:pt>
                <c:pt idx="1432">
                  <c:v>26.610310751279911</c:v>
                </c:pt>
                <c:pt idx="1433">
                  <c:v>26.821428571428569</c:v>
                </c:pt>
                <c:pt idx="1434">
                  <c:v>26.784015223596569</c:v>
                </c:pt>
                <c:pt idx="1435">
                  <c:v>#N/A</c:v>
                </c:pt>
                <c:pt idx="1436">
                  <c:v>26.247516653032601</c:v>
                </c:pt>
                <c:pt idx="1437">
                  <c:v>26.089997668454188</c:v>
                </c:pt>
                <c:pt idx="1438">
                  <c:v>26.060606060606059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25.992570234501969</c:v>
                </c:pt>
                <c:pt idx="1445">
                  <c:v>#N/A</c:v>
                </c:pt>
                <c:pt idx="1446">
                  <c:v>25.584879566670509</c:v>
                </c:pt>
                <c:pt idx="1447">
                  <c:v>25.648116142412722</c:v>
                </c:pt>
                <c:pt idx="1448">
                  <c:v>25.881133379405671</c:v>
                </c:pt>
                <c:pt idx="1449">
                  <c:v>#N/A</c:v>
                </c:pt>
                <c:pt idx="1450">
                  <c:v>#N/A</c:v>
                </c:pt>
                <c:pt idx="1451">
                  <c:v>28.47933694025555</c:v>
                </c:pt>
                <c:pt idx="1452">
                  <c:v>28.74079189686924</c:v>
                </c:pt>
                <c:pt idx="1453">
                  <c:v>28.88556297490214</c:v>
                </c:pt>
                <c:pt idx="1454">
                  <c:v>28.91829689298044</c:v>
                </c:pt>
                <c:pt idx="1455">
                  <c:v>#N/A</c:v>
                </c:pt>
                <c:pt idx="1456">
                  <c:v>28.679504814305361</c:v>
                </c:pt>
                <c:pt idx="1457">
                  <c:v>27.649664886970349</c:v>
                </c:pt>
                <c:pt idx="1458">
                  <c:v>27.018808424372111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25.81111111111111</c:v>
                </c:pt>
                <c:pt idx="1463">
                  <c:v>25.715865118850189</c:v>
                </c:pt>
                <c:pt idx="1464">
                  <c:v>26.19966905681191</c:v>
                </c:pt>
                <c:pt idx="1465">
                  <c:v>25.596933187294631</c:v>
                </c:pt>
                <c:pt idx="1466">
                  <c:v>#N/A</c:v>
                </c:pt>
                <c:pt idx="1467">
                  <c:v>26.11859252823632</c:v>
                </c:pt>
                <c:pt idx="1468">
                  <c:v>25.540148339245398</c:v>
                </c:pt>
                <c:pt idx="1469">
                  <c:v>25.25740025740026</c:v>
                </c:pt>
                <c:pt idx="1470">
                  <c:v>24.615877080665811</c:v>
                </c:pt>
                <c:pt idx="1471">
                  <c:v>#N/A</c:v>
                </c:pt>
                <c:pt idx="1472">
                  <c:v>23.264401772525851</c:v>
                </c:pt>
                <c:pt idx="1473">
                  <c:v>21.37372898941689</c:v>
                </c:pt>
                <c:pt idx="1474">
                  <c:v>20.345785736338382</c:v>
                </c:pt>
                <c:pt idx="1475">
                  <c:v>20.127205580631919</c:v>
                </c:pt>
                <c:pt idx="1476">
                  <c:v>#N/A</c:v>
                </c:pt>
                <c:pt idx="1477">
                  <c:v>19.86294364324435</c:v>
                </c:pt>
                <c:pt idx="1478">
                  <c:v>20.118524573413708</c:v>
                </c:pt>
                <c:pt idx="1479">
                  <c:v>19.961279804361119</c:v>
                </c:pt>
                <c:pt idx="1480">
                  <c:v>20.38825083849985</c:v>
                </c:pt>
                <c:pt idx="1481">
                  <c:v>#N/A</c:v>
                </c:pt>
                <c:pt idx="1482">
                  <c:v>20.990781075878839</c:v>
                </c:pt>
                <c:pt idx="1483">
                  <c:v>20.129935032483761</c:v>
                </c:pt>
                <c:pt idx="1484">
                  <c:v>20.449775112443781</c:v>
                </c:pt>
                <c:pt idx="1485">
                  <c:v>20.253290785799759</c:v>
                </c:pt>
                <c:pt idx="1486">
                  <c:v>#N/A</c:v>
                </c:pt>
                <c:pt idx="1487">
                  <c:v>20.339487790351399</c:v>
                </c:pt>
                <c:pt idx="1488">
                  <c:v>20.942201108471892</c:v>
                </c:pt>
                <c:pt idx="1489">
                  <c:v>21.53133622388648</c:v>
                </c:pt>
                <c:pt idx="1490">
                  <c:v>22.50443000590667</c:v>
                </c:pt>
                <c:pt idx="1491">
                  <c:v>#N/A</c:v>
                </c:pt>
                <c:pt idx="1492">
                  <c:v>25.75132586918091</c:v>
                </c:pt>
                <c:pt idx="1493">
                  <c:v>26.25638005496663</c:v>
                </c:pt>
                <c:pt idx="1494">
                  <c:v>27.63932496075353</c:v>
                </c:pt>
                <c:pt idx="1495">
                  <c:v>27.628481757551981</c:v>
                </c:pt>
                <c:pt idx="1496">
                  <c:v>#N/A</c:v>
                </c:pt>
                <c:pt idx="1497">
                  <c:v>31.466405100539479</c:v>
                </c:pt>
                <c:pt idx="1498">
                  <c:v>31.655732889454619</c:v>
                </c:pt>
                <c:pt idx="1499">
                  <c:v>32.177830003916959</c:v>
                </c:pt>
                <c:pt idx="1500">
                  <c:v>33.760265936644508</c:v>
                </c:pt>
                <c:pt idx="1501">
                  <c:v>#N/A</c:v>
                </c:pt>
                <c:pt idx="1502">
                  <c:v>37.586644537733093</c:v>
                </c:pt>
                <c:pt idx="1503">
                  <c:v>38.157509514979992</c:v>
                </c:pt>
                <c:pt idx="1504">
                  <c:v>40.27899717100771</c:v>
                </c:pt>
                <c:pt idx="1505">
                  <c:v>41.35272301385907</c:v>
                </c:pt>
                <c:pt idx="1506">
                  <c:v>#N/A</c:v>
                </c:pt>
                <c:pt idx="1507">
                  <c:v>43.177387914230017</c:v>
                </c:pt>
                <c:pt idx="1508">
                  <c:v>43.190888737467148</c:v>
                </c:pt>
                <c:pt idx="1509">
                  <c:v>43.58075199688291</c:v>
                </c:pt>
                <c:pt idx="1510">
                  <c:v>44.107908063887812</c:v>
                </c:pt>
                <c:pt idx="1511">
                  <c:v>#N/A</c:v>
                </c:pt>
                <c:pt idx="1512">
                  <c:v>44.728372183751098</c:v>
                </c:pt>
                <c:pt idx="1513">
                  <c:v>44.853156405502979</c:v>
                </c:pt>
                <c:pt idx="1514">
                  <c:v>45.287804878048782</c:v>
                </c:pt>
                <c:pt idx="1515">
                  <c:v>45.234611257438303</c:v>
                </c:pt>
                <c:pt idx="1516">
                  <c:v>#N/A</c:v>
                </c:pt>
                <c:pt idx="1517">
                  <c:v>45.937774309958058</c:v>
                </c:pt>
                <c:pt idx="1518">
                  <c:v>46.1028192371476</c:v>
                </c:pt>
                <c:pt idx="1519">
                  <c:v>46.326470875207342</c:v>
                </c:pt>
                <c:pt idx="1520">
                  <c:v>46.329558766106992</c:v>
                </c:pt>
                <c:pt idx="1521">
                  <c:v>#N/A</c:v>
                </c:pt>
                <c:pt idx="1522">
                  <c:v>#N/A</c:v>
                </c:pt>
                <c:pt idx="1523">
                  <c:v>47.177183043563197</c:v>
                </c:pt>
                <c:pt idx="1524">
                  <c:v>47.253713838936669</c:v>
                </c:pt>
                <c:pt idx="1525">
                  <c:v>47.384886108123958</c:v>
                </c:pt>
                <c:pt idx="1526">
                  <c:v>#N/A</c:v>
                </c:pt>
                <c:pt idx="1527">
                  <c:v>47.72771792360431</c:v>
                </c:pt>
                <c:pt idx="1528">
                  <c:v>48.046721633294069</c:v>
                </c:pt>
                <c:pt idx="1529">
                  <c:v>47.977616336147648</c:v>
                </c:pt>
                <c:pt idx="1530">
                  <c:v>45.831287439850733</c:v>
                </c:pt>
                <c:pt idx="1531">
                  <c:v>#N/A</c:v>
                </c:pt>
                <c:pt idx="1532">
                  <c:v>43.198114134171497</c:v>
                </c:pt>
                <c:pt idx="1533">
                  <c:v>42.604422604422602</c:v>
                </c:pt>
                <c:pt idx="1534">
                  <c:v>42.297855597088329</c:v>
                </c:pt>
                <c:pt idx="1535">
                  <c:v>42.209325201652568</c:v>
                </c:pt>
                <c:pt idx="1536">
                  <c:v>#N/A</c:v>
                </c:pt>
                <c:pt idx="1537">
                  <c:v>40.573286052009458</c:v>
                </c:pt>
                <c:pt idx="1538">
                  <c:v>40.585856593352403</c:v>
                </c:pt>
                <c:pt idx="1539">
                  <c:v>40.023670973468782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37.407224146462148</c:v>
                </c:pt>
                <c:pt idx="1548">
                  <c:v>37.080653142008913</c:v>
                </c:pt>
                <c:pt idx="1549">
                  <c:v>35.923099791893769</c:v>
                </c:pt>
                <c:pt idx="1550">
                  <c:v>35.873550688732529</c:v>
                </c:pt>
                <c:pt idx="1551">
                  <c:v>#N/A</c:v>
                </c:pt>
                <c:pt idx="1552">
                  <c:v>36.140490919976052</c:v>
                </c:pt>
                <c:pt idx="1553">
                  <c:v>#N/A</c:v>
                </c:pt>
                <c:pt idx="1554">
                  <c:v>35.599480882499748</c:v>
                </c:pt>
                <c:pt idx="1555">
                  <c:v>34.611161026255367</c:v>
                </c:pt>
                <c:pt idx="1556">
                  <c:v>33.055885850178363</c:v>
                </c:pt>
                <c:pt idx="1557">
                  <c:v>32.395895006907438</c:v>
                </c:pt>
                <c:pt idx="1558">
                  <c:v>#N/A</c:v>
                </c:pt>
                <c:pt idx="1559">
                  <c:v>31.49901380670611</c:v>
                </c:pt>
                <c:pt idx="1560">
                  <c:v>31.216722539932949</c:v>
                </c:pt>
                <c:pt idx="1561">
                  <c:v>30.35134337171538</c:v>
                </c:pt>
                <c:pt idx="1562">
                  <c:v>30.233929624533118</c:v>
                </c:pt>
                <c:pt idx="1563">
                  <c:v>#N/A</c:v>
                </c:pt>
                <c:pt idx="1564">
                  <c:v>30.288744843842071</c:v>
                </c:pt>
                <c:pt idx="1565">
                  <c:v>29.90479929335558</c:v>
                </c:pt>
                <c:pt idx="1566">
                  <c:v>29.87840753088841</c:v>
                </c:pt>
                <c:pt idx="1567">
                  <c:v>29.16137850239188</c:v>
                </c:pt>
                <c:pt idx="1568">
                  <c:v>#N/A</c:v>
                </c:pt>
                <c:pt idx="1569">
                  <c:v>26.21153846153846</c:v>
                </c:pt>
                <c:pt idx="1570">
                  <c:v>26.010561689870379</c:v>
                </c:pt>
                <c:pt idx="1571">
                  <c:v>25.827179437997511</c:v>
                </c:pt>
                <c:pt idx="1572">
                  <c:v>25.336644064559259</c:v>
                </c:pt>
                <c:pt idx="1573">
                  <c:v>#N/A</c:v>
                </c:pt>
                <c:pt idx="1574">
                  <c:v>25.168838580804721</c:v>
                </c:pt>
                <c:pt idx="1575">
                  <c:v>25.02612826603325</c:v>
                </c:pt>
                <c:pt idx="1576">
                  <c:v>25.289979083475949</c:v>
                </c:pt>
                <c:pt idx="1577">
                  <c:v>25.55154050969951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25.385838555794589</c:v>
                </c:pt>
                <c:pt idx="1584">
                  <c:v>25.123244349362849</c:v>
                </c:pt>
                <c:pt idx="1585">
                  <c:v>25</c:v>
                </c:pt>
                <c:pt idx="1586">
                  <c:v>25.259643916913952</c:v>
                </c:pt>
                <c:pt idx="1587">
                  <c:v>#N/A</c:v>
                </c:pt>
                <c:pt idx="1588">
                  <c:v>24.841757636914039</c:v>
                </c:pt>
                <c:pt idx="1589">
                  <c:v>25.220507166482911</c:v>
                </c:pt>
                <c:pt idx="1590">
                  <c:v>25.739481903362119</c:v>
                </c:pt>
                <c:pt idx="1591">
                  <c:v>26.33223079750092</c:v>
                </c:pt>
                <c:pt idx="1592">
                  <c:v>#N/A</c:v>
                </c:pt>
                <c:pt idx="1593">
                  <c:v>26.98834969268874</c:v>
                </c:pt>
                <c:pt idx="1594">
                  <c:v>26.826588536898001</c:v>
                </c:pt>
                <c:pt idx="1595">
                  <c:v>27.588418544988091</c:v>
                </c:pt>
                <c:pt idx="1596">
                  <c:v>25.620137299771169</c:v>
                </c:pt>
                <c:pt idx="1597">
                  <c:v>#N/A</c:v>
                </c:pt>
                <c:pt idx="1598">
                  <c:v>27.805679846589349</c:v>
                </c:pt>
                <c:pt idx="1599">
                  <c:v>28.303954699059268</c:v>
                </c:pt>
                <c:pt idx="1600">
                  <c:v>28.837209302325579</c:v>
                </c:pt>
                <c:pt idx="1601">
                  <c:v>#N/A</c:v>
                </c:pt>
                <c:pt idx="1602">
                  <c:v>29.617486338797811</c:v>
                </c:pt>
                <c:pt idx="1603">
                  <c:v>29.515217787497718</c:v>
                </c:pt>
                <c:pt idx="1604">
                  <c:v>29.498041359205612</c:v>
                </c:pt>
                <c:pt idx="1605">
                  <c:v>29.701166180758019</c:v>
                </c:pt>
                <c:pt idx="1606">
                  <c:v>#N/A</c:v>
                </c:pt>
                <c:pt idx="1607">
                  <c:v>29.06301071363719</c:v>
                </c:pt>
                <c:pt idx="1608">
                  <c:v>28.996552349845761</c:v>
                </c:pt>
                <c:pt idx="1609">
                  <c:v>29.065555957986241</c:v>
                </c:pt>
                <c:pt idx="1610">
                  <c:v>29.047145054746181</c:v>
                </c:pt>
                <c:pt idx="1611">
                  <c:v>#N/A</c:v>
                </c:pt>
                <c:pt idx="1612">
                  <c:v>29.236060825488781</c:v>
                </c:pt>
                <c:pt idx="1613">
                  <c:v>29.743217493875331</c:v>
                </c:pt>
                <c:pt idx="1614">
                  <c:v>29.84844359742263</c:v>
                </c:pt>
                <c:pt idx="1615">
                  <c:v>29.924689229652479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30.081743869209809</c:v>
                </c:pt>
                <c:pt idx="1620">
                  <c:v>30.261723009814609</c:v>
                </c:pt>
                <c:pt idx="1621">
                  <c:v>#N/A</c:v>
                </c:pt>
                <c:pt idx="1622">
                  <c:v>29.733660576311241</c:v>
                </c:pt>
                <c:pt idx="1623">
                  <c:v>29.98451589397942</c:v>
                </c:pt>
                <c:pt idx="1624">
                  <c:v>29.944429261182471</c:v>
                </c:pt>
                <c:pt idx="1625">
                  <c:v>30.030987969376589</c:v>
                </c:pt>
                <c:pt idx="1626">
                  <c:v>#N/A</c:v>
                </c:pt>
                <c:pt idx="1627">
                  <c:v>30.024610336341262</c:v>
                </c:pt>
                <c:pt idx="1628">
                  <c:v>30.23277042446372</c:v>
                </c:pt>
                <c:pt idx="1629">
                  <c:v>30.31050228310502</c:v>
                </c:pt>
                <c:pt idx="1630">
                  <c:v>30.384720826098881</c:v>
                </c:pt>
                <c:pt idx="1631">
                  <c:v>30.992647058823529</c:v>
                </c:pt>
                <c:pt idx="1632">
                  <c:v>31.013879952201489</c:v>
                </c:pt>
                <c:pt idx="1633">
                  <c:v>31.031629275468919</c:v>
                </c:pt>
                <c:pt idx="1634">
                  <c:v>31.174089068825911</c:v>
                </c:pt>
                <c:pt idx="1635">
                  <c:v>#N/A</c:v>
                </c:pt>
                <c:pt idx="1636">
                  <c:v>31.66743648960739</c:v>
                </c:pt>
                <c:pt idx="1637">
                  <c:v>31.639253372759189</c:v>
                </c:pt>
                <c:pt idx="1638">
                  <c:v>31.39577934098482</c:v>
                </c:pt>
                <c:pt idx="1639">
                  <c:v>31.487312465271351</c:v>
                </c:pt>
                <c:pt idx="1640">
                  <c:v>#N/A</c:v>
                </c:pt>
                <c:pt idx="1641">
                  <c:v>#N/A</c:v>
                </c:pt>
                <c:pt idx="1642">
                  <c:v>31.65086447295036</c:v>
                </c:pt>
                <c:pt idx="1643">
                  <c:v>31.510925151092518</c:v>
                </c:pt>
                <c:pt idx="1644">
                  <c:v>31.405189249511761</c:v>
                </c:pt>
                <c:pt idx="1645">
                  <c:v>30.814223377587972</c:v>
                </c:pt>
                <c:pt idx="1646">
                  <c:v>#N/A</c:v>
                </c:pt>
                <c:pt idx="1647">
                  <c:v>30.452522255192878</c:v>
                </c:pt>
                <c:pt idx="1648">
                  <c:v>30.212292574395111</c:v>
                </c:pt>
                <c:pt idx="1649">
                  <c:v>30.307249605495219</c:v>
                </c:pt>
                <c:pt idx="1650">
                  <c:v>30.274888558692421</c:v>
                </c:pt>
                <c:pt idx="1651">
                  <c:v>#N/A</c:v>
                </c:pt>
                <c:pt idx="1652">
                  <c:v>30.21957573502047</c:v>
                </c:pt>
                <c:pt idx="1653">
                  <c:v>30.175144400968879</c:v>
                </c:pt>
                <c:pt idx="1654">
                  <c:v>30.248811853508531</c:v>
                </c:pt>
                <c:pt idx="1655">
                  <c:v>30.079180251513741</c:v>
                </c:pt>
                <c:pt idx="1656">
                  <c:v>#N/A</c:v>
                </c:pt>
                <c:pt idx="1657">
                  <c:v>30.47779022023143</c:v>
                </c:pt>
                <c:pt idx="1658">
                  <c:v>30.580982626564541</c:v>
                </c:pt>
                <c:pt idx="1659">
                  <c:v>30.655569063873561</c:v>
                </c:pt>
                <c:pt idx="1660">
                  <c:v>30.746911269187571</c:v>
                </c:pt>
                <c:pt idx="1661">
                  <c:v>#N/A</c:v>
                </c:pt>
                <c:pt idx="1662">
                  <c:v>31.061032863849771</c:v>
                </c:pt>
                <c:pt idx="1663">
                  <c:v>30.910115525500139</c:v>
                </c:pt>
                <c:pt idx="1664">
                  <c:v>30.943431685773351</c:v>
                </c:pt>
                <c:pt idx="1665">
                  <c:v>30.60514940800601</c:v>
                </c:pt>
                <c:pt idx="1666">
                  <c:v>#N/A</c:v>
                </c:pt>
                <c:pt idx="1667">
                  <c:v>30.738823529411761</c:v>
                </c:pt>
                <c:pt idx="1668">
                  <c:v>30.844553243574051</c:v>
                </c:pt>
                <c:pt idx="1669">
                  <c:v>30.869892675578988</c:v>
                </c:pt>
                <c:pt idx="1670">
                  <c:v>31.252950618449631</c:v>
                </c:pt>
                <c:pt idx="1671">
                  <c:v>#N/A</c:v>
                </c:pt>
                <c:pt idx="1672">
                  <c:v>31.137950556708809</c:v>
                </c:pt>
                <c:pt idx="1673">
                  <c:v>31.39677449778365</c:v>
                </c:pt>
                <c:pt idx="1674">
                  <c:v>31.585907244734109</c:v>
                </c:pt>
                <c:pt idx="1675">
                  <c:v>31.533742331288341</c:v>
                </c:pt>
                <c:pt idx="1676">
                  <c:v>#N/A</c:v>
                </c:pt>
                <c:pt idx="1677">
                  <c:v>31.374952847981891</c:v>
                </c:pt>
                <c:pt idx="1678">
                  <c:v>31.41080011309019</c:v>
                </c:pt>
                <c:pt idx="1679">
                  <c:v>30.976114350197481</c:v>
                </c:pt>
                <c:pt idx="1680">
                  <c:v>30.723739791608001</c:v>
                </c:pt>
                <c:pt idx="1681">
                  <c:v>#N/A</c:v>
                </c:pt>
                <c:pt idx="1682">
                  <c:v>30.228879791589129</c:v>
                </c:pt>
                <c:pt idx="1683">
                  <c:v>29.556604646857348</c:v>
                </c:pt>
                <c:pt idx="1684">
                  <c:v>29.595044378698219</c:v>
                </c:pt>
                <c:pt idx="1685">
                  <c:v>29.428624260355029</c:v>
                </c:pt>
                <c:pt idx="1686">
                  <c:v>#N/A</c:v>
                </c:pt>
                <c:pt idx="1687">
                  <c:v>30.275398360504742</c:v>
                </c:pt>
                <c:pt idx="1688">
                  <c:v>31.104141684346459</c:v>
                </c:pt>
                <c:pt idx="1689">
                  <c:v>31.030035010134512</c:v>
                </c:pt>
                <c:pt idx="1690">
                  <c:v>31.183192038333949</c:v>
                </c:pt>
                <c:pt idx="1691">
                  <c:v>#N/A</c:v>
                </c:pt>
                <c:pt idx="1692">
                  <c:v>30.958072820890031</c:v>
                </c:pt>
                <c:pt idx="1693">
                  <c:v>30.678168303202721</c:v>
                </c:pt>
                <c:pt idx="1694">
                  <c:v>30.738193489225129</c:v>
                </c:pt>
                <c:pt idx="1695">
                  <c:v>30.597492908774822</c:v>
                </c:pt>
                <c:pt idx="1696">
                  <c:v>#N/A</c:v>
                </c:pt>
                <c:pt idx="1697">
                  <c:v>28.79482340253438</c:v>
                </c:pt>
                <c:pt idx="1698">
                  <c:v>28.339754502284741</c:v>
                </c:pt>
                <c:pt idx="1699">
                  <c:v>28.055431381314261</c:v>
                </c:pt>
                <c:pt idx="1700">
                  <c:v>28.08396605627512</c:v>
                </c:pt>
                <c:pt idx="1701">
                  <c:v>28.041384231180881</c:v>
                </c:pt>
                <c:pt idx="1702">
                  <c:v>27.81934794227686</c:v>
                </c:pt>
                <c:pt idx="1703">
                  <c:v>27.907804574174602</c:v>
                </c:pt>
                <c:pt idx="1704">
                  <c:v>27.460542649405919</c:v>
                </c:pt>
                <c:pt idx="1705">
                  <c:v>#N/A</c:v>
                </c:pt>
                <c:pt idx="1706">
                  <c:v>#N/A</c:v>
                </c:pt>
                <c:pt idx="1707">
                  <c:v>28.211252653927811</c:v>
                </c:pt>
                <c:pt idx="1708">
                  <c:v>28.16391415702552</c:v>
                </c:pt>
                <c:pt idx="1709">
                  <c:v>27.640488963151881</c:v>
                </c:pt>
                <c:pt idx="1710">
                  <c:v>26.64335664335664</c:v>
                </c:pt>
                <c:pt idx="1711">
                  <c:v>#N/A</c:v>
                </c:pt>
                <c:pt idx="1712">
                  <c:v>25.69803516028956</c:v>
                </c:pt>
                <c:pt idx="1713">
                  <c:v>25.712563506415218</c:v>
                </c:pt>
                <c:pt idx="1714">
                  <c:v>25.353198047778061</c:v>
                </c:pt>
                <c:pt idx="1715">
                  <c:v>25.430259440020549</c:v>
                </c:pt>
                <c:pt idx="1716">
                  <c:v>#N/A</c:v>
                </c:pt>
                <c:pt idx="1717">
                  <c:v>26.902988269543631</c:v>
                </c:pt>
                <c:pt idx="1718">
                  <c:v>26.945133955319701</c:v>
                </c:pt>
                <c:pt idx="1719">
                  <c:v>27.218327919302439</c:v>
                </c:pt>
                <c:pt idx="1720">
                  <c:v>27.270395074397129</c:v>
                </c:pt>
                <c:pt idx="1721">
                  <c:v>#N/A</c:v>
                </c:pt>
                <c:pt idx="1722">
                  <c:v>27.46755464480874</c:v>
                </c:pt>
                <c:pt idx="1723">
                  <c:v>27.55354552436215</c:v>
                </c:pt>
                <c:pt idx="1724">
                  <c:v>28.98094589996597</c:v>
                </c:pt>
                <c:pt idx="1725">
                  <c:v>31.733627792406349</c:v>
                </c:pt>
                <c:pt idx="1726">
                  <c:v>#N/A</c:v>
                </c:pt>
                <c:pt idx="1727">
                  <c:v>30.732443996979612</c:v>
                </c:pt>
                <c:pt idx="1728">
                  <c:v>30.662312651762541</c:v>
                </c:pt>
                <c:pt idx="1729">
                  <c:v>30.002496047924119</c:v>
                </c:pt>
                <c:pt idx="1730">
                  <c:v>30.105385445191271</c:v>
                </c:pt>
                <c:pt idx="1731">
                  <c:v>#N/A</c:v>
                </c:pt>
                <c:pt idx="1732">
                  <c:v>29.874421678783872</c:v>
                </c:pt>
                <c:pt idx="1733">
                  <c:v>29.687371112760871</c:v>
                </c:pt>
                <c:pt idx="1734">
                  <c:v>29.328968903436991</c:v>
                </c:pt>
                <c:pt idx="1735">
                  <c:v>28.492661963836859</c:v>
                </c:pt>
                <c:pt idx="1736">
                  <c:v>#N/A</c:v>
                </c:pt>
                <c:pt idx="1737">
                  <c:v>26.24792342377976</c:v>
                </c:pt>
                <c:pt idx="1738">
                  <c:v>25.437363323961261</c:v>
                </c:pt>
                <c:pt idx="1739">
                  <c:v>25.040814739951799</c:v>
                </c:pt>
                <c:pt idx="1740">
                  <c:v>23.637481743408411</c:v>
                </c:pt>
                <c:pt idx="1741">
                  <c:v>#N/A</c:v>
                </c:pt>
                <c:pt idx="1742">
                  <c:v>20.778636261345738</c:v>
                </c:pt>
                <c:pt idx="1743">
                  <c:v>20.308886070282771</c:v>
                </c:pt>
                <c:pt idx="1744">
                  <c:v>19.998512568793689</c:v>
                </c:pt>
                <c:pt idx="1745">
                  <c:v>19.55104459919988</c:v>
                </c:pt>
                <c:pt idx="1746">
                  <c:v>#N/A</c:v>
                </c:pt>
                <c:pt idx="1747">
                  <c:v>16.004296455424271</c:v>
                </c:pt>
                <c:pt idx="1748">
                  <c:v>15.014546228624139</c:v>
                </c:pt>
                <c:pt idx="1749">
                  <c:v>14.720632902451079</c:v>
                </c:pt>
                <c:pt idx="1750">
                  <c:v>12.962447844228089</c:v>
                </c:pt>
                <c:pt idx="1751">
                  <c:v>#N/A</c:v>
                </c:pt>
                <c:pt idx="1752">
                  <c:v>11.079972658920029</c:v>
                </c:pt>
                <c:pt idx="1753">
                  <c:v>10.211027910142951</c:v>
                </c:pt>
                <c:pt idx="1754">
                  <c:v>10.06118286879674</c:v>
                </c:pt>
                <c:pt idx="1755">
                  <c:v>9.8303934871099052</c:v>
                </c:pt>
                <c:pt idx="1756">
                  <c:v>#N/A</c:v>
                </c:pt>
                <c:pt idx="1757">
                  <c:v>9.6064267872814426</c:v>
                </c:pt>
                <c:pt idx="1758">
                  <c:v>9.3806860300559336</c:v>
                </c:pt>
                <c:pt idx="1759">
                  <c:v>9.3358480398760602</c:v>
                </c:pt>
                <c:pt idx="1760">
                  <c:v>8.9846897663174854</c:v>
                </c:pt>
                <c:pt idx="1761">
                  <c:v>#N/A</c:v>
                </c:pt>
                <c:pt idx="1762">
                  <c:v>8.6418100274449436</c:v>
                </c:pt>
                <c:pt idx="1763">
                  <c:v>8.4809196016841533</c:v>
                </c:pt>
                <c:pt idx="1764">
                  <c:v>8.3861921613140158</c:v>
                </c:pt>
                <c:pt idx="1765">
                  <c:v>8.2016403280656132</c:v>
                </c:pt>
                <c:pt idx="1766">
                  <c:v>#N/A</c:v>
                </c:pt>
                <c:pt idx="1767">
                  <c:v>7.6574776934345454</c:v>
                </c:pt>
                <c:pt idx="1768">
                  <c:v>7.2205999469073534</c:v>
                </c:pt>
                <c:pt idx="1769">
                  <c:v>7.0949757748722373</c:v>
                </c:pt>
                <c:pt idx="1770">
                  <c:v>#N/A</c:v>
                </c:pt>
                <c:pt idx="1771">
                  <c:v>3.3465871438038439</c:v>
                </c:pt>
                <c:pt idx="1772">
                  <c:v>3.155870847974541</c:v>
                </c:pt>
                <c:pt idx="1773">
                  <c:v>3.1293509248823179</c:v>
                </c:pt>
                <c:pt idx="1774">
                  <c:v>3.191136469183308</c:v>
                </c:pt>
                <c:pt idx="1775">
                  <c:v>#N/A</c:v>
                </c:pt>
                <c:pt idx="1776">
                  <c:v>5.3153214309958594</c:v>
                </c:pt>
                <c:pt idx="1777">
                  <c:v>5.775430413608615</c:v>
                </c:pt>
                <c:pt idx="1778">
                  <c:v>6.0027567195037896</c:v>
                </c:pt>
                <c:pt idx="1779">
                  <c:v>6.1938338172265999</c:v>
                </c:pt>
                <c:pt idx="1780">
                  <c:v>#N/A</c:v>
                </c:pt>
                <c:pt idx="1781">
                  <c:v>6.6638871516920304</c:v>
                </c:pt>
                <c:pt idx="1782">
                  <c:v>7.4486721322962648</c:v>
                </c:pt>
                <c:pt idx="1783">
                  <c:v>7.5487582433001261</c:v>
                </c:pt>
                <c:pt idx="1784">
                  <c:v>7.9735155314503059</c:v>
                </c:pt>
                <c:pt idx="1785">
                  <c:v>#N/A</c:v>
                </c:pt>
                <c:pt idx="1786">
                  <c:v>7.7483209614704842</c:v>
                </c:pt>
                <c:pt idx="1787">
                  <c:v>7.8485491861288041</c:v>
                </c:pt>
                <c:pt idx="1788">
                  <c:v>7.8638165345413356</c:v>
                </c:pt>
                <c:pt idx="1789">
                  <c:v>7.5550520427671168</c:v>
                </c:pt>
                <c:pt idx="1790">
                  <c:v>11.23562586977221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8.6496805932887888</c:v>
                </c:pt>
                <c:pt idx="1801">
                  <c:v>8.6505190311418687</c:v>
                </c:pt>
                <c:pt idx="1802">
                  <c:v>9.3740729753782261</c:v>
                </c:pt>
                <c:pt idx="1803">
                  <c:v>9.6738159070598755</c:v>
                </c:pt>
                <c:pt idx="1804">
                  <c:v>#N/A</c:v>
                </c:pt>
                <c:pt idx="1805">
                  <c:v>9.7222222222222214</c:v>
                </c:pt>
                <c:pt idx="1806">
                  <c:v>10.199490025498729</c:v>
                </c:pt>
                <c:pt idx="1807">
                  <c:v>10.151788397956119</c:v>
                </c:pt>
                <c:pt idx="1808">
                  <c:v>10.50962627406569</c:v>
                </c:pt>
                <c:pt idx="1809">
                  <c:v>#N/A</c:v>
                </c:pt>
                <c:pt idx="1810">
                  <c:v>10.145583465339071</c:v>
                </c:pt>
                <c:pt idx="1811">
                  <c:v>9.8296396803859487</c:v>
                </c:pt>
                <c:pt idx="1812">
                  <c:v>9.8519190087639767</c:v>
                </c:pt>
                <c:pt idx="1813">
                  <c:v>9.5432238580596458</c:v>
                </c:pt>
                <c:pt idx="1814">
                  <c:v>#N/A</c:v>
                </c:pt>
                <c:pt idx="1815">
                  <c:v>10.172453088201779</c:v>
                </c:pt>
                <c:pt idx="1816">
                  <c:v>10.460155416730149</c:v>
                </c:pt>
                <c:pt idx="1817">
                  <c:v>10.49222797927461</c:v>
                </c:pt>
                <c:pt idx="1818">
                  <c:v>10.685975609756101</c:v>
                </c:pt>
                <c:pt idx="1819">
                  <c:v>#N/A</c:v>
                </c:pt>
                <c:pt idx="1820">
                  <c:v>10.555513336879701</c:v>
                </c:pt>
                <c:pt idx="1821">
                  <c:v>11.064670567672319</c:v>
                </c:pt>
                <c:pt idx="1822">
                  <c:v>11.399042480431641</c:v>
                </c:pt>
                <c:pt idx="1823">
                  <c:v>11.329488541508571</c:v>
                </c:pt>
                <c:pt idx="1824">
                  <c:v>#N/A</c:v>
                </c:pt>
                <c:pt idx="1825">
                  <c:v>#N/A</c:v>
                </c:pt>
                <c:pt idx="1826">
                  <c:v>10.693902072694501</c:v>
                </c:pt>
                <c:pt idx="1827">
                  <c:v>10.448991829697921</c:v>
                </c:pt>
                <c:pt idx="1828">
                  <c:v>10.29587567244471</c:v>
                </c:pt>
                <c:pt idx="1829">
                  <c:v>#N/A</c:v>
                </c:pt>
                <c:pt idx="1830">
                  <c:v>10.88577393379064</c:v>
                </c:pt>
                <c:pt idx="1831">
                  <c:v>11.0928757926147</c:v>
                </c:pt>
                <c:pt idx="1832">
                  <c:v>10.704727921498661</c:v>
                </c:pt>
                <c:pt idx="1833">
                  <c:v>10.754366406540321</c:v>
                </c:pt>
                <c:pt idx="1834">
                  <c:v>#N/A</c:v>
                </c:pt>
                <c:pt idx="1835">
                  <c:v>9.8668236332867334</c:v>
                </c:pt>
                <c:pt idx="1836">
                  <c:v>9.6994635902711437</c:v>
                </c:pt>
                <c:pt idx="1837">
                  <c:v>9.5164722283366352</c:v>
                </c:pt>
                <c:pt idx="1838">
                  <c:v>9.0736411455289296</c:v>
                </c:pt>
                <c:pt idx="1839">
                  <c:v>#N/A</c:v>
                </c:pt>
                <c:pt idx="1840">
                  <c:v>8.3635047067342505</c:v>
                </c:pt>
                <c:pt idx="1841">
                  <c:v>8.054612439500108</c:v>
                </c:pt>
                <c:pt idx="1842">
                  <c:v>7.9771874097603233</c:v>
                </c:pt>
                <c:pt idx="1843">
                  <c:v>7.4111310592459612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5.7318104906937393</c:v>
                </c:pt>
                <c:pt idx="1848">
                  <c:v>5.3822372119168067</c:v>
                </c:pt>
                <c:pt idx="1849">
                  <c:v>5.558291704777317</c:v>
                </c:pt>
                <c:pt idx="1850">
                  <c:v>5.4941962715441441</c:v>
                </c:pt>
                <c:pt idx="1851">
                  <c:v>#N/A</c:v>
                </c:pt>
                <c:pt idx="1852">
                  <c:v>5.6469760900140651</c:v>
                </c:pt>
                <c:pt idx="1853">
                  <c:v>5.7826239887442838</c:v>
                </c:pt>
                <c:pt idx="1854">
                  <c:v>5.7743705162470107</c:v>
                </c:pt>
                <c:pt idx="1855">
                  <c:v>5.4931948926617089</c:v>
                </c:pt>
                <c:pt idx="1856">
                  <c:v>#N/A</c:v>
                </c:pt>
                <c:pt idx="1857">
                  <c:v>5.4340204739868181</c:v>
                </c:pt>
                <c:pt idx="1858">
                  <c:v>5.3088667880655551</c:v>
                </c:pt>
                <c:pt idx="1859">
                  <c:v>5.1891740681166523</c:v>
                </c:pt>
                <c:pt idx="1860">
                  <c:v>5.1020408163265314</c:v>
                </c:pt>
                <c:pt idx="1861">
                  <c:v>#N/A</c:v>
                </c:pt>
                <c:pt idx="1862">
                  <c:v>5.0705405782930582</c:v>
                </c:pt>
                <c:pt idx="1863">
                  <c:v>5.0080324090242367</c:v>
                </c:pt>
                <c:pt idx="1864">
                  <c:v>4.9787026045667204</c:v>
                </c:pt>
                <c:pt idx="1865">
                  <c:v>4.9853372434017604</c:v>
                </c:pt>
                <c:pt idx="1866">
                  <c:v>#N/A</c:v>
                </c:pt>
                <c:pt idx="1867">
                  <c:v>4.948698262022754</c:v>
                </c:pt>
                <c:pt idx="1868">
                  <c:v>5.3461322869955161</c:v>
                </c:pt>
                <c:pt idx="1869">
                  <c:v>5.2554130754677324</c:v>
                </c:pt>
                <c:pt idx="1870">
                  <c:v>#N/A</c:v>
                </c:pt>
                <c:pt idx="1871">
                  <c:v>4.7044801233962001</c:v>
                </c:pt>
                <c:pt idx="1872">
                  <c:v>4.5425867507886437</c:v>
                </c:pt>
                <c:pt idx="1873">
                  <c:v>4.1634541249036241</c:v>
                </c:pt>
                <c:pt idx="1874">
                  <c:v>4.0997967622117883</c:v>
                </c:pt>
                <c:pt idx="1875">
                  <c:v>#N/A</c:v>
                </c:pt>
                <c:pt idx="1876">
                  <c:v>#N/A</c:v>
                </c:pt>
                <c:pt idx="1877">
                  <c:v>4.2801010384507441</c:v>
                </c:pt>
                <c:pt idx="1878">
                  <c:v>3.9289974040552869</c:v>
                </c:pt>
                <c:pt idx="1879">
                  <c:v>3.8734123921128338</c:v>
                </c:pt>
                <c:pt idx="1880">
                  <c:v>#N/A</c:v>
                </c:pt>
                <c:pt idx="1881">
                  <c:v>3.422879988777443</c:v>
                </c:pt>
                <c:pt idx="1882">
                  <c:v>3.4589209289272431</c:v>
                </c:pt>
                <c:pt idx="1883">
                  <c:v>3.4185034395619822</c:v>
                </c:pt>
                <c:pt idx="1884">
                  <c:v>3.5432516201746971</c:v>
                </c:pt>
                <c:pt idx="1885">
                  <c:v>#N/A</c:v>
                </c:pt>
                <c:pt idx="1886">
                  <c:v>#N/A</c:v>
                </c:pt>
                <c:pt idx="1887">
                  <c:v>3.6054469766457351</c:v>
                </c:pt>
                <c:pt idx="1888">
                  <c:v>3.6503565628750971</c:v>
                </c:pt>
                <c:pt idx="1889">
                  <c:v>3.8390837104072402</c:v>
                </c:pt>
                <c:pt idx="1890">
                  <c:v>3.9348903043170562</c:v>
                </c:pt>
                <c:pt idx="1891">
                  <c:v>#N/A</c:v>
                </c:pt>
                <c:pt idx="1892">
                  <c:v>3.8742638189171932</c:v>
                </c:pt>
                <c:pt idx="1893">
                  <c:v>4.0304236565254481</c:v>
                </c:pt>
                <c:pt idx="1894">
                  <c:v>4.0153780435711228</c:v>
                </c:pt>
                <c:pt idx="1895">
                  <c:v>3.6899843282518878</c:v>
                </c:pt>
                <c:pt idx="1896">
                  <c:v>#N/A</c:v>
                </c:pt>
                <c:pt idx="1897">
                  <c:v>3.6677608106179531</c:v>
                </c:pt>
                <c:pt idx="1898">
                  <c:v>3.7082023435267222</c:v>
                </c:pt>
                <c:pt idx="1899">
                  <c:v>3.871752665855579</c:v>
                </c:pt>
                <c:pt idx="1900">
                  <c:v>3.570150962295199</c:v>
                </c:pt>
                <c:pt idx="1901">
                  <c:v>#N/A</c:v>
                </c:pt>
                <c:pt idx="1902">
                  <c:v>3.405107661492238</c:v>
                </c:pt>
                <c:pt idx="1903">
                  <c:v>3.4043770562151341</c:v>
                </c:pt>
                <c:pt idx="1904">
                  <c:v>3.3690987124463518</c:v>
                </c:pt>
                <c:pt idx="1905">
                  <c:v>3.335480638465393</c:v>
                </c:pt>
                <c:pt idx="1906">
                  <c:v>#N/A</c:v>
                </c:pt>
                <c:pt idx="1907">
                  <c:v>3.3789104445558018</c:v>
                </c:pt>
                <c:pt idx="1908">
                  <c:v>3.345751540335292</c:v>
                </c:pt>
                <c:pt idx="1909">
                  <c:v>3.4940450566795809</c:v>
                </c:pt>
                <c:pt idx="1910">
                  <c:v>3.501973448152135</c:v>
                </c:pt>
                <c:pt idx="1911">
                  <c:v>#N/A</c:v>
                </c:pt>
                <c:pt idx="1912">
                  <c:v>3.6765234908986262</c:v>
                </c:pt>
                <c:pt idx="1913">
                  <c:v>3.6066517889280831</c:v>
                </c:pt>
                <c:pt idx="1914">
                  <c:v>3.590703029430812</c:v>
                </c:pt>
                <c:pt idx="1915">
                  <c:v>3.524926264297533</c:v>
                </c:pt>
                <c:pt idx="1916">
                  <c:v>#N/A</c:v>
                </c:pt>
                <c:pt idx="1917">
                  <c:v>3.4678753867184691</c:v>
                </c:pt>
                <c:pt idx="1918">
                  <c:v>3.4177579507842859</c:v>
                </c:pt>
                <c:pt idx="1919">
                  <c:v>3.151019236290554</c:v>
                </c:pt>
                <c:pt idx="1920">
                  <c:v>3.1153542459263508</c:v>
                </c:pt>
                <c:pt idx="1921">
                  <c:v>#N/A</c:v>
                </c:pt>
                <c:pt idx="1922">
                  <c:v>3.3172973361097151</c:v>
                </c:pt>
                <c:pt idx="1923">
                  <c:v>3.409661905103726</c:v>
                </c:pt>
                <c:pt idx="1924">
                  <c:v>3.2989099254159502</c:v>
                </c:pt>
                <c:pt idx="1925">
                  <c:v>3.4391154508902928</c:v>
                </c:pt>
                <c:pt idx="1926">
                  <c:v>#N/A</c:v>
                </c:pt>
                <c:pt idx="1927">
                  <c:v>3.6092052601486562</c:v>
                </c:pt>
                <c:pt idx="1928">
                  <c:v>3.600771593912981</c:v>
                </c:pt>
                <c:pt idx="1929">
                  <c:v>3.8868248070877391</c:v>
                </c:pt>
                <c:pt idx="1930">
                  <c:v>3.9024042234429621</c:v>
                </c:pt>
                <c:pt idx="1931">
                  <c:v>#N/A</c:v>
                </c:pt>
                <c:pt idx="1932">
                  <c:v>#N/A</c:v>
                </c:pt>
                <c:pt idx="1933">
                  <c:v>3.5198300283286121</c:v>
                </c:pt>
                <c:pt idx="1934">
                  <c:v>3.3441742081447958</c:v>
                </c:pt>
                <c:pt idx="1935">
                  <c:v>2.7721100401041299</c:v>
                </c:pt>
                <c:pt idx="1936">
                  <c:v>2.7914498664041631</c:v>
                </c:pt>
                <c:pt idx="1937">
                  <c:v>#N/A</c:v>
                </c:pt>
                <c:pt idx="1938">
                  <c:v>2.9707142355502492</c:v>
                </c:pt>
                <c:pt idx="1939">
                  <c:v>3.0049849048655481</c:v>
                </c:pt>
                <c:pt idx="1940">
                  <c:v>2.9845505617977528</c:v>
                </c:pt>
                <c:pt idx="1941">
                  <c:v>#N/A</c:v>
                </c:pt>
                <c:pt idx="1942">
                  <c:v>2.9675251959686451</c:v>
                </c:pt>
                <c:pt idx="1943">
                  <c:v>3.0214220919684598</c:v>
                </c:pt>
                <c:pt idx="1944">
                  <c:v>3.106674113376152</c:v>
                </c:pt>
                <c:pt idx="1945">
                  <c:v>3.7631781051455699</c:v>
                </c:pt>
                <c:pt idx="1946">
                  <c:v>#N/A</c:v>
                </c:pt>
                <c:pt idx="1947">
                  <c:v>#N/A</c:v>
                </c:pt>
                <c:pt idx="1948">
                  <c:v>4.2073000835887431</c:v>
                </c:pt>
                <c:pt idx="1949">
                  <c:v>4.2441982019652942</c:v>
                </c:pt>
                <c:pt idx="1950">
                  <c:v>4.2997286579002303</c:v>
                </c:pt>
                <c:pt idx="1951">
                  <c:v>#N/A</c:v>
                </c:pt>
                <c:pt idx="1952">
                  <c:v>4.0362153569700743</c:v>
                </c:pt>
                <c:pt idx="1953">
                  <c:v>3.9812323190505761</c:v>
                </c:pt>
                <c:pt idx="1954">
                  <c:v>3.8726571113561188</c:v>
                </c:pt>
                <c:pt idx="1955">
                  <c:v>4.1959487391484078</c:v>
                </c:pt>
                <c:pt idx="1956">
                  <c:v>#N/A</c:v>
                </c:pt>
                <c:pt idx="1957">
                  <c:v>3.7265801935351042</c:v>
                </c:pt>
                <c:pt idx="1958">
                  <c:v>3.8461538461538458</c:v>
                </c:pt>
                <c:pt idx="1959">
                  <c:v>3.815329817110761</c:v>
                </c:pt>
                <c:pt idx="1960">
                  <c:v>3.442622950819672</c:v>
                </c:pt>
                <c:pt idx="1961">
                  <c:v>#N/A</c:v>
                </c:pt>
                <c:pt idx="1962">
                  <c:v>2.5275393660877201</c:v>
                </c:pt>
                <c:pt idx="1963">
                  <c:v>2.4897105458471089</c:v>
                </c:pt>
                <c:pt idx="1964">
                  <c:v>2.4340907558492351</c:v>
                </c:pt>
                <c:pt idx="1965">
                  <c:v>2.1233705147157642</c:v>
                </c:pt>
                <c:pt idx="1966">
                  <c:v>#N/A</c:v>
                </c:pt>
                <c:pt idx="1967">
                  <c:v>2.378718842133476</c:v>
                </c:pt>
                <c:pt idx="1968">
                  <c:v>2.3779221649139259</c:v>
                </c:pt>
                <c:pt idx="1969">
                  <c:v>2.3615199357773622</c:v>
                </c:pt>
                <c:pt idx="1970">
                  <c:v>1.206885181032777</c:v>
                </c:pt>
                <c:pt idx="1971">
                  <c:v>#N/A</c:v>
                </c:pt>
                <c:pt idx="1972">
                  <c:v>-0.87325028894310996</c:v>
                </c:pt>
                <c:pt idx="1973">
                  <c:v>-0.71236041586445897</c:v>
                </c:pt>
                <c:pt idx="1974">
                  <c:v>-0.58955462992630603</c:v>
                </c:pt>
                <c:pt idx="1975">
                  <c:v>-0.30080000000000001</c:v>
                </c:pt>
                <c:pt idx="1976">
                  <c:v>#N/A</c:v>
                </c:pt>
                <c:pt idx="1977">
                  <c:v>6.3661828367710003E-3</c:v>
                </c:pt>
                <c:pt idx="1978">
                  <c:v>0.26081424936386799</c:v>
                </c:pt>
                <c:pt idx="1979">
                  <c:v>0.55336471186871905</c:v>
                </c:pt>
                <c:pt idx="1980">
                  <c:v>0.61376866616046599</c:v>
                </c:pt>
                <c:pt idx="1981">
                  <c:v>#N/A</c:v>
                </c:pt>
                <c:pt idx="1982">
                  <c:v>1.149714142112207</c:v>
                </c:pt>
                <c:pt idx="1983">
                  <c:v>1.3660003759634061</c:v>
                </c:pt>
                <c:pt idx="1984">
                  <c:v>0.89658178195629201</c:v>
                </c:pt>
                <c:pt idx="1985">
                  <c:v>0.97612534195473799</c:v>
                </c:pt>
                <c:pt idx="1986">
                  <c:v>#N/A</c:v>
                </c:pt>
                <c:pt idx="1987">
                  <c:v>1.366374759331719</c:v>
                </c:pt>
                <c:pt idx="1988">
                  <c:v>1.788708775852432</c:v>
                </c:pt>
                <c:pt idx="1989">
                  <c:v>1.6434108527131781</c:v>
                </c:pt>
                <c:pt idx="1990">
                  <c:v>1.586612953207313</c:v>
                </c:pt>
                <c:pt idx="1991">
                  <c:v>#N/A</c:v>
                </c:pt>
                <c:pt idx="1992">
                  <c:v>#N/A</c:v>
                </c:pt>
                <c:pt idx="1993">
                  <c:v>2.0163285502226622</c:v>
                </c:pt>
                <c:pt idx="1994">
                  <c:v>1.919753086419753</c:v>
                </c:pt>
                <c:pt idx="1995">
                  <c:v>2.1346165710407798</c:v>
                </c:pt>
                <c:pt idx="1996">
                  <c:v>2.0072655624653648</c:v>
                </c:pt>
                <c:pt idx="1997">
                  <c:v>#N/A</c:v>
                </c:pt>
                <c:pt idx="1998">
                  <c:v>1.981416528213648</c:v>
                </c:pt>
                <c:pt idx="1999">
                  <c:v>2.0306442680450432</c:v>
                </c:pt>
                <c:pt idx="2000">
                  <c:v>2.6127239036442251</c:v>
                </c:pt>
                <c:pt idx="2001">
                  <c:v>2.5694873378628782</c:v>
                </c:pt>
                <c:pt idx="2002">
                  <c:v>#N/A</c:v>
                </c:pt>
                <c:pt idx="2003">
                  <c:v>2.4514936864798278</c:v>
                </c:pt>
                <c:pt idx="2004">
                  <c:v>2.4143877802414391</c:v>
                </c:pt>
                <c:pt idx="2005">
                  <c:v>2.53835253527201</c:v>
                </c:pt>
                <c:pt idx="2006">
                  <c:v>2.5505174963035979</c:v>
                </c:pt>
                <c:pt idx="2007">
                  <c:v>#N/A</c:v>
                </c:pt>
                <c:pt idx="2008">
                  <c:v>2.5255636318837009</c:v>
                </c:pt>
                <c:pt idx="2009">
                  <c:v>2.520024645717807</c:v>
                </c:pt>
                <c:pt idx="2010">
                  <c:v>2.5135534746180381</c:v>
                </c:pt>
                <c:pt idx="2011">
                  <c:v>2.5318795047126219</c:v>
                </c:pt>
                <c:pt idx="2012">
                  <c:v>#N/A</c:v>
                </c:pt>
                <c:pt idx="2013">
                  <c:v>#N/A</c:v>
                </c:pt>
                <c:pt idx="2014">
                  <c:v>2.8946066303809999</c:v>
                </c:pt>
                <c:pt idx="2015">
                  <c:v>2.692498143104729</c:v>
                </c:pt>
                <c:pt idx="2016">
                  <c:v>#N/A</c:v>
                </c:pt>
                <c:pt idx="2017">
                  <c:v>5.6585738864461863</c:v>
                </c:pt>
                <c:pt idx="2018">
                  <c:v>6.2327669124719458</c:v>
                </c:pt>
                <c:pt idx="2019">
                  <c:v>6.4142939777620667</c:v>
                </c:pt>
                <c:pt idx="2020">
                  <c:v>6.3066538090646089</c:v>
                </c:pt>
                <c:pt idx="2021">
                  <c:v>#N/A</c:v>
                </c:pt>
                <c:pt idx="2022">
                  <c:v>5.8429427301423686</c:v>
                </c:pt>
                <c:pt idx="2023">
                  <c:v>5.8334407631816418</c:v>
                </c:pt>
                <c:pt idx="2024">
                  <c:v>6.3873938136307631</c:v>
                </c:pt>
                <c:pt idx="2025">
                  <c:v>6.6575645276640012</c:v>
                </c:pt>
                <c:pt idx="2026">
                  <c:v>#N/A</c:v>
                </c:pt>
                <c:pt idx="2027">
                  <c:v>6.006514657980456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6.3475340751958909</c:v>
                </c:pt>
                <c:pt idx="2034">
                  <c:v>6.3685458377239197</c:v>
                </c:pt>
                <c:pt idx="2035">
                  <c:v>6.3817175974710221</c:v>
                </c:pt>
                <c:pt idx="2036">
                  <c:v>#N/A</c:v>
                </c:pt>
                <c:pt idx="2037">
                  <c:v>5.2489462592202321</c:v>
                </c:pt>
                <c:pt idx="2038">
                  <c:v>5.9717337933780108</c:v>
                </c:pt>
                <c:pt idx="2039">
                  <c:v>6.822286134706709</c:v>
                </c:pt>
                <c:pt idx="2040">
                  <c:v>6.9157126598379861</c:v>
                </c:pt>
                <c:pt idx="2041">
                  <c:v>#N/A</c:v>
                </c:pt>
                <c:pt idx="2042">
                  <c:v>6.6680151024811218</c:v>
                </c:pt>
                <c:pt idx="2043">
                  <c:v>6.5486247212272763</c:v>
                </c:pt>
                <c:pt idx="2044">
                  <c:v>6.7421059764195688</c:v>
                </c:pt>
                <c:pt idx="2045">
                  <c:v>6.7466775155953354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6.6176970686254508</c:v>
                </c:pt>
                <c:pt idx="2050">
                  <c:v>6.506056893970328</c:v>
                </c:pt>
                <c:pt idx="2051">
                  <c:v>6.2270314414046553</c:v>
                </c:pt>
                <c:pt idx="2052">
                  <c:v>#N/A</c:v>
                </c:pt>
                <c:pt idx="2053">
                  <c:v>#N/A</c:v>
                </c:pt>
                <c:pt idx="2054">
                  <c:v>5.0782584922424991</c:v>
                </c:pt>
                <c:pt idx="2055">
                  <c:v>5.1020408163265314</c:v>
                </c:pt>
                <c:pt idx="2056">
                  <c:v>5.1475634866163347</c:v>
                </c:pt>
                <c:pt idx="2057">
                  <c:v>#N/A</c:v>
                </c:pt>
                <c:pt idx="2058">
                  <c:v>#N/A</c:v>
                </c:pt>
                <c:pt idx="2059">
                  <c:v>4.1488628532046858</c:v>
                </c:pt>
                <c:pt idx="2060">
                  <c:v>4.0959867604468352</c:v>
                </c:pt>
                <c:pt idx="2061">
                  <c:v>3.5312780191737358</c:v>
                </c:pt>
                <c:pt idx="2062">
                  <c:v>#N/A</c:v>
                </c:pt>
                <c:pt idx="2063">
                  <c:v>#N/A</c:v>
                </c:pt>
                <c:pt idx="2064">
                  <c:v>2.4544517016156751</c:v>
                </c:pt>
                <c:pt idx="2065">
                  <c:v>2.3370910090734118</c:v>
                </c:pt>
                <c:pt idx="2066">
                  <c:v>1.683202189531303</c:v>
                </c:pt>
                <c:pt idx="2067">
                  <c:v>#N/A</c:v>
                </c:pt>
                <c:pt idx="2068">
                  <c:v>#N/A</c:v>
                </c:pt>
                <c:pt idx="2069">
                  <c:v>0.68562894576064104</c:v>
                </c:pt>
                <c:pt idx="2070">
                  <c:v>0.53595658073270003</c:v>
                </c:pt>
                <c:pt idx="2071">
                  <c:v>3.3932813030200001E-2</c:v>
                </c:pt>
                <c:pt idx="2072">
                  <c:v>#N/A</c:v>
                </c:pt>
                <c:pt idx="2073">
                  <c:v>-1.1566913248150641</c:v>
                </c:pt>
                <c:pt idx="2074">
                  <c:v>-1.264120494889726</c:v>
                </c:pt>
                <c:pt idx="2075">
                  <c:v>-1.6720386784850929</c:v>
                </c:pt>
                <c:pt idx="2076">
                  <c:v>#N/A</c:v>
                </c:pt>
                <c:pt idx="2077">
                  <c:v>#N/A</c:v>
                </c:pt>
                <c:pt idx="2078">
                  <c:v>-2.0764954116149781</c:v>
                </c:pt>
                <c:pt idx="2079">
                  <c:v>-2.062684168229306</c:v>
                </c:pt>
                <c:pt idx="2080">
                  <c:v>-2.1501775068658322</c:v>
                </c:pt>
                <c:pt idx="2081">
                  <c:v>#N/A</c:v>
                </c:pt>
                <c:pt idx="2082">
                  <c:v>#N/A</c:v>
                </c:pt>
                <c:pt idx="2083">
                  <c:v>-2.5469616953004879</c:v>
                </c:pt>
                <c:pt idx="2084">
                  <c:v>-2.4791179418643501</c:v>
                </c:pt>
                <c:pt idx="2085">
                  <c:v>-2.4535365690600348</c:v>
                </c:pt>
                <c:pt idx="2086">
                  <c:v>#N/A</c:v>
                </c:pt>
                <c:pt idx="2087">
                  <c:v>#N/A</c:v>
                </c:pt>
                <c:pt idx="2088">
                  <c:v>-2.1714438431215339</c:v>
                </c:pt>
                <c:pt idx="2089">
                  <c:v>-2.2449388655041091</c:v>
                </c:pt>
                <c:pt idx="2090">
                  <c:v>-2.2076969252317751</c:v>
                </c:pt>
                <c:pt idx="2091">
                  <c:v>-2.2071080882843241</c:v>
                </c:pt>
                <c:pt idx="2092">
                  <c:v>-2.1602880384051208</c:v>
                </c:pt>
                <c:pt idx="2093">
                  <c:v>#N/A</c:v>
                </c:pt>
                <c:pt idx="2094">
                  <c:v>#N/A</c:v>
                </c:pt>
                <c:pt idx="2095">
                  <c:v>-1.6403280656131229</c:v>
                </c:pt>
                <c:pt idx="2096">
                  <c:v>-1.763961925048259</c:v>
                </c:pt>
                <c:pt idx="2097">
                  <c:v>-1.8687238145906759</c:v>
                </c:pt>
                <c:pt idx="2098">
                  <c:v>#N/A</c:v>
                </c:pt>
                <c:pt idx="2099">
                  <c:v>#N/A</c:v>
                </c:pt>
                <c:pt idx="2100">
                  <c:v>-1.5894127818048811</c:v>
                </c:pt>
                <c:pt idx="2101">
                  <c:v>-1.6226640952317619</c:v>
                </c:pt>
                <c:pt idx="2102">
                  <c:v>-1.323490289970737</c:v>
                </c:pt>
                <c:pt idx="2103">
                  <c:v>#N/A</c:v>
                </c:pt>
                <c:pt idx="2104">
                  <c:v>#N/A</c:v>
                </c:pt>
                <c:pt idx="2105">
                  <c:v>-1.1366657803775591</c:v>
                </c:pt>
                <c:pt idx="2106">
                  <c:v>-1.1366657803775591</c:v>
                </c:pt>
                <c:pt idx="2107">
                  <c:v>-1.1307702540907281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-1.4963091042096159</c:v>
                </c:pt>
                <c:pt idx="2112">
                  <c:v>-1.5230114392125571</c:v>
                </c:pt>
                <c:pt idx="2113">
                  <c:v>-1.549717326238776</c:v>
                </c:pt>
                <c:pt idx="2114">
                  <c:v>#N/A</c:v>
                </c:pt>
                <c:pt idx="2115">
                  <c:v>#N/A</c:v>
                </c:pt>
                <c:pt idx="2116">
                  <c:v>-1.3032145960034749</c:v>
                </c:pt>
                <c:pt idx="2117">
                  <c:v>-1.8012588723717691</c:v>
                </c:pt>
                <c:pt idx="2118">
                  <c:v>-2.5078790317172941</c:v>
                </c:pt>
                <c:pt idx="2119">
                  <c:v>#N/A</c:v>
                </c:pt>
                <c:pt idx="2120">
                  <c:v>#N/A</c:v>
                </c:pt>
                <c:pt idx="2121">
                  <c:v>-2.2199798183652879</c:v>
                </c:pt>
                <c:pt idx="2122">
                  <c:v>-2.166307857911733</c:v>
                </c:pt>
                <c:pt idx="2123">
                  <c:v>-2.220427937020589</c:v>
                </c:pt>
                <c:pt idx="2124">
                  <c:v>#N/A</c:v>
                </c:pt>
                <c:pt idx="2125">
                  <c:v>#N/A</c:v>
                </c:pt>
                <c:pt idx="2126">
                  <c:v>-3.1810490693739419</c:v>
                </c:pt>
                <c:pt idx="2127">
                  <c:v>#N/A</c:v>
                </c:pt>
                <c:pt idx="2128">
                  <c:v>#N/A</c:v>
                </c:pt>
                <c:pt idx="2129">
                  <c:v>-4.0171580309116912</c:v>
                </c:pt>
                <c:pt idx="2130">
                  <c:v>-4.1746118223917188</c:v>
                </c:pt>
                <c:pt idx="2131">
                  <c:v>-4.7683923705722071</c:v>
                </c:pt>
                <c:pt idx="2132">
                  <c:v>#N/A</c:v>
                </c:pt>
                <c:pt idx="2133">
                  <c:v>#N/A</c:v>
                </c:pt>
                <c:pt idx="2134">
                  <c:v>-5.5487389229720518</c:v>
                </c:pt>
                <c:pt idx="2135">
                  <c:v>-5.6424619167975951</c:v>
                </c:pt>
                <c:pt idx="2136">
                  <c:v>-5.7191663819610516</c:v>
                </c:pt>
                <c:pt idx="2137">
                  <c:v>#N/A</c:v>
                </c:pt>
                <c:pt idx="2138">
                  <c:v>#N/A</c:v>
                </c:pt>
                <c:pt idx="2139">
                  <c:v>-5.4394168615046068</c:v>
                </c:pt>
                <c:pt idx="2140">
                  <c:v>-5.5547907488986779</c:v>
                </c:pt>
                <c:pt idx="2141">
                  <c:v>-5.4633138132965904</c:v>
                </c:pt>
                <c:pt idx="2142">
                  <c:v>#N/A</c:v>
                </c:pt>
                <c:pt idx="2143">
                  <c:v>#N/A</c:v>
                </c:pt>
                <c:pt idx="2144">
                  <c:v>-5.3908355795148246</c:v>
                </c:pt>
                <c:pt idx="2145">
                  <c:v>-5.7004496713939812</c:v>
                </c:pt>
                <c:pt idx="2146">
                  <c:v>-5.7822658735648078</c:v>
                </c:pt>
                <c:pt idx="2147">
                  <c:v>#N/A</c:v>
                </c:pt>
                <c:pt idx="2148">
                  <c:v>#N/A</c:v>
                </c:pt>
                <c:pt idx="2149">
                  <c:v>-5.6970787761318009</c:v>
                </c:pt>
                <c:pt idx="2150">
                  <c:v>-5.8513953327331896</c:v>
                </c:pt>
                <c:pt idx="2151">
                  <c:v>-5.7538994800693244</c:v>
                </c:pt>
                <c:pt idx="2152">
                  <c:v>#N/A</c:v>
                </c:pt>
                <c:pt idx="2153">
                  <c:v>#N/A</c:v>
                </c:pt>
                <c:pt idx="2154">
                  <c:v>-4.6148507980569047</c:v>
                </c:pt>
                <c:pt idx="2155">
                  <c:v>-4.3303261623872311</c:v>
                </c:pt>
                <c:pt idx="2156">
                  <c:v>-4.0647581989994439</c:v>
                </c:pt>
                <c:pt idx="2157">
                  <c:v>#N/A</c:v>
                </c:pt>
                <c:pt idx="2158">
                  <c:v>#N/A</c:v>
                </c:pt>
                <c:pt idx="2159">
                  <c:v>-4.1429167245933547</c:v>
                </c:pt>
                <c:pt idx="2160">
                  <c:v>-4.0817745636603853</c:v>
                </c:pt>
                <c:pt idx="2161">
                  <c:v>-4.1605788631461769</c:v>
                </c:pt>
                <c:pt idx="2162">
                  <c:v>#N/A</c:v>
                </c:pt>
                <c:pt idx="2163">
                  <c:v>#N/A</c:v>
                </c:pt>
                <c:pt idx="2164">
                  <c:v>-3.8592587441763442</c:v>
                </c:pt>
                <c:pt idx="2165">
                  <c:v>-3.5791229411355898</c:v>
                </c:pt>
                <c:pt idx="2166">
                  <c:v>-3.8525614327363602</c:v>
                </c:pt>
                <c:pt idx="2167">
                  <c:v>#N/A</c:v>
                </c:pt>
                <c:pt idx="2168">
                  <c:v>#N/A</c:v>
                </c:pt>
                <c:pt idx="2169">
                  <c:v>-3.4163208852005531</c:v>
                </c:pt>
                <c:pt idx="2170">
                  <c:v>-3.20066220597365</c:v>
                </c:pt>
                <c:pt idx="2171">
                  <c:v>-3.0411695745121028</c:v>
                </c:pt>
                <c:pt idx="2172">
                  <c:v>#N/A</c:v>
                </c:pt>
                <c:pt idx="2173">
                  <c:v>#N/A</c:v>
                </c:pt>
                <c:pt idx="2174">
                  <c:v>-3.7650602409638552</c:v>
                </c:pt>
                <c:pt idx="2175">
                  <c:v>-3.5438188410754599</c:v>
                </c:pt>
                <c:pt idx="2176">
                  <c:v>-3.4822466990490519</c:v>
                </c:pt>
                <c:pt idx="2177">
                  <c:v>#N/A</c:v>
                </c:pt>
                <c:pt idx="2178">
                  <c:v>#N/A</c:v>
                </c:pt>
                <c:pt idx="2179">
                  <c:v>-3.4318073275567991</c:v>
                </c:pt>
                <c:pt idx="2180">
                  <c:v>-3.1169008320829348</c:v>
                </c:pt>
                <c:pt idx="2181">
                  <c:v>-2.8014450276054799</c:v>
                </c:pt>
                <c:pt idx="2182">
                  <c:v>#N/A</c:v>
                </c:pt>
                <c:pt idx="2183">
                  <c:v>#N/A</c:v>
                </c:pt>
                <c:pt idx="2184">
                  <c:v>-1.9727891156462589</c:v>
                </c:pt>
                <c:pt idx="2185">
                  <c:v>-1.780859162588363</c:v>
                </c:pt>
                <c:pt idx="2186">
                  <c:v>-2.1267949065293958</c:v>
                </c:pt>
                <c:pt idx="2187">
                  <c:v>#N/A</c:v>
                </c:pt>
                <c:pt idx="2188">
                  <c:v>#N/A</c:v>
                </c:pt>
                <c:pt idx="2189">
                  <c:v>-3.1616317234911921</c:v>
                </c:pt>
                <c:pt idx="2190">
                  <c:v>-3.1882116543871399</c:v>
                </c:pt>
                <c:pt idx="2191">
                  <c:v>-2.560160427807487</c:v>
                </c:pt>
                <c:pt idx="2192">
                  <c:v>#N/A</c:v>
                </c:pt>
                <c:pt idx="2193">
                  <c:v>#N/A</c:v>
                </c:pt>
                <c:pt idx="2194">
                  <c:v>-2.4986673773987209</c:v>
                </c:pt>
                <c:pt idx="2195">
                  <c:v>-2.8666224286662239</c:v>
                </c:pt>
                <c:pt idx="2196">
                  <c:v>#N/A</c:v>
                </c:pt>
                <c:pt idx="2197">
                  <c:v>#N/A</c:v>
                </c:pt>
                <c:pt idx="2198">
                  <c:v>-2.1703169456759079</c:v>
                </c:pt>
                <c:pt idx="2199">
                  <c:v>-1.568082572449385</c:v>
                </c:pt>
                <c:pt idx="2200">
                  <c:v>-1.505248564072093</c:v>
                </c:pt>
                <c:pt idx="2201">
                  <c:v>#N/A</c:v>
                </c:pt>
                <c:pt idx="2202">
                  <c:v>#N/A</c:v>
                </c:pt>
                <c:pt idx="2203">
                  <c:v>-0.62722831110524202</c:v>
                </c:pt>
                <c:pt idx="2204">
                  <c:v>-0.86348955243556802</c:v>
                </c:pt>
                <c:pt idx="2205">
                  <c:v>-0.98090849242922995</c:v>
                </c:pt>
                <c:pt idx="2206">
                  <c:v>#N/A</c:v>
                </c:pt>
                <c:pt idx="2207">
                  <c:v>#N/A</c:v>
                </c:pt>
                <c:pt idx="2208">
                  <c:v>-0.99973691133912101</c:v>
                </c:pt>
                <c:pt idx="2209">
                  <c:v>-1.3613456378035209</c:v>
                </c:pt>
                <c:pt idx="2210">
                  <c:v>-1.282386809735671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-1.3768916022601809</c:v>
                </c:pt>
                <c:pt idx="2215">
                  <c:v>-1.606425702811245</c:v>
                </c:pt>
                <c:pt idx="2216">
                  <c:v>-1.680563635188417</c:v>
                </c:pt>
                <c:pt idx="2217">
                  <c:v>#N/A</c:v>
                </c:pt>
                <c:pt idx="2218">
                  <c:v>#N/A</c:v>
                </c:pt>
                <c:pt idx="2219">
                  <c:v>-2.5998852991779771</c:v>
                </c:pt>
                <c:pt idx="2220">
                  <c:v>-2.5335794767330828</c:v>
                </c:pt>
                <c:pt idx="2221">
                  <c:v>-2.8488040098978491</c:v>
                </c:pt>
                <c:pt idx="2222">
                  <c:v>#N/A</c:v>
                </c:pt>
                <c:pt idx="2223">
                  <c:v>#N/A</c:v>
                </c:pt>
                <c:pt idx="2224">
                  <c:v>-3.957059043814755</c:v>
                </c:pt>
                <c:pt idx="2225">
                  <c:v>-4.2173913043478262</c:v>
                </c:pt>
                <c:pt idx="2226">
                  <c:v>-4.3889472708165913</c:v>
                </c:pt>
                <c:pt idx="2227">
                  <c:v>#N/A</c:v>
                </c:pt>
                <c:pt idx="2228">
                  <c:v>#N/A</c:v>
                </c:pt>
                <c:pt idx="2229">
                  <c:v>-5.0996015936254979</c:v>
                </c:pt>
                <c:pt idx="2230">
                  <c:v>-5.1038539305189632</c:v>
                </c:pt>
                <c:pt idx="2231">
                  <c:v>-5.5525047287814999</c:v>
                </c:pt>
                <c:pt idx="2232">
                  <c:v>#N/A</c:v>
                </c:pt>
                <c:pt idx="2233">
                  <c:v>#N/A</c:v>
                </c:pt>
                <c:pt idx="2234">
                  <c:v>-6.018687052542167</c:v>
                </c:pt>
                <c:pt idx="2235">
                  <c:v>-6.0991875833636469</c:v>
                </c:pt>
                <c:pt idx="2236">
                  <c:v>-6.1292471685542971</c:v>
                </c:pt>
                <c:pt idx="2237">
                  <c:v>#N/A</c:v>
                </c:pt>
                <c:pt idx="2238">
                  <c:v>#N/A</c:v>
                </c:pt>
                <c:pt idx="2239">
                  <c:v>-6.4671814671814669</c:v>
                </c:pt>
                <c:pt idx="2240">
                  <c:v>-6.4623182284438538</c:v>
                </c:pt>
                <c:pt idx="2241">
                  <c:v>-6.5074482841806889</c:v>
                </c:pt>
                <c:pt idx="2242">
                  <c:v>#N/A</c:v>
                </c:pt>
                <c:pt idx="2243">
                  <c:v>#N/A</c:v>
                </c:pt>
                <c:pt idx="2244">
                  <c:v>-6.5860700108264156</c:v>
                </c:pt>
                <c:pt idx="2245">
                  <c:v>-6.6554439968736849</c:v>
                </c:pt>
                <c:pt idx="2246">
                  <c:v>-6.6213615588164538</c:v>
                </c:pt>
                <c:pt idx="2247">
                  <c:v>#N/A</c:v>
                </c:pt>
                <c:pt idx="2248">
                  <c:v>#N/A</c:v>
                </c:pt>
                <c:pt idx="2249">
                  <c:v>-6.8368879543406429</c:v>
                </c:pt>
                <c:pt idx="2250">
                  <c:v>-6.8793559240567168</c:v>
                </c:pt>
                <c:pt idx="2251">
                  <c:v>-6.9054630686940319</c:v>
                </c:pt>
                <c:pt idx="2252">
                  <c:v>#N/A</c:v>
                </c:pt>
                <c:pt idx="2253">
                  <c:v>#N/A</c:v>
                </c:pt>
                <c:pt idx="2254">
                  <c:v>-7.1136745974525351</c:v>
                </c:pt>
                <c:pt idx="2255">
                  <c:v>-7.1136745974525351</c:v>
                </c:pt>
                <c:pt idx="2256">
                  <c:v>#N/A</c:v>
                </c:pt>
                <c:pt idx="2257">
                  <c:v>#N/A</c:v>
                </c:pt>
                <c:pt idx="2258">
                  <c:v>-7.3330923114003372</c:v>
                </c:pt>
                <c:pt idx="2259">
                  <c:v>-7.2794161992642179</c:v>
                </c:pt>
                <c:pt idx="2260">
                  <c:v>-7.2674594072553873</c:v>
                </c:pt>
                <c:pt idx="2261">
                  <c:v>#N/A</c:v>
                </c:pt>
                <c:pt idx="2262">
                  <c:v>#N/A</c:v>
                </c:pt>
                <c:pt idx="2263">
                  <c:v>-6.9980577810148086</c:v>
                </c:pt>
                <c:pt idx="2264">
                  <c:v>-6.8594035301278149</c:v>
                </c:pt>
                <c:pt idx="2265">
                  <c:v>-6.8518180157135031</c:v>
                </c:pt>
                <c:pt idx="2266">
                  <c:v>#N/A</c:v>
                </c:pt>
                <c:pt idx="2267">
                  <c:v>#N/A</c:v>
                </c:pt>
                <c:pt idx="2268">
                  <c:v>-6.4516129032258061</c:v>
                </c:pt>
                <c:pt idx="2269">
                  <c:v>-6.4589478859390361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-6.2863940892868317</c:v>
                </c:pt>
                <c:pt idx="2284">
                  <c:v>#N/A</c:v>
                </c:pt>
                <c:pt idx="2285">
                  <c:v>#N/A</c:v>
                </c:pt>
                <c:pt idx="2286">
                  <c:v>-7.7059120768064684</c:v>
                </c:pt>
                <c:pt idx="2287">
                  <c:v>-7.7049491182605401</c:v>
                </c:pt>
                <c:pt idx="2288">
                  <c:v>-7.4844602308765698</c:v>
                </c:pt>
                <c:pt idx="2289">
                  <c:v>#N/A</c:v>
                </c:pt>
                <c:pt idx="2290">
                  <c:v>#N/A</c:v>
                </c:pt>
                <c:pt idx="2291">
                  <c:v>-6.9749665583795153</c:v>
                </c:pt>
                <c:pt idx="2292">
                  <c:v>-6.975855258966682</c:v>
                </c:pt>
                <c:pt idx="2293">
                  <c:v>-6.8512375606021942</c:v>
                </c:pt>
                <c:pt idx="2294">
                  <c:v>-7.0543130990415337</c:v>
                </c:pt>
                <c:pt idx="2295">
                  <c:v>#N/A</c:v>
                </c:pt>
                <c:pt idx="2296">
                  <c:v>-6.0135790494665367</c:v>
                </c:pt>
                <c:pt idx="2297">
                  <c:v>-5.6927475955289841</c:v>
                </c:pt>
                <c:pt idx="2298">
                  <c:v>-5.548328346559126</c:v>
                </c:pt>
                <c:pt idx="2299">
                  <c:v>-5.6623444321365737</c:v>
                </c:pt>
                <c:pt idx="2300">
                  <c:v>#N/A</c:v>
                </c:pt>
                <c:pt idx="2301">
                  <c:v>-4.6935685603317747</c:v>
                </c:pt>
                <c:pt idx="2302">
                  <c:v>-4.2638989885634961</c:v>
                </c:pt>
                <c:pt idx="2303">
                  <c:v>-4.1688724192694551</c:v>
                </c:pt>
                <c:pt idx="2304">
                  <c:v>-4.0408055113937467</c:v>
                </c:pt>
                <c:pt idx="2305">
                  <c:v>#N/A</c:v>
                </c:pt>
                <c:pt idx="2306">
                  <c:v>-2.0650938982824298</c:v>
                </c:pt>
                <c:pt idx="2307">
                  <c:v>-1.908908238446082</c:v>
                </c:pt>
                <c:pt idx="2308">
                  <c:v>-1.006576298483425</c:v>
                </c:pt>
                <c:pt idx="2309">
                  <c:v>-0.57764642665233801</c:v>
                </c:pt>
                <c:pt idx="2310">
                  <c:v>#N/A</c:v>
                </c:pt>
                <c:pt idx="2311">
                  <c:v>-6.7267590474909003E-2</c:v>
                </c:pt>
                <c:pt idx="2312">
                  <c:v>0.471348730725204</c:v>
                </c:pt>
                <c:pt idx="2313">
                  <c:v>0.77535059331175804</c:v>
                </c:pt>
                <c:pt idx="2314">
                  <c:v>1.1404278291382679</c:v>
                </c:pt>
                <c:pt idx="2315">
                  <c:v>#N/A</c:v>
                </c:pt>
                <c:pt idx="2316">
                  <c:v>2.1136332744325128</c:v>
                </c:pt>
                <c:pt idx="2317">
                  <c:v>2.5105456524697241</c:v>
                </c:pt>
                <c:pt idx="2318">
                  <c:v>2.7240533914464722</c:v>
                </c:pt>
                <c:pt idx="2319">
                  <c:v>#N/A</c:v>
                </c:pt>
                <c:pt idx="2320">
                  <c:v>4.2669584245076591</c:v>
                </c:pt>
                <c:pt idx="2321">
                  <c:v>4.8153214774281814</c:v>
                </c:pt>
                <c:pt idx="2322">
                  <c:v>5.0482249127847316</c:v>
                </c:pt>
                <c:pt idx="2323">
                  <c:v>5.1764223194748364</c:v>
                </c:pt>
                <c:pt idx="2324">
                  <c:v>#N/A</c:v>
                </c:pt>
                <c:pt idx="2325">
                  <c:v>5.8871851040525742</c:v>
                </c:pt>
                <c:pt idx="2326">
                  <c:v>6.1014859960282131</c:v>
                </c:pt>
                <c:pt idx="2327">
                  <c:v>6.2834408012072993</c:v>
                </c:pt>
                <c:pt idx="2328">
                  <c:v>6.1943264355214467</c:v>
                </c:pt>
                <c:pt idx="2329">
                  <c:v>#N/A</c:v>
                </c:pt>
                <c:pt idx="2330">
                  <c:v>#N/A</c:v>
                </c:pt>
                <c:pt idx="2331">
                  <c:v>7.2184661613057433</c:v>
                </c:pt>
                <c:pt idx="2332">
                  <c:v>7.5447221084255087</c:v>
                </c:pt>
                <c:pt idx="2333">
                  <c:v>7.8336292856167189</c:v>
                </c:pt>
                <c:pt idx="2334">
                  <c:v>7.6071355341398403</c:v>
                </c:pt>
                <c:pt idx="2335">
                  <c:v>7.7069976810803444</c:v>
                </c:pt>
                <c:pt idx="2336">
                  <c:v>7.8412655120687296</c:v>
                </c:pt>
                <c:pt idx="2337">
                  <c:v>7.8233610467493531</c:v>
                </c:pt>
                <c:pt idx="2338">
                  <c:v>#N/A</c:v>
                </c:pt>
                <c:pt idx="2339">
                  <c:v>7.8096400244051249</c:v>
                </c:pt>
                <c:pt idx="2340">
                  <c:v>7.7376516024120878</c:v>
                </c:pt>
                <c:pt idx="2341">
                  <c:v>7.6604975933834991</c:v>
                </c:pt>
                <c:pt idx="2342">
                  <c:v>7.5958802005691828</c:v>
                </c:pt>
                <c:pt idx="2343">
                  <c:v>#N/A</c:v>
                </c:pt>
                <c:pt idx="2344">
                  <c:v>7.5280443303149074</c:v>
                </c:pt>
                <c:pt idx="2345">
                  <c:v>7.5348020002703073</c:v>
                </c:pt>
                <c:pt idx="2346">
                  <c:v>7.6767130693336938</c:v>
                </c:pt>
                <c:pt idx="2347">
                  <c:v>7.6793077807070906</c:v>
                </c:pt>
                <c:pt idx="2348">
                  <c:v>#N/A</c:v>
                </c:pt>
                <c:pt idx="2349">
                  <c:v>7.0226232157285207</c:v>
                </c:pt>
                <c:pt idx="2350">
                  <c:v>6.9789353253920181</c:v>
                </c:pt>
                <c:pt idx="2351">
                  <c:v>6.7370402743225979</c:v>
                </c:pt>
                <c:pt idx="2352">
                  <c:v>6.5218852955019164</c:v>
                </c:pt>
                <c:pt idx="2353">
                  <c:v>#N/A</c:v>
                </c:pt>
                <c:pt idx="2354">
                  <c:v>5.4747474747474749</c:v>
                </c:pt>
                <c:pt idx="2355">
                  <c:v>5.5783871185070399</c:v>
                </c:pt>
                <c:pt idx="2356">
                  <c:v>5.8803672697812583</c:v>
                </c:pt>
                <c:pt idx="2357">
                  <c:v>5.2205038157628154</c:v>
                </c:pt>
                <c:pt idx="2358">
                  <c:v>#N/A</c:v>
                </c:pt>
                <c:pt idx="2359">
                  <c:v>4.5442250473356776</c:v>
                </c:pt>
                <c:pt idx="2360">
                  <c:v>4.2069665201217452</c:v>
                </c:pt>
                <c:pt idx="2361">
                  <c:v>3.8258396533044419</c:v>
                </c:pt>
                <c:pt idx="2362">
                  <c:v>4.4664166382543469</c:v>
                </c:pt>
                <c:pt idx="2363">
                  <c:v>5.351124561524176</c:v>
                </c:pt>
                <c:pt idx="2364">
                  <c:v>4.8496938845704074</c:v>
                </c:pt>
                <c:pt idx="2365">
                  <c:v>4.5820433436532513</c:v>
                </c:pt>
                <c:pt idx="2366">
                  <c:v>3.6652454958052538</c:v>
                </c:pt>
                <c:pt idx="2367">
                  <c:v>#N/A</c:v>
                </c:pt>
                <c:pt idx="2368">
                  <c:v>3.0191560244308722</c:v>
                </c:pt>
                <c:pt idx="2369">
                  <c:v>3.1267409470752092</c:v>
                </c:pt>
                <c:pt idx="2370">
                  <c:v>3.2576022369800768</c:v>
                </c:pt>
                <c:pt idx="2371">
                  <c:v>#N/A</c:v>
                </c:pt>
                <c:pt idx="2372">
                  <c:v>#N/A</c:v>
                </c:pt>
                <c:pt idx="2373">
                  <c:v>3.6562169778090881</c:v>
                </c:pt>
                <c:pt idx="2374">
                  <c:v>3.64021164021164</c:v>
                </c:pt>
                <c:pt idx="2375">
                  <c:v>4.0434134922323901</c:v>
                </c:pt>
                <c:pt idx="2376">
                  <c:v>3.6813303958496202</c:v>
                </c:pt>
                <c:pt idx="2377">
                  <c:v>#N/A</c:v>
                </c:pt>
                <c:pt idx="2378">
                  <c:v>3.34529791816224</c:v>
                </c:pt>
                <c:pt idx="2379">
                  <c:v>3.0444460400660591</c:v>
                </c:pt>
                <c:pt idx="2380">
                  <c:v>3.2260392609699768</c:v>
                </c:pt>
                <c:pt idx="2381">
                  <c:v>3.1347281546369361</c:v>
                </c:pt>
                <c:pt idx="2382">
                  <c:v>#N/A</c:v>
                </c:pt>
                <c:pt idx="2383">
                  <c:v>2.4388473542861289</c:v>
                </c:pt>
                <c:pt idx="2384">
                  <c:v>2.1950864951301061</c:v>
                </c:pt>
                <c:pt idx="2385">
                  <c:v>2.021671151189004</c:v>
                </c:pt>
                <c:pt idx="2386">
                  <c:v>1.8293127323081411</c:v>
                </c:pt>
                <c:pt idx="2387">
                  <c:v>#N/A</c:v>
                </c:pt>
                <c:pt idx="2388">
                  <c:v>1.875364856976065</c:v>
                </c:pt>
                <c:pt idx="2389">
                  <c:v>1.89161554192229</c:v>
                </c:pt>
                <c:pt idx="2390">
                  <c:v>1.8189787420556649</c:v>
                </c:pt>
                <c:pt idx="2391">
                  <c:v>2.2522192062211142</c:v>
                </c:pt>
                <c:pt idx="2392">
                  <c:v>#N/A</c:v>
                </c:pt>
                <c:pt idx="2393">
                  <c:v>2.1705653736158981</c:v>
                </c:pt>
                <c:pt idx="2394">
                  <c:v>2.246201277251707</c:v>
                </c:pt>
                <c:pt idx="2395">
                  <c:v>2.246201277251707</c:v>
                </c:pt>
                <c:pt idx="2396">
                  <c:v>2.4933804060017648</c:v>
                </c:pt>
                <c:pt idx="2397">
                  <c:v>#N/A</c:v>
                </c:pt>
                <c:pt idx="2398">
                  <c:v>#N/A</c:v>
                </c:pt>
                <c:pt idx="2399">
                  <c:v>3.9338235294117649</c:v>
                </c:pt>
                <c:pt idx="2400">
                  <c:v>3.5972801052862469</c:v>
                </c:pt>
                <c:pt idx="2401">
                  <c:v>3.3903237540923969</c:v>
                </c:pt>
                <c:pt idx="2402">
                  <c:v>3.213404903525316</c:v>
                </c:pt>
                <c:pt idx="2403">
                  <c:v>#N/A</c:v>
                </c:pt>
                <c:pt idx="2404">
                  <c:v>3.1994209192906262</c:v>
                </c:pt>
                <c:pt idx="2405">
                  <c:v>3.892996955197912</c:v>
                </c:pt>
                <c:pt idx="2406">
                  <c:v>4.2277012327773749</c:v>
                </c:pt>
                <c:pt idx="2407">
                  <c:v>4.6759460635058723</c:v>
                </c:pt>
                <c:pt idx="2408">
                  <c:v>#N/A</c:v>
                </c:pt>
                <c:pt idx="2409">
                  <c:v>6.0951689066472943</c:v>
                </c:pt>
                <c:pt idx="2410">
                  <c:v>5.8193398957730169</c:v>
                </c:pt>
                <c:pt idx="2411">
                  <c:v>6.0899754086503686</c:v>
                </c:pt>
                <c:pt idx="2412">
                  <c:v>6.1986449473835954</c:v>
                </c:pt>
                <c:pt idx="2413">
                  <c:v>#N/A</c:v>
                </c:pt>
                <c:pt idx="2414">
                  <c:v>6.5891472868217047</c:v>
                </c:pt>
                <c:pt idx="2415">
                  <c:v>6.4550795242871466</c:v>
                </c:pt>
                <c:pt idx="2416">
                  <c:v>6.6232278390376633</c:v>
                </c:pt>
                <c:pt idx="2417">
                  <c:v>6.1426637212285327</c:v>
                </c:pt>
                <c:pt idx="2418">
                  <c:v>#N/A</c:v>
                </c:pt>
                <c:pt idx="2419">
                  <c:v>6.3745019920318731</c:v>
                </c:pt>
                <c:pt idx="2420">
                  <c:v>6.8847795163584644</c:v>
                </c:pt>
                <c:pt idx="2421">
                  <c:v>7.4050362782757153</c:v>
                </c:pt>
                <c:pt idx="2422">
                  <c:v>7.5395418114759911</c:v>
                </c:pt>
                <c:pt idx="2423">
                  <c:v>#N/A</c:v>
                </c:pt>
                <c:pt idx="2424">
                  <c:v>9.0761177136389364</c:v>
                </c:pt>
                <c:pt idx="2425">
                  <c:v>9.6632710809281264</c:v>
                </c:pt>
                <c:pt idx="2426">
                  <c:v>9.6297866327539925</c:v>
                </c:pt>
                <c:pt idx="2427">
                  <c:v>9.5670538542766632</c:v>
                </c:pt>
                <c:pt idx="2428">
                  <c:v>#N/A</c:v>
                </c:pt>
                <c:pt idx="2429">
                  <c:v>12.493882402293231</c:v>
                </c:pt>
                <c:pt idx="2430">
                  <c:v>14.28170594837262</c:v>
                </c:pt>
                <c:pt idx="2431">
                  <c:v>17.30742539902845</c:v>
                </c:pt>
                <c:pt idx="2432">
                  <c:v>20.553633217993081</c:v>
                </c:pt>
                <c:pt idx="2433">
                  <c:v>24.193771626297579</c:v>
                </c:pt>
                <c:pt idx="2434">
                  <c:v>25.328537833725271</c:v>
                </c:pt>
                <c:pt idx="2435">
                  <c:v>28.00719374697378</c:v>
                </c:pt>
                <c:pt idx="2436">
                  <c:v>30.538259305382589</c:v>
                </c:pt>
                <c:pt idx="2437">
                  <c:v>#N/A</c:v>
                </c:pt>
                <c:pt idx="2438">
                  <c:v>#N/A</c:v>
                </c:pt>
                <c:pt idx="2439">
                  <c:v>32.734353648537848</c:v>
                </c:pt>
                <c:pt idx="2440">
                  <c:v>34.24451582040593</c:v>
                </c:pt>
                <c:pt idx="2441">
                  <c:v>36.103328094034033</c:v>
                </c:pt>
                <c:pt idx="2442">
                  <c:v>#N/A</c:v>
                </c:pt>
                <c:pt idx="2443">
                  <c:v>39.581910097007793</c:v>
                </c:pt>
                <c:pt idx="2444">
                  <c:v>#N/A</c:v>
                </c:pt>
                <c:pt idx="2445">
                  <c:v>43.140855607699109</c:v>
                </c:pt>
                <c:pt idx="2446">
                  <c:v>44.23716165796079</c:v>
                </c:pt>
                <c:pt idx="2447">
                  <c:v>43.936422049374372</c:v>
                </c:pt>
                <c:pt idx="2448">
                  <c:v>43.301740942394296</c:v>
                </c:pt>
                <c:pt idx="2449">
                  <c:v>#N/A</c:v>
                </c:pt>
                <c:pt idx="2450">
                  <c:v>41.873131849883762</c:v>
                </c:pt>
                <c:pt idx="2451">
                  <c:v>42.009829968119021</c:v>
                </c:pt>
                <c:pt idx="2452">
                  <c:v>41.824463490797953</c:v>
                </c:pt>
                <c:pt idx="2453">
                  <c:v>42.047872340425528</c:v>
                </c:pt>
                <c:pt idx="2454">
                  <c:v>#N/A</c:v>
                </c:pt>
                <c:pt idx="2455">
                  <c:v>41.868029739776951</c:v>
                </c:pt>
                <c:pt idx="2456">
                  <c:v>41.937412796491927</c:v>
                </c:pt>
                <c:pt idx="2457">
                  <c:v>41.97448844007441</c:v>
                </c:pt>
                <c:pt idx="2458">
                  <c:v>41.629619799615149</c:v>
                </c:pt>
                <c:pt idx="2459">
                  <c:v>#N/A</c:v>
                </c:pt>
                <c:pt idx="2460">
                  <c:v>#N/A</c:v>
                </c:pt>
                <c:pt idx="2461">
                  <c:v>40.311407270568047</c:v>
                </c:pt>
                <c:pt idx="2462">
                  <c:v>40.121300019777181</c:v>
                </c:pt>
                <c:pt idx="2463">
                  <c:v>39.868291076720453</c:v>
                </c:pt>
                <c:pt idx="2464">
                  <c:v>39.539170506912441</c:v>
                </c:pt>
                <c:pt idx="2465">
                  <c:v>#N/A</c:v>
                </c:pt>
                <c:pt idx="2466">
                  <c:v>38.42622950819672</c:v>
                </c:pt>
                <c:pt idx="2467">
                  <c:v>38.43078133193498</c:v>
                </c:pt>
                <c:pt idx="2468">
                  <c:v>38.174681059862607</c:v>
                </c:pt>
                <c:pt idx="2469">
                  <c:v>37.959636862386517</c:v>
                </c:pt>
                <c:pt idx="2470">
                  <c:v>#N/A</c:v>
                </c:pt>
                <c:pt idx="2471">
                  <c:v>36.457655782489923</c:v>
                </c:pt>
                <c:pt idx="2472">
                  <c:v>35.204313649061262</c:v>
                </c:pt>
                <c:pt idx="2473">
                  <c:v>35.085781128151808</c:v>
                </c:pt>
                <c:pt idx="2474">
                  <c:v>34.764282471953827</c:v>
                </c:pt>
                <c:pt idx="2475">
                  <c:v>#N/A</c:v>
                </c:pt>
                <c:pt idx="2476">
                  <c:v>33.430213782858623</c:v>
                </c:pt>
                <c:pt idx="2477">
                  <c:v>33.115876501743962</c:v>
                </c:pt>
                <c:pt idx="2478">
                  <c:v>32.164309242394879</c:v>
                </c:pt>
                <c:pt idx="2479">
                  <c:v>30.914256198347111</c:v>
                </c:pt>
                <c:pt idx="2480">
                  <c:v>#N/A</c:v>
                </c:pt>
                <c:pt idx="2481">
                  <c:v>30.058139534883718</c:v>
                </c:pt>
                <c:pt idx="2482">
                  <c:v>29.409486931268152</c:v>
                </c:pt>
                <c:pt idx="2483">
                  <c:v>29.038089089735308</c:v>
                </c:pt>
                <c:pt idx="2484">
                  <c:v>28.467200413223139</c:v>
                </c:pt>
                <c:pt idx="2485">
                  <c:v>#N/A</c:v>
                </c:pt>
                <c:pt idx="2486">
                  <c:v>27.47160557563242</c:v>
                </c:pt>
                <c:pt idx="2487">
                  <c:v>26.96078431372549</c:v>
                </c:pt>
                <c:pt idx="2488">
                  <c:v>26.360939112487099</c:v>
                </c:pt>
                <c:pt idx="2489">
                  <c:v>25.75796671397239</c:v>
                </c:pt>
                <c:pt idx="2490">
                  <c:v>#N/A</c:v>
                </c:pt>
                <c:pt idx="2491">
                  <c:v>24.592067075137049</c:v>
                </c:pt>
                <c:pt idx="2492">
                  <c:v>24.24730836180775</c:v>
                </c:pt>
                <c:pt idx="2493">
                  <c:v>23.102182731311569</c:v>
                </c:pt>
                <c:pt idx="2494">
                  <c:v>22.877753445832798</c:v>
                </c:pt>
                <c:pt idx="2495">
                  <c:v>#N/A</c:v>
                </c:pt>
                <c:pt idx="2496">
                  <c:v>22.082608415490689</c:v>
                </c:pt>
                <c:pt idx="2497">
                  <c:v>21.696227023540789</c:v>
                </c:pt>
                <c:pt idx="2498">
                  <c:v>21.390339846520931</c:v>
                </c:pt>
                <c:pt idx="2499">
                  <c:v>21.14975159687722</c:v>
                </c:pt>
                <c:pt idx="2500">
                  <c:v>#N/A</c:v>
                </c:pt>
                <c:pt idx="2501">
                  <c:v>20.55325749741468</c:v>
                </c:pt>
                <c:pt idx="2502">
                  <c:v>20.27804720336243</c:v>
                </c:pt>
                <c:pt idx="2503">
                  <c:v>19.702457956015522</c:v>
                </c:pt>
                <c:pt idx="2504">
                  <c:v>19.236739974126781</c:v>
                </c:pt>
                <c:pt idx="2505">
                  <c:v>17.698196444790451</c:v>
                </c:pt>
                <c:pt idx="2506">
                  <c:v>17.111847663612139</c:v>
                </c:pt>
                <c:pt idx="2507">
                  <c:v>17.05572533974901</c:v>
                </c:pt>
                <c:pt idx="2508">
                  <c:v>16.716534408742032</c:v>
                </c:pt>
                <c:pt idx="2509">
                  <c:v>#N/A</c:v>
                </c:pt>
                <c:pt idx="2510">
                  <c:v>15.512970929474641</c:v>
                </c:pt>
                <c:pt idx="2511">
                  <c:v>15.010432968179449</c:v>
                </c:pt>
                <c:pt idx="2512">
                  <c:v>14.45539385237878</c:v>
                </c:pt>
                <c:pt idx="2513">
                  <c:v>14.448147422074101</c:v>
                </c:pt>
                <c:pt idx="2514">
                  <c:v>#N/A</c:v>
                </c:pt>
                <c:pt idx="2515">
                  <c:v>14.490947257937551</c:v>
                </c:pt>
                <c:pt idx="2516">
                  <c:v>14.178810555336749</c:v>
                </c:pt>
                <c:pt idx="2517">
                  <c:v>14.11494252873563</c:v>
                </c:pt>
                <c:pt idx="2518">
                  <c:v>14.092372380264109</c:v>
                </c:pt>
                <c:pt idx="2519">
                  <c:v>#N/A</c:v>
                </c:pt>
                <c:pt idx="2520">
                  <c:v>13.630380413321051</c:v>
                </c:pt>
                <c:pt idx="2521">
                  <c:v>13.013698630136989</c:v>
                </c:pt>
                <c:pt idx="2522">
                  <c:v>12.29400131839156</c:v>
                </c:pt>
                <c:pt idx="2523">
                  <c:v>12.367117860680089</c:v>
                </c:pt>
                <c:pt idx="2524">
                  <c:v>#N/A</c:v>
                </c:pt>
                <c:pt idx="2525">
                  <c:v>#N/A</c:v>
                </c:pt>
                <c:pt idx="2526">
                  <c:v>13.480293921175679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14.17606303491373</c:v>
                </c:pt>
                <c:pt idx="2537">
                  <c:v>14.798634812286689</c:v>
                </c:pt>
                <c:pt idx="2538">
                  <c:v>15.069805639200659</c:v>
                </c:pt>
                <c:pt idx="2539">
                  <c:v>15.148609779482261</c:v>
                </c:pt>
                <c:pt idx="2540">
                  <c:v>#N/A</c:v>
                </c:pt>
                <c:pt idx="2541">
                  <c:v>15.82152877574762</c:v>
                </c:pt>
                <c:pt idx="2542">
                  <c:v>16.461243494932901</c:v>
                </c:pt>
                <c:pt idx="2543">
                  <c:v>16.57992055882756</c:v>
                </c:pt>
                <c:pt idx="2544">
                  <c:v>16.57307218189289</c:v>
                </c:pt>
                <c:pt idx="2545">
                  <c:v>#N/A</c:v>
                </c:pt>
                <c:pt idx="2546">
                  <c:v>17.28522336769759</c:v>
                </c:pt>
                <c:pt idx="2547">
                  <c:v>17.461300309597519</c:v>
                </c:pt>
                <c:pt idx="2548">
                  <c:v>17.619900771775079</c:v>
                </c:pt>
                <c:pt idx="2549">
                  <c:v>18.44225604297225</c:v>
                </c:pt>
                <c:pt idx="2550">
                  <c:v>#N/A</c:v>
                </c:pt>
                <c:pt idx="2551">
                  <c:v>19.199944728478648</c:v>
                </c:pt>
                <c:pt idx="2552">
                  <c:v>19.298245614035089</c:v>
                </c:pt>
                <c:pt idx="2553">
                  <c:v>19.313630713989781</c:v>
                </c:pt>
                <c:pt idx="2554">
                  <c:v>19.33434608479492</c:v>
                </c:pt>
                <c:pt idx="2555">
                  <c:v>#N/A</c:v>
                </c:pt>
                <c:pt idx="2556">
                  <c:v>17.622950819672131</c:v>
                </c:pt>
                <c:pt idx="2557">
                  <c:v>17.490105090760199</c:v>
                </c:pt>
                <c:pt idx="2558">
                  <c:v>17.541823147832019</c:v>
                </c:pt>
                <c:pt idx="2559">
                  <c:v>16.641811279826459</c:v>
                </c:pt>
                <c:pt idx="2560">
                  <c:v>#N/A</c:v>
                </c:pt>
                <c:pt idx="2561">
                  <c:v>16.62174909041908</c:v>
                </c:pt>
                <c:pt idx="2562">
                  <c:v>16.43107162089391</c:v>
                </c:pt>
                <c:pt idx="2563">
                  <c:v>15.823336237517591</c:v>
                </c:pt>
                <c:pt idx="2564">
                  <c:v>15.601793001940189</c:v>
                </c:pt>
                <c:pt idx="2565">
                  <c:v>15.098745663197221</c:v>
                </c:pt>
                <c:pt idx="2566">
                  <c:v>14.733271251829191</c:v>
                </c:pt>
                <c:pt idx="2567">
                  <c:v>14.648918469217969</c:v>
                </c:pt>
                <c:pt idx="2568">
                  <c:v>13.977566867989649</c:v>
                </c:pt>
                <c:pt idx="2569">
                  <c:v>#N/A</c:v>
                </c:pt>
                <c:pt idx="2570">
                  <c:v>12.99691175504304</c:v>
                </c:pt>
                <c:pt idx="2571">
                  <c:v>12.5590241343127</c:v>
                </c:pt>
                <c:pt idx="2572">
                  <c:v>11.89637170451579</c:v>
                </c:pt>
                <c:pt idx="2573">
                  <c:v>11.68848082307742</c:v>
                </c:pt>
                <c:pt idx="2574">
                  <c:v>#N/A</c:v>
                </c:pt>
                <c:pt idx="2575">
                  <c:v>11.3129216398547</c:v>
                </c:pt>
                <c:pt idx="2576">
                  <c:v>10.725368502715281</c:v>
                </c:pt>
                <c:pt idx="2577">
                  <c:v>10.47502258938944</c:v>
                </c:pt>
                <c:pt idx="2578">
                  <c:v>10.21685813863431</c:v>
                </c:pt>
                <c:pt idx="2579">
                  <c:v>#N/A</c:v>
                </c:pt>
                <c:pt idx="2580">
                  <c:v>9.1283106196965793</c:v>
                </c:pt>
                <c:pt idx="2581">
                  <c:v>8.4933435739887351</c:v>
                </c:pt>
                <c:pt idx="2582">
                  <c:v>7.8343949044585992</c:v>
                </c:pt>
                <c:pt idx="2583">
                  <c:v>6.7424290521236747</c:v>
                </c:pt>
                <c:pt idx="2584">
                  <c:v>6.4601938058141739</c:v>
                </c:pt>
                <c:pt idx="2585">
                  <c:v>#N/A</c:v>
                </c:pt>
                <c:pt idx="2586">
                  <c:v>#N/A</c:v>
                </c:pt>
                <c:pt idx="2587">
                  <c:v>6.0980243161094219</c:v>
                </c:pt>
                <c:pt idx="2588">
                  <c:v>5.494436014162873</c:v>
                </c:pt>
                <c:pt idx="2589">
                  <c:v>#N/A</c:v>
                </c:pt>
                <c:pt idx="2590">
                  <c:v>4.6360948606655343</c:v>
                </c:pt>
                <c:pt idx="2591">
                  <c:v>3.9866691819153619</c:v>
                </c:pt>
                <c:pt idx="2592">
                  <c:v>4.050059744670147</c:v>
                </c:pt>
                <c:pt idx="2593">
                  <c:v>4.0614570870851958</c:v>
                </c:pt>
                <c:pt idx="2594">
                  <c:v>#N/A</c:v>
                </c:pt>
                <c:pt idx="2595">
                  <c:v>3.2489159806447558</c:v>
                </c:pt>
                <c:pt idx="2596">
                  <c:v>2.8469079939668172</c:v>
                </c:pt>
                <c:pt idx="2597">
                  <c:v>2.7964557280211149</c:v>
                </c:pt>
                <c:pt idx="2598">
                  <c:v>2.4224927827287561</c:v>
                </c:pt>
                <c:pt idx="2599">
                  <c:v>#N/A</c:v>
                </c:pt>
                <c:pt idx="2600">
                  <c:v>2.38963652370771</c:v>
                </c:pt>
                <c:pt idx="2601">
                  <c:v>2.2711544510852471</c:v>
                </c:pt>
                <c:pt idx="2602">
                  <c:v>2.1200301962757928</c:v>
                </c:pt>
                <c:pt idx="2603">
                  <c:v>1.3921259842519691</c:v>
                </c:pt>
                <c:pt idx="2604">
                  <c:v>#N/A</c:v>
                </c:pt>
                <c:pt idx="2605">
                  <c:v>0.96458941490036798</c:v>
                </c:pt>
                <c:pt idx="2606">
                  <c:v>0.52991125582583198</c:v>
                </c:pt>
                <c:pt idx="2607">
                  <c:v>-7.0193350775317007E-2</c:v>
                </c:pt>
                <c:pt idx="2608">
                  <c:v>#N/A</c:v>
                </c:pt>
                <c:pt idx="2609">
                  <c:v>-0.69001096279099805</c:v>
                </c:pt>
                <c:pt idx="2610">
                  <c:v>-0.90556274256144897</c:v>
                </c:pt>
                <c:pt idx="2611">
                  <c:v>-0.99305510482248305</c:v>
                </c:pt>
                <c:pt idx="2612">
                  <c:v>-0.63262244831409398</c:v>
                </c:pt>
                <c:pt idx="2613">
                  <c:v>#N/A</c:v>
                </c:pt>
                <c:pt idx="2614">
                  <c:v>#N/A</c:v>
                </c:pt>
                <c:pt idx="2615">
                  <c:v>-1.7888620487040541</c:v>
                </c:pt>
                <c:pt idx="2616">
                  <c:v>-1.554914053273849</c:v>
                </c:pt>
                <c:pt idx="2617">
                  <c:v>-1.6117360699953951</c:v>
                </c:pt>
                <c:pt idx="2618">
                  <c:v>#N/A</c:v>
                </c:pt>
                <c:pt idx="2619">
                  <c:v>-0.376167125680124</c:v>
                </c:pt>
                <c:pt idx="2620">
                  <c:v>-0.64676952098632401</c:v>
                </c:pt>
                <c:pt idx="2621">
                  <c:v>-0.48619082990073598</c:v>
                </c:pt>
                <c:pt idx="2622">
                  <c:v>-0.73793243517703599</c:v>
                </c:pt>
                <c:pt idx="2623">
                  <c:v>#N/A</c:v>
                </c:pt>
                <c:pt idx="2624">
                  <c:v>-0.90328715023091599</c:v>
                </c:pt>
                <c:pt idx="2625">
                  <c:v>-0.95147478591817303</c:v>
                </c:pt>
                <c:pt idx="2626">
                  <c:v>-1.0550677285412839</c:v>
                </c:pt>
                <c:pt idx="2627">
                  <c:v>-1.1999727278925481</c:v>
                </c:pt>
                <c:pt idx="2628">
                  <c:v>#N/A</c:v>
                </c:pt>
                <c:pt idx="2629">
                  <c:v>-0.73058101867806202</c:v>
                </c:pt>
                <c:pt idx="2630">
                  <c:v>-2.7785495971103E-2</c:v>
                </c:pt>
                <c:pt idx="2631">
                  <c:v>9.7554177409239995E-2</c:v>
                </c:pt>
                <c:pt idx="2632">
                  <c:v>0.30063623016150498</c:v>
                </c:pt>
                <c:pt idx="2633">
                  <c:v>#N/A</c:v>
                </c:pt>
                <c:pt idx="2634">
                  <c:v>1.030563986729724</c:v>
                </c:pt>
                <c:pt idx="2635">
                  <c:v>1.3604478140721319</c:v>
                </c:pt>
                <c:pt idx="2636">
                  <c:v>1.714082503556188</c:v>
                </c:pt>
                <c:pt idx="2637">
                  <c:v>1.867560054173498</c:v>
                </c:pt>
                <c:pt idx="2638">
                  <c:v>#N/A</c:v>
                </c:pt>
                <c:pt idx="2639">
                  <c:v>2.3623738277614721</c:v>
                </c:pt>
                <c:pt idx="2640">
                  <c:v>2.3494019053076429</c:v>
                </c:pt>
                <c:pt idx="2641">
                  <c:v>2.3224141638592219</c:v>
                </c:pt>
                <c:pt idx="2642">
                  <c:v>2.360453436648013</c:v>
                </c:pt>
                <c:pt idx="2643">
                  <c:v>#N/A</c:v>
                </c:pt>
                <c:pt idx="2644">
                  <c:v>2.3681377825618952</c:v>
                </c:pt>
                <c:pt idx="2645">
                  <c:v>2.5048446135075002</c:v>
                </c:pt>
                <c:pt idx="2646">
                  <c:v>2.354799339507502</c:v>
                </c:pt>
                <c:pt idx="2647">
                  <c:v>2.1035250197429818</c:v>
                </c:pt>
                <c:pt idx="2648">
                  <c:v>#N/A</c:v>
                </c:pt>
                <c:pt idx="2649">
                  <c:v>#N/A</c:v>
                </c:pt>
                <c:pt idx="2650">
                  <c:v>1.014976222584995</c:v>
                </c:pt>
                <c:pt idx="2651">
                  <c:v>0.75698620445702203</c:v>
                </c:pt>
                <c:pt idx="2652">
                  <c:v>0.78340038111369903</c:v>
                </c:pt>
                <c:pt idx="2653">
                  <c:v>0.61220181549503905</c:v>
                </c:pt>
                <c:pt idx="2654">
                  <c:v>#N/A</c:v>
                </c:pt>
                <c:pt idx="2655">
                  <c:v>0.49126254473998199</c:v>
                </c:pt>
                <c:pt idx="2656">
                  <c:v>2.1042295012976001E-2</c:v>
                </c:pt>
                <c:pt idx="2657">
                  <c:v>-0.53031888912148495</c:v>
                </c:pt>
                <c:pt idx="2658">
                  <c:v>-0.82794127878661405</c:v>
                </c:pt>
                <c:pt idx="2659">
                  <c:v>#N/A</c:v>
                </c:pt>
                <c:pt idx="2660">
                  <c:v>-1.9335305855638889</c:v>
                </c:pt>
                <c:pt idx="2661">
                  <c:v>-2.4856203779786359</c:v>
                </c:pt>
                <c:pt idx="2662">
                  <c:v>-2.4829001367989059</c:v>
                </c:pt>
                <c:pt idx="2663">
                  <c:v>-2.5974911371693481</c:v>
                </c:pt>
                <c:pt idx="2664">
                  <c:v>#N/A</c:v>
                </c:pt>
                <c:pt idx="2665">
                  <c:v>-2.9437521050858879</c:v>
                </c:pt>
                <c:pt idx="2666">
                  <c:v>-2.6868686868686869</c:v>
                </c:pt>
                <c:pt idx="2667">
                  <c:v>-2.483343428225318</c:v>
                </c:pt>
                <c:pt idx="2668">
                  <c:v>-2.4242831240346518</c:v>
                </c:pt>
                <c:pt idx="2669">
                  <c:v>#N/A</c:v>
                </c:pt>
                <c:pt idx="2670">
                  <c:v>-2.6567623636485309</c:v>
                </c:pt>
                <c:pt idx="2671">
                  <c:v>-2.5815944355270202</c:v>
                </c:pt>
                <c:pt idx="2672">
                  <c:v>-2.8147458078253931</c:v>
                </c:pt>
                <c:pt idx="2673">
                  <c:v>-3.3181005364593679</c:v>
                </c:pt>
                <c:pt idx="2674">
                  <c:v>#N/A</c:v>
                </c:pt>
                <c:pt idx="2675">
                  <c:v>-4.4193823355845518</c:v>
                </c:pt>
                <c:pt idx="2676">
                  <c:v>-5.4478241131072052</c:v>
                </c:pt>
                <c:pt idx="2677">
                  <c:v>-6.1540446394013681</c:v>
                </c:pt>
                <c:pt idx="2678">
                  <c:v>-6.2447638074370051</c:v>
                </c:pt>
                <c:pt idx="2679">
                  <c:v>-8.4696702743518752</c:v>
                </c:pt>
                <c:pt idx="2680">
                  <c:v>-9.602237414543195</c:v>
                </c:pt>
                <c:pt idx="2681">
                  <c:v>-10.83967591455929</c:v>
                </c:pt>
                <c:pt idx="2682">
                  <c:v>-13.95527685754851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-19.205298013245031</c:v>
                </c:pt>
                <c:pt idx="2687">
                  <c:v>-20.015130228034149</c:v>
                </c:pt>
                <c:pt idx="2688">
                  <c:v>-22.240820169473789</c:v>
                </c:pt>
                <c:pt idx="2689">
                  <c:v>-22.577458931170721</c:v>
                </c:pt>
                <c:pt idx="2690">
                  <c:v>-22.983476604725379</c:v>
                </c:pt>
                <c:pt idx="2691">
                  <c:v>-23.467725514151901</c:v>
                </c:pt>
                <c:pt idx="2692">
                  <c:v>-23.674432616991361</c:v>
                </c:pt>
                <c:pt idx="2693">
                  <c:v>-25.23534026279663</c:v>
                </c:pt>
                <c:pt idx="2694">
                  <c:v>-25.323022709475332</c:v>
                </c:pt>
                <c:pt idx="2695">
                  <c:v>#N/A</c:v>
                </c:pt>
                <c:pt idx="2696">
                  <c:v>-26.65097737860814</c:v>
                </c:pt>
                <c:pt idx="2697">
                  <c:v>-27.4303905730305</c:v>
                </c:pt>
                <c:pt idx="2698">
                  <c:v>-27.94657134794469</c:v>
                </c:pt>
                <c:pt idx="2699">
                  <c:v>-28.020299797941831</c:v>
                </c:pt>
                <c:pt idx="2700">
                  <c:v>#N/A</c:v>
                </c:pt>
                <c:pt idx="2701">
                  <c:v>-28.139502179721561</c:v>
                </c:pt>
                <c:pt idx="2702">
                  <c:v>-27.843063813848961</c:v>
                </c:pt>
                <c:pt idx="2703">
                  <c:v>-27.683457275150829</c:v>
                </c:pt>
                <c:pt idx="2704">
                  <c:v>-27.471188981542209</c:v>
                </c:pt>
                <c:pt idx="2705">
                  <c:v>#N/A</c:v>
                </c:pt>
                <c:pt idx="2706">
                  <c:v>-27.52327921014459</c:v>
                </c:pt>
                <c:pt idx="2707">
                  <c:v>-27.677694071405181</c:v>
                </c:pt>
                <c:pt idx="2708">
                  <c:v>-27.599119973786451</c:v>
                </c:pt>
                <c:pt idx="2709">
                  <c:v>-27.753860552175951</c:v>
                </c:pt>
                <c:pt idx="2710">
                  <c:v>#N/A</c:v>
                </c:pt>
                <c:pt idx="2711">
                  <c:v>-27.582484629464499</c:v>
                </c:pt>
                <c:pt idx="2712">
                  <c:v>-27.418065547561952</c:v>
                </c:pt>
                <c:pt idx="2713">
                  <c:v>-27.49000235238767</c:v>
                </c:pt>
                <c:pt idx="2714">
                  <c:v>-27.52012806629314</c:v>
                </c:pt>
                <c:pt idx="2715">
                  <c:v>#N/A</c:v>
                </c:pt>
                <c:pt idx="2716">
                  <c:v>-27.157456472369422</c:v>
                </c:pt>
                <c:pt idx="2717">
                  <c:v>-26.991946944576028</c:v>
                </c:pt>
                <c:pt idx="2718">
                  <c:v>-27.023059803967989</c:v>
                </c:pt>
                <c:pt idx="2719">
                  <c:v>-26.964962121212121</c:v>
                </c:pt>
                <c:pt idx="2720">
                  <c:v>#N/A</c:v>
                </c:pt>
                <c:pt idx="2721">
                  <c:v>-27.132589370153209</c:v>
                </c:pt>
                <c:pt idx="2722">
                  <c:v>-26.569426569426572</c:v>
                </c:pt>
                <c:pt idx="2723">
                  <c:v>-25.78320199884682</c:v>
                </c:pt>
                <c:pt idx="2724">
                  <c:v>-25.770914513878871</c:v>
                </c:pt>
                <c:pt idx="2725">
                  <c:v>#N/A</c:v>
                </c:pt>
                <c:pt idx="2726">
                  <c:v>-25.85201253314052</c:v>
                </c:pt>
                <c:pt idx="2727">
                  <c:v>-25.533665714700611</c:v>
                </c:pt>
                <c:pt idx="2728">
                  <c:v>-25.343296617982428</c:v>
                </c:pt>
                <c:pt idx="2729">
                  <c:v>-24.859502516737528</c:v>
                </c:pt>
                <c:pt idx="2730">
                  <c:v>#N/A</c:v>
                </c:pt>
                <c:pt idx="2731">
                  <c:v>-24.478263024835179</c:v>
                </c:pt>
                <c:pt idx="2732">
                  <c:v>-24.333184324243781</c:v>
                </c:pt>
                <c:pt idx="2733">
                  <c:v>-24.1671653700379</c:v>
                </c:pt>
                <c:pt idx="2734">
                  <c:v>-23.984390634380631</c:v>
                </c:pt>
                <c:pt idx="2735">
                  <c:v>#N/A</c:v>
                </c:pt>
                <c:pt idx="2736">
                  <c:v>-24.1559748427673</c:v>
                </c:pt>
                <c:pt idx="2737">
                  <c:v>-24.512732243203558</c:v>
                </c:pt>
                <c:pt idx="2738">
                  <c:v>-24.27352164194269</c:v>
                </c:pt>
                <c:pt idx="2739">
                  <c:v>-23.970190393548059</c:v>
                </c:pt>
                <c:pt idx="2740">
                  <c:v>#N/A</c:v>
                </c:pt>
                <c:pt idx="2741">
                  <c:v>-23.743376035396409</c:v>
                </c:pt>
                <c:pt idx="2742">
                  <c:v>-23.382337716119679</c:v>
                </c:pt>
                <c:pt idx="2743">
                  <c:v>-23.272104607721051</c:v>
                </c:pt>
                <c:pt idx="2744">
                  <c:v>-22.88299597259271</c:v>
                </c:pt>
                <c:pt idx="2745">
                  <c:v>#N/A</c:v>
                </c:pt>
                <c:pt idx="2746">
                  <c:v>-22.985607731904611</c:v>
                </c:pt>
                <c:pt idx="2747">
                  <c:v>-22.622189380344139</c:v>
                </c:pt>
                <c:pt idx="2748">
                  <c:v>-22.597911919020621</c:v>
                </c:pt>
                <c:pt idx="2749">
                  <c:v>-22.45006374840629</c:v>
                </c:pt>
                <c:pt idx="2750">
                  <c:v>#N/A</c:v>
                </c:pt>
                <c:pt idx="2751">
                  <c:v>-23.302732707087959</c:v>
                </c:pt>
                <c:pt idx="2752">
                  <c:v>-23.177139180784899</c:v>
                </c:pt>
                <c:pt idx="2753">
                  <c:v>-23.487984516961451</c:v>
                </c:pt>
                <c:pt idx="2754">
                  <c:v>-23.462660758672861</c:v>
                </c:pt>
                <c:pt idx="2755">
                  <c:v>#N/A</c:v>
                </c:pt>
                <c:pt idx="2756">
                  <c:v>#N/A</c:v>
                </c:pt>
                <c:pt idx="2757">
                  <c:v>-22.533348032190499</c:v>
                </c:pt>
                <c:pt idx="2758">
                  <c:v>-22.186459489456158</c:v>
                </c:pt>
                <c:pt idx="2759">
                  <c:v>-22.297522497500282</c:v>
                </c:pt>
                <c:pt idx="2760">
                  <c:v>#N/A</c:v>
                </c:pt>
                <c:pt idx="2761">
                  <c:v>-21.762791741472171</c:v>
                </c:pt>
                <c:pt idx="2762">
                  <c:v>-21.464845954181239</c:v>
                </c:pt>
                <c:pt idx="2763">
                  <c:v>-21.158861548928449</c:v>
                </c:pt>
                <c:pt idx="2764">
                  <c:v>-21.633025430493781</c:v>
                </c:pt>
                <c:pt idx="2765">
                  <c:v>#N/A</c:v>
                </c:pt>
                <c:pt idx="2766">
                  <c:v>-21.713534522176499</c:v>
                </c:pt>
                <c:pt idx="2767">
                  <c:v>-21.572222540537439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-19.975317348377999</c:v>
                </c:pt>
                <c:pt idx="2775">
                  <c:v>-19.796326818931011</c:v>
                </c:pt>
                <c:pt idx="2776">
                  <c:v>-19.723203769140159</c:v>
                </c:pt>
                <c:pt idx="2777">
                  <c:v>-19.597901067154059</c:v>
                </c:pt>
                <c:pt idx="2778">
                  <c:v>#N/A</c:v>
                </c:pt>
                <c:pt idx="2779">
                  <c:v>-18.43996910829917</c:v>
                </c:pt>
                <c:pt idx="2780">
                  <c:v>-18.34818775995247</c:v>
                </c:pt>
                <c:pt idx="2781">
                  <c:v>-18.805757107172589</c:v>
                </c:pt>
                <c:pt idx="2782">
                  <c:v>-18.771554287073371</c:v>
                </c:pt>
                <c:pt idx="2783">
                  <c:v>#N/A</c:v>
                </c:pt>
                <c:pt idx="2784">
                  <c:v>-18.66159515036253</c:v>
                </c:pt>
                <c:pt idx="2785">
                  <c:v>-18.329466357308579</c:v>
                </c:pt>
                <c:pt idx="2786">
                  <c:v>-18.492091806397909</c:v>
                </c:pt>
                <c:pt idx="2787">
                  <c:v>-18.163435232544309</c:v>
                </c:pt>
                <c:pt idx="2788">
                  <c:v>#N/A</c:v>
                </c:pt>
                <c:pt idx="2789">
                  <c:v>-18.127193765244812</c:v>
                </c:pt>
                <c:pt idx="2790">
                  <c:v>-18.581979320531762</c:v>
                </c:pt>
                <c:pt idx="2791">
                  <c:v>-18.961665098777051</c:v>
                </c:pt>
                <c:pt idx="2792">
                  <c:v>-18.874463960524</c:v>
                </c:pt>
                <c:pt idx="2793">
                  <c:v>#N/A</c:v>
                </c:pt>
                <c:pt idx="2794">
                  <c:v>-17.65016114854966</c:v>
                </c:pt>
                <c:pt idx="2795">
                  <c:v>-17.532962203340169</c:v>
                </c:pt>
                <c:pt idx="2796">
                  <c:v>-17.313887424588529</c:v>
                </c:pt>
                <c:pt idx="2797">
                  <c:v>-17.32380338625579</c:v>
                </c:pt>
                <c:pt idx="2798">
                  <c:v>#N/A</c:v>
                </c:pt>
                <c:pt idx="2799">
                  <c:v>-17.991413320956141</c:v>
                </c:pt>
                <c:pt idx="2800">
                  <c:v>-18.04323885701038</c:v>
                </c:pt>
                <c:pt idx="2801">
                  <c:v>-18.127605372857801</c:v>
                </c:pt>
                <c:pt idx="2802">
                  <c:v>-18.149198448984318</c:v>
                </c:pt>
                <c:pt idx="2803">
                  <c:v>#N/A</c:v>
                </c:pt>
                <c:pt idx="2804">
                  <c:v>-17.796855966123331</c:v>
                </c:pt>
                <c:pt idx="2805">
                  <c:v>-17.967479674796749</c:v>
                </c:pt>
                <c:pt idx="2806">
                  <c:v>-17.941569379102049</c:v>
                </c:pt>
                <c:pt idx="2807">
                  <c:v>-17.99116997792494</c:v>
                </c:pt>
                <c:pt idx="2808">
                  <c:v>#N/A</c:v>
                </c:pt>
                <c:pt idx="2809">
                  <c:v>-18.280689575378918</c:v>
                </c:pt>
                <c:pt idx="2810">
                  <c:v>-18.36616788953723</c:v>
                </c:pt>
                <c:pt idx="2811">
                  <c:v>-18.17656240966642</c:v>
                </c:pt>
                <c:pt idx="2812">
                  <c:v>-18.180766115032981</c:v>
                </c:pt>
                <c:pt idx="2813">
                  <c:v>#N/A</c:v>
                </c:pt>
                <c:pt idx="2814">
                  <c:v>#N/A</c:v>
                </c:pt>
                <c:pt idx="2815">
                  <c:v>-18.435851353701661</c:v>
                </c:pt>
                <c:pt idx="2816">
                  <c:v>-18.367583884825262</c:v>
                </c:pt>
                <c:pt idx="2817">
                  <c:v>#N/A</c:v>
                </c:pt>
                <c:pt idx="2818">
                  <c:v>-18.405408555775729</c:v>
                </c:pt>
                <c:pt idx="2819">
                  <c:v>-18.573006919811601</c:v>
                </c:pt>
                <c:pt idx="2820">
                  <c:v>-18.673891510808129</c:v>
                </c:pt>
                <c:pt idx="2821">
                  <c:v>-18.749635504753019</c:v>
                </c:pt>
                <c:pt idx="2822">
                  <c:v>#N/A</c:v>
                </c:pt>
                <c:pt idx="2823">
                  <c:v>-19.03483690260839</c:v>
                </c:pt>
                <c:pt idx="2824">
                  <c:v>-19.207459207459209</c:v>
                </c:pt>
                <c:pt idx="2825">
                  <c:v>-19.670695393238748</c:v>
                </c:pt>
                <c:pt idx="2826">
                  <c:v>-19.96845241572705</c:v>
                </c:pt>
                <c:pt idx="2827">
                  <c:v>#N/A</c:v>
                </c:pt>
                <c:pt idx="2828">
                  <c:v>-20.010587612493381</c:v>
                </c:pt>
                <c:pt idx="2829">
                  <c:v>-19.91046182846371</c:v>
                </c:pt>
                <c:pt idx="2830">
                  <c:v>-19.916229131024721</c:v>
                </c:pt>
                <c:pt idx="2831">
                  <c:v>-19.940933254577669</c:v>
                </c:pt>
                <c:pt idx="2832">
                  <c:v>-19.270802355320289</c:v>
                </c:pt>
                <c:pt idx="2833">
                  <c:v>#N/A</c:v>
                </c:pt>
                <c:pt idx="2834">
                  <c:v>#N/A</c:v>
                </c:pt>
                <c:pt idx="2835">
                  <c:v>-19.376750283024489</c:v>
                </c:pt>
                <c:pt idx="2836">
                  <c:v>-19.42703670546106</c:v>
                </c:pt>
                <c:pt idx="2837">
                  <c:v>#N/A</c:v>
                </c:pt>
                <c:pt idx="2838">
                  <c:v>-19.769189156698921</c:v>
                </c:pt>
                <c:pt idx="2839">
                  <c:v>-19.802813514488399</c:v>
                </c:pt>
                <c:pt idx="2840">
                  <c:v>-19.713370018745842</c:v>
                </c:pt>
                <c:pt idx="2841">
                  <c:v>-19.885161680265941</c:v>
                </c:pt>
                <c:pt idx="2842">
                  <c:v>#N/A</c:v>
                </c:pt>
                <c:pt idx="2843">
                  <c:v>-20.34813197476953</c:v>
                </c:pt>
                <c:pt idx="2844">
                  <c:v>-20.18259281801582</c:v>
                </c:pt>
                <c:pt idx="2845">
                  <c:v>-20.274977085242899</c:v>
                </c:pt>
                <c:pt idx="2846">
                  <c:v>-20.32033255899254</c:v>
                </c:pt>
                <c:pt idx="2847">
                  <c:v>#N/A</c:v>
                </c:pt>
                <c:pt idx="2848">
                  <c:v>-20.69641981363413</c:v>
                </c:pt>
                <c:pt idx="2849">
                  <c:v>-20.78368750767719</c:v>
                </c:pt>
                <c:pt idx="2850">
                  <c:v>-20.761564960629919</c:v>
                </c:pt>
                <c:pt idx="2851">
                  <c:v>-21.296125177108362</c:v>
                </c:pt>
                <c:pt idx="2852">
                  <c:v>#N/A</c:v>
                </c:pt>
                <c:pt idx="2853">
                  <c:v>-20.914257166052579</c:v>
                </c:pt>
                <c:pt idx="2854">
                  <c:v>-20.465116279069768</c:v>
                </c:pt>
                <c:pt idx="2855">
                  <c:v>-19.833608535501082</c:v>
                </c:pt>
                <c:pt idx="2856">
                  <c:v>-19.872286079182629</c:v>
                </c:pt>
                <c:pt idx="2857">
                  <c:v>#N/A</c:v>
                </c:pt>
                <c:pt idx="2858">
                  <c:v>-19.32229694774961</c:v>
                </c:pt>
                <c:pt idx="2859">
                  <c:v>-19.188311688311689</c:v>
                </c:pt>
                <c:pt idx="2860">
                  <c:v>-19.079634464751958</c:v>
                </c:pt>
                <c:pt idx="2861">
                  <c:v>-19.221187885144879</c:v>
                </c:pt>
                <c:pt idx="2862">
                  <c:v>#N/A</c:v>
                </c:pt>
                <c:pt idx="2863">
                  <c:v>-19.444810760912571</c:v>
                </c:pt>
                <c:pt idx="2864">
                  <c:v>-19.13412451103892</c:v>
                </c:pt>
                <c:pt idx="2865">
                  <c:v>-19.450907398790129</c:v>
                </c:pt>
                <c:pt idx="2866">
                  <c:v>-19.486837720759748</c:v>
                </c:pt>
                <c:pt idx="2867">
                  <c:v>#N/A</c:v>
                </c:pt>
                <c:pt idx="2868">
                  <c:v>-19.18177529150098</c:v>
                </c:pt>
                <c:pt idx="2869">
                  <c:v>-19.519924482502869</c:v>
                </c:pt>
                <c:pt idx="2870">
                  <c:v>#N/A</c:v>
                </c:pt>
                <c:pt idx="2871">
                  <c:v>#N/A</c:v>
                </c:pt>
                <c:pt idx="2872">
                  <c:v>-18.891928864569081</c:v>
                </c:pt>
                <c:pt idx="2873">
                  <c:v>-19.12137619080255</c:v>
                </c:pt>
                <c:pt idx="2874">
                  <c:v>-19.294634280225061</c:v>
                </c:pt>
                <c:pt idx="2875">
                  <c:v>-19.09053384700055</c:v>
                </c:pt>
                <c:pt idx="2876">
                  <c:v>#N/A</c:v>
                </c:pt>
                <c:pt idx="2877">
                  <c:v>-19.860555018638689</c:v>
                </c:pt>
                <c:pt idx="2878">
                  <c:v>-19.627855307921958</c:v>
                </c:pt>
                <c:pt idx="2879">
                  <c:v>-19.816564758199</c:v>
                </c:pt>
                <c:pt idx="2880">
                  <c:v>-19.700661329620608</c:v>
                </c:pt>
                <c:pt idx="2881">
                  <c:v>#N/A</c:v>
                </c:pt>
                <c:pt idx="2882">
                  <c:v>-20.03912800447177</c:v>
                </c:pt>
                <c:pt idx="2883">
                  <c:v>-20.26828757073989</c:v>
                </c:pt>
                <c:pt idx="2884">
                  <c:v>-20.650122334847961</c:v>
                </c:pt>
                <c:pt idx="2885">
                  <c:v>-21.075449269281869</c:v>
                </c:pt>
                <c:pt idx="2886">
                  <c:v>#N/A</c:v>
                </c:pt>
                <c:pt idx="2887">
                  <c:v>-21.415582598964889</c:v>
                </c:pt>
                <c:pt idx="2888">
                  <c:v>-21.4770263654801</c:v>
                </c:pt>
                <c:pt idx="2889">
                  <c:v>-21.548043949891522</c:v>
                </c:pt>
                <c:pt idx="2890">
                  <c:v>-21.597197898423818</c:v>
                </c:pt>
                <c:pt idx="2891">
                  <c:v>#N/A</c:v>
                </c:pt>
                <c:pt idx="2892">
                  <c:v>-21.730890713834491</c:v>
                </c:pt>
                <c:pt idx="2893">
                  <c:v>-21.913774973711881</c:v>
                </c:pt>
                <c:pt idx="2894">
                  <c:v>-22.251785464220699</c:v>
                </c:pt>
                <c:pt idx="2895">
                  <c:v>-22.29781861541699</c:v>
                </c:pt>
                <c:pt idx="2896">
                  <c:v>#N/A</c:v>
                </c:pt>
                <c:pt idx="2897">
                  <c:v>-22.483834692156311</c:v>
                </c:pt>
                <c:pt idx="2898">
                  <c:v>-22.68128161888702</c:v>
                </c:pt>
                <c:pt idx="2899">
                  <c:v>-22.99536581940739</c:v>
                </c:pt>
                <c:pt idx="2900">
                  <c:v>-23.088235294117649</c:v>
                </c:pt>
                <c:pt idx="2901">
                  <c:v>#N/A</c:v>
                </c:pt>
                <c:pt idx="2902">
                  <c:v>-23.381521055939661</c:v>
                </c:pt>
                <c:pt idx="2903">
                  <c:v>-23.458342062993228</c:v>
                </c:pt>
                <c:pt idx="2904">
                  <c:v>-23.15568022440393</c:v>
                </c:pt>
                <c:pt idx="2905">
                  <c:v>-23.226937916520519</c:v>
                </c:pt>
                <c:pt idx="2906">
                  <c:v>#N/A</c:v>
                </c:pt>
                <c:pt idx="2907">
                  <c:v>-23.037016264722379</c:v>
                </c:pt>
                <c:pt idx="2908">
                  <c:v>-22.979230985124889</c:v>
                </c:pt>
                <c:pt idx="2909">
                  <c:v>-23.109332209816731</c:v>
                </c:pt>
                <c:pt idx="2910">
                  <c:v>-23.48320123448131</c:v>
                </c:pt>
                <c:pt idx="2911">
                  <c:v>#N/A</c:v>
                </c:pt>
                <c:pt idx="2912">
                  <c:v>-23.314508819633271</c:v>
                </c:pt>
                <c:pt idx="2913">
                  <c:v>-23.618822876179902</c:v>
                </c:pt>
                <c:pt idx="2914">
                  <c:v>-23.97065946993288</c:v>
                </c:pt>
                <c:pt idx="2915">
                  <c:v>-24.271911663216009</c:v>
                </c:pt>
                <c:pt idx="2916">
                  <c:v>#N/A</c:v>
                </c:pt>
                <c:pt idx="2917">
                  <c:v>-25.051574749002889</c:v>
                </c:pt>
                <c:pt idx="2918">
                  <c:v>-25.04468582428159</c:v>
                </c:pt>
                <c:pt idx="2919">
                  <c:v>-25.154469312096658</c:v>
                </c:pt>
                <c:pt idx="2920">
                  <c:v>-26.032180760013691</c:v>
                </c:pt>
                <c:pt idx="2921">
                  <c:v>#N/A</c:v>
                </c:pt>
                <c:pt idx="2922">
                  <c:v>-26.472602739726032</c:v>
                </c:pt>
                <c:pt idx="2923">
                  <c:v>-26.65843452013446</c:v>
                </c:pt>
                <c:pt idx="2924">
                  <c:v>-27.265244529803141</c:v>
                </c:pt>
                <c:pt idx="2925">
                  <c:v>-27.51580973329667</c:v>
                </c:pt>
                <c:pt idx="2926">
                  <c:v>#N/A</c:v>
                </c:pt>
                <c:pt idx="2927">
                  <c:v>#N/A</c:v>
                </c:pt>
                <c:pt idx="2928">
                  <c:v>-27.705211054585451</c:v>
                </c:pt>
                <c:pt idx="2929">
                  <c:v>-27.700240632519769</c:v>
                </c:pt>
                <c:pt idx="2930">
                  <c:v>-27.722704116756159</c:v>
                </c:pt>
                <c:pt idx="2931">
                  <c:v>#N/A</c:v>
                </c:pt>
                <c:pt idx="2932">
                  <c:v>-27.468754291992859</c:v>
                </c:pt>
                <c:pt idx="2933">
                  <c:v>-27.42778541953232</c:v>
                </c:pt>
                <c:pt idx="2934">
                  <c:v>-27.686377090934119</c:v>
                </c:pt>
                <c:pt idx="2935">
                  <c:v>-28.025956284153011</c:v>
                </c:pt>
                <c:pt idx="2936">
                  <c:v>#N/A</c:v>
                </c:pt>
                <c:pt idx="2937">
                  <c:v>-28.85106955468855</c:v>
                </c:pt>
                <c:pt idx="2938">
                  <c:v>-28.865910159135161</c:v>
                </c:pt>
                <c:pt idx="2939">
                  <c:v>-28.759524127790399</c:v>
                </c:pt>
                <c:pt idx="2940">
                  <c:v>#N/A</c:v>
                </c:pt>
                <c:pt idx="2941">
                  <c:v>#N/A</c:v>
                </c:pt>
                <c:pt idx="2942">
                  <c:v>-30.474129451111551</c:v>
                </c:pt>
                <c:pt idx="2943">
                  <c:v>-30.737973522086769</c:v>
                </c:pt>
                <c:pt idx="2944">
                  <c:v>-31.015517580043209</c:v>
                </c:pt>
                <c:pt idx="2945">
                  <c:v>-30.84075432163436</c:v>
                </c:pt>
                <c:pt idx="2946">
                  <c:v>-30.851830026844759</c:v>
                </c:pt>
                <c:pt idx="2947">
                  <c:v>-30.691906005221931</c:v>
                </c:pt>
                <c:pt idx="2948">
                  <c:v>#N/A</c:v>
                </c:pt>
                <c:pt idx="2949">
                  <c:v>-30.60412317327766</c:v>
                </c:pt>
                <c:pt idx="2950">
                  <c:v>-30.463144161774299</c:v>
                </c:pt>
                <c:pt idx="2951">
                  <c:v>-30.75525564495199</c:v>
                </c:pt>
                <c:pt idx="2952">
                  <c:v>-30.604061570301379</c:v>
                </c:pt>
                <c:pt idx="2953">
                  <c:v>#N/A</c:v>
                </c:pt>
                <c:pt idx="2954">
                  <c:v>-29.69457745567491</c:v>
                </c:pt>
                <c:pt idx="2955">
                  <c:v>-29.840531990444831</c:v>
                </c:pt>
                <c:pt idx="2956">
                  <c:v>-29.561335403726709</c:v>
                </c:pt>
                <c:pt idx="2957">
                  <c:v>-29.152388957134541</c:v>
                </c:pt>
                <c:pt idx="2958">
                  <c:v>#N/A</c:v>
                </c:pt>
                <c:pt idx="2959">
                  <c:v>-28.90761750405186</c:v>
                </c:pt>
                <c:pt idx="2960">
                  <c:v>-28.911211924821782</c:v>
                </c:pt>
                <c:pt idx="2961">
                  <c:v>-28.725058305260429</c:v>
                </c:pt>
                <c:pt idx="2962">
                  <c:v>-28.276667531793411</c:v>
                </c:pt>
                <c:pt idx="2963">
                  <c:v>#N/A</c:v>
                </c:pt>
                <c:pt idx="2964">
                  <c:v>-28.162151627363091</c:v>
                </c:pt>
                <c:pt idx="2965">
                  <c:v>-28.215120810600158</c:v>
                </c:pt>
                <c:pt idx="2966">
                  <c:v>-28.386971191279521</c:v>
                </c:pt>
                <c:pt idx="2967">
                  <c:v>-28.09499091616922</c:v>
                </c:pt>
                <c:pt idx="2968">
                  <c:v>#N/A</c:v>
                </c:pt>
                <c:pt idx="2969">
                  <c:v>-28.160509057853389</c:v>
                </c:pt>
                <c:pt idx="2970">
                  <c:v>-28.10512654120701</c:v>
                </c:pt>
                <c:pt idx="2971">
                  <c:v>-27.958455047062639</c:v>
                </c:pt>
                <c:pt idx="2972">
                  <c:v>-28.17557943804221</c:v>
                </c:pt>
                <c:pt idx="2973">
                  <c:v>#N/A</c:v>
                </c:pt>
                <c:pt idx="2974">
                  <c:v>-28.076200349899569</c:v>
                </c:pt>
                <c:pt idx="2975">
                  <c:v>-28.2928097776622</c:v>
                </c:pt>
                <c:pt idx="2976">
                  <c:v>-28.289131565262611</c:v>
                </c:pt>
                <c:pt idx="2977">
                  <c:v>-28.369946704796568</c:v>
                </c:pt>
                <c:pt idx="2978">
                  <c:v>#N/A</c:v>
                </c:pt>
                <c:pt idx="2979">
                  <c:v>-26.186429598640348</c:v>
                </c:pt>
                <c:pt idx="2980">
                  <c:v>-25.80242861831309</c:v>
                </c:pt>
                <c:pt idx="2981">
                  <c:v>-25.73847971642379</c:v>
                </c:pt>
                <c:pt idx="2982">
                  <c:v>-25.338682099171379</c:v>
                </c:pt>
                <c:pt idx="2983">
                  <c:v>#N/A</c:v>
                </c:pt>
                <c:pt idx="2984">
                  <c:v>-24.846240328020631</c:v>
                </c:pt>
                <c:pt idx="2985">
                  <c:v>-24.439432134801649</c:v>
                </c:pt>
                <c:pt idx="2986">
                  <c:v>-23.787807658775399</c:v>
                </c:pt>
                <c:pt idx="2987">
                  <c:v>-23.721991144505569</c:v>
                </c:pt>
                <c:pt idx="2988">
                  <c:v>#N/A</c:v>
                </c:pt>
                <c:pt idx="2989">
                  <c:v>-24.203521978760591</c:v>
                </c:pt>
                <c:pt idx="2990">
                  <c:v>-23.957630549183651</c:v>
                </c:pt>
                <c:pt idx="2991">
                  <c:v>-23.88352138369029</c:v>
                </c:pt>
                <c:pt idx="2992">
                  <c:v>-23.56123622100494</c:v>
                </c:pt>
                <c:pt idx="2993">
                  <c:v>#N/A</c:v>
                </c:pt>
                <c:pt idx="2994">
                  <c:v>-23.041317813627391</c:v>
                </c:pt>
                <c:pt idx="2995">
                  <c:v>-22.90956213340608</c:v>
                </c:pt>
                <c:pt idx="2996">
                  <c:v>-22.899045020463848</c:v>
                </c:pt>
                <c:pt idx="2997">
                  <c:v>-22.60869565217391</c:v>
                </c:pt>
                <c:pt idx="2998">
                  <c:v>#N/A</c:v>
                </c:pt>
                <c:pt idx="2999">
                  <c:v>-22.02425820598917</c:v>
                </c:pt>
                <c:pt idx="3000">
                  <c:v>-21.050800278357691</c:v>
                </c:pt>
                <c:pt idx="3001">
                  <c:v>-20.873752529834601</c:v>
                </c:pt>
                <c:pt idx="3002">
                  <c:v>-20.341483979763911</c:v>
                </c:pt>
                <c:pt idx="3003">
                  <c:v>#N/A</c:v>
                </c:pt>
                <c:pt idx="3004">
                  <c:v>#N/A</c:v>
                </c:pt>
                <c:pt idx="3005">
                  <c:v>-19.613691237040189</c:v>
                </c:pt>
                <c:pt idx="3006">
                  <c:v>-19.496228831649351</c:v>
                </c:pt>
                <c:pt idx="3007">
                  <c:v>-19.369562116673801</c:v>
                </c:pt>
                <c:pt idx="3008">
                  <c:v>#N/A</c:v>
                </c:pt>
                <c:pt idx="3009">
                  <c:v>-19.411216961535711</c:v>
                </c:pt>
                <c:pt idx="3010">
                  <c:v>-19.397633560415919</c:v>
                </c:pt>
                <c:pt idx="3011">
                  <c:v>-19.363414283661449</c:v>
                </c:pt>
                <c:pt idx="3012">
                  <c:v>-19.351359125557309</c:v>
                </c:pt>
                <c:pt idx="3013">
                  <c:v>#N/A</c:v>
                </c:pt>
                <c:pt idx="3014">
                  <c:v>-18.846602508019831</c:v>
                </c:pt>
                <c:pt idx="3015">
                  <c:v>-18.880046725560341</c:v>
                </c:pt>
                <c:pt idx="3016">
                  <c:v>-18.980128579777912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-20.6034923650179</c:v>
                </c:pt>
                <c:pt idx="3025">
                  <c:v>-20.665447897623402</c:v>
                </c:pt>
                <c:pt idx="3026">
                  <c:v>-20.9836785479031</c:v>
                </c:pt>
                <c:pt idx="3027">
                  <c:v>-20.906690140845068</c:v>
                </c:pt>
                <c:pt idx="3028">
                  <c:v>#N/A</c:v>
                </c:pt>
                <c:pt idx="3029">
                  <c:v>#N/A</c:v>
                </c:pt>
                <c:pt idx="3030">
                  <c:v>-21.247248716067499</c:v>
                </c:pt>
                <c:pt idx="3031">
                  <c:v>-21.172064331350519</c:v>
                </c:pt>
                <c:pt idx="3032">
                  <c:v>#N/A</c:v>
                </c:pt>
                <c:pt idx="3033">
                  <c:v>#N/A</c:v>
                </c:pt>
                <c:pt idx="3034">
                  <c:v>-21.972242512783051</c:v>
                </c:pt>
                <c:pt idx="3035">
                  <c:v>-21.949437381265529</c:v>
                </c:pt>
                <c:pt idx="3036">
                  <c:v>-21.96241258741259</c:v>
                </c:pt>
                <c:pt idx="3037">
                  <c:v>-22.009045812664141</c:v>
                </c:pt>
                <c:pt idx="3038">
                  <c:v>#N/A</c:v>
                </c:pt>
                <c:pt idx="3039">
                  <c:v>-22.231104651162791</c:v>
                </c:pt>
                <c:pt idx="3040">
                  <c:v>-22.038947827350679</c:v>
                </c:pt>
                <c:pt idx="3041">
                  <c:v>-22.038947827350679</c:v>
                </c:pt>
                <c:pt idx="3042">
                  <c:v>-22.213352685050801</c:v>
                </c:pt>
                <c:pt idx="3043">
                  <c:v>#N/A</c:v>
                </c:pt>
                <c:pt idx="3044">
                  <c:v>#N/A</c:v>
                </c:pt>
                <c:pt idx="3045">
                  <c:v>-23.796296296296301</c:v>
                </c:pt>
                <c:pt idx="3046">
                  <c:v>-23.895253682487731</c:v>
                </c:pt>
                <c:pt idx="3047">
                  <c:v>-24.003410786612658</c:v>
                </c:pt>
                <c:pt idx="3048">
                  <c:v>#N/A</c:v>
                </c:pt>
                <c:pt idx="3049">
                  <c:v>#N/A</c:v>
                </c:pt>
                <c:pt idx="3050">
                  <c:v>-24.57555178268251</c:v>
                </c:pt>
                <c:pt idx="3051">
                  <c:v>-24.563141139016629</c:v>
                </c:pt>
                <c:pt idx="3052">
                  <c:v>-24.915134370579921</c:v>
                </c:pt>
                <c:pt idx="3053">
                  <c:v>#N/A</c:v>
                </c:pt>
                <c:pt idx="3054">
                  <c:v>#N/A</c:v>
                </c:pt>
                <c:pt idx="3055">
                  <c:v>-24.95756718528996</c:v>
                </c:pt>
                <c:pt idx="3056">
                  <c:v>-25.03704749135559</c:v>
                </c:pt>
                <c:pt idx="3057">
                  <c:v>-25.074331020812689</c:v>
                </c:pt>
                <c:pt idx="3058">
                  <c:v>#N/A</c:v>
                </c:pt>
                <c:pt idx="3059">
                  <c:v>#N/A</c:v>
                </c:pt>
                <c:pt idx="3060">
                  <c:v>-25.140021269053531</c:v>
                </c:pt>
                <c:pt idx="3061">
                  <c:v>-25.378734248902731</c:v>
                </c:pt>
                <c:pt idx="3062">
                  <c:v>-25.371549893842889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-25.737948609046509</c:v>
                </c:pt>
                <c:pt idx="3067">
                  <c:v>-25.373346607879391</c:v>
                </c:pt>
                <c:pt idx="3068">
                  <c:v>#N/A</c:v>
                </c:pt>
                <c:pt idx="3069">
                  <c:v>#N/A</c:v>
                </c:pt>
                <c:pt idx="3070">
                  <c:v>-25.64357843834447</c:v>
                </c:pt>
                <c:pt idx="3071">
                  <c:v>-24.278571428571428</c:v>
                </c:pt>
                <c:pt idx="3072">
                  <c:v>-24.294793972720129</c:v>
                </c:pt>
                <c:pt idx="3073">
                  <c:v>#N/A</c:v>
                </c:pt>
                <c:pt idx="3074">
                  <c:v>#N/A</c:v>
                </c:pt>
                <c:pt idx="3075">
                  <c:v>-22.590860021590501</c:v>
                </c:pt>
                <c:pt idx="3076">
                  <c:v>-22.11171171171171</c:v>
                </c:pt>
                <c:pt idx="3077">
                  <c:v>-22.244662435083669</c:v>
                </c:pt>
                <c:pt idx="3078">
                  <c:v>#N/A</c:v>
                </c:pt>
                <c:pt idx="3079">
                  <c:v>-21.048776915189691</c:v>
                </c:pt>
                <c:pt idx="3080">
                  <c:v>-20.758879329362451</c:v>
                </c:pt>
                <c:pt idx="3081">
                  <c:v>-20.748749632244781</c:v>
                </c:pt>
                <c:pt idx="3082">
                  <c:v>-20.567219152854509</c:v>
                </c:pt>
                <c:pt idx="3083">
                  <c:v>-20.60708760038311</c:v>
                </c:pt>
                <c:pt idx="3084">
                  <c:v>#N/A</c:v>
                </c:pt>
                <c:pt idx="3085">
                  <c:v>#N/A</c:v>
                </c:pt>
                <c:pt idx="3086">
                  <c:v>-20.014814814814809</c:v>
                </c:pt>
                <c:pt idx="3087">
                  <c:v>#N/A</c:v>
                </c:pt>
                <c:pt idx="3088">
                  <c:v>-19.539801921215279</c:v>
                </c:pt>
                <c:pt idx="3089">
                  <c:v>-19.216362001798021</c:v>
                </c:pt>
                <c:pt idx="3090">
                  <c:v>-19.685157421289361</c:v>
                </c:pt>
                <c:pt idx="3091">
                  <c:v>-19.311591473977561</c:v>
                </c:pt>
                <c:pt idx="3092">
                  <c:v>#N/A</c:v>
                </c:pt>
                <c:pt idx="3093">
                  <c:v>#N/A</c:v>
                </c:pt>
                <c:pt idx="3094">
                  <c:v>-18.663036902601331</c:v>
                </c:pt>
                <c:pt idx="3095">
                  <c:v>-17.6730373867357</c:v>
                </c:pt>
                <c:pt idx="3096">
                  <c:v>-17.569010218087541</c:v>
                </c:pt>
                <c:pt idx="3097">
                  <c:v>#N/A</c:v>
                </c:pt>
                <c:pt idx="3098">
                  <c:v>#N/A</c:v>
                </c:pt>
                <c:pt idx="3099">
                  <c:v>-14.04334078815455</c:v>
                </c:pt>
                <c:pt idx="3100">
                  <c:v>-13.92238713667285</c:v>
                </c:pt>
                <c:pt idx="3101">
                  <c:v>-13.878120638858739</c:v>
                </c:pt>
                <c:pt idx="3102">
                  <c:v>#N/A</c:v>
                </c:pt>
                <c:pt idx="3103">
                  <c:v>#N/A</c:v>
                </c:pt>
                <c:pt idx="3104">
                  <c:v>-11.519106777795249</c:v>
                </c:pt>
                <c:pt idx="3105">
                  <c:v>-10.53379658875553</c:v>
                </c:pt>
                <c:pt idx="3106">
                  <c:v>-10.052157420578469</c:v>
                </c:pt>
                <c:pt idx="3107">
                  <c:v>#N/A</c:v>
                </c:pt>
                <c:pt idx="3108">
                  <c:v>#N/A</c:v>
                </c:pt>
                <c:pt idx="3109">
                  <c:v>-6.5499040307101728</c:v>
                </c:pt>
                <c:pt idx="3110">
                  <c:v>-6.5565886502083996</c:v>
                </c:pt>
                <c:pt idx="3111">
                  <c:v>-6.0988348734431499</c:v>
                </c:pt>
                <c:pt idx="31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F-484D-A467-ACD6A5DB4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PPI与水泥价格!$C$20</c15:sqref>
                        </c15:formulaRef>
                      </c:ext>
                    </c:extLst>
                    <c:strCache>
                      <c:ptCount val="1"/>
                      <c:pt idx="0">
                        <c:v>中国:PPI:石膏、水泥制品及类似制品制造:当月同比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PPI与水泥价格!$A$21:$A$3133</c15:sqref>
                        </c15:formulaRef>
                      </c:ext>
                    </c:extLst>
                    <c:numCache>
                      <c:formatCode>yyyy\-mm\-dd</c:formatCode>
                      <c:ptCount val="3113"/>
                      <c:pt idx="0">
                        <c:v>39113</c:v>
                      </c:pt>
                      <c:pt idx="1">
                        <c:v>39141</c:v>
                      </c:pt>
                      <c:pt idx="2">
                        <c:v>39172</c:v>
                      </c:pt>
                      <c:pt idx="3">
                        <c:v>39202</c:v>
                      </c:pt>
                      <c:pt idx="4">
                        <c:v>39233</c:v>
                      </c:pt>
                      <c:pt idx="5">
                        <c:v>39263</c:v>
                      </c:pt>
                      <c:pt idx="6">
                        <c:v>39294</c:v>
                      </c:pt>
                      <c:pt idx="7">
                        <c:v>39325</c:v>
                      </c:pt>
                      <c:pt idx="8">
                        <c:v>39355</c:v>
                      </c:pt>
                      <c:pt idx="9">
                        <c:v>39386</c:v>
                      </c:pt>
                      <c:pt idx="10">
                        <c:v>39416</c:v>
                      </c:pt>
                      <c:pt idx="11">
                        <c:v>39447</c:v>
                      </c:pt>
                      <c:pt idx="12">
                        <c:v>39478</c:v>
                      </c:pt>
                      <c:pt idx="13">
                        <c:v>39507</c:v>
                      </c:pt>
                      <c:pt idx="14">
                        <c:v>39538</c:v>
                      </c:pt>
                      <c:pt idx="15">
                        <c:v>39568</c:v>
                      </c:pt>
                      <c:pt idx="16">
                        <c:v>39599</c:v>
                      </c:pt>
                      <c:pt idx="17">
                        <c:v>39629</c:v>
                      </c:pt>
                      <c:pt idx="18">
                        <c:v>39660</c:v>
                      </c:pt>
                      <c:pt idx="19">
                        <c:v>39691</c:v>
                      </c:pt>
                      <c:pt idx="20">
                        <c:v>39721</c:v>
                      </c:pt>
                      <c:pt idx="21">
                        <c:v>39752</c:v>
                      </c:pt>
                      <c:pt idx="22">
                        <c:v>39782</c:v>
                      </c:pt>
                      <c:pt idx="23">
                        <c:v>39813</c:v>
                      </c:pt>
                      <c:pt idx="24">
                        <c:v>39844</c:v>
                      </c:pt>
                      <c:pt idx="25">
                        <c:v>39872</c:v>
                      </c:pt>
                      <c:pt idx="26">
                        <c:v>39903</c:v>
                      </c:pt>
                      <c:pt idx="27">
                        <c:v>39933</c:v>
                      </c:pt>
                      <c:pt idx="28">
                        <c:v>39964</c:v>
                      </c:pt>
                      <c:pt idx="29">
                        <c:v>39994</c:v>
                      </c:pt>
                      <c:pt idx="30">
                        <c:v>40025</c:v>
                      </c:pt>
                      <c:pt idx="31">
                        <c:v>40056</c:v>
                      </c:pt>
                      <c:pt idx="32">
                        <c:v>40086</c:v>
                      </c:pt>
                      <c:pt idx="33">
                        <c:v>40117</c:v>
                      </c:pt>
                      <c:pt idx="34">
                        <c:v>40147</c:v>
                      </c:pt>
                      <c:pt idx="35">
                        <c:v>40178</c:v>
                      </c:pt>
                      <c:pt idx="36">
                        <c:v>40209</c:v>
                      </c:pt>
                      <c:pt idx="37">
                        <c:v>40237</c:v>
                      </c:pt>
                      <c:pt idx="38">
                        <c:v>40268</c:v>
                      </c:pt>
                      <c:pt idx="39">
                        <c:v>40298</c:v>
                      </c:pt>
                      <c:pt idx="40">
                        <c:v>40329</c:v>
                      </c:pt>
                      <c:pt idx="41">
                        <c:v>40359</c:v>
                      </c:pt>
                      <c:pt idx="42">
                        <c:v>40390</c:v>
                      </c:pt>
                      <c:pt idx="43">
                        <c:v>40421</c:v>
                      </c:pt>
                      <c:pt idx="44">
                        <c:v>40451</c:v>
                      </c:pt>
                      <c:pt idx="45">
                        <c:v>40482</c:v>
                      </c:pt>
                      <c:pt idx="46">
                        <c:v>40512</c:v>
                      </c:pt>
                      <c:pt idx="47">
                        <c:v>40543</c:v>
                      </c:pt>
                      <c:pt idx="48">
                        <c:v>40574</c:v>
                      </c:pt>
                      <c:pt idx="49">
                        <c:v>40602</c:v>
                      </c:pt>
                      <c:pt idx="50">
                        <c:v>40633</c:v>
                      </c:pt>
                      <c:pt idx="51">
                        <c:v>40663</c:v>
                      </c:pt>
                      <c:pt idx="52">
                        <c:v>40694</c:v>
                      </c:pt>
                      <c:pt idx="53">
                        <c:v>40724</c:v>
                      </c:pt>
                      <c:pt idx="54">
                        <c:v>40755</c:v>
                      </c:pt>
                      <c:pt idx="55">
                        <c:v>40786</c:v>
                      </c:pt>
                      <c:pt idx="56">
                        <c:v>40795</c:v>
                      </c:pt>
                      <c:pt idx="57">
                        <c:v>40814</c:v>
                      </c:pt>
                      <c:pt idx="58">
                        <c:v>40816</c:v>
                      </c:pt>
                      <c:pt idx="59">
                        <c:v>40826</c:v>
                      </c:pt>
                      <c:pt idx="60">
                        <c:v>40827</c:v>
                      </c:pt>
                      <c:pt idx="61">
                        <c:v>40828</c:v>
                      </c:pt>
                      <c:pt idx="62">
                        <c:v>40830</c:v>
                      </c:pt>
                      <c:pt idx="63">
                        <c:v>40833</c:v>
                      </c:pt>
                      <c:pt idx="64">
                        <c:v>40834</c:v>
                      </c:pt>
                      <c:pt idx="65">
                        <c:v>40835</c:v>
                      </c:pt>
                      <c:pt idx="66">
                        <c:v>40841</c:v>
                      </c:pt>
                      <c:pt idx="67">
                        <c:v>40842</c:v>
                      </c:pt>
                      <c:pt idx="68">
                        <c:v>40844</c:v>
                      </c:pt>
                      <c:pt idx="69">
                        <c:v>40847</c:v>
                      </c:pt>
                      <c:pt idx="70">
                        <c:v>40848</c:v>
                      </c:pt>
                      <c:pt idx="71">
                        <c:v>40849</c:v>
                      </c:pt>
                      <c:pt idx="72">
                        <c:v>40850</c:v>
                      </c:pt>
                      <c:pt idx="73">
                        <c:v>40851</c:v>
                      </c:pt>
                      <c:pt idx="74">
                        <c:v>40854</c:v>
                      </c:pt>
                      <c:pt idx="75">
                        <c:v>40855</c:v>
                      </c:pt>
                      <c:pt idx="76">
                        <c:v>40856</c:v>
                      </c:pt>
                      <c:pt idx="77">
                        <c:v>40857</c:v>
                      </c:pt>
                      <c:pt idx="78">
                        <c:v>40858</c:v>
                      </c:pt>
                      <c:pt idx="79">
                        <c:v>40861</c:v>
                      </c:pt>
                      <c:pt idx="80">
                        <c:v>40864</c:v>
                      </c:pt>
                      <c:pt idx="81">
                        <c:v>40865</c:v>
                      </c:pt>
                      <c:pt idx="82">
                        <c:v>40869</c:v>
                      </c:pt>
                      <c:pt idx="83">
                        <c:v>40870</c:v>
                      </c:pt>
                      <c:pt idx="84">
                        <c:v>40871</c:v>
                      </c:pt>
                      <c:pt idx="85">
                        <c:v>40872</c:v>
                      </c:pt>
                      <c:pt idx="86">
                        <c:v>40875</c:v>
                      </c:pt>
                      <c:pt idx="87">
                        <c:v>40877</c:v>
                      </c:pt>
                      <c:pt idx="88">
                        <c:v>40890</c:v>
                      </c:pt>
                      <c:pt idx="89">
                        <c:v>40893</c:v>
                      </c:pt>
                      <c:pt idx="90">
                        <c:v>40896</c:v>
                      </c:pt>
                      <c:pt idx="91">
                        <c:v>40897</c:v>
                      </c:pt>
                      <c:pt idx="92">
                        <c:v>40899</c:v>
                      </c:pt>
                      <c:pt idx="93">
                        <c:v>40900</c:v>
                      </c:pt>
                      <c:pt idx="94">
                        <c:v>40903</c:v>
                      </c:pt>
                      <c:pt idx="95">
                        <c:v>40904</c:v>
                      </c:pt>
                      <c:pt idx="96">
                        <c:v>40907</c:v>
                      </c:pt>
                      <c:pt idx="97">
                        <c:v>40908</c:v>
                      </c:pt>
                      <c:pt idx="98">
                        <c:v>40912</c:v>
                      </c:pt>
                      <c:pt idx="99">
                        <c:v>40914</c:v>
                      </c:pt>
                      <c:pt idx="100">
                        <c:v>40919</c:v>
                      </c:pt>
                      <c:pt idx="101">
                        <c:v>40921</c:v>
                      </c:pt>
                      <c:pt idx="102">
                        <c:v>40924</c:v>
                      </c:pt>
                      <c:pt idx="103">
                        <c:v>40939</c:v>
                      </c:pt>
                      <c:pt idx="104">
                        <c:v>40968</c:v>
                      </c:pt>
                      <c:pt idx="105">
                        <c:v>40969</c:v>
                      </c:pt>
                      <c:pt idx="106">
                        <c:v>40970</c:v>
                      </c:pt>
                      <c:pt idx="107">
                        <c:v>40973</c:v>
                      </c:pt>
                      <c:pt idx="108">
                        <c:v>40974</c:v>
                      </c:pt>
                      <c:pt idx="109">
                        <c:v>40975</c:v>
                      </c:pt>
                      <c:pt idx="110">
                        <c:v>40976</c:v>
                      </c:pt>
                      <c:pt idx="111">
                        <c:v>40977</c:v>
                      </c:pt>
                      <c:pt idx="112">
                        <c:v>40980</c:v>
                      </c:pt>
                      <c:pt idx="113">
                        <c:v>40982</c:v>
                      </c:pt>
                      <c:pt idx="114">
                        <c:v>40983</c:v>
                      </c:pt>
                      <c:pt idx="115">
                        <c:v>40984</c:v>
                      </c:pt>
                      <c:pt idx="116">
                        <c:v>40987</c:v>
                      </c:pt>
                      <c:pt idx="117">
                        <c:v>40988</c:v>
                      </c:pt>
                      <c:pt idx="118">
                        <c:v>40990</c:v>
                      </c:pt>
                      <c:pt idx="119">
                        <c:v>40991</c:v>
                      </c:pt>
                      <c:pt idx="120">
                        <c:v>40994</c:v>
                      </c:pt>
                      <c:pt idx="121">
                        <c:v>40995</c:v>
                      </c:pt>
                      <c:pt idx="122">
                        <c:v>40996</c:v>
                      </c:pt>
                      <c:pt idx="123">
                        <c:v>40997</c:v>
                      </c:pt>
                      <c:pt idx="124">
                        <c:v>40998</c:v>
                      </c:pt>
                      <c:pt idx="125">
                        <c:v>40999</c:v>
                      </c:pt>
                      <c:pt idx="126">
                        <c:v>41004</c:v>
                      </c:pt>
                      <c:pt idx="127">
                        <c:v>41005</c:v>
                      </c:pt>
                      <c:pt idx="128">
                        <c:v>41008</c:v>
                      </c:pt>
                      <c:pt idx="129">
                        <c:v>41009</c:v>
                      </c:pt>
                      <c:pt idx="130">
                        <c:v>41010</c:v>
                      </c:pt>
                      <c:pt idx="131">
                        <c:v>41011</c:v>
                      </c:pt>
                      <c:pt idx="132">
                        <c:v>41012</c:v>
                      </c:pt>
                      <c:pt idx="133">
                        <c:v>41015</c:v>
                      </c:pt>
                      <c:pt idx="134">
                        <c:v>41016</c:v>
                      </c:pt>
                      <c:pt idx="135">
                        <c:v>41017</c:v>
                      </c:pt>
                      <c:pt idx="136">
                        <c:v>41018</c:v>
                      </c:pt>
                      <c:pt idx="137">
                        <c:v>41019</c:v>
                      </c:pt>
                      <c:pt idx="138">
                        <c:v>41022</c:v>
                      </c:pt>
                      <c:pt idx="139">
                        <c:v>41023</c:v>
                      </c:pt>
                      <c:pt idx="140">
                        <c:v>41024</c:v>
                      </c:pt>
                      <c:pt idx="141">
                        <c:v>41026</c:v>
                      </c:pt>
                      <c:pt idx="142">
                        <c:v>41029</c:v>
                      </c:pt>
                      <c:pt idx="143">
                        <c:v>41031</c:v>
                      </c:pt>
                      <c:pt idx="144">
                        <c:v>41032</c:v>
                      </c:pt>
                      <c:pt idx="145">
                        <c:v>41033</c:v>
                      </c:pt>
                      <c:pt idx="146">
                        <c:v>41036</c:v>
                      </c:pt>
                      <c:pt idx="147">
                        <c:v>41037</c:v>
                      </c:pt>
                      <c:pt idx="148">
                        <c:v>41038</c:v>
                      </c:pt>
                      <c:pt idx="149">
                        <c:v>41039</c:v>
                      </c:pt>
                      <c:pt idx="150">
                        <c:v>41040</c:v>
                      </c:pt>
                      <c:pt idx="151">
                        <c:v>41043</c:v>
                      </c:pt>
                      <c:pt idx="152">
                        <c:v>41044</c:v>
                      </c:pt>
                      <c:pt idx="153">
                        <c:v>41045</c:v>
                      </c:pt>
                      <c:pt idx="154">
                        <c:v>41046</c:v>
                      </c:pt>
                      <c:pt idx="155">
                        <c:v>41047</c:v>
                      </c:pt>
                      <c:pt idx="156">
                        <c:v>41050</c:v>
                      </c:pt>
                      <c:pt idx="157">
                        <c:v>41051</c:v>
                      </c:pt>
                      <c:pt idx="158">
                        <c:v>41052</c:v>
                      </c:pt>
                      <c:pt idx="159">
                        <c:v>41053</c:v>
                      </c:pt>
                      <c:pt idx="160">
                        <c:v>41054</c:v>
                      </c:pt>
                      <c:pt idx="161">
                        <c:v>41057</c:v>
                      </c:pt>
                      <c:pt idx="162">
                        <c:v>41058</c:v>
                      </c:pt>
                      <c:pt idx="163">
                        <c:v>41059</c:v>
                      </c:pt>
                      <c:pt idx="164">
                        <c:v>41060</c:v>
                      </c:pt>
                      <c:pt idx="165">
                        <c:v>41061</c:v>
                      </c:pt>
                      <c:pt idx="166">
                        <c:v>41064</c:v>
                      </c:pt>
                      <c:pt idx="167">
                        <c:v>41065</c:v>
                      </c:pt>
                      <c:pt idx="168">
                        <c:v>41066</c:v>
                      </c:pt>
                      <c:pt idx="169">
                        <c:v>41067</c:v>
                      </c:pt>
                      <c:pt idx="170">
                        <c:v>41068</c:v>
                      </c:pt>
                      <c:pt idx="171">
                        <c:v>41071</c:v>
                      </c:pt>
                      <c:pt idx="172">
                        <c:v>41072</c:v>
                      </c:pt>
                      <c:pt idx="173">
                        <c:v>41073</c:v>
                      </c:pt>
                      <c:pt idx="174">
                        <c:v>41074</c:v>
                      </c:pt>
                      <c:pt idx="175">
                        <c:v>41075</c:v>
                      </c:pt>
                      <c:pt idx="176">
                        <c:v>41078</c:v>
                      </c:pt>
                      <c:pt idx="177">
                        <c:v>41079</c:v>
                      </c:pt>
                      <c:pt idx="178">
                        <c:v>41080</c:v>
                      </c:pt>
                      <c:pt idx="179">
                        <c:v>41081</c:v>
                      </c:pt>
                      <c:pt idx="180">
                        <c:v>41085</c:v>
                      </c:pt>
                      <c:pt idx="181">
                        <c:v>41086</c:v>
                      </c:pt>
                      <c:pt idx="182">
                        <c:v>41087</c:v>
                      </c:pt>
                      <c:pt idx="183">
                        <c:v>41090</c:v>
                      </c:pt>
                      <c:pt idx="184">
                        <c:v>41103</c:v>
                      </c:pt>
                      <c:pt idx="185">
                        <c:v>41106</c:v>
                      </c:pt>
                      <c:pt idx="186">
                        <c:v>41107</c:v>
                      </c:pt>
                      <c:pt idx="187">
                        <c:v>41108</c:v>
                      </c:pt>
                      <c:pt idx="188">
                        <c:v>41109</c:v>
                      </c:pt>
                      <c:pt idx="189">
                        <c:v>41110</c:v>
                      </c:pt>
                      <c:pt idx="190">
                        <c:v>41113</c:v>
                      </c:pt>
                      <c:pt idx="191">
                        <c:v>41114</c:v>
                      </c:pt>
                      <c:pt idx="192">
                        <c:v>41115</c:v>
                      </c:pt>
                      <c:pt idx="193">
                        <c:v>41116</c:v>
                      </c:pt>
                      <c:pt idx="194">
                        <c:v>41117</c:v>
                      </c:pt>
                      <c:pt idx="195">
                        <c:v>41120</c:v>
                      </c:pt>
                      <c:pt idx="196">
                        <c:v>41121</c:v>
                      </c:pt>
                      <c:pt idx="197">
                        <c:v>41122</c:v>
                      </c:pt>
                      <c:pt idx="198">
                        <c:v>41123</c:v>
                      </c:pt>
                      <c:pt idx="199">
                        <c:v>41124</c:v>
                      </c:pt>
                      <c:pt idx="200">
                        <c:v>41127</c:v>
                      </c:pt>
                      <c:pt idx="201">
                        <c:v>41128</c:v>
                      </c:pt>
                      <c:pt idx="202">
                        <c:v>41129</c:v>
                      </c:pt>
                      <c:pt idx="203">
                        <c:v>41130</c:v>
                      </c:pt>
                      <c:pt idx="204">
                        <c:v>41131</c:v>
                      </c:pt>
                      <c:pt idx="205">
                        <c:v>41134</c:v>
                      </c:pt>
                      <c:pt idx="206">
                        <c:v>41135</c:v>
                      </c:pt>
                      <c:pt idx="207">
                        <c:v>41136</c:v>
                      </c:pt>
                      <c:pt idx="208">
                        <c:v>41137</c:v>
                      </c:pt>
                      <c:pt idx="209">
                        <c:v>41138</c:v>
                      </c:pt>
                      <c:pt idx="210">
                        <c:v>41141</c:v>
                      </c:pt>
                      <c:pt idx="211">
                        <c:v>41142</c:v>
                      </c:pt>
                      <c:pt idx="212">
                        <c:v>41143</c:v>
                      </c:pt>
                      <c:pt idx="213">
                        <c:v>41144</c:v>
                      </c:pt>
                      <c:pt idx="214">
                        <c:v>41145</c:v>
                      </c:pt>
                      <c:pt idx="215">
                        <c:v>41148</c:v>
                      </c:pt>
                      <c:pt idx="216">
                        <c:v>41149</c:v>
                      </c:pt>
                      <c:pt idx="217">
                        <c:v>41150</c:v>
                      </c:pt>
                      <c:pt idx="218">
                        <c:v>41151</c:v>
                      </c:pt>
                      <c:pt idx="219">
                        <c:v>41152</c:v>
                      </c:pt>
                      <c:pt idx="220">
                        <c:v>41155</c:v>
                      </c:pt>
                      <c:pt idx="221">
                        <c:v>41156</c:v>
                      </c:pt>
                      <c:pt idx="222">
                        <c:v>41157</c:v>
                      </c:pt>
                      <c:pt idx="223">
                        <c:v>41158</c:v>
                      </c:pt>
                      <c:pt idx="224">
                        <c:v>41159</c:v>
                      </c:pt>
                      <c:pt idx="225">
                        <c:v>41162</c:v>
                      </c:pt>
                      <c:pt idx="226">
                        <c:v>41163</c:v>
                      </c:pt>
                      <c:pt idx="227">
                        <c:v>41164</c:v>
                      </c:pt>
                      <c:pt idx="228">
                        <c:v>41165</c:v>
                      </c:pt>
                      <c:pt idx="229">
                        <c:v>41166</c:v>
                      </c:pt>
                      <c:pt idx="230">
                        <c:v>41169</c:v>
                      </c:pt>
                      <c:pt idx="231">
                        <c:v>41170</c:v>
                      </c:pt>
                      <c:pt idx="232">
                        <c:v>41171</c:v>
                      </c:pt>
                      <c:pt idx="233">
                        <c:v>41172</c:v>
                      </c:pt>
                      <c:pt idx="234">
                        <c:v>41173</c:v>
                      </c:pt>
                      <c:pt idx="235">
                        <c:v>41176</c:v>
                      </c:pt>
                      <c:pt idx="236">
                        <c:v>41177</c:v>
                      </c:pt>
                      <c:pt idx="237">
                        <c:v>41178</c:v>
                      </c:pt>
                      <c:pt idx="238">
                        <c:v>41179</c:v>
                      </c:pt>
                      <c:pt idx="239">
                        <c:v>41180</c:v>
                      </c:pt>
                      <c:pt idx="240">
                        <c:v>41182</c:v>
                      </c:pt>
                      <c:pt idx="241">
                        <c:v>41190</c:v>
                      </c:pt>
                      <c:pt idx="242">
                        <c:v>41191</c:v>
                      </c:pt>
                      <c:pt idx="243">
                        <c:v>41192</c:v>
                      </c:pt>
                      <c:pt idx="244">
                        <c:v>41193</c:v>
                      </c:pt>
                      <c:pt idx="245">
                        <c:v>41194</c:v>
                      </c:pt>
                      <c:pt idx="246">
                        <c:v>41197</c:v>
                      </c:pt>
                      <c:pt idx="247">
                        <c:v>41198</c:v>
                      </c:pt>
                      <c:pt idx="248">
                        <c:v>41199</c:v>
                      </c:pt>
                      <c:pt idx="249">
                        <c:v>41200</c:v>
                      </c:pt>
                      <c:pt idx="250">
                        <c:v>41201</c:v>
                      </c:pt>
                      <c:pt idx="251">
                        <c:v>41204</c:v>
                      </c:pt>
                      <c:pt idx="252">
                        <c:v>41205</c:v>
                      </c:pt>
                      <c:pt idx="253">
                        <c:v>41206</c:v>
                      </c:pt>
                      <c:pt idx="254">
                        <c:v>41207</c:v>
                      </c:pt>
                      <c:pt idx="255">
                        <c:v>41208</c:v>
                      </c:pt>
                      <c:pt idx="256">
                        <c:v>41211</c:v>
                      </c:pt>
                      <c:pt idx="257">
                        <c:v>41212</c:v>
                      </c:pt>
                      <c:pt idx="258">
                        <c:v>41213</c:v>
                      </c:pt>
                      <c:pt idx="259">
                        <c:v>41214</c:v>
                      </c:pt>
                      <c:pt idx="260">
                        <c:v>41215</c:v>
                      </c:pt>
                      <c:pt idx="261">
                        <c:v>41218</c:v>
                      </c:pt>
                      <c:pt idx="262">
                        <c:v>41219</c:v>
                      </c:pt>
                      <c:pt idx="263">
                        <c:v>41220</c:v>
                      </c:pt>
                      <c:pt idx="264">
                        <c:v>41221</c:v>
                      </c:pt>
                      <c:pt idx="265">
                        <c:v>41222</c:v>
                      </c:pt>
                      <c:pt idx="266">
                        <c:v>41225</c:v>
                      </c:pt>
                      <c:pt idx="267">
                        <c:v>41226</c:v>
                      </c:pt>
                      <c:pt idx="268">
                        <c:v>41227</c:v>
                      </c:pt>
                      <c:pt idx="269">
                        <c:v>41228</c:v>
                      </c:pt>
                      <c:pt idx="270">
                        <c:v>41229</c:v>
                      </c:pt>
                      <c:pt idx="271">
                        <c:v>41232</c:v>
                      </c:pt>
                      <c:pt idx="272">
                        <c:v>41233</c:v>
                      </c:pt>
                      <c:pt idx="273">
                        <c:v>41234</c:v>
                      </c:pt>
                      <c:pt idx="274">
                        <c:v>41235</c:v>
                      </c:pt>
                      <c:pt idx="275">
                        <c:v>41236</c:v>
                      </c:pt>
                      <c:pt idx="276">
                        <c:v>41239</c:v>
                      </c:pt>
                      <c:pt idx="277">
                        <c:v>41240</c:v>
                      </c:pt>
                      <c:pt idx="278">
                        <c:v>41241</c:v>
                      </c:pt>
                      <c:pt idx="279">
                        <c:v>41242</c:v>
                      </c:pt>
                      <c:pt idx="280">
                        <c:v>41243</c:v>
                      </c:pt>
                      <c:pt idx="281">
                        <c:v>41246</c:v>
                      </c:pt>
                      <c:pt idx="282">
                        <c:v>41247</c:v>
                      </c:pt>
                      <c:pt idx="283">
                        <c:v>41248</c:v>
                      </c:pt>
                      <c:pt idx="284">
                        <c:v>41249</c:v>
                      </c:pt>
                      <c:pt idx="285">
                        <c:v>41250</c:v>
                      </c:pt>
                      <c:pt idx="286">
                        <c:v>41253</c:v>
                      </c:pt>
                      <c:pt idx="287">
                        <c:v>41254</c:v>
                      </c:pt>
                      <c:pt idx="288">
                        <c:v>41255</c:v>
                      </c:pt>
                      <c:pt idx="289">
                        <c:v>41256</c:v>
                      </c:pt>
                      <c:pt idx="290">
                        <c:v>41257</c:v>
                      </c:pt>
                      <c:pt idx="291">
                        <c:v>41260</c:v>
                      </c:pt>
                      <c:pt idx="292">
                        <c:v>41261</c:v>
                      </c:pt>
                      <c:pt idx="293">
                        <c:v>41262</c:v>
                      </c:pt>
                      <c:pt idx="294">
                        <c:v>41263</c:v>
                      </c:pt>
                      <c:pt idx="295">
                        <c:v>41264</c:v>
                      </c:pt>
                      <c:pt idx="296">
                        <c:v>41267</c:v>
                      </c:pt>
                      <c:pt idx="297">
                        <c:v>41268</c:v>
                      </c:pt>
                      <c:pt idx="298">
                        <c:v>41269</c:v>
                      </c:pt>
                      <c:pt idx="299">
                        <c:v>41270</c:v>
                      </c:pt>
                      <c:pt idx="300">
                        <c:v>41271</c:v>
                      </c:pt>
                      <c:pt idx="301">
                        <c:v>41274</c:v>
                      </c:pt>
                      <c:pt idx="302">
                        <c:v>41278</c:v>
                      </c:pt>
                      <c:pt idx="303">
                        <c:v>41281</c:v>
                      </c:pt>
                      <c:pt idx="304">
                        <c:v>41282</c:v>
                      </c:pt>
                      <c:pt idx="305">
                        <c:v>41283</c:v>
                      </c:pt>
                      <c:pt idx="306">
                        <c:v>41284</c:v>
                      </c:pt>
                      <c:pt idx="307">
                        <c:v>41285</c:v>
                      </c:pt>
                      <c:pt idx="308">
                        <c:v>41288</c:v>
                      </c:pt>
                      <c:pt idx="309">
                        <c:v>41289</c:v>
                      </c:pt>
                      <c:pt idx="310">
                        <c:v>41290</c:v>
                      </c:pt>
                      <c:pt idx="311">
                        <c:v>41291</c:v>
                      </c:pt>
                      <c:pt idx="312">
                        <c:v>41292</c:v>
                      </c:pt>
                      <c:pt idx="313">
                        <c:v>41295</c:v>
                      </c:pt>
                      <c:pt idx="314">
                        <c:v>41296</c:v>
                      </c:pt>
                      <c:pt idx="315">
                        <c:v>41297</c:v>
                      </c:pt>
                      <c:pt idx="316">
                        <c:v>41298</c:v>
                      </c:pt>
                      <c:pt idx="317">
                        <c:v>41299</c:v>
                      </c:pt>
                      <c:pt idx="318">
                        <c:v>41302</c:v>
                      </c:pt>
                      <c:pt idx="319">
                        <c:v>41303</c:v>
                      </c:pt>
                      <c:pt idx="320">
                        <c:v>41304</c:v>
                      </c:pt>
                      <c:pt idx="321">
                        <c:v>41305</c:v>
                      </c:pt>
                      <c:pt idx="322">
                        <c:v>41306</c:v>
                      </c:pt>
                      <c:pt idx="323">
                        <c:v>41309</c:v>
                      </c:pt>
                      <c:pt idx="324">
                        <c:v>41310</c:v>
                      </c:pt>
                      <c:pt idx="325">
                        <c:v>41311</c:v>
                      </c:pt>
                      <c:pt idx="326">
                        <c:v>41312</c:v>
                      </c:pt>
                      <c:pt idx="327">
                        <c:v>41323</c:v>
                      </c:pt>
                      <c:pt idx="328">
                        <c:v>41324</c:v>
                      </c:pt>
                      <c:pt idx="329">
                        <c:v>41325</c:v>
                      </c:pt>
                      <c:pt idx="330">
                        <c:v>41326</c:v>
                      </c:pt>
                      <c:pt idx="331">
                        <c:v>41327</c:v>
                      </c:pt>
                      <c:pt idx="332">
                        <c:v>41330</c:v>
                      </c:pt>
                      <c:pt idx="333">
                        <c:v>41331</c:v>
                      </c:pt>
                      <c:pt idx="334">
                        <c:v>41332</c:v>
                      </c:pt>
                      <c:pt idx="335">
                        <c:v>41333</c:v>
                      </c:pt>
                      <c:pt idx="336">
                        <c:v>41334</c:v>
                      </c:pt>
                      <c:pt idx="337">
                        <c:v>41337</c:v>
                      </c:pt>
                      <c:pt idx="338">
                        <c:v>41338</c:v>
                      </c:pt>
                      <c:pt idx="339">
                        <c:v>41339</c:v>
                      </c:pt>
                      <c:pt idx="340">
                        <c:v>41340</c:v>
                      </c:pt>
                      <c:pt idx="341">
                        <c:v>41341</c:v>
                      </c:pt>
                      <c:pt idx="342">
                        <c:v>41344</c:v>
                      </c:pt>
                      <c:pt idx="343">
                        <c:v>41345</c:v>
                      </c:pt>
                      <c:pt idx="344">
                        <c:v>41346</c:v>
                      </c:pt>
                      <c:pt idx="345">
                        <c:v>41347</c:v>
                      </c:pt>
                      <c:pt idx="346">
                        <c:v>41348</c:v>
                      </c:pt>
                      <c:pt idx="347">
                        <c:v>41351</c:v>
                      </c:pt>
                      <c:pt idx="348">
                        <c:v>41352</c:v>
                      </c:pt>
                      <c:pt idx="349">
                        <c:v>41353</c:v>
                      </c:pt>
                      <c:pt idx="350">
                        <c:v>41354</c:v>
                      </c:pt>
                      <c:pt idx="351">
                        <c:v>41355</c:v>
                      </c:pt>
                      <c:pt idx="352">
                        <c:v>41358</c:v>
                      </c:pt>
                      <c:pt idx="353">
                        <c:v>41359</c:v>
                      </c:pt>
                      <c:pt idx="354">
                        <c:v>41360</c:v>
                      </c:pt>
                      <c:pt idx="355">
                        <c:v>41361</c:v>
                      </c:pt>
                      <c:pt idx="356">
                        <c:v>41362</c:v>
                      </c:pt>
                      <c:pt idx="357">
                        <c:v>41364</c:v>
                      </c:pt>
                      <c:pt idx="358">
                        <c:v>41365</c:v>
                      </c:pt>
                      <c:pt idx="359">
                        <c:v>41366</c:v>
                      </c:pt>
                      <c:pt idx="360">
                        <c:v>41367</c:v>
                      </c:pt>
                      <c:pt idx="361">
                        <c:v>41372</c:v>
                      </c:pt>
                      <c:pt idx="362">
                        <c:v>41373</c:v>
                      </c:pt>
                      <c:pt idx="363">
                        <c:v>41374</c:v>
                      </c:pt>
                      <c:pt idx="364">
                        <c:v>41375</c:v>
                      </c:pt>
                      <c:pt idx="365">
                        <c:v>41376</c:v>
                      </c:pt>
                      <c:pt idx="366">
                        <c:v>41379</c:v>
                      </c:pt>
                      <c:pt idx="367">
                        <c:v>41380</c:v>
                      </c:pt>
                      <c:pt idx="368">
                        <c:v>41381</c:v>
                      </c:pt>
                      <c:pt idx="369">
                        <c:v>41382</c:v>
                      </c:pt>
                      <c:pt idx="370">
                        <c:v>41383</c:v>
                      </c:pt>
                      <c:pt idx="371">
                        <c:v>41386</c:v>
                      </c:pt>
                      <c:pt idx="372">
                        <c:v>41387</c:v>
                      </c:pt>
                      <c:pt idx="373">
                        <c:v>41388</c:v>
                      </c:pt>
                      <c:pt idx="374">
                        <c:v>41389</c:v>
                      </c:pt>
                      <c:pt idx="375">
                        <c:v>41390</c:v>
                      </c:pt>
                      <c:pt idx="376">
                        <c:v>41394</c:v>
                      </c:pt>
                      <c:pt idx="377">
                        <c:v>41396</c:v>
                      </c:pt>
                      <c:pt idx="378">
                        <c:v>41397</c:v>
                      </c:pt>
                      <c:pt idx="379">
                        <c:v>41400</c:v>
                      </c:pt>
                      <c:pt idx="380">
                        <c:v>41401</c:v>
                      </c:pt>
                      <c:pt idx="381">
                        <c:v>41402</c:v>
                      </c:pt>
                      <c:pt idx="382">
                        <c:v>41403</c:v>
                      </c:pt>
                      <c:pt idx="383">
                        <c:v>41404</c:v>
                      </c:pt>
                      <c:pt idx="384">
                        <c:v>41407</c:v>
                      </c:pt>
                      <c:pt idx="385">
                        <c:v>41408</c:v>
                      </c:pt>
                      <c:pt idx="386">
                        <c:v>41409</c:v>
                      </c:pt>
                      <c:pt idx="387">
                        <c:v>41410</c:v>
                      </c:pt>
                      <c:pt idx="388">
                        <c:v>41411</c:v>
                      </c:pt>
                      <c:pt idx="389">
                        <c:v>41414</c:v>
                      </c:pt>
                      <c:pt idx="390">
                        <c:v>41415</c:v>
                      </c:pt>
                      <c:pt idx="391">
                        <c:v>41416</c:v>
                      </c:pt>
                      <c:pt idx="392">
                        <c:v>41417</c:v>
                      </c:pt>
                      <c:pt idx="393">
                        <c:v>41418</c:v>
                      </c:pt>
                      <c:pt idx="394">
                        <c:v>41421</c:v>
                      </c:pt>
                      <c:pt idx="395">
                        <c:v>41422</c:v>
                      </c:pt>
                      <c:pt idx="396">
                        <c:v>41423</c:v>
                      </c:pt>
                      <c:pt idx="397">
                        <c:v>41424</c:v>
                      </c:pt>
                      <c:pt idx="398">
                        <c:v>41425</c:v>
                      </c:pt>
                      <c:pt idx="399">
                        <c:v>41428</c:v>
                      </c:pt>
                      <c:pt idx="400">
                        <c:v>41429</c:v>
                      </c:pt>
                      <c:pt idx="401">
                        <c:v>41430</c:v>
                      </c:pt>
                      <c:pt idx="402">
                        <c:v>41431</c:v>
                      </c:pt>
                      <c:pt idx="403">
                        <c:v>41432</c:v>
                      </c:pt>
                      <c:pt idx="404">
                        <c:v>41439</c:v>
                      </c:pt>
                      <c:pt idx="405">
                        <c:v>41442</c:v>
                      </c:pt>
                      <c:pt idx="406">
                        <c:v>41443</c:v>
                      </c:pt>
                      <c:pt idx="407">
                        <c:v>41444</c:v>
                      </c:pt>
                      <c:pt idx="408">
                        <c:v>41445</c:v>
                      </c:pt>
                      <c:pt idx="409">
                        <c:v>41446</c:v>
                      </c:pt>
                      <c:pt idx="410">
                        <c:v>41449</c:v>
                      </c:pt>
                      <c:pt idx="411">
                        <c:v>41450</c:v>
                      </c:pt>
                      <c:pt idx="412">
                        <c:v>41451</c:v>
                      </c:pt>
                      <c:pt idx="413">
                        <c:v>41452</c:v>
                      </c:pt>
                      <c:pt idx="414">
                        <c:v>41453</c:v>
                      </c:pt>
                      <c:pt idx="415">
                        <c:v>41455</c:v>
                      </c:pt>
                      <c:pt idx="416">
                        <c:v>41456</c:v>
                      </c:pt>
                      <c:pt idx="417">
                        <c:v>41457</c:v>
                      </c:pt>
                      <c:pt idx="418">
                        <c:v>41458</c:v>
                      </c:pt>
                      <c:pt idx="419">
                        <c:v>41459</c:v>
                      </c:pt>
                      <c:pt idx="420">
                        <c:v>41460</c:v>
                      </c:pt>
                      <c:pt idx="421">
                        <c:v>41463</c:v>
                      </c:pt>
                      <c:pt idx="422">
                        <c:v>41464</c:v>
                      </c:pt>
                      <c:pt idx="423">
                        <c:v>41465</c:v>
                      </c:pt>
                      <c:pt idx="424">
                        <c:v>41466</c:v>
                      </c:pt>
                      <c:pt idx="425">
                        <c:v>41467</c:v>
                      </c:pt>
                      <c:pt idx="426">
                        <c:v>41470</c:v>
                      </c:pt>
                      <c:pt idx="427">
                        <c:v>41471</c:v>
                      </c:pt>
                      <c:pt idx="428">
                        <c:v>41472</c:v>
                      </c:pt>
                      <c:pt idx="429">
                        <c:v>41473</c:v>
                      </c:pt>
                      <c:pt idx="430">
                        <c:v>41474</c:v>
                      </c:pt>
                      <c:pt idx="431">
                        <c:v>41477</c:v>
                      </c:pt>
                      <c:pt idx="432">
                        <c:v>41478</c:v>
                      </c:pt>
                      <c:pt idx="433">
                        <c:v>41479</c:v>
                      </c:pt>
                      <c:pt idx="434">
                        <c:v>41480</c:v>
                      </c:pt>
                      <c:pt idx="435">
                        <c:v>41481</c:v>
                      </c:pt>
                      <c:pt idx="436">
                        <c:v>41484</c:v>
                      </c:pt>
                      <c:pt idx="437">
                        <c:v>41485</c:v>
                      </c:pt>
                      <c:pt idx="438">
                        <c:v>41486</c:v>
                      </c:pt>
                      <c:pt idx="439">
                        <c:v>41487</c:v>
                      </c:pt>
                      <c:pt idx="440">
                        <c:v>41488</c:v>
                      </c:pt>
                      <c:pt idx="441">
                        <c:v>41491</c:v>
                      </c:pt>
                      <c:pt idx="442">
                        <c:v>41492</c:v>
                      </c:pt>
                      <c:pt idx="443">
                        <c:v>41493</c:v>
                      </c:pt>
                      <c:pt idx="444">
                        <c:v>41494</c:v>
                      </c:pt>
                      <c:pt idx="445">
                        <c:v>41495</c:v>
                      </c:pt>
                      <c:pt idx="446">
                        <c:v>41498</c:v>
                      </c:pt>
                      <c:pt idx="447">
                        <c:v>41499</c:v>
                      </c:pt>
                      <c:pt idx="448">
                        <c:v>41500</c:v>
                      </c:pt>
                      <c:pt idx="449">
                        <c:v>41501</c:v>
                      </c:pt>
                      <c:pt idx="450">
                        <c:v>41502</c:v>
                      </c:pt>
                      <c:pt idx="451">
                        <c:v>41505</c:v>
                      </c:pt>
                      <c:pt idx="452">
                        <c:v>41506</c:v>
                      </c:pt>
                      <c:pt idx="453">
                        <c:v>41507</c:v>
                      </c:pt>
                      <c:pt idx="454">
                        <c:v>41508</c:v>
                      </c:pt>
                      <c:pt idx="455">
                        <c:v>41509</c:v>
                      </c:pt>
                      <c:pt idx="456">
                        <c:v>41512</c:v>
                      </c:pt>
                      <c:pt idx="457">
                        <c:v>41513</c:v>
                      </c:pt>
                      <c:pt idx="458">
                        <c:v>41514</c:v>
                      </c:pt>
                      <c:pt idx="459">
                        <c:v>41515</c:v>
                      </c:pt>
                      <c:pt idx="460">
                        <c:v>41516</c:v>
                      </c:pt>
                      <c:pt idx="461">
                        <c:v>41517</c:v>
                      </c:pt>
                      <c:pt idx="462">
                        <c:v>41519</c:v>
                      </c:pt>
                      <c:pt idx="463">
                        <c:v>41520</c:v>
                      </c:pt>
                      <c:pt idx="464">
                        <c:v>41521</c:v>
                      </c:pt>
                      <c:pt idx="465">
                        <c:v>41522</c:v>
                      </c:pt>
                      <c:pt idx="466">
                        <c:v>41523</c:v>
                      </c:pt>
                      <c:pt idx="467">
                        <c:v>41526</c:v>
                      </c:pt>
                      <c:pt idx="468">
                        <c:v>41527</c:v>
                      </c:pt>
                      <c:pt idx="469">
                        <c:v>41528</c:v>
                      </c:pt>
                      <c:pt idx="470">
                        <c:v>41529</c:v>
                      </c:pt>
                      <c:pt idx="471">
                        <c:v>41530</c:v>
                      </c:pt>
                      <c:pt idx="472">
                        <c:v>41533</c:v>
                      </c:pt>
                      <c:pt idx="473">
                        <c:v>41534</c:v>
                      </c:pt>
                      <c:pt idx="474">
                        <c:v>41535</c:v>
                      </c:pt>
                      <c:pt idx="475">
                        <c:v>41536</c:v>
                      </c:pt>
                      <c:pt idx="476">
                        <c:v>41537</c:v>
                      </c:pt>
                      <c:pt idx="477">
                        <c:v>41540</c:v>
                      </c:pt>
                      <c:pt idx="478">
                        <c:v>41541</c:v>
                      </c:pt>
                      <c:pt idx="479">
                        <c:v>41542</c:v>
                      </c:pt>
                      <c:pt idx="480">
                        <c:v>41543</c:v>
                      </c:pt>
                      <c:pt idx="481">
                        <c:v>41544</c:v>
                      </c:pt>
                      <c:pt idx="482">
                        <c:v>41547</c:v>
                      </c:pt>
                      <c:pt idx="483">
                        <c:v>41555</c:v>
                      </c:pt>
                      <c:pt idx="484">
                        <c:v>41556</c:v>
                      </c:pt>
                      <c:pt idx="485">
                        <c:v>41557</c:v>
                      </c:pt>
                      <c:pt idx="486">
                        <c:v>41558</c:v>
                      </c:pt>
                      <c:pt idx="487">
                        <c:v>41561</c:v>
                      </c:pt>
                      <c:pt idx="488">
                        <c:v>41562</c:v>
                      </c:pt>
                      <c:pt idx="489">
                        <c:v>41563</c:v>
                      </c:pt>
                      <c:pt idx="490">
                        <c:v>41564</c:v>
                      </c:pt>
                      <c:pt idx="491">
                        <c:v>41565</c:v>
                      </c:pt>
                      <c:pt idx="492">
                        <c:v>41568</c:v>
                      </c:pt>
                      <c:pt idx="493">
                        <c:v>41569</c:v>
                      </c:pt>
                      <c:pt idx="494">
                        <c:v>41570</c:v>
                      </c:pt>
                      <c:pt idx="495">
                        <c:v>41571</c:v>
                      </c:pt>
                      <c:pt idx="496">
                        <c:v>41572</c:v>
                      </c:pt>
                      <c:pt idx="497">
                        <c:v>41575</c:v>
                      </c:pt>
                      <c:pt idx="498">
                        <c:v>41576</c:v>
                      </c:pt>
                      <c:pt idx="499">
                        <c:v>41577</c:v>
                      </c:pt>
                      <c:pt idx="500">
                        <c:v>41578</c:v>
                      </c:pt>
                      <c:pt idx="501">
                        <c:v>41579</c:v>
                      </c:pt>
                      <c:pt idx="502">
                        <c:v>41582</c:v>
                      </c:pt>
                      <c:pt idx="503">
                        <c:v>41583</c:v>
                      </c:pt>
                      <c:pt idx="504">
                        <c:v>41584</c:v>
                      </c:pt>
                      <c:pt idx="505">
                        <c:v>41585</c:v>
                      </c:pt>
                      <c:pt idx="506">
                        <c:v>41586</c:v>
                      </c:pt>
                      <c:pt idx="507">
                        <c:v>41589</c:v>
                      </c:pt>
                      <c:pt idx="508">
                        <c:v>41590</c:v>
                      </c:pt>
                      <c:pt idx="509">
                        <c:v>41591</c:v>
                      </c:pt>
                      <c:pt idx="510">
                        <c:v>41592</c:v>
                      </c:pt>
                      <c:pt idx="511">
                        <c:v>41593</c:v>
                      </c:pt>
                      <c:pt idx="512">
                        <c:v>41596</c:v>
                      </c:pt>
                      <c:pt idx="513">
                        <c:v>41597</c:v>
                      </c:pt>
                      <c:pt idx="514">
                        <c:v>41598</c:v>
                      </c:pt>
                      <c:pt idx="515">
                        <c:v>41599</c:v>
                      </c:pt>
                      <c:pt idx="516">
                        <c:v>41600</c:v>
                      </c:pt>
                      <c:pt idx="517">
                        <c:v>41603</c:v>
                      </c:pt>
                      <c:pt idx="518">
                        <c:v>41604</c:v>
                      </c:pt>
                      <c:pt idx="519">
                        <c:v>41605</c:v>
                      </c:pt>
                      <c:pt idx="520">
                        <c:v>41606</c:v>
                      </c:pt>
                      <c:pt idx="521">
                        <c:v>41607</c:v>
                      </c:pt>
                      <c:pt idx="522">
                        <c:v>41608</c:v>
                      </c:pt>
                      <c:pt idx="523">
                        <c:v>41610</c:v>
                      </c:pt>
                      <c:pt idx="524">
                        <c:v>41611</c:v>
                      </c:pt>
                      <c:pt idx="525">
                        <c:v>41612</c:v>
                      </c:pt>
                      <c:pt idx="526">
                        <c:v>41613</c:v>
                      </c:pt>
                      <c:pt idx="527">
                        <c:v>41614</c:v>
                      </c:pt>
                      <c:pt idx="528">
                        <c:v>41617</c:v>
                      </c:pt>
                      <c:pt idx="529">
                        <c:v>41618</c:v>
                      </c:pt>
                      <c:pt idx="530">
                        <c:v>41619</c:v>
                      </c:pt>
                      <c:pt idx="531">
                        <c:v>41620</c:v>
                      </c:pt>
                      <c:pt idx="532">
                        <c:v>41621</c:v>
                      </c:pt>
                      <c:pt idx="533">
                        <c:v>41624</c:v>
                      </c:pt>
                      <c:pt idx="534">
                        <c:v>41625</c:v>
                      </c:pt>
                      <c:pt idx="535">
                        <c:v>41626</c:v>
                      </c:pt>
                      <c:pt idx="536">
                        <c:v>41627</c:v>
                      </c:pt>
                      <c:pt idx="537">
                        <c:v>41628</c:v>
                      </c:pt>
                      <c:pt idx="538">
                        <c:v>41631</c:v>
                      </c:pt>
                      <c:pt idx="539">
                        <c:v>41632</c:v>
                      </c:pt>
                      <c:pt idx="540">
                        <c:v>41633</c:v>
                      </c:pt>
                      <c:pt idx="541">
                        <c:v>41634</c:v>
                      </c:pt>
                      <c:pt idx="542">
                        <c:v>41635</c:v>
                      </c:pt>
                      <c:pt idx="543">
                        <c:v>41638</c:v>
                      </c:pt>
                      <c:pt idx="544">
                        <c:v>41639</c:v>
                      </c:pt>
                      <c:pt idx="545">
                        <c:v>41641</c:v>
                      </c:pt>
                      <c:pt idx="546">
                        <c:v>41642</c:v>
                      </c:pt>
                      <c:pt idx="547">
                        <c:v>41645</c:v>
                      </c:pt>
                      <c:pt idx="548">
                        <c:v>41646</c:v>
                      </c:pt>
                      <c:pt idx="549">
                        <c:v>41647</c:v>
                      </c:pt>
                      <c:pt idx="550">
                        <c:v>41648</c:v>
                      </c:pt>
                      <c:pt idx="551">
                        <c:v>41649</c:v>
                      </c:pt>
                      <c:pt idx="552">
                        <c:v>41652</c:v>
                      </c:pt>
                      <c:pt idx="553">
                        <c:v>41653</c:v>
                      </c:pt>
                      <c:pt idx="554">
                        <c:v>41654</c:v>
                      </c:pt>
                      <c:pt idx="555">
                        <c:v>41655</c:v>
                      </c:pt>
                      <c:pt idx="556">
                        <c:v>41656</c:v>
                      </c:pt>
                      <c:pt idx="557">
                        <c:v>41659</c:v>
                      </c:pt>
                      <c:pt idx="558">
                        <c:v>41660</c:v>
                      </c:pt>
                      <c:pt idx="559">
                        <c:v>41661</c:v>
                      </c:pt>
                      <c:pt idx="560">
                        <c:v>41662</c:v>
                      </c:pt>
                      <c:pt idx="561">
                        <c:v>41663</c:v>
                      </c:pt>
                      <c:pt idx="562">
                        <c:v>41666</c:v>
                      </c:pt>
                      <c:pt idx="563">
                        <c:v>41670</c:v>
                      </c:pt>
                      <c:pt idx="564">
                        <c:v>41677</c:v>
                      </c:pt>
                      <c:pt idx="565">
                        <c:v>41680</c:v>
                      </c:pt>
                      <c:pt idx="566">
                        <c:v>41681</c:v>
                      </c:pt>
                      <c:pt idx="567">
                        <c:v>41682</c:v>
                      </c:pt>
                      <c:pt idx="568">
                        <c:v>41683</c:v>
                      </c:pt>
                      <c:pt idx="569">
                        <c:v>41684</c:v>
                      </c:pt>
                      <c:pt idx="570">
                        <c:v>41687</c:v>
                      </c:pt>
                      <c:pt idx="571">
                        <c:v>41688</c:v>
                      </c:pt>
                      <c:pt idx="572">
                        <c:v>41689</c:v>
                      </c:pt>
                      <c:pt idx="573">
                        <c:v>41690</c:v>
                      </c:pt>
                      <c:pt idx="574">
                        <c:v>41691</c:v>
                      </c:pt>
                      <c:pt idx="575">
                        <c:v>41694</c:v>
                      </c:pt>
                      <c:pt idx="576">
                        <c:v>41695</c:v>
                      </c:pt>
                      <c:pt idx="577">
                        <c:v>41696</c:v>
                      </c:pt>
                      <c:pt idx="578">
                        <c:v>41697</c:v>
                      </c:pt>
                      <c:pt idx="579">
                        <c:v>41698</c:v>
                      </c:pt>
                      <c:pt idx="580">
                        <c:v>41701</c:v>
                      </c:pt>
                      <c:pt idx="581">
                        <c:v>41702</c:v>
                      </c:pt>
                      <c:pt idx="582">
                        <c:v>41703</c:v>
                      </c:pt>
                      <c:pt idx="583">
                        <c:v>41704</c:v>
                      </c:pt>
                      <c:pt idx="584">
                        <c:v>41705</c:v>
                      </c:pt>
                      <c:pt idx="585">
                        <c:v>41708</c:v>
                      </c:pt>
                      <c:pt idx="586">
                        <c:v>41709</c:v>
                      </c:pt>
                      <c:pt idx="587">
                        <c:v>41710</c:v>
                      </c:pt>
                      <c:pt idx="588">
                        <c:v>41711</c:v>
                      </c:pt>
                      <c:pt idx="589">
                        <c:v>41712</c:v>
                      </c:pt>
                      <c:pt idx="590">
                        <c:v>41715</c:v>
                      </c:pt>
                      <c:pt idx="591">
                        <c:v>41716</c:v>
                      </c:pt>
                      <c:pt idx="592">
                        <c:v>41717</c:v>
                      </c:pt>
                      <c:pt idx="593">
                        <c:v>41718</c:v>
                      </c:pt>
                      <c:pt idx="594">
                        <c:v>41719</c:v>
                      </c:pt>
                      <c:pt idx="595">
                        <c:v>41722</c:v>
                      </c:pt>
                      <c:pt idx="596">
                        <c:v>41723</c:v>
                      </c:pt>
                      <c:pt idx="597">
                        <c:v>41724</c:v>
                      </c:pt>
                      <c:pt idx="598">
                        <c:v>41725</c:v>
                      </c:pt>
                      <c:pt idx="599">
                        <c:v>41726</c:v>
                      </c:pt>
                      <c:pt idx="600">
                        <c:v>41729</c:v>
                      </c:pt>
                      <c:pt idx="601">
                        <c:v>41730</c:v>
                      </c:pt>
                      <c:pt idx="602">
                        <c:v>41731</c:v>
                      </c:pt>
                      <c:pt idx="603">
                        <c:v>41732</c:v>
                      </c:pt>
                      <c:pt idx="604">
                        <c:v>41733</c:v>
                      </c:pt>
                      <c:pt idx="605">
                        <c:v>41737</c:v>
                      </c:pt>
                      <c:pt idx="606">
                        <c:v>41738</c:v>
                      </c:pt>
                      <c:pt idx="607">
                        <c:v>41739</c:v>
                      </c:pt>
                      <c:pt idx="608">
                        <c:v>41740</c:v>
                      </c:pt>
                      <c:pt idx="609">
                        <c:v>41743</c:v>
                      </c:pt>
                      <c:pt idx="610">
                        <c:v>41744</c:v>
                      </c:pt>
                      <c:pt idx="611">
                        <c:v>41745</c:v>
                      </c:pt>
                      <c:pt idx="612">
                        <c:v>41746</c:v>
                      </c:pt>
                      <c:pt idx="613">
                        <c:v>41747</c:v>
                      </c:pt>
                      <c:pt idx="614">
                        <c:v>41750</c:v>
                      </c:pt>
                      <c:pt idx="615">
                        <c:v>41751</c:v>
                      </c:pt>
                      <c:pt idx="616">
                        <c:v>41752</c:v>
                      </c:pt>
                      <c:pt idx="617">
                        <c:v>41753</c:v>
                      </c:pt>
                      <c:pt idx="618">
                        <c:v>41754</c:v>
                      </c:pt>
                      <c:pt idx="619">
                        <c:v>41757</c:v>
                      </c:pt>
                      <c:pt idx="620">
                        <c:v>41758</c:v>
                      </c:pt>
                      <c:pt idx="621">
                        <c:v>41759</c:v>
                      </c:pt>
                      <c:pt idx="622">
                        <c:v>41764</c:v>
                      </c:pt>
                      <c:pt idx="623">
                        <c:v>41765</c:v>
                      </c:pt>
                      <c:pt idx="624">
                        <c:v>41766</c:v>
                      </c:pt>
                      <c:pt idx="625">
                        <c:v>41767</c:v>
                      </c:pt>
                      <c:pt idx="626">
                        <c:v>41768</c:v>
                      </c:pt>
                      <c:pt idx="627">
                        <c:v>41771</c:v>
                      </c:pt>
                      <c:pt idx="628">
                        <c:v>41772</c:v>
                      </c:pt>
                      <c:pt idx="629">
                        <c:v>41773</c:v>
                      </c:pt>
                      <c:pt idx="630">
                        <c:v>41774</c:v>
                      </c:pt>
                      <c:pt idx="631">
                        <c:v>41775</c:v>
                      </c:pt>
                      <c:pt idx="632">
                        <c:v>41778</c:v>
                      </c:pt>
                      <c:pt idx="633">
                        <c:v>41779</c:v>
                      </c:pt>
                      <c:pt idx="634">
                        <c:v>41780</c:v>
                      </c:pt>
                      <c:pt idx="635">
                        <c:v>41781</c:v>
                      </c:pt>
                      <c:pt idx="636">
                        <c:v>41782</c:v>
                      </c:pt>
                      <c:pt idx="637">
                        <c:v>41785</c:v>
                      </c:pt>
                      <c:pt idx="638">
                        <c:v>41786</c:v>
                      </c:pt>
                      <c:pt idx="639">
                        <c:v>41787</c:v>
                      </c:pt>
                      <c:pt idx="640">
                        <c:v>41788</c:v>
                      </c:pt>
                      <c:pt idx="641">
                        <c:v>41789</c:v>
                      </c:pt>
                      <c:pt idx="642">
                        <c:v>41790</c:v>
                      </c:pt>
                      <c:pt idx="643">
                        <c:v>41793</c:v>
                      </c:pt>
                      <c:pt idx="644">
                        <c:v>41794</c:v>
                      </c:pt>
                      <c:pt idx="645">
                        <c:v>41795</c:v>
                      </c:pt>
                      <c:pt idx="646">
                        <c:v>41796</c:v>
                      </c:pt>
                      <c:pt idx="647">
                        <c:v>41799</c:v>
                      </c:pt>
                      <c:pt idx="648">
                        <c:v>41800</c:v>
                      </c:pt>
                      <c:pt idx="649">
                        <c:v>41801</c:v>
                      </c:pt>
                      <c:pt idx="650">
                        <c:v>41802</c:v>
                      </c:pt>
                      <c:pt idx="651">
                        <c:v>41803</c:v>
                      </c:pt>
                      <c:pt idx="652">
                        <c:v>41806</c:v>
                      </c:pt>
                      <c:pt idx="653">
                        <c:v>41807</c:v>
                      </c:pt>
                      <c:pt idx="654">
                        <c:v>41808</c:v>
                      </c:pt>
                      <c:pt idx="655">
                        <c:v>41809</c:v>
                      </c:pt>
                      <c:pt idx="656">
                        <c:v>41810</c:v>
                      </c:pt>
                      <c:pt idx="657">
                        <c:v>41813</c:v>
                      </c:pt>
                      <c:pt idx="658">
                        <c:v>41814</c:v>
                      </c:pt>
                      <c:pt idx="659">
                        <c:v>41815</c:v>
                      </c:pt>
                      <c:pt idx="660">
                        <c:v>41816</c:v>
                      </c:pt>
                      <c:pt idx="661">
                        <c:v>41817</c:v>
                      </c:pt>
                      <c:pt idx="662">
                        <c:v>41820</c:v>
                      </c:pt>
                      <c:pt idx="663">
                        <c:v>41821</c:v>
                      </c:pt>
                      <c:pt idx="664">
                        <c:v>41822</c:v>
                      </c:pt>
                      <c:pt idx="665">
                        <c:v>41823</c:v>
                      </c:pt>
                      <c:pt idx="666">
                        <c:v>41824</c:v>
                      </c:pt>
                      <c:pt idx="667">
                        <c:v>41827</c:v>
                      </c:pt>
                      <c:pt idx="668">
                        <c:v>41828</c:v>
                      </c:pt>
                      <c:pt idx="669">
                        <c:v>41829</c:v>
                      </c:pt>
                      <c:pt idx="670">
                        <c:v>41830</c:v>
                      </c:pt>
                      <c:pt idx="671">
                        <c:v>41831</c:v>
                      </c:pt>
                      <c:pt idx="672">
                        <c:v>41834</c:v>
                      </c:pt>
                      <c:pt idx="673">
                        <c:v>41835</c:v>
                      </c:pt>
                      <c:pt idx="674">
                        <c:v>41836</c:v>
                      </c:pt>
                      <c:pt idx="675">
                        <c:v>41837</c:v>
                      </c:pt>
                      <c:pt idx="676">
                        <c:v>41838</c:v>
                      </c:pt>
                      <c:pt idx="677">
                        <c:v>41841</c:v>
                      </c:pt>
                      <c:pt idx="678">
                        <c:v>41842</c:v>
                      </c:pt>
                      <c:pt idx="679">
                        <c:v>41843</c:v>
                      </c:pt>
                      <c:pt idx="680">
                        <c:v>41844</c:v>
                      </c:pt>
                      <c:pt idx="681">
                        <c:v>41845</c:v>
                      </c:pt>
                      <c:pt idx="682">
                        <c:v>41848</c:v>
                      </c:pt>
                      <c:pt idx="683">
                        <c:v>41849</c:v>
                      </c:pt>
                      <c:pt idx="684">
                        <c:v>41850</c:v>
                      </c:pt>
                      <c:pt idx="685">
                        <c:v>41851</c:v>
                      </c:pt>
                      <c:pt idx="686">
                        <c:v>41852</c:v>
                      </c:pt>
                      <c:pt idx="687">
                        <c:v>41855</c:v>
                      </c:pt>
                      <c:pt idx="688">
                        <c:v>41856</c:v>
                      </c:pt>
                      <c:pt idx="689">
                        <c:v>41857</c:v>
                      </c:pt>
                      <c:pt idx="690">
                        <c:v>41858</c:v>
                      </c:pt>
                      <c:pt idx="691">
                        <c:v>41859</c:v>
                      </c:pt>
                      <c:pt idx="692">
                        <c:v>41862</c:v>
                      </c:pt>
                      <c:pt idx="693">
                        <c:v>41863</c:v>
                      </c:pt>
                      <c:pt idx="694">
                        <c:v>41864</c:v>
                      </c:pt>
                      <c:pt idx="695">
                        <c:v>41865</c:v>
                      </c:pt>
                      <c:pt idx="696">
                        <c:v>41866</c:v>
                      </c:pt>
                      <c:pt idx="697">
                        <c:v>41869</c:v>
                      </c:pt>
                      <c:pt idx="698">
                        <c:v>41870</c:v>
                      </c:pt>
                      <c:pt idx="699">
                        <c:v>41871</c:v>
                      </c:pt>
                      <c:pt idx="700">
                        <c:v>41872</c:v>
                      </c:pt>
                      <c:pt idx="701">
                        <c:v>41873</c:v>
                      </c:pt>
                      <c:pt idx="702">
                        <c:v>41876</c:v>
                      </c:pt>
                      <c:pt idx="703">
                        <c:v>41877</c:v>
                      </c:pt>
                      <c:pt idx="704">
                        <c:v>41878</c:v>
                      </c:pt>
                      <c:pt idx="705">
                        <c:v>41879</c:v>
                      </c:pt>
                      <c:pt idx="706">
                        <c:v>41880</c:v>
                      </c:pt>
                      <c:pt idx="707">
                        <c:v>41882</c:v>
                      </c:pt>
                      <c:pt idx="708">
                        <c:v>41883</c:v>
                      </c:pt>
                      <c:pt idx="709">
                        <c:v>41884</c:v>
                      </c:pt>
                      <c:pt idx="710">
                        <c:v>41885</c:v>
                      </c:pt>
                      <c:pt idx="711">
                        <c:v>41886</c:v>
                      </c:pt>
                      <c:pt idx="712">
                        <c:v>41887</c:v>
                      </c:pt>
                      <c:pt idx="713">
                        <c:v>41891</c:v>
                      </c:pt>
                      <c:pt idx="714">
                        <c:v>41892</c:v>
                      </c:pt>
                      <c:pt idx="715">
                        <c:v>41893</c:v>
                      </c:pt>
                      <c:pt idx="716">
                        <c:v>41894</c:v>
                      </c:pt>
                      <c:pt idx="717">
                        <c:v>41897</c:v>
                      </c:pt>
                      <c:pt idx="718">
                        <c:v>41898</c:v>
                      </c:pt>
                      <c:pt idx="719">
                        <c:v>41899</c:v>
                      </c:pt>
                      <c:pt idx="720">
                        <c:v>41900</c:v>
                      </c:pt>
                      <c:pt idx="721">
                        <c:v>41901</c:v>
                      </c:pt>
                      <c:pt idx="722">
                        <c:v>41904</c:v>
                      </c:pt>
                      <c:pt idx="723">
                        <c:v>41905</c:v>
                      </c:pt>
                      <c:pt idx="724">
                        <c:v>41906</c:v>
                      </c:pt>
                      <c:pt idx="725">
                        <c:v>41907</c:v>
                      </c:pt>
                      <c:pt idx="726">
                        <c:v>41908</c:v>
                      </c:pt>
                      <c:pt idx="727">
                        <c:v>41911</c:v>
                      </c:pt>
                      <c:pt idx="728">
                        <c:v>41912</c:v>
                      </c:pt>
                      <c:pt idx="729">
                        <c:v>41920</c:v>
                      </c:pt>
                      <c:pt idx="730">
                        <c:v>41921</c:v>
                      </c:pt>
                      <c:pt idx="731">
                        <c:v>41922</c:v>
                      </c:pt>
                      <c:pt idx="732">
                        <c:v>41925</c:v>
                      </c:pt>
                      <c:pt idx="733">
                        <c:v>41926</c:v>
                      </c:pt>
                      <c:pt idx="734">
                        <c:v>41927</c:v>
                      </c:pt>
                      <c:pt idx="735">
                        <c:v>41928</c:v>
                      </c:pt>
                      <c:pt idx="736">
                        <c:v>41929</c:v>
                      </c:pt>
                      <c:pt idx="737">
                        <c:v>41932</c:v>
                      </c:pt>
                      <c:pt idx="738">
                        <c:v>41933</c:v>
                      </c:pt>
                      <c:pt idx="739">
                        <c:v>41934</c:v>
                      </c:pt>
                      <c:pt idx="740">
                        <c:v>41935</c:v>
                      </c:pt>
                      <c:pt idx="741">
                        <c:v>41936</c:v>
                      </c:pt>
                      <c:pt idx="742">
                        <c:v>41939</c:v>
                      </c:pt>
                      <c:pt idx="743">
                        <c:v>41940</c:v>
                      </c:pt>
                      <c:pt idx="744">
                        <c:v>41941</c:v>
                      </c:pt>
                      <c:pt idx="745">
                        <c:v>41942</c:v>
                      </c:pt>
                      <c:pt idx="746">
                        <c:v>41943</c:v>
                      </c:pt>
                      <c:pt idx="747">
                        <c:v>41946</c:v>
                      </c:pt>
                      <c:pt idx="748">
                        <c:v>41947</c:v>
                      </c:pt>
                      <c:pt idx="749">
                        <c:v>41948</c:v>
                      </c:pt>
                      <c:pt idx="750">
                        <c:v>41949</c:v>
                      </c:pt>
                      <c:pt idx="751">
                        <c:v>41950</c:v>
                      </c:pt>
                      <c:pt idx="752">
                        <c:v>41953</c:v>
                      </c:pt>
                      <c:pt idx="753">
                        <c:v>41954</c:v>
                      </c:pt>
                      <c:pt idx="754">
                        <c:v>41955</c:v>
                      </c:pt>
                      <c:pt idx="755">
                        <c:v>41956</c:v>
                      </c:pt>
                      <c:pt idx="756">
                        <c:v>41957</c:v>
                      </c:pt>
                      <c:pt idx="757">
                        <c:v>41960</c:v>
                      </c:pt>
                      <c:pt idx="758">
                        <c:v>41961</c:v>
                      </c:pt>
                      <c:pt idx="759">
                        <c:v>41962</c:v>
                      </c:pt>
                      <c:pt idx="760">
                        <c:v>41963</c:v>
                      </c:pt>
                      <c:pt idx="761">
                        <c:v>41964</c:v>
                      </c:pt>
                      <c:pt idx="762">
                        <c:v>41967</c:v>
                      </c:pt>
                      <c:pt idx="763">
                        <c:v>41968</c:v>
                      </c:pt>
                      <c:pt idx="764">
                        <c:v>41969</c:v>
                      </c:pt>
                      <c:pt idx="765">
                        <c:v>41970</c:v>
                      </c:pt>
                      <c:pt idx="766">
                        <c:v>41971</c:v>
                      </c:pt>
                      <c:pt idx="767">
                        <c:v>41973</c:v>
                      </c:pt>
                      <c:pt idx="768">
                        <c:v>41974</c:v>
                      </c:pt>
                      <c:pt idx="769">
                        <c:v>41975</c:v>
                      </c:pt>
                      <c:pt idx="770">
                        <c:v>41976</c:v>
                      </c:pt>
                      <c:pt idx="771">
                        <c:v>41977</c:v>
                      </c:pt>
                      <c:pt idx="772">
                        <c:v>41978</c:v>
                      </c:pt>
                      <c:pt idx="773">
                        <c:v>41981</c:v>
                      </c:pt>
                      <c:pt idx="774">
                        <c:v>41982</c:v>
                      </c:pt>
                      <c:pt idx="775">
                        <c:v>41983</c:v>
                      </c:pt>
                      <c:pt idx="776">
                        <c:v>41984</c:v>
                      </c:pt>
                      <c:pt idx="777">
                        <c:v>41985</c:v>
                      </c:pt>
                      <c:pt idx="778">
                        <c:v>41988</c:v>
                      </c:pt>
                      <c:pt idx="779">
                        <c:v>41989</c:v>
                      </c:pt>
                      <c:pt idx="780">
                        <c:v>41990</c:v>
                      </c:pt>
                      <c:pt idx="781">
                        <c:v>41991</c:v>
                      </c:pt>
                      <c:pt idx="782">
                        <c:v>41992</c:v>
                      </c:pt>
                      <c:pt idx="783">
                        <c:v>41995</c:v>
                      </c:pt>
                      <c:pt idx="784">
                        <c:v>41996</c:v>
                      </c:pt>
                      <c:pt idx="785">
                        <c:v>41997</c:v>
                      </c:pt>
                      <c:pt idx="786">
                        <c:v>41998</c:v>
                      </c:pt>
                      <c:pt idx="787">
                        <c:v>41999</c:v>
                      </c:pt>
                      <c:pt idx="788">
                        <c:v>42002</c:v>
                      </c:pt>
                      <c:pt idx="789">
                        <c:v>42003</c:v>
                      </c:pt>
                      <c:pt idx="790">
                        <c:v>42004</c:v>
                      </c:pt>
                      <c:pt idx="791">
                        <c:v>42009</c:v>
                      </c:pt>
                      <c:pt idx="792">
                        <c:v>42010</c:v>
                      </c:pt>
                      <c:pt idx="793">
                        <c:v>42011</c:v>
                      </c:pt>
                      <c:pt idx="794">
                        <c:v>42012</c:v>
                      </c:pt>
                      <c:pt idx="795">
                        <c:v>42013</c:v>
                      </c:pt>
                      <c:pt idx="796">
                        <c:v>42016</c:v>
                      </c:pt>
                      <c:pt idx="797">
                        <c:v>42017</c:v>
                      </c:pt>
                      <c:pt idx="798">
                        <c:v>42018</c:v>
                      </c:pt>
                      <c:pt idx="799">
                        <c:v>42019</c:v>
                      </c:pt>
                      <c:pt idx="800">
                        <c:v>42020</c:v>
                      </c:pt>
                      <c:pt idx="801">
                        <c:v>42023</c:v>
                      </c:pt>
                      <c:pt idx="802">
                        <c:v>42024</c:v>
                      </c:pt>
                      <c:pt idx="803">
                        <c:v>42025</c:v>
                      </c:pt>
                      <c:pt idx="804">
                        <c:v>42026</c:v>
                      </c:pt>
                      <c:pt idx="805">
                        <c:v>42027</c:v>
                      </c:pt>
                      <c:pt idx="806">
                        <c:v>42030</c:v>
                      </c:pt>
                      <c:pt idx="807">
                        <c:v>42031</c:v>
                      </c:pt>
                      <c:pt idx="808">
                        <c:v>42032</c:v>
                      </c:pt>
                      <c:pt idx="809">
                        <c:v>42033</c:v>
                      </c:pt>
                      <c:pt idx="810">
                        <c:v>42034</c:v>
                      </c:pt>
                      <c:pt idx="811">
                        <c:v>42035</c:v>
                      </c:pt>
                      <c:pt idx="812">
                        <c:v>42037</c:v>
                      </c:pt>
                      <c:pt idx="813">
                        <c:v>42038</c:v>
                      </c:pt>
                      <c:pt idx="814">
                        <c:v>42039</c:v>
                      </c:pt>
                      <c:pt idx="815">
                        <c:v>42040</c:v>
                      </c:pt>
                      <c:pt idx="816">
                        <c:v>42041</c:v>
                      </c:pt>
                      <c:pt idx="817">
                        <c:v>42044</c:v>
                      </c:pt>
                      <c:pt idx="818">
                        <c:v>42045</c:v>
                      </c:pt>
                      <c:pt idx="819">
                        <c:v>42046</c:v>
                      </c:pt>
                      <c:pt idx="820">
                        <c:v>42047</c:v>
                      </c:pt>
                      <c:pt idx="821">
                        <c:v>42048</c:v>
                      </c:pt>
                      <c:pt idx="822">
                        <c:v>42060</c:v>
                      </c:pt>
                      <c:pt idx="823">
                        <c:v>42062</c:v>
                      </c:pt>
                      <c:pt idx="824">
                        <c:v>42063</c:v>
                      </c:pt>
                      <c:pt idx="825">
                        <c:v>42065</c:v>
                      </c:pt>
                      <c:pt idx="826">
                        <c:v>42066</c:v>
                      </c:pt>
                      <c:pt idx="827">
                        <c:v>42067</c:v>
                      </c:pt>
                      <c:pt idx="828">
                        <c:v>42068</c:v>
                      </c:pt>
                      <c:pt idx="829">
                        <c:v>42069</c:v>
                      </c:pt>
                      <c:pt idx="830">
                        <c:v>42072</c:v>
                      </c:pt>
                      <c:pt idx="831">
                        <c:v>42073</c:v>
                      </c:pt>
                      <c:pt idx="832">
                        <c:v>42074</c:v>
                      </c:pt>
                      <c:pt idx="833">
                        <c:v>42075</c:v>
                      </c:pt>
                      <c:pt idx="834">
                        <c:v>42076</c:v>
                      </c:pt>
                      <c:pt idx="835">
                        <c:v>42079</c:v>
                      </c:pt>
                      <c:pt idx="836">
                        <c:v>42080</c:v>
                      </c:pt>
                      <c:pt idx="837">
                        <c:v>42081</c:v>
                      </c:pt>
                      <c:pt idx="838">
                        <c:v>42082</c:v>
                      </c:pt>
                      <c:pt idx="839">
                        <c:v>42083</c:v>
                      </c:pt>
                      <c:pt idx="840">
                        <c:v>42086</c:v>
                      </c:pt>
                      <c:pt idx="841">
                        <c:v>42087</c:v>
                      </c:pt>
                      <c:pt idx="842">
                        <c:v>42088</c:v>
                      </c:pt>
                      <c:pt idx="843">
                        <c:v>42089</c:v>
                      </c:pt>
                      <c:pt idx="844">
                        <c:v>42090</c:v>
                      </c:pt>
                      <c:pt idx="845">
                        <c:v>42093</c:v>
                      </c:pt>
                      <c:pt idx="846">
                        <c:v>42094</c:v>
                      </c:pt>
                      <c:pt idx="847">
                        <c:v>42095</c:v>
                      </c:pt>
                      <c:pt idx="848">
                        <c:v>42096</c:v>
                      </c:pt>
                      <c:pt idx="849">
                        <c:v>42097</c:v>
                      </c:pt>
                      <c:pt idx="850">
                        <c:v>42101</c:v>
                      </c:pt>
                      <c:pt idx="851">
                        <c:v>42102</c:v>
                      </c:pt>
                      <c:pt idx="852">
                        <c:v>42103</c:v>
                      </c:pt>
                      <c:pt idx="853">
                        <c:v>42104</c:v>
                      </c:pt>
                      <c:pt idx="854">
                        <c:v>42108</c:v>
                      </c:pt>
                      <c:pt idx="855">
                        <c:v>42109</c:v>
                      </c:pt>
                      <c:pt idx="856">
                        <c:v>42110</c:v>
                      </c:pt>
                      <c:pt idx="857">
                        <c:v>42111</c:v>
                      </c:pt>
                      <c:pt idx="858">
                        <c:v>42114</c:v>
                      </c:pt>
                      <c:pt idx="859">
                        <c:v>42115</c:v>
                      </c:pt>
                      <c:pt idx="860">
                        <c:v>42116</c:v>
                      </c:pt>
                      <c:pt idx="861">
                        <c:v>42117</c:v>
                      </c:pt>
                      <c:pt idx="862">
                        <c:v>42118</c:v>
                      </c:pt>
                      <c:pt idx="863">
                        <c:v>42121</c:v>
                      </c:pt>
                      <c:pt idx="864">
                        <c:v>42122</c:v>
                      </c:pt>
                      <c:pt idx="865">
                        <c:v>42123</c:v>
                      </c:pt>
                      <c:pt idx="866">
                        <c:v>42124</c:v>
                      </c:pt>
                      <c:pt idx="867">
                        <c:v>42128</c:v>
                      </c:pt>
                      <c:pt idx="868">
                        <c:v>42129</c:v>
                      </c:pt>
                      <c:pt idx="869">
                        <c:v>42130</c:v>
                      </c:pt>
                      <c:pt idx="870">
                        <c:v>42131</c:v>
                      </c:pt>
                      <c:pt idx="871">
                        <c:v>42132</c:v>
                      </c:pt>
                      <c:pt idx="872">
                        <c:v>42135</c:v>
                      </c:pt>
                      <c:pt idx="873">
                        <c:v>42136</c:v>
                      </c:pt>
                      <c:pt idx="874">
                        <c:v>42137</c:v>
                      </c:pt>
                      <c:pt idx="875">
                        <c:v>42138</c:v>
                      </c:pt>
                      <c:pt idx="876">
                        <c:v>42139</c:v>
                      </c:pt>
                      <c:pt idx="877">
                        <c:v>42142</c:v>
                      </c:pt>
                      <c:pt idx="878">
                        <c:v>42143</c:v>
                      </c:pt>
                      <c:pt idx="879">
                        <c:v>42144</c:v>
                      </c:pt>
                      <c:pt idx="880">
                        <c:v>42145</c:v>
                      </c:pt>
                      <c:pt idx="881">
                        <c:v>42146</c:v>
                      </c:pt>
                      <c:pt idx="882">
                        <c:v>42149</c:v>
                      </c:pt>
                      <c:pt idx="883">
                        <c:v>42150</c:v>
                      </c:pt>
                      <c:pt idx="884">
                        <c:v>42151</c:v>
                      </c:pt>
                      <c:pt idx="885">
                        <c:v>42152</c:v>
                      </c:pt>
                      <c:pt idx="886">
                        <c:v>42153</c:v>
                      </c:pt>
                      <c:pt idx="887">
                        <c:v>42155</c:v>
                      </c:pt>
                      <c:pt idx="888">
                        <c:v>42156</c:v>
                      </c:pt>
                      <c:pt idx="889">
                        <c:v>42157</c:v>
                      </c:pt>
                      <c:pt idx="890">
                        <c:v>42158</c:v>
                      </c:pt>
                      <c:pt idx="891">
                        <c:v>42159</c:v>
                      </c:pt>
                      <c:pt idx="892">
                        <c:v>42160</c:v>
                      </c:pt>
                      <c:pt idx="893">
                        <c:v>42163</c:v>
                      </c:pt>
                      <c:pt idx="894">
                        <c:v>42164</c:v>
                      </c:pt>
                      <c:pt idx="895">
                        <c:v>42165</c:v>
                      </c:pt>
                      <c:pt idx="896">
                        <c:v>42166</c:v>
                      </c:pt>
                      <c:pt idx="897">
                        <c:v>42167</c:v>
                      </c:pt>
                      <c:pt idx="898">
                        <c:v>42170</c:v>
                      </c:pt>
                      <c:pt idx="899">
                        <c:v>42171</c:v>
                      </c:pt>
                      <c:pt idx="900">
                        <c:v>42172</c:v>
                      </c:pt>
                      <c:pt idx="901">
                        <c:v>42173</c:v>
                      </c:pt>
                      <c:pt idx="902">
                        <c:v>42174</c:v>
                      </c:pt>
                      <c:pt idx="903">
                        <c:v>42178</c:v>
                      </c:pt>
                      <c:pt idx="904">
                        <c:v>42179</c:v>
                      </c:pt>
                      <c:pt idx="905">
                        <c:v>42180</c:v>
                      </c:pt>
                      <c:pt idx="906">
                        <c:v>42181</c:v>
                      </c:pt>
                      <c:pt idx="907">
                        <c:v>42184</c:v>
                      </c:pt>
                      <c:pt idx="908">
                        <c:v>42185</c:v>
                      </c:pt>
                      <c:pt idx="909">
                        <c:v>42186</c:v>
                      </c:pt>
                      <c:pt idx="910">
                        <c:v>42187</c:v>
                      </c:pt>
                      <c:pt idx="911">
                        <c:v>42188</c:v>
                      </c:pt>
                      <c:pt idx="912">
                        <c:v>42191</c:v>
                      </c:pt>
                      <c:pt idx="913">
                        <c:v>42192</c:v>
                      </c:pt>
                      <c:pt idx="914">
                        <c:v>42193</c:v>
                      </c:pt>
                      <c:pt idx="915">
                        <c:v>42194</c:v>
                      </c:pt>
                      <c:pt idx="916">
                        <c:v>42195</c:v>
                      </c:pt>
                      <c:pt idx="917">
                        <c:v>42198</c:v>
                      </c:pt>
                      <c:pt idx="918">
                        <c:v>42199</c:v>
                      </c:pt>
                      <c:pt idx="919">
                        <c:v>42200</c:v>
                      </c:pt>
                      <c:pt idx="920">
                        <c:v>42201</c:v>
                      </c:pt>
                      <c:pt idx="921">
                        <c:v>42202</c:v>
                      </c:pt>
                      <c:pt idx="922">
                        <c:v>42205</c:v>
                      </c:pt>
                      <c:pt idx="923">
                        <c:v>42206</c:v>
                      </c:pt>
                      <c:pt idx="924">
                        <c:v>42207</c:v>
                      </c:pt>
                      <c:pt idx="925">
                        <c:v>42208</c:v>
                      </c:pt>
                      <c:pt idx="926">
                        <c:v>42209</c:v>
                      </c:pt>
                      <c:pt idx="927">
                        <c:v>42212</c:v>
                      </c:pt>
                      <c:pt idx="928">
                        <c:v>42213</c:v>
                      </c:pt>
                      <c:pt idx="929">
                        <c:v>42214</c:v>
                      </c:pt>
                      <c:pt idx="930">
                        <c:v>42215</c:v>
                      </c:pt>
                      <c:pt idx="931">
                        <c:v>42216</c:v>
                      </c:pt>
                      <c:pt idx="932">
                        <c:v>42219</c:v>
                      </c:pt>
                      <c:pt idx="933">
                        <c:v>42220</c:v>
                      </c:pt>
                      <c:pt idx="934">
                        <c:v>42221</c:v>
                      </c:pt>
                      <c:pt idx="935">
                        <c:v>42222</c:v>
                      </c:pt>
                      <c:pt idx="936">
                        <c:v>42223</c:v>
                      </c:pt>
                      <c:pt idx="937">
                        <c:v>42226</c:v>
                      </c:pt>
                      <c:pt idx="938">
                        <c:v>42227</c:v>
                      </c:pt>
                      <c:pt idx="939">
                        <c:v>42228</c:v>
                      </c:pt>
                      <c:pt idx="940">
                        <c:v>42229</c:v>
                      </c:pt>
                      <c:pt idx="941">
                        <c:v>42230</c:v>
                      </c:pt>
                      <c:pt idx="942">
                        <c:v>42233</c:v>
                      </c:pt>
                      <c:pt idx="943">
                        <c:v>42234</c:v>
                      </c:pt>
                      <c:pt idx="944">
                        <c:v>42235</c:v>
                      </c:pt>
                      <c:pt idx="945">
                        <c:v>42236</c:v>
                      </c:pt>
                      <c:pt idx="946">
                        <c:v>42237</c:v>
                      </c:pt>
                      <c:pt idx="947">
                        <c:v>42240</c:v>
                      </c:pt>
                      <c:pt idx="948">
                        <c:v>42241</c:v>
                      </c:pt>
                      <c:pt idx="949">
                        <c:v>42242</c:v>
                      </c:pt>
                      <c:pt idx="950">
                        <c:v>42243</c:v>
                      </c:pt>
                      <c:pt idx="951">
                        <c:v>42244</c:v>
                      </c:pt>
                      <c:pt idx="952">
                        <c:v>42247</c:v>
                      </c:pt>
                      <c:pt idx="953">
                        <c:v>42248</c:v>
                      </c:pt>
                      <c:pt idx="954">
                        <c:v>42249</c:v>
                      </c:pt>
                      <c:pt idx="955">
                        <c:v>42254</c:v>
                      </c:pt>
                      <c:pt idx="956">
                        <c:v>42255</c:v>
                      </c:pt>
                      <c:pt idx="957">
                        <c:v>42256</c:v>
                      </c:pt>
                      <c:pt idx="958">
                        <c:v>42257</c:v>
                      </c:pt>
                      <c:pt idx="959">
                        <c:v>42258</c:v>
                      </c:pt>
                      <c:pt idx="960">
                        <c:v>42261</c:v>
                      </c:pt>
                      <c:pt idx="961">
                        <c:v>42262</c:v>
                      </c:pt>
                      <c:pt idx="962">
                        <c:v>42263</c:v>
                      </c:pt>
                      <c:pt idx="963">
                        <c:v>42264</c:v>
                      </c:pt>
                      <c:pt idx="964">
                        <c:v>42265</c:v>
                      </c:pt>
                      <c:pt idx="965">
                        <c:v>42268</c:v>
                      </c:pt>
                      <c:pt idx="966">
                        <c:v>42269</c:v>
                      </c:pt>
                      <c:pt idx="967">
                        <c:v>42270</c:v>
                      </c:pt>
                      <c:pt idx="968">
                        <c:v>42271</c:v>
                      </c:pt>
                      <c:pt idx="969">
                        <c:v>42272</c:v>
                      </c:pt>
                      <c:pt idx="970">
                        <c:v>42275</c:v>
                      </c:pt>
                      <c:pt idx="971">
                        <c:v>42276</c:v>
                      </c:pt>
                      <c:pt idx="972">
                        <c:v>42277</c:v>
                      </c:pt>
                      <c:pt idx="973">
                        <c:v>42285</c:v>
                      </c:pt>
                      <c:pt idx="974">
                        <c:v>42286</c:v>
                      </c:pt>
                      <c:pt idx="975">
                        <c:v>42289</c:v>
                      </c:pt>
                      <c:pt idx="976">
                        <c:v>42290</c:v>
                      </c:pt>
                      <c:pt idx="977">
                        <c:v>42291</c:v>
                      </c:pt>
                      <c:pt idx="978">
                        <c:v>42292</c:v>
                      </c:pt>
                      <c:pt idx="979">
                        <c:v>42293</c:v>
                      </c:pt>
                      <c:pt idx="980">
                        <c:v>42296</c:v>
                      </c:pt>
                      <c:pt idx="981">
                        <c:v>42297</c:v>
                      </c:pt>
                      <c:pt idx="982">
                        <c:v>42298</c:v>
                      </c:pt>
                      <c:pt idx="983">
                        <c:v>42299</c:v>
                      </c:pt>
                      <c:pt idx="984">
                        <c:v>42300</c:v>
                      </c:pt>
                      <c:pt idx="985">
                        <c:v>42303</c:v>
                      </c:pt>
                      <c:pt idx="986">
                        <c:v>42304</c:v>
                      </c:pt>
                      <c:pt idx="987">
                        <c:v>42305</c:v>
                      </c:pt>
                      <c:pt idx="988">
                        <c:v>42306</c:v>
                      </c:pt>
                      <c:pt idx="989">
                        <c:v>42307</c:v>
                      </c:pt>
                      <c:pt idx="990">
                        <c:v>42308</c:v>
                      </c:pt>
                      <c:pt idx="991">
                        <c:v>42310</c:v>
                      </c:pt>
                      <c:pt idx="992">
                        <c:v>42311</c:v>
                      </c:pt>
                      <c:pt idx="993">
                        <c:v>42312</c:v>
                      </c:pt>
                      <c:pt idx="994">
                        <c:v>42313</c:v>
                      </c:pt>
                      <c:pt idx="995">
                        <c:v>42314</c:v>
                      </c:pt>
                      <c:pt idx="996">
                        <c:v>42317</c:v>
                      </c:pt>
                      <c:pt idx="997">
                        <c:v>42318</c:v>
                      </c:pt>
                      <c:pt idx="998">
                        <c:v>42319</c:v>
                      </c:pt>
                      <c:pt idx="999">
                        <c:v>42320</c:v>
                      </c:pt>
                      <c:pt idx="1000">
                        <c:v>42321</c:v>
                      </c:pt>
                      <c:pt idx="1001">
                        <c:v>42324</c:v>
                      </c:pt>
                      <c:pt idx="1002">
                        <c:v>42325</c:v>
                      </c:pt>
                      <c:pt idx="1003">
                        <c:v>42326</c:v>
                      </c:pt>
                      <c:pt idx="1004">
                        <c:v>42327</c:v>
                      </c:pt>
                      <c:pt idx="1005">
                        <c:v>42328</c:v>
                      </c:pt>
                      <c:pt idx="1006">
                        <c:v>42331</c:v>
                      </c:pt>
                      <c:pt idx="1007">
                        <c:v>42332</c:v>
                      </c:pt>
                      <c:pt idx="1008">
                        <c:v>42333</c:v>
                      </c:pt>
                      <c:pt idx="1009">
                        <c:v>42334</c:v>
                      </c:pt>
                      <c:pt idx="1010">
                        <c:v>42335</c:v>
                      </c:pt>
                      <c:pt idx="1011">
                        <c:v>42338</c:v>
                      </c:pt>
                      <c:pt idx="1012">
                        <c:v>42339</c:v>
                      </c:pt>
                      <c:pt idx="1013">
                        <c:v>42340</c:v>
                      </c:pt>
                      <c:pt idx="1014">
                        <c:v>42341</c:v>
                      </c:pt>
                      <c:pt idx="1015">
                        <c:v>42342</c:v>
                      </c:pt>
                      <c:pt idx="1016">
                        <c:v>42345</c:v>
                      </c:pt>
                      <c:pt idx="1017">
                        <c:v>42346</c:v>
                      </c:pt>
                      <c:pt idx="1018">
                        <c:v>42347</c:v>
                      </c:pt>
                      <c:pt idx="1019">
                        <c:v>42348</c:v>
                      </c:pt>
                      <c:pt idx="1020">
                        <c:v>42349</c:v>
                      </c:pt>
                      <c:pt idx="1021">
                        <c:v>42352</c:v>
                      </c:pt>
                      <c:pt idx="1022">
                        <c:v>42353</c:v>
                      </c:pt>
                      <c:pt idx="1023">
                        <c:v>42354</c:v>
                      </c:pt>
                      <c:pt idx="1024">
                        <c:v>42355</c:v>
                      </c:pt>
                      <c:pt idx="1025">
                        <c:v>42356</c:v>
                      </c:pt>
                      <c:pt idx="1026">
                        <c:v>42359</c:v>
                      </c:pt>
                      <c:pt idx="1027">
                        <c:v>42360</c:v>
                      </c:pt>
                      <c:pt idx="1028">
                        <c:v>42361</c:v>
                      </c:pt>
                      <c:pt idx="1029">
                        <c:v>42362</c:v>
                      </c:pt>
                      <c:pt idx="1030">
                        <c:v>42363</c:v>
                      </c:pt>
                      <c:pt idx="1031">
                        <c:v>42366</c:v>
                      </c:pt>
                      <c:pt idx="1032">
                        <c:v>42367</c:v>
                      </c:pt>
                      <c:pt idx="1033">
                        <c:v>42368</c:v>
                      </c:pt>
                      <c:pt idx="1034">
                        <c:v>42369</c:v>
                      </c:pt>
                      <c:pt idx="1035">
                        <c:v>42373</c:v>
                      </c:pt>
                      <c:pt idx="1036">
                        <c:v>42374</c:v>
                      </c:pt>
                      <c:pt idx="1037">
                        <c:v>42375</c:v>
                      </c:pt>
                      <c:pt idx="1038">
                        <c:v>42376</c:v>
                      </c:pt>
                      <c:pt idx="1039">
                        <c:v>42377</c:v>
                      </c:pt>
                      <c:pt idx="1040">
                        <c:v>42380</c:v>
                      </c:pt>
                      <c:pt idx="1041">
                        <c:v>42381</c:v>
                      </c:pt>
                      <c:pt idx="1042">
                        <c:v>42382</c:v>
                      </c:pt>
                      <c:pt idx="1043">
                        <c:v>42383</c:v>
                      </c:pt>
                      <c:pt idx="1044">
                        <c:v>42384</c:v>
                      </c:pt>
                      <c:pt idx="1045">
                        <c:v>42387</c:v>
                      </c:pt>
                      <c:pt idx="1046">
                        <c:v>42388</c:v>
                      </c:pt>
                      <c:pt idx="1047">
                        <c:v>42389</c:v>
                      </c:pt>
                      <c:pt idx="1048">
                        <c:v>42390</c:v>
                      </c:pt>
                      <c:pt idx="1049">
                        <c:v>42391</c:v>
                      </c:pt>
                      <c:pt idx="1050">
                        <c:v>42394</c:v>
                      </c:pt>
                      <c:pt idx="1051">
                        <c:v>42395</c:v>
                      </c:pt>
                      <c:pt idx="1052">
                        <c:v>42396</c:v>
                      </c:pt>
                      <c:pt idx="1053">
                        <c:v>42397</c:v>
                      </c:pt>
                      <c:pt idx="1054">
                        <c:v>42398</c:v>
                      </c:pt>
                      <c:pt idx="1055">
                        <c:v>42400</c:v>
                      </c:pt>
                      <c:pt idx="1056">
                        <c:v>42401</c:v>
                      </c:pt>
                      <c:pt idx="1057">
                        <c:v>42402</c:v>
                      </c:pt>
                      <c:pt idx="1058">
                        <c:v>42403</c:v>
                      </c:pt>
                      <c:pt idx="1059">
                        <c:v>42404</c:v>
                      </c:pt>
                      <c:pt idx="1060">
                        <c:v>42405</c:v>
                      </c:pt>
                      <c:pt idx="1061">
                        <c:v>42415</c:v>
                      </c:pt>
                      <c:pt idx="1062">
                        <c:v>42416</c:v>
                      </c:pt>
                      <c:pt idx="1063">
                        <c:v>42417</c:v>
                      </c:pt>
                      <c:pt idx="1064">
                        <c:v>42418</c:v>
                      </c:pt>
                      <c:pt idx="1065">
                        <c:v>42419</c:v>
                      </c:pt>
                      <c:pt idx="1066">
                        <c:v>42422</c:v>
                      </c:pt>
                      <c:pt idx="1067">
                        <c:v>42423</c:v>
                      </c:pt>
                      <c:pt idx="1068">
                        <c:v>42424</c:v>
                      </c:pt>
                      <c:pt idx="1069">
                        <c:v>42425</c:v>
                      </c:pt>
                      <c:pt idx="1070">
                        <c:v>42426</c:v>
                      </c:pt>
                      <c:pt idx="1071">
                        <c:v>42429</c:v>
                      </c:pt>
                      <c:pt idx="1072">
                        <c:v>42430</c:v>
                      </c:pt>
                      <c:pt idx="1073">
                        <c:v>42431</c:v>
                      </c:pt>
                      <c:pt idx="1074">
                        <c:v>42432</c:v>
                      </c:pt>
                      <c:pt idx="1075">
                        <c:v>42433</c:v>
                      </c:pt>
                      <c:pt idx="1076">
                        <c:v>42436</c:v>
                      </c:pt>
                      <c:pt idx="1077">
                        <c:v>42437</c:v>
                      </c:pt>
                      <c:pt idx="1078">
                        <c:v>42438</c:v>
                      </c:pt>
                      <c:pt idx="1079">
                        <c:v>42439</c:v>
                      </c:pt>
                      <c:pt idx="1080">
                        <c:v>42440</c:v>
                      </c:pt>
                      <c:pt idx="1081">
                        <c:v>42443</c:v>
                      </c:pt>
                      <c:pt idx="1082">
                        <c:v>42444</c:v>
                      </c:pt>
                      <c:pt idx="1083">
                        <c:v>42445</c:v>
                      </c:pt>
                      <c:pt idx="1084">
                        <c:v>42446</c:v>
                      </c:pt>
                      <c:pt idx="1085">
                        <c:v>42447</c:v>
                      </c:pt>
                      <c:pt idx="1086">
                        <c:v>42450</c:v>
                      </c:pt>
                      <c:pt idx="1087">
                        <c:v>42451</c:v>
                      </c:pt>
                      <c:pt idx="1088">
                        <c:v>42452</c:v>
                      </c:pt>
                      <c:pt idx="1089">
                        <c:v>42453</c:v>
                      </c:pt>
                      <c:pt idx="1090">
                        <c:v>42454</c:v>
                      </c:pt>
                      <c:pt idx="1091">
                        <c:v>42457</c:v>
                      </c:pt>
                      <c:pt idx="1092">
                        <c:v>42458</c:v>
                      </c:pt>
                      <c:pt idx="1093">
                        <c:v>42459</c:v>
                      </c:pt>
                      <c:pt idx="1094">
                        <c:v>42460</c:v>
                      </c:pt>
                      <c:pt idx="1095">
                        <c:v>42461</c:v>
                      </c:pt>
                      <c:pt idx="1096">
                        <c:v>42465</c:v>
                      </c:pt>
                      <c:pt idx="1097">
                        <c:v>42466</c:v>
                      </c:pt>
                      <c:pt idx="1098">
                        <c:v>42467</c:v>
                      </c:pt>
                      <c:pt idx="1099">
                        <c:v>42468</c:v>
                      </c:pt>
                      <c:pt idx="1100">
                        <c:v>42471</c:v>
                      </c:pt>
                      <c:pt idx="1101">
                        <c:v>42472</c:v>
                      </c:pt>
                      <c:pt idx="1102">
                        <c:v>42473</c:v>
                      </c:pt>
                      <c:pt idx="1103">
                        <c:v>42474</c:v>
                      </c:pt>
                      <c:pt idx="1104">
                        <c:v>42475</c:v>
                      </c:pt>
                      <c:pt idx="1105">
                        <c:v>42478</c:v>
                      </c:pt>
                      <c:pt idx="1106">
                        <c:v>42479</c:v>
                      </c:pt>
                      <c:pt idx="1107">
                        <c:v>42480</c:v>
                      </c:pt>
                      <c:pt idx="1108">
                        <c:v>42481</c:v>
                      </c:pt>
                      <c:pt idx="1109">
                        <c:v>42482</c:v>
                      </c:pt>
                      <c:pt idx="1110">
                        <c:v>42485</c:v>
                      </c:pt>
                      <c:pt idx="1111">
                        <c:v>42486</c:v>
                      </c:pt>
                      <c:pt idx="1112">
                        <c:v>42487</c:v>
                      </c:pt>
                      <c:pt idx="1113">
                        <c:v>42488</c:v>
                      </c:pt>
                      <c:pt idx="1114">
                        <c:v>42489</c:v>
                      </c:pt>
                      <c:pt idx="1115">
                        <c:v>42490</c:v>
                      </c:pt>
                      <c:pt idx="1116">
                        <c:v>42493</c:v>
                      </c:pt>
                      <c:pt idx="1117">
                        <c:v>42494</c:v>
                      </c:pt>
                      <c:pt idx="1118">
                        <c:v>42495</c:v>
                      </c:pt>
                      <c:pt idx="1119">
                        <c:v>42496</c:v>
                      </c:pt>
                      <c:pt idx="1120">
                        <c:v>42499</c:v>
                      </c:pt>
                      <c:pt idx="1121">
                        <c:v>42500</c:v>
                      </c:pt>
                      <c:pt idx="1122">
                        <c:v>42501</c:v>
                      </c:pt>
                      <c:pt idx="1123">
                        <c:v>42502</c:v>
                      </c:pt>
                      <c:pt idx="1124">
                        <c:v>42503</c:v>
                      </c:pt>
                      <c:pt idx="1125">
                        <c:v>42506</c:v>
                      </c:pt>
                      <c:pt idx="1126">
                        <c:v>42507</c:v>
                      </c:pt>
                      <c:pt idx="1127">
                        <c:v>42508</c:v>
                      </c:pt>
                      <c:pt idx="1128">
                        <c:v>42509</c:v>
                      </c:pt>
                      <c:pt idx="1129">
                        <c:v>42510</c:v>
                      </c:pt>
                      <c:pt idx="1130">
                        <c:v>42513</c:v>
                      </c:pt>
                      <c:pt idx="1131">
                        <c:v>42514</c:v>
                      </c:pt>
                      <c:pt idx="1132">
                        <c:v>42515</c:v>
                      </c:pt>
                      <c:pt idx="1133">
                        <c:v>42516</c:v>
                      </c:pt>
                      <c:pt idx="1134">
                        <c:v>42517</c:v>
                      </c:pt>
                      <c:pt idx="1135">
                        <c:v>42520</c:v>
                      </c:pt>
                      <c:pt idx="1136">
                        <c:v>42521</c:v>
                      </c:pt>
                      <c:pt idx="1137">
                        <c:v>42522</c:v>
                      </c:pt>
                      <c:pt idx="1138">
                        <c:v>42523</c:v>
                      </c:pt>
                      <c:pt idx="1139">
                        <c:v>42524</c:v>
                      </c:pt>
                      <c:pt idx="1140">
                        <c:v>42527</c:v>
                      </c:pt>
                      <c:pt idx="1141">
                        <c:v>42528</c:v>
                      </c:pt>
                      <c:pt idx="1142">
                        <c:v>42529</c:v>
                      </c:pt>
                      <c:pt idx="1143">
                        <c:v>42534</c:v>
                      </c:pt>
                      <c:pt idx="1144">
                        <c:v>42535</c:v>
                      </c:pt>
                      <c:pt idx="1145">
                        <c:v>42536</c:v>
                      </c:pt>
                      <c:pt idx="1146">
                        <c:v>42537</c:v>
                      </c:pt>
                      <c:pt idx="1147">
                        <c:v>42538</c:v>
                      </c:pt>
                      <c:pt idx="1148">
                        <c:v>42541</c:v>
                      </c:pt>
                      <c:pt idx="1149">
                        <c:v>42542</c:v>
                      </c:pt>
                      <c:pt idx="1150">
                        <c:v>42543</c:v>
                      </c:pt>
                      <c:pt idx="1151">
                        <c:v>42544</c:v>
                      </c:pt>
                      <c:pt idx="1152">
                        <c:v>42545</c:v>
                      </c:pt>
                      <c:pt idx="1153">
                        <c:v>42548</c:v>
                      </c:pt>
                      <c:pt idx="1154">
                        <c:v>42549</c:v>
                      </c:pt>
                      <c:pt idx="1155">
                        <c:v>42550</c:v>
                      </c:pt>
                      <c:pt idx="1156">
                        <c:v>42551</c:v>
                      </c:pt>
                      <c:pt idx="1157">
                        <c:v>42552</c:v>
                      </c:pt>
                      <c:pt idx="1158">
                        <c:v>42555</c:v>
                      </c:pt>
                      <c:pt idx="1159">
                        <c:v>42556</c:v>
                      </c:pt>
                      <c:pt idx="1160">
                        <c:v>42558</c:v>
                      </c:pt>
                      <c:pt idx="1161">
                        <c:v>42559</c:v>
                      </c:pt>
                      <c:pt idx="1162">
                        <c:v>42562</c:v>
                      </c:pt>
                      <c:pt idx="1163">
                        <c:v>42563</c:v>
                      </c:pt>
                      <c:pt idx="1164">
                        <c:v>42564</c:v>
                      </c:pt>
                      <c:pt idx="1165">
                        <c:v>42565</c:v>
                      </c:pt>
                      <c:pt idx="1166">
                        <c:v>42566</c:v>
                      </c:pt>
                      <c:pt idx="1167">
                        <c:v>42569</c:v>
                      </c:pt>
                      <c:pt idx="1168">
                        <c:v>42570</c:v>
                      </c:pt>
                      <c:pt idx="1169">
                        <c:v>42571</c:v>
                      </c:pt>
                      <c:pt idx="1170">
                        <c:v>42572</c:v>
                      </c:pt>
                      <c:pt idx="1171">
                        <c:v>42573</c:v>
                      </c:pt>
                      <c:pt idx="1172">
                        <c:v>42576</c:v>
                      </c:pt>
                      <c:pt idx="1173">
                        <c:v>42578</c:v>
                      </c:pt>
                      <c:pt idx="1174">
                        <c:v>42579</c:v>
                      </c:pt>
                      <c:pt idx="1175">
                        <c:v>42580</c:v>
                      </c:pt>
                      <c:pt idx="1176">
                        <c:v>42582</c:v>
                      </c:pt>
                      <c:pt idx="1177">
                        <c:v>42583</c:v>
                      </c:pt>
                      <c:pt idx="1178">
                        <c:v>42584</c:v>
                      </c:pt>
                      <c:pt idx="1179">
                        <c:v>42585</c:v>
                      </c:pt>
                      <c:pt idx="1180">
                        <c:v>42586</c:v>
                      </c:pt>
                      <c:pt idx="1181">
                        <c:v>42587</c:v>
                      </c:pt>
                      <c:pt idx="1182">
                        <c:v>42590</c:v>
                      </c:pt>
                      <c:pt idx="1183">
                        <c:v>42591</c:v>
                      </c:pt>
                      <c:pt idx="1184">
                        <c:v>42592</c:v>
                      </c:pt>
                      <c:pt idx="1185">
                        <c:v>42593</c:v>
                      </c:pt>
                      <c:pt idx="1186">
                        <c:v>42594</c:v>
                      </c:pt>
                      <c:pt idx="1187">
                        <c:v>42597</c:v>
                      </c:pt>
                      <c:pt idx="1188">
                        <c:v>42598</c:v>
                      </c:pt>
                      <c:pt idx="1189">
                        <c:v>42599</c:v>
                      </c:pt>
                      <c:pt idx="1190">
                        <c:v>42600</c:v>
                      </c:pt>
                      <c:pt idx="1191">
                        <c:v>42601</c:v>
                      </c:pt>
                      <c:pt idx="1192">
                        <c:v>42604</c:v>
                      </c:pt>
                      <c:pt idx="1193">
                        <c:v>42605</c:v>
                      </c:pt>
                      <c:pt idx="1194">
                        <c:v>42606</c:v>
                      </c:pt>
                      <c:pt idx="1195">
                        <c:v>42607</c:v>
                      </c:pt>
                      <c:pt idx="1196">
                        <c:v>42608</c:v>
                      </c:pt>
                      <c:pt idx="1197">
                        <c:v>42611</c:v>
                      </c:pt>
                      <c:pt idx="1198">
                        <c:v>42612</c:v>
                      </c:pt>
                      <c:pt idx="1199">
                        <c:v>42613</c:v>
                      </c:pt>
                      <c:pt idx="1200">
                        <c:v>42621</c:v>
                      </c:pt>
                      <c:pt idx="1201">
                        <c:v>42622</c:v>
                      </c:pt>
                      <c:pt idx="1202">
                        <c:v>42625</c:v>
                      </c:pt>
                      <c:pt idx="1203">
                        <c:v>42626</c:v>
                      </c:pt>
                      <c:pt idx="1204">
                        <c:v>42627</c:v>
                      </c:pt>
                      <c:pt idx="1205">
                        <c:v>42632</c:v>
                      </c:pt>
                      <c:pt idx="1206">
                        <c:v>42633</c:v>
                      </c:pt>
                      <c:pt idx="1207">
                        <c:v>42634</c:v>
                      </c:pt>
                      <c:pt idx="1208">
                        <c:v>42635</c:v>
                      </c:pt>
                      <c:pt idx="1209">
                        <c:v>42636</c:v>
                      </c:pt>
                      <c:pt idx="1210">
                        <c:v>42639</c:v>
                      </c:pt>
                      <c:pt idx="1211">
                        <c:v>42640</c:v>
                      </c:pt>
                      <c:pt idx="1212">
                        <c:v>42641</c:v>
                      </c:pt>
                      <c:pt idx="1213">
                        <c:v>42643</c:v>
                      </c:pt>
                      <c:pt idx="1214">
                        <c:v>42653</c:v>
                      </c:pt>
                      <c:pt idx="1215">
                        <c:v>42654</c:v>
                      </c:pt>
                      <c:pt idx="1216">
                        <c:v>42655</c:v>
                      </c:pt>
                      <c:pt idx="1217">
                        <c:v>42656</c:v>
                      </c:pt>
                      <c:pt idx="1218">
                        <c:v>42657</c:v>
                      </c:pt>
                      <c:pt idx="1219">
                        <c:v>42660</c:v>
                      </c:pt>
                      <c:pt idx="1220">
                        <c:v>42661</c:v>
                      </c:pt>
                      <c:pt idx="1221">
                        <c:v>42662</c:v>
                      </c:pt>
                      <c:pt idx="1222">
                        <c:v>42663</c:v>
                      </c:pt>
                      <c:pt idx="1223">
                        <c:v>42664</c:v>
                      </c:pt>
                      <c:pt idx="1224">
                        <c:v>42667</c:v>
                      </c:pt>
                      <c:pt idx="1225">
                        <c:v>42668</c:v>
                      </c:pt>
                      <c:pt idx="1226">
                        <c:v>42669</c:v>
                      </c:pt>
                      <c:pt idx="1227">
                        <c:v>42670</c:v>
                      </c:pt>
                      <c:pt idx="1228">
                        <c:v>42671</c:v>
                      </c:pt>
                      <c:pt idx="1229">
                        <c:v>42674</c:v>
                      </c:pt>
                      <c:pt idx="1230">
                        <c:v>42675</c:v>
                      </c:pt>
                      <c:pt idx="1231">
                        <c:v>42676</c:v>
                      </c:pt>
                      <c:pt idx="1232">
                        <c:v>42677</c:v>
                      </c:pt>
                      <c:pt idx="1233">
                        <c:v>42678</c:v>
                      </c:pt>
                      <c:pt idx="1234">
                        <c:v>42681</c:v>
                      </c:pt>
                      <c:pt idx="1235">
                        <c:v>42682</c:v>
                      </c:pt>
                      <c:pt idx="1236">
                        <c:v>42683</c:v>
                      </c:pt>
                      <c:pt idx="1237">
                        <c:v>42684</c:v>
                      </c:pt>
                      <c:pt idx="1238">
                        <c:v>42685</c:v>
                      </c:pt>
                      <c:pt idx="1239">
                        <c:v>42688</c:v>
                      </c:pt>
                      <c:pt idx="1240">
                        <c:v>42689</c:v>
                      </c:pt>
                      <c:pt idx="1241">
                        <c:v>42690</c:v>
                      </c:pt>
                      <c:pt idx="1242">
                        <c:v>42691</c:v>
                      </c:pt>
                      <c:pt idx="1243">
                        <c:v>42692</c:v>
                      </c:pt>
                      <c:pt idx="1244">
                        <c:v>42695</c:v>
                      </c:pt>
                      <c:pt idx="1245">
                        <c:v>42696</c:v>
                      </c:pt>
                      <c:pt idx="1246">
                        <c:v>42697</c:v>
                      </c:pt>
                      <c:pt idx="1247">
                        <c:v>42698</c:v>
                      </c:pt>
                      <c:pt idx="1248">
                        <c:v>42699</c:v>
                      </c:pt>
                      <c:pt idx="1249">
                        <c:v>42702</c:v>
                      </c:pt>
                      <c:pt idx="1250">
                        <c:v>42703</c:v>
                      </c:pt>
                      <c:pt idx="1251">
                        <c:v>42704</c:v>
                      </c:pt>
                      <c:pt idx="1252">
                        <c:v>42705</c:v>
                      </c:pt>
                      <c:pt idx="1253">
                        <c:v>42706</c:v>
                      </c:pt>
                      <c:pt idx="1254">
                        <c:v>42709</c:v>
                      </c:pt>
                      <c:pt idx="1255">
                        <c:v>42710</c:v>
                      </c:pt>
                      <c:pt idx="1256">
                        <c:v>42711</c:v>
                      </c:pt>
                      <c:pt idx="1257">
                        <c:v>42712</c:v>
                      </c:pt>
                      <c:pt idx="1258">
                        <c:v>42713</c:v>
                      </c:pt>
                      <c:pt idx="1259">
                        <c:v>42716</c:v>
                      </c:pt>
                      <c:pt idx="1260">
                        <c:v>42717</c:v>
                      </c:pt>
                      <c:pt idx="1261">
                        <c:v>42718</c:v>
                      </c:pt>
                      <c:pt idx="1262">
                        <c:v>42719</c:v>
                      </c:pt>
                      <c:pt idx="1263">
                        <c:v>42720</c:v>
                      </c:pt>
                      <c:pt idx="1264">
                        <c:v>42723</c:v>
                      </c:pt>
                      <c:pt idx="1265">
                        <c:v>42724</c:v>
                      </c:pt>
                      <c:pt idx="1266">
                        <c:v>42725</c:v>
                      </c:pt>
                      <c:pt idx="1267">
                        <c:v>42726</c:v>
                      </c:pt>
                      <c:pt idx="1268">
                        <c:v>42727</c:v>
                      </c:pt>
                      <c:pt idx="1269">
                        <c:v>42730</c:v>
                      </c:pt>
                      <c:pt idx="1270">
                        <c:v>42731</c:v>
                      </c:pt>
                      <c:pt idx="1271">
                        <c:v>42732</c:v>
                      </c:pt>
                      <c:pt idx="1272">
                        <c:v>42733</c:v>
                      </c:pt>
                      <c:pt idx="1273">
                        <c:v>42734</c:v>
                      </c:pt>
                      <c:pt idx="1274">
                        <c:v>42735</c:v>
                      </c:pt>
                      <c:pt idx="1275">
                        <c:v>42738</c:v>
                      </c:pt>
                      <c:pt idx="1276">
                        <c:v>42739</c:v>
                      </c:pt>
                      <c:pt idx="1277">
                        <c:v>42740</c:v>
                      </c:pt>
                      <c:pt idx="1278">
                        <c:v>42741</c:v>
                      </c:pt>
                      <c:pt idx="1279">
                        <c:v>42744</c:v>
                      </c:pt>
                      <c:pt idx="1280">
                        <c:v>42745</c:v>
                      </c:pt>
                      <c:pt idx="1281">
                        <c:v>42746</c:v>
                      </c:pt>
                      <c:pt idx="1282">
                        <c:v>42747</c:v>
                      </c:pt>
                      <c:pt idx="1283">
                        <c:v>42748</c:v>
                      </c:pt>
                      <c:pt idx="1284">
                        <c:v>42751</c:v>
                      </c:pt>
                      <c:pt idx="1285">
                        <c:v>42752</c:v>
                      </c:pt>
                      <c:pt idx="1286">
                        <c:v>42753</c:v>
                      </c:pt>
                      <c:pt idx="1287">
                        <c:v>42754</c:v>
                      </c:pt>
                      <c:pt idx="1288">
                        <c:v>42755</c:v>
                      </c:pt>
                      <c:pt idx="1289">
                        <c:v>42758</c:v>
                      </c:pt>
                      <c:pt idx="1290">
                        <c:v>42759</c:v>
                      </c:pt>
                      <c:pt idx="1291">
                        <c:v>42760</c:v>
                      </c:pt>
                      <c:pt idx="1292">
                        <c:v>42766</c:v>
                      </c:pt>
                      <c:pt idx="1293">
                        <c:v>42769</c:v>
                      </c:pt>
                      <c:pt idx="1294">
                        <c:v>42772</c:v>
                      </c:pt>
                      <c:pt idx="1295">
                        <c:v>42773</c:v>
                      </c:pt>
                      <c:pt idx="1296">
                        <c:v>42774</c:v>
                      </c:pt>
                      <c:pt idx="1297">
                        <c:v>42775</c:v>
                      </c:pt>
                      <c:pt idx="1298">
                        <c:v>42776</c:v>
                      </c:pt>
                      <c:pt idx="1299">
                        <c:v>42779</c:v>
                      </c:pt>
                      <c:pt idx="1300">
                        <c:v>42780</c:v>
                      </c:pt>
                      <c:pt idx="1301">
                        <c:v>42781</c:v>
                      </c:pt>
                      <c:pt idx="1302">
                        <c:v>42782</c:v>
                      </c:pt>
                      <c:pt idx="1303">
                        <c:v>42783</c:v>
                      </c:pt>
                      <c:pt idx="1304">
                        <c:v>42786</c:v>
                      </c:pt>
                      <c:pt idx="1305">
                        <c:v>42787</c:v>
                      </c:pt>
                      <c:pt idx="1306">
                        <c:v>42788</c:v>
                      </c:pt>
                      <c:pt idx="1307">
                        <c:v>42789</c:v>
                      </c:pt>
                      <c:pt idx="1308">
                        <c:v>42790</c:v>
                      </c:pt>
                      <c:pt idx="1309">
                        <c:v>42793</c:v>
                      </c:pt>
                      <c:pt idx="1310">
                        <c:v>42794</c:v>
                      </c:pt>
                      <c:pt idx="1311">
                        <c:v>42795</c:v>
                      </c:pt>
                      <c:pt idx="1312">
                        <c:v>42796</c:v>
                      </c:pt>
                      <c:pt idx="1313">
                        <c:v>42797</c:v>
                      </c:pt>
                      <c:pt idx="1314">
                        <c:v>42800</c:v>
                      </c:pt>
                      <c:pt idx="1315">
                        <c:v>42801</c:v>
                      </c:pt>
                      <c:pt idx="1316">
                        <c:v>42802</c:v>
                      </c:pt>
                      <c:pt idx="1317">
                        <c:v>42803</c:v>
                      </c:pt>
                      <c:pt idx="1318">
                        <c:v>42804</c:v>
                      </c:pt>
                      <c:pt idx="1319">
                        <c:v>42807</c:v>
                      </c:pt>
                      <c:pt idx="1320">
                        <c:v>42808</c:v>
                      </c:pt>
                      <c:pt idx="1321">
                        <c:v>42809</c:v>
                      </c:pt>
                      <c:pt idx="1322">
                        <c:v>42810</c:v>
                      </c:pt>
                      <c:pt idx="1323">
                        <c:v>42811</c:v>
                      </c:pt>
                      <c:pt idx="1324">
                        <c:v>42814</c:v>
                      </c:pt>
                      <c:pt idx="1325">
                        <c:v>42815</c:v>
                      </c:pt>
                      <c:pt idx="1326">
                        <c:v>42816</c:v>
                      </c:pt>
                      <c:pt idx="1327">
                        <c:v>42817</c:v>
                      </c:pt>
                      <c:pt idx="1328">
                        <c:v>42818</c:v>
                      </c:pt>
                      <c:pt idx="1329">
                        <c:v>42821</c:v>
                      </c:pt>
                      <c:pt idx="1330">
                        <c:v>42822</c:v>
                      </c:pt>
                      <c:pt idx="1331">
                        <c:v>42823</c:v>
                      </c:pt>
                      <c:pt idx="1332">
                        <c:v>42824</c:v>
                      </c:pt>
                      <c:pt idx="1333">
                        <c:v>42825</c:v>
                      </c:pt>
                      <c:pt idx="1334">
                        <c:v>42830</c:v>
                      </c:pt>
                      <c:pt idx="1335">
                        <c:v>42831</c:v>
                      </c:pt>
                      <c:pt idx="1336">
                        <c:v>42832</c:v>
                      </c:pt>
                      <c:pt idx="1337">
                        <c:v>42835</c:v>
                      </c:pt>
                      <c:pt idx="1338">
                        <c:v>42836</c:v>
                      </c:pt>
                      <c:pt idx="1339">
                        <c:v>42837</c:v>
                      </c:pt>
                      <c:pt idx="1340">
                        <c:v>42838</c:v>
                      </c:pt>
                      <c:pt idx="1341">
                        <c:v>42839</c:v>
                      </c:pt>
                      <c:pt idx="1342">
                        <c:v>42842</c:v>
                      </c:pt>
                      <c:pt idx="1343">
                        <c:v>42843</c:v>
                      </c:pt>
                      <c:pt idx="1344">
                        <c:v>42844</c:v>
                      </c:pt>
                      <c:pt idx="1345">
                        <c:v>42845</c:v>
                      </c:pt>
                      <c:pt idx="1346">
                        <c:v>42846</c:v>
                      </c:pt>
                      <c:pt idx="1347">
                        <c:v>42849</c:v>
                      </c:pt>
                      <c:pt idx="1348">
                        <c:v>42850</c:v>
                      </c:pt>
                      <c:pt idx="1349">
                        <c:v>42851</c:v>
                      </c:pt>
                      <c:pt idx="1350">
                        <c:v>42852</c:v>
                      </c:pt>
                      <c:pt idx="1351">
                        <c:v>42853</c:v>
                      </c:pt>
                      <c:pt idx="1352">
                        <c:v>42855</c:v>
                      </c:pt>
                      <c:pt idx="1353">
                        <c:v>42857</c:v>
                      </c:pt>
                      <c:pt idx="1354">
                        <c:v>42858</c:v>
                      </c:pt>
                      <c:pt idx="1355">
                        <c:v>42859</c:v>
                      </c:pt>
                      <c:pt idx="1356">
                        <c:v>42860</c:v>
                      </c:pt>
                      <c:pt idx="1357">
                        <c:v>42863</c:v>
                      </c:pt>
                      <c:pt idx="1358">
                        <c:v>42864</c:v>
                      </c:pt>
                      <c:pt idx="1359">
                        <c:v>42865</c:v>
                      </c:pt>
                      <c:pt idx="1360">
                        <c:v>42866</c:v>
                      </c:pt>
                      <c:pt idx="1361">
                        <c:v>42867</c:v>
                      </c:pt>
                      <c:pt idx="1362">
                        <c:v>42870</c:v>
                      </c:pt>
                      <c:pt idx="1363">
                        <c:v>42871</c:v>
                      </c:pt>
                      <c:pt idx="1364">
                        <c:v>42872</c:v>
                      </c:pt>
                      <c:pt idx="1365">
                        <c:v>42873</c:v>
                      </c:pt>
                      <c:pt idx="1366">
                        <c:v>42874</c:v>
                      </c:pt>
                      <c:pt idx="1367">
                        <c:v>42877</c:v>
                      </c:pt>
                      <c:pt idx="1368">
                        <c:v>42878</c:v>
                      </c:pt>
                      <c:pt idx="1369">
                        <c:v>42879</c:v>
                      </c:pt>
                      <c:pt idx="1370">
                        <c:v>42880</c:v>
                      </c:pt>
                      <c:pt idx="1371">
                        <c:v>42881</c:v>
                      </c:pt>
                      <c:pt idx="1372">
                        <c:v>42886</c:v>
                      </c:pt>
                      <c:pt idx="1373">
                        <c:v>42887</c:v>
                      </c:pt>
                      <c:pt idx="1374">
                        <c:v>42888</c:v>
                      </c:pt>
                      <c:pt idx="1375">
                        <c:v>42891</c:v>
                      </c:pt>
                      <c:pt idx="1376">
                        <c:v>42892</c:v>
                      </c:pt>
                      <c:pt idx="1377">
                        <c:v>42893</c:v>
                      </c:pt>
                      <c:pt idx="1378">
                        <c:v>42894</c:v>
                      </c:pt>
                      <c:pt idx="1379">
                        <c:v>42895</c:v>
                      </c:pt>
                      <c:pt idx="1380">
                        <c:v>42898</c:v>
                      </c:pt>
                      <c:pt idx="1381">
                        <c:v>42899</c:v>
                      </c:pt>
                      <c:pt idx="1382">
                        <c:v>42900</c:v>
                      </c:pt>
                      <c:pt idx="1383">
                        <c:v>42901</c:v>
                      </c:pt>
                      <c:pt idx="1384">
                        <c:v>42902</c:v>
                      </c:pt>
                      <c:pt idx="1385">
                        <c:v>42905</c:v>
                      </c:pt>
                      <c:pt idx="1386">
                        <c:v>42906</c:v>
                      </c:pt>
                      <c:pt idx="1387">
                        <c:v>42907</c:v>
                      </c:pt>
                      <c:pt idx="1388">
                        <c:v>42908</c:v>
                      </c:pt>
                      <c:pt idx="1389">
                        <c:v>42909</c:v>
                      </c:pt>
                      <c:pt idx="1390">
                        <c:v>42912</c:v>
                      </c:pt>
                      <c:pt idx="1391">
                        <c:v>42913</c:v>
                      </c:pt>
                      <c:pt idx="1392">
                        <c:v>42914</c:v>
                      </c:pt>
                      <c:pt idx="1393">
                        <c:v>42915</c:v>
                      </c:pt>
                      <c:pt idx="1394">
                        <c:v>42916</c:v>
                      </c:pt>
                      <c:pt idx="1395">
                        <c:v>42919</c:v>
                      </c:pt>
                      <c:pt idx="1396">
                        <c:v>42920</c:v>
                      </c:pt>
                      <c:pt idx="1397">
                        <c:v>42921</c:v>
                      </c:pt>
                      <c:pt idx="1398">
                        <c:v>42922</c:v>
                      </c:pt>
                      <c:pt idx="1399">
                        <c:v>42923</c:v>
                      </c:pt>
                      <c:pt idx="1400">
                        <c:v>42926</c:v>
                      </c:pt>
                      <c:pt idx="1401">
                        <c:v>42927</c:v>
                      </c:pt>
                      <c:pt idx="1402">
                        <c:v>42928</c:v>
                      </c:pt>
                      <c:pt idx="1403">
                        <c:v>42929</c:v>
                      </c:pt>
                      <c:pt idx="1404">
                        <c:v>42930</c:v>
                      </c:pt>
                      <c:pt idx="1405">
                        <c:v>42933</c:v>
                      </c:pt>
                      <c:pt idx="1406">
                        <c:v>42934</c:v>
                      </c:pt>
                      <c:pt idx="1407">
                        <c:v>42935</c:v>
                      </c:pt>
                      <c:pt idx="1408">
                        <c:v>42936</c:v>
                      </c:pt>
                      <c:pt idx="1409">
                        <c:v>42937</c:v>
                      </c:pt>
                      <c:pt idx="1410">
                        <c:v>42940</c:v>
                      </c:pt>
                      <c:pt idx="1411">
                        <c:v>42941</c:v>
                      </c:pt>
                      <c:pt idx="1412">
                        <c:v>42942</c:v>
                      </c:pt>
                      <c:pt idx="1413">
                        <c:v>42943</c:v>
                      </c:pt>
                      <c:pt idx="1414">
                        <c:v>42944</c:v>
                      </c:pt>
                      <c:pt idx="1415">
                        <c:v>42947</c:v>
                      </c:pt>
                      <c:pt idx="1416">
                        <c:v>42948</c:v>
                      </c:pt>
                      <c:pt idx="1417">
                        <c:v>42949</c:v>
                      </c:pt>
                      <c:pt idx="1418">
                        <c:v>42950</c:v>
                      </c:pt>
                      <c:pt idx="1419">
                        <c:v>42951</c:v>
                      </c:pt>
                      <c:pt idx="1420">
                        <c:v>42954</c:v>
                      </c:pt>
                      <c:pt idx="1421">
                        <c:v>42955</c:v>
                      </c:pt>
                      <c:pt idx="1422">
                        <c:v>42956</c:v>
                      </c:pt>
                      <c:pt idx="1423">
                        <c:v>42957</c:v>
                      </c:pt>
                      <c:pt idx="1424">
                        <c:v>42958</c:v>
                      </c:pt>
                      <c:pt idx="1425">
                        <c:v>42961</c:v>
                      </c:pt>
                      <c:pt idx="1426">
                        <c:v>42962</c:v>
                      </c:pt>
                      <c:pt idx="1427">
                        <c:v>42963</c:v>
                      </c:pt>
                      <c:pt idx="1428">
                        <c:v>42964</c:v>
                      </c:pt>
                      <c:pt idx="1429">
                        <c:v>42965</c:v>
                      </c:pt>
                      <c:pt idx="1430">
                        <c:v>42968</c:v>
                      </c:pt>
                      <c:pt idx="1431">
                        <c:v>42969</c:v>
                      </c:pt>
                      <c:pt idx="1432">
                        <c:v>42970</c:v>
                      </c:pt>
                      <c:pt idx="1433">
                        <c:v>42971</c:v>
                      </c:pt>
                      <c:pt idx="1434">
                        <c:v>42972</c:v>
                      </c:pt>
                      <c:pt idx="1435">
                        <c:v>42975</c:v>
                      </c:pt>
                      <c:pt idx="1436">
                        <c:v>42976</c:v>
                      </c:pt>
                      <c:pt idx="1437">
                        <c:v>42977</c:v>
                      </c:pt>
                      <c:pt idx="1438">
                        <c:v>42978</c:v>
                      </c:pt>
                      <c:pt idx="1439">
                        <c:v>42979</c:v>
                      </c:pt>
                      <c:pt idx="1440">
                        <c:v>42982</c:v>
                      </c:pt>
                      <c:pt idx="1441">
                        <c:v>42983</c:v>
                      </c:pt>
                      <c:pt idx="1442">
                        <c:v>42984</c:v>
                      </c:pt>
                      <c:pt idx="1443">
                        <c:v>42985</c:v>
                      </c:pt>
                      <c:pt idx="1444">
                        <c:v>42986</c:v>
                      </c:pt>
                      <c:pt idx="1445">
                        <c:v>42989</c:v>
                      </c:pt>
                      <c:pt idx="1446">
                        <c:v>42990</c:v>
                      </c:pt>
                      <c:pt idx="1447">
                        <c:v>42991</c:v>
                      </c:pt>
                      <c:pt idx="1448">
                        <c:v>42992</c:v>
                      </c:pt>
                      <c:pt idx="1449">
                        <c:v>42993</c:v>
                      </c:pt>
                      <c:pt idx="1450">
                        <c:v>42996</c:v>
                      </c:pt>
                      <c:pt idx="1451">
                        <c:v>42997</c:v>
                      </c:pt>
                      <c:pt idx="1452">
                        <c:v>42998</c:v>
                      </c:pt>
                      <c:pt idx="1453">
                        <c:v>42999</c:v>
                      </c:pt>
                      <c:pt idx="1454">
                        <c:v>43000</c:v>
                      </c:pt>
                      <c:pt idx="1455">
                        <c:v>43003</c:v>
                      </c:pt>
                      <c:pt idx="1456">
                        <c:v>43004</c:v>
                      </c:pt>
                      <c:pt idx="1457">
                        <c:v>43005</c:v>
                      </c:pt>
                      <c:pt idx="1458">
                        <c:v>43006</c:v>
                      </c:pt>
                      <c:pt idx="1459">
                        <c:v>43007</c:v>
                      </c:pt>
                      <c:pt idx="1460">
                        <c:v>43008</c:v>
                      </c:pt>
                      <c:pt idx="1461">
                        <c:v>43017</c:v>
                      </c:pt>
                      <c:pt idx="1462">
                        <c:v>43018</c:v>
                      </c:pt>
                      <c:pt idx="1463">
                        <c:v>43019</c:v>
                      </c:pt>
                      <c:pt idx="1464">
                        <c:v>43020</c:v>
                      </c:pt>
                      <c:pt idx="1465">
                        <c:v>43021</c:v>
                      </c:pt>
                      <c:pt idx="1466">
                        <c:v>43024</c:v>
                      </c:pt>
                      <c:pt idx="1467">
                        <c:v>43025</c:v>
                      </c:pt>
                      <c:pt idx="1468">
                        <c:v>43026</c:v>
                      </c:pt>
                      <c:pt idx="1469">
                        <c:v>43027</c:v>
                      </c:pt>
                      <c:pt idx="1470">
                        <c:v>43028</c:v>
                      </c:pt>
                      <c:pt idx="1471">
                        <c:v>43031</c:v>
                      </c:pt>
                      <c:pt idx="1472">
                        <c:v>43032</c:v>
                      </c:pt>
                      <c:pt idx="1473">
                        <c:v>43033</c:v>
                      </c:pt>
                      <c:pt idx="1474">
                        <c:v>43034</c:v>
                      </c:pt>
                      <c:pt idx="1475">
                        <c:v>43035</c:v>
                      </c:pt>
                      <c:pt idx="1476">
                        <c:v>43038</c:v>
                      </c:pt>
                      <c:pt idx="1477">
                        <c:v>43039</c:v>
                      </c:pt>
                      <c:pt idx="1478">
                        <c:v>43040</c:v>
                      </c:pt>
                      <c:pt idx="1479">
                        <c:v>43041</c:v>
                      </c:pt>
                      <c:pt idx="1480">
                        <c:v>43042</c:v>
                      </c:pt>
                      <c:pt idx="1481">
                        <c:v>43045</c:v>
                      </c:pt>
                      <c:pt idx="1482">
                        <c:v>43046</c:v>
                      </c:pt>
                      <c:pt idx="1483">
                        <c:v>43047</c:v>
                      </c:pt>
                      <c:pt idx="1484">
                        <c:v>43048</c:v>
                      </c:pt>
                      <c:pt idx="1485">
                        <c:v>43049</c:v>
                      </c:pt>
                      <c:pt idx="1486">
                        <c:v>43052</c:v>
                      </c:pt>
                      <c:pt idx="1487">
                        <c:v>43053</c:v>
                      </c:pt>
                      <c:pt idx="1488">
                        <c:v>43054</c:v>
                      </c:pt>
                      <c:pt idx="1489">
                        <c:v>43055</c:v>
                      </c:pt>
                      <c:pt idx="1490">
                        <c:v>43056</c:v>
                      </c:pt>
                      <c:pt idx="1491">
                        <c:v>43059</c:v>
                      </c:pt>
                      <c:pt idx="1492">
                        <c:v>43060</c:v>
                      </c:pt>
                      <c:pt idx="1493">
                        <c:v>43061</c:v>
                      </c:pt>
                      <c:pt idx="1494">
                        <c:v>43062</c:v>
                      </c:pt>
                      <c:pt idx="1495">
                        <c:v>43063</c:v>
                      </c:pt>
                      <c:pt idx="1496">
                        <c:v>43066</c:v>
                      </c:pt>
                      <c:pt idx="1497">
                        <c:v>43067</c:v>
                      </c:pt>
                      <c:pt idx="1498">
                        <c:v>43068</c:v>
                      </c:pt>
                      <c:pt idx="1499">
                        <c:v>43069</c:v>
                      </c:pt>
                      <c:pt idx="1500">
                        <c:v>43070</c:v>
                      </c:pt>
                      <c:pt idx="1501">
                        <c:v>43073</c:v>
                      </c:pt>
                      <c:pt idx="1502">
                        <c:v>43074</c:v>
                      </c:pt>
                      <c:pt idx="1503">
                        <c:v>43075</c:v>
                      </c:pt>
                      <c:pt idx="1504">
                        <c:v>43076</c:v>
                      </c:pt>
                      <c:pt idx="1505">
                        <c:v>43077</c:v>
                      </c:pt>
                      <c:pt idx="1506">
                        <c:v>43080</c:v>
                      </c:pt>
                      <c:pt idx="1507">
                        <c:v>43081</c:v>
                      </c:pt>
                      <c:pt idx="1508">
                        <c:v>43082</c:v>
                      </c:pt>
                      <c:pt idx="1509">
                        <c:v>43083</c:v>
                      </c:pt>
                      <c:pt idx="1510">
                        <c:v>43084</c:v>
                      </c:pt>
                      <c:pt idx="1511">
                        <c:v>43087</c:v>
                      </c:pt>
                      <c:pt idx="1512">
                        <c:v>43088</c:v>
                      </c:pt>
                      <c:pt idx="1513">
                        <c:v>43089</c:v>
                      </c:pt>
                      <c:pt idx="1514">
                        <c:v>43090</c:v>
                      </c:pt>
                      <c:pt idx="1515">
                        <c:v>43091</c:v>
                      </c:pt>
                      <c:pt idx="1516">
                        <c:v>43094</c:v>
                      </c:pt>
                      <c:pt idx="1517">
                        <c:v>43095</c:v>
                      </c:pt>
                      <c:pt idx="1518">
                        <c:v>43096</c:v>
                      </c:pt>
                      <c:pt idx="1519">
                        <c:v>43097</c:v>
                      </c:pt>
                      <c:pt idx="1520">
                        <c:v>43098</c:v>
                      </c:pt>
                      <c:pt idx="1521">
                        <c:v>43100</c:v>
                      </c:pt>
                      <c:pt idx="1522">
                        <c:v>43102</c:v>
                      </c:pt>
                      <c:pt idx="1523">
                        <c:v>43103</c:v>
                      </c:pt>
                      <c:pt idx="1524">
                        <c:v>43104</c:v>
                      </c:pt>
                      <c:pt idx="1525">
                        <c:v>43105</c:v>
                      </c:pt>
                      <c:pt idx="1526">
                        <c:v>43108</c:v>
                      </c:pt>
                      <c:pt idx="1527">
                        <c:v>43109</c:v>
                      </c:pt>
                      <c:pt idx="1528">
                        <c:v>43110</c:v>
                      </c:pt>
                      <c:pt idx="1529">
                        <c:v>43111</c:v>
                      </c:pt>
                      <c:pt idx="1530">
                        <c:v>43112</c:v>
                      </c:pt>
                      <c:pt idx="1531">
                        <c:v>43115</c:v>
                      </c:pt>
                      <c:pt idx="1532">
                        <c:v>43116</c:v>
                      </c:pt>
                      <c:pt idx="1533">
                        <c:v>43117</c:v>
                      </c:pt>
                      <c:pt idx="1534">
                        <c:v>43118</c:v>
                      </c:pt>
                      <c:pt idx="1535">
                        <c:v>43119</c:v>
                      </c:pt>
                      <c:pt idx="1536">
                        <c:v>43122</c:v>
                      </c:pt>
                      <c:pt idx="1537">
                        <c:v>43123</c:v>
                      </c:pt>
                      <c:pt idx="1538">
                        <c:v>43124</c:v>
                      </c:pt>
                      <c:pt idx="1539">
                        <c:v>43125</c:v>
                      </c:pt>
                      <c:pt idx="1540">
                        <c:v>43126</c:v>
                      </c:pt>
                      <c:pt idx="1541">
                        <c:v>43129</c:v>
                      </c:pt>
                      <c:pt idx="1542">
                        <c:v>43130</c:v>
                      </c:pt>
                      <c:pt idx="1543">
                        <c:v>43131</c:v>
                      </c:pt>
                      <c:pt idx="1544">
                        <c:v>43132</c:v>
                      </c:pt>
                      <c:pt idx="1545">
                        <c:v>43133</c:v>
                      </c:pt>
                      <c:pt idx="1546">
                        <c:v>43136</c:v>
                      </c:pt>
                      <c:pt idx="1547">
                        <c:v>43137</c:v>
                      </c:pt>
                      <c:pt idx="1548">
                        <c:v>43138</c:v>
                      </c:pt>
                      <c:pt idx="1549">
                        <c:v>43139</c:v>
                      </c:pt>
                      <c:pt idx="1550">
                        <c:v>43140</c:v>
                      </c:pt>
                      <c:pt idx="1551">
                        <c:v>43143</c:v>
                      </c:pt>
                      <c:pt idx="1552">
                        <c:v>43154</c:v>
                      </c:pt>
                      <c:pt idx="1553">
                        <c:v>43157</c:v>
                      </c:pt>
                      <c:pt idx="1554">
                        <c:v>43158</c:v>
                      </c:pt>
                      <c:pt idx="1555">
                        <c:v>43159</c:v>
                      </c:pt>
                      <c:pt idx="1556">
                        <c:v>43160</c:v>
                      </c:pt>
                      <c:pt idx="1557">
                        <c:v>43161</c:v>
                      </c:pt>
                      <c:pt idx="1558">
                        <c:v>43164</c:v>
                      </c:pt>
                      <c:pt idx="1559">
                        <c:v>43165</c:v>
                      </c:pt>
                      <c:pt idx="1560">
                        <c:v>43166</c:v>
                      </c:pt>
                      <c:pt idx="1561">
                        <c:v>43167</c:v>
                      </c:pt>
                      <c:pt idx="1562">
                        <c:v>43168</c:v>
                      </c:pt>
                      <c:pt idx="1563">
                        <c:v>43171</c:v>
                      </c:pt>
                      <c:pt idx="1564">
                        <c:v>43172</c:v>
                      </c:pt>
                      <c:pt idx="1565">
                        <c:v>43173</c:v>
                      </c:pt>
                      <c:pt idx="1566">
                        <c:v>43174</c:v>
                      </c:pt>
                      <c:pt idx="1567">
                        <c:v>43175</c:v>
                      </c:pt>
                      <c:pt idx="1568">
                        <c:v>43178</c:v>
                      </c:pt>
                      <c:pt idx="1569">
                        <c:v>43179</c:v>
                      </c:pt>
                      <c:pt idx="1570">
                        <c:v>43180</c:v>
                      </c:pt>
                      <c:pt idx="1571">
                        <c:v>43181</c:v>
                      </c:pt>
                      <c:pt idx="1572">
                        <c:v>43182</c:v>
                      </c:pt>
                      <c:pt idx="1573">
                        <c:v>43185</c:v>
                      </c:pt>
                      <c:pt idx="1574">
                        <c:v>43186</c:v>
                      </c:pt>
                      <c:pt idx="1575">
                        <c:v>43187</c:v>
                      </c:pt>
                      <c:pt idx="1576">
                        <c:v>43188</c:v>
                      </c:pt>
                      <c:pt idx="1577">
                        <c:v>43189</c:v>
                      </c:pt>
                      <c:pt idx="1578">
                        <c:v>43190</c:v>
                      </c:pt>
                      <c:pt idx="1579">
                        <c:v>43192</c:v>
                      </c:pt>
                      <c:pt idx="1580">
                        <c:v>43193</c:v>
                      </c:pt>
                      <c:pt idx="1581">
                        <c:v>43194</c:v>
                      </c:pt>
                      <c:pt idx="1582">
                        <c:v>43199</c:v>
                      </c:pt>
                      <c:pt idx="1583">
                        <c:v>43200</c:v>
                      </c:pt>
                      <c:pt idx="1584">
                        <c:v>43201</c:v>
                      </c:pt>
                      <c:pt idx="1585">
                        <c:v>43202</c:v>
                      </c:pt>
                      <c:pt idx="1586">
                        <c:v>43203</c:v>
                      </c:pt>
                      <c:pt idx="1587">
                        <c:v>43206</c:v>
                      </c:pt>
                      <c:pt idx="1588">
                        <c:v>43207</c:v>
                      </c:pt>
                      <c:pt idx="1589">
                        <c:v>43208</c:v>
                      </c:pt>
                      <c:pt idx="1590">
                        <c:v>43209</c:v>
                      </c:pt>
                      <c:pt idx="1591">
                        <c:v>43210</c:v>
                      </c:pt>
                      <c:pt idx="1592">
                        <c:v>43213</c:v>
                      </c:pt>
                      <c:pt idx="1593">
                        <c:v>43214</c:v>
                      </c:pt>
                      <c:pt idx="1594">
                        <c:v>43215</c:v>
                      </c:pt>
                      <c:pt idx="1595">
                        <c:v>43216</c:v>
                      </c:pt>
                      <c:pt idx="1596">
                        <c:v>43217</c:v>
                      </c:pt>
                      <c:pt idx="1597">
                        <c:v>43220</c:v>
                      </c:pt>
                      <c:pt idx="1598">
                        <c:v>43222</c:v>
                      </c:pt>
                      <c:pt idx="1599">
                        <c:v>43223</c:v>
                      </c:pt>
                      <c:pt idx="1600">
                        <c:v>43224</c:v>
                      </c:pt>
                      <c:pt idx="1601">
                        <c:v>43227</c:v>
                      </c:pt>
                      <c:pt idx="1602">
                        <c:v>43228</c:v>
                      </c:pt>
                      <c:pt idx="1603">
                        <c:v>43229</c:v>
                      </c:pt>
                      <c:pt idx="1604">
                        <c:v>43230</c:v>
                      </c:pt>
                      <c:pt idx="1605">
                        <c:v>43231</c:v>
                      </c:pt>
                      <c:pt idx="1606">
                        <c:v>43234</c:v>
                      </c:pt>
                      <c:pt idx="1607">
                        <c:v>43235</c:v>
                      </c:pt>
                      <c:pt idx="1608">
                        <c:v>43236</c:v>
                      </c:pt>
                      <c:pt idx="1609">
                        <c:v>43237</c:v>
                      </c:pt>
                      <c:pt idx="1610">
                        <c:v>43238</c:v>
                      </c:pt>
                      <c:pt idx="1611">
                        <c:v>43241</c:v>
                      </c:pt>
                      <c:pt idx="1612">
                        <c:v>43242</c:v>
                      </c:pt>
                      <c:pt idx="1613">
                        <c:v>43243</c:v>
                      </c:pt>
                      <c:pt idx="1614">
                        <c:v>43244</c:v>
                      </c:pt>
                      <c:pt idx="1615">
                        <c:v>43245</c:v>
                      </c:pt>
                      <c:pt idx="1616">
                        <c:v>43248</c:v>
                      </c:pt>
                      <c:pt idx="1617">
                        <c:v>43249</c:v>
                      </c:pt>
                      <c:pt idx="1618">
                        <c:v>43250</c:v>
                      </c:pt>
                      <c:pt idx="1619">
                        <c:v>43251</c:v>
                      </c:pt>
                      <c:pt idx="1620">
                        <c:v>43252</c:v>
                      </c:pt>
                      <c:pt idx="1621">
                        <c:v>43255</c:v>
                      </c:pt>
                      <c:pt idx="1622">
                        <c:v>43256</c:v>
                      </c:pt>
                      <c:pt idx="1623">
                        <c:v>43257</c:v>
                      </c:pt>
                      <c:pt idx="1624">
                        <c:v>43258</c:v>
                      </c:pt>
                      <c:pt idx="1625">
                        <c:v>43259</c:v>
                      </c:pt>
                      <c:pt idx="1626">
                        <c:v>43262</c:v>
                      </c:pt>
                      <c:pt idx="1627">
                        <c:v>43263</c:v>
                      </c:pt>
                      <c:pt idx="1628">
                        <c:v>43264</c:v>
                      </c:pt>
                      <c:pt idx="1629">
                        <c:v>43265</c:v>
                      </c:pt>
                      <c:pt idx="1630">
                        <c:v>43266</c:v>
                      </c:pt>
                      <c:pt idx="1631">
                        <c:v>43270</c:v>
                      </c:pt>
                      <c:pt idx="1632">
                        <c:v>43271</c:v>
                      </c:pt>
                      <c:pt idx="1633">
                        <c:v>43272</c:v>
                      </c:pt>
                      <c:pt idx="1634">
                        <c:v>43273</c:v>
                      </c:pt>
                      <c:pt idx="1635">
                        <c:v>43276</c:v>
                      </c:pt>
                      <c:pt idx="1636">
                        <c:v>43277</c:v>
                      </c:pt>
                      <c:pt idx="1637">
                        <c:v>43278</c:v>
                      </c:pt>
                      <c:pt idx="1638">
                        <c:v>43279</c:v>
                      </c:pt>
                      <c:pt idx="1639">
                        <c:v>43280</c:v>
                      </c:pt>
                      <c:pt idx="1640">
                        <c:v>43281</c:v>
                      </c:pt>
                      <c:pt idx="1641">
                        <c:v>43283</c:v>
                      </c:pt>
                      <c:pt idx="1642">
                        <c:v>43284</c:v>
                      </c:pt>
                      <c:pt idx="1643">
                        <c:v>43285</c:v>
                      </c:pt>
                      <c:pt idx="1644">
                        <c:v>43286</c:v>
                      </c:pt>
                      <c:pt idx="1645">
                        <c:v>43287</c:v>
                      </c:pt>
                      <c:pt idx="1646">
                        <c:v>43290</c:v>
                      </c:pt>
                      <c:pt idx="1647">
                        <c:v>43291</c:v>
                      </c:pt>
                      <c:pt idx="1648">
                        <c:v>43292</c:v>
                      </c:pt>
                      <c:pt idx="1649">
                        <c:v>43293</c:v>
                      </c:pt>
                      <c:pt idx="1650">
                        <c:v>43294</c:v>
                      </c:pt>
                      <c:pt idx="1651">
                        <c:v>43297</c:v>
                      </c:pt>
                      <c:pt idx="1652">
                        <c:v>43298</c:v>
                      </c:pt>
                      <c:pt idx="1653">
                        <c:v>43299</c:v>
                      </c:pt>
                      <c:pt idx="1654">
                        <c:v>43300</c:v>
                      </c:pt>
                      <c:pt idx="1655">
                        <c:v>43301</c:v>
                      </c:pt>
                      <c:pt idx="1656">
                        <c:v>43304</c:v>
                      </c:pt>
                      <c:pt idx="1657">
                        <c:v>43305</c:v>
                      </c:pt>
                      <c:pt idx="1658">
                        <c:v>43306</c:v>
                      </c:pt>
                      <c:pt idx="1659">
                        <c:v>43307</c:v>
                      </c:pt>
                      <c:pt idx="1660">
                        <c:v>43308</c:v>
                      </c:pt>
                      <c:pt idx="1661">
                        <c:v>43311</c:v>
                      </c:pt>
                      <c:pt idx="1662">
                        <c:v>43312</c:v>
                      </c:pt>
                      <c:pt idx="1663">
                        <c:v>43313</c:v>
                      </c:pt>
                      <c:pt idx="1664">
                        <c:v>43314</c:v>
                      </c:pt>
                      <c:pt idx="1665">
                        <c:v>43315</c:v>
                      </c:pt>
                      <c:pt idx="1666">
                        <c:v>43318</c:v>
                      </c:pt>
                      <c:pt idx="1667">
                        <c:v>43319</c:v>
                      </c:pt>
                      <c:pt idx="1668">
                        <c:v>43320</c:v>
                      </c:pt>
                      <c:pt idx="1669">
                        <c:v>43321</c:v>
                      </c:pt>
                      <c:pt idx="1670">
                        <c:v>43322</c:v>
                      </c:pt>
                      <c:pt idx="1671">
                        <c:v>43325</c:v>
                      </c:pt>
                      <c:pt idx="1672">
                        <c:v>43326</c:v>
                      </c:pt>
                      <c:pt idx="1673">
                        <c:v>43327</c:v>
                      </c:pt>
                      <c:pt idx="1674">
                        <c:v>43328</c:v>
                      </c:pt>
                      <c:pt idx="1675">
                        <c:v>43329</c:v>
                      </c:pt>
                      <c:pt idx="1676">
                        <c:v>43332</c:v>
                      </c:pt>
                      <c:pt idx="1677">
                        <c:v>43333</c:v>
                      </c:pt>
                      <c:pt idx="1678">
                        <c:v>43334</c:v>
                      </c:pt>
                      <c:pt idx="1679">
                        <c:v>43335</c:v>
                      </c:pt>
                      <c:pt idx="1680">
                        <c:v>43336</c:v>
                      </c:pt>
                      <c:pt idx="1681">
                        <c:v>43339</c:v>
                      </c:pt>
                      <c:pt idx="1682">
                        <c:v>43340</c:v>
                      </c:pt>
                      <c:pt idx="1683">
                        <c:v>43341</c:v>
                      </c:pt>
                      <c:pt idx="1684">
                        <c:v>43342</c:v>
                      </c:pt>
                      <c:pt idx="1685">
                        <c:v>43343</c:v>
                      </c:pt>
                      <c:pt idx="1686">
                        <c:v>43346</c:v>
                      </c:pt>
                      <c:pt idx="1687">
                        <c:v>43347</c:v>
                      </c:pt>
                      <c:pt idx="1688">
                        <c:v>43348</c:v>
                      </c:pt>
                      <c:pt idx="1689">
                        <c:v>43349</c:v>
                      </c:pt>
                      <c:pt idx="1690">
                        <c:v>43350</c:v>
                      </c:pt>
                      <c:pt idx="1691">
                        <c:v>43353</c:v>
                      </c:pt>
                      <c:pt idx="1692">
                        <c:v>43354</c:v>
                      </c:pt>
                      <c:pt idx="1693">
                        <c:v>43355</c:v>
                      </c:pt>
                      <c:pt idx="1694">
                        <c:v>43356</c:v>
                      </c:pt>
                      <c:pt idx="1695">
                        <c:v>43357</c:v>
                      </c:pt>
                      <c:pt idx="1696">
                        <c:v>43360</c:v>
                      </c:pt>
                      <c:pt idx="1697">
                        <c:v>43361</c:v>
                      </c:pt>
                      <c:pt idx="1698">
                        <c:v>43362</c:v>
                      </c:pt>
                      <c:pt idx="1699">
                        <c:v>43363</c:v>
                      </c:pt>
                      <c:pt idx="1700">
                        <c:v>43364</c:v>
                      </c:pt>
                      <c:pt idx="1701">
                        <c:v>43368</c:v>
                      </c:pt>
                      <c:pt idx="1702">
                        <c:v>43369</c:v>
                      </c:pt>
                      <c:pt idx="1703">
                        <c:v>43370</c:v>
                      </c:pt>
                      <c:pt idx="1704">
                        <c:v>43371</c:v>
                      </c:pt>
                      <c:pt idx="1705">
                        <c:v>43373</c:v>
                      </c:pt>
                      <c:pt idx="1706">
                        <c:v>43381</c:v>
                      </c:pt>
                      <c:pt idx="1707">
                        <c:v>43382</c:v>
                      </c:pt>
                      <c:pt idx="1708">
                        <c:v>43383</c:v>
                      </c:pt>
                      <c:pt idx="1709">
                        <c:v>43384</c:v>
                      </c:pt>
                      <c:pt idx="1710">
                        <c:v>43385</c:v>
                      </c:pt>
                      <c:pt idx="1711">
                        <c:v>43388</c:v>
                      </c:pt>
                      <c:pt idx="1712">
                        <c:v>43389</c:v>
                      </c:pt>
                      <c:pt idx="1713">
                        <c:v>43390</c:v>
                      </c:pt>
                      <c:pt idx="1714">
                        <c:v>43391</c:v>
                      </c:pt>
                      <c:pt idx="1715">
                        <c:v>43392</c:v>
                      </c:pt>
                      <c:pt idx="1716">
                        <c:v>43395</c:v>
                      </c:pt>
                      <c:pt idx="1717">
                        <c:v>43396</c:v>
                      </c:pt>
                      <c:pt idx="1718">
                        <c:v>43397</c:v>
                      </c:pt>
                      <c:pt idx="1719">
                        <c:v>43398</c:v>
                      </c:pt>
                      <c:pt idx="1720">
                        <c:v>43399</c:v>
                      </c:pt>
                      <c:pt idx="1721">
                        <c:v>43402</c:v>
                      </c:pt>
                      <c:pt idx="1722">
                        <c:v>43403</c:v>
                      </c:pt>
                      <c:pt idx="1723">
                        <c:v>43404</c:v>
                      </c:pt>
                      <c:pt idx="1724">
                        <c:v>43405</c:v>
                      </c:pt>
                      <c:pt idx="1725">
                        <c:v>43406</c:v>
                      </c:pt>
                      <c:pt idx="1726">
                        <c:v>43409</c:v>
                      </c:pt>
                      <c:pt idx="1727">
                        <c:v>43410</c:v>
                      </c:pt>
                      <c:pt idx="1728">
                        <c:v>43411</c:v>
                      </c:pt>
                      <c:pt idx="1729">
                        <c:v>43412</c:v>
                      </c:pt>
                      <c:pt idx="1730">
                        <c:v>43413</c:v>
                      </c:pt>
                      <c:pt idx="1731">
                        <c:v>43416</c:v>
                      </c:pt>
                      <c:pt idx="1732">
                        <c:v>43417</c:v>
                      </c:pt>
                      <c:pt idx="1733">
                        <c:v>43418</c:v>
                      </c:pt>
                      <c:pt idx="1734">
                        <c:v>43419</c:v>
                      </c:pt>
                      <c:pt idx="1735">
                        <c:v>43420</c:v>
                      </c:pt>
                      <c:pt idx="1736">
                        <c:v>43423</c:v>
                      </c:pt>
                      <c:pt idx="1737">
                        <c:v>43424</c:v>
                      </c:pt>
                      <c:pt idx="1738">
                        <c:v>43425</c:v>
                      </c:pt>
                      <c:pt idx="1739">
                        <c:v>43426</c:v>
                      </c:pt>
                      <c:pt idx="1740">
                        <c:v>43427</c:v>
                      </c:pt>
                      <c:pt idx="1741">
                        <c:v>43430</c:v>
                      </c:pt>
                      <c:pt idx="1742">
                        <c:v>43431</c:v>
                      </c:pt>
                      <c:pt idx="1743">
                        <c:v>43432</c:v>
                      </c:pt>
                      <c:pt idx="1744">
                        <c:v>43433</c:v>
                      </c:pt>
                      <c:pt idx="1745">
                        <c:v>43434</c:v>
                      </c:pt>
                      <c:pt idx="1746">
                        <c:v>43437</c:v>
                      </c:pt>
                      <c:pt idx="1747">
                        <c:v>43438</c:v>
                      </c:pt>
                      <c:pt idx="1748">
                        <c:v>43439</c:v>
                      </c:pt>
                      <c:pt idx="1749">
                        <c:v>43440</c:v>
                      </c:pt>
                      <c:pt idx="1750">
                        <c:v>43441</c:v>
                      </c:pt>
                      <c:pt idx="1751">
                        <c:v>43444</c:v>
                      </c:pt>
                      <c:pt idx="1752">
                        <c:v>43445</c:v>
                      </c:pt>
                      <c:pt idx="1753">
                        <c:v>43446</c:v>
                      </c:pt>
                      <c:pt idx="1754">
                        <c:v>43447</c:v>
                      </c:pt>
                      <c:pt idx="1755">
                        <c:v>43448</c:v>
                      </c:pt>
                      <c:pt idx="1756">
                        <c:v>43451</c:v>
                      </c:pt>
                      <c:pt idx="1757">
                        <c:v>43452</c:v>
                      </c:pt>
                      <c:pt idx="1758">
                        <c:v>43453</c:v>
                      </c:pt>
                      <c:pt idx="1759">
                        <c:v>43454</c:v>
                      </c:pt>
                      <c:pt idx="1760">
                        <c:v>43455</c:v>
                      </c:pt>
                      <c:pt idx="1761">
                        <c:v>43458</c:v>
                      </c:pt>
                      <c:pt idx="1762">
                        <c:v>43459</c:v>
                      </c:pt>
                      <c:pt idx="1763">
                        <c:v>43460</c:v>
                      </c:pt>
                      <c:pt idx="1764">
                        <c:v>43461</c:v>
                      </c:pt>
                      <c:pt idx="1765">
                        <c:v>43462</c:v>
                      </c:pt>
                      <c:pt idx="1766">
                        <c:v>43465</c:v>
                      </c:pt>
                      <c:pt idx="1767">
                        <c:v>43467</c:v>
                      </c:pt>
                      <c:pt idx="1768">
                        <c:v>43468</c:v>
                      </c:pt>
                      <c:pt idx="1769">
                        <c:v>43469</c:v>
                      </c:pt>
                      <c:pt idx="1770">
                        <c:v>43472</c:v>
                      </c:pt>
                      <c:pt idx="1771">
                        <c:v>43473</c:v>
                      </c:pt>
                      <c:pt idx="1772">
                        <c:v>43474</c:v>
                      </c:pt>
                      <c:pt idx="1773">
                        <c:v>43475</c:v>
                      </c:pt>
                      <c:pt idx="1774">
                        <c:v>43476</c:v>
                      </c:pt>
                      <c:pt idx="1775">
                        <c:v>43479</c:v>
                      </c:pt>
                      <c:pt idx="1776">
                        <c:v>43480</c:v>
                      </c:pt>
                      <c:pt idx="1777">
                        <c:v>43481</c:v>
                      </c:pt>
                      <c:pt idx="1778">
                        <c:v>43482</c:v>
                      </c:pt>
                      <c:pt idx="1779">
                        <c:v>43483</c:v>
                      </c:pt>
                      <c:pt idx="1780">
                        <c:v>43486</c:v>
                      </c:pt>
                      <c:pt idx="1781">
                        <c:v>43487</c:v>
                      </c:pt>
                      <c:pt idx="1782">
                        <c:v>43488</c:v>
                      </c:pt>
                      <c:pt idx="1783">
                        <c:v>43489</c:v>
                      </c:pt>
                      <c:pt idx="1784">
                        <c:v>43490</c:v>
                      </c:pt>
                      <c:pt idx="1785">
                        <c:v>43493</c:v>
                      </c:pt>
                      <c:pt idx="1786">
                        <c:v>43494</c:v>
                      </c:pt>
                      <c:pt idx="1787">
                        <c:v>43495</c:v>
                      </c:pt>
                      <c:pt idx="1788">
                        <c:v>43496</c:v>
                      </c:pt>
                      <c:pt idx="1789">
                        <c:v>43497</c:v>
                      </c:pt>
                      <c:pt idx="1790">
                        <c:v>43508</c:v>
                      </c:pt>
                      <c:pt idx="1791">
                        <c:v>43509</c:v>
                      </c:pt>
                      <c:pt idx="1792">
                        <c:v>43510</c:v>
                      </c:pt>
                      <c:pt idx="1793">
                        <c:v>43511</c:v>
                      </c:pt>
                      <c:pt idx="1794">
                        <c:v>43514</c:v>
                      </c:pt>
                      <c:pt idx="1795">
                        <c:v>43515</c:v>
                      </c:pt>
                      <c:pt idx="1796">
                        <c:v>43516</c:v>
                      </c:pt>
                      <c:pt idx="1797">
                        <c:v>43517</c:v>
                      </c:pt>
                      <c:pt idx="1798">
                        <c:v>43518</c:v>
                      </c:pt>
                      <c:pt idx="1799">
                        <c:v>43521</c:v>
                      </c:pt>
                      <c:pt idx="1800">
                        <c:v>43522</c:v>
                      </c:pt>
                      <c:pt idx="1801">
                        <c:v>43523</c:v>
                      </c:pt>
                      <c:pt idx="1802">
                        <c:v>43524</c:v>
                      </c:pt>
                      <c:pt idx="1803">
                        <c:v>43525</c:v>
                      </c:pt>
                      <c:pt idx="1804">
                        <c:v>43528</c:v>
                      </c:pt>
                      <c:pt idx="1805">
                        <c:v>43529</c:v>
                      </c:pt>
                      <c:pt idx="1806">
                        <c:v>43530</c:v>
                      </c:pt>
                      <c:pt idx="1807">
                        <c:v>43531</c:v>
                      </c:pt>
                      <c:pt idx="1808">
                        <c:v>43532</c:v>
                      </c:pt>
                      <c:pt idx="1809">
                        <c:v>43535</c:v>
                      </c:pt>
                      <c:pt idx="1810">
                        <c:v>43536</c:v>
                      </c:pt>
                      <c:pt idx="1811">
                        <c:v>43537</c:v>
                      </c:pt>
                      <c:pt idx="1812">
                        <c:v>43538</c:v>
                      </c:pt>
                      <c:pt idx="1813">
                        <c:v>43539</c:v>
                      </c:pt>
                      <c:pt idx="1814">
                        <c:v>43542</c:v>
                      </c:pt>
                      <c:pt idx="1815">
                        <c:v>43543</c:v>
                      </c:pt>
                      <c:pt idx="1816">
                        <c:v>43544</c:v>
                      </c:pt>
                      <c:pt idx="1817">
                        <c:v>43545</c:v>
                      </c:pt>
                      <c:pt idx="1818">
                        <c:v>43546</c:v>
                      </c:pt>
                      <c:pt idx="1819">
                        <c:v>43549</c:v>
                      </c:pt>
                      <c:pt idx="1820">
                        <c:v>43550</c:v>
                      </c:pt>
                      <c:pt idx="1821">
                        <c:v>43551</c:v>
                      </c:pt>
                      <c:pt idx="1822">
                        <c:v>43552</c:v>
                      </c:pt>
                      <c:pt idx="1823">
                        <c:v>43553</c:v>
                      </c:pt>
                      <c:pt idx="1824">
                        <c:v>43555</c:v>
                      </c:pt>
                      <c:pt idx="1825">
                        <c:v>43556</c:v>
                      </c:pt>
                      <c:pt idx="1826">
                        <c:v>43557</c:v>
                      </c:pt>
                      <c:pt idx="1827">
                        <c:v>43558</c:v>
                      </c:pt>
                      <c:pt idx="1828">
                        <c:v>43559</c:v>
                      </c:pt>
                      <c:pt idx="1829">
                        <c:v>43563</c:v>
                      </c:pt>
                      <c:pt idx="1830">
                        <c:v>43564</c:v>
                      </c:pt>
                      <c:pt idx="1831">
                        <c:v>43565</c:v>
                      </c:pt>
                      <c:pt idx="1832">
                        <c:v>43566</c:v>
                      </c:pt>
                      <c:pt idx="1833">
                        <c:v>43567</c:v>
                      </c:pt>
                      <c:pt idx="1834">
                        <c:v>43570</c:v>
                      </c:pt>
                      <c:pt idx="1835">
                        <c:v>43571</c:v>
                      </c:pt>
                      <c:pt idx="1836">
                        <c:v>43572</c:v>
                      </c:pt>
                      <c:pt idx="1837">
                        <c:v>43573</c:v>
                      </c:pt>
                      <c:pt idx="1838">
                        <c:v>43574</c:v>
                      </c:pt>
                      <c:pt idx="1839">
                        <c:v>43577</c:v>
                      </c:pt>
                      <c:pt idx="1840">
                        <c:v>43578</c:v>
                      </c:pt>
                      <c:pt idx="1841">
                        <c:v>43579</c:v>
                      </c:pt>
                      <c:pt idx="1842">
                        <c:v>43580</c:v>
                      </c:pt>
                      <c:pt idx="1843">
                        <c:v>43581</c:v>
                      </c:pt>
                      <c:pt idx="1844">
                        <c:v>43584</c:v>
                      </c:pt>
                      <c:pt idx="1845">
                        <c:v>43585</c:v>
                      </c:pt>
                      <c:pt idx="1846">
                        <c:v>43591</c:v>
                      </c:pt>
                      <c:pt idx="1847">
                        <c:v>43592</c:v>
                      </c:pt>
                      <c:pt idx="1848">
                        <c:v>43593</c:v>
                      </c:pt>
                      <c:pt idx="1849">
                        <c:v>43594</c:v>
                      </c:pt>
                      <c:pt idx="1850">
                        <c:v>43595</c:v>
                      </c:pt>
                      <c:pt idx="1851">
                        <c:v>43598</c:v>
                      </c:pt>
                      <c:pt idx="1852">
                        <c:v>43599</c:v>
                      </c:pt>
                      <c:pt idx="1853">
                        <c:v>43600</c:v>
                      </c:pt>
                      <c:pt idx="1854">
                        <c:v>43601</c:v>
                      </c:pt>
                      <c:pt idx="1855">
                        <c:v>43602</c:v>
                      </c:pt>
                      <c:pt idx="1856">
                        <c:v>43605</c:v>
                      </c:pt>
                      <c:pt idx="1857">
                        <c:v>43606</c:v>
                      </c:pt>
                      <c:pt idx="1858">
                        <c:v>43607</c:v>
                      </c:pt>
                      <c:pt idx="1859">
                        <c:v>43608</c:v>
                      </c:pt>
                      <c:pt idx="1860">
                        <c:v>43609</c:v>
                      </c:pt>
                      <c:pt idx="1861">
                        <c:v>43612</c:v>
                      </c:pt>
                      <c:pt idx="1862">
                        <c:v>43613</c:v>
                      </c:pt>
                      <c:pt idx="1863">
                        <c:v>43614</c:v>
                      </c:pt>
                      <c:pt idx="1864">
                        <c:v>43615</c:v>
                      </c:pt>
                      <c:pt idx="1865">
                        <c:v>43616</c:v>
                      </c:pt>
                      <c:pt idx="1866">
                        <c:v>43619</c:v>
                      </c:pt>
                      <c:pt idx="1867">
                        <c:v>43620</c:v>
                      </c:pt>
                      <c:pt idx="1868">
                        <c:v>43621</c:v>
                      </c:pt>
                      <c:pt idx="1869">
                        <c:v>43622</c:v>
                      </c:pt>
                      <c:pt idx="1870">
                        <c:v>43626</c:v>
                      </c:pt>
                      <c:pt idx="1871">
                        <c:v>43627</c:v>
                      </c:pt>
                      <c:pt idx="1872">
                        <c:v>43628</c:v>
                      </c:pt>
                      <c:pt idx="1873">
                        <c:v>43629</c:v>
                      </c:pt>
                      <c:pt idx="1874">
                        <c:v>43630</c:v>
                      </c:pt>
                      <c:pt idx="1875">
                        <c:v>43633</c:v>
                      </c:pt>
                      <c:pt idx="1876">
                        <c:v>43634</c:v>
                      </c:pt>
                      <c:pt idx="1877">
                        <c:v>43635</c:v>
                      </c:pt>
                      <c:pt idx="1878">
                        <c:v>43636</c:v>
                      </c:pt>
                      <c:pt idx="1879">
                        <c:v>43637</c:v>
                      </c:pt>
                      <c:pt idx="1880">
                        <c:v>43640</c:v>
                      </c:pt>
                      <c:pt idx="1881">
                        <c:v>43641</c:v>
                      </c:pt>
                      <c:pt idx="1882">
                        <c:v>43642</c:v>
                      </c:pt>
                      <c:pt idx="1883">
                        <c:v>43643</c:v>
                      </c:pt>
                      <c:pt idx="1884">
                        <c:v>43644</c:v>
                      </c:pt>
                      <c:pt idx="1885">
                        <c:v>43646</c:v>
                      </c:pt>
                      <c:pt idx="1886">
                        <c:v>43647</c:v>
                      </c:pt>
                      <c:pt idx="1887">
                        <c:v>43648</c:v>
                      </c:pt>
                      <c:pt idx="1888">
                        <c:v>43649</c:v>
                      </c:pt>
                      <c:pt idx="1889">
                        <c:v>43650</c:v>
                      </c:pt>
                      <c:pt idx="1890">
                        <c:v>43651</c:v>
                      </c:pt>
                      <c:pt idx="1891">
                        <c:v>43654</c:v>
                      </c:pt>
                      <c:pt idx="1892">
                        <c:v>43655</c:v>
                      </c:pt>
                      <c:pt idx="1893">
                        <c:v>43656</c:v>
                      </c:pt>
                      <c:pt idx="1894">
                        <c:v>43657</c:v>
                      </c:pt>
                      <c:pt idx="1895">
                        <c:v>43658</c:v>
                      </c:pt>
                      <c:pt idx="1896">
                        <c:v>43661</c:v>
                      </c:pt>
                      <c:pt idx="1897">
                        <c:v>43662</c:v>
                      </c:pt>
                      <c:pt idx="1898">
                        <c:v>43663</c:v>
                      </c:pt>
                      <c:pt idx="1899">
                        <c:v>43664</c:v>
                      </c:pt>
                      <c:pt idx="1900">
                        <c:v>43665</c:v>
                      </c:pt>
                      <c:pt idx="1901">
                        <c:v>43668</c:v>
                      </c:pt>
                      <c:pt idx="1902">
                        <c:v>43669</c:v>
                      </c:pt>
                      <c:pt idx="1903">
                        <c:v>43670</c:v>
                      </c:pt>
                      <c:pt idx="1904">
                        <c:v>43671</c:v>
                      </c:pt>
                      <c:pt idx="1905">
                        <c:v>43672</c:v>
                      </c:pt>
                      <c:pt idx="1906">
                        <c:v>43675</c:v>
                      </c:pt>
                      <c:pt idx="1907">
                        <c:v>43676</c:v>
                      </c:pt>
                      <c:pt idx="1908">
                        <c:v>43677</c:v>
                      </c:pt>
                      <c:pt idx="1909">
                        <c:v>43678</c:v>
                      </c:pt>
                      <c:pt idx="1910">
                        <c:v>43679</c:v>
                      </c:pt>
                      <c:pt idx="1911">
                        <c:v>43682</c:v>
                      </c:pt>
                      <c:pt idx="1912">
                        <c:v>43683</c:v>
                      </c:pt>
                      <c:pt idx="1913">
                        <c:v>43684</c:v>
                      </c:pt>
                      <c:pt idx="1914">
                        <c:v>43685</c:v>
                      </c:pt>
                      <c:pt idx="1915">
                        <c:v>43686</c:v>
                      </c:pt>
                      <c:pt idx="1916">
                        <c:v>43689</c:v>
                      </c:pt>
                      <c:pt idx="1917">
                        <c:v>43690</c:v>
                      </c:pt>
                      <c:pt idx="1918">
                        <c:v>43691</c:v>
                      </c:pt>
                      <c:pt idx="1919">
                        <c:v>43692</c:v>
                      </c:pt>
                      <c:pt idx="1920">
                        <c:v>43693</c:v>
                      </c:pt>
                      <c:pt idx="1921">
                        <c:v>43696</c:v>
                      </c:pt>
                      <c:pt idx="1922">
                        <c:v>43697</c:v>
                      </c:pt>
                      <c:pt idx="1923">
                        <c:v>43698</c:v>
                      </c:pt>
                      <c:pt idx="1924">
                        <c:v>43699</c:v>
                      </c:pt>
                      <c:pt idx="1925">
                        <c:v>43700</c:v>
                      </c:pt>
                      <c:pt idx="1926">
                        <c:v>43703</c:v>
                      </c:pt>
                      <c:pt idx="1927">
                        <c:v>43704</c:v>
                      </c:pt>
                      <c:pt idx="1928">
                        <c:v>43705</c:v>
                      </c:pt>
                      <c:pt idx="1929">
                        <c:v>43706</c:v>
                      </c:pt>
                      <c:pt idx="1930">
                        <c:v>43707</c:v>
                      </c:pt>
                      <c:pt idx="1931">
                        <c:v>43708</c:v>
                      </c:pt>
                      <c:pt idx="1932">
                        <c:v>43710</c:v>
                      </c:pt>
                      <c:pt idx="1933">
                        <c:v>43711</c:v>
                      </c:pt>
                      <c:pt idx="1934">
                        <c:v>43712</c:v>
                      </c:pt>
                      <c:pt idx="1935">
                        <c:v>43713</c:v>
                      </c:pt>
                      <c:pt idx="1936">
                        <c:v>43714</c:v>
                      </c:pt>
                      <c:pt idx="1937">
                        <c:v>43717</c:v>
                      </c:pt>
                      <c:pt idx="1938">
                        <c:v>43718</c:v>
                      </c:pt>
                      <c:pt idx="1939">
                        <c:v>43719</c:v>
                      </c:pt>
                      <c:pt idx="1940">
                        <c:v>43720</c:v>
                      </c:pt>
                      <c:pt idx="1941">
                        <c:v>43724</c:v>
                      </c:pt>
                      <c:pt idx="1942">
                        <c:v>43725</c:v>
                      </c:pt>
                      <c:pt idx="1943">
                        <c:v>43726</c:v>
                      </c:pt>
                      <c:pt idx="1944">
                        <c:v>43727</c:v>
                      </c:pt>
                      <c:pt idx="1945">
                        <c:v>43728</c:v>
                      </c:pt>
                      <c:pt idx="1946">
                        <c:v>43731</c:v>
                      </c:pt>
                      <c:pt idx="1947">
                        <c:v>43732</c:v>
                      </c:pt>
                      <c:pt idx="1948">
                        <c:v>43733</c:v>
                      </c:pt>
                      <c:pt idx="1949">
                        <c:v>43734</c:v>
                      </c:pt>
                      <c:pt idx="1950">
                        <c:v>43735</c:v>
                      </c:pt>
                      <c:pt idx="1951">
                        <c:v>43738</c:v>
                      </c:pt>
                      <c:pt idx="1952">
                        <c:v>43746</c:v>
                      </c:pt>
                      <c:pt idx="1953">
                        <c:v>43747</c:v>
                      </c:pt>
                      <c:pt idx="1954">
                        <c:v>43748</c:v>
                      </c:pt>
                      <c:pt idx="1955">
                        <c:v>43749</c:v>
                      </c:pt>
                      <c:pt idx="1956">
                        <c:v>43752</c:v>
                      </c:pt>
                      <c:pt idx="1957">
                        <c:v>43753</c:v>
                      </c:pt>
                      <c:pt idx="1958">
                        <c:v>43754</c:v>
                      </c:pt>
                      <c:pt idx="1959">
                        <c:v>43755</c:v>
                      </c:pt>
                      <c:pt idx="1960">
                        <c:v>43756</c:v>
                      </c:pt>
                      <c:pt idx="1961">
                        <c:v>43759</c:v>
                      </c:pt>
                      <c:pt idx="1962">
                        <c:v>43760</c:v>
                      </c:pt>
                      <c:pt idx="1963">
                        <c:v>43761</c:v>
                      </c:pt>
                      <c:pt idx="1964">
                        <c:v>43762</c:v>
                      </c:pt>
                      <c:pt idx="1965">
                        <c:v>43763</c:v>
                      </c:pt>
                      <c:pt idx="1966">
                        <c:v>43766</c:v>
                      </c:pt>
                      <c:pt idx="1967">
                        <c:v>43767</c:v>
                      </c:pt>
                      <c:pt idx="1968">
                        <c:v>43768</c:v>
                      </c:pt>
                      <c:pt idx="1969">
                        <c:v>43769</c:v>
                      </c:pt>
                      <c:pt idx="1970">
                        <c:v>43770</c:v>
                      </c:pt>
                      <c:pt idx="1971">
                        <c:v>43773</c:v>
                      </c:pt>
                      <c:pt idx="1972">
                        <c:v>43774</c:v>
                      </c:pt>
                      <c:pt idx="1973">
                        <c:v>43775</c:v>
                      </c:pt>
                      <c:pt idx="1974">
                        <c:v>43776</c:v>
                      </c:pt>
                      <c:pt idx="1975">
                        <c:v>43777</c:v>
                      </c:pt>
                      <c:pt idx="1976">
                        <c:v>43780</c:v>
                      </c:pt>
                      <c:pt idx="1977">
                        <c:v>43781</c:v>
                      </c:pt>
                      <c:pt idx="1978">
                        <c:v>43782</c:v>
                      </c:pt>
                      <c:pt idx="1979">
                        <c:v>43783</c:v>
                      </c:pt>
                      <c:pt idx="1980">
                        <c:v>43784</c:v>
                      </c:pt>
                      <c:pt idx="1981">
                        <c:v>43787</c:v>
                      </c:pt>
                      <c:pt idx="1982">
                        <c:v>43788</c:v>
                      </c:pt>
                      <c:pt idx="1983">
                        <c:v>43789</c:v>
                      </c:pt>
                      <c:pt idx="1984">
                        <c:v>43790</c:v>
                      </c:pt>
                      <c:pt idx="1985">
                        <c:v>43791</c:v>
                      </c:pt>
                      <c:pt idx="1986">
                        <c:v>43794</c:v>
                      </c:pt>
                      <c:pt idx="1987">
                        <c:v>43795</c:v>
                      </c:pt>
                      <c:pt idx="1988">
                        <c:v>43796</c:v>
                      </c:pt>
                      <c:pt idx="1989">
                        <c:v>43797</c:v>
                      </c:pt>
                      <c:pt idx="1990">
                        <c:v>43798</c:v>
                      </c:pt>
                      <c:pt idx="1991">
                        <c:v>43799</c:v>
                      </c:pt>
                      <c:pt idx="1992">
                        <c:v>43801</c:v>
                      </c:pt>
                      <c:pt idx="1993">
                        <c:v>43802</c:v>
                      </c:pt>
                      <c:pt idx="1994">
                        <c:v>43803</c:v>
                      </c:pt>
                      <c:pt idx="1995">
                        <c:v>43804</c:v>
                      </c:pt>
                      <c:pt idx="1996">
                        <c:v>43805</c:v>
                      </c:pt>
                      <c:pt idx="1997">
                        <c:v>43808</c:v>
                      </c:pt>
                      <c:pt idx="1998">
                        <c:v>43809</c:v>
                      </c:pt>
                      <c:pt idx="1999">
                        <c:v>43810</c:v>
                      </c:pt>
                      <c:pt idx="2000">
                        <c:v>43811</c:v>
                      </c:pt>
                      <c:pt idx="2001">
                        <c:v>43812</c:v>
                      </c:pt>
                      <c:pt idx="2002">
                        <c:v>43815</c:v>
                      </c:pt>
                      <c:pt idx="2003">
                        <c:v>43816</c:v>
                      </c:pt>
                      <c:pt idx="2004">
                        <c:v>43817</c:v>
                      </c:pt>
                      <c:pt idx="2005">
                        <c:v>43818</c:v>
                      </c:pt>
                      <c:pt idx="2006">
                        <c:v>43819</c:v>
                      </c:pt>
                      <c:pt idx="2007">
                        <c:v>43822</c:v>
                      </c:pt>
                      <c:pt idx="2008">
                        <c:v>43823</c:v>
                      </c:pt>
                      <c:pt idx="2009">
                        <c:v>43824</c:v>
                      </c:pt>
                      <c:pt idx="2010">
                        <c:v>43825</c:v>
                      </c:pt>
                      <c:pt idx="2011">
                        <c:v>43826</c:v>
                      </c:pt>
                      <c:pt idx="2012">
                        <c:v>43829</c:v>
                      </c:pt>
                      <c:pt idx="2013">
                        <c:v>43830</c:v>
                      </c:pt>
                      <c:pt idx="2014">
                        <c:v>43832</c:v>
                      </c:pt>
                      <c:pt idx="2015">
                        <c:v>43833</c:v>
                      </c:pt>
                      <c:pt idx="2016">
                        <c:v>43836</c:v>
                      </c:pt>
                      <c:pt idx="2017">
                        <c:v>43837</c:v>
                      </c:pt>
                      <c:pt idx="2018">
                        <c:v>43838</c:v>
                      </c:pt>
                      <c:pt idx="2019">
                        <c:v>43839</c:v>
                      </c:pt>
                      <c:pt idx="2020">
                        <c:v>43840</c:v>
                      </c:pt>
                      <c:pt idx="2021">
                        <c:v>43843</c:v>
                      </c:pt>
                      <c:pt idx="2022">
                        <c:v>43844</c:v>
                      </c:pt>
                      <c:pt idx="2023">
                        <c:v>43845</c:v>
                      </c:pt>
                      <c:pt idx="2024">
                        <c:v>43846</c:v>
                      </c:pt>
                      <c:pt idx="2025">
                        <c:v>43847</c:v>
                      </c:pt>
                      <c:pt idx="2026">
                        <c:v>43850</c:v>
                      </c:pt>
                      <c:pt idx="2027">
                        <c:v>43851</c:v>
                      </c:pt>
                      <c:pt idx="2028">
                        <c:v>43861</c:v>
                      </c:pt>
                      <c:pt idx="2029">
                        <c:v>43867</c:v>
                      </c:pt>
                      <c:pt idx="2030">
                        <c:v>43868</c:v>
                      </c:pt>
                      <c:pt idx="2031">
                        <c:v>43871</c:v>
                      </c:pt>
                      <c:pt idx="2032">
                        <c:v>43872</c:v>
                      </c:pt>
                      <c:pt idx="2033">
                        <c:v>43873</c:v>
                      </c:pt>
                      <c:pt idx="2034">
                        <c:v>43874</c:v>
                      </c:pt>
                      <c:pt idx="2035">
                        <c:v>43875</c:v>
                      </c:pt>
                      <c:pt idx="2036">
                        <c:v>43878</c:v>
                      </c:pt>
                      <c:pt idx="2037">
                        <c:v>43879</c:v>
                      </c:pt>
                      <c:pt idx="2038">
                        <c:v>43880</c:v>
                      </c:pt>
                      <c:pt idx="2039">
                        <c:v>43881</c:v>
                      </c:pt>
                      <c:pt idx="2040">
                        <c:v>43882</c:v>
                      </c:pt>
                      <c:pt idx="2041">
                        <c:v>43885</c:v>
                      </c:pt>
                      <c:pt idx="2042">
                        <c:v>43886</c:v>
                      </c:pt>
                      <c:pt idx="2043">
                        <c:v>43887</c:v>
                      </c:pt>
                      <c:pt idx="2044">
                        <c:v>43888</c:v>
                      </c:pt>
                      <c:pt idx="2045">
                        <c:v>43889</c:v>
                      </c:pt>
                      <c:pt idx="2046">
                        <c:v>43890</c:v>
                      </c:pt>
                      <c:pt idx="2047">
                        <c:v>43892</c:v>
                      </c:pt>
                      <c:pt idx="2048">
                        <c:v>43893</c:v>
                      </c:pt>
                      <c:pt idx="2049">
                        <c:v>43894</c:v>
                      </c:pt>
                      <c:pt idx="2050">
                        <c:v>43895</c:v>
                      </c:pt>
                      <c:pt idx="2051">
                        <c:v>43896</c:v>
                      </c:pt>
                      <c:pt idx="2052">
                        <c:v>43899</c:v>
                      </c:pt>
                      <c:pt idx="2053">
                        <c:v>43900</c:v>
                      </c:pt>
                      <c:pt idx="2054">
                        <c:v>43901</c:v>
                      </c:pt>
                      <c:pt idx="2055">
                        <c:v>43902</c:v>
                      </c:pt>
                      <c:pt idx="2056">
                        <c:v>43903</c:v>
                      </c:pt>
                      <c:pt idx="2057">
                        <c:v>43906</c:v>
                      </c:pt>
                      <c:pt idx="2058">
                        <c:v>43907</c:v>
                      </c:pt>
                      <c:pt idx="2059">
                        <c:v>43908</c:v>
                      </c:pt>
                      <c:pt idx="2060">
                        <c:v>43909</c:v>
                      </c:pt>
                      <c:pt idx="2061">
                        <c:v>43910</c:v>
                      </c:pt>
                      <c:pt idx="2062">
                        <c:v>43913</c:v>
                      </c:pt>
                      <c:pt idx="2063">
                        <c:v>43914</c:v>
                      </c:pt>
                      <c:pt idx="2064">
                        <c:v>43915</c:v>
                      </c:pt>
                      <c:pt idx="2065">
                        <c:v>43916</c:v>
                      </c:pt>
                      <c:pt idx="2066">
                        <c:v>43917</c:v>
                      </c:pt>
                      <c:pt idx="2067">
                        <c:v>43920</c:v>
                      </c:pt>
                      <c:pt idx="2068">
                        <c:v>43921</c:v>
                      </c:pt>
                      <c:pt idx="2069">
                        <c:v>43922</c:v>
                      </c:pt>
                      <c:pt idx="2070">
                        <c:v>43923</c:v>
                      </c:pt>
                      <c:pt idx="2071">
                        <c:v>43924</c:v>
                      </c:pt>
                      <c:pt idx="2072">
                        <c:v>43928</c:v>
                      </c:pt>
                      <c:pt idx="2073">
                        <c:v>43929</c:v>
                      </c:pt>
                      <c:pt idx="2074">
                        <c:v>43930</c:v>
                      </c:pt>
                      <c:pt idx="2075">
                        <c:v>43931</c:v>
                      </c:pt>
                      <c:pt idx="2076">
                        <c:v>43934</c:v>
                      </c:pt>
                      <c:pt idx="2077">
                        <c:v>43935</c:v>
                      </c:pt>
                      <c:pt idx="2078">
                        <c:v>43936</c:v>
                      </c:pt>
                      <c:pt idx="2079">
                        <c:v>43937</c:v>
                      </c:pt>
                      <c:pt idx="2080">
                        <c:v>43938</c:v>
                      </c:pt>
                      <c:pt idx="2081">
                        <c:v>43941</c:v>
                      </c:pt>
                      <c:pt idx="2082">
                        <c:v>43942</c:v>
                      </c:pt>
                      <c:pt idx="2083">
                        <c:v>43943</c:v>
                      </c:pt>
                      <c:pt idx="2084">
                        <c:v>43944</c:v>
                      </c:pt>
                      <c:pt idx="2085">
                        <c:v>43945</c:v>
                      </c:pt>
                      <c:pt idx="2086">
                        <c:v>43948</c:v>
                      </c:pt>
                      <c:pt idx="2087">
                        <c:v>43949</c:v>
                      </c:pt>
                      <c:pt idx="2088">
                        <c:v>43950</c:v>
                      </c:pt>
                      <c:pt idx="2089">
                        <c:v>43951</c:v>
                      </c:pt>
                      <c:pt idx="2090">
                        <c:v>43957</c:v>
                      </c:pt>
                      <c:pt idx="2091">
                        <c:v>43958</c:v>
                      </c:pt>
                      <c:pt idx="2092">
                        <c:v>43959</c:v>
                      </c:pt>
                      <c:pt idx="2093">
                        <c:v>43962</c:v>
                      </c:pt>
                      <c:pt idx="2094">
                        <c:v>43963</c:v>
                      </c:pt>
                      <c:pt idx="2095">
                        <c:v>43964</c:v>
                      </c:pt>
                      <c:pt idx="2096">
                        <c:v>43965</c:v>
                      </c:pt>
                      <c:pt idx="2097">
                        <c:v>43966</c:v>
                      </c:pt>
                      <c:pt idx="2098">
                        <c:v>43969</c:v>
                      </c:pt>
                      <c:pt idx="2099">
                        <c:v>43970</c:v>
                      </c:pt>
                      <c:pt idx="2100">
                        <c:v>43971</c:v>
                      </c:pt>
                      <c:pt idx="2101">
                        <c:v>43972</c:v>
                      </c:pt>
                      <c:pt idx="2102">
                        <c:v>43973</c:v>
                      </c:pt>
                      <c:pt idx="2103">
                        <c:v>43976</c:v>
                      </c:pt>
                      <c:pt idx="2104">
                        <c:v>43977</c:v>
                      </c:pt>
                      <c:pt idx="2105">
                        <c:v>43978</c:v>
                      </c:pt>
                      <c:pt idx="2106">
                        <c:v>43979</c:v>
                      </c:pt>
                      <c:pt idx="2107">
                        <c:v>43980</c:v>
                      </c:pt>
                      <c:pt idx="2108">
                        <c:v>43982</c:v>
                      </c:pt>
                      <c:pt idx="2109">
                        <c:v>43983</c:v>
                      </c:pt>
                      <c:pt idx="2110">
                        <c:v>43984</c:v>
                      </c:pt>
                      <c:pt idx="2111">
                        <c:v>43985</c:v>
                      </c:pt>
                      <c:pt idx="2112">
                        <c:v>43986</c:v>
                      </c:pt>
                      <c:pt idx="2113">
                        <c:v>43987</c:v>
                      </c:pt>
                      <c:pt idx="2114">
                        <c:v>43990</c:v>
                      </c:pt>
                      <c:pt idx="2115">
                        <c:v>43991</c:v>
                      </c:pt>
                      <c:pt idx="2116">
                        <c:v>43992</c:v>
                      </c:pt>
                      <c:pt idx="2117">
                        <c:v>43993</c:v>
                      </c:pt>
                      <c:pt idx="2118">
                        <c:v>43994</c:v>
                      </c:pt>
                      <c:pt idx="2119">
                        <c:v>43997</c:v>
                      </c:pt>
                      <c:pt idx="2120">
                        <c:v>43998</c:v>
                      </c:pt>
                      <c:pt idx="2121">
                        <c:v>43999</c:v>
                      </c:pt>
                      <c:pt idx="2122">
                        <c:v>44000</c:v>
                      </c:pt>
                      <c:pt idx="2123">
                        <c:v>44001</c:v>
                      </c:pt>
                      <c:pt idx="2124">
                        <c:v>44004</c:v>
                      </c:pt>
                      <c:pt idx="2125">
                        <c:v>44005</c:v>
                      </c:pt>
                      <c:pt idx="2126">
                        <c:v>44006</c:v>
                      </c:pt>
                      <c:pt idx="2127">
                        <c:v>44011</c:v>
                      </c:pt>
                      <c:pt idx="2128">
                        <c:v>44012</c:v>
                      </c:pt>
                      <c:pt idx="2129">
                        <c:v>44013</c:v>
                      </c:pt>
                      <c:pt idx="2130">
                        <c:v>44014</c:v>
                      </c:pt>
                      <c:pt idx="2131">
                        <c:v>44015</c:v>
                      </c:pt>
                      <c:pt idx="2132">
                        <c:v>44018</c:v>
                      </c:pt>
                      <c:pt idx="2133">
                        <c:v>44019</c:v>
                      </c:pt>
                      <c:pt idx="2134">
                        <c:v>44020</c:v>
                      </c:pt>
                      <c:pt idx="2135">
                        <c:v>44021</c:v>
                      </c:pt>
                      <c:pt idx="2136">
                        <c:v>44022</c:v>
                      </c:pt>
                      <c:pt idx="2137">
                        <c:v>44025</c:v>
                      </c:pt>
                      <c:pt idx="2138">
                        <c:v>44026</c:v>
                      </c:pt>
                      <c:pt idx="2139">
                        <c:v>44027</c:v>
                      </c:pt>
                      <c:pt idx="2140">
                        <c:v>44028</c:v>
                      </c:pt>
                      <c:pt idx="2141">
                        <c:v>44029</c:v>
                      </c:pt>
                      <c:pt idx="2142">
                        <c:v>44032</c:v>
                      </c:pt>
                      <c:pt idx="2143">
                        <c:v>44033</c:v>
                      </c:pt>
                      <c:pt idx="2144">
                        <c:v>44034</c:v>
                      </c:pt>
                      <c:pt idx="2145">
                        <c:v>44035</c:v>
                      </c:pt>
                      <c:pt idx="2146">
                        <c:v>44036</c:v>
                      </c:pt>
                      <c:pt idx="2147">
                        <c:v>44039</c:v>
                      </c:pt>
                      <c:pt idx="2148">
                        <c:v>44040</c:v>
                      </c:pt>
                      <c:pt idx="2149">
                        <c:v>44041</c:v>
                      </c:pt>
                      <c:pt idx="2150">
                        <c:v>44042</c:v>
                      </c:pt>
                      <c:pt idx="2151">
                        <c:v>44043</c:v>
                      </c:pt>
                      <c:pt idx="2152">
                        <c:v>44046</c:v>
                      </c:pt>
                      <c:pt idx="2153">
                        <c:v>44047</c:v>
                      </c:pt>
                      <c:pt idx="2154">
                        <c:v>44048</c:v>
                      </c:pt>
                      <c:pt idx="2155">
                        <c:v>44049</c:v>
                      </c:pt>
                      <c:pt idx="2156">
                        <c:v>44050</c:v>
                      </c:pt>
                      <c:pt idx="2157">
                        <c:v>44053</c:v>
                      </c:pt>
                      <c:pt idx="2158">
                        <c:v>44054</c:v>
                      </c:pt>
                      <c:pt idx="2159">
                        <c:v>44055</c:v>
                      </c:pt>
                      <c:pt idx="2160">
                        <c:v>44056</c:v>
                      </c:pt>
                      <c:pt idx="2161">
                        <c:v>44057</c:v>
                      </c:pt>
                      <c:pt idx="2162">
                        <c:v>44060</c:v>
                      </c:pt>
                      <c:pt idx="2163">
                        <c:v>44061</c:v>
                      </c:pt>
                      <c:pt idx="2164">
                        <c:v>44062</c:v>
                      </c:pt>
                      <c:pt idx="2165">
                        <c:v>44063</c:v>
                      </c:pt>
                      <c:pt idx="2166">
                        <c:v>44064</c:v>
                      </c:pt>
                      <c:pt idx="2167">
                        <c:v>44067</c:v>
                      </c:pt>
                      <c:pt idx="2168">
                        <c:v>44068</c:v>
                      </c:pt>
                      <c:pt idx="2169">
                        <c:v>44069</c:v>
                      </c:pt>
                      <c:pt idx="2170">
                        <c:v>44070</c:v>
                      </c:pt>
                      <c:pt idx="2171">
                        <c:v>44071</c:v>
                      </c:pt>
                      <c:pt idx="2172">
                        <c:v>44074</c:v>
                      </c:pt>
                      <c:pt idx="2173">
                        <c:v>44075</c:v>
                      </c:pt>
                      <c:pt idx="2174">
                        <c:v>44076</c:v>
                      </c:pt>
                      <c:pt idx="2175">
                        <c:v>44077</c:v>
                      </c:pt>
                      <c:pt idx="2176">
                        <c:v>44078</c:v>
                      </c:pt>
                      <c:pt idx="2177">
                        <c:v>44081</c:v>
                      </c:pt>
                      <c:pt idx="2178">
                        <c:v>44082</c:v>
                      </c:pt>
                      <c:pt idx="2179">
                        <c:v>44083</c:v>
                      </c:pt>
                      <c:pt idx="2180">
                        <c:v>44084</c:v>
                      </c:pt>
                      <c:pt idx="2181">
                        <c:v>44085</c:v>
                      </c:pt>
                      <c:pt idx="2182">
                        <c:v>44088</c:v>
                      </c:pt>
                      <c:pt idx="2183">
                        <c:v>44089</c:v>
                      </c:pt>
                      <c:pt idx="2184">
                        <c:v>44090</c:v>
                      </c:pt>
                      <c:pt idx="2185">
                        <c:v>44091</c:v>
                      </c:pt>
                      <c:pt idx="2186">
                        <c:v>44092</c:v>
                      </c:pt>
                      <c:pt idx="2187">
                        <c:v>44095</c:v>
                      </c:pt>
                      <c:pt idx="2188">
                        <c:v>44096</c:v>
                      </c:pt>
                      <c:pt idx="2189">
                        <c:v>44097</c:v>
                      </c:pt>
                      <c:pt idx="2190">
                        <c:v>44098</c:v>
                      </c:pt>
                      <c:pt idx="2191">
                        <c:v>44099</c:v>
                      </c:pt>
                      <c:pt idx="2192">
                        <c:v>44102</c:v>
                      </c:pt>
                      <c:pt idx="2193">
                        <c:v>44103</c:v>
                      </c:pt>
                      <c:pt idx="2194">
                        <c:v>44104</c:v>
                      </c:pt>
                      <c:pt idx="2195">
                        <c:v>44113</c:v>
                      </c:pt>
                      <c:pt idx="2196">
                        <c:v>44116</c:v>
                      </c:pt>
                      <c:pt idx="2197">
                        <c:v>44117</c:v>
                      </c:pt>
                      <c:pt idx="2198">
                        <c:v>44118</c:v>
                      </c:pt>
                      <c:pt idx="2199">
                        <c:v>44119</c:v>
                      </c:pt>
                      <c:pt idx="2200">
                        <c:v>44120</c:v>
                      </c:pt>
                      <c:pt idx="2201">
                        <c:v>44123</c:v>
                      </c:pt>
                      <c:pt idx="2202">
                        <c:v>44124</c:v>
                      </c:pt>
                      <c:pt idx="2203">
                        <c:v>44125</c:v>
                      </c:pt>
                      <c:pt idx="2204">
                        <c:v>44126</c:v>
                      </c:pt>
                      <c:pt idx="2205">
                        <c:v>44127</c:v>
                      </c:pt>
                      <c:pt idx="2206">
                        <c:v>44130</c:v>
                      </c:pt>
                      <c:pt idx="2207">
                        <c:v>44131</c:v>
                      </c:pt>
                      <c:pt idx="2208">
                        <c:v>44132</c:v>
                      </c:pt>
                      <c:pt idx="2209">
                        <c:v>44133</c:v>
                      </c:pt>
                      <c:pt idx="2210">
                        <c:v>44134</c:v>
                      </c:pt>
                      <c:pt idx="2211">
                        <c:v>44135</c:v>
                      </c:pt>
                      <c:pt idx="2212">
                        <c:v>44137</c:v>
                      </c:pt>
                      <c:pt idx="2213">
                        <c:v>44138</c:v>
                      </c:pt>
                      <c:pt idx="2214">
                        <c:v>44139</c:v>
                      </c:pt>
                      <c:pt idx="2215">
                        <c:v>44140</c:v>
                      </c:pt>
                      <c:pt idx="2216">
                        <c:v>44141</c:v>
                      </c:pt>
                      <c:pt idx="2217">
                        <c:v>44144</c:v>
                      </c:pt>
                      <c:pt idx="2218">
                        <c:v>44145</c:v>
                      </c:pt>
                      <c:pt idx="2219">
                        <c:v>44146</c:v>
                      </c:pt>
                      <c:pt idx="2220">
                        <c:v>44147</c:v>
                      </c:pt>
                      <c:pt idx="2221">
                        <c:v>44148</c:v>
                      </c:pt>
                      <c:pt idx="2222">
                        <c:v>44151</c:v>
                      </c:pt>
                      <c:pt idx="2223">
                        <c:v>44152</c:v>
                      </c:pt>
                      <c:pt idx="2224">
                        <c:v>44153</c:v>
                      </c:pt>
                      <c:pt idx="2225">
                        <c:v>44154</c:v>
                      </c:pt>
                      <c:pt idx="2226">
                        <c:v>44155</c:v>
                      </c:pt>
                      <c:pt idx="2227">
                        <c:v>44158</c:v>
                      </c:pt>
                      <c:pt idx="2228">
                        <c:v>44159</c:v>
                      </c:pt>
                      <c:pt idx="2229">
                        <c:v>44160</c:v>
                      </c:pt>
                      <c:pt idx="2230">
                        <c:v>44161</c:v>
                      </c:pt>
                      <c:pt idx="2231">
                        <c:v>44162</c:v>
                      </c:pt>
                      <c:pt idx="2232">
                        <c:v>44165</c:v>
                      </c:pt>
                      <c:pt idx="2233">
                        <c:v>44166</c:v>
                      </c:pt>
                      <c:pt idx="2234">
                        <c:v>44167</c:v>
                      </c:pt>
                      <c:pt idx="2235">
                        <c:v>44168</c:v>
                      </c:pt>
                      <c:pt idx="2236">
                        <c:v>44169</c:v>
                      </c:pt>
                      <c:pt idx="2237">
                        <c:v>44172</c:v>
                      </c:pt>
                      <c:pt idx="2238">
                        <c:v>44173</c:v>
                      </c:pt>
                      <c:pt idx="2239">
                        <c:v>44174</c:v>
                      </c:pt>
                      <c:pt idx="2240">
                        <c:v>44175</c:v>
                      </c:pt>
                      <c:pt idx="2241">
                        <c:v>44176</c:v>
                      </c:pt>
                      <c:pt idx="2242">
                        <c:v>44179</c:v>
                      </c:pt>
                      <c:pt idx="2243">
                        <c:v>44180</c:v>
                      </c:pt>
                      <c:pt idx="2244">
                        <c:v>44181</c:v>
                      </c:pt>
                      <c:pt idx="2245">
                        <c:v>44182</c:v>
                      </c:pt>
                      <c:pt idx="2246">
                        <c:v>44183</c:v>
                      </c:pt>
                      <c:pt idx="2247">
                        <c:v>44186</c:v>
                      </c:pt>
                      <c:pt idx="2248">
                        <c:v>44187</c:v>
                      </c:pt>
                      <c:pt idx="2249">
                        <c:v>44188</c:v>
                      </c:pt>
                      <c:pt idx="2250">
                        <c:v>44189</c:v>
                      </c:pt>
                      <c:pt idx="2251">
                        <c:v>44190</c:v>
                      </c:pt>
                      <c:pt idx="2252">
                        <c:v>44193</c:v>
                      </c:pt>
                      <c:pt idx="2253">
                        <c:v>44194</c:v>
                      </c:pt>
                      <c:pt idx="2254">
                        <c:v>44195</c:v>
                      </c:pt>
                      <c:pt idx="2255">
                        <c:v>44196</c:v>
                      </c:pt>
                      <c:pt idx="2256">
                        <c:v>44200</c:v>
                      </c:pt>
                      <c:pt idx="2257">
                        <c:v>44201</c:v>
                      </c:pt>
                      <c:pt idx="2258">
                        <c:v>44202</c:v>
                      </c:pt>
                      <c:pt idx="2259">
                        <c:v>44203</c:v>
                      </c:pt>
                      <c:pt idx="2260">
                        <c:v>44204</c:v>
                      </c:pt>
                      <c:pt idx="2261">
                        <c:v>44207</c:v>
                      </c:pt>
                      <c:pt idx="2262">
                        <c:v>44208</c:v>
                      </c:pt>
                      <c:pt idx="2263">
                        <c:v>44209</c:v>
                      </c:pt>
                      <c:pt idx="2264">
                        <c:v>44210</c:v>
                      </c:pt>
                      <c:pt idx="2265">
                        <c:v>44211</c:v>
                      </c:pt>
                      <c:pt idx="2266">
                        <c:v>44214</c:v>
                      </c:pt>
                      <c:pt idx="2267">
                        <c:v>44215</c:v>
                      </c:pt>
                      <c:pt idx="2268">
                        <c:v>44216</c:v>
                      </c:pt>
                      <c:pt idx="2269">
                        <c:v>44217</c:v>
                      </c:pt>
                      <c:pt idx="2270">
                        <c:v>44218</c:v>
                      </c:pt>
                      <c:pt idx="2271">
                        <c:v>44221</c:v>
                      </c:pt>
                      <c:pt idx="2272">
                        <c:v>44222</c:v>
                      </c:pt>
                      <c:pt idx="2273">
                        <c:v>44223</c:v>
                      </c:pt>
                      <c:pt idx="2274">
                        <c:v>44224</c:v>
                      </c:pt>
                      <c:pt idx="2275">
                        <c:v>44225</c:v>
                      </c:pt>
                      <c:pt idx="2276">
                        <c:v>44227</c:v>
                      </c:pt>
                      <c:pt idx="2277">
                        <c:v>44228</c:v>
                      </c:pt>
                      <c:pt idx="2278">
                        <c:v>44229</c:v>
                      </c:pt>
                      <c:pt idx="2279">
                        <c:v>44230</c:v>
                      </c:pt>
                      <c:pt idx="2280">
                        <c:v>44231</c:v>
                      </c:pt>
                      <c:pt idx="2281">
                        <c:v>44232</c:v>
                      </c:pt>
                      <c:pt idx="2282">
                        <c:v>44235</c:v>
                      </c:pt>
                      <c:pt idx="2283">
                        <c:v>44246</c:v>
                      </c:pt>
                      <c:pt idx="2284">
                        <c:v>44249</c:v>
                      </c:pt>
                      <c:pt idx="2285">
                        <c:v>44250</c:v>
                      </c:pt>
                      <c:pt idx="2286">
                        <c:v>44251</c:v>
                      </c:pt>
                      <c:pt idx="2287">
                        <c:v>44252</c:v>
                      </c:pt>
                      <c:pt idx="2288">
                        <c:v>44253</c:v>
                      </c:pt>
                      <c:pt idx="2289">
                        <c:v>44255</c:v>
                      </c:pt>
                      <c:pt idx="2290">
                        <c:v>44256</c:v>
                      </c:pt>
                      <c:pt idx="2291">
                        <c:v>44257</c:v>
                      </c:pt>
                      <c:pt idx="2292">
                        <c:v>44258</c:v>
                      </c:pt>
                      <c:pt idx="2293">
                        <c:v>44259</c:v>
                      </c:pt>
                      <c:pt idx="2294">
                        <c:v>44260</c:v>
                      </c:pt>
                      <c:pt idx="2295">
                        <c:v>44263</c:v>
                      </c:pt>
                      <c:pt idx="2296">
                        <c:v>44264</c:v>
                      </c:pt>
                      <c:pt idx="2297">
                        <c:v>44265</c:v>
                      </c:pt>
                      <c:pt idx="2298">
                        <c:v>44266</c:v>
                      </c:pt>
                      <c:pt idx="2299">
                        <c:v>44267</c:v>
                      </c:pt>
                      <c:pt idx="2300">
                        <c:v>44270</c:v>
                      </c:pt>
                      <c:pt idx="2301">
                        <c:v>44271</c:v>
                      </c:pt>
                      <c:pt idx="2302">
                        <c:v>44272</c:v>
                      </c:pt>
                      <c:pt idx="2303">
                        <c:v>44273</c:v>
                      </c:pt>
                      <c:pt idx="2304">
                        <c:v>44274</c:v>
                      </c:pt>
                      <c:pt idx="2305">
                        <c:v>44277</c:v>
                      </c:pt>
                      <c:pt idx="2306">
                        <c:v>44278</c:v>
                      </c:pt>
                      <c:pt idx="2307">
                        <c:v>44279</c:v>
                      </c:pt>
                      <c:pt idx="2308">
                        <c:v>44280</c:v>
                      </c:pt>
                      <c:pt idx="2309">
                        <c:v>44281</c:v>
                      </c:pt>
                      <c:pt idx="2310">
                        <c:v>44284</c:v>
                      </c:pt>
                      <c:pt idx="2311">
                        <c:v>44285</c:v>
                      </c:pt>
                      <c:pt idx="2312">
                        <c:v>44286</c:v>
                      </c:pt>
                      <c:pt idx="2313">
                        <c:v>44287</c:v>
                      </c:pt>
                      <c:pt idx="2314">
                        <c:v>44288</c:v>
                      </c:pt>
                      <c:pt idx="2315">
                        <c:v>44292</c:v>
                      </c:pt>
                      <c:pt idx="2316">
                        <c:v>44293</c:v>
                      </c:pt>
                      <c:pt idx="2317">
                        <c:v>44294</c:v>
                      </c:pt>
                      <c:pt idx="2318">
                        <c:v>44295</c:v>
                      </c:pt>
                      <c:pt idx="2319">
                        <c:v>44298</c:v>
                      </c:pt>
                      <c:pt idx="2320">
                        <c:v>44299</c:v>
                      </c:pt>
                      <c:pt idx="2321">
                        <c:v>44300</c:v>
                      </c:pt>
                      <c:pt idx="2322">
                        <c:v>44301</c:v>
                      </c:pt>
                      <c:pt idx="2323">
                        <c:v>44302</c:v>
                      </c:pt>
                      <c:pt idx="2324">
                        <c:v>44305</c:v>
                      </c:pt>
                      <c:pt idx="2325">
                        <c:v>44306</c:v>
                      </c:pt>
                      <c:pt idx="2326">
                        <c:v>44307</c:v>
                      </c:pt>
                      <c:pt idx="2327">
                        <c:v>44308</c:v>
                      </c:pt>
                      <c:pt idx="2328">
                        <c:v>44309</c:v>
                      </c:pt>
                      <c:pt idx="2329">
                        <c:v>44311</c:v>
                      </c:pt>
                      <c:pt idx="2330">
                        <c:v>44312</c:v>
                      </c:pt>
                      <c:pt idx="2331">
                        <c:v>44313</c:v>
                      </c:pt>
                      <c:pt idx="2332">
                        <c:v>44314</c:v>
                      </c:pt>
                      <c:pt idx="2333">
                        <c:v>44315</c:v>
                      </c:pt>
                      <c:pt idx="2334">
                        <c:v>44316</c:v>
                      </c:pt>
                      <c:pt idx="2335">
                        <c:v>44322</c:v>
                      </c:pt>
                      <c:pt idx="2336">
                        <c:v>44323</c:v>
                      </c:pt>
                      <c:pt idx="2337">
                        <c:v>44324</c:v>
                      </c:pt>
                      <c:pt idx="2338">
                        <c:v>44326</c:v>
                      </c:pt>
                      <c:pt idx="2339">
                        <c:v>44327</c:v>
                      </c:pt>
                      <c:pt idx="2340">
                        <c:v>44328</c:v>
                      </c:pt>
                      <c:pt idx="2341">
                        <c:v>44329</c:v>
                      </c:pt>
                      <c:pt idx="2342">
                        <c:v>44330</c:v>
                      </c:pt>
                      <c:pt idx="2343">
                        <c:v>44333</c:v>
                      </c:pt>
                      <c:pt idx="2344">
                        <c:v>44334</c:v>
                      </c:pt>
                      <c:pt idx="2345">
                        <c:v>44335</c:v>
                      </c:pt>
                      <c:pt idx="2346">
                        <c:v>44336</c:v>
                      </c:pt>
                      <c:pt idx="2347">
                        <c:v>44337</c:v>
                      </c:pt>
                      <c:pt idx="2348">
                        <c:v>44340</c:v>
                      </c:pt>
                      <c:pt idx="2349">
                        <c:v>44341</c:v>
                      </c:pt>
                      <c:pt idx="2350">
                        <c:v>44342</c:v>
                      </c:pt>
                      <c:pt idx="2351">
                        <c:v>44343</c:v>
                      </c:pt>
                      <c:pt idx="2352">
                        <c:v>44344</c:v>
                      </c:pt>
                      <c:pt idx="2353">
                        <c:v>44347</c:v>
                      </c:pt>
                      <c:pt idx="2354">
                        <c:v>44348</c:v>
                      </c:pt>
                      <c:pt idx="2355">
                        <c:v>44349</c:v>
                      </c:pt>
                      <c:pt idx="2356">
                        <c:v>44350</c:v>
                      </c:pt>
                      <c:pt idx="2357">
                        <c:v>44351</c:v>
                      </c:pt>
                      <c:pt idx="2358">
                        <c:v>44354</c:v>
                      </c:pt>
                      <c:pt idx="2359">
                        <c:v>44355</c:v>
                      </c:pt>
                      <c:pt idx="2360">
                        <c:v>44356</c:v>
                      </c:pt>
                      <c:pt idx="2361">
                        <c:v>44357</c:v>
                      </c:pt>
                      <c:pt idx="2362">
                        <c:v>44358</c:v>
                      </c:pt>
                      <c:pt idx="2363">
                        <c:v>44362</c:v>
                      </c:pt>
                      <c:pt idx="2364">
                        <c:v>44363</c:v>
                      </c:pt>
                      <c:pt idx="2365">
                        <c:v>44364</c:v>
                      </c:pt>
                      <c:pt idx="2366">
                        <c:v>44365</c:v>
                      </c:pt>
                      <c:pt idx="2367">
                        <c:v>44368</c:v>
                      </c:pt>
                      <c:pt idx="2368">
                        <c:v>44369</c:v>
                      </c:pt>
                      <c:pt idx="2369">
                        <c:v>44370</c:v>
                      </c:pt>
                      <c:pt idx="2370">
                        <c:v>44371</c:v>
                      </c:pt>
                      <c:pt idx="2371">
                        <c:v>44372</c:v>
                      </c:pt>
                      <c:pt idx="2372">
                        <c:v>44375</c:v>
                      </c:pt>
                      <c:pt idx="2373">
                        <c:v>44376</c:v>
                      </c:pt>
                      <c:pt idx="2374">
                        <c:v>44377</c:v>
                      </c:pt>
                      <c:pt idx="2375">
                        <c:v>44378</c:v>
                      </c:pt>
                      <c:pt idx="2376">
                        <c:v>44379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44389</c:v>
                      </c:pt>
                      <c:pt idx="2383">
                        <c:v>44390</c:v>
                      </c:pt>
                      <c:pt idx="2384">
                        <c:v>44391</c:v>
                      </c:pt>
                      <c:pt idx="2385">
                        <c:v>44392</c:v>
                      </c:pt>
                      <c:pt idx="2386">
                        <c:v>44393</c:v>
                      </c:pt>
                      <c:pt idx="2387">
                        <c:v>44396</c:v>
                      </c:pt>
                      <c:pt idx="2388">
                        <c:v>44397</c:v>
                      </c:pt>
                      <c:pt idx="2389">
                        <c:v>44398</c:v>
                      </c:pt>
                      <c:pt idx="2390">
                        <c:v>44399</c:v>
                      </c:pt>
                      <c:pt idx="2391">
                        <c:v>44400</c:v>
                      </c:pt>
                      <c:pt idx="2392">
                        <c:v>44403</c:v>
                      </c:pt>
                      <c:pt idx="2393">
                        <c:v>44404</c:v>
                      </c:pt>
                      <c:pt idx="2394">
                        <c:v>44405</c:v>
                      </c:pt>
                      <c:pt idx="2395">
                        <c:v>44406</c:v>
                      </c:pt>
                      <c:pt idx="2396">
                        <c:v>44407</c:v>
                      </c:pt>
                      <c:pt idx="2397">
                        <c:v>44408</c:v>
                      </c:pt>
                      <c:pt idx="2398">
                        <c:v>44410</c:v>
                      </c:pt>
                      <c:pt idx="2399">
                        <c:v>44411</c:v>
                      </c:pt>
                      <c:pt idx="2400">
                        <c:v>44412</c:v>
                      </c:pt>
                      <c:pt idx="2401">
                        <c:v>44413</c:v>
                      </c:pt>
                      <c:pt idx="2402">
                        <c:v>44414</c:v>
                      </c:pt>
                      <c:pt idx="2403">
                        <c:v>44417</c:v>
                      </c:pt>
                      <c:pt idx="2404">
                        <c:v>44418</c:v>
                      </c:pt>
                      <c:pt idx="2405">
                        <c:v>44419</c:v>
                      </c:pt>
                      <c:pt idx="2406">
                        <c:v>44420</c:v>
                      </c:pt>
                      <c:pt idx="2407">
                        <c:v>44421</c:v>
                      </c:pt>
                      <c:pt idx="2408">
                        <c:v>44424</c:v>
                      </c:pt>
                      <c:pt idx="2409">
                        <c:v>44425</c:v>
                      </c:pt>
                      <c:pt idx="2410">
                        <c:v>44426</c:v>
                      </c:pt>
                      <c:pt idx="2411">
                        <c:v>44427</c:v>
                      </c:pt>
                      <c:pt idx="2412">
                        <c:v>44428</c:v>
                      </c:pt>
                      <c:pt idx="2413">
                        <c:v>44431</c:v>
                      </c:pt>
                      <c:pt idx="2414">
                        <c:v>44432</c:v>
                      </c:pt>
                      <c:pt idx="2415">
                        <c:v>44433</c:v>
                      </c:pt>
                      <c:pt idx="2416">
                        <c:v>44434</c:v>
                      </c:pt>
                      <c:pt idx="2417">
                        <c:v>44435</c:v>
                      </c:pt>
                      <c:pt idx="2418">
                        <c:v>44438</c:v>
                      </c:pt>
                      <c:pt idx="2419">
                        <c:v>44439</c:v>
                      </c:pt>
                      <c:pt idx="2420">
                        <c:v>44440</c:v>
                      </c:pt>
                      <c:pt idx="2421">
                        <c:v>44441</c:v>
                      </c:pt>
                      <c:pt idx="2422">
                        <c:v>44442</c:v>
                      </c:pt>
                      <c:pt idx="2423">
                        <c:v>44445</c:v>
                      </c:pt>
                      <c:pt idx="2424">
                        <c:v>44446</c:v>
                      </c:pt>
                      <c:pt idx="2425">
                        <c:v>44447</c:v>
                      </c:pt>
                      <c:pt idx="2426">
                        <c:v>44448</c:v>
                      </c:pt>
                      <c:pt idx="2427">
                        <c:v>44449</c:v>
                      </c:pt>
                      <c:pt idx="2428">
                        <c:v>44452</c:v>
                      </c:pt>
                      <c:pt idx="2429">
                        <c:v>44453</c:v>
                      </c:pt>
                      <c:pt idx="2430">
                        <c:v>44454</c:v>
                      </c:pt>
                      <c:pt idx="2431">
                        <c:v>44455</c:v>
                      </c:pt>
                      <c:pt idx="2432">
                        <c:v>44456</c:v>
                      </c:pt>
                      <c:pt idx="2433">
                        <c:v>44457</c:v>
                      </c:pt>
                      <c:pt idx="2434">
                        <c:v>44461</c:v>
                      </c:pt>
                      <c:pt idx="2435">
                        <c:v>44462</c:v>
                      </c:pt>
                      <c:pt idx="2436">
                        <c:v>44463</c:v>
                      </c:pt>
                      <c:pt idx="2437">
                        <c:v>44465</c:v>
                      </c:pt>
                      <c:pt idx="2438">
                        <c:v>44466</c:v>
                      </c:pt>
                      <c:pt idx="2439">
                        <c:v>44467</c:v>
                      </c:pt>
                      <c:pt idx="2440">
                        <c:v>44468</c:v>
                      </c:pt>
                      <c:pt idx="2441">
                        <c:v>44469</c:v>
                      </c:pt>
                      <c:pt idx="2442">
                        <c:v>44477</c:v>
                      </c:pt>
                      <c:pt idx="2443">
                        <c:v>44478</c:v>
                      </c:pt>
                      <c:pt idx="2444">
                        <c:v>44480</c:v>
                      </c:pt>
                      <c:pt idx="2445">
                        <c:v>44481</c:v>
                      </c:pt>
                      <c:pt idx="2446">
                        <c:v>44482</c:v>
                      </c:pt>
                      <c:pt idx="2447">
                        <c:v>44483</c:v>
                      </c:pt>
                      <c:pt idx="2448">
                        <c:v>44484</c:v>
                      </c:pt>
                      <c:pt idx="2449">
                        <c:v>44487</c:v>
                      </c:pt>
                      <c:pt idx="2450">
                        <c:v>44488</c:v>
                      </c:pt>
                      <c:pt idx="2451">
                        <c:v>44489</c:v>
                      </c:pt>
                      <c:pt idx="2452">
                        <c:v>44490</c:v>
                      </c:pt>
                      <c:pt idx="2453">
                        <c:v>44491</c:v>
                      </c:pt>
                      <c:pt idx="2454">
                        <c:v>44494</c:v>
                      </c:pt>
                      <c:pt idx="2455">
                        <c:v>44495</c:v>
                      </c:pt>
                      <c:pt idx="2456">
                        <c:v>44496</c:v>
                      </c:pt>
                      <c:pt idx="2457">
                        <c:v>44497</c:v>
                      </c:pt>
                      <c:pt idx="2458">
                        <c:v>44498</c:v>
                      </c:pt>
                      <c:pt idx="2459">
                        <c:v>44500</c:v>
                      </c:pt>
                      <c:pt idx="2460">
                        <c:v>44501</c:v>
                      </c:pt>
                      <c:pt idx="2461">
                        <c:v>44502</c:v>
                      </c:pt>
                      <c:pt idx="2462">
                        <c:v>44503</c:v>
                      </c:pt>
                      <c:pt idx="2463">
                        <c:v>44504</c:v>
                      </c:pt>
                      <c:pt idx="2464">
                        <c:v>44505</c:v>
                      </c:pt>
                      <c:pt idx="2465">
                        <c:v>44508</c:v>
                      </c:pt>
                      <c:pt idx="2466">
                        <c:v>44509</c:v>
                      </c:pt>
                      <c:pt idx="2467">
                        <c:v>44510</c:v>
                      </c:pt>
                      <c:pt idx="2468">
                        <c:v>44511</c:v>
                      </c:pt>
                      <c:pt idx="2469">
                        <c:v>44512</c:v>
                      </c:pt>
                      <c:pt idx="2470">
                        <c:v>44515</c:v>
                      </c:pt>
                      <c:pt idx="2471">
                        <c:v>44516</c:v>
                      </c:pt>
                      <c:pt idx="2472">
                        <c:v>44517</c:v>
                      </c:pt>
                      <c:pt idx="2473">
                        <c:v>44518</c:v>
                      </c:pt>
                      <c:pt idx="2474">
                        <c:v>44519</c:v>
                      </c:pt>
                      <c:pt idx="2475">
                        <c:v>44522</c:v>
                      </c:pt>
                      <c:pt idx="2476">
                        <c:v>44523</c:v>
                      </c:pt>
                      <c:pt idx="2477">
                        <c:v>44524</c:v>
                      </c:pt>
                      <c:pt idx="2478">
                        <c:v>44525</c:v>
                      </c:pt>
                      <c:pt idx="2479">
                        <c:v>44526</c:v>
                      </c:pt>
                      <c:pt idx="2480">
                        <c:v>44529</c:v>
                      </c:pt>
                      <c:pt idx="2481">
                        <c:v>44530</c:v>
                      </c:pt>
                      <c:pt idx="2482">
                        <c:v>44531</c:v>
                      </c:pt>
                      <c:pt idx="2483">
                        <c:v>44532</c:v>
                      </c:pt>
                      <c:pt idx="2484">
                        <c:v>44533</c:v>
                      </c:pt>
                      <c:pt idx="2485">
                        <c:v>44536</c:v>
                      </c:pt>
                      <c:pt idx="2486">
                        <c:v>44537</c:v>
                      </c:pt>
                      <c:pt idx="2487">
                        <c:v>44538</c:v>
                      </c:pt>
                      <c:pt idx="2488">
                        <c:v>44539</c:v>
                      </c:pt>
                      <c:pt idx="2489">
                        <c:v>44540</c:v>
                      </c:pt>
                      <c:pt idx="2490">
                        <c:v>44543</c:v>
                      </c:pt>
                      <c:pt idx="2491">
                        <c:v>44544</c:v>
                      </c:pt>
                      <c:pt idx="2492">
                        <c:v>44545</c:v>
                      </c:pt>
                      <c:pt idx="2493">
                        <c:v>44546</c:v>
                      </c:pt>
                      <c:pt idx="2494">
                        <c:v>44547</c:v>
                      </c:pt>
                      <c:pt idx="2495">
                        <c:v>44550</c:v>
                      </c:pt>
                      <c:pt idx="2496">
                        <c:v>44551</c:v>
                      </c:pt>
                      <c:pt idx="2497">
                        <c:v>44552</c:v>
                      </c:pt>
                      <c:pt idx="2498">
                        <c:v>44553</c:v>
                      </c:pt>
                      <c:pt idx="2499">
                        <c:v>44554</c:v>
                      </c:pt>
                      <c:pt idx="2500">
                        <c:v>44557</c:v>
                      </c:pt>
                      <c:pt idx="2501">
                        <c:v>44558</c:v>
                      </c:pt>
                      <c:pt idx="2502">
                        <c:v>44559</c:v>
                      </c:pt>
                      <c:pt idx="2503">
                        <c:v>44560</c:v>
                      </c:pt>
                      <c:pt idx="2504">
                        <c:v>44561</c:v>
                      </c:pt>
                      <c:pt idx="2505">
                        <c:v>44565</c:v>
                      </c:pt>
                      <c:pt idx="2506">
                        <c:v>44566</c:v>
                      </c:pt>
                      <c:pt idx="2507">
                        <c:v>44567</c:v>
                      </c:pt>
                      <c:pt idx="2508">
                        <c:v>44568</c:v>
                      </c:pt>
                      <c:pt idx="2509">
                        <c:v>44571</c:v>
                      </c:pt>
                      <c:pt idx="2510">
                        <c:v>44572</c:v>
                      </c:pt>
                      <c:pt idx="2511">
                        <c:v>44573</c:v>
                      </c:pt>
                      <c:pt idx="2512">
                        <c:v>44574</c:v>
                      </c:pt>
                      <c:pt idx="2513">
                        <c:v>44575</c:v>
                      </c:pt>
                      <c:pt idx="2514">
                        <c:v>44578</c:v>
                      </c:pt>
                      <c:pt idx="2515">
                        <c:v>44579</c:v>
                      </c:pt>
                      <c:pt idx="2516">
                        <c:v>44580</c:v>
                      </c:pt>
                      <c:pt idx="2517">
                        <c:v>44581</c:v>
                      </c:pt>
                      <c:pt idx="2518">
                        <c:v>44582</c:v>
                      </c:pt>
                      <c:pt idx="2519">
                        <c:v>44585</c:v>
                      </c:pt>
                      <c:pt idx="2520">
                        <c:v>44586</c:v>
                      </c:pt>
                      <c:pt idx="2521">
                        <c:v>44587</c:v>
                      </c:pt>
                      <c:pt idx="2522">
                        <c:v>44588</c:v>
                      </c:pt>
                      <c:pt idx="2523">
                        <c:v>44589</c:v>
                      </c:pt>
                      <c:pt idx="2524">
                        <c:v>44592</c:v>
                      </c:pt>
                      <c:pt idx="2525">
                        <c:v>44599</c:v>
                      </c:pt>
                      <c:pt idx="2526">
                        <c:v>44600</c:v>
                      </c:pt>
                      <c:pt idx="2527">
                        <c:v>44601</c:v>
                      </c:pt>
                      <c:pt idx="2528">
                        <c:v>44602</c:v>
                      </c:pt>
                      <c:pt idx="2529">
                        <c:v>44603</c:v>
                      </c:pt>
                      <c:pt idx="2530">
                        <c:v>44606</c:v>
                      </c:pt>
                      <c:pt idx="2531">
                        <c:v>44607</c:v>
                      </c:pt>
                      <c:pt idx="2532">
                        <c:v>44608</c:v>
                      </c:pt>
                      <c:pt idx="2533">
                        <c:v>44609</c:v>
                      </c:pt>
                      <c:pt idx="2534">
                        <c:v>44610</c:v>
                      </c:pt>
                      <c:pt idx="2535">
                        <c:v>44613</c:v>
                      </c:pt>
                      <c:pt idx="2536">
                        <c:v>44614</c:v>
                      </c:pt>
                      <c:pt idx="2537">
                        <c:v>44615</c:v>
                      </c:pt>
                      <c:pt idx="2538">
                        <c:v>44616</c:v>
                      </c:pt>
                      <c:pt idx="2539">
                        <c:v>44617</c:v>
                      </c:pt>
                      <c:pt idx="2540">
                        <c:v>44620</c:v>
                      </c:pt>
                      <c:pt idx="2541">
                        <c:v>44621</c:v>
                      </c:pt>
                      <c:pt idx="2542">
                        <c:v>44622</c:v>
                      </c:pt>
                      <c:pt idx="2543">
                        <c:v>44623</c:v>
                      </c:pt>
                      <c:pt idx="2544">
                        <c:v>44624</c:v>
                      </c:pt>
                      <c:pt idx="2545">
                        <c:v>44627</c:v>
                      </c:pt>
                      <c:pt idx="2546">
                        <c:v>44628</c:v>
                      </c:pt>
                      <c:pt idx="2547">
                        <c:v>44629</c:v>
                      </c:pt>
                      <c:pt idx="2548">
                        <c:v>44630</c:v>
                      </c:pt>
                      <c:pt idx="2549">
                        <c:v>44631</c:v>
                      </c:pt>
                      <c:pt idx="2550">
                        <c:v>44634</c:v>
                      </c:pt>
                      <c:pt idx="2551">
                        <c:v>44635</c:v>
                      </c:pt>
                      <c:pt idx="2552">
                        <c:v>44636</c:v>
                      </c:pt>
                      <c:pt idx="2553">
                        <c:v>44637</c:v>
                      </c:pt>
                      <c:pt idx="2554">
                        <c:v>44638</c:v>
                      </c:pt>
                      <c:pt idx="2555">
                        <c:v>44641</c:v>
                      </c:pt>
                      <c:pt idx="2556">
                        <c:v>44642</c:v>
                      </c:pt>
                      <c:pt idx="2557">
                        <c:v>44643</c:v>
                      </c:pt>
                      <c:pt idx="2558">
                        <c:v>44644</c:v>
                      </c:pt>
                      <c:pt idx="2559">
                        <c:v>44645</c:v>
                      </c:pt>
                      <c:pt idx="2560">
                        <c:v>44648</c:v>
                      </c:pt>
                      <c:pt idx="2561">
                        <c:v>44649</c:v>
                      </c:pt>
                      <c:pt idx="2562">
                        <c:v>44650</c:v>
                      </c:pt>
                      <c:pt idx="2563">
                        <c:v>44651</c:v>
                      </c:pt>
                      <c:pt idx="2564">
                        <c:v>44652</c:v>
                      </c:pt>
                      <c:pt idx="2565">
                        <c:v>44653</c:v>
                      </c:pt>
                      <c:pt idx="2566">
                        <c:v>44657</c:v>
                      </c:pt>
                      <c:pt idx="2567">
                        <c:v>44658</c:v>
                      </c:pt>
                      <c:pt idx="2568">
                        <c:v>44659</c:v>
                      </c:pt>
                      <c:pt idx="2569">
                        <c:v>44662</c:v>
                      </c:pt>
                      <c:pt idx="2570">
                        <c:v>44663</c:v>
                      </c:pt>
                      <c:pt idx="2571">
                        <c:v>44664</c:v>
                      </c:pt>
                      <c:pt idx="2572">
                        <c:v>44665</c:v>
                      </c:pt>
                      <c:pt idx="2573">
                        <c:v>44666</c:v>
                      </c:pt>
                      <c:pt idx="2574">
                        <c:v>44669</c:v>
                      </c:pt>
                      <c:pt idx="2575">
                        <c:v>44670</c:v>
                      </c:pt>
                      <c:pt idx="2576">
                        <c:v>44671</c:v>
                      </c:pt>
                      <c:pt idx="2577">
                        <c:v>44672</c:v>
                      </c:pt>
                      <c:pt idx="2578">
                        <c:v>44673</c:v>
                      </c:pt>
                      <c:pt idx="2579">
                        <c:v>44675</c:v>
                      </c:pt>
                      <c:pt idx="2580">
                        <c:v>44676</c:v>
                      </c:pt>
                      <c:pt idx="2581">
                        <c:v>44677</c:v>
                      </c:pt>
                      <c:pt idx="2582">
                        <c:v>44678</c:v>
                      </c:pt>
                      <c:pt idx="2583">
                        <c:v>44679</c:v>
                      </c:pt>
                      <c:pt idx="2584">
                        <c:v>44680</c:v>
                      </c:pt>
                      <c:pt idx="2585">
                        <c:v>44681</c:v>
                      </c:pt>
                      <c:pt idx="2586">
                        <c:v>44686</c:v>
                      </c:pt>
                      <c:pt idx="2587">
                        <c:v>44687</c:v>
                      </c:pt>
                      <c:pt idx="2588">
                        <c:v>44688</c:v>
                      </c:pt>
                      <c:pt idx="2589">
                        <c:v>44690</c:v>
                      </c:pt>
                      <c:pt idx="2590">
                        <c:v>44691</c:v>
                      </c:pt>
                      <c:pt idx="2591">
                        <c:v>44692</c:v>
                      </c:pt>
                      <c:pt idx="2592">
                        <c:v>44693</c:v>
                      </c:pt>
                      <c:pt idx="2593">
                        <c:v>44694</c:v>
                      </c:pt>
                      <c:pt idx="2594">
                        <c:v>44697</c:v>
                      </c:pt>
                      <c:pt idx="2595">
                        <c:v>44698</c:v>
                      </c:pt>
                      <c:pt idx="2596">
                        <c:v>44699</c:v>
                      </c:pt>
                      <c:pt idx="2597">
                        <c:v>44700</c:v>
                      </c:pt>
                      <c:pt idx="2598">
                        <c:v>44701</c:v>
                      </c:pt>
                      <c:pt idx="2599">
                        <c:v>44704</c:v>
                      </c:pt>
                      <c:pt idx="2600">
                        <c:v>44705</c:v>
                      </c:pt>
                      <c:pt idx="2601">
                        <c:v>44706</c:v>
                      </c:pt>
                      <c:pt idx="2602">
                        <c:v>44707</c:v>
                      </c:pt>
                      <c:pt idx="2603">
                        <c:v>44708</c:v>
                      </c:pt>
                      <c:pt idx="2604">
                        <c:v>44711</c:v>
                      </c:pt>
                      <c:pt idx="2605">
                        <c:v>44712</c:v>
                      </c:pt>
                      <c:pt idx="2606">
                        <c:v>44713</c:v>
                      </c:pt>
                      <c:pt idx="2607">
                        <c:v>44714</c:v>
                      </c:pt>
                      <c:pt idx="2608">
                        <c:v>44718</c:v>
                      </c:pt>
                      <c:pt idx="2609">
                        <c:v>44719</c:v>
                      </c:pt>
                      <c:pt idx="2610">
                        <c:v>44720</c:v>
                      </c:pt>
                      <c:pt idx="2611">
                        <c:v>44721</c:v>
                      </c:pt>
                      <c:pt idx="2612">
                        <c:v>44722</c:v>
                      </c:pt>
                      <c:pt idx="2613">
                        <c:v>44725</c:v>
                      </c:pt>
                      <c:pt idx="2614">
                        <c:v>44726</c:v>
                      </c:pt>
                      <c:pt idx="2615">
                        <c:v>44727</c:v>
                      </c:pt>
                      <c:pt idx="2616">
                        <c:v>44728</c:v>
                      </c:pt>
                      <c:pt idx="2617">
                        <c:v>44729</c:v>
                      </c:pt>
                      <c:pt idx="2618">
                        <c:v>44732</c:v>
                      </c:pt>
                      <c:pt idx="2619">
                        <c:v>44733</c:v>
                      </c:pt>
                      <c:pt idx="2620">
                        <c:v>44734</c:v>
                      </c:pt>
                      <c:pt idx="2621">
                        <c:v>44735</c:v>
                      </c:pt>
                      <c:pt idx="2622">
                        <c:v>44736</c:v>
                      </c:pt>
                      <c:pt idx="2623">
                        <c:v>44739</c:v>
                      </c:pt>
                      <c:pt idx="2624">
                        <c:v>44740</c:v>
                      </c:pt>
                      <c:pt idx="2625">
                        <c:v>44741</c:v>
                      </c:pt>
                      <c:pt idx="2626">
                        <c:v>44742</c:v>
                      </c:pt>
                      <c:pt idx="2627">
                        <c:v>44743</c:v>
                      </c:pt>
                      <c:pt idx="2628">
                        <c:v>44746</c:v>
                      </c:pt>
                      <c:pt idx="2629">
                        <c:v>44747</c:v>
                      </c:pt>
                      <c:pt idx="2630">
                        <c:v>44748</c:v>
                      </c:pt>
                      <c:pt idx="2631">
                        <c:v>44749</c:v>
                      </c:pt>
                      <c:pt idx="2632">
                        <c:v>44750</c:v>
                      </c:pt>
                      <c:pt idx="2633">
                        <c:v>44753</c:v>
                      </c:pt>
                      <c:pt idx="2634">
                        <c:v>44754</c:v>
                      </c:pt>
                      <c:pt idx="2635">
                        <c:v>44755</c:v>
                      </c:pt>
                      <c:pt idx="2636">
                        <c:v>44756</c:v>
                      </c:pt>
                      <c:pt idx="2637">
                        <c:v>44757</c:v>
                      </c:pt>
                      <c:pt idx="2638">
                        <c:v>44760</c:v>
                      </c:pt>
                      <c:pt idx="2639">
                        <c:v>44761</c:v>
                      </c:pt>
                      <c:pt idx="2640">
                        <c:v>44762</c:v>
                      </c:pt>
                      <c:pt idx="2641">
                        <c:v>44763</c:v>
                      </c:pt>
                      <c:pt idx="2642">
                        <c:v>44764</c:v>
                      </c:pt>
                      <c:pt idx="2643">
                        <c:v>44767</c:v>
                      </c:pt>
                      <c:pt idx="2644">
                        <c:v>44768</c:v>
                      </c:pt>
                      <c:pt idx="2645">
                        <c:v>44769</c:v>
                      </c:pt>
                      <c:pt idx="2646">
                        <c:v>44770</c:v>
                      </c:pt>
                      <c:pt idx="2647">
                        <c:v>44771</c:v>
                      </c:pt>
                      <c:pt idx="2648">
                        <c:v>44773</c:v>
                      </c:pt>
                      <c:pt idx="2649">
                        <c:v>44774</c:v>
                      </c:pt>
                      <c:pt idx="2650">
                        <c:v>44775</c:v>
                      </c:pt>
                      <c:pt idx="2651">
                        <c:v>44776</c:v>
                      </c:pt>
                      <c:pt idx="2652">
                        <c:v>44777</c:v>
                      </c:pt>
                      <c:pt idx="2653">
                        <c:v>44778</c:v>
                      </c:pt>
                      <c:pt idx="2654">
                        <c:v>44781</c:v>
                      </c:pt>
                      <c:pt idx="2655">
                        <c:v>44782</c:v>
                      </c:pt>
                      <c:pt idx="2656">
                        <c:v>44783</c:v>
                      </c:pt>
                      <c:pt idx="2657">
                        <c:v>44784</c:v>
                      </c:pt>
                      <c:pt idx="2658">
                        <c:v>44785</c:v>
                      </c:pt>
                      <c:pt idx="2659">
                        <c:v>44788</c:v>
                      </c:pt>
                      <c:pt idx="2660">
                        <c:v>44789</c:v>
                      </c:pt>
                      <c:pt idx="2661">
                        <c:v>44790</c:v>
                      </c:pt>
                      <c:pt idx="2662">
                        <c:v>44791</c:v>
                      </c:pt>
                      <c:pt idx="2663">
                        <c:v>44792</c:v>
                      </c:pt>
                      <c:pt idx="2664">
                        <c:v>44795</c:v>
                      </c:pt>
                      <c:pt idx="2665">
                        <c:v>44796</c:v>
                      </c:pt>
                      <c:pt idx="2666">
                        <c:v>44797</c:v>
                      </c:pt>
                      <c:pt idx="2667">
                        <c:v>44798</c:v>
                      </c:pt>
                      <c:pt idx="2668">
                        <c:v>44799</c:v>
                      </c:pt>
                      <c:pt idx="2669">
                        <c:v>44802</c:v>
                      </c:pt>
                      <c:pt idx="2670">
                        <c:v>44803</c:v>
                      </c:pt>
                      <c:pt idx="2671">
                        <c:v>44804</c:v>
                      </c:pt>
                      <c:pt idx="2672">
                        <c:v>44805</c:v>
                      </c:pt>
                      <c:pt idx="2673">
                        <c:v>44806</c:v>
                      </c:pt>
                      <c:pt idx="2674">
                        <c:v>44809</c:v>
                      </c:pt>
                      <c:pt idx="2675">
                        <c:v>44810</c:v>
                      </c:pt>
                      <c:pt idx="2676">
                        <c:v>44811</c:v>
                      </c:pt>
                      <c:pt idx="2677">
                        <c:v>44812</c:v>
                      </c:pt>
                      <c:pt idx="2678">
                        <c:v>44813</c:v>
                      </c:pt>
                      <c:pt idx="2679">
                        <c:v>44817</c:v>
                      </c:pt>
                      <c:pt idx="2680">
                        <c:v>44818</c:v>
                      </c:pt>
                      <c:pt idx="2681">
                        <c:v>44819</c:v>
                      </c:pt>
                      <c:pt idx="2682">
                        <c:v>44820</c:v>
                      </c:pt>
                      <c:pt idx="2683">
                        <c:v>44823</c:v>
                      </c:pt>
                      <c:pt idx="2684">
                        <c:v>44824</c:v>
                      </c:pt>
                      <c:pt idx="2685">
                        <c:v>44825</c:v>
                      </c:pt>
                      <c:pt idx="2686">
                        <c:v>44826</c:v>
                      </c:pt>
                      <c:pt idx="2687">
                        <c:v>44827</c:v>
                      </c:pt>
                      <c:pt idx="2688">
                        <c:v>44830</c:v>
                      </c:pt>
                      <c:pt idx="2689">
                        <c:v>44831</c:v>
                      </c:pt>
                      <c:pt idx="2690">
                        <c:v>44832</c:v>
                      </c:pt>
                      <c:pt idx="2691">
                        <c:v>44833</c:v>
                      </c:pt>
                      <c:pt idx="2692">
                        <c:v>44834</c:v>
                      </c:pt>
                      <c:pt idx="2693">
                        <c:v>44842</c:v>
                      </c:pt>
                      <c:pt idx="2694">
                        <c:v>44843</c:v>
                      </c:pt>
                      <c:pt idx="2695">
                        <c:v>44844</c:v>
                      </c:pt>
                      <c:pt idx="2696">
                        <c:v>44845</c:v>
                      </c:pt>
                      <c:pt idx="2697">
                        <c:v>44846</c:v>
                      </c:pt>
                      <c:pt idx="2698">
                        <c:v>44847</c:v>
                      </c:pt>
                      <c:pt idx="2699">
                        <c:v>44848</c:v>
                      </c:pt>
                      <c:pt idx="2700">
                        <c:v>44851</c:v>
                      </c:pt>
                      <c:pt idx="2701">
                        <c:v>44852</c:v>
                      </c:pt>
                      <c:pt idx="2702">
                        <c:v>44853</c:v>
                      </c:pt>
                      <c:pt idx="2703">
                        <c:v>44854</c:v>
                      </c:pt>
                      <c:pt idx="2704">
                        <c:v>44855</c:v>
                      </c:pt>
                      <c:pt idx="2705">
                        <c:v>44858</c:v>
                      </c:pt>
                      <c:pt idx="2706">
                        <c:v>44859</c:v>
                      </c:pt>
                      <c:pt idx="2707">
                        <c:v>44860</c:v>
                      </c:pt>
                      <c:pt idx="2708">
                        <c:v>44861</c:v>
                      </c:pt>
                      <c:pt idx="2709">
                        <c:v>44862</c:v>
                      </c:pt>
                      <c:pt idx="2710">
                        <c:v>44865</c:v>
                      </c:pt>
                      <c:pt idx="2711">
                        <c:v>44866</c:v>
                      </c:pt>
                      <c:pt idx="2712">
                        <c:v>44867</c:v>
                      </c:pt>
                      <c:pt idx="2713">
                        <c:v>44868</c:v>
                      </c:pt>
                      <c:pt idx="2714">
                        <c:v>44869</c:v>
                      </c:pt>
                      <c:pt idx="2715">
                        <c:v>44872</c:v>
                      </c:pt>
                      <c:pt idx="2716">
                        <c:v>44873</c:v>
                      </c:pt>
                      <c:pt idx="2717">
                        <c:v>44874</c:v>
                      </c:pt>
                      <c:pt idx="2718">
                        <c:v>44875</c:v>
                      </c:pt>
                      <c:pt idx="2719">
                        <c:v>44876</c:v>
                      </c:pt>
                      <c:pt idx="2720">
                        <c:v>44879</c:v>
                      </c:pt>
                      <c:pt idx="2721">
                        <c:v>44880</c:v>
                      </c:pt>
                      <c:pt idx="2722">
                        <c:v>44881</c:v>
                      </c:pt>
                      <c:pt idx="2723">
                        <c:v>44882</c:v>
                      </c:pt>
                      <c:pt idx="2724">
                        <c:v>44883</c:v>
                      </c:pt>
                      <c:pt idx="2725">
                        <c:v>44886</c:v>
                      </c:pt>
                      <c:pt idx="2726">
                        <c:v>44887</c:v>
                      </c:pt>
                      <c:pt idx="2727">
                        <c:v>44888</c:v>
                      </c:pt>
                      <c:pt idx="2728">
                        <c:v>44889</c:v>
                      </c:pt>
                      <c:pt idx="2729">
                        <c:v>44890</c:v>
                      </c:pt>
                      <c:pt idx="2730">
                        <c:v>44893</c:v>
                      </c:pt>
                      <c:pt idx="2731">
                        <c:v>44894</c:v>
                      </c:pt>
                      <c:pt idx="2732">
                        <c:v>44895</c:v>
                      </c:pt>
                      <c:pt idx="2733">
                        <c:v>44896</c:v>
                      </c:pt>
                      <c:pt idx="2734">
                        <c:v>44897</c:v>
                      </c:pt>
                      <c:pt idx="2735">
                        <c:v>44900</c:v>
                      </c:pt>
                      <c:pt idx="2736">
                        <c:v>44901</c:v>
                      </c:pt>
                      <c:pt idx="2737">
                        <c:v>44902</c:v>
                      </c:pt>
                      <c:pt idx="2738">
                        <c:v>44903</c:v>
                      </c:pt>
                      <c:pt idx="2739">
                        <c:v>44904</c:v>
                      </c:pt>
                      <c:pt idx="2740">
                        <c:v>44907</c:v>
                      </c:pt>
                      <c:pt idx="2741">
                        <c:v>44908</c:v>
                      </c:pt>
                      <c:pt idx="2742">
                        <c:v>44909</c:v>
                      </c:pt>
                      <c:pt idx="2743">
                        <c:v>44910</c:v>
                      </c:pt>
                      <c:pt idx="2744">
                        <c:v>44911</c:v>
                      </c:pt>
                      <c:pt idx="2745">
                        <c:v>44914</c:v>
                      </c:pt>
                      <c:pt idx="2746">
                        <c:v>44915</c:v>
                      </c:pt>
                      <c:pt idx="2747">
                        <c:v>44916</c:v>
                      </c:pt>
                      <c:pt idx="2748">
                        <c:v>44917</c:v>
                      </c:pt>
                      <c:pt idx="2749">
                        <c:v>44918</c:v>
                      </c:pt>
                      <c:pt idx="2750">
                        <c:v>44921</c:v>
                      </c:pt>
                      <c:pt idx="2751">
                        <c:v>44922</c:v>
                      </c:pt>
                      <c:pt idx="2752">
                        <c:v>44923</c:v>
                      </c:pt>
                      <c:pt idx="2753">
                        <c:v>44924</c:v>
                      </c:pt>
                      <c:pt idx="2754">
                        <c:v>44925</c:v>
                      </c:pt>
                      <c:pt idx="2755">
                        <c:v>44926</c:v>
                      </c:pt>
                      <c:pt idx="2756">
                        <c:v>44929</c:v>
                      </c:pt>
                      <c:pt idx="2757">
                        <c:v>44930</c:v>
                      </c:pt>
                      <c:pt idx="2758">
                        <c:v>44931</c:v>
                      </c:pt>
                      <c:pt idx="2759">
                        <c:v>44932</c:v>
                      </c:pt>
                      <c:pt idx="2760">
                        <c:v>44935</c:v>
                      </c:pt>
                      <c:pt idx="2761">
                        <c:v>44936</c:v>
                      </c:pt>
                      <c:pt idx="2762">
                        <c:v>44937</c:v>
                      </c:pt>
                      <c:pt idx="2763">
                        <c:v>44938</c:v>
                      </c:pt>
                      <c:pt idx="2764">
                        <c:v>44939</c:v>
                      </c:pt>
                      <c:pt idx="2765">
                        <c:v>44942</c:v>
                      </c:pt>
                      <c:pt idx="2766">
                        <c:v>44943</c:v>
                      </c:pt>
                      <c:pt idx="2767">
                        <c:v>44944</c:v>
                      </c:pt>
                      <c:pt idx="2768">
                        <c:v>44956</c:v>
                      </c:pt>
                      <c:pt idx="2769">
                        <c:v>44957</c:v>
                      </c:pt>
                      <c:pt idx="2770">
                        <c:v>44958</c:v>
                      </c:pt>
                      <c:pt idx="2771">
                        <c:v>44959</c:v>
                      </c:pt>
                      <c:pt idx="2772">
                        <c:v>44960</c:v>
                      </c:pt>
                      <c:pt idx="2773">
                        <c:v>44963</c:v>
                      </c:pt>
                      <c:pt idx="2774">
                        <c:v>44964</c:v>
                      </c:pt>
                      <c:pt idx="2775">
                        <c:v>44965</c:v>
                      </c:pt>
                      <c:pt idx="2776">
                        <c:v>44966</c:v>
                      </c:pt>
                      <c:pt idx="2777">
                        <c:v>44967</c:v>
                      </c:pt>
                      <c:pt idx="2778">
                        <c:v>44970</c:v>
                      </c:pt>
                      <c:pt idx="2779">
                        <c:v>44971</c:v>
                      </c:pt>
                      <c:pt idx="2780">
                        <c:v>44972</c:v>
                      </c:pt>
                      <c:pt idx="2781">
                        <c:v>44973</c:v>
                      </c:pt>
                      <c:pt idx="2782">
                        <c:v>44974</c:v>
                      </c:pt>
                      <c:pt idx="2783">
                        <c:v>44977</c:v>
                      </c:pt>
                      <c:pt idx="2784">
                        <c:v>44978</c:v>
                      </c:pt>
                      <c:pt idx="2785">
                        <c:v>44979</c:v>
                      </c:pt>
                      <c:pt idx="2786">
                        <c:v>44980</c:v>
                      </c:pt>
                      <c:pt idx="2787">
                        <c:v>44981</c:v>
                      </c:pt>
                      <c:pt idx="2788">
                        <c:v>44984</c:v>
                      </c:pt>
                      <c:pt idx="2789">
                        <c:v>44985</c:v>
                      </c:pt>
                      <c:pt idx="2790">
                        <c:v>44986</c:v>
                      </c:pt>
                      <c:pt idx="2791">
                        <c:v>44987</c:v>
                      </c:pt>
                      <c:pt idx="2792">
                        <c:v>44988</c:v>
                      </c:pt>
                      <c:pt idx="2793">
                        <c:v>44991</c:v>
                      </c:pt>
                      <c:pt idx="2794">
                        <c:v>44992</c:v>
                      </c:pt>
                      <c:pt idx="2795">
                        <c:v>44993</c:v>
                      </c:pt>
                      <c:pt idx="2796">
                        <c:v>44994</c:v>
                      </c:pt>
                      <c:pt idx="2797">
                        <c:v>44995</c:v>
                      </c:pt>
                      <c:pt idx="2798">
                        <c:v>44998</c:v>
                      </c:pt>
                      <c:pt idx="2799">
                        <c:v>44999</c:v>
                      </c:pt>
                      <c:pt idx="2800">
                        <c:v>45000</c:v>
                      </c:pt>
                      <c:pt idx="2801">
                        <c:v>45001</c:v>
                      </c:pt>
                      <c:pt idx="2802">
                        <c:v>45002</c:v>
                      </c:pt>
                      <c:pt idx="2803">
                        <c:v>45005</c:v>
                      </c:pt>
                      <c:pt idx="2804">
                        <c:v>45006</c:v>
                      </c:pt>
                      <c:pt idx="2805">
                        <c:v>45007</c:v>
                      </c:pt>
                      <c:pt idx="2806">
                        <c:v>45008</c:v>
                      </c:pt>
                      <c:pt idx="2807">
                        <c:v>45009</c:v>
                      </c:pt>
                      <c:pt idx="2808">
                        <c:v>45012</c:v>
                      </c:pt>
                      <c:pt idx="2809">
                        <c:v>45013</c:v>
                      </c:pt>
                      <c:pt idx="2810">
                        <c:v>45014</c:v>
                      </c:pt>
                      <c:pt idx="2811">
                        <c:v>45015</c:v>
                      </c:pt>
                      <c:pt idx="2812">
                        <c:v>45016</c:v>
                      </c:pt>
                      <c:pt idx="2813">
                        <c:v>45019</c:v>
                      </c:pt>
                      <c:pt idx="2814">
                        <c:v>45020</c:v>
                      </c:pt>
                      <c:pt idx="2815">
                        <c:v>45022</c:v>
                      </c:pt>
                      <c:pt idx="2816">
                        <c:v>45023</c:v>
                      </c:pt>
                      <c:pt idx="2817">
                        <c:v>45026</c:v>
                      </c:pt>
                      <c:pt idx="2818">
                        <c:v>45027</c:v>
                      </c:pt>
                      <c:pt idx="2819">
                        <c:v>45028</c:v>
                      </c:pt>
                      <c:pt idx="2820">
                        <c:v>45029</c:v>
                      </c:pt>
                      <c:pt idx="2821">
                        <c:v>45030</c:v>
                      </c:pt>
                      <c:pt idx="2822">
                        <c:v>45033</c:v>
                      </c:pt>
                      <c:pt idx="2823">
                        <c:v>45034</c:v>
                      </c:pt>
                      <c:pt idx="2824">
                        <c:v>45035</c:v>
                      </c:pt>
                      <c:pt idx="2825">
                        <c:v>45036</c:v>
                      </c:pt>
                      <c:pt idx="2826">
                        <c:v>45037</c:v>
                      </c:pt>
                      <c:pt idx="2827">
                        <c:v>45039</c:v>
                      </c:pt>
                      <c:pt idx="2828">
                        <c:v>45040</c:v>
                      </c:pt>
                      <c:pt idx="2829">
                        <c:v>45041</c:v>
                      </c:pt>
                      <c:pt idx="2830">
                        <c:v>45042</c:v>
                      </c:pt>
                      <c:pt idx="2831">
                        <c:v>45043</c:v>
                      </c:pt>
                      <c:pt idx="2832">
                        <c:v>45044</c:v>
                      </c:pt>
                      <c:pt idx="2833">
                        <c:v>45046</c:v>
                      </c:pt>
                      <c:pt idx="2834">
                        <c:v>45050</c:v>
                      </c:pt>
                      <c:pt idx="2835">
                        <c:v>45051</c:v>
                      </c:pt>
                      <c:pt idx="2836">
                        <c:v>45052</c:v>
                      </c:pt>
                      <c:pt idx="2837">
                        <c:v>45054</c:v>
                      </c:pt>
                      <c:pt idx="2838">
                        <c:v>45055</c:v>
                      </c:pt>
                      <c:pt idx="2839">
                        <c:v>45056</c:v>
                      </c:pt>
                      <c:pt idx="2840">
                        <c:v>45057</c:v>
                      </c:pt>
                      <c:pt idx="2841">
                        <c:v>45058</c:v>
                      </c:pt>
                      <c:pt idx="2842">
                        <c:v>45061</c:v>
                      </c:pt>
                      <c:pt idx="2843">
                        <c:v>45062</c:v>
                      </c:pt>
                      <c:pt idx="2844">
                        <c:v>45063</c:v>
                      </c:pt>
                      <c:pt idx="2845">
                        <c:v>45064</c:v>
                      </c:pt>
                      <c:pt idx="2846">
                        <c:v>45065</c:v>
                      </c:pt>
                      <c:pt idx="2847">
                        <c:v>45068</c:v>
                      </c:pt>
                      <c:pt idx="2848">
                        <c:v>45069</c:v>
                      </c:pt>
                      <c:pt idx="2849">
                        <c:v>45070</c:v>
                      </c:pt>
                      <c:pt idx="2850">
                        <c:v>45071</c:v>
                      </c:pt>
                      <c:pt idx="2851">
                        <c:v>45072</c:v>
                      </c:pt>
                      <c:pt idx="2852">
                        <c:v>45075</c:v>
                      </c:pt>
                      <c:pt idx="2853">
                        <c:v>45076</c:v>
                      </c:pt>
                      <c:pt idx="2854">
                        <c:v>45077</c:v>
                      </c:pt>
                      <c:pt idx="2855">
                        <c:v>45078</c:v>
                      </c:pt>
                      <c:pt idx="2856">
                        <c:v>45079</c:v>
                      </c:pt>
                      <c:pt idx="2857">
                        <c:v>45082</c:v>
                      </c:pt>
                      <c:pt idx="2858">
                        <c:v>45083</c:v>
                      </c:pt>
                      <c:pt idx="2859">
                        <c:v>45084</c:v>
                      </c:pt>
                      <c:pt idx="2860">
                        <c:v>45085</c:v>
                      </c:pt>
                      <c:pt idx="2861">
                        <c:v>45086</c:v>
                      </c:pt>
                      <c:pt idx="2862">
                        <c:v>45089</c:v>
                      </c:pt>
                      <c:pt idx="2863">
                        <c:v>45090</c:v>
                      </c:pt>
                      <c:pt idx="2864">
                        <c:v>45091</c:v>
                      </c:pt>
                      <c:pt idx="2865">
                        <c:v>45092</c:v>
                      </c:pt>
                      <c:pt idx="2866">
                        <c:v>45093</c:v>
                      </c:pt>
                      <c:pt idx="2867">
                        <c:v>45096</c:v>
                      </c:pt>
                      <c:pt idx="2868">
                        <c:v>45097</c:v>
                      </c:pt>
                      <c:pt idx="2869">
                        <c:v>45098</c:v>
                      </c:pt>
                      <c:pt idx="2870">
                        <c:v>45102</c:v>
                      </c:pt>
                      <c:pt idx="2871">
                        <c:v>45103</c:v>
                      </c:pt>
                      <c:pt idx="2872">
                        <c:v>45104</c:v>
                      </c:pt>
                      <c:pt idx="2873">
                        <c:v>45105</c:v>
                      </c:pt>
                      <c:pt idx="2874">
                        <c:v>45106</c:v>
                      </c:pt>
                      <c:pt idx="2875">
                        <c:v>45107</c:v>
                      </c:pt>
                      <c:pt idx="2876">
                        <c:v>45110</c:v>
                      </c:pt>
                      <c:pt idx="2877">
                        <c:v>45111</c:v>
                      </c:pt>
                      <c:pt idx="2878">
                        <c:v>45112</c:v>
                      </c:pt>
                      <c:pt idx="2879">
                        <c:v>45113</c:v>
                      </c:pt>
                      <c:pt idx="2880">
                        <c:v>45114</c:v>
                      </c:pt>
                      <c:pt idx="2881">
                        <c:v>45117</c:v>
                      </c:pt>
                      <c:pt idx="2882">
                        <c:v>45118</c:v>
                      </c:pt>
                      <c:pt idx="2883">
                        <c:v>45119</c:v>
                      </c:pt>
                      <c:pt idx="2884">
                        <c:v>45120</c:v>
                      </c:pt>
                      <c:pt idx="2885">
                        <c:v>45121</c:v>
                      </c:pt>
                      <c:pt idx="2886">
                        <c:v>45124</c:v>
                      </c:pt>
                      <c:pt idx="2887">
                        <c:v>45125</c:v>
                      </c:pt>
                      <c:pt idx="2888">
                        <c:v>45126</c:v>
                      </c:pt>
                      <c:pt idx="2889">
                        <c:v>45127</c:v>
                      </c:pt>
                      <c:pt idx="2890">
                        <c:v>45128</c:v>
                      </c:pt>
                      <c:pt idx="2891">
                        <c:v>45131</c:v>
                      </c:pt>
                      <c:pt idx="2892">
                        <c:v>45132</c:v>
                      </c:pt>
                      <c:pt idx="2893">
                        <c:v>45133</c:v>
                      </c:pt>
                      <c:pt idx="2894">
                        <c:v>45134</c:v>
                      </c:pt>
                      <c:pt idx="2895">
                        <c:v>45135</c:v>
                      </c:pt>
                      <c:pt idx="2896">
                        <c:v>45138</c:v>
                      </c:pt>
                      <c:pt idx="2897">
                        <c:v>45139</c:v>
                      </c:pt>
                      <c:pt idx="2898">
                        <c:v>45140</c:v>
                      </c:pt>
                      <c:pt idx="2899">
                        <c:v>45141</c:v>
                      </c:pt>
                      <c:pt idx="2900">
                        <c:v>45142</c:v>
                      </c:pt>
                      <c:pt idx="2901">
                        <c:v>45145</c:v>
                      </c:pt>
                      <c:pt idx="2902">
                        <c:v>45146</c:v>
                      </c:pt>
                      <c:pt idx="2903">
                        <c:v>45147</c:v>
                      </c:pt>
                      <c:pt idx="2904">
                        <c:v>45148</c:v>
                      </c:pt>
                      <c:pt idx="2905">
                        <c:v>45149</c:v>
                      </c:pt>
                      <c:pt idx="2906">
                        <c:v>45152</c:v>
                      </c:pt>
                      <c:pt idx="2907">
                        <c:v>45153</c:v>
                      </c:pt>
                      <c:pt idx="2908">
                        <c:v>45154</c:v>
                      </c:pt>
                      <c:pt idx="2909">
                        <c:v>45155</c:v>
                      </c:pt>
                      <c:pt idx="2910">
                        <c:v>45156</c:v>
                      </c:pt>
                      <c:pt idx="2911">
                        <c:v>45159</c:v>
                      </c:pt>
                      <c:pt idx="2912">
                        <c:v>45160</c:v>
                      </c:pt>
                      <c:pt idx="2913">
                        <c:v>45161</c:v>
                      </c:pt>
                      <c:pt idx="2914">
                        <c:v>45162</c:v>
                      </c:pt>
                      <c:pt idx="2915">
                        <c:v>45163</c:v>
                      </c:pt>
                      <c:pt idx="2916">
                        <c:v>45166</c:v>
                      </c:pt>
                      <c:pt idx="2917">
                        <c:v>45167</c:v>
                      </c:pt>
                      <c:pt idx="2918">
                        <c:v>45168</c:v>
                      </c:pt>
                      <c:pt idx="2919">
                        <c:v>45169</c:v>
                      </c:pt>
                      <c:pt idx="2920">
                        <c:v>45170</c:v>
                      </c:pt>
                      <c:pt idx="2921">
                        <c:v>45173</c:v>
                      </c:pt>
                      <c:pt idx="2922">
                        <c:v>45174</c:v>
                      </c:pt>
                      <c:pt idx="2923">
                        <c:v>45175</c:v>
                      </c:pt>
                      <c:pt idx="2924">
                        <c:v>45176</c:v>
                      </c:pt>
                      <c:pt idx="2925">
                        <c:v>45177</c:v>
                      </c:pt>
                      <c:pt idx="2926">
                        <c:v>45180</c:v>
                      </c:pt>
                      <c:pt idx="2927">
                        <c:v>45181</c:v>
                      </c:pt>
                      <c:pt idx="2928">
                        <c:v>45182</c:v>
                      </c:pt>
                      <c:pt idx="2929">
                        <c:v>45183</c:v>
                      </c:pt>
                      <c:pt idx="2930">
                        <c:v>45184</c:v>
                      </c:pt>
                      <c:pt idx="2931">
                        <c:v>45187</c:v>
                      </c:pt>
                      <c:pt idx="2932">
                        <c:v>45188</c:v>
                      </c:pt>
                      <c:pt idx="2933">
                        <c:v>45189</c:v>
                      </c:pt>
                      <c:pt idx="2934">
                        <c:v>45190</c:v>
                      </c:pt>
                      <c:pt idx="2935">
                        <c:v>45191</c:v>
                      </c:pt>
                      <c:pt idx="2936">
                        <c:v>45194</c:v>
                      </c:pt>
                      <c:pt idx="2937">
                        <c:v>45195</c:v>
                      </c:pt>
                      <c:pt idx="2938">
                        <c:v>45196</c:v>
                      </c:pt>
                      <c:pt idx="2939">
                        <c:v>45197</c:v>
                      </c:pt>
                      <c:pt idx="2940">
                        <c:v>45199</c:v>
                      </c:pt>
                      <c:pt idx="2941">
                        <c:v>45206</c:v>
                      </c:pt>
                      <c:pt idx="2942">
                        <c:v>45207</c:v>
                      </c:pt>
                      <c:pt idx="2943">
                        <c:v>45208</c:v>
                      </c:pt>
                      <c:pt idx="2944">
                        <c:v>45209</c:v>
                      </c:pt>
                      <c:pt idx="2945">
                        <c:v>45210</c:v>
                      </c:pt>
                      <c:pt idx="2946">
                        <c:v>45211</c:v>
                      </c:pt>
                      <c:pt idx="2947">
                        <c:v>45212</c:v>
                      </c:pt>
                      <c:pt idx="2948">
                        <c:v>45215</c:v>
                      </c:pt>
                      <c:pt idx="2949">
                        <c:v>45216</c:v>
                      </c:pt>
                      <c:pt idx="2950">
                        <c:v>45217</c:v>
                      </c:pt>
                      <c:pt idx="2951">
                        <c:v>45218</c:v>
                      </c:pt>
                      <c:pt idx="2952">
                        <c:v>45219</c:v>
                      </c:pt>
                      <c:pt idx="2953">
                        <c:v>45222</c:v>
                      </c:pt>
                      <c:pt idx="2954">
                        <c:v>45223</c:v>
                      </c:pt>
                      <c:pt idx="2955">
                        <c:v>45224</c:v>
                      </c:pt>
                      <c:pt idx="2956">
                        <c:v>45225</c:v>
                      </c:pt>
                      <c:pt idx="2957">
                        <c:v>45226</c:v>
                      </c:pt>
                      <c:pt idx="2958">
                        <c:v>45229</c:v>
                      </c:pt>
                      <c:pt idx="2959">
                        <c:v>45230</c:v>
                      </c:pt>
                      <c:pt idx="2960">
                        <c:v>45231</c:v>
                      </c:pt>
                      <c:pt idx="2961">
                        <c:v>45232</c:v>
                      </c:pt>
                      <c:pt idx="2962">
                        <c:v>45233</c:v>
                      </c:pt>
                      <c:pt idx="2963">
                        <c:v>45236</c:v>
                      </c:pt>
                      <c:pt idx="2964">
                        <c:v>45237</c:v>
                      </c:pt>
                      <c:pt idx="2965">
                        <c:v>45238</c:v>
                      </c:pt>
                      <c:pt idx="2966">
                        <c:v>45239</c:v>
                      </c:pt>
                      <c:pt idx="2967">
                        <c:v>45240</c:v>
                      </c:pt>
                      <c:pt idx="2968">
                        <c:v>45243</c:v>
                      </c:pt>
                      <c:pt idx="2969">
                        <c:v>45244</c:v>
                      </c:pt>
                      <c:pt idx="2970">
                        <c:v>45245</c:v>
                      </c:pt>
                      <c:pt idx="2971">
                        <c:v>45246</c:v>
                      </c:pt>
                      <c:pt idx="2972">
                        <c:v>45247</c:v>
                      </c:pt>
                      <c:pt idx="2973">
                        <c:v>45250</c:v>
                      </c:pt>
                      <c:pt idx="2974">
                        <c:v>45251</c:v>
                      </c:pt>
                      <c:pt idx="2975">
                        <c:v>45252</c:v>
                      </c:pt>
                      <c:pt idx="2976">
                        <c:v>45253</c:v>
                      </c:pt>
                      <c:pt idx="2977">
                        <c:v>45254</c:v>
                      </c:pt>
                      <c:pt idx="2978">
                        <c:v>45257</c:v>
                      </c:pt>
                      <c:pt idx="2979">
                        <c:v>45258</c:v>
                      </c:pt>
                      <c:pt idx="2980">
                        <c:v>45259</c:v>
                      </c:pt>
                      <c:pt idx="2981">
                        <c:v>45260</c:v>
                      </c:pt>
                      <c:pt idx="2982">
                        <c:v>45261</c:v>
                      </c:pt>
                      <c:pt idx="2983">
                        <c:v>45264</c:v>
                      </c:pt>
                      <c:pt idx="2984">
                        <c:v>45265</c:v>
                      </c:pt>
                      <c:pt idx="2985">
                        <c:v>45266</c:v>
                      </c:pt>
                      <c:pt idx="2986">
                        <c:v>45267</c:v>
                      </c:pt>
                      <c:pt idx="2987">
                        <c:v>45268</c:v>
                      </c:pt>
                      <c:pt idx="2988">
                        <c:v>45271</c:v>
                      </c:pt>
                      <c:pt idx="2989">
                        <c:v>45272</c:v>
                      </c:pt>
                      <c:pt idx="2990">
                        <c:v>45273</c:v>
                      </c:pt>
                      <c:pt idx="2991">
                        <c:v>45274</c:v>
                      </c:pt>
                      <c:pt idx="2992">
                        <c:v>45275</c:v>
                      </c:pt>
                      <c:pt idx="2993">
                        <c:v>45278</c:v>
                      </c:pt>
                      <c:pt idx="2994">
                        <c:v>45279</c:v>
                      </c:pt>
                      <c:pt idx="2995">
                        <c:v>45280</c:v>
                      </c:pt>
                      <c:pt idx="2996">
                        <c:v>45281</c:v>
                      </c:pt>
                      <c:pt idx="2997">
                        <c:v>45282</c:v>
                      </c:pt>
                      <c:pt idx="2998">
                        <c:v>45285</c:v>
                      </c:pt>
                      <c:pt idx="2999">
                        <c:v>45286</c:v>
                      </c:pt>
                      <c:pt idx="3000">
                        <c:v>45287</c:v>
                      </c:pt>
                      <c:pt idx="3001">
                        <c:v>45288</c:v>
                      </c:pt>
                      <c:pt idx="3002">
                        <c:v>45289</c:v>
                      </c:pt>
                      <c:pt idx="3003">
                        <c:v>45291</c:v>
                      </c:pt>
                      <c:pt idx="3004">
                        <c:v>45293</c:v>
                      </c:pt>
                      <c:pt idx="3005">
                        <c:v>45294</c:v>
                      </c:pt>
                      <c:pt idx="3006">
                        <c:v>45295</c:v>
                      </c:pt>
                      <c:pt idx="3007">
                        <c:v>45296</c:v>
                      </c:pt>
                      <c:pt idx="3008">
                        <c:v>45299</c:v>
                      </c:pt>
                      <c:pt idx="3009">
                        <c:v>45300</c:v>
                      </c:pt>
                      <c:pt idx="3010">
                        <c:v>45301</c:v>
                      </c:pt>
                      <c:pt idx="3011">
                        <c:v>45302</c:v>
                      </c:pt>
                      <c:pt idx="3012">
                        <c:v>45303</c:v>
                      </c:pt>
                      <c:pt idx="3013">
                        <c:v>45306</c:v>
                      </c:pt>
                      <c:pt idx="3014">
                        <c:v>45307</c:v>
                      </c:pt>
                      <c:pt idx="3015">
                        <c:v>45308</c:v>
                      </c:pt>
                      <c:pt idx="3016">
                        <c:v>45309</c:v>
                      </c:pt>
                      <c:pt idx="3017">
                        <c:v>45310</c:v>
                      </c:pt>
                      <c:pt idx="3018">
                        <c:v>45313</c:v>
                      </c:pt>
                      <c:pt idx="3019">
                        <c:v>45314</c:v>
                      </c:pt>
                      <c:pt idx="3020">
                        <c:v>45315</c:v>
                      </c:pt>
                      <c:pt idx="3021">
                        <c:v>45316</c:v>
                      </c:pt>
                      <c:pt idx="3022">
                        <c:v>45317</c:v>
                      </c:pt>
                      <c:pt idx="3023">
                        <c:v>45320</c:v>
                      </c:pt>
                      <c:pt idx="3024">
                        <c:v>45321</c:v>
                      </c:pt>
                      <c:pt idx="3025">
                        <c:v>45322</c:v>
                      </c:pt>
                      <c:pt idx="3026">
                        <c:v>45323</c:v>
                      </c:pt>
                      <c:pt idx="3027">
                        <c:v>45324</c:v>
                      </c:pt>
                      <c:pt idx="3028">
                        <c:v>45326</c:v>
                      </c:pt>
                      <c:pt idx="3029">
                        <c:v>45327</c:v>
                      </c:pt>
                      <c:pt idx="3030">
                        <c:v>45328</c:v>
                      </c:pt>
                      <c:pt idx="3031">
                        <c:v>45329</c:v>
                      </c:pt>
                      <c:pt idx="3032">
                        <c:v>45340</c:v>
                      </c:pt>
                      <c:pt idx="3033">
                        <c:v>45341</c:v>
                      </c:pt>
                      <c:pt idx="3034">
                        <c:v>45342</c:v>
                      </c:pt>
                      <c:pt idx="3035">
                        <c:v>45343</c:v>
                      </c:pt>
                      <c:pt idx="3036">
                        <c:v>45344</c:v>
                      </c:pt>
                      <c:pt idx="3037">
                        <c:v>45345</c:v>
                      </c:pt>
                      <c:pt idx="3038">
                        <c:v>45348</c:v>
                      </c:pt>
                      <c:pt idx="3039">
                        <c:v>45349</c:v>
                      </c:pt>
                      <c:pt idx="3040">
                        <c:v>45350</c:v>
                      </c:pt>
                      <c:pt idx="3041">
                        <c:v>45351</c:v>
                      </c:pt>
                      <c:pt idx="3042">
                        <c:v>45352</c:v>
                      </c:pt>
                      <c:pt idx="3043">
                        <c:v>45355</c:v>
                      </c:pt>
                      <c:pt idx="3044">
                        <c:v>45356</c:v>
                      </c:pt>
                      <c:pt idx="3045">
                        <c:v>45357</c:v>
                      </c:pt>
                      <c:pt idx="3046">
                        <c:v>45358</c:v>
                      </c:pt>
                      <c:pt idx="3047">
                        <c:v>45359</c:v>
                      </c:pt>
                      <c:pt idx="3048">
                        <c:v>45362</c:v>
                      </c:pt>
                      <c:pt idx="3049">
                        <c:v>45363</c:v>
                      </c:pt>
                      <c:pt idx="3050">
                        <c:v>45364</c:v>
                      </c:pt>
                      <c:pt idx="3051">
                        <c:v>45365</c:v>
                      </c:pt>
                      <c:pt idx="3052">
                        <c:v>45366</c:v>
                      </c:pt>
                      <c:pt idx="3053">
                        <c:v>45369</c:v>
                      </c:pt>
                      <c:pt idx="3054">
                        <c:v>45370</c:v>
                      </c:pt>
                      <c:pt idx="3055">
                        <c:v>45371</c:v>
                      </c:pt>
                      <c:pt idx="3056">
                        <c:v>45372</c:v>
                      </c:pt>
                      <c:pt idx="3057">
                        <c:v>45373</c:v>
                      </c:pt>
                      <c:pt idx="3058">
                        <c:v>45376</c:v>
                      </c:pt>
                      <c:pt idx="3059">
                        <c:v>45377</c:v>
                      </c:pt>
                      <c:pt idx="3060">
                        <c:v>45378</c:v>
                      </c:pt>
                      <c:pt idx="3061">
                        <c:v>45379</c:v>
                      </c:pt>
                      <c:pt idx="3062">
                        <c:v>45380</c:v>
                      </c:pt>
                      <c:pt idx="3063">
                        <c:v>45382</c:v>
                      </c:pt>
                      <c:pt idx="3064">
                        <c:v>45383</c:v>
                      </c:pt>
                      <c:pt idx="3065">
                        <c:v>45384</c:v>
                      </c:pt>
                      <c:pt idx="3066">
                        <c:v>45385</c:v>
                      </c:pt>
                      <c:pt idx="3067">
                        <c:v>45389</c:v>
                      </c:pt>
                      <c:pt idx="3068">
                        <c:v>45390</c:v>
                      </c:pt>
                      <c:pt idx="3069">
                        <c:v>45391</c:v>
                      </c:pt>
                      <c:pt idx="3070">
                        <c:v>45392</c:v>
                      </c:pt>
                      <c:pt idx="3071">
                        <c:v>45393</c:v>
                      </c:pt>
                      <c:pt idx="3072">
                        <c:v>45394</c:v>
                      </c:pt>
                      <c:pt idx="3073">
                        <c:v>45397</c:v>
                      </c:pt>
                      <c:pt idx="3074">
                        <c:v>45398</c:v>
                      </c:pt>
                      <c:pt idx="3075">
                        <c:v>45399</c:v>
                      </c:pt>
                      <c:pt idx="3076">
                        <c:v>45400</c:v>
                      </c:pt>
                      <c:pt idx="3077">
                        <c:v>45401</c:v>
                      </c:pt>
                      <c:pt idx="3078">
                        <c:v>45404</c:v>
                      </c:pt>
                      <c:pt idx="3079">
                        <c:v>45405</c:v>
                      </c:pt>
                      <c:pt idx="3080">
                        <c:v>45406</c:v>
                      </c:pt>
                      <c:pt idx="3081">
                        <c:v>45407</c:v>
                      </c:pt>
                      <c:pt idx="3082">
                        <c:v>45408</c:v>
                      </c:pt>
                      <c:pt idx="3083">
                        <c:v>45410</c:v>
                      </c:pt>
                      <c:pt idx="3084">
                        <c:v>45411</c:v>
                      </c:pt>
                      <c:pt idx="3085">
                        <c:v>45412</c:v>
                      </c:pt>
                      <c:pt idx="3086">
                        <c:v>45418</c:v>
                      </c:pt>
                      <c:pt idx="3087">
                        <c:v>45419</c:v>
                      </c:pt>
                      <c:pt idx="3088">
                        <c:v>45420</c:v>
                      </c:pt>
                      <c:pt idx="3089">
                        <c:v>45421</c:v>
                      </c:pt>
                      <c:pt idx="3090">
                        <c:v>45422</c:v>
                      </c:pt>
                      <c:pt idx="3091">
                        <c:v>45423</c:v>
                      </c:pt>
                      <c:pt idx="3092">
                        <c:v>45425</c:v>
                      </c:pt>
                      <c:pt idx="3093">
                        <c:v>45426</c:v>
                      </c:pt>
                      <c:pt idx="3094">
                        <c:v>45427</c:v>
                      </c:pt>
                      <c:pt idx="3095">
                        <c:v>45428</c:v>
                      </c:pt>
                      <c:pt idx="3096">
                        <c:v>45429</c:v>
                      </c:pt>
                      <c:pt idx="3097">
                        <c:v>45432</c:v>
                      </c:pt>
                      <c:pt idx="3098">
                        <c:v>45433</c:v>
                      </c:pt>
                      <c:pt idx="3099">
                        <c:v>45434</c:v>
                      </c:pt>
                      <c:pt idx="3100">
                        <c:v>45435</c:v>
                      </c:pt>
                      <c:pt idx="3101">
                        <c:v>45436</c:v>
                      </c:pt>
                      <c:pt idx="3102">
                        <c:v>45439</c:v>
                      </c:pt>
                      <c:pt idx="3103">
                        <c:v>45440</c:v>
                      </c:pt>
                      <c:pt idx="3104">
                        <c:v>45441</c:v>
                      </c:pt>
                      <c:pt idx="3105">
                        <c:v>45442</c:v>
                      </c:pt>
                      <c:pt idx="3106">
                        <c:v>45443</c:v>
                      </c:pt>
                      <c:pt idx="3107">
                        <c:v>45446</c:v>
                      </c:pt>
                      <c:pt idx="3108">
                        <c:v>45447</c:v>
                      </c:pt>
                      <c:pt idx="3109">
                        <c:v>45448</c:v>
                      </c:pt>
                      <c:pt idx="3110">
                        <c:v>45449</c:v>
                      </c:pt>
                      <c:pt idx="3111">
                        <c:v>45450</c:v>
                      </c:pt>
                      <c:pt idx="3112">
                        <c:v>45454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PPI与水泥价格!$C$21:$C$3060</c15:sqref>
                        </c15:formulaRef>
                      </c:ext>
                    </c:extLst>
                    <c:numCache>
                      <c:formatCode>#,##0.00_ </c:formatCode>
                      <c:ptCount val="30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#N/A</c:v>
                      </c:pt>
                      <c:pt idx="365">
                        <c:v>#N/A</c:v>
                      </c:pt>
                      <c:pt idx="366">
                        <c:v>#N/A</c:v>
                      </c:pt>
                      <c:pt idx="367">
                        <c:v>#N/A</c:v>
                      </c:pt>
                      <c:pt idx="368">
                        <c:v>#N/A</c:v>
                      </c:pt>
                      <c:pt idx="369">
                        <c:v>#N/A</c:v>
                      </c:pt>
                      <c:pt idx="370">
                        <c:v>#N/A</c:v>
                      </c:pt>
                      <c:pt idx="371">
                        <c:v>#N/A</c:v>
                      </c:pt>
                      <c:pt idx="372">
                        <c:v>#N/A</c:v>
                      </c:pt>
                      <c:pt idx="373">
                        <c:v>#N/A</c:v>
                      </c:pt>
                      <c:pt idx="374">
                        <c:v>#N/A</c:v>
                      </c:pt>
                      <c:pt idx="375">
                        <c:v>#N/A</c:v>
                      </c:pt>
                      <c:pt idx="376">
                        <c:v>#N/A</c:v>
                      </c:pt>
                      <c:pt idx="377">
                        <c:v>#N/A</c:v>
                      </c:pt>
                      <c:pt idx="378">
                        <c:v>#N/A</c:v>
                      </c:pt>
                      <c:pt idx="379">
                        <c:v>#N/A</c:v>
                      </c:pt>
                      <c:pt idx="380">
                        <c:v>#N/A</c:v>
                      </c:pt>
                      <c:pt idx="381">
                        <c:v>#N/A</c:v>
                      </c:pt>
                      <c:pt idx="382">
                        <c:v>#N/A</c:v>
                      </c:pt>
                      <c:pt idx="383">
                        <c:v>#N/A</c:v>
                      </c:pt>
                      <c:pt idx="384">
                        <c:v>#N/A</c:v>
                      </c:pt>
                      <c:pt idx="385">
                        <c:v>#N/A</c:v>
                      </c:pt>
                      <c:pt idx="386">
                        <c:v>#N/A</c:v>
                      </c:pt>
                      <c:pt idx="387">
                        <c:v>#N/A</c:v>
                      </c:pt>
                      <c:pt idx="388">
                        <c:v>#N/A</c:v>
                      </c:pt>
                      <c:pt idx="389">
                        <c:v>#N/A</c:v>
                      </c:pt>
                      <c:pt idx="390">
                        <c:v>#N/A</c:v>
                      </c:pt>
                      <c:pt idx="391">
                        <c:v>#N/A</c:v>
                      </c:pt>
                      <c:pt idx="392">
                        <c:v>#N/A</c:v>
                      </c:pt>
                      <c:pt idx="393">
                        <c:v>#N/A</c:v>
                      </c:pt>
                      <c:pt idx="394">
                        <c:v>#N/A</c:v>
                      </c:pt>
                      <c:pt idx="395">
                        <c:v>#N/A</c:v>
                      </c:pt>
                      <c:pt idx="396">
                        <c:v>#N/A</c:v>
                      </c:pt>
                      <c:pt idx="397">
                        <c:v>#N/A</c:v>
                      </c:pt>
                      <c:pt idx="398">
                        <c:v>#N/A</c:v>
                      </c:pt>
                      <c:pt idx="399">
                        <c:v>#N/A</c:v>
                      </c:pt>
                      <c:pt idx="400">
                        <c:v>#N/A</c:v>
                      </c:pt>
                      <c:pt idx="401">
                        <c:v>#N/A</c:v>
                      </c:pt>
                      <c:pt idx="402">
                        <c:v>#N/A</c:v>
                      </c:pt>
                      <c:pt idx="403">
                        <c:v>#N/A</c:v>
                      </c:pt>
                      <c:pt idx="404">
                        <c:v>#N/A</c:v>
                      </c:pt>
                      <c:pt idx="405">
                        <c:v>#N/A</c:v>
                      </c:pt>
                      <c:pt idx="406">
                        <c:v>#N/A</c:v>
                      </c:pt>
                      <c:pt idx="407">
                        <c:v>#N/A</c:v>
                      </c:pt>
                      <c:pt idx="408">
                        <c:v>#N/A</c:v>
                      </c:pt>
                      <c:pt idx="409">
                        <c:v>#N/A</c:v>
                      </c:pt>
                      <c:pt idx="410">
                        <c:v>#N/A</c:v>
                      </c:pt>
                      <c:pt idx="411">
                        <c:v>#N/A</c:v>
                      </c:pt>
                      <c:pt idx="412">
                        <c:v>#N/A</c:v>
                      </c:pt>
                      <c:pt idx="413">
                        <c:v>#N/A</c:v>
                      </c:pt>
                      <c:pt idx="414">
                        <c:v>#N/A</c:v>
                      </c:pt>
                      <c:pt idx="415">
                        <c:v>#N/A</c:v>
                      </c:pt>
                      <c:pt idx="416">
                        <c:v>#N/A</c:v>
                      </c:pt>
                      <c:pt idx="417">
                        <c:v>#N/A</c:v>
                      </c:pt>
                      <c:pt idx="418">
                        <c:v>#N/A</c:v>
                      </c:pt>
                      <c:pt idx="419">
                        <c:v>#N/A</c:v>
                      </c:pt>
                      <c:pt idx="420">
                        <c:v>#N/A</c:v>
                      </c:pt>
                      <c:pt idx="421">
                        <c:v>#N/A</c:v>
                      </c:pt>
                      <c:pt idx="422">
                        <c:v>#N/A</c:v>
                      </c:pt>
                      <c:pt idx="423">
                        <c:v>#N/A</c:v>
                      </c:pt>
                      <c:pt idx="424">
                        <c:v>#N/A</c:v>
                      </c:pt>
                      <c:pt idx="425">
                        <c:v>#N/A</c:v>
                      </c:pt>
                      <c:pt idx="426">
                        <c:v>#N/A</c:v>
                      </c:pt>
                      <c:pt idx="427">
                        <c:v>#N/A</c:v>
                      </c:pt>
                      <c:pt idx="428">
                        <c:v>#N/A</c:v>
                      </c:pt>
                      <c:pt idx="429">
                        <c:v>#N/A</c:v>
                      </c:pt>
                      <c:pt idx="430">
                        <c:v>#N/A</c:v>
                      </c:pt>
                      <c:pt idx="431">
                        <c:v>#N/A</c:v>
                      </c:pt>
                      <c:pt idx="432">
                        <c:v>#N/A</c:v>
                      </c:pt>
                      <c:pt idx="433">
                        <c:v>#N/A</c:v>
                      </c:pt>
                      <c:pt idx="434">
                        <c:v>#N/A</c:v>
                      </c:pt>
                      <c:pt idx="435">
                        <c:v>#N/A</c:v>
                      </c:pt>
                      <c:pt idx="436">
                        <c:v>#N/A</c:v>
                      </c:pt>
                      <c:pt idx="437">
                        <c:v>#N/A</c:v>
                      </c:pt>
                      <c:pt idx="438">
                        <c:v>#N/A</c:v>
                      </c:pt>
                      <c:pt idx="439">
                        <c:v>#N/A</c:v>
                      </c:pt>
                      <c:pt idx="440">
                        <c:v>#N/A</c:v>
                      </c:pt>
                      <c:pt idx="441">
                        <c:v>#N/A</c:v>
                      </c:pt>
                      <c:pt idx="442">
                        <c:v>#N/A</c:v>
                      </c:pt>
                      <c:pt idx="443">
                        <c:v>#N/A</c:v>
                      </c:pt>
                      <c:pt idx="444">
                        <c:v>#N/A</c:v>
                      </c:pt>
                      <c:pt idx="445">
                        <c:v>#N/A</c:v>
                      </c:pt>
                      <c:pt idx="446">
                        <c:v>#N/A</c:v>
                      </c:pt>
                      <c:pt idx="447">
                        <c:v>#N/A</c:v>
                      </c:pt>
                      <c:pt idx="448">
                        <c:v>#N/A</c:v>
                      </c:pt>
                      <c:pt idx="449">
                        <c:v>#N/A</c:v>
                      </c:pt>
                      <c:pt idx="450">
                        <c:v>#N/A</c:v>
                      </c:pt>
                      <c:pt idx="451">
                        <c:v>#N/A</c:v>
                      </c:pt>
                      <c:pt idx="452">
                        <c:v>#N/A</c:v>
                      </c:pt>
                      <c:pt idx="453">
                        <c:v>#N/A</c:v>
                      </c:pt>
                      <c:pt idx="454">
                        <c:v>#N/A</c:v>
                      </c:pt>
                      <c:pt idx="455">
                        <c:v>#N/A</c:v>
                      </c:pt>
                      <c:pt idx="456">
                        <c:v>#N/A</c:v>
                      </c:pt>
                      <c:pt idx="457">
                        <c:v>#N/A</c:v>
                      </c:pt>
                      <c:pt idx="458">
                        <c:v>#N/A</c:v>
                      </c:pt>
                      <c:pt idx="459">
                        <c:v>#N/A</c:v>
                      </c:pt>
                      <c:pt idx="460">
                        <c:v>#N/A</c:v>
                      </c:pt>
                      <c:pt idx="461">
                        <c:v>#N/A</c:v>
                      </c:pt>
                      <c:pt idx="462">
                        <c:v>#N/A</c:v>
                      </c:pt>
                      <c:pt idx="463">
                        <c:v>#N/A</c:v>
                      </c:pt>
                      <c:pt idx="464">
                        <c:v>#N/A</c:v>
                      </c:pt>
                      <c:pt idx="465">
                        <c:v>#N/A</c:v>
                      </c:pt>
                      <c:pt idx="466">
                        <c:v>#N/A</c:v>
                      </c:pt>
                      <c:pt idx="467">
                        <c:v>#N/A</c:v>
                      </c:pt>
                      <c:pt idx="468">
                        <c:v>#N/A</c:v>
                      </c:pt>
                      <c:pt idx="469">
                        <c:v>#N/A</c:v>
                      </c:pt>
                      <c:pt idx="470">
                        <c:v>#N/A</c:v>
                      </c:pt>
                      <c:pt idx="471">
                        <c:v>#N/A</c:v>
                      </c:pt>
                      <c:pt idx="472">
                        <c:v>#N/A</c:v>
                      </c:pt>
                      <c:pt idx="473">
                        <c:v>#N/A</c:v>
                      </c:pt>
                      <c:pt idx="474">
                        <c:v>#N/A</c:v>
                      </c:pt>
                      <c:pt idx="475">
                        <c:v>#N/A</c:v>
                      </c:pt>
                      <c:pt idx="476">
                        <c:v>#N/A</c:v>
                      </c:pt>
                      <c:pt idx="477">
                        <c:v>#N/A</c:v>
                      </c:pt>
                      <c:pt idx="478">
                        <c:v>#N/A</c:v>
                      </c:pt>
                      <c:pt idx="479">
                        <c:v>#N/A</c:v>
                      </c:pt>
                      <c:pt idx="480">
                        <c:v>#N/A</c:v>
                      </c:pt>
                      <c:pt idx="481">
                        <c:v>#N/A</c:v>
                      </c:pt>
                      <c:pt idx="482">
                        <c:v>#N/A</c:v>
                      </c:pt>
                      <c:pt idx="483">
                        <c:v>#N/A</c:v>
                      </c:pt>
                      <c:pt idx="484">
                        <c:v>#N/A</c:v>
                      </c:pt>
                      <c:pt idx="485">
                        <c:v>#N/A</c:v>
                      </c:pt>
                      <c:pt idx="486">
                        <c:v>#N/A</c:v>
                      </c:pt>
                      <c:pt idx="487">
                        <c:v>#N/A</c:v>
                      </c:pt>
                      <c:pt idx="488">
                        <c:v>#N/A</c:v>
                      </c:pt>
                      <c:pt idx="489">
                        <c:v>#N/A</c:v>
                      </c:pt>
                      <c:pt idx="490">
                        <c:v>#N/A</c:v>
                      </c:pt>
                      <c:pt idx="491">
                        <c:v>#N/A</c:v>
                      </c:pt>
                      <c:pt idx="492">
                        <c:v>#N/A</c:v>
                      </c:pt>
                      <c:pt idx="493">
                        <c:v>#N/A</c:v>
                      </c:pt>
                      <c:pt idx="494">
                        <c:v>#N/A</c:v>
                      </c:pt>
                      <c:pt idx="495">
                        <c:v>#N/A</c:v>
                      </c:pt>
                      <c:pt idx="496">
                        <c:v>#N/A</c:v>
                      </c:pt>
                      <c:pt idx="497">
                        <c:v>#N/A</c:v>
                      </c:pt>
                      <c:pt idx="498">
                        <c:v>#N/A</c:v>
                      </c:pt>
                      <c:pt idx="499">
                        <c:v>#N/A</c:v>
                      </c:pt>
                      <c:pt idx="500">
                        <c:v>#N/A</c:v>
                      </c:pt>
                      <c:pt idx="501">
                        <c:v>#N/A</c:v>
                      </c:pt>
                      <c:pt idx="502">
                        <c:v>#N/A</c:v>
                      </c:pt>
                      <c:pt idx="503">
                        <c:v>#N/A</c:v>
                      </c:pt>
                      <c:pt idx="504">
                        <c:v>#N/A</c:v>
                      </c:pt>
                      <c:pt idx="505">
                        <c:v>#N/A</c:v>
                      </c:pt>
                      <c:pt idx="506">
                        <c:v>#N/A</c:v>
                      </c:pt>
                      <c:pt idx="507">
                        <c:v>#N/A</c:v>
                      </c:pt>
                      <c:pt idx="508">
                        <c:v>#N/A</c:v>
                      </c:pt>
                      <c:pt idx="509">
                        <c:v>#N/A</c:v>
                      </c:pt>
                      <c:pt idx="510">
                        <c:v>#N/A</c:v>
                      </c:pt>
                      <c:pt idx="511">
                        <c:v>#N/A</c:v>
                      </c:pt>
                      <c:pt idx="512">
                        <c:v>#N/A</c:v>
                      </c:pt>
                      <c:pt idx="513">
                        <c:v>#N/A</c:v>
                      </c:pt>
                      <c:pt idx="514">
                        <c:v>#N/A</c:v>
                      </c:pt>
                      <c:pt idx="515">
                        <c:v>#N/A</c:v>
                      </c:pt>
                      <c:pt idx="516">
                        <c:v>#N/A</c:v>
                      </c:pt>
                      <c:pt idx="517">
                        <c:v>#N/A</c:v>
                      </c:pt>
                      <c:pt idx="518">
                        <c:v>#N/A</c:v>
                      </c:pt>
                      <c:pt idx="519">
                        <c:v>#N/A</c:v>
                      </c:pt>
                      <c:pt idx="520">
                        <c:v>#N/A</c:v>
                      </c:pt>
                      <c:pt idx="521">
                        <c:v>#N/A</c:v>
                      </c:pt>
                      <c:pt idx="522">
                        <c:v>#N/A</c:v>
                      </c:pt>
                      <c:pt idx="523">
                        <c:v>#N/A</c:v>
                      </c:pt>
                      <c:pt idx="524">
                        <c:v>#N/A</c:v>
                      </c:pt>
                      <c:pt idx="525">
                        <c:v>#N/A</c:v>
                      </c:pt>
                      <c:pt idx="526">
                        <c:v>#N/A</c:v>
                      </c:pt>
                      <c:pt idx="527">
                        <c:v>#N/A</c:v>
                      </c:pt>
                      <c:pt idx="528">
                        <c:v>#N/A</c:v>
                      </c:pt>
                      <c:pt idx="529">
                        <c:v>#N/A</c:v>
                      </c:pt>
                      <c:pt idx="530">
                        <c:v>#N/A</c:v>
                      </c:pt>
                      <c:pt idx="531">
                        <c:v>#N/A</c:v>
                      </c:pt>
                      <c:pt idx="532">
                        <c:v>#N/A</c:v>
                      </c:pt>
                      <c:pt idx="533">
                        <c:v>#N/A</c:v>
                      </c:pt>
                      <c:pt idx="534">
                        <c:v>#N/A</c:v>
                      </c:pt>
                      <c:pt idx="535">
                        <c:v>#N/A</c:v>
                      </c:pt>
                      <c:pt idx="536">
                        <c:v>#N/A</c:v>
                      </c:pt>
                      <c:pt idx="537">
                        <c:v>#N/A</c:v>
                      </c:pt>
                      <c:pt idx="538">
                        <c:v>#N/A</c:v>
                      </c:pt>
                      <c:pt idx="539">
                        <c:v>#N/A</c:v>
                      </c:pt>
                      <c:pt idx="540">
                        <c:v>#N/A</c:v>
                      </c:pt>
                      <c:pt idx="541">
                        <c:v>#N/A</c:v>
                      </c:pt>
                      <c:pt idx="542">
                        <c:v>#N/A</c:v>
                      </c:pt>
                      <c:pt idx="543">
                        <c:v>#N/A</c:v>
                      </c:pt>
                      <c:pt idx="544">
                        <c:v>#N/A</c:v>
                      </c:pt>
                      <c:pt idx="545">
                        <c:v>#N/A</c:v>
                      </c:pt>
                      <c:pt idx="546">
                        <c:v>#N/A</c:v>
                      </c:pt>
                      <c:pt idx="547">
                        <c:v>#N/A</c:v>
                      </c:pt>
                      <c:pt idx="548">
                        <c:v>#N/A</c:v>
                      </c:pt>
                      <c:pt idx="549">
                        <c:v>#N/A</c:v>
                      </c:pt>
                      <c:pt idx="550">
                        <c:v>#N/A</c:v>
                      </c:pt>
                      <c:pt idx="551">
                        <c:v>#N/A</c:v>
                      </c:pt>
                      <c:pt idx="552">
                        <c:v>#N/A</c:v>
                      </c:pt>
                      <c:pt idx="553">
                        <c:v>#N/A</c:v>
                      </c:pt>
                      <c:pt idx="554">
                        <c:v>#N/A</c:v>
                      </c:pt>
                      <c:pt idx="555">
                        <c:v>#N/A</c:v>
                      </c:pt>
                      <c:pt idx="556">
                        <c:v>#N/A</c:v>
                      </c:pt>
                      <c:pt idx="557">
                        <c:v>#N/A</c:v>
                      </c:pt>
                      <c:pt idx="558">
                        <c:v>#N/A</c:v>
                      </c:pt>
                      <c:pt idx="559">
                        <c:v>#N/A</c:v>
                      </c:pt>
                      <c:pt idx="560">
                        <c:v>#N/A</c:v>
                      </c:pt>
                      <c:pt idx="561">
                        <c:v>#N/A</c:v>
                      </c:pt>
                      <c:pt idx="562">
                        <c:v>#N/A</c:v>
                      </c:pt>
                      <c:pt idx="563">
                        <c:v>102</c:v>
                      </c:pt>
                      <c:pt idx="564">
                        <c:v>#N/A</c:v>
                      </c:pt>
                      <c:pt idx="565">
                        <c:v>#N/A</c:v>
                      </c:pt>
                      <c:pt idx="566">
                        <c:v>#N/A</c:v>
                      </c:pt>
                      <c:pt idx="567">
                        <c:v>#N/A</c:v>
                      </c:pt>
                      <c:pt idx="568">
                        <c:v>#N/A</c:v>
                      </c:pt>
                      <c:pt idx="569">
                        <c:v>#N/A</c:v>
                      </c:pt>
                      <c:pt idx="570">
                        <c:v>#N/A</c:v>
                      </c:pt>
                      <c:pt idx="571">
                        <c:v>#N/A</c:v>
                      </c:pt>
                      <c:pt idx="572">
                        <c:v>#N/A</c:v>
                      </c:pt>
                      <c:pt idx="573">
                        <c:v>#N/A</c:v>
                      </c:pt>
                      <c:pt idx="574">
                        <c:v>#N/A</c:v>
                      </c:pt>
                      <c:pt idx="575">
                        <c:v>#N/A</c:v>
                      </c:pt>
                      <c:pt idx="576">
                        <c:v>#N/A</c:v>
                      </c:pt>
                      <c:pt idx="577">
                        <c:v>#N/A</c:v>
                      </c:pt>
                      <c:pt idx="578">
                        <c:v>#N/A</c:v>
                      </c:pt>
                      <c:pt idx="579">
                        <c:v>102.1</c:v>
                      </c:pt>
                      <c:pt idx="580">
                        <c:v>#N/A</c:v>
                      </c:pt>
                      <c:pt idx="581">
                        <c:v>#N/A</c:v>
                      </c:pt>
                      <c:pt idx="582">
                        <c:v>#N/A</c:v>
                      </c:pt>
                      <c:pt idx="583">
                        <c:v>#N/A</c:v>
                      </c:pt>
                      <c:pt idx="584">
                        <c:v>#N/A</c:v>
                      </c:pt>
                      <c:pt idx="585">
                        <c:v>#N/A</c:v>
                      </c:pt>
                      <c:pt idx="586">
                        <c:v>#N/A</c:v>
                      </c:pt>
                      <c:pt idx="587">
                        <c:v>#N/A</c:v>
                      </c:pt>
                      <c:pt idx="588">
                        <c:v>#N/A</c:v>
                      </c:pt>
                      <c:pt idx="589">
                        <c:v>#N/A</c:v>
                      </c:pt>
                      <c:pt idx="590">
                        <c:v>#N/A</c:v>
                      </c:pt>
                      <c:pt idx="591">
                        <c:v>#N/A</c:v>
                      </c:pt>
                      <c:pt idx="592">
                        <c:v>#N/A</c:v>
                      </c:pt>
                      <c:pt idx="593">
                        <c:v>#N/A</c:v>
                      </c:pt>
                      <c:pt idx="594">
                        <c:v>#N/A</c:v>
                      </c:pt>
                      <c:pt idx="595">
                        <c:v>#N/A</c:v>
                      </c:pt>
                      <c:pt idx="596">
                        <c:v>#N/A</c:v>
                      </c:pt>
                      <c:pt idx="597">
                        <c:v>#N/A</c:v>
                      </c:pt>
                      <c:pt idx="598">
                        <c:v>#N/A</c:v>
                      </c:pt>
                      <c:pt idx="599">
                        <c:v>#N/A</c:v>
                      </c:pt>
                      <c:pt idx="600">
                        <c:v>101.9</c:v>
                      </c:pt>
                      <c:pt idx="601">
                        <c:v>#N/A</c:v>
                      </c:pt>
                      <c:pt idx="602">
                        <c:v>#N/A</c:v>
                      </c:pt>
                      <c:pt idx="603">
                        <c:v>#N/A</c:v>
                      </c:pt>
                      <c:pt idx="604">
                        <c:v>#N/A</c:v>
                      </c:pt>
                      <c:pt idx="605">
                        <c:v>#N/A</c:v>
                      </c:pt>
                      <c:pt idx="606">
                        <c:v>#N/A</c:v>
                      </c:pt>
                      <c:pt idx="607">
                        <c:v>#N/A</c:v>
                      </c:pt>
                      <c:pt idx="608">
                        <c:v>#N/A</c:v>
                      </c:pt>
                      <c:pt idx="609">
                        <c:v>#N/A</c:v>
                      </c:pt>
                      <c:pt idx="610">
                        <c:v>#N/A</c:v>
                      </c:pt>
                      <c:pt idx="611">
                        <c:v>#N/A</c:v>
                      </c:pt>
                      <c:pt idx="612">
                        <c:v>#N/A</c:v>
                      </c:pt>
                      <c:pt idx="613">
                        <c:v>#N/A</c:v>
                      </c:pt>
                      <c:pt idx="614">
                        <c:v>#N/A</c:v>
                      </c:pt>
                      <c:pt idx="615">
                        <c:v>#N/A</c:v>
                      </c:pt>
                      <c:pt idx="616">
                        <c:v>#N/A</c:v>
                      </c:pt>
                      <c:pt idx="617">
                        <c:v>#N/A</c:v>
                      </c:pt>
                      <c:pt idx="618">
                        <c:v>#N/A</c:v>
                      </c:pt>
                      <c:pt idx="619">
                        <c:v>#N/A</c:v>
                      </c:pt>
                      <c:pt idx="620">
                        <c:v>#N/A</c:v>
                      </c:pt>
                      <c:pt idx="621">
                        <c:v>101.5</c:v>
                      </c:pt>
                      <c:pt idx="622">
                        <c:v>#N/A</c:v>
                      </c:pt>
                      <c:pt idx="623">
                        <c:v>#N/A</c:v>
                      </c:pt>
                      <c:pt idx="624">
                        <c:v>#N/A</c:v>
                      </c:pt>
                      <c:pt idx="625">
                        <c:v>#N/A</c:v>
                      </c:pt>
                      <c:pt idx="626">
                        <c:v>#N/A</c:v>
                      </c:pt>
                      <c:pt idx="627">
                        <c:v>#N/A</c:v>
                      </c:pt>
                      <c:pt idx="628">
                        <c:v>#N/A</c:v>
                      </c:pt>
                      <c:pt idx="629">
                        <c:v>#N/A</c:v>
                      </c:pt>
                      <c:pt idx="630">
                        <c:v>#N/A</c:v>
                      </c:pt>
                      <c:pt idx="631">
                        <c:v>#N/A</c:v>
                      </c:pt>
                      <c:pt idx="632">
                        <c:v>#N/A</c:v>
                      </c:pt>
                      <c:pt idx="633">
                        <c:v>#N/A</c:v>
                      </c:pt>
                      <c:pt idx="634">
                        <c:v>#N/A</c:v>
                      </c:pt>
                      <c:pt idx="635">
                        <c:v>#N/A</c:v>
                      </c:pt>
                      <c:pt idx="636">
                        <c:v>#N/A</c:v>
                      </c:pt>
                      <c:pt idx="637">
                        <c:v>#N/A</c:v>
                      </c:pt>
                      <c:pt idx="638">
                        <c:v>#N/A</c:v>
                      </c:pt>
                      <c:pt idx="639">
                        <c:v>#N/A</c:v>
                      </c:pt>
                      <c:pt idx="640">
                        <c:v>#N/A</c:v>
                      </c:pt>
                      <c:pt idx="641">
                        <c:v>#N/A</c:v>
                      </c:pt>
                      <c:pt idx="642">
                        <c:v>101.2</c:v>
                      </c:pt>
                      <c:pt idx="643">
                        <c:v>#N/A</c:v>
                      </c:pt>
                      <c:pt idx="644">
                        <c:v>#N/A</c:v>
                      </c:pt>
                      <c:pt idx="645">
                        <c:v>#N/A</c:v>
                      </c:pt>
                      <c:pt idx="646">
                        <c:v>#N/A</c:v>
                      </c:pt>
                      <c:pt idx="647">
                        <c:v>#N/A</c:v>
                      </c:pt>
                      <c:pt idx="648">
                        <c:v>#N/A</c:v>
                      </c:pt>
                      <c:pt idx="649">
                        <c:v>#N/A</c:v>
                      </c:pt>
                      <c:pt idx="650">
                        <c:v>#N/A</c:v>
                      </c:pt>
                      <c:pt idx="651">
                        <c:v>#N/A</c:v>
                      </c:pt>
                      <c:pt idx="652">
                        <c:v>#N/A</c:v>
                      </c:pt>
                      <c:pt idx="653">
                        <c:v>#N/A</c:v>
                      </c:pt>
                      <c:pt idx="654">
                        <c:v>#N/A</c:v>
                      </c:pt>
                      <c:pt idx="655">
                        <c:v>#N/A</c:v>
                      </c:pt>
                      <c:pt idx="656">
                        <c:v>#N/A</c:v>
                      </c:pt>
                      <c:pt idx="657">
                        <c:v>#N/A</c:v>
                      </c:pt>
                      <c:pt idx="658">
                        <c:v>#N/A</c:v>
                      </c:pt>
                      <c:pt idx="659">
                        <c:v>#N/A</c:v>
                      </c:pt>
                      <c:pt idx="660">
                        <c:v>#N/A</c:v>
                      </c:pt>
                      <c:pt idx="661">
                        <c:v>#N/A</c:v>
                      </c:pt>
                      <c:pt idx="662">
                        <c:v>101.2</c:v>
                      </c:pt>
                      <c:pt idx="663">
                        <c:v>#N/A</c:v>
                      </c:pt>
                      <c:pt idx="664">
                        <c:v>#N/A</c:v>
                      </c:pt>
                      <c:pt idx="665">
                        <c:v>#N/A</c:v>
                      </c:pt>
                      <c:pt idx="666">
                        <c:v>#N/A</c:v>
                      </c:pt>
                      <c:pt idx="667">
                        <c:v>#N/A</c:v>
                      </c:pt>
                      <c:pt idx="668">
                        <c:v>#N/A</c:v>
                      </c:pt>
                      <c:pt idx="669">
                        <c:v>#N/A</c:v>
                      </c:pt>
                      <c:pt idx="670">
                        <c:v>#N/A</c:v>
                      </c:pt>
                      <c:pt idx="671">
                        <c:v>#N/A</c:v>
                      </c:pt>
                      <c:pt idx="672">
                        <c:v>#N/A</c:v>
                      </c:pt>
                      <c:pt idx="673">
                        <c:v>#N/A</c:v>
                      </c:pt>
                      <c:pt idx="674">
                        <c:v>#N/A</c:v>
                      </c:pt>
                      <c:pt idx="675">
                        <c:v>#N/A</c:v>
                      </c:pt>
                      <c:pt idx="676">
                        <c:v>#N/A</c:v>
                      </c:pt>
                      <c:pt idx="677">
                        <c:v>#N/A</c:v>
                      </c:pt>
                      <c:pt idx="678">
                        <c:v>#N/A</c:v>
                      </c:pt>
                      <c:pt idx="679">
                        <c:v>#N/A</c:v>
                      </c:pt>
                      <c:pt idx="680">
                        <c:v>#N/A</c:v>
                      </c:pt>
                      <c:pt idx="681">
                        <c:v>#N/A</c:v>
                      </c:pt>
                      <c:pt idx="682">
                        <c:v>#N/A</c:v>
                      </c:pt>
                      <c:pt idx="683">
                        <c:v>#N/A</c:v>
                      </c:pt>
                      <c:pt idx="684">
                        <c:v>#N/A</c:v>
                      </c:pt>
                      <c:pt idx="685">
                        <c:v>101.2</c:v>
                      </c:pt>
                      <c:pt idx="686">
                        <c:v>#N/A</c:v>
                      </c:pt>
                      <c:pt idx="687">
                        <c:v>#N/A</c:v>
                      </c:pt>
                      <c:pt idx="688">
                        <c:v>#N/A</c:v>
                      </c:pt>
                      <c:pt idx="689">
                        <c:v>#N/A</c:v>
                      </c:pt>
                      <c:pt idx="690">
                        <c:v>#N/A</c:v>
                      </c:pt>
                      <c:pt idx="691">
                        <c:v>#N/A</c:v>
                      </c:pt>
                      <c:pt idx="692">
                        <c:v>#N/A</c:v>
                      </c:pt>
                      <c:pt idx="693">
                        <c:v>#N/A</c:v>
                      </c:pt>
                      <c:pt idx="694">
                        <c:v>#N/A</c:v>
                      </c:pt>
                      <c:pt idx="695">
                        <c:v>#N/A</c:v>
                      </c:pt>
                      <c:pt idx="696">
                        <c:v>#N/A</c:v>
                      </c:pt>
                      <c:pt idx="697">
                        <c:v>#N/A</c:v>
                      </c:pt>
                      <c:pt idx="698">
                        <c:v>#N/A</c:v>
                      </c:pt>
                      <c:pt idx="699">
                        <c:v>#N/A</c:v>
                      </c:pt>
                      <c:pt idx="700">
                        <c:v>#N/A</c:v>
                      </c:pt>
                      <c:pt idx="701">
                        <c:v>#N/A</c:v>
                      </c:pt>
                      <c:pt idx="702">
                        <c:v>#N/A</c:v>
                      </c:pt>
                      <c:pt idx="703">
                        <c:v>#N/A</c:v>
                      </c:pt>
                      <c:pt idx="704">
                        <c:v>#N/A</c:v>
                      </c:pt>
                      <c:pt idx="705">
                        <c:v>#N/A</c:v>
                      </c:pt>
                      <c:pt idx="706">
                        <c:v>#N/A</c:v>
                      </c:pt>
                      <c:pt idx="707">
                        <c:v>101.1</c:v>
                      </c:pt>
                      <c:pt idx="708">
                        <c:v>#N/A</c:v>
                      </c:pt>
                      <c:pt idx="709">
                        <c:v>#N/A</c:v>
                      </c:pt>
                      <c:pt idx="710">
                        <c:v>#N/A</c:v>
                      </c:pt>
                      <c:pt idx="711">
                        <c:v>#N/A</c:v>
                      </c:pt>
                      <c:pt idx="712">
                        <c:v>#N/A</c:v>
                      </c:pt>
                      <c:pt idx="713">
                        <c:v>#N/A</c:v>
                      </c:pt>
                      <c:pt idx="714">
                        <c:v>#N/A</c:v>
                      </c:pt>
                      <c:pt idx="715">
                        <c:v>#N/A</c:v>
                      </c:pt>
                      <c:pt idx="716">
                        <c:v>#N/A</c:v>
                      </c:pt>
                      <c:pt idx="717">
                        <c:v>#N/A</c:v>
                      </c:pt>
                      <c:pt idx="718">
                        <c:v>#N/A</c:v>
                      </c:pt>
                      <c:pt idx="719">
                        <c:v>#N/A</c:v>
                      </c:pt>
                      <c:pt idx="720">
                        <c:v>#N/A</c:v>
                      </c:pt>
                      <c:pt idx="721">
                        <c:v>#N/A</c:v>
                      </c:pt>
                      <c:pt idx="722">
                        <c:v>#N/A</c:v>
                      </c:pt>
                      <c:pt idx="723">
                        <c:v>#N/A</c:v>
                      </c:pt>
                      <c:pt idx="724">
                        <c:v>#N/A</c:v>
                      </c:pt>
                      <c:pt idx="725">
                        <c:v>#N/A</c:v>
                      </c:pt>
                      <c:pt idx="726">
                        <c:v>#N/A</c:v>
                      </c:pt>
                      <c:pt idx="727">
                        <c:v>#N/A</c:v>
                      </c:pt>
                      <c:pt idx="728">
                        <c:v>100.9</c:v>
                      </c:pt>
                      <c:pt idx="729">
                        <c:v>#N/A</c:v>
                      </c:pt>
                      <c:pt idx="730">
                        <c:v>#N/A</c:v>
                      </c:pt>
                      <c:pt idx="731">
                        <c:v>#N/A</c:v>
                      </c:pt>
                      <c:pt idx="732">
                        <c:v>#N/A</c:v>
                      </c:pt>
                      <c:pt idx="733">
                        <c:v>#N/A</c:v>
                      </c:pt>
                      <c:pt idx="734">
                        <c:v>#N/A</c:v>
                      </c:pt>
                      <c:pt idx="735">
                        <c:v>#N/A</c:v>
                      </c:pt>
                      <c:pt idx="736">
                        <c:v>#N/A</c:v>
                      </c:pt>
                      <c:pt idx="737">
                        <c:v>#N/A</c:v>
                      </c:pt>
                      <c:pt idx="738">
                        <c:v>#N/A</c:v>
                      </c:pt>
                      <c:pt idx="739">
                        <c:v>#N/A</c:v>
                      </c:pt>
                      <c:pt idx="740">
                        <c:v>#N/A</c:v>
                      </c:pt>
                      <c:pt idx="741">
                        <c:v>#N/A</c:v>
                      </c:pt>
                      <c:pt idx="742">
                        <c:v>#N/A</c:v>
                      </c:pt>
                      <c:pt idx="743">
                        <c:v>#N/A</c:v>
                      </c:pt>
                      <c:pt idx="744">
                        <c:v>#N/A</c:v>
                      </c:pt>
                      <c:pt idx="745">
                        <c:v>#N/A</c:v>
                      </c:pt>
                      <c:pt idx="746">
                        <c:v>100.6</c:v>
                      </c:pt>
                      <c:pt idx="747">
                        <c:v>#N/A</c:v>
                      </c:pt>
                      <c:pt idx="748">
                        <c:v>#N/A</c:v>
                      </c:pt>
                      <c:pt idx="749">
                        <c:v>#N/A</c:v>
                      </c:pt>
                      <c:pt idx="750">
                        <c:v>#N/A</c:v>
                      </c:pt>
                      <c:pt idx="751">
                        <c:v>#N/A</c:v>
                      </c:pt>
                      <c:pt idx="752">
                        <c:v>#N/A</c:v>
                      </c:pt>
                      <c:pt idx="753">
                        <c:v>#N/A</c:v>
                      </c:pt>
                      <c:pt idx="754">
                        <c:v>#N/A</c:v>
                      </c:pt>
                      <c:pt idx="755">
                        <c:v>#N/A</c:v>
                      </c:pt>
                      <c:pt idx="756">
                        <c:v>#N/A</c:v>
                      </c:pt>
                      <c:pt idx="757">
                        <c:v>#N/A</c:v>
                      </c:pt>
                      <c:pt idx="758">
                        <c:v>#N/A</c:v>
                      </c:pt>
                      <c:pt idx="759">
                        <c:v>#N/A</c:v>
                      </c:pt>
                      <c:pt idx="760">
                        <c:v>#N/A</c:v>
                      </c:pt>
                      <c:pt idx="761">
                        <c:v>#N/A</c:v>
                      </c:pt>
                      <c:pt idx="762">
                        <c:v>#N/A</c:v>
                      </c:pt>
                      <c:pt idx="763">
                        <c:v>#N/A</c:v>
                      </c:pt>
                      <c:pt idx="764">
                        <c:v>#N/A</c:v>
                      </c:pt>
                      <c:pt idx="765">
                        <c:v>#N/A</c:v>
                      </c:pt>
                      <c:pt idx="766">
                        <c:v>#N/A</c:v>
                      </c:pt>
                      <c:pt idx="767">
                        <c:v>99.8</c:v>
                      </c:pt>
                      <c:pt idx="768">
                        <c:v>#N/A</c:v>
                      </c:pt>
                      <c:pt idx="769">
                        <c:v>#N/A</c:v>
                      </c:pt>
                      <c:pt idx="770">
                        <c:v>#N/A</c:v>
                      </c:pt>
                      <c:pt idx="771">
                        <c:v>#N/A</c:v>
                      </c:pt>
                      <c:pt idx="772">
                        <c:v>#N/A</c:v>
                      </c:pt>
                      <c:pt idx="773">
                        <c:v>#N/A</c:v>
                      </c:pt>
                      <c:pt idx="774">
                        <c:v>#N/A</c:v>
                      </c:pt>
                      <c:pt idx="775">
                        <c:v>#N/A</c:v>
                      </c:pt>
                      <c:pt idx="776">
                        <c:v>#N/A</c:v>
                      </c:pt>
                      <c:pt idx="777">
                        <c:v>#N/A</c:v>
                      </c:pt>
                      <c:pt idx="778">
                        <c:v>#N/A</c:v>
                      </c:pt>
                      <c:pt idx="779">
                        <c:v>#N/A</c:v>
                      </c:pt>
                      <c:pt idx="780">
                        <c:v>#N/A</c:v>
                      </c:pt>
                      <c:pt idx="781">
                        <c:v>#N/A</c:v>
                      </c:pt>
                      <c:pt idx="782">
                        <c:v>#N/A</c:v>
                      </c:pt>
                      <c:pt idx="783">
                        <c:v>#N/A</c:v>
                      </c:pt>
                      <c:pt idx="784">
                        <c:v>#N/A</c:v>
                      </c:pt>
                      <c:pt idx="785">
                        <c:v>#N/A</c:v>
                      </c:pt>
                      <c:pt idx="786">
                        <c:v>#N/A</c:v>
                      </c:pt>
                      <c:pt idx="787">
                        <c:v>#N/A</c:v>
                      </c:pt>
                      <c:pt idx="788">
                        <c:v>#N/A</c:v>
                      </c:pt>
                      <c:pt idx="789">
                        <c:v>#N/A</c:v>
                      </c:pt>
                      <c:pt idx="790">
                        <c:v>99.4</c:v>
                      </c:pt>
                      <c:pt idx="791">
                        <c:v>#N/A</c:v>
                      </c:pt>
                      <c:pt idx="792">
                        <c:v>#N/A</c:v>
                      </c:pt>
                      <c:pt idx="793">
                        <c:v>#N/A</c:v>
                      </c:pt>
                      <c:pt idx="794">
                        <c:v>#N/A</c:v>
                      </c:pt>
                      <c:pt idx="795">
                        <c:v>#N/A</c:v>
                      </c:pt>
                      <c:pt idx="796">
                        <c:v>#N/A</c:v>
                      </c:pt>
                      <c:pt idx="797">
                        <c:v>#N/A</c:v>
                      </c:pt>
                      <c:pt idx="798">
                        <c:v>#N/A</c:v>
                      </c:pt>
                      <c:pt idx="799">
                        <c:v>#N/A</c:v>
                      </c:pt>
                      <c:pt idx="800">
                        <c:v>#N/A</c:v>
                      </c:pt>
                      <c:pt idx="801">
                        <c:v>#N/A</c:v>
                      </c:pt>
                      <c:pt idx="802">
                        <c:v>#N/A</c:v>
                      </c:pt>
                      <c:pt idx="803">
                        <c:v>#N/A</c:v>
                      </c:pt>
                      <c:pt idx="804">
                        <c:v>#N/A</c:v>
                      </c:pt>
                      <c:pt idx="805">
                        <c:v>#N/A</c:v>
                      </c:pt>
                      <c:pt idx="806">
                        <c:v>#N/A</c:v>
                      </c:pt>
                      <c:pt idx="807">
                        <c:v>#N/A</c:v>
                      </c:pt>
                      <c:pt idx="808">
                        <c:v>#N/A</c:v>
                      </c:pt>
                      <c:pt idx="809">
                        <c:v>#N/A</c:v>
                      </c:pt>
                      <c:pt idx="810">
                        <c:v>#N/A</c:v>
                      </c:pt>
                      <c:pt idx="811">
                        <c:v>98.7</c:v>
                      </c:pt>
                      <c:pt idx="812">
                        <c:v>#N/A</c:v>
                      </c:pt>
                      <c:pt idx="813">
                        <c:v>#N/A</c:v>
                      </c:pt>
                      <c:pt idx="814">
                        <c:v>#N/A</c:v>
                      </c:pt>
                      <c:pt idx="815">
                        <c:v>#N/A</c:v>
                      </c:pt>
                      <c:pt idx="816">
                        <c:v>#N/A</c:v>
                      </c:pt>
                      <c:pt idx="817">
                        <c:v>#N/A</c:v>
                      </c:pt>
                      <c:pt idx="818">
                        <c:v>#N/A</c:v>
                      </c:pt>
                      <c:pt idx="819">
                        <c:v>#N/A</c:v>
                      </c:pt>
                      <c:pt idx="820">
                        <c:v>#N/A</c:v>
                      </c:pt>
                      <c:pt idx="821">
                        <c:v>#N/A</c:v>
                      </c:pt>
                      <c:pt idx="822">
                        <c:v>#N/A</c:v>
                      </c:pt>
                      <c:pt idx="823">
                        <c:v>#N/A</c:v>
                      </c:pt>
                      <c:pt idx="824">
                        <c:v>98.9</c:v>
                      </c:pt>
                      <c:pt idx="825">
                        <c:v>#N/A</c:v>
                      </c:pt>
                      <c:pt idx="826">
                        <c:v>#N/A</c:v>
                      </c:pt>
                      <c:pt idx="827">
                        <c:v>#N/A</c:v>
                      </c:pt>
                      <c:pt idx="828">
                        <c:v>#N/A</c:v>
                      </c:pt>
                      <c:pt idx="829">
                        <c:v>#N/A</c:v>
                      </c:pt>
                      <c:pt idx="830">
                        <c:v>#N/A</c:v>
                      </c:pt>
                      <c:pt idx="831">
                        <c:v>#N/A</c:v>
                      </c:pt>
                      <c:pt idx="832">
                        <c:v>#N/A</c:v>
                      </c:pt>
                      <c:pt idx="833">
                        <c:v>#N/A</c:v>
                      </c:pt>
                      <c:pt idx="834">
                        <c:v>#N/A</c:v>
                      </c:pt>
                      <c:pt idx="835">
                        <c:v>#N/A</c:v>
                      </c:pt>
                      <c:pt idx="836">
                        <c:v>#N/A</c:v>
                      </c:pt>
                      <c:pt idx="837">
                        <c:v>#N/A</c:v>
                      </c:pt>
                      <c:pt idx="838">
                        <c:v>#N/A</c:v>
                      </c:pt>
                      <c:pt idx="839">
                        <c:v>#N/A</c:v>
                      </c:pt>
                      <c:pt idx="840">
                        <c:v>#N/A</c:v>
                      </c:pt>
                      <c:pt idx="841">
                        <c:v>#N/A</c:v>
                      </c:pt>
                      <c:pt idx="842">
                        <c:v>#N/A</c:v>
                      </c:pt>
                      <c:pt idx="843">
                        <c:v>#N/A</c:v>
                      </c:pt>
                      <c:pt idx="844">
                        <c:v>#N/A</c:v>
                      </c:pt>
                      <c:pt idx="845">
                        <c:v>#N/A</c:v>
                      </c:pt>
                      <c:pt idx="846">
                        <c:v>98.6</c:v>
                      </c:pt>
                      <c:pt idx="847">
                        <c:v>#N/A</c:v>
                      </c:pt>
                      <c:pt idx="848">
                        <c:v>#N/A</c:v>
                      </c:pt>
                      <c:pt idx="849">
                        <c:v>#N/A</c:v>
                      </c:pt>
                      <c:pt idx="850">
                        <c:v>#N/A</c:v>
                      </c:pt>
                      <c:pt idx="851">
                        <c:v>#N/A</c:v>
                      </c:pt>
                      <c:pt idx="852">
                        <c:v>#N/A</c:v>
                      </c:pt>
                      <c:pt idx="853">
                        <c:v>#N/A</c:v>
                      </c:pt>
                      <c:pt idx="854">
                        <c:v>#N/A</c:v>
                      </c:pt>
                      <c:pt idx="855">
                        <c:v>#N/A</c:v>
                      </c:pt>
                      <c:pt idx="856">
                        <c:v>#N/A</c:v>
                      </c:pt>
                      <c:pt idx="857">
                        <c:v>#N/A</c:v>
                      </c:pt>
                      <c:pt idx="858">
                        <c:v>#N/A</c:v>
                      </c:pt>
                      <c:pt idx="859">
                        <c:v>#N/A</c:v>
                      </c:pt>
                      <c:pt idx="860">
                        <c:v>#N/A</c:v>
                      </c:pt>
                      <c:pt idx="861">
                        <c:v>#N/A</c:v>
                      </c:pt>
                      <c:pt idx="862">
                        <c:v>#N/A</c:v>
                      </c:pt>
                      <c:pt idx="863">
                        <c:v>#N/A</c:v>
                      </c:pt>
                      <c:pt idx="864">
                        <c:v>#N/A</c:v>
                      </c:pt>
                      <c:pt idx="865">
                        <c:v>#N/A</c:v>
                      </c:pt>
                      <c:pt idx="866">
                        <c:v>98.2</c:v>
                      </c:pt>
                      <c:pt idx="867">
                        <c:v>#N/A</c:v>
                      </c:pt>
                      <c:pt idx="868">
                        <c:v>#N/A</c:v>
                      </c:pt>
                      <c:pt idx="869">
                        <c:v>#N/A</c:v>
                      </c:pt>
                      <c:pt idx="870">
                        <c:v>#N/A</c:v>
                      </c:pt>
                      <c:pt idx="871">
                        <c:v>#N/A</c:v>
                      </c:pt>
                      <c:pt idx="872">
                        <c:v>#N/A</c:v>
                      </c:pt>
                      <c:pt idx="873">
                        <c:v>#N/A</c:v>
                      </c:pt>
                      <c:pt idx="874">
                        <c:v>#N/A</c:v>
                      </c:pt>
                      <c:pt idx="875">
                        <c:v>#N/A</c:v>
                      </c:pt>
                      <c:pt idx="876">
                        <c:v>#N/A</c:v>
                      </c:pt>
                      <c:pt idx="877">
                        <c:v>#N/A</c:v>
                      </c:pt>
                      <c:pt idx="878">
                        <c:v>#N/A</c:v>
                      </c:pt>
                      <c:pt idx="879">
                        <c:v>#N/A</c:v>
                      </c:pt>
                      <c:pt idx="880">
                        <c:v>#N/A</c:v>
                      </c:pt>
                      <c:pt idx="881">
                        <c:v>#N/A</c:v>
                      </c:pt>
                      <c:pt idx="882">
                        <c:v>#N/A</c:v>
                      </c:pt>
                      <c:pt idx="883">
                        <c:v>#N/A</c:v>
                      </c:pt>
                      <c:pt idx="884">
                        <c:v>#N/A</c:v>
                      </c:pt>
                      <c:pt idx="885">
                        <c:v>#N/A</c:v>
                      </c:pt>
                      <c:pt idx="886">
                        <c:v>#N/A</c:v>
                      </c:pt>
                      <c:pt idx="887">
                        <c:v>97.9</c:v>
                      </c:pt>
                      <c:pt idx="888">
                        <c:v>#N/A</c:v>
                      </c:pt>
                      <c:pt idx="889">
                        <c:v>#N/A</c:v>
                      </c:pt>
                      <c:pt idx="890">
                        <c:v>#N/A</c:v>
                      </c:pt>
                      <c:pt idx="891">
                        <c:v>#N/A</c:v>
                      </c:pt>
                      <c:pt idx="892">
                        <c:v>#N/A</c:v>
                      </c:pt>
                      <c:pt idx="893">
                        <c:v>#N/A</c:v>
                      </c:pt>
                      <c:pt idx="894">
                        <c:v>#N/A</c:v>
                      </c:pt>
                      <c:pt idx="895">
                        <c:v>#N/A</c:v>
                      </c:pt>
                      <c:pt idx="896">
                        <c:v>#N/A</c:v>
                      </c:pt>
                      <c:pt idx="897">
                        <c:v>#N/A</c:v>
                      </c:pt>
                      <c:pt idx="898">
                        <c:v>#N/A</c:v>
                      </c:pt>
                      <c:pt idx="899">
                        <c:v>#N/A</c:v>
                      </c:pt>
                      <c:pt idx="900">
                        <c:v>#N/A</c:v>
                      </c:pt>
                      <c:pt idx="901">
                        <c:v>#N/A</c:v>
                      </c:pt>
                      <c:pt idx="902">
                        <c:v>#N/A</c:v>
                      </c:pt>
                      <c:pt idx="903">
                        <c:v>#N/A</c:v>
                      </c:pt>
                      <c:pt idx="904">
                        <c:v>#N/A</c:v>
                      </c:pt>
                      <c:pt idx="905">
                        <c:v>#N/A</c:v>
                      </c:pt>
                      <c:pt idx="906">
                        <c:v>#N/A</c:v>
                      </c:pt>
                      <c:pt idx="907">
                        <c:v>#N/A</c:v>
                      </c:pt>
                      <c:pt idx="908">
                        <c:v>97.5</c:v>
                      </c:pt>
                      <c:pt idx="909">
                        <c:v>#N/A</c:v>
                      </c:pt>
                      <c:pt idx="910">
                        <c:v>#N/A</c:v>
                      </c:pt>
                      <c:pt idx="911">
                        <c:v>#N/A</c:v>
                      </c:pt>
                      <c:pt idx="912">
                        <c:v>#N/A</c:v>
                      </c:pt>
                      <c:pt idx="913">
                        <c:v>#N/A</c:v>
                      </c:pt>
                      <c:pt idx="914">
                        <c:v>#N/A</c:v>
                      </c:pt>
                      <c:pt idx="915">
                        <c:v>#N/A</c:v>
                      </c:pt>
                      <c:pt idx="916">
                        <c:v>#N/A</c:v>
                      </c:pt>
                      <c:pt idx="917">
                        <c:v>#N/A</c:v>
                      </c:pt>
                      <c:pt idx="918">
                        <c:v>#N/A</c:v>
                      </c:pt>
                      <c:pt idx="919">
                        <c:v>#N/A</c:v>
                      </c:pt>
                      <c:pt idx="920">
                        <c:v>#N/A</c:v>
                      </c:pt>
                      <c:pt idx="921">
                        <c:v>#N/A</c:v>
                      </c:pt>
                      <c:pt idx="922">
                        <c:v>#N/A</c:v>
                      </c:pt>
                      <c:pt idx="923">
                        <c:v>#N/A</c:v>
                      </c:pt>
                      <c:pt idx="924">
                        <c:v>#N/A</c:v>
                      </c:pt>
                      <c:pt idx="925">
                        <c:v>#N/A</c:v>
                      </c:pt>
                      <c:pt idx="926">
                        <c:v>#N/A</c:v>
                      </c:pt>
                      <c:pt idx="927">
                        <c:v>#N/A</c:v>
                      </c:pt>
                      <c:pt idx="928">
                        <c:v>#N/A</c:v>
                      </c:pt>
                      <c:pt idx="929">
                        <c:v>#N/A</c:v>
                      </c:pt>
                      <c:pt idx="930">
                        <c:v>#N/A</c:v>
                      </c:pt>
                      <c:pt idx="931">
                        <c:v>97.5</c:v>
                      </c:pt>
                      <c:pt idx="932">
                        <c:v>#N/A</c:v>
                      </c:pt>
                      <c:pt idx="933">
                        <c:v>#N/A</c:v>
                      </c:pt>
                      <c:pt idx="934">
                        <c:v>#N/A</c:v>
                      </c:pt>
                      <c:pt idx="935">
                        <c:v>#N/A</c:v>
                      </c:pt>
                      <c:pt idx="936">
                        <c:v>#N/A</c:v>
                      </c:pt>
                      <c:pt idx="937">
                        <c:v>#N/A</c:v>
                      </c:pt>
                      <c:pt idx="938">
                        <c:v>#N/A</c:v>
                      </c:pt>
                      <c:pt idx="939">
                        <c:v>#N/A</c:v>
                      </c:pt>
                      <c:pt idx="940">
                        <c:v>#N/A</c:v>
                      </c:pt>
                      <c:pt idx="941">
                        <c:v>#N/A</c:v>
                      </c:pt>
                      <c:pt idx="942">
                        <c:v>#N/A</c:v>
                      </c:pt>
                      <c:pt idx="943">
                        <c:v>#N/A</c:v>
                      </c:pt>
                      <c:pt idx="944">
                        <c:v>#N/A</c:v>
                      </c:pt>
                      <c:pt idx="945">
                        <c:v>#N/A</c:v>
                      </c:pt>
                      <c:pt idx="946">
                        <c:v>#N/A</c:v>
                      </c:pt>
                      <c:pt idx="947">
                        <c:v>#N/A</c:v>
                      </c:pt>
                      <c:pt idx="948">
                        <c:v>#N/A</c:v>
                      </c:pt>
                      <c:pt idx="949">
                        <c:v>#N/A</c:v>
                      </c:pt>
                      <c:pt idx="950">
                        <c:v>#N/A</c:v>
                      </c:pt>
                      <c:pt idx="951">
                        <c:v>#N/A</c:v>
                      </c:pt>
                      <c:pt idx="952">
                        <c:v>97.3</c:v>
                      </c:pt>
                      <c:pt idx="953">
                        <c:v>#N/A</c:v>
                      </c:pt>
                      <c:pt idx="954">
                        <c:v>#N/A</c:v>
                      </c:pt>
                      <c:pt idx="955">
                        <c:v>#N/A</c:v>
                      </c:pt>
                      <c:pt idx="956">
                        <c:v>#N/A</c:v>
                      </c:pt>
                      <c:pt idx="957">
                        <c:v>#N/A</c:v>
                      </c:pt>
                      <c:pt idx="958">
                        <c:v>#N/A</c:v>
                      </c:pt>
                      <c:pt idx="959">
                        <c:v>#N/A</c:v>
                      </c:pt>
                      <c:pt idx="960">
                        <c:v>#N/A</c:v>
                      </c:pt>
                      <c:pt idx="961">
                        <c:v>#N/A</c:v>
                      </c:pt>
                      <c:pt idx="962">
                        <c:v>#N/A</c:v>
                      </c:pt>
                      <c:pt idx="963">
                        <c:v>#N/A</c:v>
                      </c:pt>
                      <c:pt idx="964">
                        <c:v>#N/A</c:v>
                      </c:pt>
                      <c:pt idx="965">
                        <c:v>#N/A</c:v>
                      </c:pt>
                      <c:pt idx="966">
                        <c:v>#N/A</c:v>
                      </c:pt>
                      <c:pt idx="967">
                        <c:v>#N/A</c:v>
                      </c:pt>
                      <c:pt idx="968">
                        <c:v>#N/A</c:v>
                      </c:pt>
                      <c:pt idx="969">
                        <c:v>#N/A</c:v>
                      </c:pt>
                      <c:pt idx="970">
                        <c:v>#N/A</c:v>
                      </c:pt>
                      <c:pt idx="971">
                        <c:v>#N/A</c:v>
                      </c:pt>
                      <c:pt idx="972">
                        <c:v>97.2</c:v>
                      </c:pt>
                      <c:pt idx="973">
                        <c:v>#N/A</c:v>
                      </c:pt>
                      <c:pt idx="974">
                        <c:v>#N/A</c:v>
                      </c:pt>
                      <c:pt idx="975">
                        <c:v>#N/A</c:v>
                      </c:pt>
                      <c:pt idx="976">
                        <c:v>#N/A</c:v>
                      </c:pt>
                      <c:pt idx="977">
                        <c:v>#N/A</c:v>
                      </c:pt>
                      <c:pt idx="978">
                        <c:v>#N/A</c:v>
                      </c:pt>
                      <c:pt idx="979">
                        <c:v>#N/A</c:v>
                      </c:pt>
                      <c:pt idx="980">
                        <c:v>#N/A</c:v>
                      </c:pt>
                      <c:pt idx="981">
                        <c:v>#N/A</c:v>
                      </c:pt>
                      <c:pt idx="982">
                        <c:v>#N/A</c:v>
                      </c:pt>
                      <c:pt idx="983">
                        <c:v>#N/A</c:v>
                      </c:pt>
                      <c:pt idx="984">
                        <c:v>#N/A</c:v>
                      </c:pt>
                      <c:pt idx="985">
                        <c:v>#N/A</c:v>
                      </c:pt>
                      <c:pt idx="986">
                        <c:v>#N/A</c:v>
                      </c:pt>
                      <c:pt idx="987">
                        <c:v>#N/A</c:v>
                      </c:pt>
                      <c:pt idx="988">
                        <c:v>#N/A</c:v>
                      </c:pt>
                      <c:pt idx="989">
                        <c:v>#N/A</c:v>
                      </c:pt>
                      <c:pt idx="990">
                        <c:v>96.8</c:v>
                      </c:pt>
                      <c:pt idx="991">
                        <c:v>#N/A</c:v>
                      </c:pt>
                      <c:pt idx="992">
                        <c:v>#N/A</c:v>
                      </c:pt>
                      <c:pt idx="993">
                        <c:v>#N/A</c:v>
                      </c:pt>
                      <c:pt idx="994">
                        <c:v>#N/A</c:v>
                      </c:pt>
                      <c:pt idx="995">
                        <c:v>#N/A</c:v>
                      </c:pt>
                      <c:pt idx="996">
                        <c:v>#N/A</c:v>
                      </c:pt>
                      <c:pt idx="997">
                        <c:v>#N/A</c:v>
                      </c:pt>
                      <c:pt idx="998">
                        <c:v>#N/A</c:v>
                      </c:pt>
                      <c:pt idx="999">
                        <c:v>#N/A</c:v>
                      </c:pt>
                      <c:pt idx="1000">
                        <c:v>#N/A</c:v>
                      </c:pt>
                      <c:pt idx="1001">
                        <c:v>#N/A</c:v>
                      </c:pt>
                      <c:pt idx="1002">
                        <c:v>#N/A</c:v>
                      </c:pt>
                      <c:pt idx="1003">
                        <c:v>#N/A</c:v>
                      </c:pt>
                      <c:pt idx="1004">
                        <c:v>#N/A</c:v>
                      </c:pt>
                      <c:pt idx="1005">
                        <c:v>#N/A</c:v>
                      </c:pt>
                      <c:pt idx="1006">
                        <c:v>#N/A</c:v>
                      </c:pt>
                      <c:pt idx="1007">
                        <c:v>#N/A</c:v>
                      </c:pt>
                      <c:pt idx="1008">
                        <c:v>#N/A</c:v>
                      </c:pt>
                      <c:pt idx="1009">
                        <c:v>#N/A</c:v>
                      </c:pt>
                      <c:pt idx="1010">
                        <c:v>#N/A</c:v>
                      </c:pt>
                      <c:pt idx="1011">
                        <c:v>96.9</c:v>
                      </c:pt>
                      <c:pt idx="1012">
                        <c:v>#N/A</c:v>
                      </c:pt>
                      <c:pt idx="1013">
                        <c:v>#N/A</c:v>
                      </c:pt>
                      <c:pt idx="1014">
                        <c:v>#N/A</c:v>
                      </c:pt>
                      <c:pt idx="1015">
                        <c:v>#N/A</c:v>
                      </c:pt>
                      <c:pt idx="1016">
                        <c:v>#N/A</c:v>
                      </c:pt>
                      <c:pt idx="1017">
                        <c:v>#N/A</c:v>
                      </c:pt>
                      <c:pt idx="1018">
                        <c:v>#N/A</c:v>
                      </c:pt>
                      <c:pt idx="1019">
                        <c:v>#N/A</c:v>
                      </c:pt>
                      <c:pt idx="1020">
                        <c:v>#N/A</c:v>
                      </c:pt>
                      <c:pt idx="1021">
                        <c:v>#N/A</c:v>
                      </c:pt>
                      <c:pt idx="1022">
                        <c:v>#N/A</c:v>
                      </c:pt>
                      <c:pt idx="1023">
                        <c:v>#N/A</c:v>
                      </c:pt>
                      <c:pt idx="1024">
                        <c:v>#N/A</c:v>
                      </c:pt>
                      <c:pt idx="1025">
                        <c:v>#N/A</c:v>
                      </c:pt>
                      <c:pt idx="1026">
                        <c:v>#N/A</c:v>
                      </c:pt>
                      <c:pt idx="1027">
                        <c:v>#N/A</c:v>
                      </c:pt>
                      <c:pt idx="1028">
                        <c:v>#N/A</c:v>
                      </c:pt>
                      <c:pt idx="1029">
                        <c:v>#N/A</c:v>
                      </c:pt>
                      <c:pt idx="1030">
                        <c:v>#N/A</c:v>
                      </c:pt>
                      <c:pt idx="1031">
                        <c:v>#N/A</c:v>
                      </c:pt>
                      <c:pt idx="1032">
                        <c:v>#N/A</c:v>
                      </c:pt>
                      <c:pt idx="1033">
                        <c:v>#N/A</c:v>
                      </c:pt>
                      <c:pt idx="1034">
                        <c:v>96.7</c:v>
                      </c:pt>
                      <c:pt idx="1035">
                        <c:v>#N/A</c:v>
                      </c:pt>
                      <c:pt idx="1036">
                        <c:v>#N/A</c:v>
                      </c:pt>
                      <c:pt idx="1037">
                        <c:v>#N/A</c:v>
                      </c:pt>
                      <c:pt idx="1038">
                        <c:v>#N/A</c:v>
                      </c:pt>
                      <c:pt idx="1039">
                        <c:v>#N/A</c:v>
                      </c:pt>
                      <c:pt idx="1040">
                        <c:v>#N/A</c:v>
                      </c:pt>
                      <c:pt idx="1041">
                        <c:v>#N/A</c:v>
                      </c:pt>
                      <c:pt idx="1042">
                        <c:v>#N/A</c:v>
                      </c:pt>
                      <c:pt idx="1043">
                        <c:v>#N/A</c:v>
                      </c:pt>
                      <c:pt idx="1044">
                        <c:v>#N/A</c:v>
                      </c:pt>
                      <c:pt idx="1045">
                        <c:v>#N/A</c:v>
                      </c:pt>
                      <c:pt idx="1046">
                        <c:v>#N/A</c:v>
                      </c:pt>
                      <c:pt idx="1047">
                        <c:v>#N/A</c:v>
                      </c:pt>
                      <c:pt idx="1048">
                        <c:v>#N/A</c:v>
                      </c:pt>
                      <c:pt idx="1049">
                        <c:v>#N/A</c:v>
                      </c:pt>
                      <c:pt idx="1050">
                        <c:v>#N/A</c:v>
                      </c:pt>
                      <c:pt idx="1051">
                        <c:v>#N/A</c:v>
                      </c:pt>
                      <c:pt idx="1052">
                        <c:v>#N/A</c:v>
                      </c:pt>
                      <c:pt idx="1053">
                        <c:v>#N/A</c:v>
                      </c:pt>
                      <c:pt idx="1054">
                        <c:v>#N/A</c:v>
                      </c:pt>
                      <c:pt idx="1055">
                        <c:v>95.9</c:v>
                      </c:pt>
                      <c:pt idx="1056">
                        <c:v>#N/A</c:v>
                      </c:pt>
                      <c:pt idx="1057">
                        <c:v>#N/A</c:v>
                      </c:pt>
                      <c:pt idx="1058">
                        <c:v>#N/A</c:v>
                      </c:pt>
                      <c:pt idx="1059">
                        <c:v>#N/A</c:v>
                      </c:pt>
                      <c:pt idx="1060">
                        <c:v>#N/A</c:v>
                      </c:pt>
                      <c:pt idx="1061">
                        <c:v>#N/A</c:v>
                      </c:pt>
                      <c:pt idx="1062">
                        <c:v>#N/A</c:v>
                      </c:pt>
                      <c:pt idx="1063">
                        <c:v>#N/A</c:v>
                      </c:pt>
                      <c:pt idx="1064">
                        <c:v>#N/A</c:v>
                      </c:pt>
                      <c:pt idx="1065">
                        <c:v>#N/A</c:v>
                      </c:pt>
                      <c:pt idx="1066">
                        <c:v>#N/A</c:v>
                      </c:pt>
                      <c:pt idx="1067">
                        <c:v>#N/A</c:v>
                      </c:pt>
                      <c:pt idx="1068">
                        <c:v>#N/A</c:v>
                      </c:pt>
                      <c:pt idx="1069">
                        <c:v>#N/A</c:v>
                      </c:pt>
                      <c:pt idx="1070">
                        <c:v>#N/A</c:v>
                      </c:pt>
                      <c:pt idx="1071">
                        <c:v>95.5</c:v>
                      </c:pt>
                      <c:pt idx="1072">
                        <c:v>#N/A</c:v>
                      </c:pt>
                      <c:pt idx="1073">
                        <c:v>#N/A</c:v>
                      </c:pt>
                      <c:pt idx="1074">
                        <c:v>#N/A</c:v>
                      </c:pt>
                      <c:pt idx="1075">
                        <c:v>#N/A</c:v>
                      </c:pt>
                      <c:pt idx="1076">
                        <c:v>#N/A</c:v>
                      </c:pt>
                      <c:pt idx="1077">
                        <c:v>#N/A</c:v>
                      </c:pt>
                      <c:pt idx="1078">
                        <c:v>#N/A</c:v>
                      </c:pt>
                      <c:pt idx="1079">
                        <c:v>#N/A</c:v>
                      </c:pt>
                      <c:pt idx="1080">
                        <c:v>#N/A</c:v>
                      </c:pt>
                      <c:pt idx="1081">
                        <c:v>#N/A</c:v>
                      </c:pt>
                      <c:pt idx="1082">
                        <c:v>#N/A</c:v>
                      </c:pt>
                      <c:pt idx="1083">
                        <c:v>#N/A</c:v>
                      </c:pt>
                      <c:pt idx="1084">
                        <c:v>#N/A</c:v>
                      </c:pt>
                      <c:pt idx="1085">
                        <c:v>#N/A</c:v>
                      </c:pt>
                      <c:pt idx="1086">
                        <c:v>#N/A</c:v>
                      </c:pt>
                      <c:pt idx="1087">
                        <c:v>#N/A</c:v>
                      </c:pt>
                      <c:pt idx="1088">
                        <c:v>#N/A</c:v>
                      </c:pt>
                      <c:pt idx="1089">
                        <c:v>#N/A</c:v>
                      </c:pt>
                      <c:pt idx="1090">
                        <c:v>#N/A</c:v>
                      </c:pt>
                      <c:pt idx="1091">
                        <c:v>#N/A</c:v>
                      </c:pt>
                      <c:pt idx="1092">
                        <c:v>#N/A</c:v>
                      </c:pt>
                      <c:pt idx="1093">
                        <c:v>#N/A</c:v>
                      </c:pt>
                      <c:pt idx="1094">
                        <c:v>95.5</c:v>
                      </c:pt>
                      <c:pt idx="1095">
                        <c:v>#N/A</c:v>
                      </c:pt>
                      <c:pt idx="1096">
                        <c:v>#N/A</c:v>
                      </c:pt>
                      <c:pt idx="1097">
                        <c:v>#N/A</c:v>
                      </c:pt>
                      <c:pt idx="1098">
                        <c:v>#N/A</c:v>
                      </c:pt>
                      <c:pt idx="1099">
                        <c:v>#N/A</c:v>
                      </c:pt>
                      <c:pt idx="1100">
                        <c:v>#N/A</c:v>
                      </c:pt>
                      <c:pt idx="1101">
                        <c:v>#N/A</c:v>
                      </c:pt>
                      <c:pt idx="1102">
                        <c:v>#N/A</c:v>
                      </c:pt>
                      <c:pt idx="1103">
                        <c:v>#N/A</c:v>
                      </c:pt>
                      <c:pt idx="1104">
                        <c:v>#N/A</c:v>
                      </c:pt>
                      <c:pt idx="1105">
                        <c:v>#N/A</c:v>
                      </c:pt>
                      <c:pt idx="1106">
                        <c:v>#N/A</c:v>
                      </c:pt>
                      <c:pt idx="1107">
                        <c:v>#N/A</c:v>
                      </c:pt>
                      <c:pt idx="1108">
                        <c:v>#N/A</c:v>
                      </c:pt>
                      <c:pt idx="1109">
                        <c:v>#N/A</c:v>
                      </c:pt>
                      <c:pt idx="1110">
                        <c:v>#N/A</c:v>
                      </c:pt>
                      <c:pt idx="1111">
                        <c:v>#N/A</c:v>
                      </c:pt>
                      <c:pt idx="1112">
                        <c:v>#N/A</c:v>
                      </c:pt>
                      <c:pt idx="1113">
                        <c:v>#N/A</c:v>
                      </c:pt>
                      <c:pt idx="1114">
                        <c:v>#N/A</c:v>
                      </c:pt>
                      <c:pt idx="1115">
                        <c:v>96.2</c:v>
                      </c:pt>
                      <c:pt idx="1116">
                        <c:v>#N/A</c:v>
                      </c:pt>
                      <c:pt idx="1117">
                        <c:v>#N/A</c:v>
                      </c:pt>
                      <c:pt idx="1118">
                        <c:v>#N/A</c:v>
                      </c:pt>
                      <c:pt idx="1119">
                        <c:v>#N/A</c:v>
                      </c:pt>
                      <c:pt idx="1120">
                        <c:v>#N/A</c:v>
                      </c:pt>
                      <c:pt idx="1121">
                        <c:v>#N/A</c:v>
                      </c:pt>
                      <c:pt idx="1122">
                        <c:v>#N/A</c:v>
                      </c:pt>
                      <c:pt idx="1123">
                        <c:v>#N/A</c:v>
                      </c:pt>
                      <c:pt idx="1124">
                        <c:v>#N/A</c:v>
                      </c:pt>
                      <c:pt idx="1125">
                        <c:v>#N/A</c:v>
                      </c:pt>
                      <c:pt idx="1126">
                        <c:v>#N/A</c:v>
                      </c:pt>
                      <c:pt idx="1127">
                        <c:v>#N/A</c:v>
                      </c:pt>
                      <c:pt idx="1128">
                        <c:v>#N/A</c:v>
                      </c:pt>
                      <c:pt idx="1129">
                        <c:v>#N/A</c:v>
                      </c:pt>
                      <c:pt idx="1130">
                        <c:v>#N/A</c:v>
                      </c:pt>
                      <c:pt idx="1131">
                        <c:v>#N/A</c:v>
                      </c:pt>
                      <c:pt idx="1132">
                        <c:v>#N/A</c:v>
                      </c:pt>
                      <c:pt idx="1133">
                        <c:v>#N/A</c:v>
                      </c:pt>
                      <c:pt idx="1134">
                        <c:v>#N/A</c:v>
                      </c:pt>
                      <c:pt idx="1135">
                        <c:v>#N/A</c:v>
                      </c:pt>
                      <c:pt idx="1136">
                        <c:v>97.2</c:v>
                      </c:pt>
                      <c:pt idx="1137">
                        <c:v>#N/A</c:v>
                      </c:pt>
                      <c:pt idx="1138">
                        <c:v>#N/A</c:v>
                      </c:pt>
                      <c:pt idx="1139">
                        <c:v>#N/A</c:v>
                      </c:pt>
                      <c:pt idx="1140">
                        <c:v>#N/A</c:v>
                      </c:pt>
                      <c:pt idx="1141">
                        <c:v>#N/A</c:v>
                      </c:pt>
                      <c:pt idx="1142">
                        <c:v>#N/A</c:v>
                      </c:pt>
                      <c:pt idx="1143">
                        <c:v>#N/A</c:v>
                      </c:pt>
                      <c:pt idx="1144">
                        <c:v>#N/A</c:v>
                      </c:pt>
                      <c:pt idx="1145">
                        <c:v>#N/A</c:v>
                      </c:pt>
                      <c:pt idx="1146">
                        <c:v>#N/A</c:v>
                      </c:pt>
                      <c:pt idx="1147">
                        <c:v>#N/A</c:v>
                      </c:pt>
                      <c:pt idx="1148">
                        <c:v>#N/A</c:v>
                      </c:pt>
                      <c:pt idx="1149">
                        <c:v>#N/A</c:v>
                      </c:pt>
                      <c:pt idx="1150">
                        <c:v>#N/A</c:v>
                      </c:pt>
                      <c:pt idx="1151">
                        <c:v>#N/A</c:v>
                      </c:pt>
                      <c:pt idx="1152">
                        <c:v>#N/A</c:v>
                      </c:pt>
                      <c:pt idx="1153">
                        <c:v>#N/A</c:v>
                      </c:pt>
                      <c:pt idx="1154">
                        <c:v>#N/A</c:v>
                      </c:pt>
                      <c:pt idx="1155">
                        <c:v>#N/A</c:v>
                      </c:pt>
                      <c:pt idx="1156">
                        <c:v>97.6</c:v>
                      </c:pt>
                      <c:pt idx="1157">
                        <c:v>#N/A</c:v>
                      </c:pt>
                      <c:pt idx="1158">
                        <c:v>#N/A</c:v>
                      </c:pt>
                      <c:pt idx="1159">
                        <c:v>#N/A</c:v>
                      </c:pt>
                      <c:pt idx="1160">
                        <c:v>#N/A</c:v>
                      </c:pt>
                      <c:pt idx="1161">
                        <c:v>#N/A</c:v>
                      </c:pt>
                      <c:pt idx="1162">
                        <c:v>#N/A</c:v>
                      </c:pt>
                      <c:pt idx="1163">
                        <c:v>#N/A</c:v>
                      </c:pt>
                      <c:pt idx="1164">
                        <c:v>#N/A</c:v>
                      </c:pt>
                      <c:pt idx="1165">
                        <c:v>#N/A</c:v>
                      </c:pt>
                      <c:pt idx="1166">
                        <c:v>#N/A</c:v>
                      </c:pt>
                      <c:pt idx="1167">
                        <c:v>#N/A</c:v>
                      </c:pt>
                      <c:pt idx="1168">
                        <c:v>#N/A</c:v>
                      </c:pt>
                      <c:pt idx="1169">
                        <c:v>#N/A</c:v>
                      </c:pt>
                      <c:pt idx="1170">
                        <c:v>#N/A</c:v>
                      </c:pt>
                      <c:pt idx="1171">
                        <c:v>#N/A</c:v>
                      </c:pt>
                      <c:pt idx="1172">
                        <c:v>#N/A</c:v>
                      </c:pt>
                      <c:pt idx="1173">
                        <c:v>#N/A</c:v>
                      </c:pt>
                      <c:pt idx="1174">
                        <c:v>#N/A</c:v>
                      </c:pt>
                      <c:pt idx="1175">
                        <c:v>#N/A</c:v>
                      </c:pt>
                      <c:pt idx="1176">
                        <c:v>97.8</c:v>
                      </c:pt>
                      <c:pt idx="1177">
                        <c:v>#N/A</c:v>
                      </c:pt>
                      <c:pt idx="1178">
                        <c:v>#N/A</c:v>
                      </c:pt>
                      <c:pt idx="1179">
                        <c:v>#N/A</c:v>
                      </c:pt>
                      <c:pt idx="1180">
                        <c:v>#N/A</c:v>
                      </c:pt>
                      <c:pt idx="1181">
                        <c:v>#N/A</c:v>
                      </c:pt>
                      <c:pt idx="1182">
                        <c:v>#N/A</c:v>
                      </c:pt>
                      <c:pt idx="1183">
                        <c:v>#N/A</c:v>
                      </c:pt>
                      <c:pt idx="1184">
                        <c:v>#N/A</c:v>
                      </c:pt>
                      <c:pt idx="1185">
                        <c:v>#N/A</c:v>
                      </c:pt>
                      <c:pt idx="1186">
                        <c:v>#N/A</c:v>
                      </c:pt>
                      <c:pt idx="1187">
                        <c:v>#N/A</c:v>
                      </c:pt>
                      <c:pt idx="1188">
                        <c:v>#N/A</c:v>
                      </c:pt>
                      <c:pt idx="1189">
                        <c:v>#N/A</c:v>
                      </c:pt>
                      <c:pt idx="1190">
                        <c:v>#N/A</c:v>
                      </c:pt>
                      <c:pt idx="1191">
                        <c:v>#N/A</c:v>
                      </c:pt>
                      <c:pt idx="1192">
                        <c:v>#N/A</c:v>
                      </c:pt>
                      <c:pt idx="1193">
                        <c:v>#N/A</c:v>
                      </c:pt>
                      <c:pt idx="1194">
                        <c:v>#N/A</c:v>
                      </c:pt>
                      <c:pt idx="1195">
                        <c:v>#N/A</c:v>
                      </c:pt>
                      <c:pt idx="1196">
                        <c:v>#N/A</c:v>
                      </c:pt>
                      <c:pt idx="1197">
                        <c:v>#N/A</c:v>
                      </c:pt>
                      <c:pt idx="1198">
                        <c:v>#N/A</c:v>
                      </c:pt>
                      <c:pt idx="1199">
                        <c:v>98.2</c:v>
                      </c:pt>
                      <c:pt idx="1200">
                        <c:v>#N/A</c:v>
                      </c:pt>
                      <c:pt idx="1201">
                        <c:v>#N/A</c:v>
                      </c:pt>
                      <c:pt idx="1202">
                        <c:v>#N/A</c:v>
                      </c:pt>
                      <c:pt idx="1203">
                        <c:v>#N/A</c:v>
                      </c:pt>
                      <c:pt idx="1204">
                        <c:v>#N/A</c:v>
                      </c:pt>
                      <c:pt idx="1205">
                        <c:v>#N/A</c:v>
                      </c:pt>
                      <c:pt idx="1206">
                        <c:v>#N/A</c:v>
                      </c:pt>
                      <c:pt idx="1207">
                        <c:v>#N/A</c:v>
                      </c:pt>
                      <c:pt idx="1208">
                        <c:v>#N/A</c:v>
                      </c:pt>
                      <c:pt idx="1209">
                        <c:v>#N/A</c:v>
                      </c:pt>
                      <c:pt idx="1210">
                        <c:v>#N/A</c:v>
                      </c:pt>
                      <c:pt idx="1211">
                        <c:v>#N/A</c:v>
                      </c:pt>
                      <c:pt idx="1212">
                        <c:v>#N/A</c:v>
                      </c:pt>
                      <c:pt idx="1213">
                        <c:v>98.3</c:v>
                      </c:pt>
                      <c:pt idx="1214">
                        <c:v>#N/A</c:v>
                      </c:pt>
                      <c:pt idx="1215">
                        <c:v>#N/A</c:v>
                      </c:pt>
                      <c:pt idx="1216">
                        <c:v>#N/A</c:v>
                      </c:pt>
                      <c:pt idx="1217">
                        <c:v>#N/A</c:v>
                      </c:pt>
                      <c:pt idx="1218">
                        <c:v>#N/A</c:v>
                      </c:pt>
                      <c:pt idx="1219">
                        <c:v>#N/A</c:v>
                      </c:pt>
                      <c:pt idx="1220">
                        <c:v>#N/A</c:v>
                      </c:pt>
                      <c:pt idx="1221">
                        <c:v>#N/A</c:v>
                      </c:pt>
                      <c:pt idx="1222">
                        <c:v>#N/A</c:v>
                      </c:pt>
                      <c:pt idx="1223">
                        <c:v>#N/A</c:v>
                      </c:pt>
                      <c:pt idx="1224">
                        <c:v>#N/A</c:v>
                      </c:pt>
                      <c:pt idx="1225">
                        <c:v>#N/A</c:v>
                      </c:pt>
                      <c:pt idx="1226">
                        <c:v>#N/A</c:v>
                      </c:pt>
                      <c:pt idx="1227">
                        <c:v>#N/A</c:v>
                      </c:pt>
                      <c:pt idx="1228">
                        <c:v>#N/A</c:v>
                      </c:pt>
                      <c:pt idx="1229">
                        <c:v>99.6</c:v>
                      </c:pt>
                      <c:pt idx="1230">
                        <c:v>#N/A</c:v>
                      </c:pt>
                      <c:pt idx="1231">
                        <c:v>#N/A</c:v>
                      </c:pt>
                      <c:pt idx="1232">
                        <c:v>#N/A</c:v>
                      </c:pt>
                      <c:pt idx="1233">
                        <c:v>#N/A</c:v>
                      </c:pt>
                      <c:pt idx="1234">
                        <c:v>#N/A</c:v>
                      </c:pt>
                      <c:pt idx="1235">
                        <c:v>#N/A</c:v>
                      </c:pt>
                      <c:pt idx="1236">
                        <c:v>#N/A</c:v>
                      </c:pt>
                      <c:pt idx="1237">
                        <c:v>#N/A</c:v>
                      </c:pt>
                      <c:pt idx="1238">
                        <c:v>#N/A</c:v>
                      </c:pt>
                      <c:pt idx="1239">
                        <c:v>#N/A</c:v>
                      </c:pt>
                      <c:pt idx="1240">
                        <c:v>#N/A</c:v>
                      </c:pt>
                      <c:pt idx="1241">
                        <c:v>#N/A</c:v>
                      </c:pt>
                      <c:pt idx="1242">
                        <c:v>#N/A</c:v>
                      </c:pt>
                      <c:pt idx="1243">
                        <c:v>#N/A</c:v>
                      </c:pt>
                      <c:pt idx="1244">
                        <c:v>#N/A</c:v>
                      </c:pt>
                      <c:pt idx="1245">
                        <c:v>#N/A</c:v>
                      </c:pt>
                      <c:pt idx="1246">
                        <c:v>#N/A</c:v>
                      </c:pt>
                      <c:pt idx="1247">
                        <c:v>#N/A</c:v>
                      </c:pt>
                      <c:pt idx="1248">
                        <c:v>#N/A</c:v>
                      </c:pt>
                      <c:pt idx="1249">
                        <c:v>#N/A</c:v>
                      </c:pt>
                      <c:pt idx="1250">
                        <c:v>#N/A</c:v>
                      </c:pt>
                      <c:pt idx="1251">
                        <c:v>101.5</c:v>
                      </c:pt>
                      <c:pt idx="1252">
                        <c:v>#N/A</c:v>
                      </c:pt>
                      <c:pt idx="1253">
                        <c:v>#N/A</c:v>
                      </c:pt>
                      <c:pt idx="1254">
                        <c:v>#N/A</c:v>
                      </c:pt>
                      <c:pt idx="1255">
                        <c:v>#N/A</c:v>
                      </c:pt>
                      <c:pt idx="1256">
                        <c:v>#N/A</c:v>
                      </c:pt>
                      <c:pt idx="1257">
                        <c:v>#N/A</c:v>
                      </c:pt>
                      <c:pt idx="1258">
                        <c:v>#N/A</c:v>
                      </c:pt>
                      <c:pt idx="1259">
                        <c:v>#N/A</c:v>
                      </c:pt>
                      <c:pt idx="1260">
                        <c:v>#N/A</c:v>
                      </c:pt>
                      <c:pt idx="1261">
                        <c:v>#N/A</c:v>
                      </c:pt>
                      <c:pt idx="1262">
                        <c:v>#N/A</c:v>
                      </c:pt>
                      <c:pt idx="1263">
                        <c:v>#N/A</c:v>
                      </c:pt>
                      <c:pt idx="1264">
                        <c:v>#N/A</c:v>
                      </c:pt>
                      <c:pt idx="1265">
                        <c:v>#N/A</c:v>
                      </c:pt>
                      <c:pt idx="1266">
                        <c:v>#N/A</c:v>
                      </c:pt>
                      <c:pt idx="1267">
                        <c:v>#N/A</c:v>
                      </c:pt>
                      <c:pt idx="1268">
                        <c:v>#N/A</c:v>
                      </c:pt>
                      <c:pt idx="1269">
                        <c:v>#N/A</c:v>
                      </c:pt>
                      <c:pt idx="1270">
                        <c:v>#N/A</c:v>
                      </c:pt>
                      <c:pt idx="1271">
                        <c:v>#N/A</c:v>
                      </c:pt>
                      <c:pt idx="1272">
                        <c:v>#N/A</c:v>
                      </c:pt>
                      <c:pt idx="1273">
                        <c:v>#N/A</c:v>
                      </c:pt>
                      <c:pt idx="1274">
                        <c:v>102.4</c:v>
                      </c:pt>
                      <c:pt idx="1275">
                        <c:v>#N/A</c:v>
                      </c:pt>
                      <c:pt idx="1276">
                        <c:v>#N/A</c:v>
                      </c:pt>
                      <c:pt idx="1277">
                        <c:v>#N/A</c:v>
                      </c:pt>
                      <c:pt idx="1278">
                        <c:v>#N/A</c:v>
                      </c:pt>
                      <c:pt idx="1279">
                        <c:v>#N/A</c:v>
                      </c:pt>
                      <c:pt idx="1280">
                        <c:v>#N/A</c:v>
                      </c:pt>
                      <c:pt idx="1281">
                        <c:v>#N/A</c:v>
                      </c:pt>
                      <c:pt idx="1282">
                        <c:v>#N/A</c:v>
                      </c:pt>
                      <c:pt idx="1283">
                        <c:v>#N/A</c:v>
                      </c:pt>
                      <c:pt idx="1284">
                        <c:v>#N/A</c:v>
                      </c:pt>
                      <c:pt idx="1285">
                        <c:v>#N/A</c:v>
                      </c:pt>
                      <c:pt idx="1286">
                        <c:v>#N/A</c:v>
                      </c:pt>
                      <c:pt idx="1287">
                        <c:v>#N/A</c:v>
                      </c:pt>
                      <c:pt idx="1288">
                        <c:v>#N/A</c:v>
                      </c:pt>
                      <c:pt idx="1289">
                        <c:v>#N/A</c:v>
                      </c:pt>
                      <c:pt idx="1290">
                        <c:v>#N/A</c:v>
                      </c:pt>
                      <c:pt idx="1291">
                        <c:v>#N/A</c:v>
                      </c:pt>
                      <c:pt idx="1292">
                        <c:v>103.9</c:v>
                      </c:pt>
                      <c:pt idx="1293">
                        <c:v>#N/A</c:v>
                      </c:pt>
                      <c:pt idx="1294">
                        <c:v>#N/A</c:v>
                      </c:pt>
                      <c:pt idx="1295">
                        <c:v>#N/A</c:v>
                      </c:pt>
                      <c:pt idx="1296">
                        <c:v>#N/A</c:v>
                      </c:pt>
                      <c:pt idx="1297">
                        <c:v>#N/A</c:v>
                      </c:pt>
                      <c:pt idx="1298">
                        <c:v>#N/A</c:v>
                      </c:pt>
                      <c:pt idx="1299">
                        <c:v>#N/A</c:v>
                      </c:pt>
                      <c:pt idx="1300">
                        <c:v>#N/A</c:v>
                      </c:pt>
                      <c:pt idx="1301">
                        <c:v>#N/A</c:v>
                      </c:pt>
                      <c:pt idx="1302">
                        <c:v>#N/A</c:v>
                      </c:pt>
                      <c:pt idx="1303">
                        <c:v>#N/A</c:v>
                      </c:pt>
                      <c:pt idx="1304">
                        <c:v>#N/A</c:v>
                      </c:pt>
                      <c:pt idx="1305">
                        <c:v>#N/A</c:v>
                      </c:pt>
                      <c:pt idx="1306">
                        <c:v>#N/A</c:v>
                      </c:pt>
                      <c:pt idx="1307">
                        <c:v>#N/A</c:v>
                      </c:pt>
                      <c:pt idx="1308">
                        <c:v>#N/A</c:v>
                      </c:pt>
                      <c:pt idx="1309">
                        <c:v>#N/A</c:v>
                      </c:pt>
                      <c:pt idx="1310">
                        <c:v>104.3</c:v>
                      </c:pt>
                      <c:pt idx="1311">
                        <c:v>#N/A</c:v>
                      </c:pt>
                      <c:pt idx="1312">
                        <c:v>#N/A</c:v>
                      </c:pt>
                      <c:pt idx="1313">
                        <c:v>#N/A</c:v>
                      </c:pt>
                      <c:pt idx="1314">
                        <c:v>#N/A</c:v>
                      </c:pt>
                      <c:pt idx="1315">
                        <c:v>#N/A</c:v>
                      </c:pt>
                      <c:pt idx="1316">
                        <c:v>#N/A</c:v>
                      </c:pt>
                      <c:pt idx="1317">
                        <c:v>#N/A</c:v>
                      </c:pt>
                      <c:pt idx="1318">
                        <c:v>#N/A</c:v>
                      </c:pt>
                      <c:pt idx="1319">
                        <c:v>#N/A</c:v>
                      </c:pt>
                      <c:pt idx="1320">
                        <c:v>#N/A</c:v>
                      </c:pt>
                      <c:pt idx="1321">
                        <c:v>#N/A</c:v>
                      </c:pt>
                      <c:pt idx="1322">
                        <c:v>#N/A</c:v>
                      </c:pt>
                      <c:pt idx="1323">
                        <c:v>#N/A</c:v>
                      </c:pt>
                      <c:pt idx="1324">
                        <c:v>#N/A</c:v>
                      </c:pt>
                      <c:pt idx="1325">
                        <c:v>#N/A</c:v>
                      </c:pt>
                      <c:pt idx="1326">
                        <c:v>#N/A</c:v>
                      </c:pt>
                      <c:pt idx="1327">
                        <c:v>#N/A</c:v>
                      </c:pt>
                      <c:pt idx="1328">
                        <c:v>#N/A</c:v>
                      </c:pt>
                      <c:pt idx="1329">
                        <c:v>#N/A</c:v>
                      </c:pt>
                      <c:pt idx="1330">
                        <c:v>#N/A</c:v>
                      </c:pt>
                      <c:pt idx="1331">
                        <c:v>#N/A</c:v>
                      </c:pt>
                      <c:pt idx="1332">
                        <c:v>#N/A</c:v>
                      </c:pt>
                      <c:pt idx="1333">
                        <c:v>105.5</c:v>
                      </c:pt>
                      <c:pt idx="1334">
                        <c:v>#N/A</c:v>
                      </c:pt>
                      <c:pt idx="1335">
                        <c:v>#N/A</c:v>
                      </c:pt>
                      <c:pt idx="1336">
                        <c:v>#N/A</c:v>
                      </c:pt>
                      <c:pt idx="1337">
                        <c:v>#N/A</c:v>
                      </c:pt>
                      <c:pt idx="1338">
                        <c:v>#N/A</c:v>
                      </c:pt>
                      <c:pt idx="1339">
                        <c:v>#N/A</c:v>
                      </c:pt>
                      <c:pt idx="1340">
                        <c:v>#N/A</c:v>
                      </c:pt>
                      <c:pt idx="1341">
                        <c:v>#N/A</c:v>
                      </c:pt>
                      <c:pt idx="1342">
                        <c:v>#N/A</c:v>
                      </c:pt>
                      <c:pt idx="1343">
                        <c:v>#N/A</c:v>
                      </c:pt>
                      <c:pt idx="1344">
                        <c:v>#N/A</c:v>
                      </c:pt>
                      <c:pt idx="1345">
                        <c:v>#N/A</c:v>
                      </c:pt>
                      <c:pt idx="1346">
                        <c:v>#N/A</c:v>
                      </c:pt>
                      <c:pt idx="1347">
                        <c:v>#N/A</c:v>
                      </c:pt>
                      <c:pt idx="1348">
                        <c:v>#N/A</c:v>
                      </c:pt>
                      <c:pt idx="1349">
                        <c:v>#N/A</c:v>
                      </c:pt>
                      <c:pt idx="1350">
                        <c:v>#N/A</c:v>
                      </c:pt>
                      <c:pt idx="1351">
                        <c:v>#N/A</c:v>
                      </c:pt>
                      <c:pt idx="1352">
                        <c:v>106.9</c:v>
                      </c:pt>
                      <c:pt idx="1353">
                        <c:v>#N/A</c:v>
                      </c:pt>
                      <c:pt idx="1354">
                        <c:v>#N/A</c:v>
                      </c:pt>
                      <c:pt idx="1355">
                        <c:v>#N/A</c:v>
                      </c:pt>
                      <c:pt idx="1356">
                        <c:v>#N/A</c:v>
                      </c:pt>
                      <c:pt idx="1357">
                        <c:v>#N/A</c:v>
                      </c:pt>
                      <c:pt idx="1358">
                        <c:v>#N/A</c:v>
                      </c:pt>
                      <c:pt idx="1359">
                        <c:v>#N/A</c:v>
                      </c:pt>
                      <c:pt idx="1360">
                        <c:v>#N/A</c:v>
                      </c:pt>
                      <c:pt idx="1361">
                        <c:v>#N/A</c:v>
                      </c:pt>
                      <c:pt idx="1362">
                        <c:v>#N/A</c:v>
                      </c:pt>
                      <c:pt idx="1363">
                        <c:v>#N/A</c:v>
                      </c:pt>
                      <c:pt idx="1364">
                        <c:v>#N/A</c:v>
                      </c:pt>
                      <c:pt idx="1365">
                        <c:v>#N/A</c:v>
                      </c:pt>
                      <c:pt idx="1366">
                        <c:v>#N/A</c:v>
                      </c:pt>
                      <c:pt idx="1367">
                        <c:v>#N/A</c:v>
                      </c:pt>
                      <c:pt idx="1368">
                        <c:v>#N/A</c:v>
                      </c:pt>
                      <c:pt idx="1369">
                        <c:v>#N/A</c:v>
                      </c:pt>
                      <c:pt idx="1370">
                        <c:v>#N/A</c:v>
                      </c:pt>
                      <c:pt idx="1371">
                        <c:v>#N/A</c:v>
                      </c:pt>
                      <c:pt idx="1372">
                        <c:v>108.1</c:v>
                      </c:pt>
                      <c:pt idx="1373">
                        <c:v>#N/A</c:v>
                      </c:pt>
                      <c:pt idx="1374">
                        <c:v>#N/A</c:v>
                      </c:pt>
                      <c:pt idx="1375">
                        <c:v>#N/A</c:v>
                      </c:pt>
                      <c:pt idx="1376">
                        <c:v>#N/A</c:v>
                      </c:pt>
                      <c:pt idx="1377">
                        <c:v>#N/A</c:v>
                      </c:pt>
                      <c:pt idx="1378">
                        <c:v>#N/A</c:v>
                      </c:pt>
                      <c:pt idx="1379">
                        <c:v>#N/A</c:v>
                      </c:pt>
                      <c:pt idx="1380">
                        <c:v>#N/A</c:v>
                      </c:pt>
                      <c:pt idx="1381">
                        <c:v>#N/A</c:v>
                      </c:pt>
                      <c:pt idx="1382">
                        <c:v>#N/A</c:v>
                      </c:pt>
                      <c:pt idx="1383">
                        <c:v>#N/A</c:v>
                      </c:pt>
                      <c:pt idx="1384">
                        <c:v>#N/A</c:v>
                      </c:pt>
                      <c:pt idx="1385">
                        <c:v>#N/A</c:v>
                      </c:pt>
                      <c:pt idx="1386">
                        <c:v>#N/A</c:v>
                      </c:pt>
                      <c:pt idx="1387">
                        <c:v>#N/A</c:v>
                      </c:pt>
                      <c:pt idx="1388">
                        <c:v>#N/A</c:v>
                      </c:pt>
                      <c:pt idx="1389">
                        <c:v>#N/A</c:v>
                      </c:pt>
                      <c:pt idx="1390">
                        <c:v>#N/A</c:v>
                      </c:pt>
                      <c:pt idx="1391">
                        <c:v>#N/A</c:v>
                      </c:pt>
                      <c:pt idx="1392">
                        <c:v>#N/A</c:v>
                      </c:pt>
                      <c:pt idx="1393">
                        <c:v>#N/A</c:v>
                      </c:pt>
                      <c:pt idx="1394">
                        <c:v>109.4</c:v>
                      </c:pt>
                      <c:pt idx="1395">
                        <c:v>#N/A</c:v>
                      </c:pt>
                      <c:pt idx="1396">
                        <c:v>#N/A</c:v>
                      </c:pt>
                      <c:pt idx="1397">
                        <c:v>#N/A</c:v>
                      </c:pt>
                      <c:pt idx="1398">
                        <c:v>#N/A</c:v>
                      </c:pt>
                      <c:pt idx="1399">
                        <c:v>#N/A</c:v>
                      </c:pt>
                      <c:pt idx="1400">
                        <c:v>#N/A</c:v>
                      </c:pt>
                      <c:pt idx="1401">
                        <c:v>#N/A</c:v>
                      </c:pt>
                      <c:pt idx="1402">
                        <c:v>#N/A</c:v>
                      </c:pt>
                      <c:pt idx="1403">
                        <c:v>#N/A</c:v>
                      </c:pt>
                      <c:pt idx="1404">
                        <c:v>#N/A</c:v>
                      </c:pt>
                      <c:pt idx="1405">
                        <c:v>#N/A</c:v>
                      </c:pt>
                      <c:pt idx="1406">
                        <c:v>#N/A</c:v>
                      </c:pt>
                      <c:pt idx="1407">
                        <c:v>#N/A</c:v>
                      </c:pt>
                      <c:pt idx="1408">
                        <c:v>#N/A</c:v>
                      </c:pt>
                      <c:pt idx="1409">
                        <c:v>#N/A</c:v>
                      </c:pt>
                      <c:pt idx="1410">
                        <c:v>#N/A</c:v>
                      </c:pt>
                      <c:pt idx="1411">
                        <c:v>#N/A</c:v>
                      </c:pt>
                      <c:pt idx="1412">
                        <c:v>#N/A</c:v>
                      </c:pt>
                      <c:pt idx="1413">
                        <c:v>#N/A</c:v>
                      </c:pt>
                      <c:pt idx="1414">
                        <c:v>#N/A</c:v>
                      </c:pt>
                      <c:pt idx="1415">
                        <c:v>110.5</c:v>
                      </c:pt>
                      <c:pt idx="1416">
                        <c:v>#N/A</c:v>
                      </c:pt>
                      <c:pt idx="1417">
                        <c:v>#N/A</c:v>
                      </c:pt>
                      <c:pt idx="1418">
                        <c:v>#N/A</c:v>
                      </c:pt>
                      <c:pt idx="1419">
                        <c:v>#N/A</c:v>
                      </c:pt>
                      <c:pt idx="1420">
                        <c:v>#N/A</c:v>
                      </c:pt>
                      <c:pt idx="1421">
                        <c:v>#N/A</c:v>
                      </c:pt>
                      <c:pt idx="1422">
                        <c:v>#N/A</c:v>
                      </c:pt>
                      <c:pt idx="1423">
                        <c:v>#N/A</c:v>
                      </c:pt>
                      <c:pt idx="1424">
                        <c:v>#N/A</c:v>
                      </c:pt>
                      <c:pt idx="1425">
                        <c:v>#N/A</c:v>
                      </c:pt>
                      <c:pt idx="1426">
                        <c:v>#N/A</c:v>
                      </c:pt>
                      <c:pt idx="1427">
                        <c:v>#N/A</c:v>
                      </c:pt>
                      <c:pt idx="1428">
                        <c:v>#N/A</c:v>
                      </c:pt>
                      <c:pt idx="1429">
                        <c:v>#N/A</c:v>
                      </c:pt>
                      <c:pt idx="1430">
                        <c:v>#N/A</c:v>
                      </c:pt>
                      <c:pt idx="1431">
                        <c:v>#N/A</c:v>
                      </c:pt>
                      <c:pt idx="1432">
                        <c:v>#N/A</c:v>
                      </c:pt>
                      <c:pt idx="1433">
                        <c:v>#N/A</c:v>
                      </c:pt>
                      <c:pt idx="1434">
                        <c:v>#N/A</c:v>
                      </c:pt>
                      <c:pt idx="1435">
                        <c:v>#N/A</c:v>
                      </c:pt>
                      <c:pt idx="1436">
                        <c:v>#N/A</c:v>
                      </c:pt>
                      <c:pt idx="1437">
                        <c:v>#N/A</c:v>
                      </c:pt>
                      <c:pt idx="1438">
                        <c:v>111.8</c:v>
                      </c:pt>
                      <c:pt idx="1439">
                        <c:v>#N/A</c:v>
                      </c:pt>
                      <c:pt idx="1440">
                        <c:v>#N/A</c:v>
                      </c:pt>
                      <c:pt idx="1441">
                        <c:v>#N/A</c:v>
                      </c:pt>
                      <c:pt idx="1442">
                        <c:v>#N/A</c:v>
                      </c:pt>
                      <c:pt idx="1443">
                        <c:v>#N/A</c:v>
                      </c:pt>
                      <c:pt idx="1444">
                        <c:v>#N/A</c:v>
                      </c:pt>
                      <c:pt idx="1445">
                        <c:v>#N/A</c:v>
                      </c:pt>
                      <c:pt idx="1446">
                        <c:v>#N/A</c:v>
                      </c:pt>
                      <c:pt idx="1447">
                        <c:v>#N/A</c:v>
                      </c:pt>
                      <c:pt idx="1448">
                        <c:v>#N/A</c:v>
                      </c:pt>
                      <c:pt idx="1449">
                        <c:v>#N/A</c:v>
                      </c:pt>
                      <c:pt idx="1450">
                        <c:v>#N/A</c:v>
                      </c:pt>
                      <c:pt idx="1451">
                        <c:v>#N/A</c:v>
                      </c:pt>
                      <c:pt idx="1452">
                        <c:v>#N/A</c:v>
                      </c:pt>
                      <c:pt idx="1453">
                        <c:v>#N/A</c:v>
                      </c:pt>
                      <c:pt idx="1454">
                        <c:v>#N/A</c:v>
                      </c:pt>
                      <c:pt idx="1455">
                        <c:v>#N/A</c:v>
                      </c:pt>
                      <c:pt idx="1456">
                        <c:v>#N/A</c:v>
                      </c:pt>
                      <c:pt idx="1457">
                        <c:v>#N/A</c:v>
                      </c:pt>
                      <c:pt idx="1458">
                        <c:v>#N/A</c:v>
                      </c:pt>
                      <c:pt idx="1459">
                        <c:v>#N/A</c:v>
                      </c:pt>
                      <c:pt idx="1460">
                        <c:v>113.8</c:v>
                      </c:pt>
                      <c:pt idx="1461">
                        <c:v>#N/A</c:v>
                      </c:pt>
                      <c:pt idx="1462">
                        <c:v>#N/A</c:v>
                      </c:pt>
                      <c:pt idx="1463">
                        <c:v>#N/A</c:v>
                      </c:pt>
                      <c:pt idx="1464">
                        <c:v>#N/A</c:v>
                      </c:pt>
                      <c:pt idx="1465">
                        <c:v>#N/A</c:v>
                      </c:pt>
                      <c:pt idx="1466">
                        <c:v>#N/A</c:v>
                      </c:pt>
                      <c:pt idx="1467">
                        <c:v>#N/A</c:v>
                      </c:pt>
                      <c:pt idx="1468">
                        <c:v>#N/A</c:v>
                      </c:pt>
                      <c:pt idx="1469">
                        <c:v>#N/A</c:v>
                      </c:pt>
                      <c:pt idx="1470">
                        <c:v>#N/A</c:v>
                      </c:pt>
                      <c:pt idx="1471">
                        <c:v>#N/A</c:v>
                      </c:pt>
                      <c:pt idx="1472">
                        <c:v>#N/A</c:v>
                      </c:pt>
                      <c:pt idx="1473">
                        <c:v>#N/A</c:v>
                      </c:pt>
                      <c:pt idx="1474">
                        <c:v>#N/A</c:v>
                      </c:pt>
                      <c:pt idx="1475">
                        <c:v>#N/A</c:v>
                      </c:pt>
                      <c:pt idx="1476">
                        <c:v>#N/A</c:v>
                      </c:pt>
                      <c:pt idx="1477">
                        <c:v>115.5</c:v>
                      </c:pt>
                      <c:pt idx="1478">
                        <c:v>#N/A</c:v>
                      </c:pt>
                      <c:pt idx="1479">
                        <c:v>#N/A</c:v>
                      </c:pt>
                      <c:pt idx="1480">
                        <c:v>#N/A</c:v>
                      </c:pt>
                      <c:pt idx="1481">
                        <c:v>#N/A</c:v>
                      </c:pt>
                      <c:pt idx="1482">
                        <c:v>#N/A</c:v>
                      </c:pt>
                      <c:pt idx="1483">
                        <c:v>#N/A</c:v>
                      </c:pt>
                      <c:pt idx="1484">
                        <c:v>#N/A</c:v>
                      </c:pt>
                      <c:pt idx="1485">
                        <c:v>#N/A</c:v>
                      </c:pt>
                      <c:pt idx="1486">
                        <c:v>#N/A</c:v>
                      </c:pt>
                      <c:pt idx="1487">
                        <c:v>#N/A</c:v>
                      </c:pt>
                      <c:pt idx="1488">
                        <c:v>#N/A</c:v>
                      </c:pt>
                      <c:pt idx="1489">
                        <c:v>#N/A</c:v>
                      </c:pt>
                      <c:pt idx="1490">
                        <c:v>#N/A</c:v>
                      </c:pt>
                      <c:pt idx="1491">
                        <c:v>#N/A</c:v>
                      </c:pt>
                      <c:pt idx="1492">
                        <c:v>#N/A</c:v>
                      </c:pt>
                      <c:pt idx="1493">
                        <c:v>#N/A</c:v>
                      </c:pt>
                      <c:pt idx="1494">
                        <c:v>#N/A</c:v>
                      </c:pt>
                      <c:pt idx="1495">
                        <c:v>#N/A</c:v>
                      </c:pt>
                      <c:pt idx="1496">
                        <c:v>#N/A</c:v>
                      </c:pt>
                      <c:pt idx="1497">
                        <c:v>#N/A</c:v>
                      </c:pt>
                      <c:pt idx="1498">
                        <c:v>#N/A</c:v>
                      </c:pt>
                      <c:pt idx="1499">
                        <c:v>115</c:v>
                      </c:pt>
                      <c:pt idx="1500">
                        <c:v>#N/A</c:v>
                      </c:pt>
                      <c:pt idx="1501">
                        <c:v>#N/A</c:v>
                      </c:pt>
                      <c:pt idx="1502">
                        <c:v>#N/A</c:v>
                      </c:pt>
                      <c:pt idx="1503">
                        <c:v>#N/A</c:v>
                      </c:pt>
                      <c:pt idx="1504">
                        <c:v>#N/A</c:v>
                      </c:pt>
                      <c:pt idx="1505">
                        <c:v>#N/A</c:v>
                      </c:pt>
                      <c:pt idx="1506">
                        <c:v>#N/A</c:v>
                      </c:pt>
                      <c:pt idx="1507">
                        <c:v>#N/A</c:v>
                      </c:pt>
                      <c:pt idx="1508">
                        <c:v>#N/A</c:v>
                      </c:pt>
                      <c:pt idx="1509">
                        <c:v>#N/A</c:v>
                      </c:pt>
                      <c:pt idx="1510">
                        <c:v>#N/A</c:v>
                      </c:pt>
                      <c:pt idx="1511">
                        <c:v>#N/A</c:v>
                      </c:pt>
                      <c:pt idx="1512">
                        <c:v>#N/A</c:v>
                      </c:pt>
                      <c:pt idx="1513">
                        <c:v>#N/A</c:v>
                      </c:pt>
                      <c:pt idx="1514">
                        <c:v>#N/A</c:v>
                      </c:pt>
                      <c:pt idx="1515">
                        <c:v>#N/A</c:v>
                      </c:pt>
                      <c:pt idx="1516">
                        <c:v>#N/A</c:v>
                      </c:pt>
                      <c:pt idx="1517">
                        <c:v>#N/A</c:v>
                      </c:pt>
                      <c:pt idx="1518">
                        <c:v>#N/A</c:v>
                      </c:pt>
                      <c:pt idx="1519">
                        <c:v>#N/A</c:v>
                      </c:pt>
                      <c:pt idx="1520">
                        <c:v>#N/A</c:v>
                      </c:pt>
                      <c:pt idx="1521">
                        <c:v>118.1</c:v>
                      </c:pt>
                      <c:pt idx="1522">
                        <c:v>#N/A</c:v>
                      </c:pt>
                      <c:pt idx="1523">
                        <c:v>#N/A</c:v>
                      </c:pt>
                      <c:pt idx="1524">
                        <c:v>#N/A</c:v>
                      </c:pt>
                      <c:pt idx="1525">
                        <c:v>#N/A</c:v>
                      </c:pt>
                      <c:pt idx="1526">
                        <c:v>#N/A</c:v>
                      </c:pt>
                      <c:pt idx="1527">
                        <c:v>#N/A</c:v>
                      </c:pt>
                      <c:pt idx="1528">
                        <c:v>#N/A</c:v>
                      </c:pt>
                      <c:pt idx="1529">
                        <c:v>#N/A</c:v>
                      </c:pt>
                      <c:pt idx="1530">
                        <c:v>#N/A</c:v>
                      </c:pt>
                      <c:pt idx="1531">
                        <c:v>#N/A</c:v>
                      </c:pt>
                      <c:pt idx="1532">
                        <c:v>#N/A</c:v>
                      </c:pt>
                      <c:pt idx="1533">
                        <c:v>#N/A</c:v>
                      </c:pt>
                      <c:pt idx="1534">
                        <c:v>#N/A</c:v>
                      </c:pt>
                      <c:pt idx="1535">
                        <c:v>#N/A</c:v>
                      </c:pt>
                      <c:pt idx="1536">
                        <c:v>#N/A</c:v>
                      </c:pt>
                      <c:pt idx="1537">
                        <c:v>#N/A</c:v>
                      </c:pt>
                      <c:pt idx="1538">
                        <c:v>#N/A</c:v>
                      </c:pt>
                      <c:pt idx="1539">
                        <c:v>#N/A</c:v>
                      </c:pt>
                      <c:pt idx="1540">
                        <c:v>#N/A</c:v>
                      </c:pt>
                      <c:pt idx="1541">
                        <c:v>#N/A</c:v>
                      </c:pt>
                      <c:pt idx="1542">
                        <c:v>#N/A</c:v>
                      </c:pt>
                      <c:pt idx="1543">
                        <c:v>119.5</c:v>
                      </c:pt>
                      <c:pt idx="1544">
                        <c:v>#N/A</c:v>
                      </c:pt>
                      <c:pt idx="1545">
                        <c:v>#N/A</c:v>
                      </c:pt>
                      <c:pt idx="1546">
                        <c:v>#N/A</c:v>
                      </c:pt>
                      <c:pt idx="1547">
                        <c:v>#N/A</c:v>
                      </c:pt>
                      <c:pt idx="1548">
                        <c:v>#N/A</c:v>
                      </c:pt>
                      <c:pt idx="1549">
                        <c:v>#N/A</c:v>
                      </c:pt>
                      <c:pt idx="1550">
                        <c:v>#N/A</c:v>
                      </c:pt>
                      <c:pt idx="1551">
                        <c:v>#N/A</c:v>
                      </c:pt>
                      <c:pt idx="1552">
                        <c:v>#N/A</c:v>
                      </c:pt>
                      <c:pt idx="1553">
                        <c:v>#N/A</c:v>
                      </c:pt>
                      <c:pt idx="1554">
                        <c:v>#N/A</c:v>
                      </c:pt>
                      <c:pt idx="1555">
                        <c:v>118.9</c:v>
                      </c:pt>
                      <c:pt idx="1556">
                        <c:v>#N/A</c:v>
                      </c:pt>
                      <c:pt idx="1557">
                        <c:v>#N/A</c:v>
                      </c:pt>
                      <c:pt idx="1558">
                        <c:v>#N/A</c:v>
                      </c:pt>
                      <c:pt idx="1559">
                        <c:v>#N/A</c:v>
                      </c:pt>
                      <c:pt idx="1560">
                        <c:v>#N/A</c:v>
                      </c:pt>
                      <c:pt idx="1561">
                        <c:v>#N/A</c:v>
                      </c:pt>
                      <c:pt idx="1562">
                        <c:v>#N/A</c:v>
                      </c:pt>
                      <c:pt idx="1563">
                        <c:v>#N/A</c:v>
                      </c:pt>
                      <c:pt idx="1564">
                        <c:v>#N/A</c:v>
                      </c:pt>
                      <c:pt idx="1565">
                        <c:v>#N/A</c:v>
                      </c:pt>
                      <c:pt idx="1566">
                        <c:v>#N/A</c:v>
                      </c:pt>
                      <c:pt idx="1567">
                        <c:v>#N/A</c:v>
                      </c:pt>
                      <c:pt idx="1568">
                        <c:v>#N/A</c:v>
                      </c:pt>
                      <c:pt idx="1569">
                        <c:v>#N/A</c:v>
                      </c:pt>
                      <c:pt idx="1570">
                        <c:v>#N/A</c:v>
                      </c:pt>
                      <c:pt idx="1571">
                        <c:v>#N/A</c:v>
                      </c:pt>
                      <c:pt idx="1572">
                        <c:v>#N/A</c:v>
                      </c:pt>
                      <c:pt idx="1573">
                        <c:v>#N/A</c:v>
                      </c:pt>
                      <c:pt idx="1574">
                        <c:v>#N/A</c:v>
                      </c:pt>
                      <c:pt idx="1575">
                        <c:v>#N/A</c:v>
                      </c:pt>
                      <c:pt idx="1576">
                        <c:v>#N/A</c:v>
                      </c:pt>
                      <c:pt idx="1577">
                        <c:v>#N/A</c:v>
                      </c:pt>
                      <c:pt idx="1578">
                        <c:v>118.4</c:v>
                      </c:pt>
                      <c:pt idx="1579">
                        <c:v>#N/A</c:v>
                      </c:pt>
                      <c:pt idx="1580">
                        <c:v>#N/A</c:v>
                      </c:pt>
                      <c:pt idx="1581">
                        <c:v>#N/A</c:v>
                      </c:pt>
                      <c:pt idx="1582">
                        <c:v>#N/A</c:v>
                      </c:pt>
                      <c:pt idx="1583">
                        <c:v>#N/A</c:v>
                      </c:pt>
                      <c:pt idx="1584">
                        <c:v>#N/A</c:v>
                      </c:pt>
                      <c:pt idx="1585">
                        <c:v>#N/A</c:v>
                      </c:pt>
                      <c:pt idx="1586">
                        <c:v>#N/A</c:v>
                      </c:pt>
                      <c:pt idx="1587">
                        <c:v>#N/A</c:v>
                      </c:pt>
                      <c:pt idx="1588">
                        <c:v>#N/A</c:v>
                      </c:pt>
                      <c:pt idx="1589">
                        <c:v>#N/A</c:v>
                      </c:pt>
                      <c:pt idx="1590">
                        <c:v>#N/A</c:v>
                      </c:pt>
                      <c:pt idx="1591">
                        <c:v>#N/A</c:v>
                      </c:pt>
                      <c:pt idx="1592">
                        <c:v>#N/A</c:v>
                      </c:pt>
                      <c:pt idx="1593">
                        <c:v>#N/A</c:v>
                      </c:pt>
                      <c:pt idx="1594">
                        <c:v>#N/A</c:v>
                      </c:pt>
                      <c:pt idx="1595">
                        <c:v>#N/A</c:v>
                      </c:pt>
                      <c:pt idx="1596">
                        <c:v>#N/A</c:v>
                      </c:pt>
                      <c:pt idx="1597">
                        <c:v>117.2</c:v>
                      </c:pt>
                      <c:pt idx="1598">
                        <c:v>#N/A</c:v>
                      </c:pt>
                      <c:pt idx="1599">
                        <c:v>#N/A</c:v>
                      </c:pt>
                      <c:pt idx="1600">
                        <c:v>#N/A</c:v>
                      </c:pt>
                      <c:pt idx="1601">
                        <c:v>#N/A</c:v>
                      </c:pt>
                      <c:pt idx="1602">
                        <c:v>#N/A</c:v>
                      </c:pt>
                      <c:pt idx="1603">
                        <c:v>#N/A</c:v>
                      </c:pt>
                      <c:pt idx="1604">
                        <c:v>#N/A</c:v>
                      </c:pt>
                      <c:pt idx="1605">
                        <c:v>#N/A</c:v>
                      </c:pt>
                      <c:pt idx="1606">
                        <c:v>#N/A</c:v>
                      </c:pt>
                      <c:pt idx="1607">
                        <c:v>#N/A</c:v>
                      </c:pt>
                      <c:pt idx="1608">
                        <c:v>#N/A</c:v>
                      </c:pt>
                      <c:pt idx="1609">
                        <c:v>#N/A</c:v>
                      </c:pt>
                      <c:pt idx="1610">
                        <c:v>#N/A</c:v>
                      </c:pt>
                      <c:pt idx="1611">
                        <c:v>#N/A</c:v>
                      </c:pt>
                      <c:pt idx="1612">
                        <c:v>#N/A</c:v>
                      </c:pt>
                      <c:pt idx="1613">
                        <c:v>#N/A</c:v>
                      </c:pt>
                      <c:pt idx="1614">
                        <c:v>#N/A</c:v>
                      </c:pt>
                      <c:pt idx="1615">
                        <c:v>#N/A</c:v>
                      </c:pt>
                      <c:pt idx="1616">
                        <c:v>#N/A</c:v>
                      </c:pt>
                      <c:pt idx="1617">
                        <c:v>#N/A</c:v>
                      </c:pt>
                      <c:pt idx="1618">
                        <c:v>#N/A</c:v>
                      </c:pt>
                      <c:pt idx="1619">
                        <c:v>116.6</c:v>
                      </c:pt>
                      <c:pt idx="1620">
                        <c:v>#N/A</c:v>
                      </c:pt>
                      <c:pt idx="1621">
                        <c:v>#N/A</c:v>
                      </c:pt>
                      <c:pt idx="1622">
                        <c:v>#N/A</c:v>
                      </c:pt>
                      <c:pt idx="1623">
                        <c:v>#N/A</c:v>
                      </c:pt>
                      <c:pt idx="1624">
                        <c:v>#N/A</c:v>
                      </c:pt>
                      <c:pt idx="1625">
                        <c:v>#N/A</c:v>
                      </c:pt>
                      <c:pt idx="1626">
                        <c:v>#N/A</c:v>
                      </c:pt>
                      <c:pt idx="1627">
                        <c:v>#N/A</c:v>
                      </c:pt>
                      <c:pt idx="1628">
                        <c:v>#N/A</c:v>
                      </c:pt>
                      <c:pt idx="1629">
                        <c:v>#N/A</c:v>
                      </c:pt>
                      <c:pt idx="1630">
                        <c:v>#N/A</c:v>
                      </c:pt>
                      <c:pt idx="1631">
                        <c:v>#N/A</c:v>
                      </c:pt>
                      <c:pt idx="1632">
                        <c:v>#N/A</c:v>
                      </c:pt>
                      <c:pt idx="1633">
                        <c:v>#N/A</c:v>
                      </c:pt>
                      <c:pt idx="1634">
                        <c:v>#N/A</c:v>
                      </c:pt>
                      <c:pt idx="1635">
                        <c:v>#N/A</c:v>
                      </c:pt>
                      <c:pt idx="1636">
                        <c:v>#N/A</c:v>
                      </c:pt>
                      <c:pt idx="1637">
                        <c:v>#N/A</c:v>
                      </c:pt>
                      <c:pt idx="1638">
                        <c:v>#N/A</c:v>
                      </c:pt>
                      <c:pt idx="1639">
                        <c:v>#N/A</c:v>
                      </c:pt>
                      <c:pt idx="1640">
                        <c:v>116.3</c:v>
                      </c:pt>
                      <c:pt idx="1641">
                        <c:v>#N/A</c:v>
                      </c:pt>
                      <c:pt idx="1642">
                        <c:v>#N/A</c:v>
                      </c:pt>
                      <c:pt idx="1643">
                        <c:v>#N/A</c:v>
                      </c:pt>
                      <c:pt idx="1644">
                        <c:v>#N/A</c:v>
                      </c:pt>
                      <c:pt idx="1645">
                        <c:v>#N/A</c:v>
                      </c:pt>
                      <c:pt idx="1646">
                        <c:v>#N/A</c:v>
                      </c:pt>
                      <c:pt idx="1647">
                        <c:v>#N/A</c:v>
                      </c:pt>
                      <c:pt idx="1648">
                        <c:v>#N/A</c:v>
                      </c:pt>
                      <c:pt idx="1649">
                        <c:v>#N/A</c:v>
                      </c:pt>
                      <c:pt idx="1650">
                        <c:v>#N/A</c:v>
                      </c:pt>
                      <c:pt idx="1651">
                        <c:v>#N/A</c:v>
                      </c:pt>
                      <c:pt idx="1652">
                        <c:v>#N/A</c:v>
                      </c:pt>
                      <c:pt idx="1653">
                        <c:v>#N/A</c:v>
                      </c:pt>
                      <c:pt idx="1654">
                        <c:v>#N/A</c:v>
                      </c:pt>
                      <c:pt idx="1655">
                        <c:v>#N/A</c:v>
                      </c:pt>
                      <c:pt idx="1656">
                        <c:v>#N/A</c:v>
                      </c:pt>
                      <c:pt idx="1657">
                        <c:v>#N/A</c:v>
                      </c:pt>
                      <c:pt idx="1658">
                        <c:v>#N/A</c:v>
                      </c:pt>
                      <c:pt idx="1659">
                        <c:v>#N/A</c:v>
                      </c:pt>
                      <c:pt idx="1660">
                        <c:v>#N/A</c:v>
                      </c:pt>
                      <c:pt idx="1661">
                        <c:v>#N/A</c:v>
                      </c:pt>
                      <c:pt idx="1662">
                        <c:v>116.6</c:v>
                      </c:pt>
                      <c:pt idx="1663">
                        <c:v>#N/A</c:v>
                      </c:pt>
                      <c:pt idx="1664">
                        <c:v>#N/A</c:v>
                      </c:pt>
                      <c:pt idx="1665">
                        <c:v>#N/A</c:v>
                      </c:pt>
                      <c:pt idx="1666">
                        <c:v>#N/A</c:v>
                      </c:pt>
                      <c:pt idx="1667">
                        <c:v>#N/A</c:v>
                      </c:pt>
                      <c:pt idx="1668">
                        <c:v>#N/A</c:v>
                      </c:pt>
                      <c:pt idx="1669">
                        <c:v>#N/A</c:v>
                      </c:pt>
                      <c:pt idx="1670">
                        <c:v>#N/A</c:v>
                      </c:pt>
                      <c:pt idx="1671">
                        <c:v>#N/A</c:v>
                      </c:pt>
                      <c:pt idx="1672">
                        <c:v>#N/A</c:v>
                      </c:pt>
                      <c:pt idx="1673">
                        <c:v>#N/A</c:v>
                      </c:pt>
                      <c:pt idx="1674">
                        <c:v>#N/A</c:v>
                      </c:pt>
                      <c:pt idx="1675">
                        <c:v>#N/A</c:v>
                      </c:pt>
                      <c:pt idx="1676">
                        <c:v>#N/A</c:v>
                      </c:pt>
                      <c:pt idx="1677">
                        <c:v>#N/A</c:v>
                      </c:pt>
                      <c:pt idx="1678">
                        <c:v>#N/A</c:v>
                      </c:pt>
                      <c:pt idx="1679">
                        <c:v>#N/A</c:v>
                      </c:pt>
                      <c:pt idx="1680">
                        <c:v>#N/A</c:v>
                      </c:pt>
                      <c:pt idx="1681">
                        <c:v>#N/A</c:v>
                      </c:pt>
                      <c:pt idx="1682">
                        <c:v>#N/A</c:v>
                      </c:pt>
                      <c:pt idx="1683">
                        <c:v>#N/A</c:v>
                      </c:pt>
                      <c:pt idx="1684">
                        <c:v>#N/A</c:v>
                      </c:pt>
                      <c:pt idx="1685">
                        <c:v>116.1</c:v>
                      </c:pt>
                      <c:pt idx="1686">
                        <c:v>#N/A</c:v>
                      </c:pt>
                      <c:pt idx="1687">
                        <c:v>#N/A</c:v>
                      </c:pt>
                      <c:pt idx="1688">
                        <c:v>#N/A</c:v>
                      </c:pt>
                      <c:pt idx="1689">
                        <c:v>#N/A</c:v>
                      </c:pt>
                      <c:pt idx="1690">
                        <c:v>#N/A</c:v>
                      </c:pt>
                      <c:pt idx="1691">
                        <c:v>#N/A</c:v>
                      </c:pt>
                      <c:pt idx="1692">
                        <c:v>#N/A</c:v>
                      </c:pt>
                      <c:pt idx="1693">
                        <c:v>#N/A</c:v>
                      </c:pt>
                      <c:pt idx="1694">
                        <c:v>#N/A</c:v>
                      </c:pt>
                      <c:pt idx="1695">
                        <c:v>#N/A</c:v>
                      </c:pt>
                      <c:pt idx="1696">
                        <c:v>#N/A</c:v>
                      </c:pt>
                      <c:pt idx="1697">
                        <c:v>#N/A</c:v>
                      </c:pt>
                      <c:pt idx="1698">
                        <c:v>#N/A</c:v>
                      </c:pt>
                      <c:pt idx="1699">
                        <c:v>#N/A</c:v>
                      </c:pt>
                      <c:pt idx="1700">
                        <c:v>#N/A</c:v>
                      </c:pt>
                      <c:pt idx="1701">
                        <c:v>#N/A</c:v>
                      </c:pt>
                      <c:pt idx="1702">
                        <c:v>#N/A</c:v>
                      </c:pt>
                      <c:pt idx="1703">
                        <c:v>#N/A</c:v>
                      </c:pt>
                      <c:pt idx="1704">
                        <c:v>#N/A</c:v>
                      </c:pt>
                      <c:pt idx="1705">
                        <c:v>114.8</c:v>
                      </c:pt>
                      <c:pt idx="1706">
                        <c:v>#N/A</c:v>
                      </c:pt>
                      <c:pt idx="1707">
                        <c:v>#N/A</c:v>
                      </c:pt>
                      <c:pt idx="1708">
                        <c:v>#N/A</c:v>
                      </c:pt>
                      <c:pt idx="1709">
                        <c:v>#N/A</c:v>
                      </c:pt>
                      <c:pt idx="1710">
                        <c:v>#N/A</c:v>
                      </c:pt>
                      <c:pt idx="1711">
                        <c:v>#N/A</c:v>
                      </c:pt>
                      <c:pt idx="1712">
                        <c:v>#N/A</c:v>
                      </c:pt>
                      <c:pt idx="1713">
                        <c:v>#N/A</c:v>
                      </c:pt>
                      <c:pt idx="1714">
                        <c:v>#N/A</c:v>
                      </c:pt>
                      <c:pt idx="1715">
                        <c:v>#N/A</c:v>
                      </c:pt>
                      <c:pt idx="1716">
                        <c:v>#N/A</c:v>
                      </c:pt>
                      <c:pt idx="1717">
                        <c:v>#N/A</c:v>
                      </c:pt>
                      <c:pt idx="1718">
                        <c:v>#N/A</c:v>
                      </c:pt>
                      <c:pt idx="1719">
                        <c:v>#N/A</c:v>
                      </c:pt>
                      <c:pt idx="1720">
                        <c:v>#N/A</c:v>
                      </c:pt>
                      <c:pt idx="1721">
                        <c:v>#N/A</c:v>
                      </c:pt>
                      <c:pt idx="1722">
                        <c:v>#N/A</c:v>
                      </c:pt>
                      <c:pt idx="1723">
                        <c:v>113.4</c:v>
                      </c:pt>
                      <c:pt idx="1724">
                        <c:v>#N/A</c:v>
                      </c:pt>
                      <c:pt idx="1725">
                        <c:v>#N/A</c:v>
                      </c:pt>
                      <c:pt idx="1726">
                        <c:v>#N/A</c:v>
                      </c:pt>
                      <c:pt idx="1727">
                        <c:v>#N/A</c:v>
                      </c:pt>
                      <c:pt idx="1728">
                        <c:v>#N/A</c:v>
                      </c:pt>
                      <c:pt idx="1729">
                        <c:v>#N/A</c:v>
                      </c:pt>
                      <c:pt idx="1730">
                        <c:v>#N/A</c:v>
                      </c:pt>
                      <c:pt idx="1731">
                        <c:v>#N/A</c:v>
                      </c:pt>
                      <c:pt idx="1732">
                        <c:v>#N/A</c:v>
                      </c:pt>
                      <c:pt idx="1733">
                        <c:v>#N/A</c:v>
                      </c:pt>
                      <c:pt idx="1734">
                        <c:v>#N/A</c:v>
                      </c:pt>
                      <c:pt idx="1735">
                        <c:v>#N/A</c:v>
                      </c:pt>
                      <c:pt idx="1736">
                        <c:v>#N/A</c:v>
                      </c:pt>
                      <c:pt idx="1737">
                        <c:v>#N/A</c:v>
                      </c:pt>
                      <c:pt idx="1738">
                        <c:v>#N/A</c:v>
                      </c:pt>
                      <c:pt idx="1739">
                        <c:v>#N/A</c:v>
                      </c:pt>
                      <c:pt idx="1740">
                        <c:v>#N/A</c:v>
                      </c:pt>
                      <c:pt idx="1741">
                        <c:v>#N/A</c:v>
                      </c:pt>
                      <c:pt idx="1742">
                        <c:v>#N/A</c:v>
                      </c:pt>
                      <c:pt idx="1743">
                        <c:v>#N/A</c:v>
                      </c:pt>
                      <c:pt idx="1744">
                        <c:v>#N/A</c:v>
                      </c:pt>
                      <c:pt idx="1745">
                        <c:v>114</c:v>
                      </c:pt>
                      <c:pt idx="1746">
                        <c:v>#N/A</c:v>
                      </c:pt>
                      <c:pt idx="1747">
                        <c:v>#N/A</c:v>
                      </c:pt>
                      <c:pt idx="1748">
                        <c:v>#N/A</c:v>
                      </c:pt>
                      <c:pt idx="1749">
                        <c:v>#N/A</c:v>
                      </c:pt>
                      <c:pt idx="1750">
                        <c:v>#N/A</c:v>
                      </c:pt>
                      <c:pt idx="1751">
                        <c:v>#N/A</c:v>
                      </c:pt>
                      <c:pt idx="1752">
                        <c:v>#N/A</c:v>
                      </c:pt>
                      <c:pt idx="1753">
                        <c:v>#N/A</c:v>
                      </c:pt>
                      <c:pt idx="1754">
                        <c:v>#N/A</c:v>
                      </c:pt>
                      <c:pt idx="1755">
                        <c:v>#N/A</c:v>
                      </c:pt>
                      <c:pt idx="1756">
                        <c:v>#N/A</c:v>
                      </c:pt>
                      <c:pt idx="1757">
                        <c:v>#N/A</c:v>
                      </c:pt>
                      <c:pt idx="1758">
                        <c:v>#N/A</c:v>
                      </c:pt>
                      <c:pt idx="1759">
                        <c:v>#N/A</c:v>
                      </c:pt>
                      <c:pt idx="1760">
                        <c:v>#N/A</c:v>
                      </c:pt>
                      <c:pt idx="1761">
                        <c:v>#N/A</c:v>
                      </c:pt>
                      <c:pt idx="1762">
                        <c:v>#N/A</c:v>
                      </c:pt>
                      <c:pt idx="1763">
                        <c:v>#N/A</c:v>
                      </c:pt>
                      <c:pt idx="1764">
                        <c:v>#N/A</c:v>
                      </c:pt>
                      <c:pt idx="1765">
                        <c:v>#N/A</c:v>
                      </c:pt>
                      <c:pt idx="1766">
                        <c:v>111.9</c:v>
                      </c:pt>
                      <c:pt idx="1767">
                        <c:v>#N/A</c:v>
                      </c:pt>
                      <c:pt idx="1768">
                        <c:v>#N/A</c:v>
                      </c:pt>
                      <c:pt idx="1769">
                        <c:v>#N/A</c:v>
                      </c:pt>
                      <c:pt idx="1770">
                        <c:v>#N/A</c:v>
                      </c:pt>
                      <c:pt idx="1771">
                        <c:v>#N/A</c:v>
                      </c:pt>
                      <c:pt idx="1772">
                        <c:v>#N/A</c:v>
                      </c:pt>
                      <c:pt idx="1773">
                        <c:v>#N/A</c:v>
                      </c:pt>
                      <c:pt idx="1774">
                        <c:v>#N/A</c:v>
                      </c:pt>
                      <c:pt idx="1775">
                        <c:v>#N/A</c:v>
                      </c:pt>
                      <c:pt idx="1776">
                        <c:v>#N/A</c:v>
                      </c:pt>
                      <c:pt idx="1777">
                        <c:v>#N/A</c:v>
                      </c:pt>
                      <c:pt idx="1778">
                        <c:v>#N/A</c:v>
                      </c:pt>
                      <c:pt idx="1779">
                        <c:v>#N/A</c:v>
                      </c:pt>
                      <c:pt idx="1780">
                        <c:v>#N/A</c:v>
                      </c:pt>
                      <c:pt idx="1781">
                        <c:v>#N/A</c:v>
                      </c:pt>
                      <c:pt idx="1782">
                        <c:v>#N/A</c:v>
                      </c:pt>
                      <c:pt idx="1783">
                        <c:v>#N/A</c:v>
                      </c:pt>
                      <c:pt idx="1784">
                        <c:v>#N/A</c:v>
                      </c:pt>
                      <c:pt idx="1785">
                        <c:v>#N/A</c:v>
                      </c:pt>
                      <c:pt idx="1786">
                        <c:v>#N/A</c:v>
                      </c:pt>
                      <c:pt idx="1787">
                        <c:v>#N/A</c:v>
                      </c:pt>
                      <c:pt idx="1788">
                        <c:v>110.3</c:v>
                      </c:pt>
                      <c:pt idx="1789">
                        <c:v>#N/A</c:v>
                      </c:pt>
                      <c:pt idx="1790">
                        <c:v>#N/A</c:v>
                      </c:pt>
                      <c:pt idx="1791">
                        <c:v>#N/A</c:v>
                      </c:pt>
                      <c:pt idx="1792">
                        <c:v>#N/A</c:v>
                      </c:pt>
                      <c:pt idx="1793">
                        <c:v>#N/A</c:v>
                      </c:pt>
                      <c:pt idx="1794">
                        <c:v>#N/A</c:v>
                      </c:pt>
                      <c:pt idx="1795">
                        <c:v>#N/A</c:v>
                      </c:pt>
                      <c:pt idx="1796">
                        <c:v>#N/A</c:v>
                      </c:pt>
                      <c:pt idx="1797">
                        <c:v>#N/A</c:v>
                      </c:pt>
                      <c:pt idx="1798">
                        <c:v>#N/A</c:v>
                      </c:pt>
                      <c:pt idx="1799">
                        <c:v>#N/A</c:v>
                      </c:pt>
                      <c:pt idx="1800">
                        <c:v>#N/A</c:v>
                      </c:pt>
                      <c:pt idx="1801">
                        <c:v>#N/A</c:v>
                      </c:pt>
                      <c:pt idx="1802">
                        <c:v>110.6</c:v>
                      </c:pt>
                      <c:pt idx="1803">
                        <c:v>#N/A</c:v>
                      </c:pt>
                      <c:pt idx="1804">
                        <c:v>#N/A</c:v>
                      </c:pt>
                      <c:pt idx="1805">
                        <c:v>#N/A</c:v>
                      </c:pt>
                      <c:pt idx="1806">
                        <c:v>#N/A</c:v>
                      </c:pt>
                      <c:pt idx="1807">
                        <c:v>#N/A</c:v>
                      </c:pt>
                      <c:pt idx="1808">
                        <c:v>#N/A</c:v>
                      </c:pt>
                      <c:pt idx="1809">
                        <c:v>#N/A</c:v>
                      </c:pt>
                      <c:pt idx="1810">
                        <c:v>#N/A</c:v>
                      </c:pt>
                      <c:pt idx="1811">
                        <c:v>#N/A</c:v>
                      </c:pt>
                      <c:pt idx="1812">
                        <c:v>#N/A</c:v>
                      </c:pt>
                      <c:pt idx="1813">
                        <c:v>#N/A</c:v>
                      </c:pt>
                      <c:pt idx="1814">
                        <c:v>#N/A</c:v>
                      </c:pt>
                      <c:pt idx="1815">
                        <c:v>#N/A</c:v>
                      </c:pt>
                      <c:pt idx="1816">
                        <c:v>#N/A</c:v>
                      </c:pt>
                      <c:pt idx="1817">
                        <c:v>#N/A</c:v>
                      </c:pt>
                      <c:pt idx="1818">
                        <c:v>#N/A</c:v>
                      </c:pt>
                      <c:pt idx="1819">
                        <c:v>#N/A</c:v>
                      </c:pt>
                      <c:pt idx="1820">
                        <c:v>#N/A</c:v>
                      </c:pt>
                      <c:pt idx="1821">
                        <c:v>#N/A</c:v>
                      </c:pt>
                      <c:pt idx="1822">
                        <c:v>#N/A</c:v>
                      </c:pt>
                      <c:pt idx="1823">
                        <c:v>#N/A</c:v>
                      </c:pt>
                      <c:pt idx="1824">
                        <c:v>110.2</c:v>
                      </c:pt>
                      <c:pt idx="1825">
                        <c:v>#N/A</c:v>
                      </c:pt>
                      <c:pt idx="1826">
                        <c:v>#N/A</c:v>
                      </c:pt>
                      <c:pt idx="1827">
                        <c:v>#N/A</c:v>
                      </c:pt>
                      <c:pt idx="1828">
                        <c:v>#N/A</c:v>
                      </c:pt>
                      <c:pt idx="1829">
                        <c:v>#N/A</c:v>
                      </c:pt>
                      <c:pt idx="1830">
                        <c:v>#N/A</c:v>
                      </c:pt>
                      <c:pt idx="1831">
                        <c:v>#N/A</c:v>
                      </c:pt>
                      <c:pt idx="1832">
                        <c:v>#N/A</c:v>
                      </c:pt>
                      <c:pt idx="1833">
                        <c:v>#N/A</c:v>
                      </c:pt>
                      <c:pt idx="1834">
                        <c:v>#N/A</c:v>
                      </c:pt>
                      <c:pt idx="1835">
                        <c:v>#N/A</c:v>
                      </c:pt>
                      <c:pt idx="1836">
                        <c:v>#N/A</c:v>
                      </c:pt>
                      <c:pt idx="1837">
                        <c:v>#N/A</c:v>
                      </c:pt>
                      <c:pt idx="1838">
                        <c:v>#N/A</c:v>
                      </c:pt>
                      <c:pt idx="1839">
                        <c:v>#N/A</c:v>
                      </c:pt>
                      <c:pt idx="1840">
                        <c:v>#N/A</c:v>
                      </c:pt>
                      <c:pt idx="1841">
                        <c:v>#N/A</c:v>
                      </c:pt>
                      <c:pt idx="1842">
                        <c:v>#N/A</c:v>
                      </c:pt>
                      <c:pt idx="1843">
                        <c:v>#N/A</c:v>
                      </c:pt>
                      <c:pt idx="1844">
                        <c:v>#N/A</c:v>
                      </c:pt>
                      <c:pt idx="1845">
                        <c:v>109.7</c:v>
                      </c:pt>
                      <c:pt idx="1846">
                        <c:v>#N/A</c:v>
                      </c:pt>
                      <c:pt idx="1847">
                        <c:v>#N/A</c:v>
                      </c:pt>
                      <c:pt idx="1848">
                        <c:v>#N/A</c:v>
                      </c:pt>
                      <c:pt idx="1849">
                        <c:v>#N/A</c:v>
                      </c:pt>
                      <c:pt idx="1850">
                        <c:v>#N/A</c:v>
                      </c:pt>
                      <c:pt idx="1851">
                        <c:v>#N/A</c:v>
                      </c:pt>
                      <c:pt idx="1852">
                        <c:v>#N/A</c:v>
                      </c:pt>
                      <c:pt idx="1853">
                        <c:v>#N/A</c:v>
                      </c:pt>
                      <c:pt idx="1854">
                        <c:v>#N/A</c:v>
                      </c:pt>
                      <c:pt idx="1855">
                        <c:v>#N/A</c:v>
                      </c:pt>
                      <c:pt idx="1856">
                        <c:v>#N/A</c:v>
                      </c:pt>
                      <c:pt idx="1857">
                        <c:v>#N/A</c:v>
                      </c:pt>
                      <c:pt idx="1858">
                        <c:v>#N/A</c:v>
                      </c:pt>
                      <c:pt idx="1859">
                        <c:v>#N/A</c:v>
                      </c:pt>
                      <c:pt idx="1860">
                        <c:v>#N/A</c:v>
                      </c:pt>
                      <c:pt idx="1861">
                        <c:v>#N/A</c:v>
                      </c:pt>
                      <c:pt idx="1862">
                        <c:v>#N/A</c:v>
                      </c:pt>
                      <c:pt idx="1863">
                        <c:v>#N/A</c:v>
                      </c:pt>
                      <c:pt idx="1864">
                        <c:v>#N/A</c:v>
                      </c:pt>
                      <c:pt idx="1865">
                        <c:v>108.9</c:v>
                      </c:pt>
                      <c:pt idx="1866">
                        <c:v>#N/A</c:v>
                      </c:pt>
                      <c:pt idx="1867">
                        <c:v>#N/A</c:v>
                      </c:pt>
                      <c:pt idx="1868">
                        <c:v>#N/A</c:v>
                      </c:pt>
                      <c:pt idx="1869">
                        <c:v>#N/A</c:v>
                      </c:pt>
                      <c:pt idx="1870">
                        <c:v>#N/A</c:v>
                      </c:pt>
                      <c:pt idx="1871">
                        <c:v>#N/A</c:v>
                      </c:pt>
                      <c:pt idx="1872">
                        <c:v>#N/A</c:v>
                      </c:pt>
                      <c:pt idx="1873">
                        <c:v>#N/A</c:v>
                      </c:pt>
                      <c:pt idx="1874">
                        <c:v>#N/A</c:v>
                      </c:pt>
                      <c:pt idx="1875">
                        <c:v>#N/A</c:v>
                      </c:pt>
                      <c:pt idx="1876">
                        <c:v>#N/A</c:v>
                      </c:pt>
                      <c:pt idx="1877">
                        <c:v>#N/A</c:v>
                      </c:pt>
                      <c:pt idx="1878">
                        <c:v>#N/A</c:v>
                      </c:pt>
                      <c:pt idx="1879">
                        <c:v>#N/A</c:v>
                      </c:pt>
                      <c:pt idx="1880">
                        <c:v>#N/A</c:v>
                      </c:pt>
                      <c:pt idx="1881">
                        <c:v>#N/A</c:v>
                      </c:pt>
                      <c:pt idx="1882">
                        <c:v>#N/A</c:v>
                      </c:pt>
                      <c:pt idx="1883">
                        <c:v>#N/A</c:v>
                      </c:pt>
                      <c:pt idx="1884">
                        <c:v>#N/A</c:v>
                      </c:pt>
                      <c:pt idx="1885">
                        <c:v>108.3</c:v>
                      </c:pt>
                      <c:pt idx="1886">
                        <c:v>#N/A</c:v>
                      </c:pt>
                      <c:pt idx="1887">
                        <c:v>#N/A</c:v>
                      </c:pt>
                      <c:pt idx="1888">
                        <c:v>#N/A</c:v>
                      </c:pt>
                      <c:pt idx="1889">
                        <c:v>#N/A</c:v>
                      </c:pt>
                      <c:pt idx="1890">
                        <c:v>#N/A</c:v>
                      </c:pt>
                      <c:pt idx="1891">
                        <c:v>#N/A</c:v>
                      </c:pt>
                      <c:pt idx="1892">
                        <c:v>#N/A</c:v>
                      </c:pt>
                      <c:pt idx="1893">
                        <c:v>#N/A</c:v>
                      </c:pt>
                      <c:pt idx="1894">
                        <c:v>#N/A</c:v>
                      </c:pt>
                      <c:pt idx="1895">
                        <c:v>#N/A</c:v>
                      </c:pt>
                      <c:pt idx="1896">
                        <c:v>#N/A</c:v>
                      </c:pt>
                      <c:pt idx="1897">
                        <c:v>#N/A</c:v>
                      </c:pt>
                      <c:pt idx="1898">
                        <c:v>#N/A</c:v>
                      </c:pt>
                      <c:pt idx="1899">
                        <c:v>#N/A</c:v>
                      </c:pt>
                      <c:pt idx="1900">
                        <c:v>#N/A</c:v>
                      </c:pt>
                      <c:pt idx="1901">
                        <c:v>#N/A</c:v>
                      </c:pt>
                      <c:pt idx="1902">
                        <c:v>#N/A</c:v>
                      </c:pt>
                      <c:pt idx="1903">
                        <c:v>#N/A</c:v>
                      </c:pt>
                      <c:pt idx="1904">
                        <c:v>#N/A</c:v>
                      </c:pt>
                      <c:pt idx="1905">
                        <c:v>#N/A</c:v>
                      </c:pt>
                      <c:pt idx="1906">
                        <c:v>#N/A</c:v>
                      </c:pt>
                      <c:pt idx="1907">
                        <c:v>#N/A</c:v>
                      </c:pt>
                      <c:pt idx="1908">
                        <c:v>107.4</c:v>
                      </c:pt>
                      <c:pt idx="1909">
                        <c:v>#N/A</c:v>
                      </c:pt>
                      <c:pt idx="1910">
                        <c:v>#N/A</c:v>
                      </c:pt>
                      <c:pt idx="1911">
                        <c:v>#N/A</c:v>
                      </c:pt>
                      <c:pt idx="1912">
                        <c:v>#N/A</c:v>
                      </c:pt>
                      <c:pt idx="1913">
                        <c:v>#N/A</c:v>
                      </c:pt>
                      <c:pt idx="1914">
                        <c:v>#N/A</c:v>
                      </c:pt>
                      <c:pt idx="1915">
                        <c:v>#N/A</c:v>
                      </c:pt>
                      <c:pt idx="1916">
                        <c:v>#N/A</c:v>
                      </c:pt>
                      <c:pt idx="1917">
                        <c:v>#N/A</c:v>
                      </c:pt>
                      <c:pt idx="1918">
                        <c:v>#N/A</c:v>
                      </c:pt>
                      <c:pt idx="1919">
                        <c:v>#N/A</c:v>
                      </c:pt>
                      <c:pt idx="1920">
                        <c:v>#N/A</c:v>
                      </c:pt>
                      <c:pt idx="1921">
                        <c:v>#N/A</c:v>
                      </c:pt>
                      <c:pt idx="1922">
                        <c:v>#N/A</c:v>
                      </c:pt>
                      <c:pt idx="1923">
                        <c:v>#N/A</c:v>
                      </c:pt>
                      <c:pt idx="1924">
                        <c:v>#N/A</c:v>
                      </c:pt>
                      <c:pt idx="1925">
                        <c:v>#N/A</c:v>
                      </c:pt>
                      <c:pt idx="1926">
                        <c:v>#N/A</c:v>
                      </c:pt>
                      <c:pt idx="1927">
                        <c:v>#N/A</c:v>
                      </c:pt>
                      <c:pt idx="1928">
                        <c:v>#N/A</c:v>
                      </c:pt>
                      <c:pt idx="1929">
                        <c:v>#N/A</c:v>
                      </c:pt>
                      <c:pt idx="1930">
                        <c:v>#N/A</c:v>
                      </c:pt>
                      <c:pt idx="1931">
                        <c:v>106.5</c:v>
                      </c:pt>
                      <c:pt idx="1932">
                        <c:v>#N/A</c:v>
                      </c:pt>
                      <c:pt idx="1933">
                        <c:v>#N/A</c:v>
                      </c:pt>
                      <c:pt idx="1934">
                        <c:v>#N/A</c:v>
                      </c:pt>
                      <c:pt idx="1935">
                        <c:v>#N/A</c:v>
                      </c:pt>
                      <c:pt idx="1936">
                        <c:v>#N/A</c:v>
                      </c:pt>
                      <c:pt idx="1937">
                        <c:v>#N/A</c:v>
                      </c:pt>
                      <c:pt idx="1938">
                        <c:v>#N/A</c:v>
                      </c:pt>
                      <c:pt idx="1939">
                        <c:v>#N/A</c:v>
                      </c:pt>
                      <c:pt idx="1940">
                        <c:v>#N/A</c:v>
                      </c:pt>
                      <c:pt idx="1941">
                        <c:v>#N/A</c:v>
                      </c:pt>
                      <c:pt idx="1942">
                        <c:v>#N/A</c:v>
                      </c:pt>
                      <c:pt idx="1943">
                        <c:v>#N/A</c:v>
                      </c:pt>
                      <c:pt idx="1944">
                        <c:v>#N/A</c:v>
                      </c:pt>
                      <c:pt idx="1945">
                        <c:v>#N/A</c:v>
                      </c:pt>
                      <c:pt idx="1946">
                        <c:v>#N/A</c:v>
                      </c:pt>
                      <c:pt idx="1947">
                        <c:v>#N/A</c:v>
                      </c:pt>
                      <c:pt idx="1948">
                        <c:v>#N/A</c:v>
                      </c:pt>
                      <c:pt idx="1949">
                        <c:v>#N/A</c:v>
                      </c:pt>
                      <c:pt idx="1950">
                        <c:v>#N/A</c:v>
                      </c:pt>
                      <c:pt idx="1951">
                        <c:v>105.9</c:v>
                      </c:pt>
                      <c:pt idx="1952">
                        <c:v>#N/A</c:v>
                      </c:pt>
                      <c:pt idx="1953">
                        <c:v>#N/A</c:v>
                      </c:pt>
                      <c:pt idx="1954">
                        <c:v>#N/A</c:v>
                      </c:pt>
                      <c:pt idx="1955">
                        <c:v>#N/A</c:v>
                      </c:pt>
                      <c:pt idx="1956">
                        <c:v>#N/A</c:v>
                      </c:pt>
                      <c:pt idx="1957">
                        <c:v>#N/A</c:v>
                      </c:pt>
                      <c:pt idx="1958">
                        <c:v>#N/A</c:v>
                      </c:pt>
                      <c:pt idx="1959">
                        <c:v>#N/A</c:v>
                      </c:pt>
                      <c:pt idx="1960">
                        <c:v>#N/A</c:v>
                      </c:pt>
                      <c:pt idx="1961">
                        <c:v>#N/A</c:v>
                      </c:pt>
                      <c:pt idx="1962">
                        <c:v>#N/A</c:v>
                      </c:pt>
                      <c:pt idx="1963">
                        <c:v>#N/A</c:v>
                      </c:pt>
                      <c:pt idx="1964">
                        <c:v>#N/A</c:v>
                      </c:pt>
                      <c:pt idx="1965">
                        <c:v>#N/A</c:v>
                      </c:pt>
                      <c:pt idx="1966">
                        <c:v>#N/A</c:v>
                      </c:pt>
                      <c:pt idx="1967">
                        <c:v>#N/A</c:v>
                      </c:pt>
                      <c:pt idx="1968">
                        <c:v>#N/A</c:v>
                      </c:pt>
                      <c:pt idx="1969">
                        <c:v>105.3</c:v>
                      </c:pt>
                      <c:pt idx="1970">
                        <c:v>#N/A</c:v>
                      </c:pt>
                      <c:pt idx="1971">
                        <c:v>#N/A</c:v>
                      </c:pt>
                      <c:pt idx="1972">
                        <c:v>#N/A</c:v>
                      </c:pt>
                      <c:pt idx="1973">
                        <c:v>#N/A</c:v>
                      </c:pt>
                      <c:pt idx="1974">
                        <c:v>#N/A</c:v>
                      </c:pt>
                      <c:pt idx="1975">
                        <c:v>#N/A</c:v>
                      </c:pt>
                      <c:pt idx="1976">
                        <c:v>#N/A</c:v>
                      </c:pt>
                      <c:pt idx="1977">
                        <c:v>#N/A</c:v>
                      </c:pt>
                      <c:pt idx="1978">
                        <c:v>#N/A</c:v>
                      </c:pt>
                      <c:pt idx="1979">
                        <c:v>#N/A</c:v>
                      </c:pt>
                      <c:pt idx="1980">
                        <c:v>#N/A</c:v>
                      </c:pt>
                      <c:pt idx="1981">
                        <c:v>#N/A</c:v>
                      </c:pt>
                      <c:pt idx="1982">
                        <c:v>#N/A</c:v>
                      </c:pt>
                      <c:pt idx="1983">
                        <c:v>#N/A</c:v>
                      </c:pt>
                      <c:pt idx="1984">
                        <c:v>#N/A</c:v>
                      </c:pt>
                      <c:pt idx="1985">
                        <c:v>#N/A</c:v>
                      </c:pt>
                      <c:pt idx="1986">
                        <c:v>#N/A</c:v>
                      </c:pt>
                      <c:pt idx="1987">
                        <c:v>#N/A</c:v>
                      </c:pt>
                      <c:pt idx="1988">
                        <c:v>#N/A</c:v>
                      </c:pt>
                      <c:pt idx="1989">
                        <c:v>#N/A</c:v>
                      </c:pt>
                      <c:pt idx="1990">
                        <c:v>#N/A</c:v>
                      </c:pt>
                      <c:pt idx="1991">
                        <c:v>104.7</c:v>
                      </c:pt>
                      <c:pt idx="1992">
                        <c:v>#N/A</c:v>
                      </c:pt>
                      <c:pt idx="1993">
                        <c:v>#N/A</c:v>
                      </c:pt>
                      <c:pt idx="1994">
                        <c:v>#N/A</c:v>
                      </c:pt>
                      <c:pt idx="1995">
                        <c:v>#N/A</c:v>
                      </c:pt>
                      <c:pt idx="1996">
                        <c:v>#N/A</c:v>
                      </c:pt>
                      <c:pt idx="1997">
                        <c:v>#N/A</c:v>
                      </c:pt>
                      <c:pt idx="1998">
                        <c:v>#N/A</c:v>
                      </c:pt>
                      <c:pt idx="1999">
                        <c:v>#N/A</c:v>
                      </c:pt>
                      <c:pt idx="2000">
                        <c:v>#N/A</c:v>
                      </c:pt>
                      <c:pt idx="2001">
                        <c:v>#N/A</c:v>
                      </c:pt>
                      <c:pt idx="2002">
                        <c:v>#N/A</c:v>
                      </c:pt>
                      <c:pt idx="2003">
                        <c:v>#N/A</c:v>
                      </c:pt>
                      <c:pt idx="2004">
                        <c:v>#N/A</c:v>
                      </c:pt>
                      <c:pt idx="2005">
                        <c:v>#N/A</c:v>
                      </c:pt>
                      <c:pt idx="2006">
                        <c:v>#N/A</c:v>
                      </c:pt>
                      <c:pt idx="2007">
                        <c:v>#N/A</c:v>
                      </c:pt>
                      <c:pt idx="2008">
                        <c:v>#N/A</c:v>
                      </c:pt>
                      <c:pt idx="2009">
                        <c:v>#N/A</c:v>
                      </c:pt>
                      <c:pt idx="2010">
                        <c:v>#N/A</c:v>
                      </c:pt>
                      <c:pt idx="2011">
                        <c:v>#N/A</c:v>
                      </c:pt>
                      <c:pt idx="2012">
                        <c:v>#N/A</c:v>
                      </c:pt>
                      <c:pt idx="2013">
                        <c:v>103.8</c:v>
                      </c:pt>
                      <c:pt idx="2014">
                        <c:v>#N/A</c:v>
                      </c:pt>
                      <c:pt idx="2015">
                        <c:v>#N/A</c:v>
                      </c:pt>
                      <c:pt idx="2016">
                        <c:v>#N/A</c:v>
                      </c:pt>
                      <c:pt idx="2017">
                        <c:v>#N/A</c:v>
                      </c:pt>
                      <c:pt idx="2018">
                        <c:v>#N/A</c:v>
                      </c:pt>
                      <c:pt idx="2019">
                        <c:v>#N/A</c:v>
                      </c:pt>
                      <c:pt idx="2020">
                        <c:v>#N/A</c:v>
                      </c:pt>
                      <c:pt idx="2021">
                        <c:v>#N/A</c:v>
                      </c:pt>
                      <c:pt idx="2022">
                        <c:v>#N/A</c:v>
                      </c:pt>
                      <c:pt idx="2023">
                        <c:v>#N/A</c:v>
                      </c:pt>
                      <c:pt idx="2024">
                        <c:v>#N/A</c:v>
                      </c:pt>
                      <c:pt idx="2025">
                        <c:v>#N/A</c:v>
                      </c:pt>
                      <c:pt idx="2026">
                        <c:v>#N/A</c:v>
                      </c:pt>
                      <c:pt idx="2027">
                        <c:v>#N/A</c:v>
                      </c:pt>
                      <c:pt idx="2028">
                        <c:v>103.5</c:v>
                      </c:pt>
                      <c:pt idx="2029">
                        <c:v>#N/A</c:v>
                      </c:pt>
                      <c:pt idx="2030">
                        <c:v>#N/A</c:v>
                      </c:pt>
                      <c:pt idx="2031">
                        <c:v>#N/A</c:v>
                      </c:pt>
                      <c:pt idx="2032">
                        <c:v>#N/A</c:v>
                      </c:pt>
                      <c:pt idx="2033">
                        <c:v>#N/A</c:v>
                      </c:pt>
                      <c:pt idx="2034">
                        <c:v>#N/A</c:v>
                      </c:pt>
                      <c:pt idx="2035">
                        <c:v>#N/A</c:v>
                      </c:pt>
                      <c:pt idx="2036">
                        <c:v>#N/A</c:v>
                      </c:pt>
                      <c:pt idx="2037">
                        <c:v>#N/A</c:v>
                      </c:pt>
                      <c:pt idx="2038">
                        <c:v>#N/A</c:v>
                      </c:pt>
                      <c:pt idx="2039">
                        <c:v>#N/A</c:v>
                      </c:pt>
                      <c:pt idx="2040">
                        <c:v>#N/A</c:v>
                      </c:pt>
                      <c:pt idx="2041">
                        <c:v>#N/A</c:v>
                      </c:pt>
                      <c:pt idx="2042">
                        <c:v>#N/A</c:v>
                      </c:pt>
                      <c:pt idx="2043">
                        <c:v>#N/A</c:v>
                      </c:pt>
                      <c:pt idx="2044">
                        <c:v>#N/A</c:v>
                      </c:pt>
                      <c:pt idx="2045">
                        <c:v>#N/A</c:v>
                      </c:pt>
                      <c:pt idx="2046">
                        <c:v>103.6</c:v>
                      </c:pt>
                      <c:pt idx="2047">
                        <c:v>#N/A</c:v>
                      </c:pt>
                      <c:pt idx="2048">
                        <c:v>#N/A</c:v>
                      </c:pt>
                      <c:pt idx="2049">
                        <c:v>#N/A</c:v>
                      </c:pt>
                      <c:pt idx="2050">
                        <c:v>#N/A</c:v>
                      </c:pt>
                      <c:pt idx="2051">
                        <c:v>#N/A</c:v>
                      </c:pt>
                      <c:pt idx="2052">
                        <c:v>#N/A</c:v>
                      </c:pt>
                      <c:pt idx="2053">
                        <c:v>#N/A</c:v>
                      </c:pt>
                      <c:pt idx="2054">
                        <c:v>#N/A</c:v>
                      </c:pt>
                      <c:pt idx="2055">
                        <c:v>#N/A</c:v>
                      </c:pt>
                      <c:pt idx="2056">
                        <c:v>#N/A</c:v>
                      </c:pt>
                      <c:pt idx="2057">
                        <c:v>#N/A</c:v>
                      </c:pt>
                      <c:pt idx="2058">
                        <c:v>#N/A</c:v>
                      </c:pt>
                      <c:pt idx="2059">
                        <c:v>#N/A</c:v>
                      </c:pt>
                      <c:pt idx="2060">
                        <c:v>#N/A</c:v>
                      </c:pt>
                      <c:pt idx="2061">
                        <c:v>#N/A</c:v>
                      </c:pt>
                      <c:pt idx="2062">
                        <c:v>#N/A</c:v>
                      </c:pt>
                      <c:pt idx="2063">
                        <c:v>#N/A</c:v>
                      </c:pt>
                      <c:pt idx="2064">
                        <c:v>#N/A</c:v>
                      </c:pt>
                      <c:pt idx="2065">
                        <c:v>#N/A</c:v>
                      </c:pt>
                      <c:pt idx="2066">
                        <c:v>#N/A</c:v>
                      </c:pt>
                      <c:pt idx="2067">
                        <c:v>#N/A</c:v>
                      </c:pt>
                      <c:pt idx="2068">
                        <c:v>103.5</c:v>
                      </c:pt>
                      <c:pt idx="2069">
                        <c:v>#N/A</c:v>
                      </c:pt>
                      <c:pt idx="2070">
                        <c:v>#N/A</c:v>
                      </c:pt>
                      <c:pt idx="2071">
                        <c:v>#N/A</c:v>
                      </c:pt>
                      <c:pt idx="2072">
                        <c:v>#N/A</c:v>
                      </c:pt>
                      <c:pt idx="2073">
                        <c:v>#N/A</c:v>
                      </c:pt>
                      <c:pt idx="2074">
                        <c:v>#N/A</c:v>
                      </c:pt>
                      <c:pt idx="2075">
                        <c:v>#N/A</c:v>
                      </c:pt>
                      <c:pt idx="2076">
                        <c:v>#N/A</c:v>
                      </c:pt>
                      <c:pt idx="2077">
                        <c:v>#N/A</c:v>
                      </c:pt>
                      <c:pt idx="2078">
                        <c:v>#N/A</c:v>
                      </c:pt>
                      <c:pt idx="2079">
                        <c:v>#N/A</c:v>
                      </c:pt>
                      <c:pt idx="2080">
                        <c:v>#N/A</c:v>
                      </c:pt>
                      <c:pt idx="2081">
                        <c:v>#N/A</c:v>
                      </c:pt>
                      <c:pt idx="2082">
                        <c:v>#N/A</c:v>
                      </c:pt>
                      <c:pt idx="2083">
                        <c:v>#N/A</c:v>
                      </c:pt>
                      <c:pt idx="2084">
                        <c:v>#N/A</c:v>
                      </c:pt>
                      <c:pt idx="2085">
                        <c:v>#N/A</c:v>
                      </c:pt>
                      <c:pt idx="2086">
                        <c:v>#N/A</c:v>
                      </c:pt>
                      <c:pt idx="2087">
                        <c:v>#N/A</c:v>
                      </c:pt>
                      <c:pt idx="2088">
                        <c:v>#N/A</c:v>
                      </c:pt>
                      <c:pt idx="2089">
                        <c:v>102.7</c:v>
                      </c:pt>
                      <c:pt idx="2090">
                        <c:v>#N/A</c:v>
                      </c:pt>
                      <c:pt idx="2091">
                        <c:v>#N/A</c:v>
                      </c:pt>
                      <c:pt idx="2092">
                        <c:v>#N/A</c:v>
                      </c:pt>
                      <c:pt idx="2093">
                        <c:v>#N/A</c:v>
                      </c:pt>
                      <c:pt idx="2094">
                        <c:v>#N/A</c:v>
                      </c:pt>
                      <c:pt idx="2095">
                        <c:v>#N/A</c:v>
                      </c:pt>
                      <c:pt idx="2096">
                        <c:v>#N/A</c:v>
                      </c:pt>
                      <c:pt idx="2097">
                        <c:v>#N/A</c:v>
                      </c:pt>
                      <c:pt idx="2098">
                        <c:v>#N/A</c:v>
                      </c:pt>
                      <c:pt idx="2099">
                        <c:v>#N/A</c:v>
                      </c:pt>
                      <c:pt idx="2100">
                        <c:v>#N/A</c:v>
                      </c:pt>
                      <c:pt idx="2101">
                        <c:v>#N/A</c:v>
                      </c:pt>
                      <c:pt idx="2102">
                        <c:v>#N/A</c:v>
                      </c:pt>
                      <c:pt idx="2103">
                        <c:v>#N/A</c:v>
                      </c:pt>
                      <c:pt idx="2104">
                        <c:v>#N/A</c:v>
                      </c:pt>
                      <c:pt idx="2105">
                        <c:v>#N/A</c:v>
                      </c:pt>
                      <c:pt idx="2106">
                        <c:v>#N/A</c:v>
                      </c:pt>
                      <c:pt idx="2107">
                        <c:v>#N/A</c:v>
                      </c:pt>
                      <c:pt idx="2108">
                        <c:v>102.2</c:v>
                      </c:pt>
                      <c:pt idx="2109">
                        <c:v>#N/A</c:v>
                      </c:pt>
                      <c:pt idx="2110">
                        <c:v>#N/A</c:v>
                      </c:pt>
                      <c:pt idx="2111">
                        <c:v>#N/A</c:v>
                      </c:pt>
                      <c:pt idx="2112">
                        <c:v>#N/A</c:v>
                      </c:pt>
                      <c:pt idx="2113">
                        <c:v>#N/A</c:v>
                      </c:pt>
                      <c:pt idx="2114">
                        <c:v>#N/A</c:v>
                      </c:pt>
                      <c:pt idx="2115">
                        <c:v>#N/A</c:v>
                      </c:pt>
                      <c:pt idx="2116">
                        <c:v>#N/A</c:v>
                      </c:pt>
                      <c:pt idx="2117">
                        <c:v>#N/A</c:v>
                      </c:pt>
                      <c:pt idx="2118">
                        <c:v>#N/A</c:v>
                      </c:pt>
                      <c:pt idx="2119">
                        <c:v>#N/A</c:v>
                      </c:pt>
                      <c:pt idx="2120">
                        <c:v>#N/A</c:v>
                      </c:pt>
                      <c:pt idx="2121">
                        <c:v>#N/A</c:v>
                      </c:pt>
                      <c:pt idx="2122">
                        <c:v>#N/A</c:v>
                      </c:pt>
                      <c:pt idx="2123">
                        <c:v>#N/A</c:v>
                      </c:pt>
                      <c:pt idx="2124">
                        <c:v>#N/A</c:v>
                      </c:pt>
                      <c:pt idx="2125">
                        <c:v>#N/A</c:v>
                      </c:pt>
                      <c:pt idx="2126">
                        <c:v>#N/A</c:v>
                      </c:pt>
                      <c:pt idx="2127">
                        <c:v>#N/A</c:v>
                      </c:pt>
                      <c:pt idx="2128">
                        <c:v>101.6</c:v>
                      </c:pt>
                      <c:pt idx="2129">
                        <c:v>#N/A</c:v>
                      </c:pt>
                      <c:pt idx="2130">
                        <c:v>#N/A</c:v>
                      </c:pt>
                      <c:pt idx="2131">
                        <c:v>#N/A</c:v>
                      </c:pt>
                      <c:pt idx="2132">
                        <c:v>#N/A</c:v>
                      </c:pt>
                      <c:pt idx="2133">
                        <c:v>#N/A</c:v>
                      </c:pt>
                      <c:pt idx="2134">
                        <c:v>#N/A</c:v>
                      </c:pt>
                      <c:pt idx="2135">
                        <c:v>#N/A</c:v>
                      </c:pt>
                      <c:pt idx="2136">
                        <c:v>#N/A</c:v>
                      </c:pt>
                      <c:pt idx="2137">
                        <c:v>#N/A</c:v>
                      </c:pt>
                      <c:pt idx="2138">
                        <c:v>#N/A</c:v>
                      </c:pt>
                      <c:pt idx="2139">
                        <c:v>#N/A</c:v>
                      </c:pt>
                      <c:pt idx="2140">
                        <c:v>#N/A</c:v>
                      </c:pt>
                      <c:pt idx="2141">
                        <c:v>#N/A</c:v>
                      </c:pt>
                      <c:pt idx="2142">
                        <c:v>#N/A</c:v>
                      </c:pt>
                      <c:pt idx="2143">
                        <c:v>#N/A</c:v>
                      </c:pt>
                      <c:pt idx="2144">
                        <c:v>#N/A</c:v>
                      </c:pt>
                      <c:pt idx="2145">
                        <c:v>#N/A</c:v>
                      </c:pt>
                      <c:pt idx="2146">
                        <c:v>#N/A</c:v>
                      </c:pt>
                      <c:pt idx="2147">
                        <c:v>#N/A</c:v>
                      </c:pt>
                      <c:pt idx="2148">
                        <c:v>#N/A</c:v>
                      </c:pt>
                      <c:pt idx="2149">
                        <c:v>#N/A</c:v>
                      </c:pt>
                      <c:pt idx="2150">
                        <c:v>#N/A</c:v>
                      </c:pt>
                      <c:pt idx="2151">
                        <c:v>100.7</c:v>
                      </c:pt>
                      <c:pt idx="2152">
                        <c:v>#N/A</c:v>
                      </c:pt>
                      <c:pt idx="2153">
                        <c:v>#N/A</c:v>
                      </c:pt>
                      <c:pt idx="2154">
                        <c:v>#N/A</c:v>
                      </c:pt>
                      <c:pt idx="2155">
                        <c:v>#N/A</c:v>
                      </c:pt>
                      <c:pt idx="2156">
                        <c:v>#N/A</c:v>
                      </c:pt>
                      <c:pt idx="2157">
                        <c:v>#N/A</c:v>
                      </c:pt>
                      <c:pt idx="2158">
                        <c:v>#N/A</c:v>
                      </c:pt>
                      <c:pt idx="2159">
                        <c:v>#N/A</c:v>
                      </c:pt>
                      <c:pt idx="2160">
                        <c:v>#N/A</c:v>
                      </c:pt>
                      <c:pt idx="2161">
                        <c:v>#N/A</c:v>
                      </c:pt>
                      <c:pt idx="2162">
                        <c:v>#N/A</c:v>
                      </c:pt>
                      <c:pt idx="2163">
                        <c:v>#N/A</c:v>
                      </c:pt>
                      <c:pt idx="2164">
                        <c:v>#N/A</c:v>
                      </c:pt>
                      <c:pt idx="2165">
                        <c:v>#N/A</c:v>
                      </c:pt>
                      <c:pt idx="2166">
                        <c:v>#N/A</c:v>
                      </c:pt>
                      <c:pt idx="2167">
                        <c:v>#N/A</c:v>
                      </c:pt>
                      <c:pt idx="2168">
                        <c:v>#N/A</c:v>
                      </c:pt>
                      <c:pt idx="2169">
                        <c:v>#N/A</c:v>
                      </c:pt>
                      <c:pt idx="2170">
                        <c:v>#N/A</c:v>
                      </c:pt>
                      <c:pt idx="2171">
                        <c:v>#N/A</c:v>
                      </c:pt>
                      <c:pt idx="2172">
                        <c:v>100.4</c:v>
                      </c:pt>
                      <c:pt idx="2173">
                        <c:v>#N/A</c:v>
                      </c:pt>
                      <c:pt idx="2174">
                        <c:v>#N/A</c:v>
                      </c:pt>
                      <c:pt idx="2175">
                        <c:v>#N/A</c:v>
                      </c:pt>
                      <c:pt idx="2176">
                        <c:v>#N/A</c:v>
                      </c:pt>
                      <c:pt idx="2177">
                        <c:v>#N/A</c:v>
                      </c:pt>
                      <c:pt idx="2178">
                        <c:v>#N/A</c:v>
                      </c:pt>
                      <c:pt idx="2179">
                        <c:v>#N/A</c:v>
                      </c:pt>
                      <c:pt idx="2180">
                        <c:v>#N/A</c:v>
                      </c:pt>
                      <c:pt idx="2181">
                        <c:v>#N/A</c:v>
                      </c:pt>
                      <c:pt idx="2182">
                        <c:v>#N/A</c:v>
                      </c:pt>
                      <c:pt idx="2183">
                        <c:v>#N/A</c:v>
                      </c:pt>
                      <c:pt idx="2184">
                        <c:v>#N/A</c:v>
                      </c:pt>
                      <c:pt idx="2185">
                        <c:v>#N/A</c:v>
                      </c:pt>
                      <c:pt idx="2186">
                        <c:v>#N/A</c:v>
                      </c:pt>
                      <c:pt idx="2187">
                        <c:v>#N/A</c:v>
                      </c:pt>
                      <c:pt idx="2188">
                        <c:v>#N/A</c:v>
                      </c:pt>
                      <c:pt idx="2189">
                        <c:v>#N/A</c:v>
                      </c:pt>
                      <c:pt idx="2190">
                        <c:v>#N/A</c:v>
                      </c:pt>
                      <c:pt idx="2191">
                        <c:v>#N/A</c:v>
                      </c:pt>
                      <c:pt idx="2192">
                        <c:v>#N/A</c:v>
                      </c:pt>
                      <c:pt idx="2193">
                        <c:v>#N/A</c:v>
                      </c:pt>
                      <c:pt idx="2194">
                        <c:v>99.9</c:v>
                      </c:pt>
                      <c:pt idx="2195">
                        <c:v>#N/A</c:v>
                      </c:pt>
                      <c:pt idx="2196">
                        <c:v>#N/A</c:v>
                      </c:pt>
                      <c:pt idx="2197">
                        <c:v>#N/A</c:v>
                      </c:pt>
                      <c:pt idx="2198">
                        <c:v>#N/A</c:v>
                      </c:pt>
                      <c:pt idx="2199">
                        <c:v>#N/A</c:v>
                      </c:pt>
                      <c:pt idx="2200">
                        <c:v>#N/A</c:v>
                      </c:pt>
                      <c:pt idx="2201">
                        <c:v>#N/A</c:v>
                      </c:pt>
                      <c:pt idx="2202">
                        <c:v>#N/A</c:v>
                      </c:pt>
                      <c:pt idx="2203">
                        <c:v>#N/A</c:v>
                      </c:pt>
                      <c:pt idx="2204">
                        <c:v>#N/A</c:v>
                      </c:pt>
                      <c:pt idx="2205">
                        <c:v>#N/A</c:v>
                      </c:pt>
                      <c:pt idx="2206">
                        <c:v>#N/A</c:v>
                      </c:pt>
                      <c:pt idx="2207">
                        <c:v>#N/A</c:v>
                      </c:pt>
                      <c:pt idx="2208">
                        <c:v>#N/A</c:v>
                      </c:pt>
                      <c:pt idx="2209">
                        <c:v>#N/A</c:v>
                      </c:pt>
                      <c:pt idx="2210">
                        <c:v>#N/A</c:v>
                      </c:pt>
                      <c:pt idx="2211">
                        <c:v>99.8</c:v>
                      </c:pt>
                      <c:pt idx="2212">
                        <c:v>#N/A</c:v>
                      </c:pt>
                      <c:pt idx="2213">
                        <c:v>#N/A</c:v>
                      </c:pt>
                      <c:pt idx="2214">
                        <c:v>#N/A</c:v>
                      </c:pt>
                      <c:pt idx="2215">
                        <c:v>#N/A</c:v>
                      </c:pt>
                      <c:pt idx="2216">
                        <c:v>#N/A</c:v>
                      </c:pt>
                      <c:pt idx="2217">
                        <c:v>#N/A</c:v>
                      </c:pt>
                      <c:pt idx="2218">
                        <c:v>#N/A</c:v>
                      </c:pt>
                      <c:pt idx="2219">
                        <c:v>#N/A</c:v>
                      </c:pt>
                      <c:pt idx="2220">
                        <c:v>#N/A</c:v>
                      </c:pt>
                      <c:pt idx="2221">
                        <c:v>#N/A</c:v>
                      </c:pt>
                      <c:pt idx="2222">
                        <c:v>#N/A</c:v>
                      </c:pt>
                      <c:pt idx="2223">
                        <c:v>#N/A</c:v>
                      </c:pt>
                      <c:pt idx="2224">
                        <c:v>#N/A</c:v>
                      </c:pt>
                      <c:pt idx="2225">
                        <c:v>#N/A</c:v>
                      </c:pt>
                      <c:pt idx="2226">
                        <c:v>#N/A</c:v>
                      </c:pt>
                      <c:pt idx="2227">
                        <c:v>#N/A</c:v>
                      </c:pt>
                      <c:pt idx="2228">
                        <c:v>#N/A</c:v>
                      </c:pt>
                      <c:pt idx="2229">
                        <c:v>#N/A</c:v>
                      </c:pt>
                      <c:pt idx="2230">
                        <c:v>#N/A</c:v>
                      </c:pt>
                      <c:pt idx="2231">
                        <c:v>#N/A</c:v>
                      </c:pt>
                      <c:pt idx="2232">
                        <c:v>98.8</c:v>
                      </c:pt>
                      <c:pt idx="2233">
                        <c:v>#N/A</c:v>
                      </c:pt>
                      <c:pt idx="2234">
                        <c:v>#N/A</c:v>
                      </c:pt>
                      <c:pt idx="2235">
                        <c:v>#N/A</c:v>
                      </c:pt>
                      <c:pt idx="2236">
                        <c:v>#N/A</c:v>
                      </c:pt>
                      <c:pt idx="2237">
                        <c:v>#N/A</c:v>
                      </c:pt>
                      <c:pt idx="2238">
                        <c:v>#N/A</c:v>
                      </c:pt>
                      <c:pt idx="2239">
                        <c:v>#N/A</c:v>
                      </c:pt>
                      <c:pt idx="2240">
                        <c:v>#N/A</c:v>
                      </c:pt>
                      <c:pt idx="2241">
                        <c:v>#N/A</c:v>
                      </c:pt>
                      <c:pt idx="2242">
                        <c:v>#N/A</c:v>
                      </c:pt>
                      <c:pt idx="2243">
                        <c:v>#N/A</c:v>
                      </c:pt>
                      <c:pt idx="2244">
                        <c:v>#N/A</c:v>
                      </c:pt>
                      <c:pt idx="2245">
                        <c:v>#N/A</c:v>
                      </c:pt>
                      <c:pt idx="2246">
                        <c:v>#N/A</c:v>
                      </c:pt>
                      <c:pt idx="2247">
                        <c:v>#N/A</c:v>
                      </c:pt>
                      <c:pt idx="2248">
                        <c:v>#N/A</c:v>
                      </c:pt>
                      <c:pt idx="2249">
                        <c:v>#N/A</c:v>
                      </c:pt>
                      <c:pt idx="2250">
                        <c:v>#N/A</c:v>
                      </c:pt>
                      <c:pt idx="2251">
                        <c:v>#N/A</c:v>
                      </c:pt>
                      <c:pt idx="2252">
                        <c:v>#N/A</c:v>
                      </c:pt>
                      <c:pt idx="2253">
                        <c:v>#N/A</c:v>
                      </c:pt>
                      <c:pt idx="2254">
                        <c:v>#N/A</c:v>
                      </c:pt>
                      <c:pt idx="2255">
                        <c:v>98.6</c:v>
                      </c:pt>
                      <c:pt idx="2256">
                        <c:v>#N/A</c:v>
                      </c:pt>
                      <c:pt idx="2257">
                        <c:v>#N/A</c:v>
                      </c:pt>
                      <c:pt idx="2258">
                        <c:v>#N/A</c:v>
                      </c:pt>
                      <c:pt idx="2259">
                        <c:v>#N/A</c:v>
                      </c:pt>
                      <c:pt idx="2260">
                        <c:v>#N/A</c:v>
                      </c:pt>
                      <c:pt idx="2261">
                        <c:v>#N/A</c:v>
                      </c:pt>
                      <c:pt idx="2262">
                        <c:v>#N/A</c:v>
                      </c:pt>
                      <c:pt idx="2263">
                        <c:v>#N/A</c:v>
                      </c:pt>
                      <c:pt idx="2264">
                        <c:v>#N/A</c:v>
                      </c:pt>
                      <c:pt idx="2265">
                        <c:v>#N/A</c:v>
                      </c:pt>
                      <c:pt idx="2266">
                        <c:v>#N/A</c:v>
                      </c:pt>
                      <c:pt idx="2267">
                        <c:v>#N/A</c:v>
                      </c:pt>
                      <c:pt idx="2268">
                        <c:v>#N/A</c:v>
                      </c:pt>
                      <c:pt idx="2269">
                        <c:v>#N/A</c:v>
                      </c:pt>
                      <c:pt idx="2270">
                        <c:v>#N/A</c:v>
                      </c:pt>
                      <c:pt idx="2271">
                        <c:v>#N/A</c:v>
                      </c:pt>
                      <c:pt idx="2272">
                        <c:v>#N/A</c:v>
                      </c:pt>
                      <c:pt idx="2273">
                        <c:v>#N/A</c:v>
                      </c:pt>
                      <c:pt idx="2274">
                        <c:v>#N/A</c:v>
                      </c:pt>
                      <c:pt idx="2275">
                        <c:v>#N/A</c:v>
                      </c:pt>
                      <c:pt idx="2276">
                        <c:v>97.9</c:v>
                      </c:pt>
                      <c:pt idx="2277">
                        <c:v>#N/A</c:v>
                      </c:pt>
                      <c:pt idx="2278">
                        <c:v>#N/A</c:v>
                      </c:pt>
                      <c:pt idx="2279">
                        <c:v>#N/A</c:v>
                      </c:pt>
                      <c:pt idx="2280">
                        <c:v>#N/A</c:v>
                      </c:pt>
                      <c:pt idx="2281">
                        <c:v>#N/A</c:v>
                      </c:pt>
                      <c:pt idx="2282">
                        <c:v>#N/A</c:v>
                      </c:pt>
                      <c:pt idx="2283">
                        <c:v>#N/A</c:v>
                      </c:pt>
                      <c:pt idx="2284">
                        <c:v>#N/A</c:v>
                      </c:pt>
                      <c:pt idx="2285">
                        <c:v>#N/A</c:v>
                      </c:pt>
                      <c:pt idx="2286">
                        <c:v>#N/A</c:v>
                      </c:pt>
                      <c:pt idx="2287">
                        <c:v>#N/A</c:v>
                      </c:pt>
                      <c:pt idx="2288">
                        <c:v>#N/A</c:v>
                      </c:pt>
                      <c:pt idx="2289">
                        <c:v>97.8</c:v>
                      </c:pt>
                      <c:pt idx="2290">
                        <c:v>#N/A</c:v>
                      </c:pt>
                      <c:pt idx="2291">
                        <c:v>#N/A</c:v>
                      </c:pt>
                      <c:pt idx="2292">
                        <c:v>#N/A</c:v>
                      </c:pt>
                      <c:pt idx="2293">
                        <c:v>#N/A</c:v>
                      </c:pt>
                      <c:pt idx="2294">
                        <c:v>#N/A</c:v>
                      </c:pt>
                      <c:pt idx="2295">
                        <c:v>#N/A</c:v>
                      </c:pt>
                      <c:pt idx="2296">
                        <c:v>#N/A</c:v>
                      </c:pt>
                      <c:pt idx="2297">
                        <c:v>#N/A</c:v>
                      </c:pt>
                      <c:pt idx="2298">
                        <c:v>#N/A</c:v>
                      </c:pt>
                      <c:pt idx="2299">
                        <c:v>#N/A</c:v>
                      </c:pt>
                      <c:pt idx="2300">
                        <c:v>#N/A</c:v>
                      </c:pt>
                      <c:pt idx="2301">
                        <c:v>#N/A</c:v>
                      </c:pt>
                      <c:pt idx="2302">
                        <c:v>#N/A</c:v>
                      </c:pt>
                      <c:pt idx="2303">
                        <c:v>#N/A</c:v>
                      </c:pt>
                      <c:pt idx="2304">
                        <c:v>#N/A</c:v>
                      </c:pt>
                      <c:pt idx="2305">
                        <c:v>#N/A</c:v>
                      </c:pt>
                      <c:pt idx="2306">
                        <c:v>#N/A</c:v>
                      </c:pt>
                      <c:pt idx="2307">
                        <c:v>#N/A</c:v>
                      </c:pt>
                      <c:pt idx="2308">
                        <c:v>#N/A</c:v>
                      </c:pt>
                      <c:pt idx="2309">
                        <c:v>#N/A</c:v>
                      </c:pt>
                      <c:pt idx="2310">
                        <c:v>#N/A</c:v>
                      </c:pt>
                      <c:pt idx="2311">
                        <c:v>#N/A</c:v>
                      </c:pt>
                      <c:pt idx="2312">
                        <c:v>97.7</c:v>
                      </c:pt>
                      <c:pt idx="2313">
                        <c:v>#N/A</c:v>
                      </c:pt>
                      <c:pt idx="2314">
                        <c:v>#N/A</c:v>
                      </c:pt>
                      <c:pt idx="2315">
                        <c:v>#N/A</c:v>
                      </c:pt>
                      <c:pt idx="2316">
                        <c:v>#N/A</c:v>
                      </c:pt>
                      <c:pt idx="2317">
                        <c:v>#N/A</c:v>
                      </c:pt>
                      <c:pt idx="2318">
                        <c:v>#N/A</c:v>
                      </c:pt>
                      <c:pt idx="2319">
                        <c:v>#N/A</c:v>
                      </c:pt>
                      <c:pt idx="2320">
                        <c:v>#N/A</c:v>
                      </c:pt>
                      <c:pt idx="2321">
                        <c:v>#N/A</c:v>
                      </c:pt>
                      <c:pt idx="2322">
                        <c:v>#N/A</c:v>
                      </c:pt>
                      <c:pt idx="2323">
                        <c:v>#N/A</c:v>
                      </c:pt>
                      <c:pt idx="2324">
                        <c:v>#N/A</c:v>
                      </c:pt>
                      <c:pt idx="2325">
                        <c:v>#N/A</c:v>
                      </c:pt>
                      <c:pt idx="2326">
                        <c:v>#N/A</c:v>
                      </c:pt>
                      <c:pt idx="2327">
                        <c:v>#N/A</c:v>
                      </c:pt>
                      <c:pt idx="2328">
                        <c:v>#N/A</c:v>
                      </c:pt>
                      <c:pt idx="2329">
                        <c:v>#N/A</c:v>
                      </c:pt>
                      <c:pt idx="2330">
                        <c:v>#N/A</c:v>
                      </c:pt>
                      <c:pt idx="2331">
                        <c:v>#N/A</c:v>
                      </c:pt>
                      <c:pt idx="2332">
                        <c:v>#N/A</c:v>
                      </c:pt>
                      <c:pt idx="2333">
                        <c:v>#N/A</c:v>
                      </c:pt>
                      <c:pt idx="2334">
                        <c:v>98.6</c:v>
                      </c:pt>
                      <c:pt idx="2335">
                        <c:v>#N/A</c:v>
                      </c:pt>
                      <c:pt idx="2336">
                        <c:v>#N/A</c:v>
                      </c:pt>
                      <c:pt idx="2337">
                        <c:v>#N/A</c:v>
                      </c:pt>
                      <c:pt idx="2338">
                        <c:v>#N/A</c:v>
                      </c:pt>
                      <c:pt idx="2339">
                        <c:v>#N/A</c:v>
                      </c:pt>
                      <c:pt idx="2340">
                        <c:v>#N/A</c:v>
                      </c:pt>
                      <c:pt idx="2341">
                        <c:v>#N/A</c:v>
                      </c:pt>
                      <c:pt idx="2342">
                        <c:v>#N/A</c:v>
                      </c:pt>
                      <c:pt idx="2343">
                        <c:v>#N/A</c:v>
                      </c:pt>
                      <c:pt idx="2344">
                        <c:v>#N/A</c:v>
                      </c:pt>
                      <c:pt idx="2345">
                        <c:v>#N/A</c:v>
                      </c:pt>
                      <c:pt idx="2346">
                        <c:v>#N/A</c:v>
                      </c:pt>
                      <c:pt idx="2347">
                        <c:v>#N/A</c:v>
                      </c:pt>
                      <c:pt idx="2348">
                        <c:v>#N/A</c:v>
                      </c:pt>
                      <c:pt idx="2349">
                        <c:v>#N/A</c:v>
                      </c:pt>
                      <c:pt idx="2350">
                        <c:v>#N/A</c:v>
                      </c:pt>
                      <c:pt idx="2351">
                        <c:v>#N/A</c:v>
                      </c:pt>
                      <c:pt idx="2352">
                        <c:v>#N/A</c:v>
                      </c:pt>
                      <c:pt idx="2353">
                        <c:v>100</c:v>
                      </c:pt>
                      <c:pt idx="2354">
                        <c:v>#N/A</c:v>
                      </c:pt>
                      <c:pt idx="2355">
                        <c:v>#N/A</c:v>
                      </c:pt>
                      <c:pt idx="2356">
                        <c:v>#N/A</c:v>
                      </c:pt>
                      <c:pt idx="2357">
                        <c:v>#N/A</c:v>
                      </c:pt>
                      <c:pt idx="2358">
                        <c:v>#N/A</c:v>
                      </c:pt>
                      <c:pt idx="2359">
                        <c:v>#N/A</c:v>
                      </c:pt>
                      <c:pt idx="2360">
                        <c:v>#N/A</c:v>
                      </c:pt>
                      <c:pt idx="2361">
                        <c:v>#N/A</c:v>
                      </c:pt>
                      <c:pt idx="2362">
                        <c:v>#N/A</c:v>
                      </c:pt>
                      <c:pt idx="2363">
                        <c:v>#N/A</c:v>
                      </c:pt>
                      <c:pt idx="2364">
                        <c:v>#N/A</c:v>
                      </c:pt>
                      <c:pt idx="2365">
                        <c:v>#N/A</c:v>
                      </c:pt>
                      <c:pt idx="2366">
                        <c:v>#N/A</c:v>
                      </c:pt>
                      <c:pt idx="2367">
                        <c:v>#N/A</c:v>
                      </c:pt>
                      <c:pt idx="2368">
                        <c:v>#N/A</c:v>
                      </c:pt>
                      <c:pt idx="2369">
                        <c:v>#N/A</c:v>
                      </c:pt>
                      <c:pt idx="2370">
                        <c:v>#N/A</c:v>
                      </c:pt>
                      <c:pt idx="2371">
                        <c:v>#N/A</c:v>
                      </c:pt>
                      <c:pt idx="2372">
                        <c:v>#N/A</c:v>
                      </c:pt>
                      <c:pt idx="2373">
                        <c:v>#N/A</c:v>
                      </c:pt>
                      <c:pt idx="2374">
                        <c:v>100.3</c:v>
                      </c:pt>
                      <c:pt idx="2375">
                        <c:v>#N/A</c:v>
                      </c:pt>
                      <c:pt idx="2376">
                        <c:v>#N/A</c:v>
                      </c:pt>
                      <c:pt idx="2377">
                        <c:v>#N/A</c:v>
                      </c:pt>
                      <c:pt idx="2378">
                        <c:v>#N/A</c:v>
                      </c:pt>
                      <c:pt idx="2379">
                        <c:v>#N/A</c:v>
                      </c:pt>
                      <c:pt idx="2380">
                        <c:v>#N/A</c:v>
                      </c:pt>
                      <c:pt idx="2381">
                        <c:v>#N/A</c:v>
                      </c:pt>
                      <c:pt idx="2382">
                        <c:v>#N/A</c:v>
                      </c:pt>
                      <c:pt idx="2383">
                        <c:v>#N/A</c:v>
                      </c:pt>
                      <c:pt idx="2384">
                        <c:v>#N/A</c:v>
                      </c:pt>
                      <c:pt idx="2385">
                        <c:v>#N/A</c:v>
                      </c:pt>
                      <c:pt idx="2386">
                        <c:v>#N/A</c:v>
                      </c:pt>
                      <c:pt idx="2387">
                        <c:v>#N/A</c:v>
                      </c:pt>
                      <c:pt idx="2388">
                        <c:v>#N/A</c:v>
                      </c:pt>
                      <c:pt idx="2389">
                        <c:v>#N/A</c:v>
                      </c:pt>
                      <c:pt idx="2390">
                        <c:v>#N/A</c:v>
                      </c:pt>
                      <c:pt idx="2391">
                        <c:v>#N/A</c:v>
                      </c:pt>
                      <c:pt idx="2392">
                        <c:v>#N/A</c:v>
                      </c:pt>
                      <c:pt idx="2393">
                        <c:v>#N/A</c:v>
                      </c:pt>
                      <c:pt idx="2394">
                        <c:v>#N/A</c:v>
                      </c:pt>
                      <c:pt idx="2395">
                        <c:v>#N/A</c:v>
                      </c:pt>
                      <c:pt idx="2396">
                        <c:v>#N/A</c:v>
                      </c:pt>
                      <c:pt idx="2397">
                        <c:v>100.1</c:v>
                      </c:pt>
                      <c:pt idx="2398">
                        <c:v>#N/A</c:v>
                      </c:pt>
                      <c:pt idx="2399">
                        <c:v>#N/A</c:v>
                      </c:pt>
                      <c:pt idx="2400">
                        <c:v>#N/A</c:v>
                      </c:pt>
                      <c:pt idx="2401">
                        <c:v>#N/A</c:v>
                      </c:pt>
                      <c:pt idx="2402">
                        <c:v>#N/A</c:v>
                      </c:pt>
                      <c:pt idx="2403">
                        <c:v>#N/A</c:v>
                      </c:pt>
                      <c:pt idx="2404">
                        <c:v>#N/A</c:v>
                      </c:pt>
                      <c:pt idx="2405">
                        <c:v>#N/A</c:v>
                      </c:pt>
                      <c:pt idx="2406">
                        <c:v>#N/A</c:v>
                      </c:pt>
                      <c:pt idx="2407">
                        <c:v>#N/A</c:v>
                      </c:pt>
                      <c:pt idx="2408">
                        <c:v>#N/A</c:v>
                      </c:pt>
                      <c:pt idx="2409">
                        <c:v>#N/A</c:v>
                      </c:pt>
                      <c:pt idx="2410">
                        <c:v>#N/A</c:v>
                      </c:pt>
                      <c:pt idx="2411">
                        <c:v>#N/A</c:v>
                      </c:pt>
                      <c:pt idx="2412">
                        <c:v>#N/A</c:v>
                      </c:pt>
                      <c:pt idx="2413">
                        <c:v>#N/A</c:v>
                      </c:pt>
                      <c:pt idx="2414">
                        <c:v>#N/A</c:v>
                      </c:pt>
                      <c:pt idx="2415">
                        <c:v>#N/A</c:v>
                      </c:pt>
                      <c:pt idx="2416">
                        <c:v>#N/A</c:v>
                      </c:pt>
                      <c:pt idx="2417">
                        <c:v>#N/A</c:v>
                      </c:pt>
                      <c:pt idx="2418">
                        <c:v>#N/A</c:v>
                      </c:pt>
                      <c:pt idx="2419">
                        <c:v>99.7</c:v>
                      </c:pt>
                      <c:pt idx="2420">
                        <c:v>#N/A</c:v>
                      </c:pt>
                      <c:pt idx="2421">
                        <c:v>#N/A</c:v>
                      </c:pt>
                      <c:pt idx="2422">
                        <c:v>#N/A</c:v>
                      </c:pt>
                      <c:pt idx="2423">
                        <c:v>#N/A</c:v>
                      </c:pt>
                      <c:pt idx="2424">
                        <c:v>#N/A</c:v>
                      </c:pt>
                      <c:pt idx="2425">
                        <c:v>#N/A</c:v>
                      </c:pt>
                      <c:pt idx="2426">
                        <c:v>#N/A</c:v>
                      </c:pt>
                      <c:pt idx="2427">
                        <c:v>#N/A</c:v>
                      </c:pt>
                      <c:pt idx="2428">
                        <c:v>#N/A</c:v>
                      </c:pt>
                      <c:pt idx="2429">
                        <c:v>#N/A</c:v>
                      </c:pt>
                      <c:pt idx="2430">
                        <c:v>#N/A</c:v>
                      </c:pt>
                      <c:pt idx="2431">
                        <c:v>#N/A</c:v>
                      </c:pt>
                      <c:pt idx="2432">
                        <c:v>#N/A</c:v>
                      </c:pt>
                      <c:pt idx="2433">
                        <c:v>#N/A</c:v>
                      </c:pt>
                      <c:pt idx="2434">
                        <c:v>#N/A</c:v>
                      </c:pt>
                      <c:pt idx="2435">
                        <c:v>#N/A</c:v>
                      </c:pt>
                      <c:pt idx="2436">
                        <c:v>#N/A</c:v>
                      </c:pt>
                      <c:pt idx="2437">
                        <c:v>#N/A</c:v>
                      </c:pt>
                      <c:pt idx="2438">
                        <c:v>#N/A</c:v>
                      </c:pt>
                      <c:pt idx="2439">
                        <c:v>#N/A</c:v>
                      </c:pt>
                      <c:pt idx="2440">
                        <c:v>#N/A</c:v>
                      </c:pt>
                      <c:pt idx="2441">
                        <c:v>101</c:v>
                      </c:pt>
                      <c:pt idx="2442">
                        <c:v>#N/A</c:v>
                      </c:pt>
                      <c:pt idx="2443">
                        <c:v>#N/A</c:v>
                      </c:pt>
                      <c:pt idx="2444">
                        <c:v>#N/A</c:v>
                      </c:pt>
                      <c:pt idx="2445">
                        <c:v>#N/A</c:v>
                      </c:pt>
                      <c:pt idx="2446">
                        <c:v>#N/A</c:v>
                      </c:pt>
                      <c:pt idx="2447">
                        <c:v>#N/A</c:v>
                      </c:pt>
                      <c:pt idx="2448">
                        <c:v>#N/A</c:v>
                      </c:pt>
                      <c:pt idx="2449">
                        <c:v>#N/A</c:v>
                      </c:pt>
                      <c:pt idx="2450">
                        <c:v>#N/A</c:v>
                      </c:pt>
                      <c:pt idx="2451">
                        <c:v>#N/A</c:v>
                      </c:pt>
                      <c:pt idx="2452">
                        <c:v>#N/A</c:v>
                      </c:pt>
                      <c:pt idx="2453">
                        <c:v>#N/A</c:v>
                      </c:pt>
                      <c:pt idx="2454">
                        <c:v>#N/A</c:v>
                      </c:pt>
                      <c:pt idx="2455">
                        <c:v>#N/A</c:v>
                      </c:pt>
                      <c:pt idx="2456">
                        <c:v>#N/A</c:v>
                      </c:pt>
                      <c:pt idx="2457">
                        <c:v>#N/A</c:v>
                      </c:pt>
                      <c:pt idx="2458">
                        <c:v>#N/A</c:v>
                      </c:pt>
                      <c:pt idx="2459">
                        <c:v>105.2</c:v>
                      </c:pt>
                      <c:pt idx="2460">
                        <c:v>#N/A</c:v>
                      </c:pt>
                      <c:pt idx="2461">
                        <c:v>#N/A</c:v>
                      </c:pt>
                      <c:pt idx="2462">
                        <c:v>#N/A</c:v>
                      </c:pt>
                      <c:pt idx="2463">
                        <c:v>#N/A</c:v>
                      </c:pt>
                      <c:pt idx="2464">
                        <c:v>#N/A</c:v>
                      </c:pt>
                      <c:pt idx="2465">
                        <c:v>#N/A</c:v>
                      </c:pt>
                      <c:pt idx="2466">
                        <c:v>#N/A</c:v>
                      </c:pt>
                      <c:pt idx="2467">
                        <c:v>#N/A</c:v>
                      </c:pt>
                      <c:pt idx="2468">
                        <c:v>#N/A</c:v>
                      </c:pt>
                      <c:pt idx="2469">
                        <c:v>#N/A</c:v>
                      </c:pt>
                      <c:pt idx="2470">
                        <c:v>#N/A</c:v>
                      </c:pt>
                      <c:pt idx="2471">
                        <c:v>#N/A</c:v>
                      </c:pt>
                      <c:pt idx="2472">
                        <c:v>#N/A</c:v>
                      </c:pt>
                      <c:pt idx="2473">
                        <c:v>#N/A</c:v>
                      </c:pt>
                      <c:pt idx="2474">
                        <c:v>#N/A</c:v>
                      </c:pt>
                      <c:pt idx="2475">
                        <c:v>#N/A</c:v>
                      </c:pt>
                      <c:pt idx="2476">
                        <c:v>#N/A</c:v>
                      </c:pt>
                      <c:pt idx="2477">
                        <c:v>#N/A</c:v>
                      </c:pt>
                      <c:pt idx="2478">
                        <c:v>#N/A</c:v>
                      </c:pt>
                      <c:pt idx="2479">
                        <c:v>#N/A</c:v>
                      </c:pt>
                      <c:pt idx="2480">
                        <c:v>#N/A</c:v>
                      </c:pt>
                      <c:pt idx="2481">
                        <c:v>108</c:v>
                      </c:pt>
                      <c:pt idx="2482">
                        <c:v>#N/A</c:v>
                      </c:pt>
                      <c:pt idx="2483">
                        <c:v>#N/A</c:v>
                      </c:pt>
                      <c:pt idx="2484">
                        <c:v>#N/A</c:v>
                      </c:pt>
                      <c:pt idx="2485">
                        <c:v>#N/A</c:v>
                      </c:pt>
                      <c:pt idx="2486">
                        <c:v>#N/A</c:v>
                      </c:pt>
                      <c:pt idx="2487">
                        <c:v>#N/A</c:v>
                      </c:pt>
                      <c:pt idx="2488">
                        <c:v>#N/A</c:v>
                      </c:pt>
                      <c:pt idx="2489">
                        <c:v>#N/A</c:v>
                      </c:pt>
                      <c:pt idx="2490">
                        <c:v>#N/A</c:v>
                      </c:pt>
                      <c:pt idx="2491">
                        <c:v>#N/A</c:v>
                      </c:pt>
                      <c:pt idx="2492">
                        <c:v>#N/A</c:v>
                      </c:pt>
                      <c:pt idx="2493">
                        <c:v>#N/A</c:v>
                      </c:pt>
                      <c:pt idx="2494">
                        <c:v>#N/A</c:v>
                      </c:pt>
                      <c:pt idx="2495">
                        <c:v>#N/A</c:v>
                      </c:pt>
                      <c:pt idx="2496">
                        <c:v>#N/A</c:v>
                      </c:pt>
                      <c:pt idx="2497">
                        <c:v>#N/A</c:v>
                      </c:pt>
                      <c:pt idx="2498">
                        <c:v>#N/A</c:v>
                      </c:pt>
                      <c:pt idx="2499">
                        <c:v>#N/A</c:v>
                      </c:pt>
                      <c:pt idx="2500">
                        <c:v>#N/A</c:v>
                      </c:pt>
                      <c:pt idx="2501">
                        <c:v>#N/A</c:v>
                      </c:pt>
                      <c:pt idx="2502">
                        <c:v>#N/A</c:v>
                      </c:pt>
                      <c:pt idx="2503">
                        <c:v>#N/A</c:v>
                      </c:pt>
                      <c:pt idx="2504">
                        <c:v>106.7</c:v>
                      </c:pt>
                      <c:pt idx="2505">
                        <c:v>#N/A</c:v>
                      </c:pt>
                      <c:pt idx="2506">
                        <c:v>#N/A</c:v>
                      </c:pt>
                      <c:pt idx="2507">
                        <c:v>#N/A</c:v>
                      </c:pt>
                      <c:pt idx="2508">
                        <c:v>#N/A</c:v>
                      </c:pt>
                      <c:pt idx="2509">
                        <c:v>#N/A</c:v>
                      </c:pt>
                      <c:pt idx="2510">
                        <c:v>#N/A</c:v>
                      </c:pt>
                      <c:pt idx="2511">
                        <c:v>#N/A</c:v>
                      </c:pt>
                      <c:pt idx="2512">
                        <c:v>#N/A</c:v>
                      </c:pt>
                      <c:pt idx="2513">
                        <c:v>#N/A</c:v>
                      </c:pt>
                      <c:pt idx="2514">
                        <c:v>#N/A</c:v>
                      </c:pt>
                      <c:pt idx="2515">
                        <c:v>#N/A</c:v>
                      </c:pt>
                      <c:pt idx="2516">
                        <c:v>#N/A</c:v>
                      </c:pt>
                      <c:pt idx="2517">
                        <c:v>#N/A</c:v>
                      </c:pt>
                      <c:pt idx="2518">
                        <c:v>#N/A</c:v>
                      </c:pt>
                      <c:pt idx="2519">
                        <c:v>#N/A</c:v>
                      </c:pt>
                      <c:pt idx="2520">
                        <c:v>#N/A</c:v>
                      </c:pt>
                      <c:pt idx="2521">
                        <c:v>#N/A</c:v>
                      </c:pt>
                      <c:pt idx="2522">
                        <c:v>#N/A</c:v>
                      </c:pt>
                      <c:pt idx="2523">
                        <c:v>#N/A</c:v>
                      </c:pt>
                      <c:pt idx="2524">
                        <c:v>105.3</c:v>
                      </c:pt>
                      <c:pt idx="2525">
                        <c:v>#N/A</c:v>
                      </c:pt>
                      <c:pt idx="2526">
                        <c:v>#N/A</c:v>
                      </c:pt>
                      <c:pt idx="2527">
                        <c:v>#N/A</c:v>
                      </c:pt>
                      <c:pt idx="2528">
                        <c:v>#N/A</c:v>
                      </c:pt>
                      <c:pt idx="2529">
                        <c:v>#N/A</c:v>
                      </c:pt>
                      <c:pt idx="2530">
                        <c:v>#N/A</c:v>
                      </c:pt>
                      <c:pt idx="2531">
                        <c:v>#N/A</c:v>
                      </c:pt>
                      <c:pt idx="2532">
                        <c:v>#N/A</c:v>
                      </c:pt>
                      <c:pt idx="2533">
                        <c:v>#N/A</c:v>
                      </c:pt>
                      <c:pt idx="2534">
                        <c:v>#N/A</c:v>
                      </c:pt>
                      <c:pt idx="2535">
                        <c:v>#N/A</c:v>
                      </c:pt>
                      <c:pt idx="2536">
                        <c:v>#N/A</c:v>
                      </c:pt>
                      <c:pt idx="2537">
                        <c:v>#N/A</c:v>
                      </c:pt>
                      <c:pt idx="2538">
                        <c:v>#N/A</c:v>
                      </c:pt>
                      <c:pt idx="2539">
                        <c:v>#N/A</c:v>
                      </c:pt>
                      <c:pt idx="2540">
                        <c:v>104.3</c:v>
                      </c:pt>
                      <c:pt idx="2541">
                        <c:v>#N/A</c:v>
                      </c:pt>
                      <c:pt idx="2542">
                        <c:v>#N/A</c:v>
                      </c:pt>
                      <c:pt idx="2543">
                        <c:v>#N/A</c:v>
                      </c:pt>
                      <c:pt idx="2544">
                        <c:v>#N/A</c:v>
                      </c:pt>
                      <c:pt idx="2545">
                        <c:v>#N/A</c:v>
                      </c:pt>
                      <c:pt idx="2546">
                        <c:v>#N/A</c:v>
                      </c:pt>
                      <c:pt idx="2547">
                        <c:v>#N/A</c:v>
                      </c:pt>
                      <c:pt idx="2548">
                        <c:v>#N/A</c:v>
                      </c:pt>
                      <c:pt idx="2549">
                        <c:v>#N/A</c:v>
                      </c:pt>
                      <c:pt idx="2550">
                        <c:v>#N/A</c:v>
                      </c:pt>
                      <c:pt idx="2551">
                        <c:v>#N/A</c:v>
                      </c:pt>
                      <c:pt idx="2552">
                        <c:v>#N/A</c:v>
                      </c:pt>
                      <c:pt idx="2553">
                        <c:v>#N/A</c:v>
                      </c:pt>
                      <c:pt idx="2554">
                        <c:v>#N/A</c:v>
                      </c:pt>
                      <c:pt idx="2555">
                        <c:v>#N/A</c:v>
                      </c:pt>
                      <c:pt idx="2556">
                        <c:v>#N/A</c:v>
                      </c:pt>
                      <c:pt idx="2557">
                        <c:v>#N/A</c:v>
                      </c:pt>
                      <c:pt idx="2558">
                        <c:v>#N/A</c:v>
                      </c:pt>
                      <c:pt idx="2559">
                        <c:v>#N/A</c:v>
                      </c:pt>
                      <c:pt idx="2560">
                        <c:v>#N/A</c:v>
                      </c:pt>
                      <c:pt idx="2561">
                        <c:v>#N/A</c:v>
                      </c:pt>
                      <c:pt idx="2562">
                        <c:v>#N/A</c:v>
                      </c:pt>
                      <c:pt idx="2563">
                        <c:v>103.9</c:v>
                      </c:pt>
                      <c:pt idx="2564">
                        <c:v>#N/A</c:v>
                      </c:pt>
                      <c:pt idx="2565">
                        <c:v>#N/A</c:v>
                      </c:pt>
                      <c:pt idx="2566">
                        <c:v>#N/A</c:v>
                      </c:pt>
                      <c:pt idx="2567">
                        <c:v>#N/A</c:v>
                      </c:pt>
                      <c:pt idx="2568">
                        <c:v>#N/A</c:v>
                      </c:pt>
                      <c:pt idx="2569">
                        <c:v>#N/A</c:v>
                      </c:pt>
                      <c:pt idx="2570">
                        <c:v>#N/A</c:v>
                      </c:pt>
                      <c:pt idx="2571">
                        <c:v>#N/A</c:v>
                      </c:pt>
                      <c:pt idx="2572">
                        <c:v>#N/A</c:v>
                      </c:pt>
                      <c:pt idx="2573">
                        <c:v>#N/A</c:v>
                      </c:pt>
                      <c:pt idx="2574">
                        <c:v>#N/A</c:v>
                      </c:pt>
                      <c:pt idx="2575">
                        <c:v>#N/A</c:v>
                      </c:pt>
                      <c:pt idx="2576">
                        <c:v>#N/A</c:v>
                      </c:pt>
                      <c:pt idx="2577">
                        <c:v>#N/A</c:v>
                      </c:pt>
                      <c:pt idx="2578">
                        <c:v>#N/A</c:v>
                      </c:pt>
                      <c:pt idx="2579">
                        <c:v>#N/A</c:v>
                      </c:pt>
                      <c:pt idx="2580">
                        <c:v>#N/A</c:v>
                      </c:pt>
                      <c:pt idx="2581">
                        <c:v>#N/A</c:v>
                      </c:pt>
                      <c:pt idx="2582">
                        <c:v>#N/A</c:v>
                      </c:pt>
                      <c:pt idx="2583">
                        <c:v>#N/A</c:v>
                      </c:pt>
                      <c:pt idx="2584">
                        <c:v>#N/A</c:v>
                      </c:pt>
                      <c:pt idx="2585">
                        <c:v>103.5</c:v>
                      </c:pt>
                      <c:pt idx="2586">
                        <c:v>#N/A</c:v>
                      </c:pt>
                      <c:pt idx="2587">
                        <c:v>#N/A</c:v>
                      </c:pt>
                      <c:pt idx="2588">
                        <c:v>#N/A</c:v>
                      </c:pt>
                      <c:pt idx="2589">
                        <c:v>#N/A</c:v>
                      </c:pt>
                      <c:pt idx="2590">
                        <c:v>#N/A</c:v>
                      </c:pt>
                      <c:pt idx="2591">
                        <c:v>#N/A</c:v>
                      </c:pt>
                      <c:pt idx="2592">
                        <c:v>#N/A</c:v>
                      </c:pt>
                      <c:pt idx="2593">
                        <c:v>#N/A</c:v>
                      </c:pt>
                      <c:pt idx="2594">
                        <c:v>#N/A</c:v>
                      </c:pt>
                      <c:pt idx="2595">
                        <c:v>#N/A</c:v>
                      </c:pt>
                      <c:pt idx="2596">
                        <c:v>#N/A</c:v>
                      </c:pt>
                      <c:pt idx="2597">
                        <c:v>#N/A</c:v>
                      </c:pt>
                      <c:pt idx="2598">
                        <c:v>#N/A</c:v>
                      </c:pt>
                      <c:pt idx="2599">
                        <c:v>#N/A</c:v>
                      </c:pt>
                      <c:pt idx="2600">
                        <c:v>#N/A</c:v>
                      </c:pt>
                      <c:pt idx="2601">
                        <c:v>#N/A</c:v>
                      </c:pt>
                      <c:pt idx="2602">
                        <c:v>#N/A</c:v>
                      </c:pt>
                      <c:pt idx="2603">
                        <c:v>#N/A</c:v>
                      </c:pt>
                      <c:pt idx="2604">
                        <c:v>#N/A</c:v>
                      </c:pt>
                      <c:pt idx="2605">
                        <c:v>101.7</c:v>
                      </c:pt>
                      <c:pt idx="2606">
                        <c:v>#N/A</c:v>
                      </c:pt>
                      <c:pt idx="2607">
                        <c:v>#N/A</c:v>
                      </c:pt>
                      <c:pt idx="2608">
                        <c:v>#N/A</c:v>
                      </c:pt>
                      <c:pt idx="2609">
                        <c:v>#N/A</c:v>
                      </c:pt>
                      <c:pt idx="2610">
                        <c:v>#N/A</c:v>
                      </c:pt>
                      <c:pt idx="2611">
                        <c:v>#N/A</c:v>
                      </c:pt>
                      <c:pt idx="2612">
                        <c:v>#N/A</c:v>
                      </c:pt>
                      <c:pt idx="2613">
                        <c:v>#N/A</c:v>
                      </c:pt>
                      <c:pt idx="2614">
                        <c:v>#N/A</c:v>
                      </c:pt>
                      <c:pt idx="2615">
                        <c:v>#N/A</c:v>
                      </c:pt>
                      <c:pt idx="2616">
                        <c:v>#N/A</c:v>
                      </c:pt>
                      <c:pt idx="2617">
                        <c:v>#N/A</c:v>
                      </c:pt>
                      <c:pt idx="2618">
                        <c:v>#N/A</c:v>
                      </c:pt>
                      <c:pt idx="2619">
                        <c:v>#N/A</c:v>
                      </c:pt>
                      <c:pt idx="2620">
                        <c:v>#N/A</c:v>
                      </c:pt>
                      <c:pt idx="2621">
                        <c:v>#N/A</c:v>
                      </c:pt>
                      <c:pt idx="2622">
                        <c:v>#N/A</c:v>
                      </c:pt>
                      <c:pt idx="2623">
                        <c:v>#N/A</c:v>
                      </c:pt>
                      <c:pt idx="2624">
                        <c:v>#N/A</c:v>
                      </c:pt>
                      <c:pt idx="2625">
                        <c:v>#N/A</c:v>
                      </c:pt>
                      <c:pt idx="2626">
                        <c:v>100.7</c:v>
                      </c:pt>
                      <c:pt idx="2627">
                        <c:v>#N/A</c:v>
                      </c:pt>
                      <c:pt idx="2628">
                        <c:v>#N/A</c:v>
                      </c:pt>
                      <c:pt idx="2629">
                        <c:v>#N/A</c:v>
                      </c:pt>
                      <c:pt idx="2630">
                        <c:v>#N/A</c:v>
                      </c:pt>
                      <c:pt idx="2631">
                        <c:v>#N/A</c:v>
                      </c:pt>
                      <c:pt idx="2632">
                        <c:v>#N/A</c:v>
                      </c:pt>
                      <c:pt idx="2633">
                        <c:v>#N/A</c:v>
                      </c:pt>
                      <c:pt idx="2634">
                        <c:v>#N/A</c:v>
                      </c:pt>
                      <c:pt idx="2635">
                        <c:v>#N/A</c:v>
                      </c:pt>
                      <c:pt idx="2636">
                        <c:v>#N/A</c:v>
                      </c:pt>
                      <c:pt idx="2637">
                        <c:v>#N/A</c:v>
                      </c:pt>
                      <c:pt idx="2638">
                        <c:v>#N/A</c:v>
                      </c:pt>
                      <c:pt idx="2639">
                        <c:v>#N/A</c:v>
                      </c:pt>
                      <c:pt idx="2640">
                        <c:v>#N/A</c:v>
                      </c:pt>
                      <c:pt idx="2641">
                        <c:v>#N/A</c:v>
                      </c:pt>
                      <c:pt idx="2642">
                        <c:v>#N/A</c:v>
                      </c:pt>
                      <c:pt idx="2643">
                        <c:v>#N/A</c:v>
                      </c:pt>
                      <c:pt idx="2644">
                        <c:v>#N/A</c:v>
                      </c:pt>
                      <c:pt idx="2645">
                        <c:v>#N/A</c:v>
                      </c:pt>
                      <c:pt idx="2646">
                        <c:v>#N/A</c:v>
                      </c:pt>
                      <c:pt idx="2647">
                        <c:v>#N/A</c:v>
                      </c:pt>
                      <c:pt idx="2648">
                        <c:v>100.4</c:v>
                      </c:pt>
                      <c:pt idx="2649">
                        <c:v>#N/A</c:v>
                      </c:pt>
                      <c:pt idx="2650">
                        <c:v>#N/A</c:v>
                      </c:pt>
                      <c:pt idx="2651">
                        <c:v>#N/A</c:v>
                      </c:pt>
                      <c:pt idx="2652">
                        <c:v>#N/A</c:v>
                      </c:pt>
                      <c:pt idx="2653">
                        <c:v>#N/A</c:v>
                      </c:pt>
                      <c:pt idx="2654">
                        <c:v>#N/A</c:v>
                      </c:pt>
                      <c:pt idx="2655">
                        <c:v>#N/A</c:v>
                      </c:pt>
                      <c:pt idx="2656">
                        <c:v>#N/A</c:v>
                      </c:pt>
                      <c:pt idx="2657">
                        <c:v>#N/A</c:v>
                      </c:pt>
                      <c:pt idx="2658">
                        <c:v>#N/A</c:v>
                      </c:pt>
                      <c:pt idx="2659">
                        <c:v>#N/A</c:v>
                      </c:pt>
                      <c:pt idx="2660">
                        <c:v>#N/A</c:v>
                      </c:pt>
                      <c:pt idx="2661">
                        <c:v>#N/A</c:v>
                      </c:pt>
                      <c:pt idx="2662">
                        <c:v>#N/A</c:v>
                      </c:pt>
                      <c:pt idx="2663">
                        <c:v>#N/A</c:v>
                      </c:pt>
                      <c:pt idx="2664">
                        <c:v>#N/A</c:v>
                      </c:pt>
                      <c:pt idx="2665">
                        <c:v>#N/A</c:v>
                      </c:pt>
                      <c:pt idx="2666">
                        <c:v>#N/A</c:v>
                      </c:pt>
                      <c:pt idx="2667">
                        <c:v>#N/A</c:v>
                      </c:pt>
                      <c:pt idx="2668">
                        <c:v>#N/A</c:v>
                      </c:pt>
                      <c:pt idx="2669">
                        <c:v>#N/A</c:v>
                      </c:pt>
                      <c:pt idx="2670">
                        <c:v>#N/A</c:v>
                      </c:pt>
                      <c:pt idx="2671">
                        <c:v>100.4</c:v>
                      </c:pt>
                      <c:pt idx="2672">
                        <c:v>#N/A</c:v>
                      </c:pt>
                      <c:pt idx="2673">
                        <c:v>#N/A</c:v>
                      </c:pt>
                      <c:pt idx="2674">
                        <c:v>#N/A</c:v>
                      </c:pt>
                      <c:pt idx="2675">
                        <c:v>#N/A</c:v>
                      </c:pt>
                      <c:pt idx="2676">
                        <c:v>#N/A</c:v>
                      </c:pt>
                      <c:pt idx="2677">
                        <c:v>#N/A</c:v>
                      </c:pt>
                      <c:pt idx="2678">
                        <c:v>#N/A</c:v>
                      </c:pt>
                      <c:pt idx="2679">
                        <c:v>#N/A</c:v>
                      </c:pt>
                      <c:pt idx="2680">
                        <c:v>#N/A</c:v>
                      </c:pt>
                      <c:pt idx="2681">
                        <c:v>#N/A</c:v>
                      </c:pt>
                      <c:pt idx="2682">
                        <c:v>#N/A</c:v>
                      </c:pt>
                      <c:pt idx="2683">
                        <c:v>#N/A</c:v>
                      </c:pt>
                      <c:pt idx="2684">
                        <c:v>#N/A</c:v>
                      </c:pt>
                      <c:pt idx="2685">
                        <c:v>#N/A</c:v>
                      </c:pt>
                      <c:pt idx="2686">
                        <c:v>#N/A</c:v>
                      </c:pt>
                      <c:pt idx="2687">
                        <c:v>#N/A</c:v>
                      </c:pt>
                      <c:pt idx="2688">
                        <c:v>#N/A</c:v>
                      </c:pt>
                      <c:pt idx="2689">
                        <c:v>#N/A</c:v>
                      </c:pt>
                      <c:pt idx="2690">
                        <c:v>#N/A</c:v>
                      </c:pt>
                      <c:pt idx="2691">
                        <c:v>#N/A</c:v>
                      </c:pt>
                      <c:pt idx="2692">
                        <c:v>98.3</c:v>
                      </c:pt>
                      <c:pt idx="2693">
                        <c:v>#N/A</c:v>
                      </c:pt>
                      <c:pt idx="2694">
                        <c:v>#N/A</c:v>
                      </c:pt>
                      <c:pt idx="2695">
                        <c:v>#N/A</c:v>
                      </c:pt>
                      <c:pt idx="2696">
                        <c:v>#N/A</c:v>
                      </c:pt>
                      <c:pt idx="2697">
                        <c:v>#N/A</c:v>
                      </c:pt>
                      <c:pt idx="2698">
                        <c:v>#N/A</c:v>
                      </c:pt>
                      <c:pt idx="2699">
                        <c:v>#N/A</c:v>
                      </c:pt>
                      <c:pt idx="2700">
                        <c:v>#N/A</c:v>
                      </c:pt>
                      <c:pt idx="2701">
                        <c:v>#N/A</c:v>
                      </c:pt>
                      <c:pt idx="2702">
                        <c:v>#N/A</c:v>
                      </c:pt>
                      <c:pt idx="2703">
                        <c:v>#N/A</c:v>
                      </c:pt>
                      <c:pt idx="2704">
                        <c:v>#N/A</c:v>
                      </c:pt>
                      <c:pt idx="2705">
                        <c:v>#N/A</c:v>
                      </c:pt>
                      <c:pt idx="2706">
                        <c:v>#N/A</c:v>
                      </c:pt>
                      <c:pt idx="2707">
                        <c:v>#N/A</c:v>
                      </c:pt>
                      <c:pt idx="2708">
                        <c:v>#N/A</c:v>
                      </c:pt>
                      <c:pt idx="2709">
                        <c:v>#N/A</c:v>
                      </c:pt>
                      <c:pt idx="2710">
                        <c:v>94.2</c:v>
                      </c:pt>
                      <c:pt idx="2711">
                        <c:v>#N/A</c:v>
                      </c:pt>
                      <c:pt idx="2712">
                        <c:v>#N/A</c:v>
                      </c:pt>
                      <c:pt idx="2713">
                        <c:v>#N/A</c:v>
                      </c:pt>
                      <c:pt idx="2714">
                        <c:v>#N/A</c:v>
                      </c:pt>
                      <c:pt idx="2715">
                        <c:v>#N/A</c:v>
                      </c:pt>
                      <c:pt idx="2716">
                        <c:v>#N/A</c:v>
                      </c:pt>
                      <c:pt idx="2717">
                        <c:v>#N/A</c:v>
                      </c:pt>
                      <c:pt idx="2718">
                        <c:v>#N/A</c:v>
                      </c:pt>
                      <c:pt idx="2719">
                        <c:v>#N/A</c:v>
                      </c:pt>
                      <c:pt idx="2720">
                        <c:v>#N/A</c:v>
                      </c:pt>
                      <c:pt idx="2721">
                        <c:v>#N/A</c:v>
                      </c:pt>
                      <c:pt idx="2722">
                        <c:v>#N/A</c:v>
                      </c:pt>
                      <c:pt idx="2723">
                        <c:v>#N/A</c:v>
                      </c:pt>
                      <c:pt idx="2724">
                        <c:v>#N/A</c:v>
                      </c:pt>
                      <c:pt idx="2725">
                        <c:v>#N/A</c:v>
                      </c:pt>
                      <c:pt idx="2726">
                        <c:v>#N/A</c:v>
                      </c:pt>
                      <c:pt idx="2727">
                        <c:v>#N/A</c:v>
                      </c:pt>
                      <c:pt idx="2728">
                        <c:v>#N/A</c:v>
                      </c:pt>
                      <c:pt idx="2729">
                        <c:v>#N/A</c:v>
                      </c:pt>
                      <c:pt idx="2730">
                        <c:v>#N/A</c:v>
                      </c:pt>
                      <c:pt idx="2731">
                        <c:v>#N/A</c:v>
                      </c:pt>
                      <c:pt idx="2732">
                        <c:v>91.4</c:v>
                      </c:pt>
                      <c:pt idx="2733">
                        <c:v>#N/A</c:v>
                      </c:pt>
                      <c:pt idx="2734">
                        <c:v>#N/A</c:v>
                      </c:pt>
                      <c:pt idx="2735">
                        <c:v>#N/A</c:v>
                      </c:pt>
                      <c:pt idx="2736">
                        <c:v>#N/A</c:v>
                      </c:pt>
                      <c:pt idx="2737">
                        <c:v>#N/A</c:v>
                      </c:pt>
                      <c:pt idx="2738">
                        <c:v>#N/A</c:v>
                      </c:pt>
                      <c:pt idx="2739">
                        <c:v>#N/A</c:v>
                      </c:pt>
                      <c:pt idx="2740">
                        <c:v>#N/A</c:v>
                      </c:pt>
                      <c:pt idx="2741">
                        <c:v>#N/A</c:v>
                      </c:pt>
                      <c:pt idx="2742">
                        <c:v>#N/A</c:v>
                      </c:pt>
                      <c:pt idx="2743">
                        <c:v>#N/A</c:v>
                      </c:pt>
                      <c:pt idx="2744">
                        <c:v>#N/A</c:v>
                      </c:pt>
                      <c:pt idx="2745">
                        <c:v>#N/A</c:v>
                      </c:pt>
                      <c:pt idx="2746">
                        <c:v>#N/A</c:v>
                      </c:pt>
                      <c:pt idx="2747">
                        <c:v>#N/A</c:v>
                      </c:pt>
                      <c:pt idx="2748">
                        <c:v>#N/A</c:v>
                      </c:pt>
                      <c:pt idx="2749">
                        <c:v>#N/A</c:v>
                      </c:pt>
                      <c:pt idx="2750">
                        <c:v>#N/A</c:v>
                      </c:pt>
                      <c:pt idx="2751">
                        <c:v>#N/A</c:v>
                      </c:pt>
                      <c:pt idx="2752">
                        <c:v>#N/A</c:v>
                      </c:pt>
                      <c:pt idx="2753">
                        <c:v>#N/A</c:v>
                      </c:pt>
                      <c:pt idx="2754">
                        <c:v>#N/A</c:v>
                      </c:pt>
                      <c:pt idx="2755">
                        <c:v>91.9</c:v>
                      </c:pt>
                      <c:pt idx="2756">
                        <c:v>#N/A</c:v>
                      </c:pt>
                      <c:pt idx="2757">
                        <c:v>#N/A</c:v>
                      </c:pt>
                      <c:pt idx="2758">
                        <c:v>#N/A</c:v>
                      </c:pt>
                      <c:pt idx="2759">
                        <c:v>#N/A</c:v>
                      </c:pt>
                      <c:pt idx="2760">
                        <c:v>#N/A</c:v>
                      </c:pt>
                      <c:pt idx="2761">
                        <c:v>#N/A</c:v>
                      </c:pt>
                      <c:pt idx="2762">
                        <c:v>#N/A</c:v>
                      </c:pt>
                      <c:pt idx="2763">
                        <c:v>#N/A</c:v>
                      </c:pt>
                      <c:pt idx="2764">
                        <c:v>#N/A</c:v>
                      </c:pt>
                      <c:pt idx="2765">
                        <c:v>#N/A</c:v>
                      </c:pt>
                      <c:pt idx="2766">
                        <c:v>#N/A</c:v>
                      </c:pt>
                      <c:pt idx="2767">
                        <c:v>#N/A</c:v>
                      </c:pt>
                      <c:pt idx="2768">
                        <c:v>#N/A</c:v>
                      </c:pt>
                      <c:pt idx="2769">
                        <c:v>92.8</c:v>
                      </c:pt>
                      <c:pt idx="2770">
                        <c:v>#N/A</c:v>
                      </c:pt>
                      <c:pt idx="2771">
                        <c:v>#N/A</c:v>
                      </c:pt>
                      <c:pt idx="2772">
                        <c:v>#N/A</c:v>
                      </c:pt>
                      <c:pt idx="2773">
                        <c:v>#N/A</c:v>
                      </c:pt>
                      <c:pt idx="2774">
                        <c:v>#N/A</c:v>
                      </c:pt>
                      <c:pt idx="2775">
                        <c:v>#N/A</c:v>
                      </c:pt>
                      <c:pt idx="2776">
                        <c:v>#N/A</c:v>
                      </c:pt>
                      <c:pt idx="2777">
                        <c:v>#N/A</c:v>
                      </c:pt>
                      <c:pt idx="2778">
                        <c:v>#N/A</c:v>
                      </c:pt>
                      <c:pt idx="2779">
                        <c:v>#N/A</c:v>
                      </c:pt>
                      <c:pt idx="2780">
                        <c:v>#N/A</c:v>
                      </c:pt>
                      <c:pt idx="2781">
                        <c:v>#N/A</c:v>
                      </c:pt>
                      <c:pt idx="2782">
                        <c:v>#N/A</c:v>
                      </c:pt>
                      <c:pt idx="2783">
                        <c:v>#N/A</c:v>
                      </c:pt>
                      <c:pt idx="2784">
                        <c:v>#N/A</c:v>
                      </c:pt>
                      <c:pt idx="2785">
                        <c:v>#N/A</c:v>
                      </c:pt>
                      <c:pt idx="2786">
                        <c:v>#N/A</c:v>
                      </c:pt>
                      <c:pt idx="2787">
                        <c:v>#N/A</c:v>
                      </c:pt>
                      <c:pt idx="2788">
                        <c:v>#N/A</c:v>
                      </c:pt>
                      <c:pt idx="2789">
                        <c:v>93.3</c:v>
                      </c:pt>
                      <c:pt idx="2790">
                        <c:v>#N/A</c:v>
                      </c:pt>
                      <c:pt idx="2791">
                        <c:v>#N/A</c:v>
                      </c:pt>
                      <c:pt idx="2792">
                        <c:v>#N/A</c:v>
                      </c:pt>
                      <c:pt idx="2793">
                        <c:v>#N/A</c:v>
                      </c:pt>
                      <c:pt idx="2794">
                        <c:v>#N/A</c:v>
                      </c:pt>
                      <c:pt idx="2795">
                        <c:v>#N/A</c:v>
                      </c:pt>
                      <c:pt idx="2796">
                        <c:v>#N/A</c:v>
                      </c:pt>
                      <c:pt idx="2797">
                        <c:v>#N/A</c:v>
                      </c:pt>
                      <c:pt idx="2798">
                        <c:v>#N/A</c:v>
                      </c:pt>
                      <c:pt idx="2799">
                        <c:v>#N/A</c:v>
                      </c:pt>
                      <c:pt idx="2800">
                        <c:v>#N/A</c:v>
                      </c:pt>
                      <c:pt idx="2801">
                        <c:v>#N/A</c:v>
                      </c:pt>
                      <c:pt idx="2802">
                        <c:v>#N/A</c:v>
                      </c:pt>
                      <c:pt idx="2803">
                        <c:v>#N/A</c:v>
                      </c:pt>
                      <c:pt idx="2804">
                        <c:v>#N/A</c:v>
                      </c:pt>
                      <c:pt idx="2805">
                        <c:v>#N/A</c:v>
                      </c:pt>
                      <c:pt idx="2806">
                        <c:v>#N/A</c:v>
                      </c:pt>
                      <c:pt idx="2807">
                        <c:v>#N/A</c:v>
                      </c:pt>
                      <c:pt idx="2808">
                        <c:v>#N/A</c:v>
                      </c:pt>
                      <c:pt idx="2809">
                        <c:v>#N/A</c:v>
                      </c:pt>
                      <c:pt idx="2810">
                        <c:v>#N/A</c:v>
                      </c:pt>
                      <c:pt idx="2811">
                        <c:v>#N/A</c:v>
                      </c:pt>
                      <c:pt idx="2812">
                        <c:v>93.6</c:v>
                      </c:pt>
                      <c:pt idx="2813">
                        <c:v>#N/A</c:v>
                      </c:pt>
                      <c:pt idx="2814">
                        <c:v>#N/A</c:v>
                      </c:pt>
                      <c:pt idx="2815">
                        <c:v>#N/A</c:v>
                      </c:pt>
                      <c:pt idx="2816">
                        <c:v>#N/A</c:v>
                      </c:pt>
                      <c:pt idx="2817">
                        <c:v>#N/A</c:v>
                      </c:pt>
                      <c:pt idx="2818">
                        <c:v>#N/A</c:v>
                      </c:pt>
                      <c:pt idx="2819">
                        <c:v>#N/A</c:v>
                      </c:pt>
                      <c:pt idx="2820">
                        <c:v>#N/A</c:v>
                      </c:pt>
                      <c:pt idx="2821">
                        <c:v>#N/A</c:v>
                      </c:pt>
                      <c:pt idx="2822">
                        <c:v>#N/A</c:v>
                      </c:pt>
                      <c:pt idx="2823">
                        <c:v>#N/A</c:v>
                      </c:pt>
                      <c:pt idx="2824">
                        <c:v>#N/A</c:v>
                      </c:pt>
                      <c:pt idx="2825">
                        <c:v>#N/A</c:v>
                      </c:pt>
                      <c:pt idx="2826">
                        <c:v>#N/A</c:v>
                      </c:pt>
                      <c:pt idx="2827">
                        <c:v>#N/A</c:v>
                      </c:pt>
                      <c:pt idx="2828">
                        <c:v>#N/A</c:v>
                      </c:pt>
                      <c:pt idx="2829">
                        <c:v>#N/A</c:v>
                      </c:pt>
                      <c:pt idx="2830">
                        <c:v>#N/A</c:v>
                      </c:pt>
                      <c:pt idx="2831">
                        <c:v>#N/A</c:v>
                      </c:pt>
                      <c:pt idx="2832">
                        <c:v>#N/A</c:v>
                      </c:pt>
                      <c:pt idx="2833">
                        <c:v>93.7</c:v>
                      </c:pt>
                      <c:pt idx="2834">
                        <c:v>#N/A</c:v>
                      </c:pt>
                      <c:pt idx="2835">
                        <c:v>#N/A</c:v>
                      </c:pt>
                      <c:pt idx="2836">
                        <c:v>#N/A</c:v>
                      </c:pt>
                      <c:pt idx="2837">
                        <c:v>#N/A</c:v>
                      </c:pt>
                      <c:pt idx="2838">
                        <c:v>#N/A</c:v>
                      </c:pt>
                      <c:pt idx="2839">
                        <c:v>#N/A</c:v>
                      </c:pt>
                      <c:pt idx="2840">
                        <c:v>#N/A</c:v>
                      </c:pt>
                      <c:pt idx="2841">
                        <c:v>#N/A</c:v>
                      </c:pt>
                      <c:pt idx="2842">
                        <c:v>#N/A</c:v>
                      </c:pt>
                      <c:pt idx="2843">
                        <c:v>#N/A</c:v>
                      </c:pt>
                      <c:pt idx="2844">
                        <c:v>#N/A</c:v>
                      </c:pt>
                      <c:pt idx="2845">
                        <c:v>#N/A</c:v>
                      </c:pt>
                      <c:pt idx="2846">
                        <c:v>#N/A</c:v>
                      </c:pt>
                      <c:pt idx="2847">
                        <c:v>#N/A</c:v>
                      </c:pt>
                      <c:pt idx="2848">
                        <c:v>#N/A</c:v>
                      </c:pt>
                      <c:pt idx="2849">
                        <c:v>#N/A</c:v>
                      </c:pt>
                      <c:pt idx="2850">
                        <c:v>#N/A</c:v>
                      </c:pt>
                      <c:pt idx="2851">
                        <c:v>#N/A</c:v>
                      </c:pt>
                      <c:pt idx="2852">
                        <c:v>#N/A</c:v>
                      </c:pt>
                      <c:pt idx="2853">
                        <c:v>#N/A</c:v>
                      </c:pt>
                      <c:pt idx="2854">
                        <c:v>93.7</c:v>
                      </c:pt>
                      <c:pt idx="2855">
                        <c:v>#N/A</c:v>
                      </c:pt>
                      <c:pt idx="2856">
                        <c:v>#N/A</c:v>
                      </c:pt>
                      <c:pt idx="2857">
                        <c:v>#N/A</c:v>
                      </c:pt>
                      <c:pt idx="2858">
                        <c:v>#N/A</c:v>
                      </c:pt>
                      <c:pt idx="2859">
                        <c:v>#N/A</c:v>
                      </c:pt>
                      <c:pt idx="2860">
                        <c:v>#N/A</c:v>
                      </c:pt>
                      <c:pt idx="2861">
                        <c:v>#N/A</c:v>
                      </c:pt>
                      <c:pt idx="2862">
                        <c:v>#N/A</c:v>
                      </c:pt>
                      <c:pt idx="2863">
                        <c:v>#N/A</c:v>
                      </c:pt>
                      <c:pt idx="2864">
                        <c:v>#N/A</c:v>
                      </c:pt>
                      <c:pt idx="2865">
                        <c:v>#N/A</c:v>
                      </c:pt>
                      <c:pt idx="2866">
                        <c:v>#N/A</c:v>
                      </c:pt>
                      <c:pt idx="2867">
                        <c:v>#N/A</c:v>
                      </c:pt>
                      <c:pt idx="2868">
                        <c:v>#N/A</c:v>
                      </c:pt>
                      <c:pt idx="2869">
                        <c:v>#N/A</c:v>
                      </c:pt>
                      <c:pt idx="2870">
                        <c:v>#N/A</c:v>
                      </c:pt>
                      <c:pt idx="2871">
                        <c:v>#N/A</c:v>
                      </c:pt>
                      <c:pt idx="2872">
                        <c:v>#N/A</c:v>
                      </c:pt>
                      <c:pt idx="2873">
                        <c:v>#N/A</c:v>
                      </c:pt>
                      <c:pt idx="2874">
                        <c:v>#N/A</c:v>
                      </c:pt>
                      <c:pt idx="2875">
                        <c:v>93.5</c:v>
                      </c:pt>
                      <c:pt idx="2876">
                        <c:v>#N/A</c:v>
                      </c:pt>
                      <c:pt idx="2877">
                        <c:v>#N/A</c:v>
                      </c:pt>
                      <c:pt idx="2878">
                        <c:v>#N/A</c:v>
                      </c:pt>
                      <c:pt idx="2879">
                        <c:v>#N/A</c:v>
                      </c:pt>
                      <c:pt idx="2880">
                        <c:v>#N/A</c:v>
                      </c:pt>
                      <c:pt idx="2881">
                        <c:v>#N/A</c:v>
                      </c:pt>
                      <c:pt idx="2882">
                        <c:v>#N/A</c:v>
                      </c:pt>
                      <c:pt idx="2883">
                        <c:v>#N/A</c:v>
                      </c:pt>
                      <c:pt idx="2884">
                        <c:v>#N/A</c:v>
                      </c:pt>
                      <c:pt idx="2885">
                        <c:v>#N/A</c:v>
                      </c:pt>
                      <c:pt idx="2886">
                        <c:v>#N/A</c:v>
                      </c:pt>
                      <c:pt idx="2887">
                        <c:v>#N/A</c:v>
                      </c:pt>
                      <c:pt idx="2888">
                        <c:v>#N/A</c:v>
                      </c:pt>
                      <c:pt idx="2889">
                        <c:v>#N/A</c:v>
                      </c:pt>
                      <c:pt idx="2890">
                        <c:v>#N/A</c:v>
                      </c:pt>
                      <c:pt idx="2891">
                        <c:v>#N/A</c:v>
                      </c:pt>
                      <c:pt idx="2892">
                        <c:v>#N/A</c:v>
                      </c:pt>
                      <c:pt idx="2893">
                        <c:v>#N/A</c:v>
                      </c:pt>
                      <c:pt idx="2894">
                        <c:v>#N/A</c:v>
                      </c:pt>
                      <c:pt idx="2895">
                        <c:v>#N/A</c:v>
                      </c:pt>
                      <c:pt idx="2896">
                        <c:v>93.7</c:v>
                      </c:pt>
                      <c:pt idx="2897">
                        <c:v>#N/A</c:v>
                      </c:pt>
                      <c:pt idx="2898">
                        <c:v>#N/A</c:v>
                      </c:pt>
                      <c:pt idx="2899">
                        <c:v>#N/A</c:v>
                      </c:pt>
                      <c:pt idx="2900">
                        <c:v>#N/A</c:v>
                      </c:pt>
                      <c:pt idx="2901">
                        <c:v>#N/A</c:v>
                      </c:pt>
                      <c:pt idx="2902">
                        <c:v>#N/A</c:v>
                      </c:pt>
                      <c:pt idx="2903">
                        <c:v>#N/A</c:v>
                      </c:pt>
                      <c:pt idx="2904">
                        <c:v>#N/A</c:v>
                      </c:pt>
                      <c:pt idx="2905">
                        <c:v>#N/A</c:v>
                      </c:pt>
                      <c:pt idx="2906">
                        <c:v>#N/A</c:v>
                      </c:pt>
                      <c:pt idx="2907">
                        <c:v>#N/A</c:v>
                      </c:pt>
                      <c:pt idx="2908">
                        <c:v>#N/A</c:v>
                      </c:pt>
                      <c:pt idx="2909">
                        <c:v>#N/A</c:v>
                      </c:pt>
                      <c:pt idx="2910">
                        <c:v>#N/A</c:v>
                      </c:pt>
                      <c:pt idx="2911">
                        <c:v>#N/A</c:v>
                      </c:pt>
                      <c:pt idx="2912">
                        <c:v>#N/A</c:v>
                      </c:pt>
                      <c:pt idx="2913">
                        <c:v>#N/A</c:v>
                      </c:pt>
                      <c:pt idx="2914">
                        <c:v>#N/A</c:v>
                      </c:pt>
                      <c:pt idx="2915">
                        <c:v>#N/A</c:v>
                      </c:pt>
                      <c:pt idx="2916">
                        <c:v>#N/A</c:v>
                      </c:pt>
                      <c:pt idx="2917">
                        <c:v>#N/A</c:v>
                      </c:pt>
                      <c:pt idx="2918">
                        <c:v>#N/A</c:v>
                      </c:pt>
                      <c:pt idx="2919">
                        <c:v>93.5</c:v>
                      </c:pt>
                      <c:pt idx="2920">
                        <c:v>#N/A</c:v>
                      </c:pt>
                      <c:pt idx="2921">
                        <c:v>#N/A</c:v>
                      </c:pt>
                      <c:pt idx="2922">
                        <c:v>#N/A</c:v>
                      </c:pt>
                      <c:pt idx="2923">
                        <c:v>#N/A</c:v>
                      </c:pt>
                      <c:pt idx="2924">
                        <c:v>#N/A</c:v>
                      </c:pt>
                      <c:pt idx="2925">
                        <c:v>#N/A</c:v>
                      </c:pt>
                      <c:pt idx="2926">
                        <c:v>#N/A</c:v>
                      </c:pt>
                      <c:pt idx="2927">
                        <c:v>#N/A</c:v>
                      </c:pt>
                      <c:pt idx="2928">
                        <c:v>#N/A</c:v>
                      </c:pt>
                      <c:pt idx="2929">
                        <c:v>#N/A</c:v>
                      </c:pt>
                      <c:pt idx="2930">
                        <c:v>#N/A</c:v>
                      </c:pt>
                      <c:pt idx="2931">
                        <c:v>#N/A</c:v>
                      </c:pt>
                      <c:pt idx="2932">
                        <c:v>#N/A</c:v>
                      </c:pt>
                      <c:pt idx="2933">
                        <c:v>#N/A</c:v>
                      </c:pt>
                      <c:pt idx="2934">
                        <c:v>#N/A</c:v>
                      </c:pt>
                      <c:pt idx="2935">
                        <c:v>#N/A</c:v>
                      </c:pt>
                      <c:pt idx="2936">
                        <c:v>#N/A</c:v>
                      </c:pt>
                      <c:pt idx="2937">
                        <c:v>#N/A</c:v>
                      </c:pt>
                      <c:pt idx="2938">
                        <c:v>#N/A</c:v>
                      </c:pt>
                      <c:pt idx="2939">
                        <c:v>#N/A</c:v>
                      </c:pt>
                      <c:pt idx="2940">
                        <c:v>93.4</c:v>
                      </c:pt>
                      <c:pt idx="2941">
                        <c:v>#N/A</c:v>
                      </c:pt>
                      <c:pt idx="2942">
                        <c:v>#N/A</c:v>
                      </c:pt>
                      <c:pt idx="2943">
                        <c:v>#N/A</c:v>
                      </c:pt>
                      <c:pt idx="2944">
                        <c:v>#N/A</c:v>
                      </c:pt>
                      <c:pt idx="2945">
                        <c:v>#N/A</c:v>
                      </c:pt>
                      <c:pt idx="2946">
                        <c:v>#N/A</c:v>
                      </c:pt>
                      <c:pt idx="2947">
                        <c:v>#N/A</c:v>
                      </c:pt>
                      <c:pt idx="2948">
                        <c:v>#N/A</c:v>
                      </c:pt>
                      <c:pt idx="2949">
                        <c:v>#N/A</c:v>
                      </c:pt>
                      <c:pt idx="2950">
                        <c:v>#N/A</c:v>
                      </c:pt>
                      <c:pt idx="2951">
                        <c:v>#N/A</c:v>
                      </c:pt>
                      <c:pt idx="2952">
                        <c:v>#N/A</c:v>
                      </c:pt>
                      <c:pt idx="2953">
                        <c:v>#N/A</c:v>
                      </c:pt>
                      <c:pt idx="2954">
                        <c:v>#N/A</c:v>
                      </c:pt>
                      <c:pt idx="2955">
                        <c:v>#N/A</c:v>
                      </c:pt>
                      <c:pt idx="2956">
                        <c:v>#N/A</c:v>
                      </c:pt>
                      <c:pt idx="2957">
                        <c:v>#N/A</c:v>
                      </c:pt>
                      <c:pt idx="2958">
                        <c:v>#N/A</c:v>
                      </c:pt>
                      <c:pt idx="2959">
                        <c:v>92.8</c:v>
                      </c:pt>
                      <c:pt idx="2960">
                        <c:v>#N/A</c:v>
                      </c:pt>
                      <c:pt idx="2961">
                        <c:v>#N/A</c:v>
                      </c:pt>
                      <c:pt idx="2962">
                        <c:v>#N/A</c:v>
                      </c:pt>
                      <c:pt idx="2963">
                        <c:v>#N/A</c:v>
                      </c:pt>
                      <c:pt idx="2964">
                        <c:v>#N/A</c:v>
                      </c:pt>
                      <c:pt idx="2965">
                        <c:v>#N/A</c:v>
                      </c:pt>
                      <c:pt idx="2966">
                        <c:v>#N/A</c:v>
                      </c:pt>
                      <c:pt idx="2967">
                        <c:v>#N/A</c:v>
                      </c:pt>
                      <c:pt idx="2968">
                        <c:v>#N/A</c:v>
                      </c:pt>
                      <c:pt idx="2969">
                        <c:v>#N/A</c:v>
                      </c:pt>
                      <c:pt idx="2970">
                        <c:v>#N/A</c:v>
                      </c:pt>
                      <c:pt idx="2971">
                        <c:v>#N/A</c:v>
                      </c:pt>
                      <c:pt idx="2972">
                        <c:v>#N/A</c:v>
                      </c:pt>
                      <c:pt idx="2973">
                        <c:v>#N/A</c:v>
                      </c:pt>
                      <c:pt idx="2974">
                        <c:v>#N/A</c:v>
                      </c:pt>
                      <c:pt idx="2975">
                        <c:v>#N/A</c:v>
                      </c:pt>
                      <c:pt idx="2976">
                        <c:v>#N/A</c:v>
                      </c:pt>
                      <c:pt idx="2977">
                        <c:v>#N/A</c:v>
                      </c:pt>
                      <c:pt idx="2978">
                        <c:v>#N/A</c:v>
                      </c:pt>
                      <c:pt idx="2979">
                        <c:v>#N/A</c:v>
                      </c:pt>
                      <c:pt idx="2980">
                        <c:v>#N/A</c:v>
                      </c:pt>
                      <c:pt idx="2981">
                        <c:v>92.5</c:v>
                      </c:pt>
                      <c:pt idx="2982">
                        <c:v>#N/A</c:v>
                      </c:pt>
                      <c:pt idx="2983">
                        <c:v>#N/A</c:v>
                      </c:pt>
                      <c:pt idx="2984">
                        <c:v>#N/A</c:v>
                      </c:pt>
                      <c:pt idx="2985">
                        <c:v>#N/A</c:v>
                      </c:pt>
                      <c:pt idx="2986">
                        <c:v>#N/A</c:v>
                      </c:pt>
                      <c:pt idx="2987">
                        <c:v>#N/A</c:v>
                      </c:pt>
                      <c:pt idx="2988">
                        <c:v>#N/A</c:v>
                      </c:pt>
                      <c:pt idx="2989">
                        <c:v>#N/A</c:v>
                      </c:pt>
                      <c:pt idx="2990">
                        <c:v>#N/A</c:v>
                      </c:pt>
                      <c:pt idx="2991">
                        <c:v>#N/A</c:v>
                      </c:pt>
                      <c:pt idx="2992">
                        <c:v>#N/A</c:v>
                      </c:pt>
                      <c:pt idx="2993">
                        <c:v>#N/A</c:v>
                      </c:pt>
                      <c:pt idx="2994">
                        <c:v>#N/A</c:v>
                      </c:pt>
                      <c:pt idx="2995">
                        <c:v>#N/A</c:v>
                      </c:pt>
                      <c:pt idx="2996">
                        <c:v>#N/A</c:v>
                      </c:pt>
                      <c:pt idx="2997">
                        <c:v>#N/A</c:v>
                      </c:pt>
                      <c:pt idx="2998">
                        <c:v>#N/A</c:v>
                      </c:pt>
                      <c:pt idx="2999">
                        <c:v>#N/A</c:v>
                      </c:pt>
                      <c:pt idx="3000">
                        <c:v>#N/A</c:v>
                      </c:pt>
                      <c:pt idx="3001">
                        <c:v>#N/A</c:v>
                      </c:pt>
                      <c:pt idx="3002">
                        <c:v>#N/A</c:v>
                      </c:pt>
                      <c:pt idx="3003">
                        <c:v>92.4</c:v>
                      </c:pt>
                      <c:pt idx="3004">
                        <c:v>#N/A</c:v>
                      </c:pt>
                      <c:pt idx="3005">
                        <c:v>#N/A</c:v>
                      </c:pt>
                      <c:pt idx="3006">
                        <c:v>#N/A</c:v>
                      </c:pt>
                      <c:pt idx="3007">
                        <c:v>#N/A</c:v>
                      </c:pt>
                      <c:pt idx="3008">
                        <c:v>#N/A</c:v>
                      </c:pt>
                      <c:pt idx="3009">
                        <c:v>#N/A</c:v>
                      </c:pt>
                      <c:pt idx="3010">
                        <c:v>#N/A</c:v>
                      </c:pt>
                      <c:pt idx="3011">
                        <c:v>#N/A</c:v>
                      </c:pt>
                      <c:pt idx="3012">
                        <c:v>#N/A</c:v>
                      </c:pt>
                      <c:pt idx="3013">
                        <c:v>#N/A</c:v>
                      </c:pt>
                      <c:pt idx="3014">
                        <c:v>#N/A</c:v>
                      </c:pt>
                      <c:pt idx="3015">
                        <c:v>#N/A</c:v>
                      </c:pt>
                      <c:pt idx="3016">
                        <c:v>#N/A</c:v>
                      </c:pt>
                      <c:pt idx="3017">
                        <c:v>#N/A</c:v>
                      </c:pt>
                      <c:pt idx="3018">
                        <c:v>#N/A</c:v>
                      </c:pt>
                      <c:pt idx="3019">
                        <c:v>#N/A</c:v>
                      </c:pt>
                      <c:pt idx="3020">
                        <c:v>#N/A</c:v>
                      </c:pt>
                      <c:pt idx="3021">
                        <c:v>#N/A</c:v>
                      </c:pt>
                      <c:pt idx="3022">
                        <c:v>#N/A</c:v>
                      </c:pt>
                      <c:pt idx="3023">
                        <c:v>#N/A</c:v>
                      </c:pt>
                      <c:pt idx="3024">
                        <c:v>#N/A</c:v>
                      </c:pt>
                      <c:pt idx="3025">
                        <c:v>92.3</c:v>
                      </c:pt>
                      <c:pt idx="3026">
                        <c:v>#N/A</c:v>
                      </c:pt>
                      <c:pt idx="3027">
                        <c:v>#N/A</c:v>
                      </c:pt>
                      <c:pt idx="3028">
                        <c:v>#N/A</c:v>
                      </c:pt>
                      <c:pt idx="3029">
                        <c:v>#N/A</c:v>
                      </c:pt>
                      <c:pt idx="3030">
                        <c:v>#N/A</c:v>
                      </c:pt>
                      <c:pt idx="3031">
                        <c:v>#N/A</c:v>
                      </c:pt>
                      <c:pt idx="3032">
                        <c:v>#N/A</c:v>
                      </c:pt>
                      <c:pt idx="3033">
                        <c:v>#N/A</c:v>
                      </c:pt>
                      <c:pt idx="3034">
                        <c:v>#N/A</c:v>
                      </c:pt>
                      <c:pt idx="3035">
                        <c:v>#N/A</c:v>
                      </c:pt>
                      <c:pt idx="3036">
                        <c:v>#N/A</c:v>
                      </c:pt>
                      <c:pt idx="3037">
                        <c:v>#N/A</c:v>
                      </c:pt>
                      <c:pt idx="3038">
                        <c:v>#N/A</c:v>
                      </c:pt>
                      <c:pt idx="3039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C9F-484D-A467-ACD6A5DB4C27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2"/>
          <c:tx>
            <c:strRef>
              <c:f>PPI与水泥价格!$G$20</c:f>
              <c:strCache>
                <c:ptCount val="1"/>
                <c:pt idx="0">
                  <c:v>中国:PPI:水泥、石灰和石膏制造:当月同比（补充5月值）(右轴)</c:v>
                </c:pt>
              </c:strCache>
            </c:strRef>
          </c:tx>
          <c:marker>
            <c:symbol val="square"/>
            <c:size val="5"/>
          </c:marker>
          <c:cat>
            <c:numRef>
              <c:f>PPI与水泥价格!$A$21:$A$3133</c:f>
              <c:numCache>
                <c:formatCode>yyyy\-mm\-dd</c:formatCode>
                <c:ptCount val="3113"/>
                <c:pt idx="0">
                  <c:v>39113</c:v>
                </c:pt>
                <c:pt idx="1">
                  <c:v>39141</c:v>
                </c:pt>
                <c:pt idx="2">
                  <c:v>39172</c:v>
                </c:pt>
                <c:pt idx="3">
                  <c:v>39202</c:v>
                </c:pt>
                <c:pt idx="4">
                  <c:v>39233</c:v>
                </c:pt>
                <c:pt idx="5">
                  <c:v>39263</c:v>
                </c:pt>
                <c:pt idx="6">
                  <c:v>39294</c:v>
                </c:pt>
                <c:pt idx="7">
                  <c:v>39325</c:v>
                </c:pt>
                <c:pt idx="8">
                  <c:v>39355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39599</c:v>
                </c:pt>
                <c:pt idx="17">
                  <c:v>39629</c:v>
                </c:pt>
                <c:pt idx="18">
                  <c:v>39660</c:v>
                </c:pt>
                <c:pt idx="19">
                  <c:v>39691</c:v>
                </c:pt>
                <c:pt idx="20">
                  <c:v>39721</c:v>
                </c:pt>
                <c:pt idx="21">
                  <c:v>39752</c:v>
                </c:pt>
                <c:pt idx="22">
                  <c:v>39782</c:v>
                </c:pt>
                <c:pt idx="23">
                  <c:v>39813</c:v>
                </c:pt>
                <c:pt idx="24">
                  <c:v>39844</c:v>
                </c:pt>
                <c:pt idx="25">
                  <c:v>39872</c:v>
                </c:pt>
                <c:pt idx="26">
                  <c:v>39903</c:v>
                </c:pt>
                <c:pt idx="27">
                  <c:v>39933</c:v>
                </c:pt>
                <c:pt idx="28">
                  <c:v>39964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40117</c:v>
                </c:pt>
                <c:pt idx="34">
                  <c:v>40147</c:v>
                </c:pt>
                <c:pt idx="35">
                  <c:v>40178</c:v>
                </c:pt>
                <c:pt idx="36">
                  <c:v>40209</c:v>
                </c:pt>
                <c:pt idx="37">
                  <c:v>40237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40390</c:v>
                </c:pt>
                <c:pt idx="43">
                  <c:v>40421</c:v>
                </c:pt>
                <c:pt idx="44">
                  <c:v>40451</c:v>
                </c:pt>
                <c:pt idx="45">
                  <c:v>40482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40663</c:v>
                </c:pt>
                <c:pt idx="52">
                  <c:v>40694</c:v>
                </c:pt>
                <c:pt idx="53">
                  <c:v>40724</c:v>
                </c:pt>
                <c:pt idx="54">
                  <c:v>40755</c:v>
                </c:pt>
                <c:pt idx="55">
                  <c:v>40786</c:v>
                </c:pt>
                <c:pt idx="56">
                  <c:v>40795</c:v>
                </c:pt>
                <c:pt idx="57">
                  <c:v>40814</c:v>
                </c:pt>
                <c:pt idx="58">
                  <c:v>40816</c:v>
                </c:pt>
                <c:pt idx="59">
                  <c:v>40826</c:v>
                </c:pt>
                <c:pt idx="60">
                  <c:v>40827</c:v>
                </c:pt>
                <c:pt idx="61">
                  <c:v>40828</c:v>
                </c:pt>
                <c:pt idx="62">
                  <c:v>40830</c:v>
                </c:pt>
                <c:pt idx="63">
                  <c:v>40833</c:v>
                </c:pt>
                <c:pt idx="64">
                  <c:v>40834</c:v>
                </c:pt>
                <c:pt idx="65">
                  <c:v>40835</c:v>
                </c:pt>
                <c:pt idx="66">
                  <c:v>40841</c:v>
                </c:pt>
                <c:pt idx="67">
                  <c:v>40842</c:v>
                </c:pt>
                <c:pt idx="68">
                  <c:v>40844</c:v>
                </c:pt>
                <c:pt idx="69">
                  <c:v>40847</c:v>
                </c:pt>
                <c:pt idx="70">
                  <c:v>40848</c:v>
                </c:pt>
                <c:pt idx="71">
                  <c:v>40849</c:v>
                </c:pt>
                <c:pt idx="72">
                  <c:v>40850</c:v>
                </c:pt>
                <c:pt idx="73">
                  <c:v>40851</c:v>
                </c:pt>
                <c:pt idx="74">
                  <c:v>40854</c:v>
                </c:pt>
                <c:pt idx="75">
                  <c:v>40855</c:v>
                </c:pt>
                <c:pt idx="76">
                  <c:v>40856</c:v>
                </c:pt>
                <c:pt idx="77">
                  <c:v>40857</c:v>
                </c:pt>
                <c:pt idx="78">
                  <c:v>40858</c:v>
                </c:pt>
                <c:pt idx="79">
                  <c:v>40861</c:v>
                </c:pt>
                <c:pt idx="80">
                  <c:v>40864</c:v>
                </c:pt>
                <c:pt idx="81">
                  <c:v>40865</c:v>
                </c:pt>
                <c:pt idx="82">
                  <c:v>40869</c:v>
                </c:pt>
                <c:pt idx="83">
                  <c:v>40870</c:v>
                </c:pt>
                <c:pt idx="84">
                  <c:v>40871</c:v>
                </c:pt>
                <c:pt idx="85">
                  <c:v>40872</c:v>
                </c:pt>
                <c:pt idx="86">
                  <c:v>40875</c:v>
                </c:pt>
                <c:pt idx="87">
                  <c:v>40877</c:v>
                </c:pt>
                <c:pt idx="88">
                  <c:v>40890</c:v>
                </c:pt>
                <c:pt idx="89">
                  <c:v>40893</c:v>
                </c:pt>
                <c:pt idx="90">
                  <c:v>40896</c:v>
                </c:pt>
                <c:pt idx="91">
                  <c:v>40897</c:v>
                </c:pt>
                <c:pt idx="92">
                  <c:v>40899</c:v>
                </c:pt>
                <c:pt idx="93">
                  <c:v>40900</c:v>
                </c:pt>
                <c:pt idx="94">
                  <c:v>40903</c:v>
                </c:pt>
                <c:pt idx="95">
                  <c:v>40904</c:v>
                </c:pt>
                <c:pt idx="96">
                  <c:v>40907</c:v>
                </c:pt>
                <c:pt idx="97">
                  <c:v>40908</c:v>
                </c:pt>
                <c:pt idx="98">
                  <c:v>40912</c:v>
                </c:pt>
                <c:pt idx="99">
                  <c:v>40914</c:v>
                </c:pt>
                <c:pt idx="100">
                  <c:v>40919</c:v>
                </c:pt>
                <c:pt idx="101">
                  <c:v>40921</c:v>
                </c:pt>
                <c:pt idx="102">
                  <c:v>40924</c:v>
                </c:pt>
                <c:pt idx="103">
                  <c:v>40939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40973</c:v>
                </c:pt>
                <c:pt idx="108">
                  <c:v>40974</c:v>
                </c:pt>
                <c:pt idx="109">
                  <c:v>40975</c:v>
                </c:pt>
                <c:pt idx="110">
                  <c:v>40976</c:v>
                </c:pt>
                <c:pt idx="111">
                  <c:v>40977</c:v>
                </c:pt>
                <c:pt idx="112">
                  <c:v>40980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40987</c:v>
                </c:pt>
                <c:pt idx="117">
                  <c:v>40988</c:v>
                </c:pt>
                <c:pt idx="118">
                  <c:v>40990</c:v>
                </c:pt>
                <c:pt idx="119">
                  <c:v>40991</c:v>
                </c:pt>
                <c:pt idx="120">
                  <c:v>40994</c:v>
                </c:pt>
                <c:pt idx="121">
                  <c:v>40995</c:v>
                </c:pt>
                <c:pt idx="122">
                  <c:v>40996</c:v>
                </c:pt>
                <c:pt idx="123">
                  <c:v>40997</c:v>
                </c:pt>
                <c:pt idx="124">
                  <c:v>40998</c:v>
                </c:pt>
                <c:pt idx="125">
                  <c:v>40999</c:v>
                </c:pt>
                <c:pt idx="126">
                  <c:v>41004</c:v>
                </c:pt>
                <c:pt idx="127">
                  <c:v>41005</c:v>
                </c:pt>
                <c:pt idx="128">
                  <c:v>41008</c:v>
                </c:pt>
                <c:pt idx="129">
                  <c:v>41009</c:v>
                </c:pt>
                <c:pt idx="130">
                  <c:v>41010</c:v>
                </c:pt>
                <c:pt idx="131">
                  <c:v>41011</c:v>
                </c:pt>
                <c:pt idx="132">
                  <c:v>41012</c:v>
                </c:pt>
                <c:pt idx="133">
                  <c:v>41015</c:v>
                </c:pt>
                <c:pt idx="134">
                  <c:v>41016</c:v>
                </c:pt>
                <c:pt idx="135">
                  <c:v>41017</c:v>
                </c:pt>
                <c:pt idx="136">
                  <c:v>41018</c:v>
                </c:pt>
                <c:pt idx="137">
                  <c:v>41019</c:v>
                </c:pt>
                <c:pt idx="138">
                  <c:v>41022</c:v>
                </c:pt>
                <c:pt idx="139">
                  <c:v>41023</c:v>
                </c:pt>
                <c:pt idx="140">
                  <c:v>41024</c:v>
                </c:pt>
                <c:pt idx="141">
                  <c:v>41026</c:v>
                </c:pt>
                <c:pt idx="142">
                  <c:v>41029</c:v>
                </c:pt>
                <c:pt idx="143">
                  <c:v>41031</c:v>
                </c:pt>
                <c:pt idx="144">
                  <c:v>41032</c:v>
                </c:pt>
                <c:pt idx="145">
                  <c:v>41033</c:v>
                </c:pt>
                <c:pt idx="146">
                  <c:v>41036</c:v>
                </c:pt>
                <c:pt idx="147">
                  <c:v>41037</c:v>
                </c:pt>
                <c:pt idx="148">
                  <c:v>41038</c:v>
                </c:pt>
                <c:pt idx="149">
                  <c:v>41039</c:v>
                </c:pt>
                <c:pt idx="150">
                  <c:v>41040</c:v>
                </c:pt>
                <c:pt idx="151">
                  <c:v>41043</c:v>
                </c:pt>
                <c:pt idx="152">
                  <c:v>41044</c:v>
                </c:pt>
                <c:pt idx="153">
                  <c:v>41045</c:v>
                </c:pt>
                <c:pt idx="154">
                  <c:v>41046</c:v>
                </c:pt>
                <c:pt idx="155">
                  <c:v>41047</c:v>
                </c:pt>
                <c:pt idx="156">
                  <c:v>41050</c:v>
                </c:pt>
                <c:pt idx="157">
                  <c:v>41051</c:v>
                </c:pt>
                <c:pt idx="158">
                  <c:v>41052</c:v>
                </c:pt>
                <c:pt idx="159">
                  <c:v>41053</c:v>
                </c:pt>
                <c:pt idx="160">
                  <c:v>41054</c:v>
                </c:pt>
                <c:pt idx="161">
                  <c:v>41057</c:v>
                </c:pt>
                <c:pt idx="162">
                  <c:v>41058</c:v>
                </c:pt>
                <c:pt idx="163">
                  <c:v>41059</c:v>
                </c:pt>
                <c:pt idx="164">
                  <c:v>41060</c:v>
                </c:pt>
                <c:pt idx="165">
                  <c:v>41061</c:v>
                </c:pt>
                <c:pt idx="166">
                  <c:v>41064</c:v>
                </c:pt>
                <c:pt idx="167">
                  <c:v>41065</c:v>
                </c:pt>
                <c:pt idx="168">
                  <c:v>41066</c:v>
                </c:pt>
                <c:pt idx="169">
                  <c:v>41067</c:v>
                </c:pt>
                <c:pt idx="170">
                  <c:v>41068</c:v>
                </c:pt>
                <c:pt idx="171">
                  <c:v>41071</c:v>
                </c:pt>
                <c:pt idx="172">
                  <c:v>41072</c:v>
                </c:pt>
                <c:pt idx="173">
                  <c:v>41073</c:v>
                </c:pt>
                <c:pt idx="174">
                  <c:v>41074</c:v>
                </c:pt>
                <c:pt idx="175">
                  <c:v>41075</c:v>
                </c:pt>
                <c:pt idx="176">
                  <c:v>41078</c:v>
                </c:pt>
                <c:pt idx="177">
                  <c:v>41079</c:v>
                </c:pt>
                <c:pt idx="178">
                  <c:v>41080</c:v>
                </c:pt>
                <c:pt idx="179">
                  <c:v>41081</c:v>
                </c:pt>
                <c:pt idx="180">
                  <c:v>41085</c:v>
                </c:pt>
                <c:pt idx="181">
                  <c:v>41086</c:v>
                </c:pt>
                <c:pt idx="182">
                  <c:v>41087</c:v>
                </c:pt>
                <c:pt idx="183">
                  <c:v>41090</c:v>
                </c:pt>
                <c:pt idx="184">
                  <c:v>41103</c:v>
                </c:pt>
                <c:pt idx="185">
                  <c:v>41106</c:v>
                </c:pt>
                <c:pt idx="186">
                  <c:v>41107</c:v>
                </c:pt>
                <c:pt idx="187">
                  <c:v>41108</c:v>
                </c:pt>
                <c:pt idx="188">
                  <c:v>41109</c:v>
                </c:pt>
                <c:pt idx="189">
                  <c:v>41110</c:v>
                </c:pt>
                <c:pt idx="190">
                  <c:v>41113</c:v>
                </c:pt>
                <c:pt idx="191">
                  <c:v>41114</c:v>
                </c:pt>
                <c:pt idx="192">
                  <c:v>41115</c:v>
                </c:pt>
                <c:pt idx="193">
                  <c:v>41116</c:v>
                </c:pt>
                <c:pt idx="194">
                  <c:v>41117</c:v>
                </c:pt>
                <c:pt idx="195">
                  <c:v>41120</c:v>
                </c:pt>
                <c:pt idx="196">
                  <c:v>41121</c:v>
                </c:pt>
                <c:pt idx="197">
                  <c:v>41122</c:v>
                </c:pt>
                <c:pt idx="198">
                  <c:v>41123</c:v>
                </c:pt>
                <c:pt idx="199">
                  <c:v>41124</c:v>
                </c:pt>
                <c:pt idx="200">
                  <c:v>41127</c:v>
                </c:pt>
                <c:pt idx="201">
                  <c:v>41128</c:v>
                </c:pt>
                <c:pt idx="202">
                  <c:v>41129</c:v>
                </c:pt>
                <c:pt idx="203">
                  <c:v>41130</c:v>
                </c:pt>
                <c:pt idx="204">
                  <c:v>41131</c:v>
                </c:pt>
                <c:pt idx="205">
                  <c:v>41134</c:v>
                </c:pt>
                <c:pt idx="206">
                  <c:v>41135</c:v>
                </c:pt>
                <c:pt idx="207">
                  <c:v>41136</c:v>
                </c:pt>
                <c:pt idx="208">
                  <c:v>41137</c:v>
                </c:pt>
                <c:pt idx="209">
                  <c:v>41138</c:v>
                </c:pt>
                <c:pt idx="210">
                  <c:v>41141</c:v>
                </c:pt>
                <c:pt idx="211">
                  <c:v>41142</c:v>
                </c:pt>
                <c:pt idx="212">
                  <c:v>41143</c:v>
                </c:pt>
                <c:pt idx="213">
                  <c:v>41144</c:v>
                </c:pt>
                <c:pt idx="214">
                  <c:v>41145</c:v>
                </c:pt>
                <c:pt idx="215">
                  <c:v>41148</c:v>
                </c:pt>
                <c:pt idx="216">
                  <c:v>41149</c:v>
                </c:pt>
                <c:pt idx="217">
                  <c:v>41150</c:v>
                </c:pt>
                <c:pt idx="218">
                  <c:v>41151</c:v>
                </c:pt>
                <c:pt idx="219">
                  <c:v>41152</c:v>
                </c:pt>
                <c:pt idx="220">
                  <c:v>41155</c:v>
                </c:pt>
                <c:pt idx="221">
                  <c:v>41156</c:v>
                </c:pt>
                <c:pt idx="222">
                  <c:v>41157</c:v>
                </c:pt>
                <c:pt idx="223">
                  <c:v>41158</c:v>
                </c:pt>
                <c:pt idx="224">
                  <c:v>41159</c:v>
                </c:pt>
                <c:pt idx="225">
                  <c:v>41162</c:v>
                </c:pt>
                <c:pt idx="226">
                  <c:v>41163</c:v>
                </c:pt>
                <c:pt idx="227">
                  <c:v>41164</c:v>
                </c:pt>
                <c:pt idx="228">
                  <c:v>41165</c:v>
                </c:pt>
                <c:pt idx="229">
                  <c:v>41166</c:v>
                </c:pt>
                <c:pt idx="230">
                  <c:v>41169</c:v>
                </c:pt>
                <c:pt idx="231">
                  <c:v>41170</c:v>
                </c:pt>
                <c:pt idx="232">
                  <c:v>41171</c:v>
                </c:pt>
                <c:pt idx="233">
                  <c:v>41172</c:v>
                </c:pt>
                <c:pt idx="234">
                  <c:v>41173</c:v>
                </c:pt>
                <c:pt idx="235">
                  <c:v>41176</c:v>
                </c:pt>
                <c:pt idx="236">
                  <c:v>41177</c:v>
                </c:pt>
                <c:pt idx="237">
                  <c:v>41178</c:v>
                </c:pt>
                <c:pt idx="238">
                  <c:v>41179</c:v>
                </c:pt>
                <c:pt idx="239">
                  <c:v>41180</c:v>
                </c:pt>
                <c:pt idx="240">
                  <c:v>41182</c:v>
                </c:pt>
                <c:pt idx="241">
                  <c:v>41190</c:v>
                </c:pt>
                <c:pt idx="242">
                  <c:v>41191</c:v>
                </c:pt>
                <c:pt idx="243">
                  <c:v>41192</c:v>
                </c:pt>
                <c:pt idx="244">
                  <c:v>41193</c:v>
                </c:pt>
                <c:pt idx="245">
                  <c:v>41194</c:v>
                </c:pt>
                <c:pt idx="246">
                  <c:v>41197</c:v>
                </c:pt>
                <c:pt idx="247">
                  <c:v>41198</c:v>
                </c:pt>
                <c:pt idx="248">
                  <c:v>41199</c:v>
                </c:pt>
                <c:pt idx="249">
                  <c:v>41200</c:v>
                </c:pt>
                <c:pt idx="250">
                  <c:v>41201</c:v>
                </c:pt>
                <c:pt idx="251">
                  <c:v>41204</c:v>
                </c:pt>
                <c:pt idx="252">
                  <c:v>41205</c:v>
                </c:pt>
                <c:pt idx="253">
                  <c:v>41206</c:v>
                </c:pt>
                <c:pt idx="254">
                  <c:v>41207</c:v>
                </c:pt>
                <c:pt idx="255">
                  <c:v>41208</c:v>
                </c:pt>
                <c:pt idx="256">
                  <c:v>41211</c:v>
                </c:pt>
                <c:pt idx="257">
                  <c:v>41212</c:v>
                </c:pt>
                <c:pt idx="258">
                  <c:v>41213</c:v>
                </c:pt>
                <c:pt idx="259">
                  <c:v>41214</c:v>
                </c:pt>
                <c:pt idx="260">
                  <c:v>41215</c:v>
                </c:pt>
                <c:pt idx="261">
                  <c:v>41218</c:v>
                </c:pt>
                <c:pt idx="262">
                  <c:v>41219</c:v>
                </c:pt>
                <c:pt idx="263">
                  <c:v>41220</c:v>
                </c:pt>
                <c:pt idx="264">
                  <c:v>41221</c:v>
                </c:pt>
                <c:pt idx="265">
                  <c:v>41222</c:v>
                </c:pt>
                <c:pt idx="266">
                  <c:v>41225</c:v>
                </c:pt>
                <c:pt idx="267">
                  <c:v>41226</c:v>
                </c:pt>
                <c:pt idx="268">
                  <c:v>41227</c:v>
                </c:pt>
                <c:pt idx="269">
                  <c:v>41228</c:v>
                </c:pt>
                <c:pt idx="270">
                  <c:v>41229</c:v>
                </c:pt>
                <c:pt idx="271">
                  <c:v>41232</c:v>
                </c:pt>
                <c:pt idx="272">
                  <c:v>41233</c:v>
                </c:pt>
                <c:pt idx="273">
                  <c:v>41234</c:v>
                </c:pt>
                <c:pt idx="274">
                  <c:v>41235</c:v>
                </c:pt>
                <c:pt idx="275">
                  <c:v>41236</c:v>
                </c:pt>
                <c:pt idx="276">
                  <c:v>41239</c:v>
                </c:pt>
                <c:pt idx="277">
                  <c:v>41240</c:v>
                </c:pt>
                <c:pt idx="278">
                  <c:v>41241</c:v>
                </c:pt>
                <c:pt idx="279">
                  <c:v>41242</c:v>
                </c:pt>
                <c:pt idx="280">
                  <c:v>41243</c:v>
                </c:pt>
                <c:pt idx="281">
                  <c:v>41246</c:v>
                </c:pt>
                <c:pt idx="282">
                  <c:v>41247</c:v>
                </c:pt>
                <c:pt idx="283">
                  <c:v>41248</c:v>
                </c:pt>
                <c:pt idx="284">
                  <c:v>41249</c:v>
                </c:pt>
                <c:pt idx="285">
                  <c:v>41250</c:v>
                </c:pt>
                <c:pt idx="286">
                  <c:v>41253</c:v>
                </c:pt>
                <c:pt idx="287">
                  <c:v>41254</c:v>
                </c:pt>
                <c:pt idx="288">
                  <c:v>41255</c:v>
                </c:pt>
                <c:pt idx="289">
                  <c:v>41256</c:v>
                </c:pt>
                <c:pt idx="290">
                  <c:v>41257</c:v>
                </c:pt>
                <c:pt idx="291">
                  <c:v>41260</c:v>
                </c:pt>
                <c:pt idx="292">
                  <c:v>41261</c:v>
                </c:pt>
                <c:pt idx="293">
                  <c:v>41262</c:v>
                </c:pt>
                <c:pt idx="294">
                  <c:v>41263</c:v>
                </c:pt>
                <c:pt idx="295">
                  <c:v>41264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41274</c:v>
                </c:pt>
                <c:pt idx="302">
                  <c:v>41278</c:v>
                </c:pt>
                <c:pt idx="303">
                  <c:v>41281</c:v>
                </c:pt>
                <c:pt idx="304">
                  <c:v>41282</c:v>
                </c:pt>
                <c:pt idx="305">
                  <c:v>41283</c:v>
                </c:pt>
                <c:pt idx="306">
                  <c:v>41284</c:v>
                </c:pt>
                <c:pt idx="307">
                  <c:v>41285</c:v>
                </c:pt>
                <c:pt idx="308">
                  <c:v>41288</c:v>
                </c:pt>
                <c:pt idx="309">
                  <c:v>41289</c:v>
                </c:pt>
                <c:pt idx="310">
                  <c:v>41290</c:v>
                </c:pt>
                <c:pt idx="311">
                  <c:v>41291</c:v>
                </c:pt>
                <c:pt idx="312">
                  <c:v>41292</c:v>
                </c:pt>
                <c:pt idx="313">
                  <c:v>41295</c:v>
                </c:pt>
                <c:pt idx="314">
                  <c:v>41296</c:v>
                </c:pt>
                <c:pt idx="315">
                  <c:v>41297</c:v>
                </c:pt>
                <c:pt idx="316">
                  <c:v>41298</c:v>
                </c:pt>
                <c:pt idx="317">
                  <c:v>41299</c:v>
                </c:pt>
                <c:pt idx="318">
                  <c:v>41302</c:v>
                </c:pt>
                <c:pt idx="319">
                  <c:v>41303</c:v>
                </c:pt>
                <c:pt idx="320">
                  <c:v>41304</c:v>
                </c:pt>
                <c:pt idx="321">
                  <c:v>41305</c:v>
                </c:pt>
                <c:pt idx="322">
                  <c:v>41306</c:v>
                </c:pt>
                <c:pt idx="323">
                  <c:v>41309</c:v>
                </c:pt>
                <c:pt idx="324">
                  <c:v>41310</c:v>
                </c:pt>
                <c:pt idx="325">
                  <c:v>41311</c:v>
                </c:pt>
                <c:pt idx="326">
                  <c:v>41312</c:v>
                </c:pt>
                <c:pt idx="327">
                  <c:v>41323</c:v>
                </c:pt>
                <c:pt idx="328">
                  <c:v>41324</c:v>
                </c:pt>
                <c:pt idx="329">
                  <c:v>41325</c:v>
                </c:pt>
                <c:pt idx="330">
                  <c:v>41326</c:v>
                </c:pt>
                <c:pt idx="331">
                  <c:v>41327</c:v>
                </c:pt>
                <c:pt idx="332">
                  <c:v>41330</c:v>
                </c:pt>
                <c:pt idx="333">
                  <c:v>41331</c:v>
                </c:pt>
                <c:pt idx="334">
                  <c:v>41332</c:v>
                </c:pt>
                <c:pt idx="335">
                  <c:v>41333</c:v>
                </c:pt>
                <c:pt idx="336">
                  <c:v>41334</c:v>
                </c:pt>
                <c:pt idx="337">
                  <c:v>41337</c:v>
                </c:pt>
                <c:pt idx="338">
                  <c:v>41338</c:v>
                </c:pt>
                <c:pt idx="339">
                  <c:v>41339</c:v>
                </c:pt>
                <c:pt idx="340">
                  <c:v>41340</c:v>
                </c:pt>
                <c:pt idx="341">
                  <c:v>41341</c:v>
                </c:pt>
                <c:pt idx="342">
                  <c:v>41344</c:v>
                </c:pt>
                <c:pt idx="343">
                  <c:v>41345</c:v>
                </c:pt>
                <c:pt idx="344">
                  <c:v>41346</c:v>
                </c:pt>
                <c:pt idx="345">
                  <c:v>41347</c:v>
                </c:pt>
                <c:pt idx="346">
                  <c:v>41348</c:v>
                </c:pt>
                <c:pt idx="347">
                  <c:v>41351</c:v>
                </c:pt>
                <c:pt idx="348">
                  <c:v>41352</c:v>
                </c:pt>
                <c:pt idx="349">
                  <c:v>41353</c:v>
                </c:pt>
                <c:pt idx="350">
                  <c:v>41354</c:v>
                </c:pt>
                <c:pt idx="351">
                  <c:v>41355</c:v>
                </c:pt>
                <c:pt idx="352">
                  <c:v>41358</c:v>
                </c:pt>
                <c:pt idx="353">
                  <c:v>41359</c:v>
                </c:pt>
                <c:pt idx="354">
                  <c:v>41360</c:v>
                </c:pt>
                <c:pt idx="355">
                  <c:v>41361</c:v>
                </c:pt>
                <c:pt idx="356">
                  <c:v>41362</c:v>
                </c:pt>
                <c:pt idx="357">
                  <c:v>41364</c:v>
                </c:pt>
                <c:pt idx="358">
                  <c:v>41365</c:v>
                </c:pt>
                <c:pt idx="359">
                  <c:v>41366</c:v>
                </c:pt>
                <c:pt idx="360">
                  <c:v>41367</c:v>
                </c:pt>
                <c:pt idx="361">
                  <c:v>41372</c:v>
                </c:pt>
                <c:pt idx="362">
                  <c:v>41373</c:v>
                </c:pt>
                <c:pt idx="363">
                  <c:v>41374</c:v>
                </c:pt>
                <c:pt idx="364">
                  <c:v>41375</c:v>
                </c:pt>
                <c:pt idx="365">
                  <c:v>41376</c:v>
                </c:pt>
                <c:pt idx="366">
                  <c:v>41379</c:v>
                </c:pt>
                <c:pt idx="367">
                  <c:v>41380</c:v>
                </c:pt>
                <c:pt idx="368">
                  <c:v>41381</c:v>
                </c:pt>
                <c:pt idx="369">
                  <c:v>41382</c:v>
                </c:pt>
                <c:pt idx="370">
                  <c:v>41383</c:v>
                </c:pt>
                <c:pt idx="371">
                  <c:v>41386</c:v>
                </c:pt>
                <c:pt idx="372">
                  <c:v>41387</c:v>
                </c:pt>
                <c:pt idx="373">
                  <c:v>41388</c:v>
                </c:pt>
                <c:pt idx="374">
                  <c:v>41389</c:v>
                </c:pt>
                <c:pt idx="375">
                  <c:v>41390</c:v>
                </c:pt>
                <c:pt idx="376">
                  <c:v>41394</c:v>
                </c:pt>
                <c:pt idx="377">
                  <c:v>41396</c:v>
                </c:pt>
                <c:pt idx="378">
                  <c:v>41397</c:v>
                </c:pt>
                <c:pt idx="379">
                  <c:v>41400</c:v>
                </c:pt>
                <c:pt idx="380">
                  <c:v>41401</c:v>
                </c:pt>
                <c:pt idx="381">
                  <c:v>41402</c:v>
                </c:pt>
                <c:pt idx="382">
                  <c:v>41403</c:v>
                </c:pt>
                <c:pt idx="383">
                  <c:v>41404</c:v>
                </c:pt>
                <c:pt idx="384">
                  <c:v>41407</c:v>
                </c:pt>
                <c:pt idx="385">
                  <c:v>41408</c:v>
                </c:pt>
                <c:pt idx="386">
                  <c:v>41409</c:v>
                </c:pt>
                <c:pt idx="387">
                  <c:v>41410</c:v>
                </c:pt>
                <c:pt idx="388">
                  <c:v>41411</c:v>
                </c:pt>
                <c:pt idx="389">
                  <c:v>41414</c:v>
                </c:pt>
                <c:pt idx="390">
                  <c:v>41415</c:v>
                </c:pt>
                <c:pt idx="391">
                  <c:v>41416</c:v>
                </c:pt>
                <c:pt idx="392">
                  <c:v>41417</c:v>
                </c:pt>
                <c:pt idx="393">
                  <c:v>41418</c:v>
                </c:pt>
                <c:pt idx="394">
                  <c:v>41421</c:v>
                </c:pt>
                <c:pt idx="395">
                  <c:v>41422</c:v>
                </c:pt>
                <c:pt idx="396">
                  <c:v>41423</c:v>
                </c:pt>
                <c:pt idx="397">
                  <c:v>41424</c:v>
                </c:pt>
                <c:pt idx="398">
                  <c:v>41425</c:v>
                </c:pt>
                <c:pt idx="399">
                  <c:v>41428</c:v>
                </c:pt>
                <c:pt idx="400">
                  <c:v>41429</c:v>
                </c:pt>
                <c:pt idx="401">
                  <c:v>41430</c:v>
                </c:pt>
                <c:pt idx="402">
                  <c:v>41431</c:v>
                </c:pt>
                <c:pt idx="403">
                  <c:v>41432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41455</c:v>
                </c:pt>
                <c:pt idx="416">
                  <c:v>41456</c:v>
                </c:pt>
                <c:pt idx="417">
                  <c:v>41457</c:v>
                </c:pt>
                <c:pt idx="418">
                  <c:v>41458</c:v>
                </c:pt>
                <c:pt idx="419">
                  <c:v>41459</c:v>
                </c:pt>
                <c:pt idx="420">
                  <c:v>41460</c:v>
                </c:pt>
                <c:pt idx="421">
                  <c:v>41463</c:v>
                </c:pt>
                <c:pt idx="422">
                  <c:v>41464</c:v>
                </c:pt>
                <c:pt idx="423">
                  <c:v>41465</c:v>
                </c:pt>
                <c:pt idx="424">
                  <c:v>41466</c:v>
                </c:pt>
                <c:pt idx="425">
                  <c:v>41467</c:v>
                </c:pt>
                <c:pt idx="426">
                  <c:v>41470</c:v>
                </c:pt>
                <c:pt idx="427">
                  <c:v>41471</c:v>
                </c:pt>
                <c:pt idx="428">
                  <c:v>41472</c:v>
                </c:pt>
                <c:pt idx="429">
                  <c:v>41473</c:v>
                </c:pt>
                <c:pt idx="430">
                  <c:v>41474</c:v>
                </c:pt>
                <c:pt idx="431">
                  <c:v>41477</c:v>
                </c:pt>
                <c:pt idx="432">
                  <c:v>41478</c:v>
                </c:pt>
                <c:pt idx="433">
                  <c:v>41479</c:v>
                </c:pt>
                <c:pt idx="434">
                  <c:v>41480</c:v>
                </c:pt>
                <c:pt idx="435">
                  <c:v>41481</c:v>
                </c:pt>
                <c:pt idx="436">
                  <c:v>41484</c:v>
                </c:pt>
                <c:pt idx="437">
                  <c:v>41485</c:v>
                </c:pt>
                <c:pt idx="438">
                  <c:v>41486</c:v>
                </c:pt>
                <c:pt idx="439">
                  <c:v>41487</c:v>
                </c:pt>
                <c:pt idx="440">
                  <c:v>41488</c:v>
                </c:pt>
                <c:pt idx="441">
                  <c:v>41491</c:v>
                </c:pt>
                <c:pt idx="442">
                  <c:v>41492</c:v>
                </c:pt>
                <c:pt idx="443">
                  <c:v>41493</c:v>
                </c:pt>
                <c:pt idx="444">
                  <c:v>41494</c:v>
                </c:pt>
                <c:pt idx="445">
                  <c:v>41495</c:v>
                </c:pt>
                <c:pt idx="446">
                  <c:v>41498</c:v>
                </c:pt>
                <c:pt idx="447">
                  <c:v>41499</c:v>
                </c:pt>
                <c:pt idx="448">
                  <c:v>41500</c:v>
                </c:pt>
                <c:pt idx="449">
                  <c:v>41501</c:v>
                </c:pt>
                <c:pt idx="450">
                  <c:v>41502</c:v>
                </c:pt>
                <c:pt idx="451">
                  <c:v>41505</c:v>
                </c:pt>
                <c:pt idx="452">
                  <c:v>41506</c:v>
                </c:pt>
                <c:pt idx="453">
                  <c:v>41507</c:v>
                </c:pt>
                <c:pt idx="454">
                  <c:v>41508</c:v>
                </c:pt>
                <c:pt idx="455">
                  <c:v>41509</c:v>
                </c:pt>
                <c:pt idx="456">
                  <c:v>41512</c:v>
                </c:pt>
                <c:pt idx="457">
                  <c:v>41513</c:v>
                </c:pt>
                <c:pt idx="458">
                  <c:v>41514</c:v>
                </c:pt>
                <c:pt idx="459">
                  <c:v>41515</c:v>
                </c:pt>
                <c:pt idx="460">
                  <c:v>41516</c:v>
                </c:pt>
                <c:pt idx="461">
                  <c:v>41517</c:v>
                </c:pt>
                <c:pt idx="462">
                  <c:v>41519</c:v>
                </c:pt>
                <c:pt idx="463">
                  <c:v>41520</c:v>
                </c:pt>
                <c:pt idx="464">
                  <c:v>41521</c:v>
                </c:pt>
                <c:pt idx="465">
                  <c:v>41522</c:v>
                </c:pt>
                <c:pt idx="466">
                  <c:v>41523</c:v>
                </c:pt>
                <c:pt idx="467">
                  <c:v>41526</c:v>
                </c:pt>
                <c:pt idx="468">
                  <c:v>41527</c:v>
                </c:pt>
                <c:pt idx="469">
                  <c:v>41528</c:v>
                </c:pt>
                <c:pt idx="470">
                  <c:v>41529</c:v>
                </c:pt>
                <c:pt idx="471">
                  <c:v>41530</c:v>
                </c:pt>
                <c:pt idx="472">
                  <c:v>41533</c:v>
                </c:pt>
                <c:pt idx="473">
                  <c:v>41534</c:v>
                </c:pt>
                <c:pt idx="474">
                  <c:v>41535</c:v>
                </c:pt>
                <c:pt idx="475">
                  <c:v>41536</c:v>
                </c:pt>
                <c:pt idx="476">
                  <c:v>41537</c:v>
                </c:pt>
                <c:pt idx="477">
                  <c:v>41540</c:v>
                </c:pt>
                <c:pt idx="478">
                  <c:v>41541</c:v>
                </c:pt>
                <c:pt idx="479">
                  <c:v>41542</c:v>
                </c:pt>
                <c:pt idx="480">
                  <c:v>41543</c:v>
                </c:pt>
                <c:pt idx="481">
                  <c:v>41544</c:v>
                </c:pt>
                <c:pt idx="482">
                  <c:v>41547</c:v>
                </c:pt>
                <c:pt idx="483">
                  <c:v>41555</c:v>
                </c:pt>
                <c:pt idx="484">
                  <c:v>41556</c:v>
                </c:pt>
                <c:pt idx="485">
                  <c:v>41557</c:v>
                </c:pt>
                <c:pt idx="486">
                  <c:v>41558</c:v>
                </c:pt>
                <c:pt idx="487">
                  <c:v>41561</c:v>
                </c:pt>
                <c:pt idx="488">
                  <c:v>41562</c:v>
                </c:pt>
                <c:pt idx="489">
                  <c:v>41563</c:v>
                </c:pt>
                <c:pt idx="490">
                  <c:v>41564</c:v>
                </c:pt>
                <c:pt idx="491">
                  <c:v>41565</c:v>
                </c:pt>
                <c:pt idx="492">
                  <c:v>41568</c:v>
                </c:pt>
                <c:pt idx="493">
                  <c:v>41569</c:v>
                </c:pt>
                <c:pt idx="494">
                  <c:v>41570</c:v>
                </c:pt>
                <c:pt idx="495">
                  <c:v>41571</c:v>
                </c:pt>
                <c:pt idx="496">
                  <c:v>41572</c:v>
                </c:pt>
                <c:pt idx="497">
                  <c:v>41575</c:v>
                </c:pt>
                <c:pt idx="498">
                  <c:v>41576</c:v>
                </c:pt>
                <c:pt idx="499">
                  <c:v>41577</c:v>
                </c:pt>
                <c:pt idx="500">
                  <c:v>41578</c:v>
                </c:pt>
                <c:pt idx="501">
                  <c:v>41579</c:v>
                </c:pt>
                <c:pt idx="502">
                  <c:v>41582</c:v>
                </c:pt>
                <c:pt idx="503">
                  <c:v>41583</c:v>
                </c:pt>
                <c:pt idx="504">
                  <c:v>41584</c:v>
                </c:pt>
                <c:pt idx="505">
                  <c:v>41585</c:v>
                </c:pt>
                <c:pt idx="506">
                  <c:v>41586</c:v>
                </c:pt>
                <c:pt idx="507">
                  <c:v>41589</c:v>
                </c:pt>
                <c:pt idx="508">
                  <c:v>41590</c:v>
                </c:pt>
                <c:pt idx="509">
                  <c:v>41591</c:v>
                </c:pt>
                <c:pt idx="510">
                  <c:v>41592</c:v>
                </c:pt>
                <c:pt idx="511">
                  <c:v>41593</c:v>
                </c:pt>
                <c:pt idx="512">
                  <c:v>41596</c:v>
                </c:pt>
                <c:pt idx="513">
                  <c:v>41597</c:v>
                </c:pt>
                <c:pt idx="514">
                  <c:v>41598</c:v>
                </c:pt>
                <c:pt idx="515">
                  <c:v>41599</c:v>
                </c:pt>
                <c:pt idx="516">
                  <c:v>41600</c:v>
                </c:pt>
                <c:pt idx="517">
                  <c:v>41603</c:v>
                </c:pt>
                <c:pt idx="518">
                  <c:v>41604</c:v>
                </c:pt>
                <c:pt idx="519">
                  <c:v>41605</c:v>
                </c:pt>
                <c:pt idx="520">
                  <c:v>41606</c:v>
                </c:pt>
                <c:pt idx="521">
                  <c:v>41607</c:v>
                </c:pt>
                <c:pt idx="522">
                  <c:v>41608</c:v>
                </c:pt>
                <c:pt idx="523">
                  <c:v>41610</c:v>
                </c:pt>
                <c:pt idx="524">
                  <c:v>41611</c:v>
                </c:pt>
                <c:pt idx="525">
                  <c:v>41612</c:v>
                </c:pt>
                <c:pt idx="526">
                  <c:v>41613</c:v>
                </c:pt>
                <c:pt idx="527">
                  <c:v>41614</c:v>
                </c:pt>
                <c:pt idx="528">
                  <c:v>41617</c:v>
                </c:pt>
                <c:pt idx="529">
                  <c:v>41618</c:v>
                </c:pt>
                <c:pt idx="530">
                  <c:v>41619</c:v>
                </c:pt>
                <c:pt idx="531">
                  <c:v>41620</c:v>
                </c:pt>
                <c:pt idx="532">
                  <c:v>41621</c:v>
                </c:pt>
                <c:pt idx="533">
                  <c:v>41624</c:v>
                </c:pt>
                <c:pt idx="534">
                  <c:v>41625</c:v>
                </c:pt>
                <c:pt idx="535">
                  <c:v>41626</c:v>
                </c:pt>
                <c:pt idx="536">
                  <c:v>41627</c:v>
                </c:pt>
                <c:pt idx="537">
                  <c:v>41628</c:v>
                </c:pt>
                <c:pt idx="538">
                  <c:v>41631</c:v>
                </c:pt>
                <c:pt idx="539">
                  <c:v>41632</c:v>
                </c:pt>
                <c:pt idx="540">
                  <c:v>41633</c:v>
                </c:pt>
                <c:pt idx="541">
                  <c:v>41634</c:v>
                </c:pt>
                <c:pt idx="542">
                  <c:v>41635</c:v>
                </c:pt>
                <c:pt idx="543">
                  <c:v>41638</c:v>
                </c:pt>
                <c:pt idx="544">
                  <c:v>41639</c:v>
                </c:pt>
                <c:pt idx="545">
                  <c:v>41641</c:v>
                </c:pt>
                <c:pt idx="546">
                  <c:v>41642</c:v>
                </c:pt>
                <c:pt idx="547">
                  <c:v>41645</c:v>
                </c:pt>
                <c:pt idx="548">
                  <c:v>41646</c:v>
                </c:pt>
                <c:pt idx="549">
                  <c:v>41647</c:v>
                </c:pt>
                <c:pt idx="550">
                  <c:v>41648</c:v>
                </c:pt>
                <c:pt idx="551">
                  <c:v>41649</c:v>
                </c:pt>
                <c:pt idx="552">
                  <c:v>41652</c:v>
                </c:pt>
                <c:pt idx="553">
                  <c:v>41653</c:v>
                </c:pt>
                <c:pt idx="554">
                  <c:v>41654</c:v>
                </c:pt>
                <c:pt idx="555">
                  <c:v>41655</c:v>
                </c:pt>
                <c:pt idx="556">
                  <c:v>41656</c:v>
                </c:pt>
                <c:pt idx="557">
                  <c:v>41659</c:v>
                </c:pt>
                <c:pt idx="558">
                  <c:v>41660</c:v>
                </c:pt>
                <c:pt idx="559">
                  <c:v>41661</c:v>
                </c:pt>
                <c:pt idx="560">
                  <c:v>41662</c:v>
                </c:pt>
                <c:pt idx="561">
                  <c:v>41663</c:v>
                </c:pt>
                <c:pt idx="562">
                  <c:v>41666</c:v>
                </c:pt>
                <c:pt idx="563">
                  <c:v>41670</c:v>
                </c:pt>
                <c:pt idx="564">
                  <c:v>41677</c:v>
                </c:pt>
                <c:pt idx="565">
                  <c:v>41680</c:v>
                </c:pt>
                <c:pt idx="566">
                  <c:v>41681</c:v>
                </c:pt>
                <c:pt idx="567">
                  <c:v>41682</c:v>
                </c:pt>
                <c:pt idx="568">
                  <c:v>41683</c:v>
                </c:pt>
                <c:pt idx="569">
                  <c:v>41684</c:v>
                </c:pt>
                <c:pt idx="570">
                  <c:v>41687</c:v>
                </c:pt>
                <c:pt idx="571">
                  <c:v>41688</c:v>
                </c:pt>
                <c:pt idx="572">
                  <c:v>41689</c:v>
                </c:pt>
                <c:pt idx="573">
                  <c:v>41690</c:v>
                </c:pt>
                <c:pt idx="574">
                  <c:v>41691</c:v>
                </c:pt>
                <c:pt idx="575">
                  <c:v>41694</c:v>
                </c:pt>
                <c:pt idx="576">
                  <c:v>41695</c:v>
                </c:pt>
                <c:pt idx="577">
                  <c:v>41696</c:v>
                </c:pt>
                <c:pt idx="578">
                  <c:v>41697</c:v>
                </c:pt>
                <c:pt idx="579">
                  <c:v>41698</c:v>
                </c:pt>
                <c:pt idx="580">
                  <c:v>41701</c:v>
                </c:pt>
                <c:pt idx="581">
                  <c:v>41702</c:v>
                </c:pt>
                <c:pt idx="582">
                  <c:v>41703</c:v>
                </c:pt>
                <c:pt idx="583">
                  <c:v>41704</c:v>
                </c:pt>
                <c:pt idx="584">
                  <c:v>41705</c:v>
                </c:pt>
                <c:pt idx="585">
                  <c:v>41708</c:v>
                </c:pt>
                <c:pt idx="586">
                  <c:v>41709</c:v>
                </c:pt>
                <c:pt idx="587">
                  <c:v>41710</c:v>
                </c:pt>
                <c:pt idx="588">
                  <c:v>41711</c:v>
                </c:pt>
                <c:pt idx="589">
                  <c:v>41712</c:v>
                </c:pt>
                <c:pt idx="590">
                  <c:v>41715</c:v>
                </c:pt>
                <c:pt idx="591">
                  <c:v>41716</c:v>
                </c:pt>
                <c:pt idx="592">
                  <c:v>41717</c:v>
                </c:pt>
                <c:pt idx="593">
                  <c:v>41718</c:v>
                </c:pt>
                <c:pt idx="594">
                  <c:v>41719</c:v>
                </c:pt>
                <c:pt idx="595">
                  <c:v>41722</c:v>
                </c:pt>
                <c:pt idx="596">
                  <c:v>41723</c:v>
                </c:pt>
                <c:pt idx="597">
                  <c:v>41724</c:v>
                </c:pt>
                <c:pt idx="598">
                  <c:v>41725</c:v>
                </c:pt>
                <c:pt idx="599">
                  <c:v>41726</c:v>
                </c:pt>
                <c:pt idx="600">
                  <c:v>41729</c:v>
                </c:pt>
                <c:pt idx="601">
                  <c:v>41730</c:v>
                </c:pt>
                <c:pt idx="602">
                  <c:v>41731</c:v>
                </c:pt>
                <c:pt idx="603">
                  <c:v>41732</c:v>
                </c:pt>
                <c:pt idx="604">
                  <c:v>41733</c:v>
                </c:pt>
                <c:pt idx="605">
                  <c:v>41737</c:v>
                </c:pt>
                <c:pt idx="606">
                  <c:v>41738</c:v>
                </c:pt>
                <c:pt idx="607">
                  <c:v>41739</c:v>
                </c:pt>
                <c:pt idx="608">
                  <c:v>41740</c:v>
                </c:pt>
                <c:pt idx="609">
                  <c:v>41743</c:v>
                </c:pt>
                <c:pt idx="610">
                  <c:v>41744</c:v>
                </c:pt>
                <c:pt idx="611">
                  <c:v>41745</c:v>
                </c:pt>
                <c:pt idx="612">
                  <c:v>41746</c:v>
                </c:pt>
                <c:pt idx="613">
                  <c:v>41747</c:v>
                </c:pt>
                <c:pt idx="614">
                  <c:v>41750</c:v>
                </c:pt>
                <c:pt idx="615">
                  <c:v>41751</c:v>
                </c:pt>
                <c:pt idx="616">
                  <c:v>41752</c:v>
                </c:pt>
                <c:pt idx="617">
                  <c:v>41753</c:v>
                </c:pt>
                <c:pt idx="618">
                  <c:v>41754</c:v>
                </c:pt>
                <c:pt idx="619">
                  <c:v>41757</c:v>
                </c:pt>
                <c:pt idx="620">
                  <c:v>41758</c:v>
                </c:pt>
                <c:pt idx="621">
                  <c:v>41759</c:v>
                </c:pt>
                <c:pt idx="622">
                  <c:v>41764</c:v>
                </c:pt>
                <c:pt idx="623">
                  <c:v>41765</c:v>
                </c:pt>
                <c:pt idx="624">
                  <c:v>41766</c:v>
                </c:pt>
                <c:pt idx="625">
                  <c:v>41767</c:v>
                </c:pt>
                <c:pt idx="626">
                  <c:v>41768</c:v>
                </c:pt>
                <c:pt idx="627">
                  <c:v>41771</c:v>
                </c:pt>
                <c:pt idx="628">
                  <c:v>41772</c:v>
                </c:pt>
                <c:pt idx="629">
                  <c:v>41773</c:v>
                </c:pt>
                <c:pt idx="630">
                  <c:v>41774</c:v>
                </c:pt>
                <c:pt idx="631">
                  <c:v>41775</c:v>
                </c:pt>
                <c:pt idx="632">
                  <c:v>41778</c:v>
                </c:pt>
                <c:pt idx="633">
                  <c:v>41779</c:v>
                </c:pt>
                <c:pt idx="634">
                  <c:v>41780</c:v>
                </c:pt>
                <c:pt idx="635">
                  <c:v>41781</c:v>
                </c:pt>
                <c:pt idx="636">
                  <c:v>41782</c:v>
                </c:pt>
                <c:pt idx="637">
                  <c:v>41785</c:v>
                </c:pt>
                <c:pt idx="638">
                  <c:v>41786</c:v>
                </c:pt>
                <c:pt idx="639">
                  <c:v>41787</c:v>
                </c:pt>
                <c:pt idx="640">
                  <c:v>41788</c:v>
                </c:pt>
                <c:pt idx="641">
                  <c:v>41789</c:v>
                </c:pt>
                <c:pt idx="642">
                  <c:v>41790</c:v>
                </c:pt>
                <c:pt idx="643">
                  <c:v>41793</c:v>
                </c:pt>
                <c:pt idx="644">
                  <c:v>41794</c:v>
                </c:pt>
                <c:pt idx="645">
                  <c:v>41795</c:v>
                </c:pt>
                <c:pt idx="646">
                  <c:v>41796</c:v>
                </c:pt>
                <c:pt idx="647">
                  <c:v>41799</c:v>
                </c:pt>
                <c:pt idx="648">
                  <c:v>41800</c:v>
                </c:pt>
                <c:pt idx="649">
                  <c:v>41801</c:v>
                </c:pt>
                <c:pt idx="650">
                  <c:v>41802</c:v>
                </c:pt>
                <c:pt idx="651">
                  <c:v>41803</c:v>
                </c:pt>
                <c:pt idx="652">
                  <c:v>41806</c:v>
                </c:pt>
                <c:pt idx="653">
                  <c:v>41807</c:v>
                </c:pt>
                <c:pt idx="654">
                  <c:v>41808</c:v>
                </c:pt>
                <c:pt idx="655">
                  <c:v>41809</c:v>
                </c:pt>
                <c:pt idx="656">
                  <c:v>41810</c:v>
                </c:pt>
                <c:pt idx="657">
                  <c:v>41813</c:v>
                </c:pt>
                <c:pt idx="658">
                  <c:v>41814</c:v>
                </c:pt>
                <c:pt idx="659">
                  <c:v>41815</c:v>
                </c:pt>
                <c:pt idx="660">
                  <c:v>41816</c:v>
                </c:pt>
                <c:pt idx="661">
                  <c:v>41817</c:v>
                </c:pt>
                <c:pt idx="662">
                  <c:v>41820</c:v>
                </c:pt>
                <c:pt idx="663">
                  <c:v>41821</c:v>
                </c:pt>
                <c:pt idx="664">
                  <c:v>41822</c:v>
                </c:pt>
                <c:pt idx="665">
                  <c:v>41823</c:v>
                </c:pt>
                <c:pt idx="666">
                  <c:v>41824</c:v>
                </c:pt>
                <c:pt idx="667">
                  <c:v>41827</c:v>
                </c:pt>
                <c:pt idx="668">
                  <c:v>41828</c:v>
                </c:pt>
                <c:pt idx="669">
                  <c:v>41829</c:v>
                </c:pt>
                <c:pt idx="670">
                  <c:v>41830</c:v>
                </c:pt>
                <c:pt idx="671">
                  <c:v>41831</c:v>
                </c:pt>
                <c:pt idx="672">
                  <c:v>41834</c:v>
                </c:pt>
                <c:pt idx="673">
                  <c:v>41835</c:v>
                </c:pt>
                <c:pt idx="674">
                  <c:v>41836</c:v>
                </c:pt>
                <c:pt idx="675">
                  <c:v>41837</c:v>
                </c:pt>
                <c:pt idx="676">
                  <c:v>41838</c:v>
                </c:pt>
                <c:pt idx="677">
                  <c:v>41841</c:v>
                </c:pt>
                <c:pt idx="678">
                  <c:v>41842</c:v>
                </c:pt>
                <c:pt idx="679">
                  <c:v>41843</c:v>
                </c:pt>
                <c:pt idx="680">
                  <c:v>41844</c:v>
                </c:pt>
                <c:pt idx="681">
                  <c:v>41845</c:v>
                </c:pt>
                <c:pt idx="682">
                  <c:v>41848</c:v>
                </c:pt>
                <c:pt idx="683">
                  <c:v>41849</c:v>
                </c:pt>
                <c:pt idx="684">
                  <c:v>41850</c:v>
                </c:pt>
                <c:pt idx="685">
                  <c:v>41851</c:v>
                </c:pt>
                <c:pt idx="686">
                  <c:v>41852</c:v>
                </c:pt>
                <c:pt idx="687">
                  <c:v>41855</c:v>
                </c:pt>
                <c:pt idx="688">
                  <c:v>41856</c:v>
                </c:pt>
                <c:pt idx="689">
                  <c:v>41857</c:v>
                </c:pt>
                <c:pt idx="690">
                  <c:v>41858</c:v>
                </c:pt>
                <c:pt idx="691">
                  <c:v>41859</c:v>
                </c:pt>
                <c:pt idx="692">
                  <c:v>41862</c:v>
                </c:pt>
                <c:pt idx="693">
                  <c:v>41863</c:v>
                </c:pt>
                <c:pt idx="694">
                  <c:v>41864</c:v>
                </c:pt>
                <c:pt idx="695">
                  <c:v>41865</c:v>
                </c:pt>
                <c:pt idx="696">
                  <c:v>41866</c:v>
                </c:pt>
                <c:pt idx="697">
                  <c:v>41869</c:v>
                </c:pt>
                <c:pt idx="698">
                  <c:v>41870</c:v>
                </c:pt>
                <c:pt idx="699">
                  <c:v>41871</c:v>
                </c:pt>
                <c:pt idx="700">
                  <c:v>41872</c:v>
                </c:pt>
                <c:pt idx="701">
                  <c:v>41873</c:v>
                </c:pt>
                <c:pt idx="702">
                  <c:v>41876</c:v>
                </c:pt>
                <c:pt idx="703">
                  <c:v>41877</c:v>
                </c:pt>
                <c:pt idx="704">
                  <c:v>41878</c:v>
                </c:pt>
                <c:pt idx="705">
                  <c:v>41879</c:v>
                </c:pt>
                <c:pt idx="706">
                  <c:v>41880</c:v>
                </c:pt>
                <c:pt idx="707">
                  <c:v>41882</c:v>
                </c:pt>
                <c:pt idx="708">
                  <c:v>41883</c:v>
                </c:pt>
                <c:pt idx="709">
                  <c:v>41884</c:v>
                </c:pt>
                <c:pt idx="710">
                  <c:v>41885</c:v>
                </c:pt>
                <c:pt idx="711">
                  <c:v>41886</c:v>
                </c:pt>
                <c:pt idx="712">
                  <c:v>41887</c:v>
                </c:pt>
                <c:pt idx="713">
                  <c:v>41891</c:v>
                </c:pt>
                <c:pt idx="714">
                  <c:v>41892</c:v>
                </c:pt>
                <c:pt idx="715">
                  <c:v>41893</c:v>
                </c:pt>
                <c:pt idx="716">
                  <c:v>41894</c:v>
                </c:pt>
                <c:pt idx="717">
                  <c:v>41897</c:v>
                </c:pt>
                <c:pt idx="718">
                  <c:v>41898</c:v>
                </c:pt>
                <c:pt idx="719">
                  <c:v>41899</c:v>
                </c:pt>
                <c:pt idx="720">
                  <c:v>41900</c:v>
                </c:pt>
                <c:pt idx="721">
                  <c:v>41901</c:v>
                </c:pt>
                <c:pt idx="722">
                  <c:v>41904</c:v>
                </c:pt>
                <c:pt idx="723">
                  <c:v>41905</c:v>
                </c:pt>
                <c:pt idx="724">
                  <c:v>41906</c:v>
                </c:pt>
                <c:pt idx="725">
                  <c:v>41907</c:v>
                </c:pt>
                <c:pt idx="726">
                  <c:v>41908</c:v>
                </c:pt>
                <c:pt idx="727">
                  <c:v>41911</c:v>
                </c:pt>
                <c:pt idx="728">
                  <c:v>41912</c:v>
                </c:pt>
                <c:pt idx="729">
                  <c:v>41920</c:v>
                </c:pt>
                <c:pt idx="730">
                  <c:v>41921</c:v>
                </c:pt>
                <c:pt idx="731">
                  <c:v>41922</c:v>
                </c:pt>
                <c:pt idx="732">
                  <c:v>41925</c:v>
                </c:pt>
                <c:pt idx="733">
                  <c:v>41926</c:v>
                </c:pt>
                <c:pt idx="734">
                  <c:v>41927</c:v>
                </c:pt>
                <c:pt idx="735">
                  <c:v>41928</c:v>
                </c:pt>
                <c:pt idx="736">
                  <c:v>41929</c:v>
                </c:pt>
                <c:pt idx="737">
                  <c:v>41932</c:v>
                </c:pt>
                <c:pt idx="738">
                  <c:v>41933</c:v>
                </c:pt>
                <c:pt idx="739">
                  <c:v>41934</c:v>
                </c:pt>
                <c:pt idx="740">
                  <c:v>41935</c:v>
                </c:pt>
                <c:pt idx="741">
                  <c:v>41936</c:v>
                </c:pt>
                <c:pt idx="742">
                  <c:v>41939</c:v>
                </c:pt>
                <c:pt idx="743">
                  <c:v>41940</c:v>
                </c:pt>
                <c:pt idx="744">
                  <c:v>41941</c:v>
                </c:pt>
                <c:pt idx="745">
                  <c:v>41942</c:v>
                </c:pt>
                <c:pt idx="746">
                  <c:v>41943</c:v>
                </c:pt>
                <c:pt idx="747">
                  <c:v>41946</c:v>
                </c:pt>
                <c:pt idx="748">
                  <c:v>41947</c:v>
                </c:pt>
                <c:pt idx="749">
                  <c:v>41948</c:v>
                </c:pt>
                <c:pt idx="750">
                  <c:v>41949</c:v>
                </c:pt>
                <c:pt idx="751">
                  <c:v>41950</c:v>
                </c:pt>
                <c:pt idx="752">
                  <c:v>41953</c:v>
                </c:pt>
                <c:pt idx="753">
                  <c:v>41954</c:v>
                </c:pt>
                <c:pt idx="754">
                  <c:v>41955</c:v>
                </c:pt>
                <c:pt idx="755">
                  <c:v>41956</c:v>
                </c:pt>
                <c:pt idx="756">
                  <c:v>41957</c:v>
                </c:pt>
                <c:pt idx="757">
                  <c:v>41960</c:v>
                </c:pt>
                <c:pt idx="758">
                  <c:v>41961</c:v>
                </c:pt>
                <c:pt idx="759">
                  <c:v>41962</c:v>
                </c:pt>
                <c:pt idx="760">
                  <c:v>41963</c:v>
                </c:pt>
                <c:pt idx="761">
                  <c:v>41964</c:v>
                </c:pt>
                <c:pt idx="762">
                  <c:v>41967</c:v>
                </c:pt>
                <c:pt idx="763">
                  <c:v>41968</c:v>
                </c:pt>
                <c:pt idx="764">
                  <c:v>41969</c:v>
                </c:pt>
                <c:pt idx="765">
                  <c:v>41970</c:v>
                </c:pt>
                <c:pt idx="766">
                  <c:v>41971</c:v>
                </c:pt>
                <c:pt idx="767">
                  <c:v>41973</c:v>
                </c:pt>
                <c:pt idx="768">
                  <c:v>41974</c:v>
                </c:pt>
                <c:pt idx="769">
                  <c:v>41975</c:v>
                </c:pt>
                <c:pt idx="770">
                  <c:v>41976</c:v>
                </c:pt>
                <c:pt idx="771">
                  <c:v>41977</c:v>
                </c:pt>
                <c:pt idx="772">
                  <c:v>41978</c:v>
                </c:pt>
                <c:pt idx="773">
                  <c:v>41981</c:v>
                </c:pt>
                <c:pt idx="774">
                  <c:v>41982</c:v>
                </c:pt>
                <c:pt idx="775">
                  <c:v>41983</c:v>
                </c:pt>
                <c:pt idx="776">
                  <c:v>41984</c:v>
                </c:pt>
                <c:pt idx="777">
                  <c:v>41985</c:v>
                </c:pt>
                <c:pt idx="778">
                  <c:v>41988</c:v>
                </c:pt>
                <c:pt idx="779">
                  <c:v>41989</c:v>
                </c:pt>
                <c:pt idx="780">
                  <c:v>41990</c:v>
                </c:pt>
                <c:pt idx="781">
                  <c:v>41991</c:v>
                </c:pt>
                <c:pt idx="782">
                  <c:v>41992</c:v>
                </c:pt>
                <c:pt idx="783">
                  <c:v>41995</c:v>
                </c:pt>
                <c:pt idx="784">
                  <c:v>41996</c:v>
                </c:pt>
                <c:pt idx="785">
                  <c:v>41997</c:v>
                </c:pt>
                <c:pt idx="786">
                  <c:v>41998</c:v>
                </c:pt>
                <c:pt idx="787">
                  <c:v>41999</c:v>
                </c:pt>
                <c:pt idx="788">
                  <c:v>42002</c:v>
                </c:pt>
                <c:pt idx="789">
                  <c:v>42003</c:v>
                </c:pt>
                <c:pt idx="790">
                  <c:v>42004</c:v>
                </c:pt>
                <c:pt idx="791">
                  <c:v>42009</c:v>
                </c:pt>
                <c:pt idx="792">
                  <c:v>42010</c:v>
                </c:pt>
                <c:pt idx="793">
                  <c:v>42011</c:v>
                </c:pt>
                <c:pt idx="794">
                  <c:v>42012</c:v>
                </c:pt>
                <c:pt idx="795">
                  <c:v>42013</c:v>
                </c:pt>
                <c:pt idx="796">
                  <c:v>42016</c:v>
                </c:pt>
                <c:pt idx="797">
                  <c:v>42017</c:v>
                </c:pt>
                <c:pt idx="798">
                  <c:v>42018</c:v>
                </c:pt>
                <c:pt idx="799">
                  <c:v>42019</c:v>
                </c:pt>
                <c:pt idx="800">
                  <c:v>42020</c:v>
                </c:pt>
                <c:pt idx="801">
                  <c:v>42023</c:v>
                </c:pt>
                <c:pt idx="802">
                  <c:v>42024</c:v>
                </c:pt>
                <c:pt idx="803">
                  <c:v>42025</c:v>
                </c:pt>
                <c:pt idx="804">
                  <c:v>42026</c:v>
                </c:pt>
                <c:pt idx="805">
                  <c:v>42027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42037</c:v>
                </c:pt>
                <c:pt idx="813">
                  <c:v>42038</c:v>
                </c:pt>
                <c:pt idx="814">
                  <c:v>42039</c:v>
                </c:pt>
                <c:pt idx="815">
                  <c:v>42040</c:v>
                </c:pt>
                <c:pt idx="816">
                  <c:v>42041</c:v>
                </c:pt>
                <c:pt idx="817">
                  <c:v>42044</c:v>
                </c:pt>
                <c:pt idx="818">
                  <c:v>42045</c:v>
                </c:pt>
                <c:pt idx="819">
                  <c:v>42046</c:v>
                </c:pt>
                <c:pt idx="820">
                  <c:v>42047</c:v>
                </c:pt>
                <c:pt idx="821">
                  <c:v>42048</c:v>
                </c:pt>
                <c:pt idx="822">
                  <c:v>42060</c:v>
                </c:pt>
                <c:pt idx="823">
                  <c:v>42062</c:v>
                </c:pt>
                <c:pt idx="824">
                  <c:v>42063</c:v>
                </c:pt>
                <c:pt idx="825">
                  <c:v>42065</c:v>
                </c:pt>
                <c:pt idx="826">
                  <c:v>42066</c:v>
                </c:pt>
                <c:pt idx="827">
                  <c:v>42067</c:v>
                </c:pt>
                <c:pt idx="828">
                  <c:v>42068</c:v>
                </c:pt>
                <c:pt idx="829">
                  <c:v>42069</c:v>
                </c:pt>
                <c:pt idx="830">
                  <c:v>42072</c:v>
                </c:pt>
                <c:pt idx="831">
                  <c:v>42073</c:v>
                </c:pt>
                <c:pt idx="832">
                  <c:v>42074</c:v>
                </c:pt>
                <c:pt idx="833">
                  <c:v>42075</c:v>
                </c:pt>
                <c:pt idx="834">
                  <c:v>42076</c:v>
                </c:pt>
                <c:pt idx="835">
                  <c:v>42079</c:v>
                </c:pt>
                <c:pt idx="836">
                  <c:v>42080</c:v>
                </c:pt>
                <c:pt idx="837">
                  <c:v>42081</c:v>
                </c:pt>
                <c:pt idx="838">
                  <c:v>42082</c:v>
                </c:pt>
                <c:pt idx="839">
                  <c:v>42083</c:v>
                </c:pt>
                <c:pt idx="840">
                  <c:v>42086</c:v>
                </c:pt>
                <c:pt idx="841">
                  <c:v>42087</c:v>
                </c:pt>
                <c:pt idx="842">
                  <c:v>42088</c:v>
                </c:pt>
                <c:pt idx="843">
                  <c:v>42089</c:v>
                </c:pt>
                <c:pt idx="844">
                  <c:v>42090</c:v>
                </c:pt>
                <c:pt idx="845">
                  <c:v>42093</c:v>
                </c:pt>
                <c:pt idx="846">
                  <c:v>42094</c:v>
                </c:pt>
                <c:pt idx="847">
                  <c:v>42095</c:v>
                </c:pt>
                <c:pt idx="848">
                  <c:v>42096</c:v>
                </c:pt>
                <c:pt idx="849">
                  <c:v>42097</c:v>
                </c:pt>
                <c:pt idx="850">
                  <c:v>42101</c:v>
                </c:pt>
                <c:pt idx="851">
                  <c:v>42102</c:v>
                </c:pt>
                <c:pt idx="852">
                  <c:v>42103</c:v>
                </c:pt>
                <c:pt idx="853">
                  <c:v>42104</c:v>
                </c:pt>
                <c:pt idx="854">
                  <c:v>42108</c:v>
                </c:pt>
                <c:pt idx="855">
                  <c:v>42109</c:v>
                </c:pt>
                <c:pt idx="856">
                  <c:v>42110</c:v>
                </c:pt>
                <c:pt idx="857">
                  <c:v>42111</c:v>
                </c:pt>
                <c:pt idx="858">
                  <c:v>42114</c:v>
                </c:pt>
                <c:pt idx="859">
                  <c:v>42115</c:v>
                </c:pt>
                <c:pt idx="860">
                  <c:v>42116</c:v>
                </c:pt>
                <c:pt idx="861">
                  <c:v>42117</c:v>
                </c:pt>
                <c:pt idx="862">
                  <c:v>42118</c:v>
                </c:pt>
                <c:pt idx="863">
                  <c:v>42121</c:v>
                </c:pt>
                <c:pt idx="864">
                  <c:v>42122</c:v>
                </c:pt>
                <c:pt idx="865">
                  <c:v>42123</c:v>
                </c:pt>
                <c:pt idx="866">
                  <c:v>42124</c:v>
                </c:pt>
                <c:pt idx="867">
                  <c:v>42128</c:v>
                </c:pt>
                <c:pt idx="868">
                  <c:v>42129</c:v>
                </c:pt>
                <c:pt idx="869">
                  <c:v>42130</c:v>
                </c:pt>
                <c:pt idx="870">
                  <c:v>42131</c:v>
                </c:pt>
                <c:pt idx="871">
                  <c:v>42132</c:v>
                </c:pt>
                <c:pt idx="872">
                  <c:v>42135</c:v>
                </c:pt>
                <c:pt idx="873">
                  <c:v>42136</c:v>
                </c:pt>
                <c:pt idx="874">
                  <c:v>42137</c:v>
                </c:pt>
                <c:pt idx="875">
                  <c:v>42138</c:v>
                </c:pt>
                <c:pt idx="876">
                  <c:v>42139</c:v>
                </c:pt>
                <c:pt idx="877">
                  <c:v>42142</c:v>
                </c:pt>
                <c:pt idx="878">
                  <c:v>42143</c:v>
                </c:pt>
                <c:pt idx="879">
                  <c:v>42144</c:v>
                </c:pt>
                <c:pt idx="880">
                  <c:v>42145</c:v>
                </c:pt>
                <c:pt idx="881">
                  <c:v>42146</c:v>
                </c:pt>
                <c:pt idx="882">
                  <c:v>42149</c:v>
                </c:pt>
                <c:pt idx="883">
                  <c:v>42150</c:v>
                </c:pt>
                <c:pt idx="884">
                  <c:v>42151</c:v>
                </c:pt>
                <c:pt idx="885">
                  <c:v>42152</c:v>
                </c:pt>
                <c:pt idx="886">
                  <c:v>42153</c:v>
                </c:pt>
                <c:pt idx="887">
                  <c:v>42155</c:v>
                </c:pt>
                <c:pt idx="888">
                  <c:v>42156</c:v>
                </c:pt>
                <c:pt idx="889">
                  <c:v>42157</c:v>
                </c:pt>
                <c:pt idx="890">
                  <c:v>42158</c:v>
                </c:pt>
                <c:pt idx="891">
                  <c:v>42159</c:v>
                </c:pt>
                <c:pt idx="892">
                  <c:v>42160</c:v>
                </c:pt>
                <c:pt idx="893">
                  <c:v>42163</c:v>
                </c:pt>
                <c:pt idx="894">
                  <c:v>42164</c:v>
                </c:pt>
                <c:pt idx="895">
                  <c:v>42165</c:v>
                </c:pt>
                <c:pt idx="896">
                  <c:v>42166</c:v>
                </c:pt>
                <c:pt idx="897">
                  <c:v>42167</c:v>
                </c:pt>
                <c:pt idx="898">
                  <c:v>42170</c:v>
                </c:pt>
                <c:pt idx="899">
                  <c:v>42171</c:v>
                </c:pt>
                <c:pt idx="900">
                  <c:v>42172</c:v>
                </c:pt>
                <c:pt idx="901">
                  <c:v>42173</c:v>
                </c:pt>
                <c:pt idx="902">
                  <c:v>42174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42184</c:v>
                </c:pt>
                <c:pt idx="908">
                  <c:v>42185</c:v>
                </c:pt>
                <c:pt idx="909">
                  <c:v>42186</c:v>
                </c:pt>
                <c:pt idx="910">
                  <c:v>42187</c:v>
                </c:pt>
                <c:pt idx="911">
                  <c:v>42188</c:v>
                </c:pt>
                <c:pt idx="912">
                  <c:v>42191</c:v>
                </c:pt>
                <c:pt idx="913">
                  <c:v>42192</c:v>
                </c:pt>
                <c:pt idx="914">
                  <c:v>42193</c:v>
                </c:pt>
                <c:pt idx="915">
                  <c:v>42194</c:v>
                </c:pt>
                <c:pt idx="916">
                  <c:v>42195</c:v>
                </c:pt>
                <c:pt idx="917">
                  <c:v>42198</c:v>
                </c:pt>
                <c:pt idx="918">
                  <c:v>42199</c:v>
                </c:pt>
                <c:pt idx="919">
                  <c:v>42200</c:v>
                </c:pt>
                <c:pt idx="920">
                  <c:v>42201</c:v>
                </c:pt>
                <c:pt idx="921">
                  <c:v>42202</c:v>
                </c:pt>
                <c:pt idx="922">
                  <c:v>42205</c:v>
                </c:pt>
                <c:pt idx="923">
                  <c:v>42206</c:v>
                </c:pt>
                <c:pt idx="924">
                  <c:v>42207</c:v>
                </c:pt>
                <c:pt idx="925">
                  <c:v>42208</c:v>
                </c:pt>
                <c:pt idx="926">
                  <c:v>42209</c:v>
                </c:pt>
                <c:pt idx="927">
                  <c:v>42212</c:v>
                </c:pt>
                <c:pt idx="928">
                  <c:v>42213</c:v>
                </c:pt>
                <c:pt idx="929">
                  <c:v>42214</c:v>
                </c:pt>
                <c:pt idx="930">
                  <c:v>42215</c:v>
                </c:pt>
                <c:pt idx="931">
                  <c:v>42216</c:v>
                </c:pt>
                <c:pt idx="932">
                  <c:v>42219</c:v>
                </c:pt>
                <c:pt idx="933">
                  <c:v>42220</c:v>
                </c:pt>
                <c:pt idx="934">
                  <c:v>42221</c:v>
                </c:pt>
                <c:pt idx="935">
                  <c:v>42222</c:v>
                </c:pt>
                <c:pt idx="936">
                  <c:v>42223</c:v>
                </c:pt>
                <c:pt idx="937">
                  <c:v>42226</c:v>
                </c:pt>
                <c:pt idx="938">
                  <c:v>42227</c:v>
                </c:pt>
                <c:pt idx="939">
                  <c:v>42228</c:v>
                </c:pt>
                <c:pt idx="940">
                  <c:v>42229</c:v>
                </c:pt>
                <c:pt idx="941">
                  <c:v>42230</c:v>
                </c:pt>
                <c:pt idx="942">
                  <c:v>42233</c:v>
                </c:pt>
                <c:pt idx="943">
                  <c:v>42234</c:v>
                </c:pt>
                <c:pt idx="944">
                  <c:v>42235</c:v>
                </c:pt>
                <c:pt idx="945">
                  <c:v>42236</c:v>
                </c:pt>
                <c:pt idx="946">
                  <c:v>42237</c:v>
                </c:pt>
                <c:pt idx="947">
                  <c:v>42240</c:v>
                </c:pt>
                <c:pt idx="948">
                  <c:v>42241</c:v>
                </c:pt>
                <c:pt idx="949">
                  <c:v>42242</c:v>
                </c:pt>
                <c:pt idx="950">
                  <c:v>42243</c:v>
                </c:pt>
                <c:pt idx="951">
                  <c:v>42244</c:v>
                </c:pt>
                <c:pt idx="952">
                  <c:v>42247</c:v>
                </c:pt>
                <c:pt idx="953">
                  <c:v>42248</c:v>
                </c:pt>
                <c:pt idx="954">
                  <c:v>42249</c:v>
                </c:pt>
                <c:pt idx="955">
                  <c:v>42254</c:v>
                </c:pt>
                <c:pt idx="956">
                  <c:v>42255</c:v>
                </c:pt>
                <c:pt idx="957">
                  <c:v>42256</c:v>
                </c:pt>
                <c:pt idx="958">
                  <c:v>42257</c:v>
                </c:pt>
                <c:pt idx="959">
                  <c:v>42258</c:v>
                </c:pt>
                <c:pt idx="960">
                  <c:v>42261</c:v>
                </c:pt>
                <c:pt idx="961">
                  <c:v>42262</c:v>
                </c:pt>
                <c:pt idx="962">
                  <c:v>42263</c:v>
                </c:pt>
                <c:pt idx="963">
                  <c:v>42264</c:v>
                </c:pt>
                <c:pt idx="964">
                  <c:v>42265</c:v>
                </c:pt>
                <c:pt idx="965">
                  <c:v>42268</c:v>
                </c:pt>
                <c:pt idx="966">
                  <c:v>42269</c:v>
                </c:pt>
                <c:pt idx="967">
                  <c:v>42270</c:v>
                </c:pt>
                <c:pt idx="968">
                  <c:v>42271</c:v>
                </c:pt>
                <c:pt idx="969">
                  <c:v>42272</c:v>
                </c:pt>
                <c:pt idx="970">
                  <c:v>42275</c:v>
                </c:pt>
                <c:pt idx="971">
                  <c:v>42276</c:v>
                </c:pt>
                <c:pt idx="972">
                  <c:v>42277</c:v>
                </c:pt>
                <c:pt idx="973">
                  <c:v>42285</c:v>
                </c:pt>
                <c:pt idx="974">
                  <c:v>42286</c:v>
                </c:pt>
                <c:pt idx="975">
                  <c:v>42289</c:v>
                </c:pt>
                <c:pt idx="976">
                  <c:v>42290</c:v>
                </c:pt>
                <c:pt idx="977">
                  <c:v>42291</c:v>
                </c:pt>
                <c:pt idx="978">
                  <c:v>42292</c:v>
                </c:pt>
                <c:pt idx="979">
                  <c:v>42293</c:v>
                </c:pt>
                <c:pt idx="980">
                  <c:v>42296</c:v>
                </c:pt>
                <c:pt idx="981">
                  <c:v>42297</c:v>
                </c:pt>
                <c:pt idx="982">
                  <c:v>42298</c:v>
                </c:pt>
                <c:pt idx="983">
                  <c:v>42299</c:v>
                </c:pt>
                <c:pt idx="984">
                  <c:v>42300</c:v>
                </c:pt>
                <c:pt idx="985">
                  <c:v>42303</c:v>
                </c:pt>
                <c:pt idx="986">
                  <c:v>42304</c:v>
                </c:pt>
                <c:pt idx="987">
                  <c:v>42305</c:v>
                </c:pt>
                <c:pt idx="988">
                  <c:v>42306</c:v>
                </c:pt>
                <c:pt idx="989">
                  <c:v>42307</c:v>
                </c:pt>
                <c:pt idx="990">
                  <c:v>42308</c:v>
                </c:pt>
                <c:pt idx="991">
                  <c:v>42310</c:v>
                </c:pt>
                <c:pt idx="992">
                  <c:v>42311</c:v>
                </c:pt>
                <c:pt idx="993">
                  <c:v>42312</c:v>
                </c:pt>
                <c:pt idx="994">
                  <c:v>42313</c:v>
                </c:pt>
                <c:pt idx="995">
                  <c:v>42314</c:v>
                </c:pt>
                <c:pt idx="996">
                  <c:v>42317</c:v>
                </c:pt>
                <c:pt idx="997">
                  <c:v>42318</c:v>
                </c:pt>
                <c:pt idx="998">
                  <c:v>42319</c:v>
                </c:pt>
                <c:pt idx="999">
                  <c:v>42320</c:v>
                </c:pt>
                <c:pt idx="1000">
                  <c:v>42321</c:v>
                </c:pt>
                <c:pt idx="1001">
                  <c:v>42324</c:v>
                </c:pt>
                <c:pt idx="1002">
                  <c:v>42325</c:v>
                </c:pt>
                <c:pt idx="1003">
                  <c:v>42326</c:v>
                </c:pt>
                <c:pt idx="1004">
                  <c:v>42327</c:v>
                </c:pt>
                <c:pt idx="1005">
                  <c:v>42328</c:v>
                </c:pt>
                <c:pt idx="1006">
                  <c:v>42331</c:v>
                </c:pt>
                <c:pt idx="1007">
                  <c:v>42332</c:v>
                </c:pt>
                <c:pt idx="1008">
                  <c:v>42333</c:v>
                </c:pt>
                <c:pt idx="1009">
                  <c:v>42334</c:v>
                </c:pt>
                <c:pt idx="1010">
                  <c:v>42335</c:v>
                </c:pt>
                <c:pt idx="1011">
                  <c:v>42338</c:v>
                </c:pt>
                <c:pt idx="1012">
                  <c:v>42339</c:v>
                </c:pt>
                <c:pt idx="1013">
                  <c:v>42340</c:v>
                </c:pt>
                <c:pt idx="1014">
                  <c:v>42341</c:v>
                </c:pt>
                <c:pt idx="1015">
                  <c:v>42342</c:v>
                </c:pt>
                <c:pt idx="1016">
                  <c:v>42345</c:v>
                </c:pt>
                <c:pt idx="1017">
                  <c:v>42346</c:v>
                </c:pt>
                <c:pt idx="1018">
                  <c:v>42347</c:v>
                </c:pt>
                <c:pt idx="1019">
                  <c:v>42348</c:v>
                </c:pt>
                <c:pt idx="1020">
                  <c:v>42349</c:v>
                </c:pt>
                <c:pt idx="1021">
                  <c:v>42352</c:v>
                </c:pt>
                <c:pt idx="1022">
                  <c:v>42353</c:v>
                </c:pt>
                <c:pt idx="1023">
                  <c:v>42354</c:v>
                </c:pt>
                <c:pt idx="1024">
                  <c:v>42355</c:v>
                </c:pt>
                <c:pt idx="1025">
                  <c:v>42356</c:v>
                </c:pt>
                <c:pt idx="1026">
                  <c:v>42359</c:v>
                </c:pt>
                <c:pt idx="1027">
                  <c:v>42360</c:v>
                </c:pt>
                <c:pt idx="1028">
                  <c:v>42361</c:v>
                </c:pt>
                <c:pt idx="1029">
                  <c:v>42362</c:v>
                </c:pt>
                <c:pt idx="1030">
                  <c:v>42363</c:v>
                </c:pt>
                <c:pt idx="1031">
                  <c:v>42366</c:v>
                </c:pt>
                <c:pt idx="1032">
                  <c:v>42367</c:v>
                </c:pt>
                <c:pt idx="1033">
                  <c:v>42368</c:v>
                </c:pt>
                <c:pt idx="1034">
                  <c:v>42369</c:v>
                </c:pt>
                <c:pt idx="1035">
                  <c:v>42373</c:v>
                </c:pt>
                <c:pt idx="1036">
                  <c:v>42374</c:v>
                </c:pt>
                <c:pt idx="1037">
                  <c:v>42375</c:v>
                </c:pt>
                <c:pt idx="1038">
                  <c:v>42376</c:v>
                </c:pt>
                <c:pt idx="1039">
                  <c:v>42377</c:v>
                </c:pt>
                <c:pt idx="1040">
                  <c:v>42380</c:v>
                </c:pt>
                <c:pt idx="1041">
                  <c:v>42381</c:v>
                </c:pt>
                <c:pt idx="1042">
                  <c:v>42382</c:v>
                </c:pt>
                <c:pt idx="1043">
                  <c:v>42383</c:v>
                </c:pt>
                <c:pt idx="1044">
                  <c:v>42384</c:v>
                </c:pt>
                <c:pt idx="1045">
                  <c:v>42387</c:v>
                </c:pt>
                <c:pt idx="1046">
                  <c:v>42388</c:v>
                </c:pt>
                <c:pt idx="1047">
                  <c:v>42389</c:v>
                </c:pt>
                <c:pt idx="1048">
                  <c:v>42390</c:v>
                </c:pt>
                <c:pt idx="1049">
                  <c:v>42391</c:v>
                </c:pt>
                <c:pt idx="1050">
                  <c:v>42394</c:v>
                </c:pt>
                <c:pt idx="1051">
                  <c:v>42395</c:v>
                </c:pt>
                <c:pt idx="1052">
                  <c:v>42396</c:v>
                </c:pt>
                <c:pt idx="1053">
                  <c:v>42397</c:v>
                </c:pt>
                <c:pt idx="1054">
                  <c:v>42398</c:v>
                </c:pt>
                <c:pt idx="1055">
                  <c:v>42400</c:v>
                </c:pt>
                <c:pt idx="1056">
                  <c:v>42401</c:v>
                </c:pt>
                <c:pt idx="1057">
                  <c:v>42402</c:v>
                </c:pt>
                <c:pt idx="1058">
                  <c:v>42403</c:v>
                </c:pt>
                <c:pt idx="1059">
                  <c:v>42404</c:v>
                </c:pt>
                <c:pt idx="1060">
                  <c:v>42405</c:v>
                </c:pt>
                <c:pt idx="1061">
                  <c:v>42415</c:v>
                </c:pt>
                <c:pt idx="1062">
                  <c:v>42416</c:v>
                </c:pt>
                <c:pt idx="1063">
                  <c:v>42417</c:v>
                </c:pt>
                <c:pt idx="1064">
                  <c:v>42418</c:v>
                </c:pt>
                <c:pt idx="1065">
                  <c:v>42419</c:v>
                </c:pt>
                <c:pt idx="1066">
                  <c:v>42422</c:v>
                </c:pt>
                <c:pt idx="1067">
                  <c:v>42423</c:v>
                </c:pt>
                <c:pt idx="1068">
                  <c:v>42424</c:v>
                </c:pt>
                <c:pt idx="1069">
                  <c:v>42425</c:v>
                </c:pt>
                <c:pt idx="1070">
                  <c:v>42426</c:v>
                </c:pt>
                <c:pt idx="1071">
                  <c:v>42429</c:v>
                </c:pt>
                <c:pt idx="1072">
                  <c:v>42430</c:v>
                </c:pt>
                <c:pt idx="1073">
                  <c:v>42431</c:v>
                </c:pt>
                <c:pt idx="1074">
                  <c:v>42432</c:v>
                </c:pt>
                <c:pt idx="1075">
                  <c:v>42433</c:v>
                </c:pt>
                <c:pt idx="1076">
                  <c:v>42436</c:v>
                </c:pt>
                <c:pt idx="1077">
                  <c:v>42437</c:v>
                </c:pt>
                <c:pt idx="1078">
                  <c:v>42438</c:v>
                </c:pt>
                <c:pt idx="1079">
                  <c:v>42439</c:v>
                </c:pt>
                <c:pt idx="1080">
                  <c:v>42440</c:v>
                </c:pt>
                <c:pt idx="1081">
                  <c:v>42443</c:v>
                </c:pt>
                <c:pt idx="1082">
                  <c:v>42444</c:v>
                </c:pt>
                <c:pt idx="1083">
                  <c:v>42445</c:v>
                </c:pt>
                <c:pt idx="1084">
                  <c:v>42446</c:v>
                </c:pt>
                <c:pt idx="1085">
                  <c:v>42447</c:v>
                </c:pt>
                <c:pt idx="1086">
                  <c:v>42450</c:v>
                </c:pt>
                <c:pt idx="1087">
                  <c:v>42451</c:v>
                </c:pt>
                <c:pt idx="1088">
                  <c:v>42452</c:v>
                </c:pt>
                <c:pt idx="1089">
                  <c:v>42453</c:v>
                </c:pt>
                <c:pt idx="1090">
                  <c:v>42454</c:v>
                </c:pt>
                <c:pt idx="1091">
                  <c:v>42457</c:v>
                </c:pt>
                <c:pt idx="1092">
                  <c:v>42458</c:v>
                </c:pt>
                <c:pt idx="1093">
                  <c:v>42459</c:v>
                </c:pt>
                <c:pt idx="1094">
                  <c:v>42460</c:v>
                </c:pt>
                <c:pt idx="1095">
                  <c:v>42461</c:v>
                </c:pt>
                <c:pt idx="1096">
                  <c:v>42465</c:v>
                </c:pt>
                <c:pt idx="1097">
                  <c:v>42466</c:v>
                </c:pt>
                <c:pt idx="1098">
                  <c:v>42467</c:v>
                </c:pt>
                <c:pt idx="1099">
                  <c:v>42468</c:v>
                </c:pt>
                <c:pt idx="1100">
                  <c:v>42471</c:v>
                </c:pt>
                <c:pt idx="1101">
                  <c:v>42472</c:v>
                </c:pt>
                <c:pt idx="1102">
                  <c:v>42473</c:v>
                </c:pt>
                <c:pt idx="1103">
                  <c:v>42474</c:v>
                </c:pt>
                <c:pt idx="1104">
                  <c:v>42475</c:v>
                </c:pt>
                <c:pt idx="1105">
                  <c:v>42478</c:v>
                </c:pt>
                <c:pt idx="1106">
                  <c:v>42479</c:v>
                </c:pt>
                <c:pt idx="1107">
                  <c:v>42480</c:v>
                </c:pt>
                <c:pt idx="1108">
                  <c:v>42481</c:v>
                </c:pt>
                <c:pt idx="1109">
                  <c:v>42482</c:v>
                </c:pt>
                <c:pt idx="1110">
                  <c:v>42485</c:v>
                </c:pt>
                <c:pt idx="1111">
                  <c:v>42486</c:v>
                </c:pt>
                <c:pt idx="1112">
                  <c:v>42487</c:v>
                </c:pt>
                <c:pt idx="1113">
                  <c:v>42488</c:v>
                </c:pt>
                <c:pt idx="1114">
                  <c:v>42489</c:v>
                </c:pt>
                <c:pt idx="1115">
                  <c:v>42490</c:v>
                </c:pt>
                <c:pt idx="1116">
                  <c:v>42493</c:v>
                </c:pt>
                <c:pt idx="1117">
                  <c:v>42494</c:v>
                </c:pt>
                <c:pt idx="1118">
                  <c:v>42495</c:v>
                </c:pt>
                <c:pt idx="1119">
                  <c:v>42496</c:v>
                </c:pt>
                <c:pt idx="1120">
                  <c:v>42499</c:v>
                </c:pt>
                <c:pt idx="1121">
                  <c:v>42500</c:v>
                </c:pt>
                <c:pt idx="1122">
                  <c:v>42501</c:v>
                </c:pt>
                <c:pt idx="1123">
                  <c:v>42502</c:v>
                </c:pt>
                <c:pt idx="1124">
                  <c:v>42503</c:v>
                </c:pt>
                <c:pt idx="1125">
                  <c:v>42506</c:v>
                </c:pt>
                <c:pt idx="1126">
                  <c:v>42507</c:v>
                </c:pt>
                <c:pt idx="1127">
                  <c:v>42508</c:v>
                </c:pt>
                <c:pt idx="1128">
                  <c:v>42509</c:v>
                </c:pt>
                <c:pt idx="1129">
                  <c:v>42510</c:v>
                </c:pt>
                <c:pt idx="1130">
                  <c:v>42513</c:v>
                </c:pt>
                <c:pt idx="1131">
                  <c:v>42514</c:v>
                </c:pt>
                <c:pt idx="1132">
                  <c:v>42515</c:v>
                </c:pt>
                <c:pt idx="1133">
                  <c:v>42516</c:v>
                </c:pt>
                <c:pt idx="1134">
                  <c:v>42517</c:v>
                </c:pt>
                <c:pt idx="1135">
                  <c:v>42520</c:v>
                </c:pt>
                <c:pt idx="1136">
                  <c:v>42521</c:v>
                </c:pt>
                <c:pt idx="1137">
                  <c:v>42522</c:v>
                </c:pt>
                <c:pt idx="1138">
                  <c:v>42523</c:v>
                </c:pt>
                <c:pt idx="1139">
                  <c:v>42524</c:v>
                </c:pt>
                <c:pt idx="1140">
                  <c:v>42527</c:v>
                </c:pt>
                <c:pt idx="1141">
                  <c:v>42528</c:v>
                </c:pt>
                <c:pt idx="1142">
                  <c:v>42529</c:v>
                </c:pt>
                <c:pt idx="1143">
                  <c:v>42534</c:v>
                </c:pt>
                <c:pt idx="1144">
                  <c:v>42535</c:v>
                </c:pt>
                <c:pt idx="1145">
                  <c:v>42536</c:v>
                </c:pt>
                <c:pt idx="1146">
                  <c:v>42537</c:v>
                </c:pt>
                <c:pt idx="1147">
                  <c:v>42538</c:v>
                </c:pt>
                <c:pt idx="1148">
                  <c:v>42541</c:v>
                </c:pt>
                <c:pt idx="1149">
                  <c:v>42542</c:v>
                </c:pt>
                <c:pt idx="1150">
                  <c:v>42543</c:v>
                </c:pt>
                <c:pt idx="1151">
                  <c:v>42544</c:v>
                </c:pt>
                <c:pt idx="1152">
                  <c:v>42545</c:v>
                </c:pt>
                <c:pt idx="1153">
                  <c:v>42548</c:v>
                </c:pt>
                <c:pt idx="1154">
                  <c:v>42549</c:v>
                </c:pt>
                <c:pt idx="1155">
                  <c:v>42550</c:v>
                </c:pt>
                <c:pt idx="1156">
                  <c:v>42551</c:v>
                </c:pt>
                <c:pt idx="1157">
                  <c:v>42552</c:v>
                </c:pt>
                <c:pt idx="1158">
                  <c:v>42555</c:v>
                </c:pt>
                <c:pt idx="1159">
                  <c:v>42556</c:v>
                </c:pt>
                <c:pt idx="1160">
                  <c:v>42558</c:v>
                </c:pt>
                <c:pt idx="1161">
                  <c:v>42559</c:v>
                </c:pt>
                <c:pt idx="1162">
                  <c:v>42562</c:v>
                </c:pt>
                <c:pt idx="1163">
                  <c:v>42563</c:v>
                </c:pt>
                <c:pt idx="1164">
                  <c:v>42564</c:v>
                </c:pt>
                <c:pt idx="1165">
                  <c:v>42565</c:v>
                </c:pt>
                <c:pt idx="1166">
                  <c:v>42566</c:v>
                </c:pt>
                <c:pt idx="1167">
                  <c:v>42569</c:v>
                </c:pt>
                <c:pt idx="1168">
                  <c:v>42570</c:v>
                </c:pt>
                <c:pt idx="1169">
                  <c:v>42571</c:v>
                </c:pt>
                <c:pt idx="1170">
                  <c:v>42572</c:v>
                </c:pt>
                <c:pt idx="1171">
                  <c:v>42573</c:v>
                </c:pt>
                <c:pt idx="1172">
                  <c:v>42576</c:v>
                </c:pt>
                <c:pt idx="1173">
                  <c:v>42578</c:v>
                </c:pt>
                <c:pt idx="1174">
                  <c:v>42579</c:v>
                </c:pt>
                <c:pt idx="1175">
                  <c:v>42580</c:v>
                </c:pt>
                <c:pt idx="1176">
                  <c:v>42582</c:v>
                </c:pt>
                <c:pt idx="1177">
                  <c:v>42583</c:v>
                </c:pt>
                <c:pt idx="1178">
                  <c:v>42584</c:v>
                </c:pt>
                <c:pt idx="1179">
                  <c:v>42585</c:v>
                </c:pt>
                <c:pt idx="1180">
                  <c:v>42586</c:v>
                </c:pt>
                <c:pt idx="1181">
                  <c:v>42587</c:v>
                </c:pt>
                <c:pt idx="1182">
                  <c:v>42590</c:v>
                </c:pt>
                <c:pt idx="1183">
                  <c:v>42591</c:v>
                </c:pt>
                <c:pt idx="1184">
                  <c:v>42592</c:v>
                </c:pt>
                <c:pt idx="1185">
                  <c:v>42593</c:v>
                </c:pt>
                <c:pt idx="1186">
                  <c:v>42594</c:v>
                </c:pt>
                <c:pt idx="1187">
                  <c:v>42597</c:v>
                </c:pt>
                <c:pt idx="1188">
                  <c:v>42598</c:v>
                </c:pt>
                <c:pt idx="1189">
                  <c:v>42599</c:v>
                </c:pt>
                <c:pt idx="1190">
                  <c:v>42600</c:v>
                </c:pt>
                <c:pt idx="1191">
                  <c:v>42601</c:v>
                </c:pt>
                <c:pt idx="1192">
                  <c:v>42604</c:v>
                </c:pt>
                <c:pt idx="1193">
                  <c:v>42605</c:v>
                </c:pt>
                <c:pt idx="1194">
                  <c:v>42606</c:v>
                </c:pt>
                <c:pt idx="1195">
                  <c:v>42607</c:v>
                </c:pt>
                <c:pt idx="1196">
                  <c:v>42608</c:v>
                </c:pt>
                <c:pt idx="1197">
                  <c:v>42611</c:v>
                </c:pt>
                <c:pt idx="1198">
                  <c:v>42612</c:v>
                </c:pt>
                <c:pt idx="1199">
                  <c:v>42613</c:v>
                </c:pt>
                <c:pt idx="1200">
                  <c:v>42621</c:v>
                </c:pt>
                <c:pt idx="1201">
                  <c:v>42622</c:v>
                </c:pt>
                <c:pt idx="1202">
                  <c:v>42625</c:v>
                </c:pt>
                <c:pt idx="1203">
                  <c:v>42626</c:v>
                </c:pt>
                <c:pt idx="1204">
                  <c:v>42627</c:v>
                </c:pt>
                <c:pt idx="1205">
                  <c:v>42632</c:v>
                </c:pt>
                <c:pt idx="1206">
                  <c:v>42633</c:v>
                </c:pt>
                <c:pt idx="1207">
                  <c:v>42634</c:v>
                </c:pt>
                <c:pt idx="1208">
                  <c:v>42635</c:v>
                </c:pt>
                <c:pt idx="1209">
                  <c:v>42636</c:v>
                </c:pt>
                <c:pt idx="1210">
                  <c:v>42639</c:v>
                </c:pt>
                <c:pt idx="1211">
                  <c:v>42640</c:v>
                </c:pt>
                <c:pt idx="1212">
                  <c:v>42641</c:v>
                </c:pt>
                <c:pt idx="1213">
                  <c:v>42643</c:v>
                </c:pt>
                <c:pt idx="1214">
                  <c:v>42653</c:v>
                </c:pt>
                <c:pt idx="1215">
                  <c:v>42654</c:v>
                </c:pt>
                <c:pt idx="1216">
                  <c:v>42655</c:v>
                </c:pt>
                <c:pt idx="1217">
                  <c:v>42656</c:v>
                </c:pt>
                <c:pt idx="1218">
                  <c:v>42657</c:v>
                </c:pt>
                <c:pt idx="1219">
                  <c:v>42660</c:v>
                </c:pt>
                <c:pt idx="1220">
                  <c:v>42661</c:v>
                </c:pt>
                <c:pt idx="1221">
                  <c:v>42662</c:v>
                </c:pt>
                <c:pt idx="1222">
                  <c:v>42663</c:v>
                </c:pt>
                <c:pt idx="1223">
                  <c:v>42664</c:v>
                </c:pt>
                <c:pt idx="1224">
                  <c:v>42667</c:v>
                </c:pt>
                <c:pt idx="1225">
                  <c:v>42668</c:v>
                </c:pt>
                <c:pt idx="1226">
                  <c:v>42669</c:v>
                </c:pt>
                <c:pt idx="1227">
                  <c:v>42670</c:v>
                </c:pt>
                <c:pt idx="1228">
                  <c:v>42671</c:v>
                </c:pt>
                <c:pt idx="1229">
                  <c:v>42674</c:v>
                </c:pt>
                <c:pt idx="1230">
                  <c:v>42675</c:v>
                </c:pt>
                <c:pt idx="1231">
                  <c:v>42676</c:v>
                </c:pt>
                <c:pt idx="1232">
                  <c:v>42677</c:v>
                </c:pt>
                <c:pt idx="1233">
                  <c:v>42678</c:v>
                </c:pt>
                <c:pt idx="1234">
                  <c:v>42681</c:v>
                </c:pt>
                <c:pt idx="1235">
                  <c:v>42682</c:v>
                </c:pt>
                <c:pt idx="1236">
                  <c:v>42683</c:v>
                </c:pt>
                <c:pt idx="1237">
                  <c:v>42684</c:v>
                </c:pt>
                <c:pt idx="1238">
                  <c:v>42685</c:v>
                </c:pt>
                <c:pt idx="1239">
                  <c:v>42688</c:v>
                </c:pt>
                <c:pt idx="1240">
                  <c:v>42689</c:v>
                </c:pt>
                <c:pt idx="1241">
                  <c:v>42690</c:v>
                </c:pt>
                <c:pt idx="1242">
                  <c:v>42691</c:v>
                </c:pt>
                <c:pt idx="1243">
                  <c:v>42692</c:v>
                </c:pt>
                <c:pt idx="1244">
                  <c:v>42695</c:v>
                </c:pt>
                <c:pt idx="1245">
                  <c:v>42696</c:v>
                </c:pt>
                <c:pt idx="1246">
                  <c:v>42697</c:v>
                </c:pt>
                <c:pt idx="1247">
                  <c:v>42698</c:v>
                </c:pt>
                <c:pt idx="1248">
                  <c:v>42699</c:v>
                </c:pt>
                <c:pt idx="1249">
                  <c:v>42702</c:v>
                </c:pt>
                <c:pt idx="1250">
                  <c:v>42703</c:v>
                </c:pt>
                <c:pt idx="1251">
                  <c:v>42704</c:v>
                </c:pt>
                <c:pt idx="1252">
                  <c:v>42705</c:v>
                </c:pt>
                <c:pt idx="1253">
                  <c:v>42706</c:v>
                </c:pt>
                <c:pt idx="1254">
                  <c:v>42709</c:v>
                </c:pt>
                <c:pt idx="1255">
                  <c:v>42710</c:v>
                </c:pt>
                <c:pt idx="1256">
                  <c:v>42711</c:v>
                </c:pt>
                <c:pt idx="1257">
                  <c:v>42712</c:v>
                </c:pt>
                <c:pt idx="1258">
                  <c:v>42713</c:v>
                </c:pt>
                <c:pt idx="1259">
                  <c:v>42716</c:v>
                </c:pt>
                <c:pt idx="1260">
                  <c:v>42717</c:v>
                </c:pt>
                <c:pt idx="1261">
                  <c:v>42718</c:v>
                </c:pt>
                <c:pt idx="1262">
                  <c:v>42719</c:v>
                </c:pt>
                <c:pt idx="1263">
                  <c:v>42720</c:v>
                </c:pt>
                <c:pt idx="1264">
                  <c:v>42723</c:v>
                </c:pt>
                <c:pt idx="1265">
                  <c:v>42724</c:v>
                </c:pt>
                <c:pt idx="1266">
                  <c:v>42725</c:v>
                </c:pt>
                <c:pt idx="1267">
                  <c:v>42726</c:v>
                </c:pt>
                <c:pt idx="1268">
                  <c:v>42727</c:v>
                </c:pt>
                <c:pt idx="1269">
                  <c:v>42730</c:v>
                </c:pt>
                <c:pt idx="1270">
                  <c:v>42731</c:v>
                </c:pt>
                <c:pt idx="1271">
                  <c:v>42732</c:v>
                </c:pt>
                <c:pt idx="1272">
                  <c:v>42733</c:v>
                </c:pt>
                <c:pt idx="1273">
                  <c:v>42734</c:v>
                </c:pt>
                <c:pt idx="1274">
                  <c:v>42735</c:v>
                </c:pt>
                <c:pt idx="1275">
                  <c:v>42738</c:v>
                </c:pt>
                <c:pt idx="1276">
                  <c:v>42739</c:v>
                </c:pt>
                <c:pt idx="1277">
                  <c:v>42740</c:v>
                </c:pt>
                <c:pt idx="1278">
                  <c:v>42741</c:v>
                </c:pt>
                <c:pt idx="1279">
                  <c:v>42744</c:v>
                </c:pt>
                <c:pt idx="1280">
                  <c:v>42745</c:v>
                </c:pt>
                <c:pt idx="1281">
                  <c:v>42746</c:v>
                </c:pt>
                <c:pt idx="1282">
                  <c:v>42747</c:v>
                </c:pt>
                <c:pt idx="1283">
                  <c:v>42748</c:v>
                </c:pt>
                <c:pt idx="1284">
                  <c:v>42751</c:v>
                </c:pt>
                <c:pt idx="1285">
                  <c:v>42752</c:v>
                </c:pt>
                <c:pt idx="1286">
                  <c:v>42753</c:v>
                </c:pt>
                <c:pt idx="1287">
                  <c:v>42754</c:v>
                </c:pt>
                <c:pt idx="1288">
                  <c:v>42755</c:v>
                </c:pt>
                <c:pt idx="1289">
                  <c:v>42758</c:v>
                </c:pt>
                <c:pt idx="1290">
                  <c:v>42759</c:v>
                </c:pt>
                <c:pt idx="1291">
                  <c:v>42760</c:v>
                </c:pt>
                <c:pt idx="1292">
                  <c:v>42766</c:v>
                </c:pt>
                <c:pt idx="1293">
                  <c:v>42769</c:v>
                </c:pt>
                <c:pt idx="1294">
                  <c:v>42772</c:v>
                </c:pt>
                <c:pt idx="1295">
                  <c:v>42773</c:v>
                </c:pt>
                <c:pt idx="1296">
                  <c:v>42774</c:v>
                </c:pt>
                <c:pt idx="1297">
                  <c:v>42775</c:v>
                </c:pt>
                <c:pt idx="1298">
                  <c:v>42776</c:v>
                </c:pt>
                <c:pt idx="1299">
                  <c:v>42779</c:v>
                </c:pt>
                <c:pt idx="1300">
                  <c:v>42780</c:v>
                </c:pt>
                <c:pt idx="1301">
                  <c:v>42781</c:v>
                </c:pt>
                <c:pt idx="1302">
                  <c:v>42782</c:v>
                </c:pt>
                <c:pt idx="1303">
                  <c:v>42783</c:v>
                </c:pt>
                <c:pt idx="1304">
                  <c:v>42786</c:v>
                </c:pt>
                <c:pt idx="1305">
                  <c:v>42787</c:v>
                </c:pt>
                <c:pt idx="1306">
                  <c:v>42788</c:v>
                </c:pt>
                <c:pt idx="1307">
                  <c:v>42789</c:v>
                </c:pt>
                <c:pt idx="1308">
                  <c:v>42790</c:v>
                </c:pt>
                <c:pt idx="1309">
                  <c:v>42793</c:v>
                </c:pt>
                <c:pt idx="1310">
                  <c:v>42794</c:v>
                </c:pt>
                <c:pt idx="1311">
                  <c:v>42795</c:v>
                </c:pt>
                <c:pt idx="1312">
                  <c:v>42796</c:v>
                </c:pt>
                <c:pt idx="1313">
                  <c:v>42797</c:v>
                </c:pt>
                <c:pt idx="1314">
                  <c:v>42800</c:v>
                </c:pt>
                <c:pt idx="1315">
                  <c:v>42801</c:v>
                </c:pt>
                <c:pt idx="1316">
                  <c:v>42802</c:v>
                </c:pt>
                <c:pt idx="1317">
                  <c:v>42803</c:v>
                </c:pt>
                <c:pt idx="1318">
                  <c:v>42804</c:v>
                </c:pt>
                <c:pt idx="1319">
                  <c:v>42807</c:v>
                </c:pt>
                <c:pt idx="1320">
                  <c:v>42808</c:v>
                </c:pt>
                <c:pt idx="1321">
                  <c:v>42809</c:v>
                </c:pt>
                <c:pt idx="1322">
                  <c:v>42810</c:v>
                </c:pt>
                <c:pt idx="1323">
                  <c:v>42811</c:v>
                </c:pt>
                <c:pt idx="1324">
                  <c:v>42814</c:v>
                </c:pt>
                <c:pt idx="1325">
                  <c:v>42815</c:v>
                </c:pt>
                <c:pt idx="1326">
                  <c:v>42816</c:v>
                </c:pt>
                <c:pt idx="1327">
                  <c:v>42817</c:v>
                </c:pt>
                <c:pt idx="1328">
                  <c:v>42818</c:v>
                </c:pt>
                <c:pt idx="1329">
                  <c:v>42821</c:v>
                </c:pt>
                <c:pt idx="1330">
                  <c:v>42822</c:v>
                </c:pt>
                <c:pt idx="1331">
                  <c:v>42823</c:v>
                </c:pt>
                <c:pt idx="1332">
                  <c:v>42824</c:v>
                </c:pt>
                <c:pt idx="1333">
                  <c:v>42825</c:v>
                </c:pt>
                <c:pt idx="1334">
                  <c:v>42830</c:v>
                </c:pt>
                <c:pt idx="1335">
                  <c:v>42831</c:v>
                </c:pt>
                <c:pt idx="1336">
                  <c:v>42832</c:v>
                </c:pt>
                <c:pt idx="1337">
                  <c:v>42835</c:v>
                </c:pt>
                <c:pt idx="1338">
                  <c:v>42836</c:v>
                </c:pt>
                <c:pt idx="1339">
                  <c:v>42837</c:v>
                </c:pt>
                <c:pt idx="1340">
                  <c:v>42838</c:v>
                </c:pt>
                <c:pt idx="1341">
                  <c:v>42839</c:v>
                </c:pt>
                <c:pt idx="1342">
                  <c:v>42842</c:v>
                </c:pt>
                <c:pt idx="1343">
                  <c:v>42843</c:v>
                </c:pt>
                <c:pt idx="1344">
                  <c:v>42844</c:v>
                </c:pt>
                <c:pt idx="1345">
                  <c:v>42845</c:v>
                </c:pt>
                <c:pt idx="1346">
                  <c:v>42846</c:v>
                </c:pt>
                <c:pt idx="1347">
                  <c:v>42849</c:v>
                </c:pt>
                <c:pt idx="1348">
                  <c:v>42850</c:v>
                </c:pt>
                <c:pt idx="1349">
                  <c:v>42851</c:v>
                </c:pt>
                <c:pt idx="1350">
                  <c:v>42852</c:v>
                </c:pt>
                <c:pt idx="1351">
                  <c:v>42853</c:v>
                </c:pt>
                <c:pt idx="1352">
                  <c:v>42855</c:v>
                </c:pt>
                <c:pt idx="1353">
                  <c:v>42857</c:v>
                </c:pt>
                <c:pt idx="1354">
                  <c:v>42858</c:v>
                </c:pt>
                <c:pt idx="1355">
                  <c:v>42859</c:v>
                </c:pt>
                <c:pt idx="1356">
                  <c:v>42860</c:v>
                </c:pt>
                <c:pt idx="1357">
                  <c:v>42863</c:v>
                </c:pt>
                <c:pt idx="1358">
                  <c:v>42864</c:v>
                </c:pt>
                <c:pt idx="1359">
                  <c:v>42865</c:v>
                </c:pt>
                <c:pt idx="1360">
                  <c:v>42866</c:v>
                </c:pt>
                <c:pt idx="1361">
                  <c:v>42867</c:v>
                </c:pt>
                <c:pt idx="1362">
                  <c:v>42870</c:v>
                </c:pt>
                <c:pt idx="1363">
                  <c:v>42871</c:v>
                </c:pt>
                <c:pt idx="1364">
                  <c:v>42872</c:v>
                </c:pt>
                <c:pt idx="1365">
                  <c:v>42873</c:v>
                </c:pt>
                <c:pt idx="1366">
                  <c:v>42874</c:v>
                </c:pt>
                <c:pt idx="1367">
                  <c:v>42877</c:v>
                </c:pt>
                <c:pt idx="1368">
                  <c:v>42878</c:v>
                </c:pt>
                <c:pt idx="1369">
                  <c:v>42879</c:v>
                </c:pt>
                <c:pt idx="1370">
                  <c:v>42880</c:v>
                </c:pt>
                <c:pt idx="1371">
                  <c:v>42881</c:v>
                </c:pt>
                <c:pt idx="1372">
                  <c:v>42886</c:v>
                </c:pt>
                <c:pt idx="1373">
                  <c:v>42887</c:v>
                </c:pt>
                <c:pt idx="1374">
                  <c:v>42888</c:v>
                </c:pt>
                <c:pt idx="1375">
                  <c:v>42891</c:v>
                </c:pt>
                <c:pt idx="1376">
                  <c:v>42892</c:v>
                </c:pt>
                <c:pt idx="1377">
                  <c:v>42893</c:v>
                </c:pt>
                <c:pt idx="1378">
                  <c:v>42894</c:v>
                </c:pt>
                <c:pt idx="1379">
                  <c:v>42895</c:v>
                </c:pt>
                <c:pt idx="1380">
                  <c:v>42898</c:v>
                </c:pt>
                <c:pt idx="1381">
                  <c:v>42899</c:v>
                </c:pt>
                <c:pt idx="1382">
                  <c:v>42900</c:v>
                </c:pt>
                <c:pt idx="1383">
                  <c:v>42901</c:v>
                </c:pt>
                <c:pt idx="1384">
                  <c:v>42902</c:v>
                </c:pt>
                <c:pt idx="1385">
                  <c:v>42905</c:v>
                </c:pt>
                <c:pt idx="1386">
                  <c:v>42906</c:v>
                </c:pt>
                <c:pt idx="1387">
                  <c:v>42907</c:v>
                </c:pt>
                <c:pt idx="1388">
                  <c:v>42908</c:v>
                </c:pt>
                <c:pt idx="1389">
                  <c:v>42909</c:v>
                </c:pt>
                <c:pt idx="1390">
                  <c:v>42912</c:v>
                </c:pt>
                <c:pt idx="1391">
                  <c:v>42913</c:v>
                </c:pt>
                <c:pt idx="1392">
                  <c:v>42914</c:v>
                </c:pt>
                <c:pt idx="1393">
                  <c:v>42915</c:v>
                </c:pt>
                <c:pt idx="1394">
                  <c:v>42916</c:v>
                </c:pt>
                <c:pt idx="1395">
                  <c:v>42919</c:v>
                </c:pt>
                <c:pt idx="1396">
                  <c:v>42920</c:v>
                </c:pt>
                <c:pt idx="1397">
                  <c:v>42921</c:v>
                </c:pt>
                <c:pt idx="1398">
                  <c:v>42922</c:v>
                </c:pt>
                <c:pt idx="1399">
                  <c:v>42923</c:v>
                </c:pt>
                <c:pt idx="1400">
                  <c:v>42926</c:v>
                </c:pt>
                <c:pt idx="1401">
                  <c:v>42927</c:v>
                </c:pt>
                <c:pt idx="1402">
                  <c:v>42928</c:v>
                </c:pt>
                <c:pt idx="1403">
                  <c:v>42929</c:v>
                </c:pt>
                <c:pt idx="1404">
                  <c:v>42930</c:v>
                </c:pt>
                <c:pt idx="1405">
                  <c:v>42933</c:v>
                </c:pt>
                <c:pt idx="1406">
                  <c:v>42934</c:v>
                </c:pt>
                <c:pt idx="1407">
                  <c:v>42935</c:v>
                </c:pt>
                <c:pt idx="1408">
                  <c:v>42936</c:v>
                </c:pt>
                <c:pt idx="1409">
                  <c:v>42937</c:v>
                </c:pt>
                <c:pt idx="1410">
                  <c:v>42940</c:v>
                </c:pt>
                <c:pt idx="1411">
                  <c:v>42941</c:v>
                </c:pt>
                <c:pt idx="1412">
                  <c:v>42942</c:v>
                </c:pt>
                <c:pt idx="1413">
                  <c:v>42943</c:v>
                </c:pt>
                <c:pt idx="1414">
                  <c:v>42944</c:v>
                </c:pt>
                <c:pt idx="1415">
                  <c:v>42947</c:v>
                </c:pt>
                <c:pt idx="1416">
                  <c:v>42948</c:v>
                </c:pt>
                <c:pt idx="1417">
                  <c:v>42949</c:v>
                </c:pt>
                <c:pt idx="1418">
                  <c:v>42950</c:v>
                </c:pt>
                <c:pt idx="1419">
                  <c:v>42951</c:v>
                </c:pt>
                <c:pt idx="1420">
                  <c:v>42954</c:v>
                </c:pt>
                <c:pt idx="1421">
                  <c:v>42955</c:v>
                </c:pt>
                <c:pt idx="1422">
                  <c:v>42956</c:v>
                </c:pt>
                <c:pt idx="1423">
                  <c:v>42957</c:v>
                </c:pt>
                <c:pt idx="1424">
                  <c:v>42958</c:v>
                </c:pt>
                <c:pt idx="1425">
                  <c:v>42961</c:v>
                </c:pt>
                <c:pt idx="1426">
                  <c:v>42962</c:v>
                </c:pt>
                <c:pt idx="1427">
                  <c:v>42963</c:v>
                </c:pt>
                <c:pt idx="1428">
                  <c:v>42964</c:v>
                </c:pt>
                <c:pt idx="1429">
                  <c:v>42965</c:v>
                </c:pt>
                <c:pt idx="1430">
                  <c:v>42968</c:v>
                </c:pt>
                <c:pt idx="1431">
                  <c:v>42969</c:v>
                </c:pt>
                <c:pt idx="1432">
                  <c:v>42970</c:v>
                </c:pt>
                <c:pt idx="1433">
                  <c:v>42971</c:v>
                </c:pt>
                <c:pt idx="1434">
                  <c:v>42972</c:v>
                </c:pt>
                <c:pt idx="1435">
                  <c:v>42975</c:v>
                </c:pt>
                <c:pt idx="1436">
                  <c:v>42976</c:v>
                </c:pt>
                <c:pt idx="1437">
                  <c:v>42977</c:v>
                </c:pt>
                <c:pt idx="1438">
                  <c:v>42978</c:v>
                </c:pt>
                <c:pt idx="1439">
                  <c:v>42979</c:v>
                </c:pt>
                <c:pt idx="1440">
                  <c:v>42982</c:v>
                </c:pt>
                <c:pt idx="1441">
                  <c:v>42983</c:v>
                </c:pt>
                <c:pt idx="1442">
                  <c:v>42984</c:v>
                </c:pt>
                <c:pt idx="1443">
                  <c:v>42985</c:v>
                </c:pt>
                <c:pt idx="1444">
                  <c:v>42986</c:v>
                </c:pt>
                <c:pt idx="1445">
                  <c:v>42989</c:v>
                </c:pt>
                <c:pt idx="1446">
                  <c:v>42990</c:v>
                </c:pt>
                <c:pt idx="1447">
                  <c:v>42991</c:v>
                </c:pt>
                <c:pt idx="1448">
                  <c:v>42992</c:v>
                </c:pt>
                <c:pt idx="1449">
                  <c:v>42993</c:v>
                </c:pt>
                <c:pt idx="1450">
                  <c:v>42996</c:v>
                </c:pt>
                <c:pt idx="1451">
                  <c:v>42997</c:v>
                </c:pt>
                <c:pt idx="1452">
                  <c:v>42998</c:v>
                </c:pt>
                <c:pt idx="1453">
                  <c:v>42999</c:v>
                </c:pt>
                <c:pt idx="1454">
                  <c:v>43000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43017</c:v>
                </c:pt>
                <c:pt idx="1462">
                  <c:v>43018</c:v>
                </c:pt>
                <c:pt idx="1463">
                  <c:v>43019</c:v>
                </c:pt>
                <c:pt idx="1464">
                  <c:v>43020</c:v>
                </c:pt>
                <c:pt idx="1465">
                  <c:v>43021</c:v>
                </c:pt>
                <c:pt idx="1466">
                  <c:v>43024</c:v>
                </c:pt>
                <c:pt idx="1467">
                  <c:v>43025</c:v>
                </c:pt>
                <c:pt idx="1468">
                  <c:v>43026</c:v>
                </c:pt>
                <c:pt idx="1469">
                  <c:v>43027</c:v>
                </c:pt>
                <c:pt idx="1470">
                  <c:v>43028</c:v>
                </c:pt>
                <c:pt idx="1471">
                  <c:v>43031</c:v>
                </c:pt>
                <c:pt idx="1472">
                  <c:v>43032</c:v>
                </c:pt>
                <c:pt idx="1473">
                  <c:v>43033</c:v>
                </c:pt>
                <c:pt idx="1474">
                  <c:v>43034</c:v>
                </c:pt>
                <c:pt idx="1475">
                  <c:v>43035</c:v>
                </c:pt>
                <c:pt idx="1476">
                  <c:v>43038</c:v>
                </c:pt>
                <c:pt idx="1477">
                  <c:v>43039</c:v>
                </c:pt>
                <c:pt idx="1478">
                  <c:v>43040</c:v>
                </c:pt>
                <c:pt idx="1479">
                  <c:v>43041</c:v>
                </c:pt>
                <c:pt idx="1480">
                  <c:v>43042</c:v>
                </c:pt>
                <c:pt idx="1481">
                  <c:v>43045</c:v>
                </c:pt>
                <c:pt idx="1482">
                  <c:v>43046</c:v>
                </c:pt>
                <c:pt idx="1483">
                  <c:v>43047</c:v>
                </c:pt>
                <c:pt idx="1484">
                  <c:v>43048</c:v>
                </c:pt>
                <c:pt idx="1485">
                  <c:v>43049</c:v>
                </c:pt>
                <c:pt idx="1486">
                  <c:v>43052</c:v>
                </c:pt>
                <c:pt idx="1487">
                  <c:v>43053</c:v>
                </c:pt>
                <c:pt idx="1488">
                  <c:v>43054</c:v>
                </c:pt>
                <c:pt idx="1489">
                  <c:v>43055</c:v>
                </c:pt>
                <c:pt idx="1490">
                  <c:v>43056</c:v>
                </c:pt>
                <c:pt idx="1491">
                  <c:v>43059</c:v>
                </c:pt>
                <c:pt idx="1492">
                  <c:v>43060</c:v>
                </c:pt>
                <c:pt idx="1493">
                  <c:v>43061</c:v>
                </c:pt>
                <c:pt idx="1494">
                  <c:v>43062</c:v>
                </c:pt>
                <c:pt idx="1495">
                  <c:v>43063</c:v>
                </c:pt>
                <c:pt idx="1496">
                  <c:v>43066</c:v>
                </c:pt>
                <c:pt idx="1497">
                  <c:v>43067</c:v>
                </c:pt>
                <c:pt idx="1498">
                  <c:v>43068</c:v>
                </c:pt>
                <c:pt idx="1499">
                  <c:v>43069</c:v>
                </c:pt>
                <c:pt idx="1500">
                  <c:v>43070</c:v>
                </c:pt>
                <c:pt idx="1501">
                  <c:v>43073</c:v>
                </c:pt>
                <c:pt idx="1502">
                  <c:v>43074</c:v>
                </c:pt>
                <c:pt idx="1503">
                  <c:v>43075</c:v>
                </c:pt>
                <c:pt idx="1504">
                  <c:v>43076</c:v>
                </c:pt>
                <c:pt idx="1505">
                  <c:v>43077</c:v>
                </c:pt>
                <c:pt idx="1506">
                  <c:v>43080</c:v>
                </c:pt>
                <c:pt idx="1507">
                  <c:v>43081</c:v>
                </c:pt>
                <c:pt idx="1508">
                  <c:v>43082</c:v>
                </c:pt>
                <c:pt idx="1509">
                  <c:v>43083</c:v>
                </c:pt>
                <c:pt idx="1510">
                  <c:v>43084</c:v>
                </c:pt>
                <c:pt idx="1511">
                  <c:v>43087</c:v>
                </c:pt>
                <c:pt idx="1512">
                  <c:v>43088</c:v>
                </c:pt>
                <c:pt idx="1513">
                  <c:v>43089</c:v>
                </c:pt>
                <c:pt idx="1514">
                  <c:v>43090</c:v>
                </c:pt>
                <c:pt idx="1515">
                  <c:v>43091</c:v>
                </c:pt>
                <c:pt idx="1516">
                  <c:v>43094</c:v>
                </c:pt>
                <c:pt idx="1517">
                  <c:v>43095</c:v>
                </c:pt>
                <c:pt idx="1518">
                  <c:v>43096</c:v>
                </c:pt>
                <c:pt idx="1519">
                  <c:v>43097</c:v>
                </c:pt>
                <c:pt idx="1520">
                  <c:v>43098</c:v>
                </c:pt>
                <c:pt idx="1521">
                  <c:v>43100</c:v>
                </c:pt>
                <c:pt idx="1522">
                  <c:v>43102</c:v>
                </c:pt>
                <c:pt idx="1523">
                  <c:v>43103</c:v>
                </c:pt>
                <c:pt idx="1524">
                  <c:v>43104</c:v>
                </c:pt>
                <c:pt idx="1525">
                  <c:v>43105</c:v>
                </c:pt>
                <c:pt idx="1526">
                  <c:v>43108</c:v>
                </c:pt>
                <c:pt idx="1527">
                  <c:v>43109</c:v>
                </c:pt>
                <c:pt idx="1528">
                  <c:v>43110</c:v>
                </c:pt>
                <c:pt idx="1529">
                  <c:v>43111</c:v>
                </c:pt>
                <c:pt idx="1530">
                  <c:v>43112</c:v>
                </c:pt>
                <c:pt idx="1531">
                  <c:v>43115</c:v>
                </c:pt>
                <c:pt idx="1532">
                  <c:v>43116</c:v>
                </c:pt>
                <c:pt idx="1533">
                  <c:v>43117</c:v>
                </c:pt>
                <c:pt idx="1534">
                  <c:v>43118</c:v>
                </c:pt>
                <c:pt idx="1535">
                  <c:v>43119</c:v>
                </c:pt>
                <c:pt idx="1536">
                  <c:v>43122</c:v>
                </c:pt>
                <c:pt idx="1537">
                  <c:v>43123</c:v>
                </c:pt>
                <c:pt idx="1538">
                  <c:v>43124</c:v>
                </c:pt>
                <c:pt idx="1539">
                  <c:v>43125</c:v>
                </c:pt>
                <c:pt idx="1540">
                  <c:v>43126</c:v>
                </c:pt>
                <c:pt idx="1541">
                  <c:v>43129</c:v>
                </c:pt>
                <c:pt idx="1542">
                  <c:v>43130</c:v>
                </c:pt>
                <c:pt idx="1543">
                  <c:v>43131</c:v>
                </c:pt>
                <c:pt idx="1544">
                  <c:v>43132</c:v>
                </c:pt>
                <c:pt idx="1545">
                  <c:v>43133</c:v>
                </c:pt>
                <c:pt idx="1546">
                  <c:v>43136</c:v>
                </c:pt>
                <c:pt idx="1547">
                  <c:v>43137</c:v>
                </c:pt>
                <c:pt idx="1548">
                  <c:v>43138</c:v>
                </c:pt>
                <c:pt idx="1549">
                  <c:v>43139</c:v>
                </c:pt>
                <c:pt idx="1550">
                  <c:v>43140</c:v>
                </c:pt>
                <c:pt idx="1551">
                  <c:v>43143</c:v>
                </c:pt>
                <c:pt idx="1552">
                  <c:v>43154</c:v>
                </c:pt>
                <c:pt idx="1553">
                  <c:v>43157</c:v>
                </c:pt>
                <c:pt idx="1554">
                  <c:v>43158</c:v>
                </c:pt>
                <c:pt idx="1555">
                  <c:v>43159</c:v>
                </c:pt>
                <c:pt idx="1556">
                  <c:v>43160</c:v>
                </c:pt>
                <c:pt idx="1557">
                  <c:v>43161</c:v>
                </c:pt>
                <c:pt idx="1558">
                  <c:v>43164</c:v>
                </c:pt>
                <c:pt idx="1559">
                  <c:v>43165</c:v>
                </c:pt>
                <c:pt idx="1560">
                  <c:v>43166</c:v>
                </c:pt>
                <c:pt idx="1561">
                  <c:v>43167</c:v>
                </c:pt>
                <c:pt idx="1562">
                  <c:v>43168</c:v>
                </c:pt>
                <c:pt idx="1563">
                  <c:v>43171</c:v>
                </c:pt>
                <c:pt idx="1564">
                  <c:v>43172</c:v>
                </c:pt>
                <c:pt idx="1565">
                  <c:v>43173</c:v>
                </c:pt>
                <c:pt idx="1566">
                  <c:v>43174</c:v>
                </c:pt>
                <c:pt idx="1567">
                  <c:v>43175</c:v>
                </c:pt>
                <c:pt idx="1568">
                  <c:v>43178</c:v>
                </c:pt>
                <c:pt idx="1569">
                  <c:v>43179</c:v>
                </c:pt>
                <c:pt idx="1570">
                  <c:v>43180</c:v>
                </c:pt>
                <c:pt idx="1571">
                  <c:v>43181</c:v>
                </c:pt>
                <c:pt idx="1572">
                  <c:v>43182</c:v>
                </c:pt>
                <c:pt idx="1573">
                  <c:v>43185</c:v>
                </c:pt>
                <c:pt idx="1574">
                  <c:v>43186</c:v>
                </c:pt>
                <c:pt idx="1575">
                  <c:v>43187</c:v>
                </c:pt>
                <c:pt idx="1576">
                  <c:v>43188</c:v>
                </c:pt>
                <c:pt idx="1577">
                  <c:v>43189</c:v>
                </c:pt>
                <c:pt idx="1578">
                  <c:v>43190</c:v>
                </c:pt>
                <c:pt idx="1579">
                  <c:v>43192</c:v>
                </c:pt>
                <c:pt idx="1580">
                  <c:v>43193</c:v>
                </c:pt>
                <c:pt idx="1581">
                  <c:v>43194</c:v>
                </c:pt>
                <c:pt idx="1582">
                  <c:v>43199</c:v>
                </c:pt>
                <c:pt idx="1583">
                  <c:v>43200</c:v>
                </c:pt>
                <c:pt idx="1584">
                  <c:v>43201</c:v>
                </c:pt>
                <c:pt idx="1585">
                  <c:v>43202</c:v>
                </c:pt>
                <c:pt idx="1586">
                  <c:v>43203</c:v>
                </c:pt>
                <c:pt idx="1587">
                  <c:v>43206</c:v>
                </c:pt>
                <c:pt idx="1588">
                  <c:v>43207</c:v>
                </c:pt>
                <c:pt idx="1589">
                  <c:v>43208</c:v>
                </c:pt>
                <c:pt idx="1590">
                  <c:v>43209</c:v>
                </c:pt>
                <c:pt idx="1591">
                  <c:v>43210</c:v>
                </c:pt>
                <c:pt idx="1592">
                  <c:v>43213</c:v>
                </c:pt>
                <c:pt idx="1593">
                  <c:v>43214</c:v>
                </c:pt>
                <c:pt idx="1594">
                  <c:v>43215</c:v>
                </c:pt>
                <c:pt idx="1595">
                  <c:v>43216</c:v>
                </c:pt>
                <c:pt idx="1596">
                  <c:v>43217</c:v>
                </c:pt>
                <c:pt idx="1597">
                  <c:v>43220</c:v>
                </c:pt>
                <c:pt idx="1598">
                  <c:v>43222</c:v>
                </c:pt>
                <c:pt idx="1599">
                  <c:v>43223</c:v>
                </c:pt>
                <c:pt idx="1600">
                  <c:v>43224</c:v>
                </c:pt>
                <c:pt idx="1601">
                  <c:v>43227</c:v>
                </c:pt>
                <c:pt idx="1602">
                  <c:v>43228</c:v>
                </c:pt>
                <c:pt idx="1603">
                  <c:v>43229</c:v>
                </c:pt>
                <c:pt idx="1604">
                  <c:v>43230</c:v>
                </c:pt>
                <c:pt idx="1605">
                  <c:v>43231</c:v>
                </c:pt>
                <c:pt idx="1606">
                  <c:v>43234</c:v>
                </c:pt>
                <c:pt idx="1607">
                  <c:v>43235</c:v>
                </c:pt>
                <c:pt idx="1608">
                  <c:v>43236</c:v>
                </c:pt>
                <c:pt idx="1609">
                  <c:v>43237</c:v>
                </c:pt>
                <c:pt idx="1610">
                  <c:v>43238</c:v>
                </c:pt>
                <c:pt idx="1611">
                  <c:v>43241</c:v>
                </c:pt>
                <c:pt idx="1612">
                  <c:v>43242</c:v>
                </c:pt>
                <c:pt idx="1613">
                  <c:v>43243</c:v>
                </c:pt>
                <c:pt idx="1614">
                  <c:v>43244</c:v>
                </c:pt>
                <c:pt idx="1615">
                  <c:v>43245</c:v>
                </c:pt>
                <c:pt idx="1616">
                  <c:v>43248</c:v>
                </c:pt>
                <c:pt idx="1617">
                  <c:v>43249</c:v>
                </c:pt>
                <c:pt idx="1618">
                  <c:v>43250</c:v>
                </c:pt>
                <c:pt idx="1619">
                  <c:v>43251</c:v>
                </c:pt>
                <c:pt idx="1620">
                  <c:v>43252</c:v>
                </c:pt>
                <c:pt idx="1621">
                  <c:v>43255</c:v>
                </c:pt>
                <c:pt idx="1622">
                  <c:v>43256</c:v>
                </c:pt>
                <c:pt idx="1623">
                  <c:v>43257</c:v>
                </c:pt>
                <c:pt idx="1624">
                  <c:v>43258</c:v>
                </c:pt>
                <c:pt idx="1625">
                  <c:v>43259</c:v>
                </c:pt>
                <c:pt idx="1626">
                  <c:v>43262</c:v>
                </c:pt>
                <c:pt idx="1627">
                  <c:v>43263</c:v>
                </c:pt>
                <c:pt idx="1628">
                  <c:v>43264</c:v>
                </c:pt>
                <c:pt idx="1629">
                  <c:v>43265</c:v>
                </c:pt>
                <c:pt idx="1630">
                  <c:v>43266</c:v>
                </c:pt>
                <c:pt idx="1631">
                  <c:v>43270</c:v>
                </c:pt>
                <c:pt idx="1632">
                  <c:v>43271</c:v>
                </c:pt>
                <c:pt idx="1633">
                  <c:v>43272</c:v>
                </c:pt>
                <c:pt idx="1634">
                  <c:v>43273</c:v>
                </c:pt>
                <c:pt idx="1635">
                  <c:v>43276</c:v>
                </c:pt>
                <c:pt idx="1636">
                  <c:v>43277</c:v>
                </c:pt>
                <c:pt idx="1637">
                  <c:v>43278</c:v>
                </c:pt>
                <c:pt idx="1638">
                  <c:v>43279</c:v>
                </c:pt>
                <c:pt idx="1639">
                  <c:v>43280</c:v>
                </c:pt>
                <c:pt idx="1640">
                  <c:v>43281</c:v>
                </c:pt>
                <c:pt idx="1641">
                  <c:v>43283</c:v>
                </c:pt>
                <c:pt idx="1642">
                  <c:v>43284</c:v>
                </c:pt>
                <c:pt idx="1643">
                  <c:v>43285</c:v>
                </c:pt>
                <c:pt idx="1644">
                  <c:v>43286</c:v>
                </c:pt>
                <c:pt idx="1645">
                  <c:v>43287</c:v>
                </c:pt>
                <c:pt idx="1646">
                  <c:v>43290</c:v>
                </c:pt>
                <c:pt idx="1647">
                  <c:v>43291</c:v>
                </c:pt>
                <c:pt idx="1648">
                  <c:v>43292</c:v>
                </c:pt>
                <c:pt idx="1649">
                  <c:v>43293</c:v>
                </c:pt>
                <c:pt idx="1650">
                  <c:v>43294</c:v>
                </c:pt>
                <c:pt idx="1651">
                  <c:v>43297</c:v>
                </c:pt>
                <c:pt idx="1652">
                  <c:v>43298</c:v>
                </c:pt>
                <c:pt idx="1653">
                  <c:v>43299</c:v>
                </c:pt>
                <c:pt idx="1654">
                  <c:v>43300</c:v>
                </c:pt>
                <c:pt idx="1655">
                  <c:v>43301</c:v>
                </c:pt>
                <c:pt idx="1656">
                  <c:v>43304</c:v>
                </c:pt>
                <c:pt idx="1657">
                  <c:v>43305</c:v>
                </c:pt>
                <c:pt idx="1658">
                  <c:v>43306</c:v>
                </c:pt>
                <c:pt idx="1659">
                  <c:v>43307</c:v>
                </c:pt>
                <c:pt idx="1660">
                  <c:v>43308</c:v>
                </c:pt>
                <c:pt idx="1661">
                  <c:v>43311</c:v>
                </c:pt>
                <c:pt idx="1662">
                  <c:v>43312</c:v>
                </c:pt>
                <c:pt idx="1663">
                  <c:v>43313</c:v>
                </c:pt>
                <c:pt idx="1664">
                  <c:v>43314</c:v>
                </c:pt>
                <c:pt idx="1665">
                  <c:v>43315</c:v>
                </c:pt>
                <c:pt idx="1666">
                  <c:v>43318</c:v>
                </c:pt>
                <c:pt idx="1667">
                  <c:v>43319</c:v>
                </c:pt>
                <c:pt idx="1668">
                  <c:v>43320</c:v>
                </c:pt>
                <c:pt idx="1669">
                  <c:v>43321</c:v>
                </c:pt>
                <c:pt idx="1670">
                  <c:v>43322</c:v>
                </c:pt>
                <c:pt idx="1671">
                  <c:v>43325</c:v>
                </c:pt>
                <c:pt idx="1672">
                  <c:v>43326</c:v>
                </c:pt>
                <c:pt idx="1673">
                  <c:v>43327</c:v>
                </c:pt>
                <c:pt idx="1674">
                  <c:v>43328</c:v>
                </c:pt>
                <c:pt idx="1675">
                  <c:v>43329</c:v>
                </c:pt>
                <c:pt idx="1676">
                  <c:v>43332</c:v>
                </c:pt>
                <c:pt idx="1677">
                  <c:v>43333</c:v>
                </c:pt>
                <c:pt idx="1678">
                  <c:v>43334</c:v>
                </c:pt>
                <c:pt idx="1679">
                  <c:v>43335</c:v>
                </c:pt>
                <c:pt idx="1680">
                  <c:v>43336</c:v>
                </c:pt>
                <c:pt idx="1681">
                  <c:v>43339</c:v>
                </c:pt>
                <c:pt idx="1682">
                  <c:v>43340</c:v>
                </c:pt>
                <c:pt idx="1683">
                  <c:v>43341</c:v>
                </c:pt>
                <c:pt idx="1684">
                  <c:v>43342</c:v>
                </c:pt>
                <c:pt idx="1685">
                  <c:v>43343</c:v>
                </c:pt>
                <c:pt idx="1686">
                  <c:v>43346</c:v>
                </c:pt>
                <c:pt idx="1687">
                  <c:v>43347</c:v>
                </c:pt>
                <c:pt idx="1688">
                  <c:v>43348</c:v>
                </c:pt>
                <c:pt idx="1689">
                  <c:v>43349</c:v>
                </c:pt>
                <c:pt idx="1690">
                  <c:v>43350</c:v>
                </c:pt>
                <c:pt idx="1691">
                  <c:v>43353</c:v>
                </c:pt>
                <c:pt idx="1692">
                  <c:v>43354</c:v>
                </c:pt>
                <c:pt idx="1693">
                  <c:v>43355</c:v>
                </c:pt>
                <c:pt idx="1694">
                  <c:v>43356</c:v>
                </c:pt>
                <c:pt idx="1695">
                  <c:v>43357</c:v>
                </c:pt>
                <c:pt idx="1696">
                  <c:v>43360</c:v>
                </c:pt>
                <c:pt idx="1697">
                  <c:v>43361</c:v>
                </c:pt>
                <c:pt idx="1698">
                  <c:v>43362</c:v>
                </c:pt>
                <c:pt idx="1699">
                  <c:v>43363</c:v>
                </c:pt>
                <c:pt idx="1700">
                  <c:v>43364</c:v>
                </c:pt>
                <c:pt idx="1701">
                  <c:v>43368</c:v>
                </c:pt>
                <c:pt idx="1702">
                  <c:v>43369</c:v>
                </c:pt>
                <c:pt idx="1703">
                  <c:v>43370</c:v>
                </c:pt>
                <c:pt idx="1704">
                  <c:v>43371</c:v>
                </c:pt>
                <c:pt idx="1705">
                  <c:v>43373</c:v>
                </c:pt>
                <c:pt idx="1706">
                  <c:v>43381</c:v>
                </c:pt>
                <c:pt idx="1707">
                  <c:v>43382</c:v>
                </c:pt>
                <c:pt idx="1708">
                  <c:v>43383</c:v>
                </c:pt>
                <c:pt idx="1709">
                  <c:v>43384</c:v>
                </c:pt>
                <c:pt idx="1710">
                  <c:v>43385</c:v>
                </c:pt>
                <c:pt idx="1711">
                  <c:v>43388</c:v>
                </c:pt>
                <c:pt idx="1712">
                  <c:v>43389</c:v>
                </c:pt>
                <c:pt idx="1713">
                  <c:v>43390</c:v>
                </c:pt>
                <c:pt idx="1714">
                  <c:v>43391</c:v>
                </c:pt>
                <c:pt idx="1715">
                  <c:v>43392</c:v>
                </c:pt>
                <c:pt idx="1716">
                  <c:v>43395</c:v>
                </c:pt>
                <c:pt idx="1717">
                  <c:v>43396</c:v>
                </c:pt>
                <c:pt idx="1718">
                  <c:v>43397</c:v>
                </c:pt>
                <c:pt idx="1719">
                  <c:v>43398</c:v>
                </c:pt>
                <c:pt idx="1720">
                  <c:v>43399</c:v>
                </c:pt>
                <c:pt idx="1721">
                  <c:v>43402</c:v>
                </c:pt>
                <c:pt idx="1722">
                  <c:v>43403</c:v>
                </c:pt>
                <c:pt idx="1723">
                  <c:v>43404</c:v>
                </c:pt>
                <c:pt idx="1724">
                  <c:v>43405</c:v>
                </c:pt>
                <c:pt idx="1725">
                  <c:v>43406</c:v>
                </c:pt>
                <c:pt idx="1726">
                  <c:v>43409</c:v>
                </c:pt>
                <c:pt idx="1727">
                  <c:v>43410</c:v>
                </c:pt>
                <c:pt idx="1728">
                  <c:v>43411</c:v>
                </c:pt>
                <c:pt idx="1729">
                  <c:v>43412</c:v>
                </c:pt>
                <c:pt idx="1730">
                  <c:v>43413</c:v>
                </c:pt>
                <c:pt idx="1731">
                  <c:v>43416</c:v>
                </c:pt>
                <c:pt idx="1732">
                  <c:v>43417</c:v>
                </c:pt>
                <c:pt idx="1733">
                  <c:v>43418</c:v>
                </c:pt>
                <c:pt idx="1734">
                  <c:v>43419</c:v>
                </c:pt>
                <c:pt idx="1735">
                  <c:v>43420</c:v>
                </c:pt>
                <c:pt idx="1736">
                  <c:v>43423</c:v>
                </c:pt>
                <c:pt idx="1737">
                  <c:v>43424</c:v>
                </c:pt>
                <c:pt idx="1738">
                  <c:v>43425</c:v>
                </c:pt>
                <c:pt idx="1739">
                  <c:v>43426</c:v>
                </c:pt>
                <c:pt idx="1740">
                  <c:v>43427</c:v>
                </c:pt>
                <c:pt idx="1741">
                  <c:v>43430</c:v>
                </c:pt>
                <c:pt idx="1742">
                  <c:v>43431</c:v>
                </c:pt>
                <c:pt idx="1743">
                  <c:v>43432</c:v>
                </c:pt>
                <c:pt idx="1744">
                  <c:v>43433</c:v>
                </c:pt>
                <c:pt idx="1745">
                  <c:v>43434</c:v>
                </c:pt>
                <c:pt idx="1746">
                  <c:v>43437</c:v>
                </c:pt>
                <c:pt idx="1747">
                  <c:v>43438</c:v>
                </c:pt>
                <c:pt idx="1748">
                  <c:v>43439</c:v>
                </c:pt>
                <c:pt idx="1749">
                  <c:v>43440</c:v>
                </c:pt>
                <c:pt idx="1750">
                  <c:v>43441</c:v>
                </c:pt>
                <c:pt idx="1751">
                  <c:v>43444</c:v>
                </c:pt>
                <c:pt idx="1752">
                  <c:v>43445</c:v>
                </c:pt>
                <c:pt idx="1753">
                  <c:v>43446</c:v>
                </c:pt>
                <c:pt idx="1754">
                  <c:v>43447</c:v>
                </c:pt>
                <c:pt idx="1755">
                  <c:v>43448</c:v>
                </c:pt>
                <c:pt idx="1756">
                  <c:v>43451</c:v>
                </c:pt>
                <c:pt idx="1757">
                  <c:v>43452</c:v>
                </c:pt>
                <c:pt idx="1758">
                  <c:v>43453</c:v>
                </c:pt>
                <c:pt idx="1759">
                  <c:v>43454</c:v>
                </c:pt>
                <c:pt idx="1760">
                  <c:v>43455</c:v>
                </c:pt>
                <c:pt idx="1761">
                  <c:v>43458</c:v>
                </c:pt>
                <c:pt idx="1762">
                  <c:v>43459</c:v>
                </c:pt>
                <c:pt idx="1763">
                  <c:v>43460</c:v>
                </c:pt>
                <c:pt idx="1764">
                  <c:v>43461</c:v>
                </c:pt>
                <c:pt idx="1765">
                  <c:v>43462</c:v>
                </c:pt>
                <c:pt idx="1766">
                  <c:v>43465</c:v>
                </c:pt>
                <c:pt idx="1767">
                  <c:v>43467</c:v>
                </c:pt>
                <c:pt idx="1768">
                  <c:v>43468</c:v>
                </c:pt>
                <c:pt idx="1769">
                  <c:v>43469</c:v>
                </c:pt>
                <c:pt idx="1770">
                  <c:v>43472</c:v>
                </c:pt>
                <c:pt idx="1771">
                  <c:v>43473</c:v>
                </c:pt>
                <c:pt idx="1772">
                  <c:v>43474</c:v>
                </c:pt>
                <c:pt idx="1773">
                  <c:v>43475</c:v>
                </c:pt>
                <c:pt idx="1774">
                  <c:v>43476</c:v>
                </c:pt>
                <c:pt idx="1775">
                  <c:v>43479</c:v>
                </c:pt>
                <c:pt idx="1776">
                  <c:v>43480</c:v>
                </c:pt>
                <c:pt idx="1777">
                  <c:v>43481</c:v>
                </c:pt>
                <c:pt idx="1778">
                  <c:v>43482</c:v>
                </c:pt>
                <c:pt idx="1779">
                  <c:v>43483</c:v>
                </c:pt>
                <c:pt idx="1780">
                  <c:v>43486</c:v>
                </c:pt>
                <c:pt idx="1781">
                  <c:v>43487</c:v>
                </c:pt>
                <c:pt idx="1782">
                  <c:v>43488</c:v>
                </c:pt>
                <c:pt idx="1783">
                  <c:v>43489</c:v>
                </c:pt>
                <c:pt idx="1784">
                  <c:v>43490</c:v>
                </c:pt>
                <c:pt idx="1785">
                  <c:v>43493</c:v>
                </c:pt>
                <c:pt idx="1786">
                  <c:v>43494</c:v>
                </c:pt>
                <c:pt idx="1787">
                  <c:v>43495</c:v>
                </c:pt>
                <c:pt idx="1788">
                  <c:v>43496</c:v>
                </c:pt>
                <c:pt idx="1789">
                  <c:v>43497</c:v>
                </c:pt>
                <c:pt idx="1790">
                  <c:v>43508</c:v>
                </c:pt>
                <c:pt idx="1791">
                  <c:v>43509</c:v>
                </c:pt>
                <c:pt idx="1792">
                  <c:v>43510</c:v>
                </c:pt>
                <c:pt idx="1793">
                  <c:v>43511</c:v>
                </c:pt>
                <c:pt idx="1794">
                  <c:v>43514</c:v>
                </c:pt>
                <c:pt idx="1795">
                  <c:v>43515</c:v>
                </c:pt>
                <c:pt idx="1796">
                  <c:v>43516</c:v>
                </c:pt>
                <c:pt idx="1797">
                  <c:v>43517</c:v>
                </c:pt>
                <c:pt idx="1798">
                  <c:v>43518</c:v>
                </c:pt>
                <c:pt idx="1799">
                  <c:v>43521</c:v>
                </c:pt>
                <c:pt idx="1800">
                  <c:v>43522</c:v>
                </c:pt>
                <c:pt idx="1801">
                  <c:v>43523</c:v>
                </c:pt>
                <c:pt idx="1802">
                  <c:v>43524</c:v>
                </c:pt>
                <c:pt idx="1803">
                  <c:v>43525</c:v>
                </c:pt>
                <c:pt idx="1804">
                  <c:v>43528</c:v>
                </c:pt>
                <c:pt idx="1805">
                  <c:v>43529</c:v>
                </c:pt>
                <c:pt idx="1806">
                  <c:v>43530</c:v>
                </c:pt>
                <c:pt idx="1807">
                  <c:v>43531</c:v>
                </c:pt>
                <c:pt idx="1808">
                  <c:v>43532</c:v>
                </c:pt>
                <c:pt idx="1809">
                  <c:v>43535</c:v>
                </c:pt>
                <c:pt idx="1810">
                  <c:v>43536</c:v>
                </c:pt>
                <c:pt idx="1811">
                  <c:v>43537</c:v>
                </c:pt>
                <c:pt idx="1812">
                  <c:v>43538</c:v>
                </c:pt>
                <c:pt idx="1813">
                  <c:v>43539</c:v>
                </c:pt>
                <c:pt idx="1814">
                  <c:v>43542</c:v>
                </c:pt>
                <c:pt idx="1815">
                  <c:v>43543</c:v>
                </c:pt>
                <c:pt idx="1816">
                  <c:v>43544</c:v>
                </c:pt>
                <c:pt idx="1817">
                  <c:v>43545</c:v>
                </c:pt>
                <c:pt idx="1818">
                  <c:v>43546</c:v>
                </c:pt>
                <c:pt idx="1819">
                  <c:v>43549</c:v>
                </c:pt>
                <c:pt idx="1820">
                  <c:v>43550</c:v>
                </c:pt>
                <c:pt idx="1821">
                  <c:v>43551</c:v>
                </c:pt>
                <c:pt idx="1822">
                  <c:v>43552</c:v>
                </c:pt>
                <c:pt idx="1823">
                  <c:v>43553</c:v>
                </c:pt>
                <c:pt idx="1824">
                  <c:v>43555</c:v>
                </c:pt>
                <c:pt idx="1825">
                  <c:v>43556</c:v>
                </c:pt>
                <c:pt idx="1826">
                  <c:v>43557</c:v>
                </c:pt>
                <c:pt idx="1827">
                  <c:v>43558</c:v>
                </c:pt>
                <c:pt idx="1828">
                  <c:v>43559</c:v>
                </c:pt>
                <c:pt idx="1829">
                  <c:v>43563</c:v>
                </c:pt>
                <c:pt idx="1830">
                  <c:v>43564</c:v>
                </c:pt>
                <c:pt idx="1831">
                  <c:v>43565</c:v>
                </c:pt>
                <c:pt idx="1832">
                  <c:v>43566</c:v>
                </c:pt>
                <c:pt idx="1833">
                  <c:v>43567</c:v>
                </c:pt>
                <c:pt idx="1834">
                  <c:v>43570</c:v>
                </c:pt>
                <c:pt idx="1835">
                  <c:v>43571</c:v>
                </c:pt>
                <c:pt idx="1836">
                  <c:v>43572</c:v>
                </c:pt>
                <c:pt idx="1837">
                  <c:v>43573</c:v>
                </c:pt>
                <c:pt idx="1838">
                  <c:v>43574</c:v>
                </c:pt>
                <c:pt idx="1839">
                  <c:v>43577</c:v>
                </c:pt>
                <c:pt idx="1840">
                  <c:v>43578</c:v>
                </c:pt>
                <c:pt idx="1841">
                  <c:v>43579</c:v>
                </c:pt>
                <c:pt idx="1842">
                  <c:v>43580</c:v>
                </c:pt>
                <c:pt idx="1843">
                  <c:v>43581</c:v>
                </c:pt>
                <c:pt idx="1844">
                  <c:v>43584</c:v>
                </c:pt>
                <c:pt idx="1845">
                  <c:v>43585</c:v>
                </c:pt>
                <c:pt idx="1846">
                  <c:v>43591</c:v>
                </c:pt>
                <c:pt idx="1847">
                  <c:v>43592</c:v>
                </c:pt>
                <c:pt idx="1848">
                  <c:v>43593</c:v>
                </c:pt>
                <c:pt idx="1849">
                  <c:v>43594</c:v>
                </c:pt>
                <c:pt idx="1850">
                  <c:v>43595</c:v>
                </c:pt>
                <c:pt idx="1851">
                  <c:v>43598</c:v>
                </c:pt>
                <c:pt idx="1852">
                  <c:v>43599</c:v>
                </c:pt>
                <c:pt idx="1853">
                  <c:v>43600</c:v>
                </c:pt>
                <c:pt idx="1854">
                  <c:v>43601</c:v>
                </c:pt>
                <c:pt idx="1855">
                  <c:v>43602</c:v>
                </c:pt>
                <c:pt idx="1856">
                  <c:v>43605</c:v>
                </c:pt>
                <c:pt idx="1857">
                  <c:v>43606</c:v>
                </c:pt>
                <c:pt idx="1858">
                  <c:v>43607</c:v>
                </c:pt>
                <c:pt idx="1859">
                  <c:v>43608</c:v>
                </c:pt>
                <c:pt idx="1860">
                  <c:v>43609</c:v>
                </c:pt>
                <c:pt idx="1861">
                  <c:v>43612</c:v>
                </c:pt>
                <c:pt idx="1862">
                  <c:v>43613</c:v>
                </c:pt>
                <c:pt idx="1863">
                  <c:v>43614</c:v>
                </c:pt>
                <c:pt idx="1864">
                  <c:v>43615</c:v>
                </c:pt>
                <c:pt idx="1865">
                  <c:v>43616</c:v>
                </c:pt>
                <c:pt idx="1866">
                  <c:v>43619</c:v>
                </c:pt>
                <c:pt idx="1867">
                  <c:v>43620</c:v>
                </c:pt>
                <c:pt idx="1868">
                  <c:v>43621</c:v>
                </c:pt>
                <c:pt idx="1869">
                  <c:v>43622</c:v>
                </c:pt>
                <c:pt idx="1870">
                  <c:v>43626</c:v>
                </c:pt>
                <c:pt idx="1871">
                  <c:v>43627</c:v>
                </c:pt>
                <c:pt idx="1872">
                  <c:v>43628</c:v>
                </c:pt>
                <c:pt idx="1873">
                  <c:v>43629</c:v>
                </c:pt>
                <c:pt idx="1874">
                  <c:v>43630</c:v>
                </c:pt>
                <c:pt idx="1875">
                  <c:v>43633</c:v>
                </c:pt>
                <c:pt idx="1876">
                  <c:v>43634</c:v>
                </c:pt>
                <c:pt idx="1877">
                  <c:v>43635</c:v>
                </c:pt>
                <c:pt idx="1878">
                  <c:v>43636</c:v>
                </c:pt>
                <c:pt idx="1879">
                  <c:v>43637</c:v>
                </c:pt>
                <c:pt idx="1880">
                  <c:v>43640</c:v>
                </c:pt>
                <c:pt idx="1881">
                  <c:v>43641</c:v>
                </c:pt>
                <c:pt idx="1882">
                  <c:v>43642</c:v>
                </c:pt>
                <c:pt idx="1883">
                  <c:v>43643</c:v>
                </c:pt>
                <c:pt idx="1884">
                  <c:v>43644</c:v>
                </c:pt>
                <c:pt idx="1885">
                  <c:v>43646</c:v>
                </c:pt>
                <c:pt idx="1886">
                  <c:v>43647</c:v>
                </c:pt>
                <c:pt idx="1887">
                  <c:v>43648</c:v>
                </c:pt>
                <c:pt idx="1888">
                  <c:v>43649</c:v>
                </c:pt>
                <c:pt idx="1889">
                  <c:v>43650</c:v>
                </c:pt>
                <c:pt idx="1890">
                  <c:v>43651</c:v>
                </c:pt>
                <c:pt idx="1891">
                  <c:v>43654</c:v>
                </c:pt>
                <c:pt idx="1892">
                  <c:v>43655</c:v>
                </c:pt>
                <c:pt idx="1893">
                  <c:v>43656</c:v>
                </c:pt>
                <c:pt idx="1894">
                  <c:v>43657</c:v>
                </c:pt>
                <c:pt idx="1895">
                  <c:v>43658</c:v>
                </c:pt>
                <c:pt idx="1896">
                  <c:v>43661</c:v>
                </c:pt>
                <c:pt idx="1897">
                  <c:v>43662</c:v>
                </c:pt>
                <c:pt idx="1898">
                  <c:v>43663</c:v>
                </c:pt>
                <c:pt idx="1899">
                  <c:v>43664</c:v>
                </c:pt>
                <c:pt idx="1900">
                  <c:v>43665</c:v>
                </c:pt>
                <c:pt idx="1901">
                  <c:v>43668</c:v>
                </c:pt>
                <c:pt idx="1902">
                  <c:v>43669</c:v>
                </c:pt>
                <c:pt idx="1903">
                  <c:v>43670</c:v>
                </c:pt>
                <c:pt idx="1904">
                  <c:v>43671</c:v>
                </c:pt>
                <c:pt idx="1905">
                  <c:v>43672</c:v>
                </c:pt>
                <c:pt idx="1906">
                  <c:v>43675</c:v>
                </c:pt>
                <c:pt idx="1907">
                  <c:v>43676</c:v>
                </c:pt>
                <c:pt idx="1908">
                  <c:v>43677</c:v>
                </c:pt>
                <c:pt idx="1909">
                  <c:v>43678</c:v>
                </c:pt>
                <c:pt idx="1910">
                  <c:v>43679</c:v>
                </c:pt>
                <c:pt idx="1911">
                  <c:v>43682</c:v>
                </c:pt>
                <c:pt idx="1912">
                  <c:v>43683</c:v>
                </c:pt>
                <c:pt idx="1913">
                  <c:v>43684</c:v>
                </c:pt>
                <c:pt idx="1914">
                  <c:v>43685</c:v>
                </c:pt>
                <c:pt idx="1915">
                  <c:v>43686</c:v>
                </c:pt>
                <c:pt idx="1916">
                  <c:v>43689</c:v>
                </c:pt>
                <c:pt idx="1917">
                  <c:v>43690</c:v>
                </c:pt>
                <c:pt idx="1918">
                  <c:v>43691</c:v>
                </c:pt>
                <c:pt idx="1919">
                  <c:v>43692</c:v>
                </c:pt>
                <c:pt idx="1920">
                  <c:v>43693</c:v>
                </c:pt>
                <c:pt idx="1921">
                  <c:v>43696</c:v>
                </c:pt>
                <c:pt idx="1922">
                  <c:v>43697</c:v>
                </c:pt>
                <c:pt idx="1923">
                  <c:v>43698</c:v>
                </c:pt>
                <c:pt idx="1924">
                  <c:v>43699</c:v>
                </c:pt>
                <c:pt idx="1925">
                  <c:v>43700</c:v>
                </c:pt>
                <c:pt idx="1926">
                  <c:v>43703</c:v>
                </c:pt>
                <c:pt idx="1927">
                  <c:v>43704</c:v>
                </c:pt>
                <c:pt idx="1928">
                  <c:v>43705</c:v>
                </c:pt>
                <c:pt idx="1929">
                  <c:v>43706</c:v>
                </c:pt>
                <c:pt idx="1930">
                  <c:v>43707</c:v>
                </c:pt>
                <c:pt idx="1931">
                  <c:v>43708</c:v>
                </c:pt>
                <c:pt idx="1932">
                  <c:v>43710</c:v>
                </c:pt>
                <c:pt idx="1933">
                  <c:v>43711</c:v>
                </c:pt>
                <c:pt idx="1934">
                  <c:v>43712</c:v>
                </c:pt>
                <c:pt idx="1935">
                  <c:v>43713</c:v>
                </c:pt>
                <c:pt idx="1936">
                  <c:v>43714</c:v>
                </c:pt>
                <c:pt idx="1937">
                  <c:v>43717</c:v>
                </c:pt>
                <c:pt idx="1938">
                  <c:v>43718</c:v>
                </c:pt>
                <c:pt idx="1939">
                  <c:v>43719</c:v>
                </c:pt>
                <c:pt idx="1940">
                  <c:v>43720</c:v>
                </c:pt>
                <c:pt idx="1941">
                  <c:v>43724</c:v>
                </c:pt>
                <c:pt idx="1942">
                  <c:v>43725</c:v>
                </c:pt>
                <c:pt idx="1943">
                  <c:v>43726</c:v>
                </c:pt>
                <c:pt idx="1944">
                  <c:v>43727</c:v>
                </c:pt>
                <c:pt idx="1945">
                  <c:v>43728</c:v>
                </c:pt>
                <c:pt idx="1946">
                  <c:v>43731</c:v>
                </c:pt>
                <c:pt idx="1947">
                  <c:v>43732</c:v>
                </c:pt>
                <c:pt idx="1948">
                  <c:v>43733</c:v>
                </c:pt>
                <c:pt idx="1949">
                  <c:v>43734</c:v>
                </c:pt>
                <c:pt idx="1950">
                  <c:v>43735</c:v>
                </c:pt>
                <c:pt idx="1951">
                  <c:v>43738</c:v>
                </c:pt>
                <c:pt idx="1952">
                  <c:v>43746</c:v>
                </c:pt>
                <c:pt idx="1953">
                  <c:v>43747</c:v>
                </c:pt>
                <c:pt idx="1954">
                  <c:v>43748</c:v>
                </c:pt>
                <c:pt idx="1955">
                  <c:v>43749</c:v>
                </c:pt>
                <c:pt idx="1956">
                  <c:v>43752</c:v>
                </c:pt>
                <c:pt idx="1957">
                  <c:v>43753</c:v>
                </c:pt>
                <c:pt idx="1958">
                  <c:v>43754</c:v>
                </c:pt>
                <c:pt idx="1959">
                  <c:v>43755</c:v>
                </c:pt>
                <c:pt idx="1960">
                  <c:v>43756</c:v>
                </c:pt>
                <c:pt idx="1961">
                  <c:v>43759</c:v>
                </c:pt>
                <c:pt idx="1962">
                  <c:v>43760</c:v>
                </c:pt>
                <c:pt idx="1963">
                  <c:v>43761</c:v>
                </c:pt>
                <c:pt idx="1964">
                  <c:v>43762</c:v>
                </c:pt>
                <c:pt idx="1965">
                  <c:v>43763</c:v>
                </c:pt>
                <c:pt idx="1966">
                  <c:v>43766</c:v>
                </c:pt>
                <c:pt idx="1967">
                  <c:v>43767</c:v>
                </c:pt>
                <c:pt idx="1968">
                  <c:v>43768</c:v>
                </c:pt>
                <c:pt idx="1969">
                  <c:v>43769</c:v>
                </c:pt>
                <c:pt idx="1970">
                  <c:v>43770</c:v>
                </c:pt>
                <c:pt idx="1971">
                  <c:v>43773</c:v>
                </c:pt>
                <c:pt idx="1972">
                  <c:v>43774</c:v>
                </c:pt>
                <c:pt idx="1973">
                  <c:v>43775</c:v>
                </c:pt>
                <c:pt idx="1974">
                  <c:v>43776</c:v>
                </c:pt>
                <c:pt idx="1975">
                  <c:v>43777</c:v>
                </c:pt>
                <c:pt idx="1976">
                  <c:v>43780</c:v>
                </c:pt>
                <c:pt idx="1977">
                  <c:v>43781</c:v>
                </c:pt>
                <c:pt idx="1978">
                  <c:v>43782</c:v>
                </c:pt>
                <c:pt idx="1979">
                  <c:v>43783</c:v>
                </c:pt>
                <c:pt idx="1980">
                  <c:v>43784</c:v>
                </c:pt>
                <c:pt idx="1981">
                  <c:v>43787</c:v>
                </c:pt>
                <c:pt idx="1982">
                  <c:v>43788</c:v>
                </c:pt>
                <c:pt idx="1983">
                  <c:v>43789</c:v>
                </c:pt>
                <c:pt idx="1984">
                  <c:v>43790</c:v>
                </c:pt>
                <c:pt idx="1985">
                  <c:v>43791</c:v>
                </c:pt>
                <c:pt idx="1986">
                  <c:v>43794</c:v>
                </c:pt>
                <c:pt idx="1987">
                  <c:v>43795</c:v>
                </c:pt>
                <c:pt idx="1988">
                  <c:v>43796</c:v>
                </c:pt>
                <c:pt idx="1989">
                  <c:v>43797</c:v>
                </c:pt>
                <c:pt idx="1990">
                  <c:v>43798</c:v>
                </c:pt>
                <c:pt idx="1991">
                  <c:v>43799</c:v>
                </c:pt>
                <c:pt idx="1992">
                  <c:v>43801</c:v>
                </c:pt>
                <c:pt idx="1993">
                  <c:v>43802</c:v>
                </c:pt>
                <c:pt idx="1994">
                  <c:v>43803</c:v>
                </c:pt>
                <c:pt idx="1995">
                  <c:v>43804</c:v>
                </c:pt>
                <c:pt idx="1996">
                  <c:v>43805</c:v>
                </c:pt>
                <c:pt idx="1997">
                  <c:v>43808</c:v>
                </c:pt>
                <c:pt idx="1998">
                  <c:v>43809</c:v>
                </c:pt>
                <c:pt idx="1999">
                  <c:v>43810</c:v>
                </c:pt>
                <c:pt idx="2000">
                  <c:v>43811</c:v>
                </c:pt>
                <c:pt idx="2001">
                  <c:v>43812</c:v>
                </c:pt>
                <c:pt idx="2002">
                  <c:v>43815</c:v>
                </c:pt>
                <c:pt idx="2003">
                  <c:v>43816</c:v>
                </c:pt>
                <c:pt idx="2004">
                  <c:v>43817</c:v>
                </c:pt>
                <c:pt idx="2005">
                  <c:v>43818</c:v>
                </c:pt>
                <c:pt idx="2006">
                  <c:v>43819</c:v>
                </c:pt>
                <c:pt idx="2007">
                  <c:v>43822</c:v>
                </c:pt>
                <c:pt idx="2008">
                  <c:v>43823</c:v>
                </c:pt>
                <c:pt idx="2009">
                  <c:v>43824</c:v>
                </c:pt>
                <c:pt idx="2010">
                  <c:v>43825</c:v>
                </c:pt>
                <c:pt idx="2011">
                  <c:v>43826</c:v>
                </c:pt>
                <c:pt idx="2012">
                  <c:v>43829</c:v>
                </c:pt>
                <c:pt idx="2013">
                  <c:v>43830</c:v>
                </c:pt>
                <c:pt idx="2014">
                  <c:v>43832</c:v>
                </c:pt>
                <c:pt idx="2015">
                  <c:v>43833</c:v>
                </c:pt>
                <c:pt idx="2016">
                  <c:v>43836</c:v>
                </c:pt>
                <c:pt idx="2017">
                  <c:v>43837</c:v>
                </c:pt>
                <c:pt idx="2018">
                  <c:v>43838</c:v>
                </c:pt>
                <c:pt idx="2019">
                  <c:v>43839</c:v>
                </c:pt>
                <c:pt idx="2020">
                  <c:v>43840</c:v>
                </c:pt>
                <c:pt idx="2021">
                  <c:v>43843</c:v>
                </c:pt>
                <c:pt idx="2022">
                  <c:v>43844</c:v>
                </c:pt>
                <c:pt idx="2023">
                  <c:v>43845</c:v>
                </c:pt>
                <c:pt idx="2024">
                  <c:v>43846</c:v>
                </c:pt>
                <c:pt idx="2025">
                  <c:v>43847</c:v>
                </c:pt>
                <c:pt idx="2026">
                  <c:v>43850</c:v>
                </c:pt>
                <c:pt idx="2027">
                  <c:v>43851</c:v>
                </c:pt>
                <c:pt idx="2028">
                  <c:v>43861</c:v>
                </c:pt>
                <c:pt idx="2029">
                  <c:v>43867</c:v>
                </c:pt>
                <c:pt idx="2030">
                  <c:v>43868</c:v>
                </c:pt>
                <c:pt idx="2031">
                  <c:v>43871</c:v>
                </c:pt>
                <c:pt idx="2032">
                  <c:v>43872</c:v>
                </c:pt>
                <c:pt idx="2033">
                  <c:v>43873</c:v>
                </c:pt>
                <c:pt idx="2034">
                  <c:v>43874</c:v>
                </c:pt>
                <c:pt idx="2035">
                  <c:v>43875</c:v>
                </c:pt>
                <c:pt idx="2036">
                  <c:v>43878</c:v>
                </c:pt>
                <c:pt idx="2037">
                  <c:v>43879</c:v>
                </c:pt>
                <c:pt idx="2038">
                  <c:v>43880</c:v>
                </c:pt>
                <c:pt idx="2039">
                  <c:v>43881</c:v>
                </c:pt>
                <c:pt idx="2040">
                  <c:v>43882</c:v>
                </c:pt>
                <c:pt idx="2041">
                  <c:v>43885</c:v>
                </c:pt>
                <c:pt idx="2042">
                  <c:v>43886</c:v>
                </c:pt>
                <c:pt idx="2043">
                  <c:v>43887</c:v>
                </c:pt>
                <c:pt idx="2044">
                  <c:v>43888</c:v>
                </c:pt>
                <c:pt idx="2045">
                  <c:v>43889</c:v>
                </c:pt>
                <c:pt idx="2046">
                  <c:v>43890</c:v>
                </c:pt>
                <c:pt idx="2047">
                  <c:v>43892</c:v>
                </c:pt>
                <c:pt idx="2048">
                  <c:v>43893</c:v>
                </c:pt>
                <c:pt idx="2049">
                  <c:v>43894</c:v>
                </c:pt>
                <c:pt idx="2050">
                  <c:v>43895</c:v>
                </c:pt>
                <c:pt idx="2051">
                  <c:v>43896</c:v>
                </c:pt>
                <c:pt idx="2052">
                  <c:v>43899</c:v>
                </c:pt>
                <c:pt idx="2053">
                  <c:v>43900</c:v>
                </c:pt>
                <c:pt idx="2054">
                  <c:v>43901</c:v>
                </c:pt>
                <c:pt idx="2055">
                  <c:v>43902</c:v>
                </c:pt>
                <c:pt idx="2056">
                  <c:v>43903</c:v>
                </c:pt>
                <c:pt idx="2057">
                  <c:v>43906</c:v>
                </c:pt>
                <c:pt idx="2058">
                  <c:v>43907</c:v>
                </c:pt>
                <c:pt idx="2059">
                  <c:v>43908</c:v>
                </c:pt>
                <c:pt idx="2060">
                  <c:v>43909</c:v>
                </c:pt>
                <c:pt idx="2061">
                  <c:v>43910</c:v>
                </c:pt>
                <c:pt idx="2062">
                  <c:v>43913</c:v>
                </c:pt>
                <c:pt idx="2063">
                  <c:v>43914</c:v>
                </c:pt>
                <c:pt idx="2064">
                  <c:v>43915</c:v>
                </c:pt>
                <c:pt idx="2065">
                  <c:v>43916</c:v>
                </c:pt>
                <c:pt idx="2066">
                  <c:v>43917</c:v>
                </c:pt>
                <c:pt idx="2067">
                  <c:v>43920</c:v>
                </c:pt>
                <c:pt idx="2068">
                  <c:v>43921</c:v>
                </c:pt>
                <c:pt idx="2069">
                  <c:v>43922</c:v>
                </c:pt>
                <c:pt idx="2070">
                  <c:v>43923</c:v>
                </c:pt>
                <c:pt idx="2071">
                  <c:v>43924</c:v>
                </c:pt>
                <c:pt idx="2072">
                  <c:v>43928</c:v>
                </c:pt>
                <c:pt idx="2073">
                  <c:v>43929</c:v>
                </c:pt>
                <c:pt idx="2074">
                  <c:v>43930</c:v>
                </c:pt>
                <c:pt idx="2075">
                  <c:v>43931</c:v>
                </c:pt>
                <c:pt idx="2076">
                  <c:v>43934</c:v>
                </c:pt>
                <c:pt idx="2077">
                  <c:v>43935</c:v>
                </c:pt>
                <c:pt idx="2078">
                  <c:v>43936</c:v>
                </c:pt>
                <c:pt idx="2079">
                  <c:v>43937</c:v>
                </c:pt>
                <c:pt idx="2080">
                  <c:v>43938</c:v>
                </c:pt>
                <c:pt idx="2081">
                  <c:v>43941</c:v>
                </c:pt>
                <c:pt idx="2082">
                  <c:v>43942</c:v>
                </c:pt>
                <c:pt idx="2083">
                  <c:v>43943</c:v>
                </c:pt>
                <c:pt idx="2084">
                  <c:v>43944</c:v>
                </c:pt>
                <c:pt idx="2085">
                  <c:v>43945</c:v>
                </c:pt>
                <c:pt idx="2086">
                  <c:v>43948</c:v>
                </c:pt>
                <c:pt idx="2087">
                  <c:v>43949</c:v>
                </c:pt>
                <c:pt idx="2088">
                  <c:v>43950</c:v>
                </c:pt>
                <c:pt idx="2089">
                  <c:v>43951</c:v>
                </c:pt>
                <c:pt idx="2090">
                  <c:v>43957</c:v>
                </c:pt>
                <c:pt idx="2091">
                  <c:v>43958</c:v>
                </c:pt>
                <c:pt idx="2092">
                  <c:v>43959</c:v>
                </c:pt>
                <c:pt idx="2093">
                  <c:v>43962</c:v>
                </c:pt>
                <c:pt idx="2094">
                  <c:v>43963</c:v>
                </c:pt>
                <c:pt idx="2095">
                  <c:v>43964</c:v>
                </c:pt>
                <c:pt idx="2096">
                  <c:v>43965</c:v>
                </c:pt>
                <c:pt idx="2097">
                  <c:v>43966</c:v>
                </c:pt>
                <c:pt idx="2098">
                  <c:v>43969</c:v>
                </c:pt>
                <c:pt idx="2099">
                  <c:v>43970</c:v>
                </c:pt>
                <c:pt idx="2100">
                  <c:v>43971</c:v>
                </c:pt>
                <c:pt idx="2101">
                  <c:v>43972</c:v>
                </c:pt>
                <c:pt idx="2102">
                  <c:v>43973</c:v>
                </c:pt>
                <c:pt idx="2103">
                  <c:v>43976</c:v>
                </c:pt>
                <c:pt idx="2104">
                  <c:v>43977</c:v>
                </c:pt>
                <c:pt idx="2105">
                  <c:v>43978</c:v>
                </c:pt>
                <c:pt idx="2106">
                  <c:v>43979</c:v>
                </c:pt>
                <c:pt idx="2107">
                  <c:v>43980</c:v>
                </c:pt>
                <c:pt idx="2108">
                  <c:v>43982</c:v>
                </c:pt>
                <c:pt idx="2109">
                  <c:v>43983</c:v>
                </c:pt>
                <c:pt idx="2110">
                  <c:v>43984</c:v>
                </c:pt>
                <c:pt idx="2111">
                  <c:v>43985</c:v>
                </c:pt>
                <c:pt idx="2112">
                  <c:v>43986</c:v>
                </c:pt>
                <c:pt idx="2113">
                  <c:v>43987</c:v>
                </c:pt>
                <c:pt idx="2114">
                  <c:v>43990</c:v>
                </c:pt>
                <c:pt idx="2115">
                  <c:v>43991</c:v>
                </c:pt>
                <c:pt idx="2116">
                  <c:v>43992</c:v>
                </c:pt>
                <c:pt idx="2117">
                  <c:v>43993</c:v>
                </c:pt>
                <c:pt idx="2118">
                  <c:v>43994</c:v>
                </c:pt>
                <c:pt idx="2119">
                  <c:v>43997</c:v>
                </c:pt>
                <c:pt idx="2120">
                  <c:v>43998</c:v>
                </c:pt>
                <c:pt idx="2121">
                  <c:v>43999</c:v>
                </c:pt>
                <c:pt idx="2122">
                  <c:v>44000</c:v>
                </c:pt>
                <c:pt idx="2123">
                  <c:v>44001</c:v>
                </c:pt>
                <c:pt idx="2124">
                  <c:v>44004</c:v>
                </c:pt>
                <c:pt idx="2125">
                  <c:v>44005</c:v>
                </c:pt>
                <c:pt idx="2126">
                  <c:v>44006</c:v>
                </c:pt>
                <c:pt idx="2127">
                  <c:v>44011</c:v>
                </c:pt>
                <c:pt idx="2128">
                  <c:v>44012</c:v>
                </c:pt>
                <c:pt idx="2129">
                  <c:v>44013</c:v>
                </c:pt>
                <c:pt idx="2130">
                  <c:v>44014</c:v>
                </c:pt>
                <c:pt idx="2131">
                  <c:v>44015</c:v>
                </c:pt>
                <c:pt idx="2132">
                  <c:v>44018</c:v>
                </c:pt>
                <c:pt idx="2133">
                  <c:v>44019</c:v>
                </c:pt>
                <c:pt idx="2134">
                  <c:v>44020</c:v>
                </c:pt>
                <c:pt idx="2135">
                  <c:v>44021</c:v>
                </c:pt>
                <c:pt idx="2136">
                  <c:v>44022</c:v>
                </c:pt>
                <c:pt idx="2137">
                  <c:v>44025</c:v>
                </c:pt>
                <c:pt idx="2138">
                  <c:v>44026</c:v>
                </c:pt>
                <c:pt idx="2139">
                  <c:v>44027</c:v>
                </c:pt>
                <c:pt idx="2140">
                  <c:v>44028</c:v>
                </c:pt>
                <c:pt idx="2141">
                  <c:v>44029</c:v>
                </c:pt>
                <c:pt idx="2142">
                  <c:v>44032</c:v>
                </c:pt>
                <c:pt idx="2143">
                  <c:v>44033</c:v>
                </c:pt>
                <c:pt idx="2144">
                  <c:v>44034</c:v>
                </c:pt>
                <c:pt idx="2145">
                  <c:v>44035</c:v>
                </c:pt>
                <c:pt idx="2146">
                  <c:v>44036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44046</c:v>
                </c:pt>
                <c:pt idx="2153">
                  <c:v>44047</c:v>
                </c:pt>
                <c:pt idx="2154">
                  <c:v>44048</c:v>
                </c:pt>
                <c:pt idx="2155">
                  <c:v>44049</c:v>
                </c:pt>
                <c:pt idx="2156">
                  <c:v>44050</c:v>
                </c:pt>
                <c:pt idx="2157">
                  <c:v>44053</c:v>
                </c:pt>
                <c:pt idx="2158">
                  <c:v>44054</c:v>
                </c:pt>
                <c:pt idx="2159">
                  <c:v>44055</c:v>
                </c:pt>
                <c:pt idx="2160">
                  <c:v>44056</c:v>
                </c:pt>
                <c:pt idx="2161">
                  <c:v>44057</c:v>
                </c:pt>
                <c:pt idx="2162">
                  <c:v>44060</c:v>
                </c:pt>
                <c:pt idx="2163">
                  <c:v>44061</c:v>
                </c:pt>
                <c:pt idx="2164">
                  <c:v>44062</c:v>
                </c:pt>
                <c:pt idx="2165">
                  <c:v>44063</c:v>
                </c:pt>
                <c:pt idx="2166">
                  <c:v>44064</c:v>
                </c:pt>
                <c:pt idx="2167">
                  <c:v>44067</c:v>
                </c:pt>
                <c:pt idx="2168">
                  <c:v>44068</c:v>
                </c:pt>
                <c:pt idx="2169">
                  <c:v>44069</c:v>
                </c:pt>
                <c:pt idx="2170">
                  <c:v>44070</c:v>
                </c:pt>
                <c:pt idx="2171">
                  <c:v>44071</c:v>
                </c:pt>
                <c:pt idx="2172">
                  <c:v>44074</c:v>
                </c:pt>
                <c:pt idx="2173">
                  <c:v>44075</c:v>
                </c:pt>
                <c:pt idx="2174">
                  <c:v>44076</c:v>
                </c:pt>
                <c:pt idx="2175">
                  <c:v>44077</c:v>
                </c:pt>
                <c:pt idx="2176">
                  <c:v>44078</c:v>
                </c:pt>
                <c:pt idx="2177">
                  <c:v>44081</c:v>
                </c:pt>
                <c:pt idx="2178">
                  <c:v>44082</c:v>
                </c:pt>
                <c:pt idx="2179">
                  <c:v>44083</c:v>
                </c:pt>
                <c:pt idx="2180">
                  <c:v>44084</c:v>
                </c:pt>
                <c:pt idx="2181">
                  <c:v>44085</c:v>
                </c:pt>
                <c:pt idx="2182">
                  <c:v>44088</c:v>
                </c:pt>
                <c:pt idx="2183">
                  <c:v>44089</c:v>
                </c:pt>
                <c:pt idx="2184">
                  <c:v>44090</c:v>
                </c:pt>
                <c:pt idx="2185">
                  <c:v>44091</c:v>
                </c:pt>
                <c:pt idx="2186">
                  <c:v>44092</c:v>
                </c:pt>
                <c:pt idx="2187">
                  <c:v>44095</c:v>
                </c:pt>
                <c:pt idx="2188">
                  <c:v>44096</c:v>
                </c:pt>
                <c:pt idx="2189">
                  <c:v>44097</c:v>
                </c:pt>
                <c:pt idx="2190">
                  <c:v>44098</c:v>
                </c:pt>
                <c:pt idx="2191">
                  <c:v>44099</c:v>
                </c:pt>
                <c:pt idx="2192">
                  <c:v>44102</c:v>
                </c:pt>
                <c:pt idx="2193">
                  <c:v>44103</c:v>
                </c:pt>
                <c:pt idx="2194">
                  <c:v>44104</c:v>
                </c:pt>
                <c:pt idx="2195">
                  <c:v>44113</c:v>
                </c:pt>
                <c:pt idx="2196">
                  <c:v>44116</c:v>
                </c:pt>
                <c:pt idx="2197">
                  <c:v>44117</c:v>
                </c:pt>
                <c:pt idx="2198">
                  <c:v>44118</c:v>
                </c:pt>
                <c:pt idx="2199">
                  <c:v>44119</c:v>
                </c:pt>
                <c:pt idx="2200">
                  <c:v>44120</c:v>
                </c:pt>
                <c:pt idx="2201">
                  <c:v>44123</c:v>
                </c:pt>
                <c:pt idx="2202">
                  <c:v>44124</c:v>
                </c:pt>
                <c:pt idx="2203">
                  <c:v>44125</c:v>
                </c:pt>
                <c:pt idx="2204">
                  <c:v>44126</c:v>
                </c:pt>
                <c:pt idx="2205">
                  <c:v>44127</c:v>
                </c:pt>
                <c:pt idx="2206">
                  <c:v>44130</c:v>
                </c:pt>
                <c:pt idx="2207">
                  <c:v>44131</c:v>
                </c:pt>
                <c:pt idx="2208">
                  <c:v>44132</c:v>
                </c:pt>
                <c:pt idx="2209">
                  <c:v>44133</c:v>
                </c:pt>
                <c:pt idx="2210">
                  <c:v>44134</c:v>
                </c:pt>
                <c:pt idx="2211">
                  <c:v>44135</c:v>
                </c:pt>
                <c:pt idx="2212">
                  <c:v>44137</c:v>
                </c:pt>
                <c:pt idx="2213">
                  <c:v>44138</c:v>
                </c:pt>
                <c:pt idx="2214">
                  <c:v>44139</c:v>
                </c:pt>
                <c:pt idx="2215">
                  <c:v>44140</c:v>
                </c:pt>
                <c:pt idx="2216">
                  <c:v>44141</c:v>
                </c:pt>
                <c:pt idx="2217">
                  <c:v>44144</c:v>
                </c:pt>
                <c:pt idx="2218">
                  <c:v>44145</c:v>
                </c:pt>
                <c:pt idx="2219">
                  <c:v>44146</c:v>
                </c:pt>
                <c:pt idx="2220">
                  <c:v>44147</c:v>
                </c:pt>
                <c:pt idx="2221">
                  <c:v>44148</c:v>
                </c:pt>
                <c:pt idx="2222">
                  <c:v>44151</c:v>
                </c:pt>
                <c:pt idx="2223">
                  <c:v>44152</c:v>
                </c:pt>
                <c:pt idx="2224">
                  <c:v>44153</c:v>
                </c:pt>
                <c:pt idx="2225">
                  <c:v>44154</c:v>
                </c:pt>
                <c:pt idx="2226">
                  <c:v>44155</c:v>
                </c:pt>
                <c:pt idx="2227">
                  <c:v>44158</c:v>
                </c:pt>
                <c:pt idx="2228">
                  <c:v>44159</c:v>
                </c:pt>
                <c:pt idx="2229">
                  <c:v>44160</c:v>
                </c:pt>
                <c:pt idx="2230">
                  <c:v>44161</c:v>
                </c:pt>
                <c:pt idx="2231">
                  <c:v>44162</c:v>
                </c:pt>
                <c:pt idx="2232">
                  <c:v>44165</c:v>
                </c:pt>
                <c:pt idx="2233">
                  <c:v>44166</c:v>
                </c:pt>
                <c:pt idx="2234">
                  <c:v>44167</c:v>
                </c:pt>
                <c:pt idx="2235">
                  <c:v>44168</c:v>
                </c:pt>
                <c:pt idx="2236">
                  <c:v>44169</c:v>
                </c:pt>
                <c:pt idx="2237">
                  <c:v>44172</c:v>
                </c:pt>
                <c:pt idx="2238">
                  <c:v>44173</c:v>
                </c:pt>
                <c:pt idx="2239">
                  <c:v>44174</c:v>
                </c:pt>
                <c:pt idx="2240">
                  <c:v>44175</c:v>
                </c:pt>
                <c:pt idx="2241">
                  <c:v>44176</c:v>
                </c:pt>
                <c:pt idx="2242">
                  <c:v>44179</c:v>
                </c:pt>
                <c:pt idx="2243">
                  <c:v>44180</c:v>
                </c:pt>
                <c:pt idx="2244">
                  <c:v>44181</c:v>
                </c:pt>
                <c:pt idx="2245">
                  <c:v>44182</c:v>
                </c:pt>
                <c:pt idx="2246">
                  <c:v>44183</c:v>
                </c:pt>
                <c:pt idx="2247">
                  <c:v>44186</c:v>
                </c:pt>
                <c:pt idx="2248">
                  <c:v>44187</c:v>
                </c:pt>
                <c:pt idx="2249">
                  <c:v>44188</c:v>
                </c:pt>
                <c:pt idx="2250">
                  <c:v>44189</c:v>
                </c:pt>
                <c:pt idx="2251">
                  <c:v>44190</c:v>
                </c:pt>
                <c:pt idx="2252">
                  <c:v>44193</c:v>
                </c:pt>
                <c:pt idx="2253">
                  <c:v>44194</c:v>
                </c:pt>
                <c:pt idx="2254">
                  <c:v>44195</c:v>
                </c:pt>
                <c:pt idx="2255">
                  <c:v>44196</c:v>
                </c:pt>
                <c:pt idx="2256">
                  <c:v>44200</c:v>
                </c:pt>
                <c:pt idx="2257">
                  <c:v>44201</c:v>
                </c:pt>
                <c:pt idx="2258">
                  <c:v>44202</c:v>
                </c:pt>
                <c:pt idx="2259">
                  <c:v>44203</c:v>
                </c:pt>
                <c:pt idx="2260">
                  <c:v>44204</c:v>
                </c:pt>
                <c:pt idx="2261">
                  <c:v>44207</c:v>
                </c:pt>
                <c:pt idx="2262">
                  <c:v>44208</c:v>
                </c:pt>
                <c:pt idx="2263">
                  <c:v>44209</c:v>
                </c:pt>
                <c:pt idx="2264">
                  <c:v>44210</c:v>
                </c:pt>
                <c:pt idx="2265">
                  <c:v>44211</c:v>
                </c:pt>
                <c:pt idx="2266">
                  <c:v>44214</c:v>
                </c:pt>
                <c:pt idx="2267">
                  <c:v>44215</c:v>
                </c:pt>
                <c:pt idx="2268">
                  <c:v>44216</c:v>
                </c:pt>
                <c:pt idx="2269">
                  <c:v>44217</c:v>
                </c:pt>
                <c:pt idx="2270">
                  <c:v>44218</c:v>
                </c:pt>
                <c:pt idx="2271">
                  <c:v>44221</c:v>
                </c:pt>
                <c:pt idx="2272">
                  <c:v>44222</c:v>
                </c:pt>
                <c:pt idx="2273">
                  <c:v>44223</c:v>
                </c:pt>
                <c:pt idx="2274">
                  <c:v>44224</c:v>
                </c:pt>
                <c:pt idx="2275">
                  <c:v>44225</c:v>
                </c:pt>
                <c:pt idx="2276">
                  <c:v>44227</c:v>
                </c:pt>
                <c:pt idx="2277">
                  <c:v>44228</c:v>
                </c:pt>
                <c:pt idx="2278">
                  <c:v>44229</c:v>
                </c:pt>
                <c:pt idx="2279">
                  <c:v>44230</c:v>
                </c:pt>
                <c:pt idx="2280">
                  <c:v>44231</c:v>
                </c:pt>
                <c:pt idx="2281">
                  <c:v>44232</c:v>
                </c:pt>
                <c:pt idx="2282">
                  <c:v>44235</c:v>
                </c:pt>
                <c:pt idx="2283">
                  <c:v>44246</c:v>
                </c:pt>
                <c:pt idx="2284">
                  <c:v>44249</c:v>
                </c:pt>
                <c:pt idx="2285">
                  <c:v>44250</c:v>
                </c:pt>
                <c:pt idx="2286">
                  <c:v>44251</c:v>
                </c:pt>
                <c:pt idx="2287">
                  <c:v>44252</c:v>
                </c:pt>
                <c:pt idx="2288">
                  <c:v>44253</c:v>
                </c:pt>
                <c:pt idx="2289">
                  <c:v>44255</c:v>
                </c:pt>
                <c:pt idx="2290">
                  <c:v>44256</c:v>
                </c:pt>
                <c:pt idx="2291">
                  <c:v>44257</c:v>
                </c:pt>
                <c:pt idx="2292">
                  <c:v>44258</c:v>
                </c:pt>
                <c:pt idx="2293">
                  <c:v>44259</c:v>
                </c:pt>
                <c:pt idx="2294">
                  <c:v>44260</c:v>
                </c:pt>
                <c:pt idx="2295">
                  <c:v>44263</c:v>
                </c:pt>
                <c:pt idx="2296">
                  <c:v>44264</c:v>
                </c:pt>
                <c:pt idx="2297">
                  <c:v>44265</c:v>
                </c:pt>
                <c:pt idx="2298">
                  <c:v>44266</c:v>
                </c:pt>
                <c:pt idx="2299">
                  <c:v>44267</c:v>
                </c:pt>
                <c:pt idx="2300">
                  <c:v>44270</c:v>
                </c:pt>
                <c:pt idx="2301">
                  <c:v>44271</c:v>
                </c:pt>
                <c:pt idx="2302">
                  <c:v>44272</c:v>
                </c:pt>
                <c:pt idx="2303">
                  <c:v>44273</c:v>
                </c:pt>
                <c:pt idx="2304">
                  <c:v>44274</c:v>
                </c:pt>
                <c:pt idx="2305">
                  <c:v>44277</c:v>
                </c:pt>
                <c:pt idx="2306">
                  <c:v>44278</c:v>
                </c:pt>
                <c:pt idx="2307">
                  <c:v>44279</c:v>
                </c:pt>
                <c:pt idx="2308">
                  <c:v>44280</c:v>
                </c:pt>
                <c:pt idx="2309">
                  <c:v>44281</c:v>
                </c:pt>
                <c:pt idx="2310">
                  <c:v>44284</c:v>
                </c:pt>
                <c:pt idx="2311">
                  <c:v>44285</c:v>
                </c:pt>
                <c:pt idx="2312">
                  <c:v>44286</c:v>
                </c:pt>
                <c:pt idx="2313">
                  <c:v>44287</c:v>
                </c:pt>
                <c:pt idx="2314">
                  <c:v>44288</c:v>
                </c:pt>
                <c:pt idx="2315">
                  <c:v>44292</c:v>
                </c:pt>
                <c:pt idx="2316">
                  <c:v>44293</c:v>
                </c:pt>
                <c:pt idx="2317">
                  <c:v>44294</c:v>
                </c:pt>
                <c:pt idx="2318">
                  <c:v>44295</c:v>
                </c:pt>
                <c:pt idx="2319">
                  <c:v>44298</c:v>
                </c:pt>
                <c:pt idx="2320">
                  <c:v>44299</c:v>
                </c:pt>
                <c:pt idx="2321">
                  <c:v>44300</c:v>
                </c:pt>
                <c:pt idx="2322">
                  <c:v>44301</c:v>
                </c:pt>
                <c:pt idx="2323">
                  <c:v>44302</c:v>
                </c:pt>
                <c:pt idx="2324">
                  <c:v>44305</c:v>
                </c:pt>
                <c:pt idx="2325">
                  <c:v>44306</c:v>
                </c:pt>
                <c:pt idx="2326">
                  <c:v>44307</c:v>
                </c:pt>
                <c:pt idx="2327">
                  <c:v>44308</c:v>
                </c:pt>
                <c:pt idx="2328">
                  <c:v>44309</c:v>
                </c:pt>
                <c:pt idx="2329">
                  <c:v>44311</c:v>
                </c:pt>
                <c:pt idx="2330">
                  <c:v>44312</c:v>
                </c:pt>
                <c:pt idx="2331">
                  <c:v>44313</c:v>
                </c:pt>
                <c:pt idx="2332">
                  <c:v>44314</c:v>
                </c:pt>
                <c:pt idx="2333">
                  <c:v>44315</c:v>
                </c:pt>
                <c:pt idx="2334">
                  <c:v>44316</c:v>
                </c:pt>
                <c:pt idx="2335">
                  <c:v>44322</c:v>
                </c:pt>
                <c:pt idx="2336">
                  <c:v>44323</c:v>
                </c:pt>
                <c:pt idx="2337">
                  <c:v>44324</c:v>
                </c:pt>
                <c:pt idx="2338">
                  <c:v>44326</c:v>
                </c:pt>
                <c:pt idx="2339">
                  <c:v>44327</c:v>
                </c:pt>
                <c:pt idx="2340">
                  <c:v>44328</c:v>
                </c:pt>
                <c:pt idx="2341">
                  <c:v>44329</c:v>
                </c:pt>
                <c:pt idx="2342">
                  <c:v>44330</c:v>
                </c:pt>
                <c:pt idx="2343">
                  <c:v>44333</c:v>
                </c:pt>
                <c:pt idx="2344">
                  <c:v>44334</c:v>
                </c:pt>
                <c:pt idx="2345">
                  <c:v>44335</c:v>
                </c:pt>
                <c:pt idx="2346">
                  <c:v>44336</c:v>
                </c:pt>
                <c:pt idx="2347">
                  <c:v>44337</c:v>
                </c:pt>
                <c:pt idx="2348">
                  <c:v>44340</c:v>
                </c:pt>
                <c:pt idx="2349">
                  <c:v>44341</c:v>
                </c:pt>
                <c:pt idx="2350">
                  <c:v>44342</c:v>
                </c:pt>
                <c:pt idx="2351">
                  <c:v>44343</c:v>
                </c:pt>
                <c:pt idx="2352">
                  <c:v>44344</c:v>
                </c:pt>
                <c:pt idx="2353">
                  <c:v>44347</c:v>
                </c:pt>
                <c:pt idx="2354">
                  <c:v>44348</c:v>
                </c:pt>
                <c:pt idx="2355">
                  <c:v>44349</c:v>
                </c:pt>
                <c:pt idx="2356">
                  <c:v>44350</c:v>
                </c:pt>
                <c:pt idx="2357">
                  <c:v>44351</c:v>
                </c:pt>
                <c:pt idx="2358">
                  <c:v>44354</c:v>
                </c:pt>
                <c:pt idx="2359">
                  <c:v>44355</c:v>
                </c:pt>
                <c:pt idx="2360">
                  <c:v>44356</c:v>
                </c:pt>
                <c:pt idx="2361">
                  <c:v>44357</c:v>
                </c:pt>
                <c:pt idx="2362">
                  <c:v>44358</c:v>
                </c:pt>
                <c:pt idx="2363">
                  <c:v>44362</c:v>
                </c:pt>
                <c:pt idx="2364">
                  <c:v>44363</c:v>
                </c:pt>
                <c:pt idx="2365">
                  <c:v>44364</c:v>
                </c:pt>
                <c:pt idx="2366">
                  <c:v>44365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44375</c:v>
                </c:pt>
                <c:pt idx="2373">
                  <c:v>44376</c:v>
                </c:pt>
                <c:pt idx="2374">
                  <c:v>44377</c:v>
                </c:pt>
                <c:pt idx="2375">
                  <c:v>44378</c:v>
                </c:pt>
                <c:pt idx="2376">
                  <c:v>44379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44389</c:v>
                </c:pt>
                <c:pt idx="2383">
                  <c:v>44390</c:v>
                </c:pt>
                <c:pt idx="2384">
                  <c:v>44391</c:v>
                </c:pt>
                <c:pt idx="2385">
                  <c:v>44392</c:v>
                </c:pt>
                <c:pt idx="2386">
                  <c:v>44393</c:v>
                </c:pt>
                <c:pt idx="2387">
                  <c:v>44396</c:v>
                </c:pt>
                <c:pt idx="2388">
                  <c:v>44397</c:v>
                </c:pt>
                <c:pt idx="2389">
                  <c:v>44398</c:v>
                </c:pt>
                <c:pt idx="2390">
                  <c:v>44399</c:v>
                </c:pt>
                <c:pt idx="2391">
                  <c:v>44400</c:v>
                </c:pt>
                <c:pt idx="2392">
                  <c:v>44403</c:v>
                </c:pt>
                <c:pt idx="2393">
                  <c:v>44404</c:v>
                </c:pt>
                <c:pt idx="2394">
                  <c:v>44405</c:v>
                </c:pt>
                <c:pt idx="2395">
                  <c:v>44406</c:v>
                </c:pt>
                <c:pt idx="2396">
                  <c:v>44407</c:v>
                </c:pt>
                <c:pt idx="2397">
                  <c:v>44408</c:v>
                </c:pt>
                <c:pt idx="2398">
                  <c:v>44410</c:v>
                </c:pt>
                <c:pt idx="2399">
                  <c:v>44411</c:v>
                </c:pt>
                <c:pt idx="2400">
                  <c:v>44412</c:v>
                </c:pt>
                <c:pt idx="2401">
                  <c:v>44413</c:v>
                </c:pt>
                <c:pt idx="2402">
                  <c:v>44414</c:v>
                </c:pt>
                <c:pt idx="2403">
                  <c:v>44417</c:v>
                </c:pt>
                <c:pt idx="2404">
                  <c:v>44418</c:v>
                </c:pt>
                <c:pt idx="2405">
                  <c:v>44419</c:v>
                </c:pt>
                <c:pt idx="2406">
                  <c:v>44420</c:v>
                </c:pt>
                <c:pt idx="2407">
                  <c:v>44421</c:v>
                </c:pt>
                <c:pt idx="2408">
                  <c:v>44424</c:v>
                </c:pt>
                <c:pt idx="2409">
                  <c:v>44425</c:v>
                </c:pt>
                <c:pt idx="2410">
                  <c:v>44426</c:v>
                </c:pt>
                <c:pt idx="2411">
                  <c:v>44427</c:v>
                </c:pt>
                <c:pt idx="2412">
                  <c:v>44428</c:v>
                </c:pt>
                <c:pt idx="2413">
                  <c:v>44431</c:v>
                </c:pt>
                <c:pt idx="2414">
                  <c:v>44432</c:v>
                </c:pt>
                <c:pt idx="2415">
                  <c:v>44433</c:v>
                </c:pt>
                <c:pt idx="2416">
                  <c:v>44434</c:v>
                </c:pt>
                <c:pt idx="2417">
                  <c:v>44435</c:v>
                </c:pt>
                <c:pt idx="2418">
                  <c:v>44438</c:v>
                </c:pt>
                <c:pt idx="2419">
                  <c:v>44439</c:v>
                </c:pt>
                <c:pt idx="2420">
                  <c:v>44440</c:v>
                </c:pt>
                <c:pt idx="2421">
                  <c:v>44441</c:v>
                </c:pt>
                <c:pt idx="2422">
                  <c:v>44442</c:v>
                </c:pt>
                <c:pt idx="2423">
                  <c:v>44445</c:v>
                </c:pt>
                <c:pt idx="2424">
                  <c:v>44446</c:v>
                </c:pt>
                <c:pt idx="2425">
                  <c:v>44447</c:v>
                </c:pt>
                <c:pt idx="2426">
                  <c:v>44448</c:v>
                </c:pt>
                <c:pt idx="2427">
                  <c:v>44449</c:v>
                </c:pt>
                <c:pt idx="2428">
                  <c:v>44452</c:v>
                </c:pt>
                <c:pt idx="2429">
                  <c:v>44453</c:v>
                </c:pt>
                <c:pt idx="2430">
                  <c:v>44454</c:v>
                </c:pt>
                <c:pt idx="2431">
                  <c:v>44455</c:v>
                </c:pt>
                <c:pt idx="2432">
                  <c:v>44456</c:v>
                </c:pt>
                <c:pt idx="2433">
                  <c:v>44457</c:v>
                </c:pt>
                <c:pt idx="2434">
                  <c:v>44461</c:v>
                </c:pt>
                <c:pt idx="2435">
                  <c:v>44462</c:v>
                </c:pt>
                <c:pt idx="2436">
                  <c:v>44463</c:v>
                </c:pt>
                <c:pt idx="2437">
                  <c:v>44465</c:v>
                </c:pt>
                <c:pt idx="2438">
                  <c:v>44466</c:v>
                </c:pt>
                <c:pt idx="2439">
                  <c:v>44467</c:v>
                </c:pt>
                <c:pt idx="2440">
                  <c:v>44468</c:v>
                </c:pt>
                <c:pt idx="2441">
                  <c:v>44469</c:v>
                </c:pt>
                <c:pt idx="2442">
                  <c:v>44477</c:v>
                </c:pt>
                <c:pt idx="2443">
                  <c:v>44478</c:v>
                </c:pt>
                <c:pt idx="2444">
                  <c:v>44480</c:v>
                </c:pt>
                <c:pt idx="2445">
                  <c:v>44481</c:v>
                </c:pt>
                <c:pt idx="2446">
                  <c:v>44482</c:v>
                </c:pt>
                <c:pt idx="2447">
                  <c:v>44483</c:v>
                </c:pt>
                <c:pt idx="2448">
                  <c:v>44484</c:v>
                </c:pt>
                <c:pt idx="2449">
                  <c:v>44487</c:v>
                </c:pt>
                <c:pt idx="2450">
                  <c:v>44488</c:v>
                </c:pt>
                <c:pt idx="2451">
                  <c:v>44489</c:v>
                </c:pt>
                <c:pt idx="2452">
                  <c:v>44490</c:v>
                </c:pt>
                <c:pt idx="2453">
                  <c:v>44491</c:v>
                </c:pt>
                <c:pt idx="2454">
                  <c:v>44494</c:v>
                </c:pt>
                <c:pt idx="2455">
                  <c:v>44495</c:v>
                </c:pt>
                <c:pt idx="2456">
                  <c:v>44496</c:v>
                </c:pt>
                <c:pt idx="2457">
                  <c:v>44497</c:v>
                </c:pt>
                <c:pt idx="2458">
                  <c:v>44498</c:v>
                </c:pt>
                <c:pt idx="2459">
                  <c:v>44500</c:v>
                </c:pt>
                <c:pt idx="2460">
                  <c:v>44501</c:v>
                </c:pt>
                <c:pt idx="2461">
                  <c:v>44502</c:v>
                </c:pt>
                <c:pt idx="2462">
                  <c:v>44503</c:v>
                </c:pt>
                <c:pt idx="2463">
                  <c:v>44504</c:v>
                </c:pt>
                <c:pt idx="2464">
                  <c:v>44505</c:v>
                </c:pt>
                <c:pt idx="2465">
                  <c:v>44508</c:v>
                </c:pt>
                <c:pt idx="2466">
                  <c:v>44509</c:v>
                </c:pt>
                <c:pt idx="2467">
                  <c:v>44510</c:v>
                </c:pt>
                <c:pt idx="2468">
                  <c:v>44511</c:v>
                </c:pt>
                <c:pt idx="2469">
                  <c:v>44512</c:v>
                </c:pt>
                <c:pt idx="2470">
                  <c:v>44515</c:v>
                </c:pt>
                <c:pt idx="2471">
                  <c:v>44516</c:v>
                </c:pt>
                <c:pt idx="2472">
                  <c:v>44517</c:v>
                </c:pt>
                <c:pt idx="2473">
                  <c:v>44518</c:v>
                </c:pt>
                <c:pt idx="2474">
                  <c:v>44519</c:v>
                </c:pt>
                <c:pt idx="2475">
                  <c:v>44522</c:v>
                </c:pt>
                <c:pt idx="2476">
                  <c:v>44523</c:v>
                </c:pt>
                <c:pt idx="2477">
                  <c:v>44524</c:v>
                </c:pt>
                <c:pt idx="2478">
                  <c:v>44525</c:v>
                </c:pt>
                <c:pt idx="2479">
                  <c:v>44526</c:v>
                </c:pt>
                <c:pt idx="2480">
                  <c:v>44529</c:v>
                </c:pt>
                <c:pt idx="2481">
                  <c:v>44530</c:v>
                </c:pt>
                <c:pt idx="2482">
                  <c:v>44531</c:v>
                </c:pt>
                <c:pt idx="2483">
                  <c:v>44532</c:v>
                </c:pt>
                <c:pt idx="2484">
                  <c:v>44533</c:v>
                </c:pt>
                <c:pt idx="2485">
                  <c:v>44536</c:v>
                </c:pt>
                <c:pt idx="2486">
                  <c:v>44537</c:v>
                </c:pt>
                <c:pt idx="2487">
                  <c:v>44538</c:v>
                </c:pt>
                <c:pt idx="2488">
                  <c:v>44539</c:v>
                </c:pt>
                <c:pt idx="2489">
                  <c:v>44540</c:v>
                </c:pt>
                <c:pt idx="2490">
                  <c:v>44543</c:v>
                </c:pt>
                <c:pt idx="2491">
                  <c:v>44544</c:v>
                </c:pt>
                <c:pt idx="2492">
                  <c:v>44545</c:v>
                </c:pt>
                <c:pt idx="2493">
                  <c:v>44546</c:v>
                </c:pt>
                <c:pt idx="2494">
                  <c:v>44547</c:v>
                </c:pt>
                <c:pt idx="2495">
                  <c:v>44550</c:v>
                </c:pt>
                <c:pt idx="2496">
                  <c:v>44551</c:v>
                </c:pt>
                <c:pt idx="2497">
                  <c:v>44552</c:v>
                </c:pt>
                <c:pt idx="2498">
                  <c:v>44553</c:v>
                </c:pt>
                <c:pt idx="2499">
                  <c:v>44554</c:v>
                </c:pt>
                <c:pt idx="2500">
                  <c:v>44557</c:v>
                </c:pt>
                <c:pt idx="2501">
                  <c:v>44558</c:v>
                </c:pt>
                <c:pt idx="2502">
                  <c:v>44559</c:v>
                </c:pt>
                <c:pt idx="2503">
                  <c:v>44560</c:v>
                </c:pt>
                <c:pt idx="2504">
                  <c:v>44561</c:v>
                </c:pt>
                <c:pt idx="2505">
                  <c:v>44565</c:v>
                </c:pt>
                <c:pt idx="2506">
                  <c:v>44566</c:v>
                </c:pt>
                <c:pt idx="2507">
                  <c:v>44567</c:v>
                </c:pt>
                <c:pt idx="2508">
                  <c:v>44568</c:v>
                </c:pt>
                <c:pt idx="2509">
                  <c:v>44571</c:v>
                </c:pt>
                <c:pt idx="2510">
                  <c:v>44572</c:v>
                </c:pt>
                <c:pt idx="2511">
                  <c:v>44573</c:v>
                </c:pt>
                <c:pt idx="2512">
                  <c:v>44574</c:v>
                </c:pt>
                <c:pt idx="2513">
                  <c:v>44575</c:v>
                </c:pt>
                <c:pt idx="2514">
                  <c:v>44578</c:v>
                </c:pt>
                <c:pt idx="2515">
                  <c:v>44579</c:v>
                </c:pt>
                <c:pt idx="2516">
                  <c:v>44580</c:v>
                </c:pt>
                <c:pt idx="2517">
                  <c:v>44581</c:v>
                </c:pt>
                <c:pt idx="2518">
                  <c:v>44582</c:v>
                </c:pt>
                <c:pt idx="2519">
                  <c:v>44585</c:v>
                </c:pt>
                <c:pt idx="2520">
                  <c:v>44586</c:v>
                </c:pt>
                <c:pt idx="2521">
                  <c:v>44587</c:v>
                </c:pt>
                <c:pt idx="2522">
                  <c:v>44588</c:v>
                </c:pt>
                <c:pt idx="2523">
                  <c:v>44589</c:v>
                </c:pt>
                <c:pt idx="2524">
                  <c:v>44592</c:v>
                </c:pt>
                <c:pt idx="2525">
                  <c:v>44599</c:v>
                </c:pt>
                <c:pt idx="2526">
                  <c:v>44600</c:v>
                </c:pt>
                <c:pt idx="2527">
                  <c:v>44601</c:v>
                </c:pt>
                <c:pt idx="2528">
                  <c:v>44602</c:v>
                </c:pt>
                <c:pt idx="2529">
                  <c:v>44603</c:v>
                </c:pt>
                <c:pt idx="2530">
                  <c:v>44606</c:v>
                </c:pt>
                <c:pt idx="2531">
                  <c:v>44607</c:v>
                </c:pt>
                <c:pt idx="2532">
                  <c:v>44608</c:v>
                </c:pt>
                <c:pt idx="2533">
                  <c:v>44609</c:v>
                </c:pt>
                <c:pt idx="2534">
                  <c:v>44610</c:v>
                </c:pt>
                <c:pt idx="2535">
                  <c:v>44613</c:v>
                </c:pt>
                <c:pt idx="2536">
                  <c:v>44614</c:v>
                </c:pt>
                <c:pt idx="2537">
                  <c:v>44615</c:v>
                </c:pt>
                <c:pt idx="2538">
                  <c:v>44616</c:v>
                </c:pt>
                <c:pt idx="2539">
                  <c:v>44617</c:v>
                </c:pt>
                <c:pt idx="2540">
                  <c:v>44620</c:v>
                </c:pt>
                <c:pt idx="2541">
                  <c:v>44621</c:v>
                </c:pt>
                <c:pt idx="2542">
                  <c:v>44622</c:v>
                </c:pt>
                <c:pt idx="2543">
                  <c:v>44623</c:v>
                </c:pt>
                <c:pt idx="2544">
                  <c:v>44624</c:v>
                </c:pt>
                <c:pt idx="2545">
                  <c:v>44627</c:v>
                </c:pt>
                <c:pt idx="2546">
                  <c:v>44628</c:v>
                </c:pt>
                <c:pt idx="2547">
                  <c:v>44629</c:v>
                </c:pt>
                <c:pt idx="2548">
                  <c:v>44630</c:v>
                </c:pt>
                <c:pt idx="2549">
                  <c:v>44631</c:v>
                </c:pt>
                <c:pt idx="2550">
                  <c:v>44634</c:v>
                </c:pt>
                <c:pt idx="2551">
                  <c:v>44635</c:v>
                </c:pt>
                <c:pt idx="2552">
                  <c:v>44636</c:v>
                </c:pt>
                <c:pt idx="2553">
                  <c:v>44637</c:v>
                </c:pt>
                <c:pt idx="2554">
                  <c:v>44638</c:v>
                </c:pt>
                <c:pt idx="2555">
                  <c:v>44641</c:v>
                </c:pt>
                <c:pt idx="2556">
                  <c:v>44642</c:v>
                </c:pt>
                <c:pt idx="2557">
                  <c:v>44643</c:v>
                </c:pt>
                <c:pt idx="2558">
                  <c:v>44644</c:v>
                </c:pt>
                <c:pt idx="2559">
                  <c:v>44645</c:v>
                </c:pt>
                <c:pt idx="2560">
                  <c:v>44648</c:v>
                </c:pt>
                <c:pt idx="2561">
                  <c:v>44649</c:v>
                </c:pt>
                <c:pt idx="2562">
                  <c:v>44650</c:v>
                </c:pt>
                <c:pt idx="2563">
                  <c:v>44651</c:v>
                </c:pt>
                <c:pt idx="2564">
                  <c:v>44652</c:v>
                </c:pt>
                <c:pt idx="2565">
                  <c:v>44653</c:v>
                </c:pt>
                <c:pt idx="2566">
                  <c:v>44657</c:v>
                </c:pt>
                <c:pt idx="2567">
                  <c:v>44658</c:v>
                </c:pt>
                <c:pt idx="2568">
                  <c:v>44659</c:v>
                </c:pt>
                <c:pt idx="2569">
                  <c:v>44662</c:v>
                </c:pt>
                <c:pt idx="2570">
                  <c:v>44663</c:v>
                </c:pt>
                <c:pt idx="2571">
                  <c:v>44664</c:v>
                </c:pt>
                <c:pt idx="2572">
                  <c:v>44665</c:v>
                </c:pt>
                <c:pt idx="2573">
                  <c:v>44666</c:v>
                </c:pt>
                <c:pt idx="2574">
                  <c:v>44669</c:v>
                </c:pt>
                <c:pt idx="2575">
                  <c:v>44670</c:v>
                </c:pt>
                <c:pt idx="2576">
                  <c:v>44671</c:v>
                </c:pt>
                <c:pt idx="2577">
                  <c:v>44672</c:v>
                </c:pt>
                <c:pt idx="2578">
                  <c:v>44673</c:v>
                </c:pt>
                <c:pt idx="2579">
                  <c:v>44675</c:v>
                </c:pt>
                <c:pt idx="2580">
                  <c:v>44676</c:v>
                </c:pt>
                <c:pt idx="2581">
                  <c:v>44677</c:v>
                </c:pt>
                <c:pt idx="2582">
                  <c:v>44678</c:v>
                </c:pt>
                <c:pt idx="2583">
                  <c:v>44679</c:v>
                </c:pt>
                <c:pt idx="2584">
                  <c:v>44680</c:v>
                </c:pt>
                <c:pt idx="2585">
                  <c:v>44681</c:v>
                </c:pt>
                <c:pt idx="2586">
                  <c:v>44686</c:v>
                </c:pt>
                <c:pt idx="2587">
                  <c:v>44687</c:v>
                </c:pt>
                <c:pt idx="2588">
                  <c:v>44688</c:v>
                </c:pt>
                <c:pt idx="2589">
                  <c:v>44690</c:v>
                </c:pt>
                <c:pt idx="2590">
                  <c:v>44691</c:v>
                </c:pt>
                <c:pt idx="2591">
                  <c:v>44692</c:v>
                </c:pt>
                <c:pt idx="2592">
                  <c:v>44693</c:v>
                </c:pt>
                <c:pt idx="2593">
                  <c:v>44694</c:v>
                </c:pt>
                <c:pt idx="2594">
                  <c:v>44697</c:v>
                </c:pt>
                <c:pt idx="2595">
                  <c:v>44698</c:v>
                </c:pt>
                <c:pt idx="2596">
                  <c:v>44699</c:v>
                </c:pt>
                <c:pt idx="2597">
                  <c:v>44700</c:v>
                </c:pt>
                <c:pt idx="2598">
                  <c:v>44701</c:v>
                </c:pt>
                <c:pt idx="2599">
                  <c:v>44704</c:v>
                </c:pt>
                <c:pt idx="2600">
                  <c:v>44705</c:v>
                </c:pt>
                <c:pt idx="2601">
                  <c:v>44706</c:v>
                </c:pt>
                <c:pt idx="2602">
                  <c:v>44707</c:v>
                </c:pt>
                <c:pt idx="2603">
                  <c:v>44708</c:v>
                </c:pt>
                <c:pt idx="2604">
                  <c:v>44711</c:v>
                </c:pt>
                <c:pt idx="2605">
                  <c:v>44712</c:v>
                </c:pt>
                <c:pt idx="2606">
                  <c:v>44713</c:v>
                </c:pt>
                <c:pt idx="2607">
                  <c:v>44714</c:v>
                </c:pt>
                <c:pt idx="2608">
                  <c:v>44718</c:v>
                </c:pt>
                <c:pt idx="2609">
                  <c:v>44719</c:v>
                </c:pt>
                <c:pt idx="2610">
                  <c:v>44720</c:v>
                </c:pt>
                <c:pt idx="2611">
                  <c:v>44721</c:v>
                </c:pt>
                <c:pt idx="2612">
                  <c:v>44722</c:v>
                </c:pt>
                <c:pt idx="2613">
                  <c:v>44725</c:v>
                </c:pt>
                <c:pt idx="2614">
                  <c:v>44726</c:v>
                </c:pt>
                <c:pt idx="2615">
                  <c:v>44727</c:v>
                </c:pt>
                <c:pt idx="2616">
                  <c:v>44728</c:v>
                </c:pt>
                <c:pt idx="2617">
                  <c:v>44729</c:v>
                </c:pt>
                <c:pt idx="2618">
                  <c:v>44732</c:v>
                </c:pt>
                <c:pt idx="2619">
                  <c:v>44733</c:v>
                </c:pt>
                <c:pt idx="2620">
                  <c:v>44734</c:v>
                </c:pt>
                <c:pt idx="2621">
                  <c:v>44735</c:v>
                </c:pt>
                <c:pt idx="2622">
                  <c:v>44736</c:v>
                </c:pt>
                <c:pt idx="2623">
                  <c:v>44739</c:v>
                </c:pt>
                <c:pt idx="2624">
                  <c:v>44740</c:v>
                </c:pt>
                <c:pt idx="2625">
                  <c:v>44741</c:v>
                </c:pt>
                <c:pt idx="2626">
                  <c:v>44742</c:v>
                </c:pt>
                <c:pt idx="2627">
                  <c:v>44743</c:v>
                </c:pt>
                <c:pt idx="2628">
                  <c:v>44746</c:v>
                </c:pt>
                <c:pt idx="2629">
                  <c:v>44747</c:v>
                </c:pt>
                <c:pt idx="2630">
                  <c:v>44748</c:v>
                </c:pt>
                <c:pt idx="2631">
                  <c:v>44749</c:v>
                </c:pt>
                <c:pt idx="2632">
                  <c:v>44750</c:v>
                </c:pt>
                <c:pt idx="2633">
                  <c:v>44753</c:v>
                </c:pt>
                <c:pt idx="2634">
                  <c:v>44754</c:v>
                </c:pt>
                <c:pt idx="2635">
                  <c:v>44755</c:v>
                </c:pt>
                <c:pt idx="2636">
                  <c:v>44756</c:v>
                </c:pt>
                <c:pt idx="2637">
                  <c:v>44757</c:v>
                </c:pt>
                <c:pt idx="2638">
                  <c:v>44760</c:v>
                </c:pt>
                <c:pt idx="2639">
                  <c:v>44761</c:v>
                </c:pt>
                <c:pt idx="2640">
                  <c:v>44762</c:v>
                </c:pt>
                <c:pt idx="2641">
                  <c:v>44763</c:v>
                </c:pt>
                <c:pt idx="2642">
                  <c:v>44764</c:v>
                </c:pt>
                <c:pt idx="2643">
                  <c:v>44767</c:v>
                </c:pt>
                <c:pt idx="2644">
                  <c:v>44768</c:v>
                </c:pt>
                <c:pt idx="2645">
                  <c:v>44769</c:v>
                </c:pt>
                <c:pt idx="2646">
                  <c:v>44770</c:v>
                </c:pt>
                <c:pt idx="2647">
                  <c:v>44771</c:v>
                </c:pt>
                <c:pt idx="2648">
                  <c:v>44773</c:v>
                </c:pt>
                <c:pt idx="2649">
                  <c:v>44774</c:v>
                </c:pt>
                <c:pt idx="2650">
                  <c:v>44775</c:v>
                </c:pt>
                <c:pt idx="2651">
                  <c:v>44776</c:v>
                </c:pt>
                <c:pt idx="2652">
                  <c:v>44777</c:v>
                </c:pt>
                <c:pt idx="2653">
                  <c:v>44778</c:v>
                </c:pt>
                <c:pt idx="2654">
                  <c:v>44781</c:v>
                </c:pt>
                <c:pt idx="2655">
                  <c:v>44782</c:v>
                </c:pt>
                <c:pt idx="2656">
                  <c:v>44783</c:v>
                </c:pt>
                <c:pt idx="2657">
                  <c:v>44784</c:v>
                </c:pt>
                <c:pt idx="2658">
                  <c:v>44785</c:v>
                </c:pt>
                <c:pt idx="2659">
                  <c:v>44788</c:v>
                </c:pt>
                <c:pt idx="2660">
                  <c:v>44789</c:v>
                </c:pt>
                <c:pt idx="2661">
                  <c:v>44790</c:v>
                </c:pt>
                <c:pt idx="2662">
                  <c:v>44791</c:v>
                </c:pt>
                <c:pt idx="2663">
                  <c:v>44792</c:v>
                </c:pt>
                <c:pt idx="2664">
                  <c:v>44795</c:v>
                </c:pt>
                <c:pt idx="2665">
                  <c:v>44796</c:v>
                </c:pt>
                <c:pt idx="2666">
                  <c:v>44797</c:v>
                </c:pt>
                <c:pt idx="2667">
                  <c:v>44798</c:v>
                </c:pt>
                <c:pt idx="2668">
                  <c:v>44799</c:v>
                </c:pt>
                <c:pt idx="2669">
                  <c:v>44802</c:v>
                </c:pt>
                <c:pt idx="2670">
                  <c:v>44803</c:v>
                </c:pt>
                <c:pt idx="2671">
                  <c:v>44804</c:v>
                </c:pt>
                <c:pt idx="2672">
                  <c:v>44805</c:v>
                </c:pt>
                <c:pt idx="2673">
                  <c:v>44806</c:v>
                </c:pt>
                <c:pt idx="2674">
                  <c:v>44809</c:v>
                </c:pt>
                <c:pt idx="2675">
                  <c:v>44810</c:v>
                </c:pt>
                <c:pt idx="2676">
                  <c:v>44811</c:v>
                </c:pt>
                <c:pt idx="2677">
                  <c:v>44812</c:v>
                </c:pt>
                <c:pt idx="2678">
                  <c:v>44813</c:v>
                </c:pt>
                <c:pt idx="2679">
                  <c:v>44817</c:v>
                </c:pt>
                <c:pt idx="2680">
                  <c:v>44818</c:v>
                </c:pt>
                <c:pt idx="2681">
                  <c:v>44819</c:v>
                </c:pt>
                <c:pt idx="2682">
                  <c:v>44820</c:v>
                </c:pt>
                <c:pt idx="2683">
                  <c:v>44823</c:v>
                </c:pt>
                <c:pt idx="2684">
                  <c:v>44824</c:v>
                </c:pt>
                <c:pt idx="2685">
                  <c:v>44825</c:v>
                </c:pt>
                <c:pt idx="2686">
                  <c:v>44826</c:v>
                </c:pt>
                <c:pt idx="2687">
                  <c:v>44827</c:v>
                </c:pt>
                <c:pt idx="2688">
                  <c:v>44830</c:v>
                </c:pt>
                <c:pt idx="2689">
                  <c:v>44831</c:v>
                </c:pt>
                <c:pt idx="2690">
                  <c:v>44832</c:v>
                </c:pt>
                <c:pt idx="2691">
                  <c:v>44833</c:v>
                </c:pt>
                <c:pt idx="2692">
                  <c:v>44834</c:v>
                </c:pt>
                <c:pt idx="2693">
                  <c:v>44842</c:v>
                </c:pt>
                <c:pt idx="2694">
                  <c:v>44843</c:v>
                </c:pt>
                <c:pt idx="2695">
                  <c:v>44844</c:v>
                </c:pt>
                <c:pt idx="2696">
                  <c:v>44845</c:v>
                </c:pt>
                <c:pt idx="2697">
                  <c:v>44846</c:v>
                </c:pt>
                <c:pt idx="2698">
                  <c:v>44847</c:v>
                </c:pt>
                <c:pt idx="2699">
                  <c:v>44848</c:v>
                </c:pt>
                <c:pt idx="2700">
                  <c:v>44851</c:v>
                </c:pt>
                <c:pt idx="2701">
                  <c:v>44852</c:v>
                </c:pt>
                <c:pt idx="2702">
                  <c:v>44853</c:v>
                </c:pt>
                <c:pt idx="2703">
                  <c:v>44854</c:v>
                </c:pt>
                <c:pt idx="2704">
                  <c:v>44855</c:v>
                </c:pt>
                <c:pt idx="2705">
                  <c:v>44858</c:v>
                </c:pt>
                <c:pt idx="2706">
                  <c:v>44859</c:v>
                </c:pt>
                <c:pt idx="2707">
                  <c:v>44860</c:v>
                </c:pt>
                <c:pt idx="2708">
                  <c:v>44861</c:v>
                </c:pt>
                <c:pt idx="2709">
                  <c:v>44862</c:v>
                </c:pt>
                <c:pt idx="2710">
                  <c:v>44865</c:v>
                </c:pt>
                <c:pt idx="2711">
                  <c:v>44866</c:v>
                </c:pt>
                <c:pt idx="2712">
                  <c:v>44867</c:v>
                </c:pt>
                <c:pt idx="2713">
                  <c:v>44868</c:v>
                </c:pt>
                <c:pt idx="2714">
                  <c:v>44869</c:v>
                </c:pt>
                <c:pt idx="2715">
                  <c:v>44872</c:v>
                </c:pt>
                <c:pt idx="2716">
                  <c:v>44873</c:v>
                </c:pt>
                <c:pt idx="2717">
                  <c:v>44874</c:v>
                </c:pt>
                <c:pt idx="2718">
                  <c:v>44875</c:v>
                </c:pt>
                <c:pt idx="2719">
                  <c:v>44876</c:v>
                </c:pt>
                <c:pt idx="2720">
                  <c:v>44879</c:v>
                </c:pt>
                <c:pt idx="2721">
                  <c:v>44880</c:v>
                </c:pt>
                <c:pt idx="2722">
                  <c:v>44881</c:v>
                </c:pt>
                <c:pt idx="2723">
                  <c:v>44882</c:v>
                </c:pt>
                <c:pt idx="2724">
                  <c:v>44883</c:v>
                </c:pt>
                <c:pt idx="2725">
                  <c:v>44886</c:v>
                </c:pt>
                <c:pt idx="2726">
                  <c:v>44887</c:v>
                </c:pt>
                <c:pt idx="2727">
                  <c:v>44888</c:v>
                </c:pt>
                <c:pt idx="2728">
                  <c:v>44889</c:v>
                </c:pt>
                <c:pt idx="2729">
                  <c:v>44890</c:v>
                </c:pt>
                <c:pt idx="2730">
                  <c:v>44893</c:v>
                </c:pt>
                <c:pt idx="2731">
                  <c:v>44894</c:v>
                </c:pt>
                <c:pt idx="2732">
                  <c:v>44895</c:v>
                </c:pt>
                <c:pt idx="2733">
                  <c:v>44896</c:v>
                </c:pt>
                <c:pt idx="2734">
                  <c:v>44897</c:v>
                </c:pt>
                <c:pt idx="2735">
                  <c:v>44900</c:v>
                </c:pt>
                <c:pt idx="2736">
                  <c:v>44901</c:v>
                </c:pt>
                <c:pt idx="2737">
                  <c:v>44902</c:v>
                </c:pt>
                <c:pt idx="2738">
                  <c:v>44903</c:v>
                </c:pt>
                <c:pt idx="2739">
                  <c:v>44904</c:v>
                </c:pt>
                <c:pt idx="2740">
                  <c:v>44907</c:v>
                </c:pt>
                <c:pt idx="2741">
                  <c:v>44908</c:v>
                </c:pt>
                <c:pt idx="2742">
                  <c:v>44909</c:v>
                </c:pt>
                <c:pt idx="2743">
                  <c:v>44910</c:v>
                </c:pt>
                <c:pt idx="2744">
                  <c:v>44911</c:v>
                </c:pt>
                <c:pt idx="2745">
                  <c:v>44914</c:v>
                </c:pt>
                <c:pt idx="2746">
                  <c:v>44915</c:v>
                </c:pt>
                <c:pt idx="2747">
                  <c:v>44916</c:v>
                </c:pt>
                <c:pt idx="2748">
                  <c:v>44917</c:v>
                </c:pt>
                <c:pt idx="2749">
                  <c:v>44918</c:v>
                </c:pt>
                <c:pt idx="2750">
                  <c:v>44921</c:v>
                </c:pt>
                <c:pt idx="2751">
                  <c:v>44922</c:v>
                </c:pt>
                <c:pt idx="2752">
                  <c:v>44923</c:v>
                </c:pt>
                <c:pt idx="2753">
                  <c:v>44924</c:v>
                </c:pt>
                <c:pt idx="2754">
                  <c:v>44925</c:v>
                </c:pt>
                <c:pt idx="2755">
                  <c:v>44926</c:v>
                </c:pt>
                <c:pt idx="2756">
                  <c:v>44929</c:v>
                </c:pt>
                <c:pt idx="2757">
                  <c:v>44930</c:v>
                </c:pt>
                <c:pt idx="2758">
                  <c:v>44931</c:v>
                </c:pt>
                <c:pt idx="2759">
                  <c:v>44932</c:v>
                </c:pt>
                <c:pt idx="2760">
                  <c:v>44935</c:v>
                </c:pt>
                <c:pt idx="2761">
                  <c:v>44936</c:v>
                </c:pt>
                <c:pt idx="2762">
                  <c:v>44937</c:v>
                </c:pt>
                <c:pt idx="2763">
                  <c:v>44938</c:v>
                </c:pt>
                <c:pt idx="2764">
                  <c:v>44939</c:v>
                </c:pt>
                <c:pt idx="2765">
                  <c:v>44942</c:v>
                </c:pt>
                <c:pt idx="2766">
                  <c:v>44943</c:v>
                </c:pt>
                <c:pt idx="2767">
                  <c:v>44944</c:v>
                </c:pt>
                <c:pt idx="2768">
                  <c:v>44956</c:v>
                </c:pt>
                <c:pt idx="2769">
                  <c:v>44957</c:v>
                </c:pt>
                <c:pt idx="2770">
                  <c:v>44958</c:v>
                </c:pt>
                <c:pt idx="2771">
                  <c:v>44959</c:v>
                </c:pt>
                <c:pt idx="2772">
                  <c:v>44960</c:v>
                </c:pt>
                <c:pt idx="2773">
                  <c:v>44963</c:v>
                </c:pt>
                <c:pt idx="2774">
                  <c:v>44964</c:v>
                </c:pt>
                <c:pt idx="2775">
                  <c:v>44965</c:v>
                </c:pt>
                <c:pt idx="2776">
                  <c:v>44966</c:v>
                </c:pt>
                <c:pt idx="2777">
                  <c:v>44967</c:v>
                </c:pt>
                <c:pt idx="2778">
                  <c:v>44970</c:v>
                </c:pt>
                <c:pt idx="2779">
                  <c:v>44971</c:v>
                </c:pt>
                <c:pt idx="2780">
                  <c:v>44972</c:v>
                </c:pt>
                <c:pt idx="2781">
                  <c:v>44973</c:v>
                </c:pt>
                <c:pt idx="2782">
                  <c:v>44974</c:v>
                </c:pt>
                <c:pt idx="2783">
                  <c:v>44977</c:v>
                </c:pt>
                <c:pt idx="2784">
                  <c:v>44978</c:v>
                </c:pt>
                <c:pt idx="2785">
                  <c:v>44979</c:v>
                </c:pt>
                <c:pt idx="2786">
                  <c:v>44980</c:v>
                </c:pt>
                <c:pt idx="2787">
                  <c:v>44981</c:v>
                </c:pt>
                <c:pt idx="2788">
                  <c:v>44984</c:v>
                </c:pt>
                <c:pt idx="2789">
                  <c:v>44985</c:v>
                </c:pt>
                <c:pt idx="2790">
                  <c:v>44986</c:v>
                </c:pt>
                <c:pt idx="2791">
                  <c:v>44987</c:v>
                </c:pt>
                <c:pt idx="2792">
                  <c:v>44988</c:v>
                </c:pt>
                <c:pt idx="2793">
                  <c:v>44991</c:v>
                </c:pt>
                <c:pt idx="2794">
                  <c:v>44992</c:v>
                </c:pt>
                <c:pt idx="2795">
                  <c:v>44993</c:v>
                </c:pt>
                <c:pt idx="2796">
                  <c:v>44994</c:v>
                </c:pt>
                <c:pt idx="2797">
                  <c:v>44995</c:v>
                </c:pt>
                <c:pt idx="2798">
                  <c:v>44998</c:v>
                </c:pt>
                <c:pt idx="2799">
                  <c:v>44999</c:v>
                </c:pt>
                <c:pt idx="2800">
                  <c:v>45000</c:v>
                </c:pt>
                <c:pt idx="2801">
                  <c:v>45001</c:v>
                </c:pt>
                <c:pt idx="2802">
                  <c:v>45002</c:v>
                </c:pt>
                <c:pt idx="2803">
                  <c:v>45005</c:v>
                </c:pt>
                <c:pt idx="2804">
                  <c:v>45006</c:v>
                </c:pt>
                <c:pt idx="2805">
                  <c:v>45007</c:v>
                </c:pt>
                <c:pt idx="2806">
                  <c:v>45008</c:v>
                </c:pt>
                <c:pt idx="2807">
                  <c:v>45009</c:v>
                </c:pt>
                <c:pt idx="2808">
                  <c:v>45012</c:v>
                </c:pt>
                <c:pt idx="2809">
                  <c:v>45013</c:v>
                </c:pt>
                <c:pt idx="2810">
                  <c:v>45014</c:v>
                </c:pt>
                <c:pt idx="2811">
                  <c:v>45015</c:v>
                </c:pt>
                <c:pt idx="2812">
                  <c:v>45016</c:v>
                </c:pt>
                <c:pt idx="2813">
                  <c:v>45019</c:v>
                </c:pt>
                <c:pt idx="2814">
                  <c:v>45020</c:v>
                </c:pt>
                <c:pt idx="2815">
                  <c:v>45022</c:v>
                </c:pt>
                <c:pt idx="2816">
                  <c:v>45023</c:v>
                </c:pt>
                <c:pt idx="2817">
                  <c:v>45026</c:v>
                </c:pt>
                <c:pt idx="2818">
                  <c:v>45027</c:v>
                </c:pt>
                <c:pt idx="2819">
                  <c:v>45028</c:v>
                </c:pt>
                <c:pt idx="2820">
                  <c:v>45029</c:v>
                </c:pt>
                <c:pt idx="2821">
                  <c:v>45030</c:v>
                </c:pt>
                <c:pt idx="2822">
                  <c:v>45033</c:v>
                </c:pt>
                <c:pt idx="2823">
                  <c:v>45034</c:v>
                </c:pt>
                <c:pt idx="2824">
                  <c:v>45035</c:v>
                </c:pt>
                <c:pt idx="2825">
                  <c:v>45036</c:v>
                </c:pt>
                <c:pt idx="2826">
                  <c:v>45037</c:v>
                </c:pt>
                <c:pt idx="2827">
                  <c:v>45039</c:v>
                </c:pt>
                <c:pt idx="2828">
                  <c:v>45040</c:v>
                </c:pt>
                <c:pt idx="2829">
                  <c:v>45041</c:v>
                </c:pt>
                <c:pt idx="2830">
                  <c:v>45042</c:v>
                </c:pt>
                <c:pt idx="2831">
                  <c:v>45043</c:v>
                </c:pt>
                <c:pt idx="2832">
                  <c:v>45044</c:v>
                </c:pt>
                <c:pt idx="2833">
                  <c:v>45046</c:v>
                </c:pt>
                <c:pt idx="2834">
                  <c:v>45050</c:v>
                </c:pt>
                <c:pt idx="2835">
                  <c:v>45051</c:v>
                </c:pt>
                <c:pt idx="2836">
                  <c:v>45052</c:v>
                </c:pt>
                <c:pt idx="2837">
                  <c:v>45054</c:v>
                </c:pt>
                <c:pt idx="2838">
                  <c:v>45055</c:v>
                </c:pt>
                <c:pt idx="2839">
                  <c:v>45056</c:v>
                </c:pt>
                <c:pt idx="2840">
                  <c:v>45057</c:v>
                </c:pt>
                <c:pt idx="2841">
                  <c:v>45058</c:v>
                </c:pt>
                <c:pt idx="2842">
                  <c:v>45061</c:v>
                </c:pt>
                <c:pt idx="2843">
                  <c:v>45062</c:v>
                </c:pt>
                <c:pt idx="2844">
                  <c:v>45063</c:v>
                </c:pt>
                <c:pt idx="2845">
                  <c:v>45064</c:v>
                </c:pt>
                <c:pt idx="2846">
                  <c:v>45065</c:v>
                </c:pt>
                <c:pt idx="2847">
                  <c:v>45068</c:v>
                </c:pt>
                <c:pt idx="2848">
                  <c:v>45069</c:v>
                </c:pt>
                <c:pt idx="2849">
                  <c:v>45070</c:v>
                </c:pt>
                <c:pt idx="2850">
                  <c:v>45071</c:v>
                </c:pt>
                <c:pt idx="2851">
                  <c:v>45072</c:v>
                </c:pt>
                <c:pt idx="2852">
                  <c:v>45075</c:v>
                </c:pt>
                <c:pt idx="2853">
                  <c:v>45076</c:v>
                </c:pt>
                <c:pt idx="2854">
                  <c:v>45077</c:v>
                </c:pt>
                <c:pt idx="2855">
                  <c:v>45078</c:v>
                </c:pt>
                <c:pt idx="2856">
                  <c:v>45079</c:v>
                </c:pt>
                <c:pt idx="2857">
                  <c:v>45082</c:v>
                </c:pt>
                <c:pt idx="2858">
                  <c:v>45083</c:v>
                </c:pt>
                <c:pt idx="2859">
                  <c:v>45084</c:v>
                </c:pt>
                <c:pt idx="2860">
                  <c:v>45085</c:v>
                </c:pt>
                <c:pt idx="2861">
                  <c:v>45086</c:v>
                </c:pt>
                <c:pt idx="2862">
                  <c:v>45089</c:v>
                </c:pt>
                <c:pt idx="2863">
                  <c:v>45090</c:v>
                </c:pt>
                <c:pt idx="2864">
                  <c:v>45091</c:v>
                </c:pt>
                <c:pt idx="2865">
                  <c:v>45092</c:v>
                </c:pt>
                <c:pt idx="2866">
                  <c:v>45093</c:v>
                </c:pt>
                <c:pt idx="2867">
                  <c:v>45096</c:v>
                </c:pt>
                <c:pt idx="2868">
                  <c:v>45097</c:v>
                </c:pt>
                <c:pt idx="2869">
                  <c:v>45098</c:v>
                </c:pt>
                <c:pt idx="2870">
                  <c:v>45102</c:v>
                </c:pt>
                <c:pt idx="2871">
                  <c:v>45103</c:v>
                </c:pt>
                <c:pt idx="2872">
                  <c:v>45104</c:v>
                </c:pt>
                <c:pt idx="2873">
                  <c:v>45105</c:v>
                </c:pt>
                <c:pt idx="2874">
                  <c:v>45106</c:v>
                </c:pt>
                <c:pt idx="2875">
                  <c:v>45107</c:v>
                </c:pt>
                <c:pt idx="2876">
                  <c:v>45110</c:v>
                </c:pt>
                <c:pt idx="2877">
                  <c:v>45111</c:v>
                </c:pt>
                <c:pt idx="2878">
                  <c:v>45112</c:v>
                </c:pt>
                <c:pt idx="2879">
                  <c:v>45113</c:v>
                </c:pt>
                <c:pt idx="2880">
                  <c:v>45114</c:v>
                </c:pt>
                <c:pt idx="2881">
                  <c:v>45117</c:v>
                </c:pt>
                <c:pt idx="2882">
                  <c:v>45118</c:v>
                </c:pt>
                <c:pt idx="2883">
                  <c:v>45119</c:v>
                </c:pt>
                <c:pt idx="2884">
                  <c:v>45120</c:v>
                </c:pt>
                <c:pt idx="2885">
                  <c:v>45121</c:v>
                </c:pt>
                <c:pt idx="2886">
                  <c:v>45124</c:v>
                </c:pt>
                <c:pt idx="2887">
                  <c:v>45125</c:v>
                </c:pt>
                <c:pt idx="2888">
                  <c:v>45126</c:v>
                </c:pt>
                <c:pt idx="2889">
                  <c:v>45127</c:v>
                </c:pt>
                <c:pt idx="2890">
                  <c:v>45128</c:v>
                </c:pt>
                <c:pt idx="2891">
                  <c:v>45131</c:v>
                </c:pt>
                <c:pt idx="2892">
                  <c:v>45132</c:v>
                </c:pt>
                <c:pt idx="2893">
                  <c:v>45133</c:v>
                </c:pt>
                <c:pt idx="2894">
                  <c:v>45134</c:v>
                </c:pt>
                <c:pt idx="2895">
                  <c:v>45135</c:v>
                </c:pt>
                <c:pt idx="2896">
                  <c:v>45138</c:v>
                </c:pt>
                <c:pt idx="2897">
                  <c:v>45139</c:v>
                </c:pt>
                <c:pt idx="2898">
                  <c:v>45140</c:v>
                </c:pt>
                <c:pt idx="2899">
                  <c:v>45141</c:v>
                </c:pt>
                <c:pt idx="2900">
                  <c:v>45142</c:v>
                </c:pt>
                <c:pt idx="2901">
                  <c:v>45145</c:v>
                </c:pt>
                <c:pt idx="2902">
                  <c:v>45146</c:v>
                </c:pt>
                <c:pt idx="2903">
                  <c:v>45147</c:v>
                </c:pt>
                <c:pt idx="2904">
                  <c:v>45148</c:v>
                </c:pt>
                <c:pt idx="2905">
                  <c:v>45149</c:v>
                </c:pt>
                <c:pt idx="2906">
                  <c:v>45152</c:v>
                </c:pt>
                <c:pt idx="2907">
                  <c:v>45153</c:v>
                </c:pt>
                <c:pt idx="2908">
                  <c:v>45154</c:v>
                </c:pt>
                <c:pt idx="2909">
                  <c:v>45155</c:v>
                </c:pt>
                <c:pt idx="2910">
                  <c:v>45156</c:v>
                </c:pt>
                <c:pt idx="2911">
                  <c:v>45159</c:v>
                </c:pt>
                <c:pt idx="2912">
                  <c:v>45160</c:v>
                </c:pt>
                <c:pt idx="2913">
                  <c:v>45161</c:v>
                </c:pt>
                <c:pt idx="2914">
                  <c:v>45162</c:v>
                </c:pt>
                <c:pt idx="2915">
                  <c:v>45163</c:v>
                </c:pt>
                <c:pt idx="2916">
                  <c:v>45166</c:v>
                </c:pt>
                <c:pt idx="2917">
                  <c:v>45167</c:v>
                </c:pt>
                <c:pt idx="2918">
                  <c:v>45168</c:v>
                </c:pt>
                <c:pt idx="2919">
                  <c:v>45169</c:v>
                </c:pt>
                <c:pt idx="2920">
                  <c:v>45170</c:v>
                </c:pt>
                <c:pt idx="2921">
                  <c:v>45173</c:v>
                </c:pt>
                <c:pt idx="2922">
                  <c:v>45174</c:v>
                </c:pt>
                <c:pt idx="2923">
                  <c:v>45175</c:v>
                </c:pt>
                <c:pt idx="2924">
                  <c:v>45176</c:v>
                </c:pt>
                <c:pt idx="2925">
                  <c:v>45177</c:v>
                </c:pt>
                <c:pt idx="2926">
                  <c:v>45180</c:v>
                </c:pt>
                <c:pt idx="2927">
                  <c:v>45181</c:v>
                </c:pt>
                <c:pt idx="2928">
                  <c:v>45182</c:v>
                </c:pt>
                <c:pt idx="2929">
                  <c:v>45183</c:v>
                </c:pt>
                <c:pt idx="2930">
                  <c:v>45184</c:v>
                </c:pt>
                <c:pt idx="2931">
                  <c:v>45187</c:v>
                </c:pt>
                <c:pt idx="2932">
                  <c:v>45188</c:v>
                </c:pt>
                <c:pt idx="2933">
                  <c:v>45189</c:v>
                </c:pt>
                <c:pt idx="2934">
                  <c:v>45190</c:v>
                </c:pt>
                <c:pt idx="2935">
                  <c:v>45191</c:v>
                </c:pt>
                <c:pt idx="2936">
                  <c:v>45194</c:v>
                </c:pt>
                <c:pt idx="2937">
                  <c:v>45195</c:v>
                </c:pt>
                <c:pt idx="2938">
                  <c:v>45196</c:v>
                </c:pt>
                <c:pt idx="2939">
                  <c:v>45197</c:v>
                </c:pt>
                <c:pt idx="2940">
                  <c:v>45199</c:v>
                </c:pt>
                <c:pt idx="2941">
                  <c:v>45206</c:v>
                </c:pt>
                <c:pt idx="2942">
                  <c:v>45207</c:v>
                </c:pt>
                <c:pt idx="2943">
                  <c:v>45208</c:v>
                </c:pt>
                <c:pt idx="2944">
                  <c:v>45209</c:v>
                </c:pt>
                <c:pt idx="2945">
                  <c:v>45210</c:v>
                </c:pt>
                <c:pt idx="2946">
                  <c:v>45211</c:v>
                </c:pt>
                <c:pt idx="2947">
                  <c:v>45212</c:v>
                </c:pt>
                <c:pt idx="2948">
                  <c:v>45215</c:v>
                </c:pt>
                <c:pt idx="2949">
                  <c:v>45216</c:v>
                </c:pt>
                <c:pt idx="2950">
                  <c:v>45217</c:v>
                </c:pt>
                <c:pt idx="2951">
                  <c:v>45218</c:v>
                </c:pt>
                <c:pt idx="2952">
                  <c:v>45219</c:v>
                </c:pt>
                <c:pt idx="2953">
                  <c:v>45222</c:v>
                </c:pt>
                <c:pt idx="2954">
                  <c:v>45223</c:v>
                </c:pt>
                <c:pt idx="2955">
                  <c:v>45224</c:v>
                </c:pt>
                <c:pt idx="2956">
                  <c:v>45225</c:v>
                </c:pt>
                <c:pt idx="2957">
                  <c:v>45226</c:v>
                </c:pt>
                <c:pt idx="2958">
                  <c:v>45229</c:v>
                </c:pt>
                <c:pt idx="2959">
                  <c:v>45230</c:v>
                </c:pt>
                <c:pt idx="2960">
                  <c:v>45231</c:v>
                </c:pt>
                <c:pt idx="2961">
                  <c:v>45232</c:v>
                </c:pt>
                <c:pt idx="2962">
                  <c:v>45233</c:v>
                </c:pt>
                <c:pt idx="2963">
                  <c:v>45236</c:v>
                </c:pt>
                <c:pt idx="2964">
                  <c:v>45237</c:v>
                </c:pt>
                <c:pt idx="2965">
                  <c:v>45238</c:v>
                </c:pt>
                <c:pt idx="2966">
                  <c:v>45239</c:v>
                </c:pt>
                <c:pt idx="2967">
                  <c:v>45240</c:v>
                </c:pt>
                <c:pt idx="2968">
                  <c:v>45243</c:v>
                </c:pt>
                <c:pt idx="2969">
                  <c:v>45244</c:v>
                </c:pt>
                <c:pt idx="2970">
                  <c:v>45245</c:v>
                </c:pt>
                <c:pt idx="2971">
                  <c:v>45246</c:v>
                </c:pt>
                <c:pt idx="2972">
                  <c:v>45247</c:v>
                </c:pt>
                <c:pt idx="2973">
                  <c:v>45250</c:v>
                </c:pt>
                <c:pt idx="2974">
                  <c:v>45251</c:v>
                </c:pt>
                <c:pt idx="2975">
                  <c:v>45252</c:v>
                </c:pt>
                <c:pt idx="2976">
                  <c:v>45253</c:v>
                </c:pt>
                <c:pt idx="2977">
                  <c:v>45254</c:v>
                </c:pt>
                <c:pt idx="2978">
                  <c:v>45257</c:v>
                </c:pt>
                <c:pt idx="2979">
                  <c:v>45258</c:v>
                </c:pt>
                <c:pt idx="2980">
                  <c:v>45259</c:v>
                </c:pt>
                <c:pt idx="2981">
                  <c:v>45260</c:v>
                </c:pt>
                <c:pt idx="2982">
                  <c:v>45261</c:v>
                </c:pt>
                <c:pt idx="2983">
                  <c:v>45264</c:v>
                </c:pt>
                <c:pt idx="2984">
                  <c:v>45265</c:v>
                </c:pt>
                <c:pt idx="2985">
                  <c:v>45266</c:v>
                </c:pt>
                <c:pt idx="2986">
                  <c:v>45267</c:v>
                </c:pt>
                <c:pt idx="2987">
                  <c:v>45268</c:v>
                </c:pt>
                <c:pt idx="2988">
                  <c:v>45271</c:v>
                </c:pt>
                <c:pt idx="2989">
                  <c:v>45272</c:v>
                </c:pt>
                <c:pt idx="2990">
                  <c:v>45273</c:v>
                </c:pt>
                <c:pt idx="2991">
                  <c:v>45274</c:v>
                </c:pt>
                <c:pt idx="2992">
                  <c:v>45275</c:v>
                </c:pt>
                <c:pt idx="2993">
                  <c:v>45278</c:v>
                </c:pt>
                <c:pt idx="2994">
                  <c:v>45279</c:v>
                </c:pt>
                <c:pt idx="2995">
                  <c:v>45280</c:v>
                </c:pt>
                <c:pt idx="2996">
                  <c:v>45281</c:v>
                </c:pt>
                <c:pt idx="2997">
                  <c:v>45282</c:v>
                </c:pt>
                <c:pt idx="2998">
                  <c:v>45285</c:v>
                </c:pt>
                <c:pt idx="2999">
                  <c:v>45286</c:v>
                </c:pt>
                <c:pt idx="3000">
                  <c:v>45287</c:v>
                </c:pt>
                <c:pt idx="3001">
                  <c:v>45288</c:v>
                </c:pt>
                <c:pt idx="3002">
                  <c:v>45289</c:v>
                </c:pt>
                <c:pt idx="3003">
                  <c:v>45291</c:v>
                </c:pt>
                <c:pt idx="3004">
                  <c:v>45293</c:v>
                </c:pt>
                <c:pt idx="3005">
                  <c:v>45294</c:v>
                </c:pt>
                <c:pt idx="3006">
                  <c:v>45295</c:v>
                </c:pt>
                <c:pt idx="3007">
                  <c:v>45296</c:v>
                </c:pt>
                <c:pt idx="3008">
                  <c:v>45299</c:v>
                </c:pt>
                <c:pt idx="3009">
                  <c:v>45300</c:v>
                </c:pt>
                <c:pt idx="3010">
                  <c:v>45301</c:v>
                </c:pt>
                <c:pt idx="3011">
                  <c:v>45302</c:v>
                </c:pt>
                <c:pt idx="3012">
                  <c:v>45303</c:v>
                </c:pt>
                <c:pt idx="3013">
                  <c:v>45306</c:v>
                </c:pt>
                <c:pt idx="3014">
                  <c:v>45307</c:v>
                </c:pt>
                <c:pt idx="3015">
                  <c:v>45308</c:v>
                </c:pt>
                <c:pt idx="3016">
                  <c:v>45309</c:v>
                </c:pt>
                <c:pt idx="3017">
                  <c:v>45310</c:v>
                </c:pt>
                <c:pt idx="3018">
                  <c:v>45313</c:v>
                </c:pt>
                <c:pt idx="3019">
                  <c:v>45314</c:v>
                </c:pt>
                <c:pt idx="3020">
                  <c:v>45315</c:v>
                </c:pt>
                <c:pt idx="3021">
                  <c:v>45316</c:v>
                </c:pt>
                <c:pt idx="3022">
                  <c:v>45317</c:v>
                </c:pt>
                <c:pt idx="3023">
                  <c:v>45320</c:v>
                </c:pt>
                <c:pt idx="3024">
                  <c:v>45321</c:v>
                </c:pt>
                <c:pt idx="3025">
                  <c:v>45322</c:v>
                </c:pt>
                <c:pt idx="3026">
                  <c:v>45323</c:v>
                </c:pt>
                <c:pt idx="3027">
                  <c:v>45324</c:v>
                </c:pt>
                <c:pt idx="3028">
                  <c:v>45326</c:v>
                </c:pt>
                <c:pt idx="3029">
                  <c:v>45327</c:v>
                </c:pt>
                <c:pt idx="3030">
                  <c:v>45328</c:v>
                </c:pt>
                <c:pt idx="3031">
                  <c:v>45329</c:v>
                </c:pt>
                <c:pt idx="3032">
                  <c:v>45340</c:v>
                </c:pt>
                <c:pt idx="3033">
                  <c:v>45341</c:v>
                </c:pt>
                <c:pt idx="3034">
                  <c:v>45342</c:v>
                </c:pt>
                <c:pt idx="3035">
                  <c:v>45343</c:v>
                </c:pt>
                <c:pt idx="3036">
                  <c:v>45344</c:v>
                </c:pt>
                <c:pt idx="3037">
                  <c:v>45345</c:v>
                </c:pt>
                <c:pt idx="3038">
                  <c:v>45348</c:v>
                </c:pt>
                <c:pt idx="3039">
                  <c:v>45349</c:v>
                </c:pt>
                <c:pt idx="3040">
                  <c:v>45350</c:v>
                </c:pt>
                <c:pt idx="3041">
                  <c:v>45351</c:v>
                </c:pt>
                <c:pt idx="3042">
                  <c:v>45352</c:v>
                </c:pt>
                <c:pt idx="3043">
                  <c:v>45355</c:v>
                </c:pt>
                <c:pt idx="3044">
                  <c:v>45356</c:v>
                </c:pt>
                <c:pt idx="3045">
                  <c:v>45357</c:v>
                </c:pt>
                <c:pt idx="3046">
                  <c:v>45358</c:v>
                </c:pt>
                <c:pt idx="3047">
                  <c:v>45359</c:v>
                </c:pt>
                <c:pt idx="3048">
                  <c:v>45362</c:v>
                </c:pt>
                <c:pt idx="3049">
                  <c:v>45363</c:v>
                </c:pt>
                <c:pt idx="3050">
                  <c:v>45364</c:v>
                </c:pt>
                <c:pt idx="3051">
                  <c:v>45365</c:v>
                </c:pt>
                <c:pt idx="3052">
                  <c:v>45366</c:v>
                </c:pt>
                <c:pt idx="3053">
                  <c:v>45369</c:v>
                </c:pt>
                <c:pt idx="3054">
                  <c:v>45370</c:v>
                </c:pt>
                <c:pt idx="3055">
                  <c:v>45371</c:v>
                </c:pt>
                <c:pt idx="3056">
                  <c:v>45372</c:v>
                </c:pt>
                <c:pt idx="3057">
                  <c:v>45373</c:v>
                </c:pt>
                <c:pt idx="3058">
                  <c:v>45376</c:v>
                </c:pt>
                <c:pt idx="3059">
                  <c:v>45377</c:v>
                </c:pt>
                <c:pt idx="3060">
                  <c:v>45378</c:v>
                </c:pt>
                <c:pt idx="3061">
                  <c:v>45379</c:v>
                </c:pt>
                <c:pt idx="3062">
                  <c:v>45380</c:v>
                </c:pt>
                <c:pt idx="3063">
                  <c:v>45382</c:v>
                </c:pt>
                <c:pt idx="3064">
                  <c:v>45383</c:v>
                </c:pt>
                <c:pt idx="3065">
                  <c:v>45384</c:v>
                </c:pt>
                <c:pt idx="3066">
                  <c:v>45385</c:v>
                </c:pt>
                <c:pt idx="3067">
                  <c:v>45389</c:v>
                </c:pt>
                <c:pt idx="3068">
                  <c:v>45390</c:v>
                </c:pt>
                <c:pt idx="3069">
                  <c:v>45391</c:v>
                </c:pt>
                <c:pt idx="3070">
                  <c:v>45392</c:v>
                </c:pt>
                <c:pt idx="3071">
                  <c:v>45393</c:v>
                </c:pt>
                <c:pt idx="3072">
                  <c:v>45394</c:v>
                </c:pt>
                <c:pt idx="3073">
                  <c:v>45397</c:v>
                </c:pt>
                <c:pt idx="3074">
                  <c:v>45398</c:v>
                </c:pt>
                <c:pt idx="3075">
                  <c:v>45399</c:v>
                </c:pt>
                <c:pt idx="3076">
                  <c:v>45400</c:v>
                </c:pt>
                <c:pt idx="3077">
                  <c:v>45401</c:v>
                </c:pt>
                <c:pt idx="3078">
                  <c:v>45404</c:v>
                </c:pt>
                <c:pt idx="3079">
                  <c:v>45405</c:v>
                </c:pt>
                <c:pt idx="3080">
                  <c:v>45406</c:v>
                </c:pt>
                <c:pt idx="3081">
                  <c:v>45407</c:v>
                </c:pt>
                <c:pt idx="3082">
                  <c:v>45408</c:v>
                </c:pt>
                <c:pt idx="3083">
                  <c:v>45410</c:v>
                </c:pt>
                <c:pt idx="3084">
                  <c:v>45411</c:v>
                </c:pt>
                <c:pt idx="3085">
                  <c:v>45412</c:v>
                </c:pt>
                <c:pt idx="3086">
                  <c:v>45418</c:v>
                </c:pt>
                <c:pt idx="3087">
                  <c:v>45419</c:v>
                </c:pt>
                <c:pt idx="3088">
                  <c:v>45420</c:v>
                </c:pt>
                <c:pt idx="3089">
                  <c:v>45421</c:v>
                </c:pt>
                <c:pt idx="3090">
                  <c:v>45422</c:v>
                </c:pt>
                <c:pt idx="3091">
                  <c:v>45423</c:v>
                </c:pt>
                <c:pt idx="3092">
                  <c:v>45425</c:v>
                </c:pt>
                <c:pt idx="3093">
                  <c:v>45426</c:v>
                </c:pt>
                <c:pt idx="3094">
                  <c:v>45427</c:v>
                </c:pt>
                <c:pt idx="3095">
                  <c:v>45428</c:v>
                </c:pt>
                <c:pt idx="3096">
                  <c:v>45429</c:v>
                </c:pt>
                <c:pt idx="3097">
                  <c:v>45432</c:v>
                </c:pt>
                <c:pt idx="3098">
                  <c:v>45433</c:v>
                </c:pt>
                <c:pt idx="3099">
                  <c:v>45434</c:v>
                </c:pt>
                <c:pt idx="3100">
                  <c:v>45435</c:v>
                </c:pt>
                <c:pt idx="3101">
                  <c:v>45436</c:v>
                </c:pt>
                <c:pt idx="3102">
                  <c:v>45439</c:v>
                </c:pt>
                <c:pt idx="3103">
                  <c:v>45440</c:v>
                </c:pt>
                <c:pt idx="3104">
                  <c:v>45441</c:v>
                </c:pt>
                <c:pt idx="3105">
                  <c:v>45442</c:v>
                </c:pt>
                <c:pt idx="3106">
                  <c:v>45443</c:v>
                </c:pt>
                <c:pt idx="3107">
                  <c:v>45446</c:v>
                </c:pt>
                <c:pt idx="3108">
                  <c:v>45447</c:v>
                </c:pt>
                <c:pt idx="3109">
                  <c:v>45448</c:v>
                </c:pt>
                <c:pt idx="3110">
                  <c:v>45449</c:v>
                </c:pt>
                <c:pt idx="3111">
                  <c:v>45450</c:v>
                </c:pt>
                <c:pt idx="3112">
                  <c:v>45454</c:v>
                </c:pt>
              </c:numCache>
            </c:numRef>
          </c:cat>
          <c:val>
            <c:numRef>
              <c:f>PPI与水泥价格!$G$21:$G$3133</c:f>
              <c:numCache>
                <c:formatCode>#,##0.00_ </c:formatCode>
                <c:ptCount val="3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104.4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104.4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103.5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102.5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101.8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101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99.9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98.1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97.6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97.3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95.1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92.6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91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91.4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91.6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90.7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89.6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88.8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88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87.7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87.3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86.5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86.2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86.5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86.7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86.4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87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89.7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92.7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95.6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97.2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100.3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103.9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108.2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114.7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117.9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119.4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120.5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122.5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123.6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123.7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123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122.5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119.6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118.7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116.8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115.1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123.4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126.9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124.6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120.4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118.4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119.3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120.4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121.4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121.5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120.5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119.5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119.4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111.6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106.6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106.8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107.6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108.1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105.9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104.2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103.3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102.8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102.2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102.1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100.6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100.7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101.9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103.2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101.3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95.5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95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95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93.3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93.2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94.3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94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93.6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92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91.3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90.3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92.8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99.8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101.8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100.3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98.6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100.2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109.6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133.80000000000001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136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129.9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122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119.4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120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115.1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109.7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104.6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103.9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101.2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91.2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76.2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75.400000000000006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78.2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82.3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84.7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86.2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86.9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86.8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87.8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87.2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85.5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82.8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80.2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79.099999999999994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81.099999999999994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82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81.900000000000006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80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78.5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96.8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F-484D-A467-ACD6A5DB4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765296"/>
        <c:axId val="596771536"/>
      </c:lineChart>
      <c:dateAx>
        <c:axId val="836683968"/>
        <c:scaling>
          <c:orientation val="minMax"/>
          <c:min val="45333"/>
        </c:scaling>
        <c:delete val="0"/>
        <c:axPos val="b"/>
        <c:numFmt formatCode="yyyy\-mm\-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  <c:majorUnit val="7"/>
        <c:majorTimeUnit val="days"/>
      </c:dateAx>
      <c:valAx>
        <c:axId val="836681224"/>
        <c:scaling>
          <c:orientation val="minMax"/>
          <c:max val="0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596771536"/>
        <c:scaling>
          <c:orientation val="minMax"/>
          <c:max val="90"/>
          <c:min val="70"/>
        </c:scaling>
        <c:delete val="0"/>
        <c:axPos val="r"/>
        <c:numFmt formatCode="#,##0.00_ " sourceLinked="1"/>
        <c:majorTickMark val="out"/>
        <c:minorTickMark val="none"/>
        <c:tickLblPos val="nextTo"/>
        <c:spPr>
          <a:ln>
            <a:noFill/>
          </a:ln>
        </c:spPr>
        <c:crossAx val="596765296"/>
        <c:crosses val="max"/>
        <c:crossBetween val="between"/>
      </c:valAx>
      <c:dateAx>
        <c:axId val="5967652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96771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87265004374453181"/>
          <c:h val="0.11959288828822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6883311341596358"/>
          <c:w val="0.8580465665607635"/>
          <c:h val="0.6383153788853837"/>
        </c:manualLayout>
      </c:layout>
      <c:lineChart>
        <c:grouping val="standard"/>
        <c:varyColors val="0"/>
        <c:ser>
          <c:idx val="1"/>
          <c:order val="0"/>
          <c:tx>
            <c:strRef>
              <c:f>煤价!$I$14</c:f>
              <c:strCache>
                <c:ptCount val="1"/>
                <c:pt idx="0">
                  <c:v>期货结算价(活跃合约):焦煤:周:平均值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煤价!$H$19:$H$212</c:f>
              <c:numCache>
                <c:formatCode>yyyy\-mm\-dd</c:formatCode>
                <c:ptCount val="194"/>
                <c:pt idx="0">
                  <c:v>44352</c:v>
                </c:pt>
                <c:pt idx="1">
                  <c:v>44359</c:v>
                </c:pt>
                <c:pt idx="2">
                  <c:v>44366</c:v>
                </c:pt>
                <c:pt idx="3">
                  <c:v>44373</c:v>
                </c:pt>
                <c:pt idx="4">
                  <c:v>44380</c:v>
                </c:pt>
                <c:pt idx="5">
                  <c:v>44387</c:v>
                </c:pt>
                <c:pt idx="6">
                  <c:v>44394</c:v>
                </c:pt>
                <c:pt idx="7">
                  <c:v>44401</c:v>
                </c:pt>
                <c:pt idx="8">
                  <c:v>44408</c:v>
                </c:pt>
                <c:pt idx="9">
                  <c:v>44415</c:v>
                </c:pt>
                <c:pt idx="10">
                  <c:v>44422</c:v>
                </c:pt>
                <c:pt idx="11">
                  <c:v>44429</c:v>
                </c:pt>
                <c:pt idx="12">
                  <c:v>44436</c:v>
                </c:pt>
                <c:pt idx="13">
                  <c:v>44443</c:v>
                </c:pt>
                <c:pt idx="14">
                  <c:v>44450</c:v>
                </c:pt>
                <c:pt idx="15">
                  <c:v>44457</c:v>
                </c:pt>
                <c:pt idx="16">
                  <c:v>44464</c:v>
                </c:pt>
                <c:pt idx="17">
                  <c:v>44471</c:v>
                </c:pt>
                <c:pt idx="18">
                  <c:v>44478</c:v>
                </c:pt>
                <c:pt idx="19">
                  <c:v>44485</c:v>
                </c:pt>
                <c:pt idx="20">
                  <c:v>44492</c:v>
                </c:pt>
                <c:pt idx="21">
                  <c:v>44499</c:v>
                </c:pt>
                <c:pt idx="22">
                  <c:v>44506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  <c:pt idx="26">
                  <c:v>44534</c:v>
                </c:pt>
                <c:pt idx="27">
                  <c:v>44541</c:v>
                </c:pt>
                <c:pt idx="28">
                  <c:v>44548</c:v>
                </c:pt>
                <c:pt idx="29">
                  <c:v>44555</c:v>
                </c:pt>
                <c:pt idx="30">
                  <c:v>44562</c:v>
                </c:pt>
                <c:pt idx="31">
                  <c:v>44569</c:v>
                </c:pt>
                <c:pt idx="32">
                  <c:v>44576</c:v>
                </c:pt>
                <c:pt idx="33">
                  <c:v>44583</c:v>
                </c:pt>
                <c:pt idx="34">
                  <c:v>44590</c:v>
                </c:pt>
                <c:pt idx="35">
                  <c:v>44597</c:v>
                </c:pt>
                <c:pt idx="36">
                  <c:v>44604</c:v>
                </c:pt>
                <c:pt idx="37">
                  <c:v>44611</c:v>
                </c:pt>
                <c:pt idx="38">
                  <c:v>44618</c:v>
                </c:pt>
                <c:pt idx="39">
                  <c:v>44625</c:v>
                </c:pt>
                <c:pt idx="40">
                  <c:v>44632</c:v>
                </c:pt>
                <c:pt idx="41">
                  <c:v>44639</c:v>
                </c:pt>
                <c:pt idx="42">
                  <c:v>44646</c:v>
                </c:pt>
                <c:pt idx="43">
                  <c:v>44653</c:v>
                </c:pt>
                <c:pt idx="44">
                  <c:v>44660</c:v>
                </c:pt>
                <c:pt idx="45">
                  <c:v>44667</c:v>
                </c:pt>
                <c:pt idx="46">
                  <c:v>44674</c:v>
                </c:pt>
                <c:pt idx="47">
                  <c:v>44681</c:v>
                </c:pt>
                <c:pt idx="48">
                  <c:v>44688</c:v>
                </c:pt>
                <c:pt idx="49">
                  <c:v>44695</c:v>
                </c:pt>
                <c:pt idx="50">
                  <c:v>44702</c:v>
                </c:pt>
                <c:pt idx="51">
                  <c:v>44709</c:v>
                </c:pt>
                <c:pt idx="52">
                  <c:v>44716</c:v>
                </c:pt>
                <c:pt idx="53">
                  <c:v>44723</c:v>
                </c:pt>
                <c:pt idx="54">
                  <c:v>44730</c:v>
                </c:pt>
                <c:pt idx="55">
                  <c:v>44737</c:v>
                </c:pt>
                <c:pt idx="56">
                  <c:v>44744</c:v>
                </c:pt>
                <c:pt idx="57">
                  <c:v>44751</c:v>
                </c:pt>
                <c:pt idx="58">
                  <c:v>44758</c:v>
                </c:pt>
                <c:pt idx="59">
                  <c:v>44765</c:v>
                </c:pt>
                <c:pt idx="60">
                  <c:v>44772</c:v>
                </c:pt>
                <c:pt idx="61">
                  <c:v>44779</c:v>
                </c:pt>
                <c:pt idx="62">
                  <c:v>44786</c:v>
                </c:pt>
                <c:pt idx="63">
                  <c:v>44793</c:v>
                </c:pt>
                <c:pt idx="64">
                  <c:v>44800</c:v>
                </c:pt>
                <c:pt idx="65">
                  <c:v>44807</c:v>
                </c:pt>
                <c:pt idx="66">
                  <c:v>44814</c:v>
                </c:pt>
                <c:pt idx="67">
                  <c:v>44821</c:v>
                </c:pt>
                <c:pt idx="68">
                  <c:v>44828</c:v>
                </c:pt>
                <c:pt idx="69">
                  <c:v>44835</c:v>
                </c:pt>
                <c:pt idx="70">
                  <c:v>44842</c:v>
                </c:pt>
                <c:pt idx="71">
                  <c:v>44849</c:v>
                </c:pt>
                <c:pt idx="72">
                  <c:v>44856</c:v>
                </c:pt>
                <c:pt idx="73">
                  <c:v>44863</c:v>
                </c:pt>
                <c:pt idx="74">
                  <c:v>44870</c:v>
                </c:pt>
                <c:pt idx="75">
                  <c:v>44877</c:v>
                </c:pt>
                <c:pt idx="76">
                  <c:v>44884</c:v>
                </c:pt>
                <c:pt idx="77">
                  <c:v>44891</c:v>
                </c:pt>
                <c:pt idx="78">
                  <c:v>44898</c:v>
                </c:pt>
                <c:pt idx="79">
                  <c:v>44905</c:v>
                </c:pt>
                <c:pt idx="80">
                  <c:v>44912</c:v>
                </c:pt>
                <c:pt idx="81">
                  <c:v>44919</c:v>
                </c:pt>
                <c:pt idx="82">
                  <c:v>44926</c:v>
                </c:pt>
                <c:pt idx="83">
                  <c:v>44933</c:v>
                </c:pt>
                <c:pt idx="84">
                  <c:v>44940</c:v>
                </c:pt>
                <c:pt idx="85">
                  <c:v>44947</c:v>
                </c:pt>
                <c:pt idx="86">
                  <c:v>44954</c:v>
                </c:pt>
                <c:pt idx="87">
                  <c:v>44961</c:v>
                </c:pt>
                <c:pt idx="88">
                  <c:v>44968</c:v>
                </c:pt>
                <c:pt idx="89">
                  <c:v>44975</c:v>
                </c:pt>
                <c:pt idx="90">
                  <c:v>44982</c:v>
                </c:pt>
                <c:pt idx="91">
                  <c:v>44989</c:v>
                </c:pt>
                <c:pt idx="92">
                  <c:v>44996</c:v>
                </c:pt>
                <c:pt idx="93">
                  <c:v>45003</c:v>
                </c:pt>
                <c:pt idx="94">
                  <c:v>45010</c:v>
                </c:pt>
                <c:pt idx="95">
                  <c:v>45017</c:v>
                </c:pt>
                <c:pt idx="96">
                  <c:v>45024</c:v>
                </c:pt>
                <c:pt idx="97">
                  <c:v>45031</c:v>
                </c:pt>
                <c:pt idx="98">
                  <c:v>45038</c:v>
                </c:pt>
                <c:pt idx="99">
                  <c:v>45045</c:v>
                </c:pt>
                <c:pt idx="100">
                  <c:v>45052</c:v>
                </c:pt>
                <c:pt idx="101">
                  <c:v>45059</c:v>
                </c:pt>
                <c:pt idx="102">
                  <c:v>45066</c:v>
                </c:pt>
                <c:pt idx="103">
                  <c:v>45073</c:v>
                </c:pt>
                <c:pt idx="104">
                  <c:v>45080</c:v>
                </c:pt>
                <c:pt idx="105">
                  <c:v>45087</c:v>
                </c:pt>
                <c:pt idx="106">
                  <c:v>45094</c:v>
                </c:pt>
                <c:pt idx="107">
                  <c:v>45101</c:v>
                </c:pt>
                <c:pt idx="108">
                  <c:v>45108</c:v>
                </c:pt>
                <c:pt idx="109">
                  <c:v>45115</c:v>
                </c:pt>
                <c:pt idx="110">
                  <c:v>45122</c:v>
                </c:pt>
                <c:pt idx="111">
                  <c:v>45129</c:v>
                </c:pt>
                <c:pt idx="112">
                  <c:v>45136</c:v>
                </c:pt>
                <c:pt idx="113">
                  <c:v>45143</c:v>
                </c:pt>
                <c:pt idx="114">
                  <c:v>45150</c:v>
                </c:pt>
                <c:pt idx="115">
                  <c:v>45157</c:v>
                </c:pt>
                <c:pt idx="116">
                  <c:v>45164</c:v>
                </c:pt>
                <c:pt idx="117">
                  <c:v>45171</c:v>
                </c:pt>
                <c:pt idx="118">
                  <c:v>45178</c:v>
                </c:pt>
                <c:pt idx="119">
                  <c:v>45185</c:v>
                </c:pt>
                <c:pt idx="120">
                  <c:v>45192</c:v>
                </c:pt>
                <c:pt idx="121">
                  <c:v>45199</c:v>
                </c:pt>
                <c:pt idx="122">
                  <c:v>45206</c:v>
                </c:pt>
                <c:pt idx="123">
                  <c:v>45213</c:v>
                </c:pt>
                <c:pt idx="124">
                  <c:v>45220</c:v>
                </c:pt>
                <c:pt idx="125">
                  <c:v>45227</c:v>
                </c:pt>
                <c:pt idx="126">
                  <c:v>45234</c:v>
                </c:pt>
                <c:pt idx="127">
                  <c:v>45241</c:v>
                </c:pt>
                <c:pt idx="128">
                  <c:v>45248</c:v>
                </c:pt>
                <c:pt idx="129">
                  <c:v>45255</c:v>
                </c:pt>
                <c:pt idx="130">
                  <c:v>45262</c:v>
                </c:pt>
                <c:pt idx="131">
                  <c:v>45269</c:v>
                </c:pt>
                <c:pt idx="132">
                  <c:v>45276</c:v>
                </c:pt>
                <c:pt idx="133">
                  <c:v>45283</c:v>
                </c:pt>
                <c:pt idx="134">
                  <c:v>45290</c:v>
                </c:pt>
                <c:pt idx="135">
                  <c:v>45297</c:v>
                </c:pt>
                <c:pt idx="136">
                  <c:v>45304</c:v>
                </c:pt>
                <c:pt idx="137">
                  <c:v>45311</c:v>
                </c:pt>
                <c:pt idx="138">
                  <c:v>45318</c:v>
                </c:pt>
                <c:pt idx="139">
                  <c:v>45325</c:v>
                </c:pt>
                <c:pt idx="140">
                  <c:v>45332</c:v>
                </c:pt>
                <c:pt idx="141">
                  <c:v>45339</c:v>
                </c:pt>
                <c:pt idx="142">
                  <c:v>45346</c:v>
                </c:pt>
                <c:pt idx="143">
                  <c:v>45353</c:v>
                </c:pt>
                <c:pt idx="144">
                  <c:v>45360</c:v>
                </c:pt>
                <c:pt idx="145">
                  <c:v>45367</c:v>
                </c:pt>
                <c:pt idx="146">
                  <c:v>45374</c:v>
                </c:pt>
                <c:pt idx="147">
                  <c:v>45381</c:v>
                </c:pt>
                <c:pt idx="148">
                  <c:v>45388</c:v>
                </c:pt>
                <c:pt idx="149">
                  <c:v>45395</c:v>
                </c:pt>
                <c:pt idx="150">
                  <c:v>45402</c:v>
                </c:pt>
                <c:pt idx="151">
                  <c:v>45409</c:v>
                </c:pt>
                <c:pt idx="152">
                  <c:v>45416</c:v>
                </c:pt>
                <c:pt idx="153">
                  <c:v>45423</c:v>
                </c:pt>
                <c:pt idx="154">
                  <c:v>45430</c:v>
                </c:pt>
                <c:pt idx="155">
                  <c:v>45437</c:v>
                </c:pt>
                <c:pt idx="156">
                  <c:v>45444</c:v>
                </c:pt>
                <c:pt idx="157">
                  <c:v>45451</c:v>
                </c:pt>
                <c:pt idx="158">
                  <c:v>45458</c:v>
                </c:pt>
                <c:pt idx="159">
                  <c:v>45465</c:v>
                </c:pt>
                <c:pt idx="160">
                  <c:v>45472</c:v>
                </c:pt>
                <c:pt idx="161">
                  <c:v>45479</c:v>
                </c:pt>
                <c:pt idx="162">
                  <c:v>45486</c:v>
                </c:pt>
                <c:pt idx="163">
                  <c:v>45493</c:v>
                </c:pt>
                <c:pt idx="164">
                  <c:v>45500</c:v>
                </c:pt>
                <c:pt idx="165">
                  <c:v>45507</c:v>
                </c:pt>
                <c:pt idx="166">
                  <c:v>45514</c:v>
                </c:pt>
                <c:pt idx="167">
                  <c:v>45521</c:v>
                </c:pt>
                <c:pt idx="168">
                  <c:v>45528</c:v>
                </c:pt>
                <c:pt idx="169">
                  <c:v>45535</c:v>
                </c:pt>
                <c:pt idx="170">
                  <c:v>45542</c:v>
                </c:pt>
                <c:pt idx="171">
                  <c:v>45549</c:v>
                </c:pt>
                <c:pt idx="172">
                  <c:v>45556</c:v>
                </c:pt>
                <c:pt idx="173">
                  <c:v>45563</c:v>
                </c:pt>
                <c:pt idx="174">
                  <c:v>45570</c:v>
                </c:pt>
                <c:pt idx="175">
                  <c:v>45577</c:v>
                </c:pt>
                <c:pt idx="176">
                  <c:v>45584</c:v>
                </c:pt>
                <c:pt idx="177">
                  <c:v>45591</c:v>
                </c:pt>
                <c:pt idx="178">
                  <c:v>45598</c:v>
                </c:pt>
                <c:pt idx="179">
                  <c:v>45605</c:v>
                </c:pt>
                <c:pt idx="180">
                  <c:v>45612</c:v>
                </c:pt>
                <c:pt idx="181">
                  <c:v>45619</c:v>
                </c:pt>
                <c:pt idx="182">
                  <c:v>45626</c:v>
                </c:pt>
                <c:pt idx="183">
                  <c:v>45633</c:v>
                </c:pt>
                <c:pt idx="184">
                  <c:v>45640</c:v>
                </c:pt>
                <c:pt idx="185">
                  <c:v>45647</c:v>
                </c:pt>
                <c:pt idx="186">
                  <c:v>45654</c:v>
                </c:pt>
                <c:pt idx="187">
                  <c:v>45661</c:v>
                </c:pt>
                <c:pt idx="188">
                  <c:v>45668</c:v>
                </c:pt>
                <c:pt idx="189">
                  <c:v>45675</c:v>
                </c:pt>
                <c:pt idx="190">
                  <c:v>45682</c:v>
                </c:pt>
                <c:pt idx="191">
                  <c:v>45689</c:v>
                </c:pt>
                <c:pt idx="192">
                  <c:v>45696</c:v>
                </c:pt>
                <c:pt idx="193">
                  <c:v>45703</c:v>
                </c:pt>
              </c:numCache>
            </c:numRef>
          </c:cat>
          <c:val>
            <c:numRef>
              <c:f>煤价!$I$19:$I$212</c:f>
              <c:numCache>
                <c:formatCode>#,##0.00_ </c:formatCode>
                <c:ptCount val="194"/>
                <c:pt idx="0">
                  <c:v>1835.8</c:v>
                </c:pt>
                <c:pt idx="1">
                  <c:v>1870.9</c:v>
                </c:pt>
                <c:pt idx="2">
                  <c:v>1976.75</c:v>
                </c:pt>
                <c:pt idx="3">
                  <c:v>2002.9</c:v>
                </c:pt>
                <c:pt idx="4">
                  <c:v>1953.2</c:v>
                </c:pt>
                <c:pt idx="5">
                  <c:v>1916.8</c:v>
                </c:pt>
                <c:pt idx="6">
                  <c:v>1957.2</c:v>
                </c:pt>
                <c:pt idx="7">
                  <c:v>2068.3000000000002</c:v>
                </c:pt>
                <c:pt idx="8">
                  <c:v>2195.5</c:v>
                </c:pt>
                <c:pt idx="9">
                  <c:v>2298.1999999999998</c:v>
                </c:pt>
                <c:pt idx="10">
                  <c:v>2288.6</c:v>
                </c:pt>
                <c:pt idx="11">
                  <c:v>2221.9</c:v>
                </c:pt>
                <c:pt idx="12">
                  <c:v>2488.6</c:v>
                </c:pt>
                <c:pt idx="13">
                  <c:v>2526.5</c:v>
                </c:pt>
                <c:pt idx="14">
                  <c:v>2864.2</c:v>
                </c:pt>
                <c:pt idx="15">
                  <c:v>2753.1</c:v>
                </c:pt>
                <c:pt idx="16">
                  <c:v>2889.6666666666665</c:v>
                </c:pt>
                <c:pt idx="17">
                  <c:v>2984</c:v>
                </c:pt>
                <c:pt idx="18">
                  <c:v>3207</c:v>
                </c:pt>
                <c:pt idx="19">
                  <c:v>3438.9</c:v>
                </c:pt>
                <c:pt idx="20">
                  <c:v>3445.7</c:v>
                </c:pt>
                <c:pt idx="21">
                  <c:v>2733.7</c:v>
                </c:pt>
                <c:pt idx="22">
                  <c:v>2308.1999999999998</c:v>
                </c:pt>
                <c:pt idx="23">
                  <c:v>2294.6</c:v>
                </c:pt>
                <c:pt idx="24">
                  <c:v>1922.8</c:v>
                </c:pt>
                <c:pt idx="25">
                  <c:v>2017.9</c:v>
                </c:pt>
                <c:pt idx="26">
                  <c:v>2052.5</c:v>
                </c:pt>
                <c:pt idx="27">
                  <c:v>2021.6</c:v>
                </c:pt>
                <c:pt idx="28">
                  <c:v>2055.9</c:v>
                </c:pt>
                <c:pt idx="29">
                  <c:v>2234.8000000000002</c:v>
                </c:pt>
                <c:pt idx="30">
                  <c:v>2193.8000000000002</c:v>
                </c:pt>
                <c:pt idx="31">
                  <c:v>2316.75</c:v>
                </c:pt>
                <c:pt idx="32">
                  <c:v>2305.1</c:v>
                </c:pt>
                <c:pt idx="33">
                  <c:v>2259.1</c:v>
                </c:pt>
                <c:pt idx="34">
                  <c:v>2232.8000000000002</c:v>
                </c:pt>
                <c:pt idx="35">
                  <c:v>0</c:v>
                </c:pt>
                <c:pt idx="36">
                  <c:v>2366.4</c:v>
                </c:pt>
                <c:pt idx="37">
                  <c:v>2427.9</c:v>
                </c:pt>
                <c:pt idx="38">
                  <c:v>2615.3000000000002</c:v>
                </c:pt>
                <c:pt idx="39">
                  <c:v>2747</c:v>
                </c:pt>
                <c:pt idx="40">
                  <c:v>3069.7</c:v>
                </c:pt>
                <c:pt idx="41">
                  <c:v>2903</c:v>
                </c:pt>
                <c:pt idx="42">
                  <c:v>2997.3</c:v>
                </c:pt>
                <c:pt idx="43">
                  <c:v>3162.2</c:v>
                </c:pt>
                <c:pt idx="44">
                  <c:v>3220.3333333333335</c:v>
                </c:pt>
                <c:pt idx="45">
                  <c:v>3197.5</c:v>
                </c:pt>
                <c:pt idx="46">
                  <c:v>3086.3</c:v>
                </c:pt>
                <c:pt idx="47">
                  <c:v>2858.6</c:v>
                </c:pt>
                <c:pt idx="48">
                  <c:v>2792.25</c:v>
                </c:pt>
                <c:pt idx="49">
                  <c:v>2617.8000000000002</c:v>
                </c:pt>
                <c:pt idx="50">
                  <c:v>2642.5</c:v>
                </c:pt>
                <c:pt idx="51">
                  <c:v>2528.5</c:v>
                </c:pt>
                <c:pt idx="52">
                  <c:v>2701.375</c:v>
                </c:pt>
                <c:pt idx="53">
                  <c:v>2889.5</c:v>
                </c:pt>
                <c:pt idx="54">
                  <c:v>2742.2</c:v>
                </c:pt>
                <c:pt idx="55">
                  <c:v>2340.1999999999998</c:v>
                </c:pt>
                <c:pt idx="56">
                  <c:v>2395.1</c:v>
                </c:pt>
                <c:pt idx="57">
                  <c:v>2252.4</c:v>
                </c:pt>
                <c:pt idx="58">
                  <c:v>2108.9</c:v>
                </c:pt>
                <c:pt idx="59">
                  <c:v>1964</c:v>
                </c:pt>
                <c:pt idx="60">
                  <c:v>2014.8</c:v>
                </c:pt>
                <c:pt idx="61">
                  <c:v>2184.6</c:v>
                </c:pt>
                <c:pt idx="62">
                  <c:v>2155.4</c:v>
                </c:pt>
                <c:pt idx="63">
                  <c:v>2110.3000000000002</c:v>
                </c:pt>
                <c:pt idx="64">
                  <c:v>1962.2</c:v>
                </c:pt>
                <c:pt idx="65">
                  <c:v>1890.7</c:v>
                </c:pt>
                <c:pt idx="66">
                  <c:v>1855.8</c:v>
                </c:pt>
                <c:pt idx="67">
                  <c:v>1972</c:v>
                </c:pt>
                <c:pt idx="68">
                  <c:v>2054.6</c:v>
                </c:pt>
                <c:pt idx="69">
                  <c:v>2105.4</c:v>
                </c:pt>
                <c:pt idx="70">
                  <c:v>0</c:v>
                </c:pt>
                <c:pt idx="71">
                  <c:v>2160.5</c:v>
                </c:pt>
                <c:pt idx="72">
                  <c:v>2051.3000000000002</c:v>
                </c:pt>
                <c:pt idx="73">
                  <c:v>1982.3</c:v>
                </c:pt>
                <c:pt idx="74">
                  <c:v>1942.3</c:v>
                </c:pt>
                <c:pt idx="75">
                  <c:v>2070.1999999999998</c:v>
                </c:pt>
                <c:pt idx="76">
                  <c:v>2152.5</c:v>
                </c:pt>
                <c:pt idx="77">
                  <c:v>2139.9</c:v>
                </c:pt>
                <c:pt idx="78">
                  <c:v>2214</c:v>
                </c:pt>
                <c:pt idx="79">
                  <c:v>1901.7</c:v>
                </c:pt>
                <c:pt idx="80">
                  <c:v>1954.1</c:v>
                </c:pt>
                <c:pt idx="81">
                  <c:v>1871.7</c:v>
                </c:pt>
                <c:pt idx="82">
                  <c:v>1882.1</c:v>
                </c:pt>
                <c:pt idx="83">
                  <c:v>1797.375</c:v>
                </c:pt>
                <c:pt idx="84">
                  <c:v>1854.4</c:v>
                </c:pt>
                <c:pt idx="85">
                  <c:v>1880.2</c:v>
                </c:pt>
                <c:pt idx="86">
                  <c:v>0</c:v>
                </c:pt>
                <c:pt idx="87">
                  <c:v>1837.6</c:v>
                </c:pt>
                <c:pt idx="88">
                  <c:v>1829.4</c:v>
                </c:pt>
                <c:pt idx="89">
                  <c:v>1834.2</c:v>
                </c:pt>
                <c:pt idx="90">
                  <c:v>1982.7</c:v>
                </c:pt>
                <c:pt idx="91">
                  <c:v>2031.2</c:v>
                </c:pt>
                <c:pt idx="92">
                  <c:v>1977.9</c:v>
                </c:pt>
                <c:pt idx="93">
                  <c:v>1936</c:v>
                </c:pt>
                <c:pt idx="94">
                  <c:v>1841.1</c:v>
                </c:pt>
                <c:pt idx="95">
                  <c:v>1834.1</c:v>
                </c:pt>
                <c:pt idx="96">
                  <c:v>1773.125</c:v>
                </c:pt>
                <c:pt idx="97">
                  <c:v>1685.2</c:v>
                </c:pt>
                <c:pt idx="98">
                  <c:v>1555.2</c:v>
                </c:pt>
                <c:pt idx="99">
                  <c:v>1450</c:v>
                </c:pt>
                <c:pt idx="100">
                  <c:v>1328.75</c:v>
                </c:pt>
                <c:pt idx="101">
                  <c:v>1354.4</c:v>
                </c:pt>
                <c:pt idx="102">
                  <c:v>1390.2</c:v>
                </c:pt>
                <c:pt idx="103">
                  <c:v>1299.5999999999999</c:v>
                </c:pt>
                <c:pt idx="104">
                  <c:v>1239.5999999999999</c:v>
                </c:pt>
                <c:pt idx="105">
                  <c:v>1278.5999999999999</c:v>
                </c:pt>
                <c:pt idx="106">
                  <c:v>1330.8</c:v>
                </c:pt>
                <c:pt idx="107">
                  <c:v>1371.6666666666667</c:v>
                </c:pt>
                <c:pt idx="108">
                  <c:v>1320.9</c:v>
                </c:pt>
                <c:pt idx="109">
                  <c:v>1332</c:v>
                </c:pt>
                <c:pt idx="110">
                  <c:v>1371.5</c:v>
                </c:pt>
                <c:pt idx="111">
                  <c:v>1469.9</c:v>
                </c:pt>
                <c:pt idx="112">
                  <c:v>1495.8</c:v>
                </c:pt>
                <c:pt idx="113">
                  <c:v>1481.3</c:v>
                </c:pt>
                <c:pt idx="114">
                  <c:v>1483.5</c:v>
                </c:pt>
                <c:pt idx="115">
                  <c:v>1388.2</c:v>
                </c:pt>
                <c:pt idx="116">
                  <c:v>1486.5</c:v>
                </c:pt>
                <c:pt idx="117">
                  <c:v>1519.9</c:v>
                </c:pt>
                <c:pt idx="118">
                  <c:v>1695.6</c:v>
                </c:pt>
                <c:pt idx="119">
                  <c:v>1763.1</c:v>
                </c:pt>
                <c:pt idx="120">
                  <c:v>1881.1</c:v>
                </c:pt>
                <c:pt idx="121">
                  <c:v>1816.375</c:v>
                </c:pt>
                <c:pt idx="122">
                  <c:v>#N/A</c:v>
                </c:pt>
                <c:pt idx="123">
                  <c:v>1765</c:v>
                </c:pt>
                <c:pt idx="124">
                  <c:v>1744.3</c:v>
                </c:pt>
                <c:pt idx="125">
                  <c:v>1742.8</c:v>
                </c:pt>
                <c:pt idx="126">
                  <c:v>1820.5</c:v>
                </c:pt>
                <c:pt idx="127">
                  <c:v>1933.6</c:v>
                </c:pt>
                <c:pt idx="128">
                  <c:v>2027.5</c:v>
                </c:pt>
                <c:pt idx="129">
                  <c:v>2034.4</c:v>
                </c:pt>
                <c:pt idx="130">
                  <c:v>2109.6999999999998</c:v>
                </c:pt>
                <c:pt idx="131">
                  <c:v>2022.5</c:v>
                </c:pt>
                <c:pt idx="132">
                  <c:v>1946.3</c:v>
                </c:pt>
                <c:pt idx="133">
                  <c:v>1912.1</c:v>
                </c:pt>
                <c:pt idx="134">
                  <c:v>1923.7</c:v>
                </c:pt>
                <c:pt idx="135">
                  <c:v>1917.625</c:v>
                </c:pt>
                <c:pt idx="136">
                  <c:v>1788.8</c:v>
                </c:pt>
                <c:pt idx="137">
                  <c:v>1797.9</c:v>
                </c:pt>
                <c:pt idx="138">
                  <c:v>1829</c:v>
                </c:pt>
                <c:pt idx="139">
                  <c:v>1743.3</c:v>
                </c:pt>
                <c:pt idx="140">
                  <c:v>1712</c:v>
                </c:pt>
                <c:pt idx="141">
                  <c:v>#N/A</c:v>
                </c:pt>
                <c:pt idx="142">
                  <c:v>1720.6</c:v>
                </c:pt>
                <c:pt idx="143">
                  <c:v>1765.1</c:v>
                </c:pt>
                <c:pt idx="144">
                  <c:v>1739.9</c:v>
                </c:pt>
                <c:pt idx="145">
                  <c:v>1647.8</c:v>
                </c:pt>
                <c:pt idx="146">
                  <c:v>1623.5</c:v>
                </c:pt>
                <c:pt idx="147">
                  <c:v>1599.4</c:v>
                </c:pt>
                <c:pt idx="148">
                  <c:v>1466.8333333333333</c:v>
                </c:pt>
                <c:pt idx="149">
                  <c:v>1551.8</c:v>
                </c:pt>
                <c:pt idx="150">
                  <c:v>1762.8</c:v>
                </c:pt>
                <c:pt idx="151">
                  <c:v>1786.8</c:v>
                </c:pt>
                <c:pt idx="152">
                  <c:v>1806.75</c:v>
                </c:pt>
                <c:pt idx="153">
                  <c:v>1808</c:v>
                </c:pt>
                <c:pt idx="154">
                  <c:v>1698.5</c:v>
                </c:pt>
                <c:pt idx="155">
                  <c:v>1767.8</c:v>
                </c:pt>
                <c:pt idx="156">
                  <c:v>1726.2</c:v>
                </c:pt>
                <c:pt idx="157">
                  <c:v>1658.3</c:v>
                </c:pt>
                <c:pt idx="158">
                  <c:v>1624.375</c:v>
                </c:pt>
                <c:pt idx="159">
                  <c:v>1610.6</c:v>
                </c:pt>
                <c:pt idx="160">
                  <c:v>1554.8</c:v>
                </c:pt>
                <c:pt idx="161">
                  <c:v>1601.1</c:v>
                </c:pt>
                <c:pt idx="162">
                  <c:v>1557.2</c:v>
                </c:pt>
                <c:pt idx="163">
                  <c:v>1562.7</c:v>
                </c:pt>
                <c:pt idx="164">
                  <c:v>1495.7</c:v>
                </c:pt>
                <c:pt idx="165">
                  <c:v>1452.4</c:v>
                </c:pt>
                <c:pt idx="166">
                  <c:v>1405.1</c:v>
                </c:pt>
                <c:pt idx="167">
                  <c:v>1351.3</c:v>
                </c:pt>
                <c:pt idx="168">
                  <c:v>1339.8</c:v>
                </c:pt>
                <c:pt idx="169">
                  <c:v>1369.3</c:v>
                </c:pt>
                <c:pt idx="170">
                  <c:v>1290.5</c:v>
                </c:pt>
                <c:pt idx="171">
                  <c:v>1242.3</c:v>
                </c:pt>
                <c:pt idx="172">
                  <c:v>1271.1666666666667</c:v>
                </c:pt>
                <c:pt idx="173">
                  <c:v>1317.6</c:v>
                </c:pt>
                <c:pt idx="174">
                  <c:v>1493</c:v>
                </c:pt>
                <c:pt idx="175">
                  <c:v>1484.75</c:v>
                </c:pt>
                <c:pt idx="176">
                  <c:v>1436.8</c:v>
                </c:pt>
                <c:pt idx="177">
                  <c:v>1345.8</c:v>
                </c:pt>
                <c:pt idx="178">
                  <c:v>1372.1</c:v>
                </c:pt>
                <c:pt idx="179">
                  <c:v>1339.7</c:v>
                </c:pt>
                <c:pt idx="180">
                  <c:v>1284.3</c:v>
                </c:pt>
                <c:pt idx="181">
                  <c:v>1285.2</c:v>
                </c:pt>
                <c:pt idx="182">
                  <c:v>1261.8</c:v>
                </c:pt>
                <c:pt idx="183">
                  <c:v>1206.4000000000001</c:v>
                </c:pt>
                <c:pt idx="184">
                  <c:v>1171.9000000000001</c:v>
                </c:pt>
                <c:pt idx="185">
                  <c:v>1156.5</c:v>
                </c:pt>
                <c:pt idx="186">
                  <c:v>1149.0999999999999</c:v>
                </c:pt>
                <c:pt idx="187">
                  <c:v>1158.375</c:v>
                </c:pt>
                <c:pt idx="188">
                  <c:v>1119.5999999999999</c:v>
                </c:pt>
                <c:pt idx="189">
                  <c:v>1133.3</c:v>
                </c:pt>
                <c:pt idx="190">
                  <c:v>1143.5999999999999</c:v>
                </c:pt>
                <c:pt idx="191">
                  <c:v>1134.5</c:v>
                </c:pt>
                <c:pt idx="192">
                  <c:v>1126.6666666666667</c:v>
                </c:pt>
                <c:pt idx="193">
                  <c:v>1118.3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0-4801-ABC0-3CEA38727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</c:lineChart>
      <c:lineChart>
        <c:grouping val="standard"/>
        <c:varyColors val="0"/>
        <c:ser>
          <c:idx val="3"/>
          <c:order val="1"/>
          <c:tx>
            <c:strRef>
              <c:f>煤价!$M$14</c:f>
              <c:strCache>
                <c:ptCount val="1"/>
                <c:pt idx="0">
                  <c:v>京唐港:平仓价:动力末煤(Q5500,山西产):周:平均值(右轴)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煤价!$H$19:$H$212</c:f>
              <c:numCache>
                <c:formatCode>yyyy\-mm\-dd</c:formatCode>
                <c:ptCount val="194"/>
                <c:pt idx="0">
                  <c:v>44352</c:v>
                </c:pt>
                <c:pt idx="1">
                  <c:v>44359</c:v>
                </c:pt>
                <c:pt idx="2">
                  <c:v>44366</c:v>
                </c:pt>
                <c:pt idx="3">
                  <c:v>44373</c:v>
                </c:pt>
                <c:pt idx="4">
                  <c:v>44380</c:v>
                </c:pt>
                <c:pt idx="5">
                  <c:v>44387</c:v>
                </c:pt>
                <c:pt idx="6">
                  <c:v>44394</c:v>
                </c:pt>
                <c:pt idx="7">
                  <c:v>44401</c:v>
                </c:pt>
                <c:pt idx="8">
                  <c:v>44408</c:v>
                </c:pt>
                <c:pt idx="9">
                  <c:v>44415</c:v>
                </c:pt>
                <c:pt idx="10">
                  <c:v>44422</c:v>
                </c:pt>
                <c:pt idx="11">
                  <c:v>44429</c:v>
                </c:pt>
                <c:pt idx="12">
                  <c:v>44436</c:v>
                </c:pt>
                <c:pt idx="13">
                  <c:v>44443</c:v>
                </c:pt>
                <c:pt idx="14">
                  <c:v>44450</c:v>
                </c:pt>
                <c:pt idx="15">
                  <c:v>44457</c:v>
                </c:pt>
                <c:pt idx="16">
                  <c:v>44464</c:v>
                </c:pt>
                <c:pt idx="17">
                  <c:v>44471</c:v>
                </c:pt>
                <c:pt idx="18">
                  <c:v>44478</c:v>
                </c:pt>
                <c:pt idx="19">
                  <c:v>44485</c:v>
                </c:pt>
                <c:pt idx="20">
                  <c:v>44492</c:v>
                </c:pt>
                <c:pt idx="21">
                  <c:v>44499</c:v>
                </c:pt>
                <c:pt idx="22">
                  <c:v>44506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  <c:pt idx="26">
                  <c:v>44534</c:v>
                </c:pt>
                <c:pt idx="27">
                  <c:v>44541</c:v>
                </c:pt>
                <c:pt idx="28">
                  <c:v>44548</c:v>
                </c:pt>
                <c:pt idx="29">
                  <c:v>44555</c:v>
                </c:pt>
                <c:pt idx="30">
                  <c:v>44562</c:v>
                </c:pt>
                <c:pt idx="31">
                  <c:v>44569</c:v>
                </c:pt>
                <c:pt idx="32">
                  <c:v>44576</c:v>
                </c:pt>
                <c:pt idx="33">
                  <c:v>44583</c:v>
                </c:pt>
                <c:pt idx="34">
                  <c:v>44590</c:v>
                </c:pt>
                <c:pt idx="35">
                  <c:v>44597</c:v>
                </c:pt>
                <c:pt idx="36">
                  <c:v>44604</c:v>
                </c:pt>
                <c:pt idx="37">
                  <c:v>44611</c:v>
                </c:pt>
                <c:pt idx="38">
                  <c:v>44618</c:v>
                </c:pt>
                <c:pt idx="39">
                  <c:v>44625</c:v>
                </c:pt>
                <c:pt idx="40">
                  <c:v>44632</c:v>
                </c:pt>
                <c:pt idx="41">
                  <c:v>44639</c:v>
                </c:pt>
                <c:pt idx="42">
                  <c:v>44646</c:v>
                </c:pt>
                <c:pt idx="43">
                  <c:v>44653</c:v>
                </c:pt>
                <c:pt idx="44">
                  <c:v>44660</c:v>
                </c:pt>
                <c:pt idx="45">
                  <c:v>44667</c:v>
                </c:pt>
                <c:pt idx="46">
                  <c:v>44674</c:v>
                </c:pt>
                <c:pt idx="47">
                  <c:v>44681</c:v>
                </c:pt>
                <c:pt idx="48">
                  <c:v>44688</c:v>
                </c:pt>
                <c:pt idx="49">
                  <c:v>44695</c:v>
                </c:pt>
                <c:pt idx="50">
                  <c:v>44702</c:v>
                </c:pt>
                <c:pt idx="51">
                  <c:v>44709</c:v>
                </c:pt>
                <c:pt idx="52">
                  <c:v>44716</c:v>
                </c:pt>
                <c:pt idx="53">
                  <c:v>44723</c:v>
                </c:pt>
                <c:pt idx="54">
                  <c:v>44730</c:v>
                </c:pt>
                <c:pt idx="55">
                  <c:v>44737</c:v>
                </c:pt>
                <c:pt idx="56">
                  <c:v>44744</c:v>
                </c:pt>
                <c:pt idx="57">
                  <c:v>44751</c:v>
                </c:pt>
                <c:pt idx="58">
                  <c:v>44758</c:v>
                </c:pt>
                <c:pt idx="59">
                  <c:v>44765</c:v>
                </c:pt>
                <c:pt idx="60">
                  <c:v>44772</c:v>
                </c:pt>
                <c:pt idx="61">
                  <c:v>44779</c:v>
                </c:pt>
                <c:pt idx="62">
                  <c:v>44786</c:v>
                </c:pt>
                <c:pt idx="63">
                  <c:v>44793</c:v>
                </c:pt>
                <c:pt idx="64">
                  <c:v>44800</c:v>
                </c:pt>
                <c:pt idx="65">
                  <c:v>44807</c:v>
                </c:pt>
                <c:pt idx="66">
                  <c:v>44814</c:v>
                </c:pt>
                <c:pt idx="67">
                  <c:v>44821</c:v>
                </c:pt>
                <c:pt idx="68">
                  <c:v>44828</c:v>
                </c:pt>
                <c:pt idx="69">
                  <c:v>44835</c:v>
                </c:pt>
                <c:pt idx="70">
                  <c:v>44842</c:v>
                </c:pt>
                <c:pt idx="71">
                  <c:v>44849</c:v>
                </c:pt>
                <c:pt idx="72">
                  <c:v>44856</c:v>
                </c:pt>
                <c:pt idx="73">
                  <c:v>44863</c:v>
                </c:pt>
                <c:pt idx="74">
                  <c:v>44870</c:v>
                </c:pt>
                <c:pt idx="75">
                  <c:v>44877</c:v>
                </c:pt>
                <c:pt idx="76">
                  <c:v>44884</c:v>
                </c:pt>
                <c:pt idx="77">
                  <c:v>44891</c:v>
                </c:pt>
                <c:pt idx="78">
                  <c:v>44898</c:v>
                </c:pt>
                <c:pt idx="79">
                  <c:v>44905</c:v>
                </c:pt>
                <c:pt idx="80">
                  <c:v>44912</c:v>
                </c:pt>
                <c:pt idx="81">
                  <c:v>44919</c:v>
                </c:pt>
                <c:pt idx="82">
                  <c:v>44926</c:v>
                </c:pt>
                <c:pt idx="83">
                  <c:v>44933</c:v>
                </c:pt>
                <c:pt idx="84">
                  <c:v>44940</c:v>
                </c:pt>
                <c:pt idx="85">
                  <c:v>44947</c:v>
                </c:pt>
                <c:pt idx="86">
                  <c:v>44954</c:v>
                </c:pt>
                <c:pt idx="87">
                  <c:v>44961</c:v>
                </c:pt>
                <c:pt idx="88">
                  <c:v>44968</c:v>
                </c:pt>
                <c:pt idx="89">
                  <c:v>44975</c:v>
                </c:pt>
                <c:pt idx="90">
                  <c:v>44982</c:v>
                </c:pt>
                <c:pt idx="91">
                  <c:v>44989</c:v>
                </c:pt>
                <c:pt idx="92">
                  <c:v>44996</c:v>
                </c:pt>
                <c:pt idx="93">
                  <c:v>45003</c:v>
                </c:pt>
                <c:pt idx="94">
                  <c:v>45010</c:v>
                </c:pt>
                <c:pt idx="95">
                  <c:v>45017</c:v>
                </c:pt>
                <c:pt idx="96">
                  <c:v>45024</c:v>
                </c:pt>
                <c:pt idx="97">
                  <c:v>45031</c:v>
                </c:pt>
                <c:pt idx="98">
                  <c:v>45038</c:v>
                </c:pt>
                <c:pt idx="99">
                  <c:v>45045</c:v>
                </c:pt>
                <c:pt idx="100">
                  <c:v>45052</c:v>
                </c:pt>
                <c:pt idx="101">
                  <c:v>45059</c:v>
                </c:pt>
                <c:pt idx="102">
                  <c:v>45066</c:v>
                </c:pt>
                <c:pt idx="103">
                  <c:v>45073</c:v>
                </c:pt>
                <c:pt idx="104">
                  <c:v>45080</c:v>
                </c:pt>
                <c:pt idx="105">
                  <c:v>45087</c:v>
                </c:pt>
                <c:pt idx="106">
                  <c:v>45094</c:v>
                </c:pt>
                <c:pt idx="107">
                  <c:v>45101</c:v>
                </c:pt>
                <c:pt idx="108">
                  <c:v>45108</c:v>
                </c:pt>
                <c:pt idx="109">
                  <c:v>45115</c:v>
                </c:pt>
                <c:pt idx="110">
                  <c:v>45122</c:v>
                </c:pt>
                <c:pt idx="111">
                  <c:v>45129</c:v>
                </c:pt>
                <c:pt idx="112">
                  <c:v>45136</c:v>
                </c:pt>
                <c:pt idx="113">
                  <c:v>45143</c:v>
                </c:pt>
                <c:pt idx="114">
                  <c:v>45150</c:v>
                </c:pt>
                <c:pt idx="115">
                  <c:v>45157</c:v>
                </c:pt>
                <c:pt idx="116">
                  <c:v>45164</c:v>
                </c:pt>
                <c:pt idx="117">
                  <c:v>45171</c:v>
                </c:pt>
                <c:pt idx="118">
                  <c:v>45178</c:v>
                </c:pt>
                <c:pt idx="119">
                  <c:v>45185</c:v>
                </c:pt>
                <c:pt idx="120">
                  <c:v>45192</c:v>
                </c:pt>
                <c:pt idx="121">
                  <c:v>45199</c:v>
                </c:pt>
                <c:pt idx="122">
                  <c:v>45206</c:v>
                </c:pt>
                <c:pt idx="123">
                  <c:v>45213</c:v>
                </c:pt>
                <c:pt idx="124">
                  <c:v>45220</c:v>
                </c:pt>
                <c:pt idx="125">
                  <c:v>45227</c:v>
                </c:pt>
                <c:pt idx="126">
                  <c:v>45234</c:v>
                </c:pt>
                <c:pt idx="127">
                  <c:v>45241</c:v>
                </c:pt>
                <c:pt idx="128">
                  <c:v>45248</c:v>
                </c:pt>
                <c:pt idx="129">
                  <c:v>45255</c:v>
                </c:pt>
                <c:pt idx="130">
                  <c:v>45262</c:v>
                </c:pt>
                <c:pt idx="131">
                  <c:v>45269</c:v>
                </c:pt>
                <c:pt idx="132">
                  <c:v>45276</c:v>
                </c:pt>
                <c:pt idx="133">
                  <c:v>45283</c:v>
                </c:pt>
                <c:pt idx="134">
                  <c:v>45290</c:v>
                </c:pt>
                <c:pt idx="135">
                  <c:v>45297</c:v>
                </c:pt>
                <c:pt idx="136">
                  <c:v>45304</c:v>
                </c:pt>
                <c:pt idx="137">
                  <c:v>45311</c:v>
                </c:pt>
                <c:pt idx="138">
                  <c:v>45318</c:v>
                </c:pt>
                <c:pt idx="139">
                  <c:v>45325</c:v>
                </c:pt>
                <c:pt idx="140">
                  <c:v>45332</c:v>
                </c:pt>
                <c:pt idx="141">
                  <c:v>45339</c:v>
                </c:pt>
                <c:pt idx="142">
                  <c:v>45346</c:v>
                </c:pt>
                <c:pt idx="143">
                  <c:v>45353</c:v>
                </c:pt>
                <c:pt idx="144">
                  <c:v>45360</c:v>
                </c:pt>
                <c:pt idx="145">
                  <c:v>45367</c:v>
                </c:pt>
                <c:pt idx="146">
                  <c:v>45374</c:v>
                </c:pt>
                <c:pt idx="147">
                  <c:v>45381</c:v>
                </c:pt>
                <c:pt idx="148">
                  <c:v>45388</c:v>
                </c:pt>
                <c:pt idx="149">
                  <c:v>45395</c:v>
                </c:pt>
                <c:pt idx="150">
                  <c:v>45402</c:v>
                </c:pt>
                <c:pt idx="151">
                  <c:v>45409</c:v>
                </c:pt>
                <c:pt idx="152">
                  <c:v>45416</c:v>
                </c:pt>
                <c:pt idx="153">
                  <c:v>45423</c:v>
                </c:pt>
                <c:pt idx="154">
                  <c:v>45430</c:v>
                </c:pt>
                <c:pt idx="155">
                  <c:v>45437</c:v>
                </c:pt>
                <c:pt idx="156">
                  <c:v>45444</c:v>
                </c:pt>
                <c:pt idx="157">
                  <c:v>45451</c:v>
                </c:pt>
                <c:pt idx="158">
                  <c:v>45458</c:v>
                </c:pt>
                <c:pt idx="159">
                  <c:v>45465</c:v>
                </c:pt>
                <c:pt idx="160">
                  <c:v>45472</c:v>
                </c:pt>
                <c:pt idx="161">
                  <c:v>45479</c:v>
                </c:pt>
                <c:pt idx="162">
                  <c:v>45486</c:v>
                </c:pt>
                <c:pt idx="163">
                  <c:v>45493</c:v>
                </c:pt>
                <c:pt idx="164">
                  <c:v>45500</c:v>
                </c:pt>
                <c:pt idx="165">
                  <c:v>45507</c:v>
                </c:pt>
                <c:pt idx="166">
                  <c:v>45514</c:v>
                </c:pt>
                <c:pt idx="167">
                  <c:v>45521</c:v>
                </c:pt>
                <c:pt idx="168">
                  <c:v>45528</c:v>
                </c:pt>
                <c:pt idx="169">
                  <c:v>45535</c:v>
                </c:pt>
                <c:pt idx="170">
                  <c:v>45542</c:v>
                </c:pt>
                <c:pt idx="171">
                  <c:v>45549</c:v>
                </c:pt>
                <c:pt idx="172">
                  <c:v>45556</c:v>
                </c:pt>
                <c:pt idx="173">
                  <c:v>45563</c:v>
                </c:pt>
                <c:pt idx="174">
                  <c:v>45570</c:v>
                </c:pt>
                <c:pt idx="175">
                  <c:v>45577</c:v>
                </c:pt>
                <c:pt idx="176">
                  <c:v>45584</c:v>
                </c:pt>
                <c:pt idx="177">
                  <c:v>45591</c:v>
                </c:pt>
                <c:pt idx="178">
                  <c:v>45598</c:v>
                </c:pt>
                <c:pt idx="179">
                  <c:v>45605</c:v>
                </c:pt>
                <c:pt idx="180">
                  <c:v>45612</c:v>
                </c:pt>
                <c:pt idx="181">
                  <c:v>45619</c:v>
                </c:pt>
                <c:pt idx="182">
                  <c:v>45626</c:v>
                </c:pt>
                <c:pt idx="183">
                  <c:v>45633</c:v>
                </c:pt>
                <c:pt idx="184">
                  <c:v>45640</c:v>
                </c:pt>
                <c:pt idx="185">
                  <c:v>45647</c:v>
                </c:pt>
                <c:pt idx="186">
                  <c:v>45654</c:v>
                </c:pt>
                <c:pt idx="187">
                  <c:v>45661</c:v>
                </c:pt>
                <c:pt idx="188">
                  <c:v>45668</c:v>
                </c:pt>
                <c:pt idx="189">
                  <c:v>45675</c:v>
                </c:pt>
                <c:pt idx="190">
                  <c:v>45682</c:v>
                </c:pt>
                <c:pt idx="191">
                  <c:v>45689</c:v>
                </c:pt>
                <c:pt idx="192">
                  <c:v>45696</c:v>
                </c:pt>
                <c:pt idx="193">
                  <c:v>45703</c:v>
                </c:pt>
              </c:numCache>
            </c:numRef>
          </c:cat>
          <c:val>
            <c:numRef>
              <c:f>煤价!$L$19:$L$212</c:f>
              <c:numCache>
                <c:formatCode>#,##0.00_ 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998</c:v>
                </c:pt>
                <c:pt idx="6">
                  <c:v>998</c:v>
                </c:pt>
                <c:pt idx="7">
                  <c:v>998</c:v>
                </c:pt>
                <c:pt idx="8">
                  <c:v>998</c:v>
                </c:pt>
                <c:pt idx="9">
                  <c:v>998</c:v>
                </c:pt>
                <c:pt idx="10">
                  <c:v>998</c:v>
                </c:pt>
                <c:pt idx="11">
                  <c:v>998</c:v>
                </c:pt>
                <c:pt idx="12">
                  <c:v>998</c:v>
                </c:pt>
                <c:pt idx="13">
                  <c:v>998</c:v>
                </c:pt>
                <c:pt idx="14">
                  <c:v>998</c:v>
                </c:pt>
                <c:pt idx="15">
                  <c:v>998</c:v>
                </c:pt>
                <c:pt idx="16">
                  <c:v>998</c:v>
                </c:pt>
                <c:pt idx="17">
                  <c:v>998</c:v>
                </c:pt>
                <c:pt idx="18">
                  <c:v>998</c:v>
                </c:pt>
                <c:pt idx="19">
                  <c:v>998</c:v>
                </c:pt>
                <c:pt idx="20">
                  <c:v>998</c:v>
                </c:pt>
                <c:pt idx="21">
                  <c:v>998</c:v>
                </c:pt>
                <c:pt idx="22">
                  <c:v>998</c:v>
                </c:pt>
                <c:pt idx="23">
                  <c:v>998</c:v>
                </c:pt>
                <c:pt idx="24">
                  <c:v>998</c:v>
                </c:pt>
                <c:pt idx="25">
                  <c:v>998</c:v>
                </c:pt>
                <c:pt idx="26">
                  <c:v>998</c:v>
                </c:pt>
                <c:pt idx="27">
                  <c:v>998</c:v>
                </c:pt>
                <c:pt idx="28">
                  <c:v>998</c:v>
                </c:pt>
                <c:pt idx="29">
                  <c:v>962.2</c:v>
                </c:pt>
                <c:pt idx="30">
                  <c:v>818.2</c:v>
                </c:pt>
                <c:pt idx="31">
                  <c:v>806.75</c:v>
                </c:pt>
                <c:pt idx="32">
                  <c:v>892.8</c:v>
                </c:pt>
                <c:pt idx="33">
                  <c:v>943.8</c:v>
                </c:pt>
                <c:pt idx="34">
                  <c:v>1054.6666666666667</c:v>
                </c:pt>
                <c:pt idx="35">
                  <c:v>1055</c:v>
                </c:pt>
                <c:pt idx="36">
                  <c:v>1096</c:v>
                </c:pt>
                <c:pt idx="37">
                  <c:v>999</c:v>
                </c:pt>
                <c:pt idx="38">
                  <c:v>1078.2</c:v>
                </c:pt>
                <c:pt idx="39">
                  <c:v>1242.7</c:v>
                </c:pt>
                <c:pt idx="40">
                  <c:v>1602.3</c:v>
                </c:pt>
                <c:pt idx="41">
                  <c:v>1527.6</c:v>
                </c:pt>
                <c:pt idx="42">
                  <c:v>1602.5</c:v>
                </c:pt>
                <c:pt idx="43">
                  <c:v>1339</c:v>
                </c:pt>
                <c:pt idx="44">
                  <c:v>1255.8333333333333</c:v>
                </c:pt>
                <c:pt idx="45">
                  <c:v>1118</c:v>
                </c:pt>
                <c:pt idx="46">
                  <c:v>1204.9000000000001</c:v>
                </c:pt>
                <c:pt idx="47">
                  <c:v>1167.6666666666667</c:v>
                </c:pt>
                <c:pt idx="48">
                  <c:v>1213.3333333333333</c:v>
                </c:pt>
                <c:pt idx="49">
                  <c:v>1220</c:v>
                </c:pt>
                <c:pt idx="50">
                  <c:v>1220</c:v>
                </c:pt>
                <c:pt idx="51">
                  <c:v>1220</c:v>
                </c:pt>
                <c:pt idx="52">
                  <c:v>1220</c:v>
                </c:pt>
                <c:pt idx="53">
                  <c:v>1220</c:v>
                </c:pt>
                <c:pt idx="54">
                  <c:v>1220</c:v>
                </c:pt>
                <c:pt idx="55">
                  <c:v>1220</c:v>
                </c:pt>
                <c:pt idx="56">
                  <c:v>1239</c:v>
                </c:pt>
                <c:pt idx="57">
                  <c:v>1253</c:v>
                </c:pt>
                <c:pt idx="58">
                  <c:v>1249</c:v>
                </c:pt>
                <c:pt idx="59">
                  <c:v>1230</c:v>
                </c:pt>
                <c:pt idx="60">
                  <c:v>1156.3</c:v>
                </c:pt>
                <c:pt idx="61">
                  <c:v>1140.5</c:v>
                </c:pt>
                <c:pt idx="62">
                  <c:v>1143.5</c:v>
                </c:pt>
                <c:pt idx="63">
                  <c:v>1159.5999999999999</c:v>
                </c:pt>
                <c:pt idx="64">
                  <c:v>1199.2</c:v>
                </c:pt>
                <c:pt idx="65">
                  <c:v>1276.4000000000001</c:v>
                </c:pt>
                <c:pt idx="66">
                  <c:v>1336</c:v>
                </c:pt>
                <c:pt idx="67">
                  <c:v>1397.625</c:v>
                </c:pt>
                <c:pt idx="68">
                  <c:v>1477.2</c:v>
                </c:pt>
                <c:pt idx="69">
                  <c:v>1528.2</c:v>
                </c:pt>
                <c:pt idx="70">
                  <c:v>1519.5</c:v>
                </c:pt>
                <c:pt idx="71">
                  <c:v>1554.25</c:v>
                </c:pt>
                <c:pt idx="72">
                  <c:v>1607.7</c:v>
                </c:pt>
                <c:pt idx="73">
                  <c:v>1620.1</c:v>
                </c:pt>
                <c:pt idx="74">
                  <c:v>1578</c:v>
                </c:pt>
                <c:pt idx="75">
                  <c:v>1531.5</c:v>
                </c:pt>
                <c:pt idx="76">
                  <c:v>1450</c:v>
                </c:pt>
                <c:pt idx="77">
                  <c:v>1308.5999999999999</c:v>
                </c:pt>
                <c:pt idx="78">
                  <c:v>1323</c:v>
                </c:pt>
                <c:pt idx="79">
                  <c:v>1358.4</c:v>
                </c:pt>
                <c:pt idx="80">
                  <c:v>1339.2</c:v>
                </c:pt>
                <c:pt idx="81">
                  <c:v>1283.5</c:v>
                </c:pt>
                <c:pt idx="82">
                  <c:v>1200.5999999999999</c:v>
                </c:pt>
                <c:pt idx="83">
                  <c:v>1181</c:v>
                </c:pt>
                <c:pt idx="84">
                  <c:v>1218</c:v>
                </c:pt>
                <c:pt idx="85">
                  <c:v>1223.5</c:v>
                </c:pt>
                <c:pt idx="86">
                  <c:v>1205</c:v>
                </c:pt>
                <c:pt idx="87">
                  <c:v>1170.4166666666667</c:v>
                </c:pt>
                <c:pt idx="88">
                  <c:v>1071.2</c:v>
                </c:pt>
                <c:pt idx="89">
                  <c:v>994.6</c:v>
                </c:pt>
                <c:pt idx="90">
                  <c:v>1122.2</c:v>
                </c:pt>
                <c:pt idx="91">
                  <c:v>1163.3</c:v>
                </c:pt>
                <c:pt idx="92">
                  <c:v>1125.5</c:v>
                </c:pt>
                <c:pt idx="93">
                  <c:v>1134.8</c:v>
                </c:pt>
                <c:pt idx="94">
                  <c:v>1106.3</c:v>
                </c:pt>
                <c:pt idx="95">
                  <c:v>1084</c:v>
                </c:pt>
                <c:pt idx="96">
                  <c:v>1060.625</c:v>
                </c:pt>
                <c:pt idx="97">
                  <c:v>1016.6</c:v>
                </c:pt>
                <c:pt idx="98">
                  <c:v>1021</c:v>
                </c:pt>
                <c:pt idx="99">
                  <c:v>996.33333333333337</c:v>
                </c:pt>
                <c:pt idx="100">
                  <c:v>1002.6666666666666</c:v>
                </c:pt>
                <c:pt idx="101">
                  <c:v>987.1</c:v>
                </c:pt>
                <c:pt idx="102">
                  <c:v>970.9</c:v>
                </c:pt>
                <c:pt idx="103">
                  <c:v>916.5</c:v>
                </c:pt>
                <c:pt idx="104">
                  <c:v>792.9</c:v>
                </c:pt>
                <c:pt idx="105">
                  <c:v>789.2</c:v>
                </c:pt>
                <c:pt idx="106">
                  <c:v>777</c:v>
                </c:pt>
                <c:pt idx="107">
                  <c:v>828.33333333333337</c:v>
                </c:pt>
                <c:pt idx="108">
                  <c:v>822.41666666666663</c:v>
                </c:pt>
                <c:pt idx="109">
                  <c:v>851.2</c:v>
                </c:pt>
                <c:pt idx="110">
                  <c:v>848.8</c:v>
                </c:pt>
                <c:pt idx="111">
                  <c:v>878</c:v>
                </c:pt>
                <c:pt idx="112">
                  <c:v>869.3</c:v>
                </c:pt>
                <c:pt idx="113">
                  <c:v>848.7</c:v>
                </c:pt>
                <c:pt idx="114">
                  <c:v>838.3</c:v>
                </c:pt>
                <c:pt idx="115">
                  <c:v>813.4</c:v>
                </c:pt>
                <c:pt idx="116">
                  <c:v>821.2</c:v>
                </c:pt>
                <c:pt idx="117">
                  <c:v>833.6</c:v>
                </c:pt>
                <c:pt idx="118">
                  <c:v>874.5</c:v>
                </c:pt>
                <c:pt idx="119">
                  <c:v>896.5</c:v>
                </c:pt>
                <c:pt idx="120">
                  <c:v>986.8</c:v>
                </c:pt>
                <c:pt idx="121">
                  <c:v>989.25</c:v>
                </c:pt>
                <c:pt idx="122">
                  <c:v>1005</c:v>
                </c:pt>
                <c:pt idx="123">
                  <c:v>1032.3333333333333</c:v>
                </c:pt>
                <c:pt idx="124">
                  <c:v>1015</c:v>
                </c:pt>
                <c:pt idx="125">
                  <c:v>994</c:v>
                </c:pt>
                <c:pt idx="126">
                  <c:v>954.8</c:v>
                </c:pt>
                <c:pt idx="127">
                  <c:v>943.6</c:v>
                </c:pt>
                <c:pt idx="128">
                  <c:v>949.2</c:v>
                </c:pt>
                <c:pt idx="129">
                  <c:v>935.8</c:v>
                </c:pt>
                <c:pt idx="130">
                  <c:v>934.6</c:v>
                </c:pt>
                <c:pt idx="131">
                  <c:v>935.6</c:v>
                </c:pt>
                <c:pt idx="132">
                  <c:v>951</c:v>
                </c:pt>
                <c:pt idx="133">
                  <c:v>953</c:v>
                </c:pt>
                <c:pt idx="134">
                  <c:v>930.8</c:v>
                </c:pt>
                <c:pt idx="135">
                  <c:v>931.5</c:v>
                </c:pt>
                <c:pt idx="136">
                  <c:v>921.4</c:v>
                </c:pt>
                <c:pt idx="137">
                  <c:v>915</c:v>
                </c:pt>
                <c:pt idx="138">
                  <c:v>913.8</c:v>
                </c:pt>
                <c:pt idx="139">
                  <c:v>910.2</c:v>
                </c:pt>
                <c:pt idx="140">
                  <c:v>916</c:v>
                </c:pt>
                <c:pt idx="141">
                  <c:v>#N/A</c:v>
                </c:pt>
                <c:pt idx="142">
                  <c:v>941.33333333333337</c:v>
                </c:pt>
                <c:pt idx="143">
                  <c:v>928.6</c:v>
                </c:pt>
                <c:pt idx="144">
                  <c:v>921.8</c:v>
                </c:pt>
                <c:pt idx="145">
                  <c:v>891.4</c:v>
                </c:pt>
                <c:pt idx="146">
                  <c:v>849.8</c:v>
                </c:pt>
                <c:pt idx="147">
                  <c:v>837</c:v>
                </c:pt>
                <c:pt idx="148">
                  <c:v>823.33333333333337</c:v>
                </c:pt>
                <c:pt idx="149">
                  <c:v>811.66666666666663</c:v>
                </c:pt>
                <c:pt idx="150">
                  <c:v>828.6</c:v>
                </c:pt>
                <c:pt idx="151">
                  <c:v>822.8</c:v>
                </c:pt>
                <c:pt idx="152">
                  <c:v>832</c:v>
                </c:pt>
                <c:pt idx="153">
                  <c:v>857</c:v>
                </c:pt>
                <c:pt idx="154">
                  <c:v>865</c:v>
                </c:pt>
                <c:pt idx="155">
                  <c:v>882</c:v>
                </c:pt>
                <c:pt idx="156">
                  <c:v>886.2</c:v>
                </c:pt>
                <c:pt idx="157">
                  <c:v>878.2</c:v>
                </c:pt>
                <c:pt idx="158">
                  <c:v>875.75</c:v>
                </c:pt>
                <c:pt idx="159">
                  <c:v>872.4</c:v>
                </c:pt>
                <c:pt idx="160">
                  <c:v>857</c:v>
                </c:pt>
                <c:pt idx="161">
                  <c:v>847</c:v>
                </c:pt>
                <c:pt idx="162">
                  <c:v>856.4</c:v>
                </c:pt>
                <c:pt idx="163">
                  <c:v>851.4</c:v>
                </c:pt>
                <c:pt idx="164">
                  <c:v>857.4</c:v>
                </c:pt>
                <c:pt idx="165">
                  <c:v>854.2</c:v>
                </c:pt>
                <c:pt idx="166">
                  <c:v>851.4</c:v>
                </c:pt>
                <c:pt idx="167">
                  <c:v>843.8</c:v>
                </c:pt>
                <c:pt idx="168">
                  <c:v>837.2</c:v>
                </c:pt>
                <c:pt idx="169">
                  <c:v>844</c:v>
                </c:pt>
                <c:pt idx="170">
                  <c:v>845.4</c:v>
                </c:pt>
                <c:pt idx="171">
                  <c:v>859.16666666666663</c:v>
                </c:pt>
                <c:pt idx="172">
                  <c:v>868</c:v>
                </c:pt>
                <c:pt idx="173">
                  <c:v>872</c:v>
                </c:pt>
                <c:pt idx="174">
                  <c:v>872</c:v>
                </c:pt>
                <c:pt idx="175">
                  <c:v>862.4</c:v>
                </c:pt>
                <c:pt idx="176">
                  <c:v>844</c:v>
                </c:pt>
                <c:pt idx="177">
                  <c:v>859</c:v>
                </c:pt>
                <c:pt idx="178">
                  <c:v>856.4</c:v>
                </c:pt>
                <c:pt idx="179">
                  <c:v>851.2</c:v>
                </c:pt>
                <c:pt idx="180">
                  <c:v>847.4</c:v>
                </c:pt>
                <c:pt idx="181">
                  <c:v>835</c:v>
                </c:pt>
                <c:pt idx="182">
                  <c:v>826.2</c:v>
                </c:pt>
                <c:pt idx="183">
                  <c:v>818.8</c:v>
                </c:pt>
                <c:pt idx="184">
                  <c:v>802.6</c:v>
                </c:pt>
                <c:pt idx="185">
                  <c:v>781.4</c:v>
                </c:pt>
                <c:pt idx="186">
                  <c:v>763.4</c:v>
                </c:pt>
                <c:pt idx="187">
                  <c:v>770.75</c:v>
                </c:pt>
                <c:pt idx="188">
                  <c:v>772.8</c:v>
                </c:pt>
                <c:pt idx="189">
                  <c:v>767</c:v>
                </c:pt>
                <c:pt idx="190">
                  <c:v>759</c:v>
                </c:pt>
                <c:pt idx="191">
                  <c:v>759</c:v>
                </c:pt>
                <c:pt idx="192">
                  <c:v>758.75</c:v>
                </c:pt>
                <c:pt idx="193">
                  <c:v>750.4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20-4801-ABC0-3CEA38727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237791"/>
        <c:axId val="2134237311"/>
      </c:lineChart>
      <c:dateAx>
        <c:axId val="836683968"/>
        <c:scaling>
          <c:orientation val="minMax"/>
          <c:min val="44972"/>
        </c:scaling>
        <c:delete val="0"/>
        <c:axPos val="b"/>
        <c:numFmt formatCode="yyyy\-mm\-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  <c:majorUnit val="43"/>
        <c:majorTimeUnit val="days"/>
      </c:date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2134237311"/>
        <c:scaling>
          <c:orientation val="minMax"/>
          <c:min val="400"/>
        </c:scaling>
        <c:delete val="0"/>
        <c:axPos val="r"/>
        <c:numFmt formatCode="#,##0.00_ " sourceLinked="1"/>
        <c:majorTickMark val="out"/>
        <c:minorTickMark val="none"/>
        <c:tickLblPos val="nextTo"/>
        <c:spPr>
          <a:ln>
            <a:noFill/>
          </a:ln>
        </c:spPr>
        <c:crossAx val="2134237791"/>
        <c:crosses val="max"/>
        <c:crossBetween val="between"/>
      </c:valAx>
      <c:dateAx>
        <c:axId val="2134237791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2134237311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342163585245095"/>
          <c:h val="0.164949322465283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7.6879128260626192E-2"/>
          <c:w val="0.8580465665607635"/>
          <c:h val="0.73026943314550141"/>
        </c:manualLayout>
      </c:layout>
      <c:lineChart>
        <c:grouping val="standard"/>
        <c:varyColors val="0"/>
        <c:ser>
          <c:idx val="1"/>
          <c:order val="0"/>
          <c:tx>
            <c:strRef>
              <c:f>PPI近月利用CRBPMI!$F$21:$F$25</c:f>
              <c:strCache>
                <c:ptCount val="5"/>
                <c:pt idx="0">
                  <c:v>Wind</c:v>
                </c:pt>
                <c:pt idx="1">
                  <c:v>中国:PPI:全部工业品:当月同比</c:v>
                </c:pt>
                <c:pt idx="2">
                  <c:v>%</c:v>
                </c:pt>
                <c:pt idx="3">
                  <c:v>国家统计局</c:v>
                </c:pt>
                <c:pt idx="4">
                  <c:v>2025-02-09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PPI近月利用CRBPMI!$E$26:$E$943</c:f>
              <c:numCache>
                <c:formatCode>yyyy\-mm</c:formatCode>
                <c:ptCount val="918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  <c:pt idx="123">
                  <c:v>41973</c:v>
                </c:pt>
                <c:pt idx="124">
                  <c:v>41943</c:v>
                </c:pt>
                <c:pt idx="125">
                  <c:v>41912</c:v>
                </c:pt>
                <c:pt idx="126">
                  <c:v>41882</c:v>
                </c:pt>
                <c:pt idx="127">
                  <c:v>41851</c:v>
                </c:pt>
                <c:pt idx="128">
                  <c:v>41820</c:v>
                </c:pt>
                <c:pt idx="129">
                  <c:v>41790</c:v>
                </c:pt>
                <c:pt idx="130">
                  <c:v>41759</c:v>
                </c:pt>
                <c:pt idx="131">
                  <c:v>41729</c:v>
                </c:pt>
                <c:pt idx="132">
                  <c:v>41698</c:v>
                </c:pt>
                <c:pt idx="133">
                  <c:v>41670</c:v>
                </c:pt>
                <c:pt idx="134">
                  <c:v>41639</c:v>
                </c:pt>
                <c:pt idx="135">
                  <c:v>41608</c:v>
                </c:pt>
                <c:pt idx="136">
                  <c:v>41578</c:v>
                </c:pt>
                <c:pt idx="137">
                  <c:v>41547</c:v>
                </c:pt>
                <c:pt idx="138">
                  <c:v>41517</c:v>
                </c:pt>
                <c:pt idx="139">
                  <c:v>41486</c:v>
                </c:pt>
                <c:pt idx="140">
                  <c:v>41455</c:v>
                </c:pt>
                <c:pt idx="141">
                  <c:v>41425</c:v>
                </c:pt>
                <c:pt idx="142">
                  <c:v>41394</c:v>
                </c:pt>
                <c:pt idx="143">
                  <c:v>41364</c:v>
                </c:pt>
                <c:pt idx="144">
                  <c:v>41333</c:v>
                </c:pt>
                <c:pt idx="145">
                  <c:v>41305</c:v>
                </c:pt>
                <c:pt idx="146">
                  <c:v>41274</c:v>
                </c:pt>
                <c:pt idx="147">
                  <c:v>41243</c:v>
                </c:pt>
                <c:pt idx="148">
                  <c:v>41213</c:v>
                </c:pt>
                <c:pt idx="149">
                  <c:v>41182</c:v>
                </c:pt>
                <c:pt idx="150">
                  <c:v>41152</c:v>
                </c:pt>
                <c:pt idx="151">
                  <c:v>41121</c:v>
                </c:pt>
                <c:pt idx="152">
                  <c:v>41090</c:v>
                </c:pt>
                <c:pt idx="153">
                  <c:v>41060</c:v>
                </c:pt>
                <c:pt idx="154">
                  <c:v>41029</c:v>
                </c:pt>
                <c:pt idx="155">
                  <c:v>40999</c:v>
                </c:pt>
                <c:pt idx="156">
                  <c:v>40968</c:v>
                </c:pt>
                <c:pt idx="157">
                  <c:v>40939</c:v>
                </c:pt>
                <c:pt idx="158">
                  <c:v>40908</c:v>
                </c:pt>
                <c:pt idx="159">
                  <c:v>40877</c:v>
                </c:pt>
                <c:pt idx="160">
                  <c:v>40847</c:v>
                </c:pt>
                <c:pt idx="161">
                  <c:v>40816</c:v>
                </c:pt>
                <c:pt idx="162">
                  <c:v>40786</c:v>
                </c:pt>
                <c:pt idx="163">
                  <c:v>40755</c:v>
                </c:pt>
                <c:pt idx="164">
                  <c:v>40724</c:v>
                </c:pt>
                <c:pt idx="165">
                  <c:v>40694</c:v>
                </c:pt>
                <c:pt idx="166">
                  <c:v>40663</c:v>
                </c:pt>
                <c:pt idx="167">
                  <c:v>40633</c:v>
                </c:pt>
                <c:pt idx="168">
                  <c:v>40602</c:v>
                </c:pt>
                <c:pt idx="169">
                  <c:v>40574</c:v>
                </c:pt>
                <c:pt idx="170">
                  <c:v>40543</c:v>
                </c:pt>
                <c:pt idx="171">
                  <c:v>40512</c:v>
                </c:pt>
                <c:pt idx="172">
                  <c:v>40482</c:v>
                </c:pt>
                <c:pt idx="173">
                  <c:v>40451</c:v>
                </c:pt>
                <c:pt idx="174">
                  <c:v>40421</c:v>
                </c:pt>
                <c:pt idx="175">
                  <c:v>40390</c:v>
                </c:pt>
                <c:pt idx="176">
                  <c:v>40359</c:v>
                </c:pt>
                <c:pt idx="177">
                  <c:v>40329</c:v>
                </c:pt>
                <c:pt idx="178">
                  <c:v>40298</c:v>
                </c:pt>
                <c:pt idx="179">
                  <c:v>40268</c:v>
                </c:pt>
                <c:pt idx="180">
                  <c:v>40237</c:v>
                </c:pt>
                <c:pt idx="181">
                  <c:v>40209</c:v>
                </c:pt>
                <c:pt idx="182">
                  <c:v>40178</c:v>
                </c:pt>
                <c:pt idx="183">
                  <c:v>40147</c:v>
                </c:pt>
                <c:pt idx="184">
                  <c:v>40117</c:v>
                </c:pt>
                <c:pt idx="185">
                  <c:v>40086</c:v>
                </c:pt>
                <c:pt idx="186">
                  <c:v>40056</c:v>
                </c:pt>
                <c:pt idx="187">
                  <c:v>40025</c:v>
                </c:pt>
                <c:pt idx="188">
                  <c:v>39994</c:v>
                </c:pt>
                <c:pt idx="189">
                  <c:v>39964</c:v>
                </c:pt>
                <c:pt idx="190">
                  <c:v>39933</c:v>
                </c:pt>
                <c:pt idx="191">
                  <c:v>39903</c:v>
                </c:pt>
                <c:pt idx="192">
                  <c:v>39872</c:v>
                </c:pt>
                <c:pt idx="193">
                  <c:v>39844</c:v>
                </c:pt>
                <c:pt idx="194">
                  <c:v>39813</c:v>
                </c:pt>
                <c:pt idx="195">
                  <c:v>39782</c:v>
                </c:pt>
                <c:pt idx="196">
                  <c:v>39752</c:v>
                </c:pt>
                <c:pt idx="197">
                  <c:v>39721</c:v>
                </c:pt>
                <c:pt idx="198">
                  <c:v>39691</c:v>
                </c:pt>
                <c:pt idx="199">
                  <c:v>39660</c:v>
                </c:pt>
                <c:pt idx="200">
                  <c:v>39629</c:v>
                </c:pt>
                <c:pt idx="201">
                  <c:v>39599</c:v>
                </c:pt>
                <c:pt idx="202">
                  <c:v>39568</c:v>
                </c:pt>
                <c:pt idx="203">
                  <c:v>39538</c:v>
                </c:pt>
                <c:pt idx="204">
                  <c:v>39507</c:v>
                </c:pt>
                <c:pt idx="205">
                  <c:v>39478</c:v>
                </c:pt>
                <c:pt idx="206">
                  <c:v>39447</c:v>
                </c:pt>
                <c:pt idx="207">
                  <c:v>39416</c:v>
                </c:pt>
                <c:pt idx="208">
                  <c:v>39386</c:v>
                </c:pt>
                <c:pt idx="209">
                  <c:v>39355</c:v>
                </c:pt>
                <c:pt idx="210">
                  <c:v>39325</c:v>
                </c:pt>
                <c:pt idx="211">
                  <c:v>39294</c:v>
                </c:pt>
                <c:pt idx="212">
                  <c:v>39263</c:v>
                </c:pt>
                <c:pt idx="213">
                  <c:v>39233</c:v>
                </c:pt>
                <c:pt idx="214">
                  <c:v>39202</c:v>
                </c:pt>
                <c:pt idx="215">
                  <c:v>39172</c:v>
                </c:pt>
                <c:pt idx="216">
                  <c:v>39141</c:v>
                </c:pt>
                <c:pt idx="217">
                  <c:v>39113</c:v>
                </c:pt>
                <c:pt idx="218">
                  <c:v>39082</c:v>
                </c:pt>
                <c:pt idx="219">
                  <c:v>39051</c:v>
                </c:pt>
                <c:pt idx="220">
                  <c:v>39021</c:v>
                </c:pt>
                <c:pt idx="221">
                  <c:v>38990</c:v>
                </c:pt>
                <c:pt idx="222">
                  <c:v>38960</c:v>
                </c:pt>
                <c:pt idx="223">
                  <c:v>38929</c:v>
                </c:pt>
                <c:pt idx="224">
                  <c:v>38898</c:v>
                </c:pt>
                <c:pt idx="225">
                  <c:v>38868</c:v>
                </c:pt>
                <c:pt idx="226">
                  <c:v>38837</c:v>
                </c:pt>
                <c:pt idx="227">
                  <c:v>38807</c:v>
                </c:pt>
                <c:pt idx="228">
                  <c:v>38776</c:v>
                </c:pt>
                <c:pt idx="229">
                  <c:v>38748</c:v>
                </c:pt>
                <c:pt idx="230">
                  <c:v>38717</c:v>
                </c:pt>
                <c:pt idx="231">
                  <c:v>38686</c:v>
                </c:pt>
                <c:pt idx="232">
                  <c:v>38656</c:v>
                </c:pt>
                <c:pt idx="233">
                  <c:v>38625</c:v>
                </c:pt>
                <c:pt idx="234">
                  <c:v>38595</c:v>
                </c:pt>
                <c:pt idx="235">
                  <c:v>38564</c:v>
                </c:pt>
                <c:pt idx="236">
                  <c:v>38533</c:v>
                </c:pt>
                <c:pt idx="237">
                  <c:v>38503</c:v>
                </c:pt>
                <c:pt idx="238">
                  <c:v>38472</c:v>
                </c:pt>
                <c:pt idx="239">
                  <c:v>38442</c:v>
                </c:pt>
                <c:pt idx="240">
                  <c:v>38411</c:v>
                </c:pt>
                <c:pt idx="241">
                  <c:v>38383</c:v>
                </c:pt>
                <c:pt idx="242">
                  <c:v>38352</c:v>
                </c:pt>
                <c:pt idx="243">
                  <c:v>38321</c:v>
                </c:pt>
                <c:pt idx="244">
                  <c:v>38291</c:v>
                </c:pt>
                <c:pt idx="245">
                  <c:v>38260</c:v>
                </c:pt>
                <c:pt idx="246">
                  <c:v>38230</c:v>
                </c:pt>
                <c:pt idx="247">
                  <c:v>38199</c:v>
                </c:pt>
                <c:pt idx="248">
                  <c:v>38168</c:v>
                </c:pt>
                <c:pt idx="249">
                  <c:v>38138</c:v>
                </c:pt>
                <c:pt idx="250">
                  <c:v>38107</c:v>
                </c:pt>
                <c:pt idx="251">
                  <c:v>38077</c:v>
                </c:pt>
                <c:pt idx="252">
                  <c:v>38046</c:v>
                </c:pt>
                <c:pt idx="253">
                  <c:v>38017</c:v>
                </c:pt>
                <c:pt idx="254">
                  <c:v>37986</c:v>
                </c:pt>
                <c:pt idx="255">
                  <c:v>37955</c:v>
                </c:pt>
                <c:pt idx="256">
                  <c:v>37925</c:v>
                </c:pt>
                <c:pt idx="257">
                  <c:v>37894</c:v>
                </c:pt>
                <c:pt idx="258">
                  <c:v>37864</c:v>
                </c:pt>
                <c:pt idx="259">
                  <c:v>37833</c:v>
                </c:pt>
                <c:pt idx="260">
                  <c:v>37802</c:v>
                </c:pt>
                <c:pt idx="261">
                  <c:v>37772</c:v>
                </c:pt>
                <c:pt idx="262">
                  <c:v>37741</c:v>
                </c:pt>
                <c:pt idx="263">
                  <c:v>37711</c:v>
                </c:pt>
                <c:pt idx="264">
                  <c:v>37680</c:v>
                </c:pt>
                <c:pt idx="265">
                  <c:v>37652</c:v>
                </c:pt>
                <c:pt idx="266">
                  <c:v>37621</c:v>
                </c:pt>
                <c:pt idx="267">
                  <c:v>37590</c:v>
                </c:pt>
                <c:pt idx="268">
                  <c:v>37560</c:v>
                </c:pt>
                <c:pt idx="269">
                  <c:v>37529</c:v>
                </c:pt>
                <c:pt idx="270">
                  <c:v>37499</c:v>
                </c:pt>
                <c:pt idx="271">
                  <c:v>37468</c:v>
                </c:pt>
                <c:pt idx="272">
                  <c:v>37437</c:v>
                </c:pt>
                <c:pt idx="273">
                  <c:v>37407</c:v>
                </c:pt>
                <c:pt idx="274">
                  <c:v>37376</c:v>
                </c:pt>
                <c:pt idx="275">
                  <c:v>37346</c:v>
                </c:pt>
                <c:pt idx="276">
                  <c:v>37315</c:v>
                </c:pt>
                <c:pt idx="277">
                  <c:v>37287</c:v>
                </c:pt>
                <c:pt idx="278">
                  <c:v>37256</c:v>
                </c:pt>
                <c:pt idx="279">
                  <c:v>37225</c:v>
                </c:pt>
                <c:pt idx="280">
                  <c:v>37195</c:v>
                </c:pt>
                <c:pt idx="281">
                  <c:v>37164</c:v>
                </c:pt>
                <c:pt idx="282">
                  <c:v>37134</c:v>
                </c:pt>
                <c:pt idx="283">
                  <c:v>37103</c:v>
                </c:pt>
                <c:pt idx="284">
                  <c:v>37072</c:v>
                </c:pt>
                <c:pt idx="285">
                  <c:v>37042</c:v>
                </c:pt>
                <c:pt idx="286">
                  <c:v>37011</c:v>
                </c:pt>
                <c:pt idx="287">
                  <c:v>36981</c:v>
                </c:pt>
                <c:pt idx="288">
                  <c:v>36950</c:v>
                </c:pt>
                <c:pt idx="289">
                  <c:v>36922</c:v>
                </c:pt>
                <c:pt idx="290">
                  <c:v>36891</c:v>
                </c:pt>
                <c:pt idx="291">
                  <c:v>36860</c:v>
                </c:pt>
                <c:pt idx="292">
                  <c:v>36830</c:v>
                </c:pt>
                <c:pt idx="293">
                  <c:v>36799</c:v>
                </c:pt>
                <c:pt idx="294">
                  <c:v>36769</c:v>
                </c:pt>
                <c:pt idx="295">
                  <c:v>36738</c:v>
                </c:pt>
                <c:pt idx="296">
                  <c:v>36707</c:v>
                </c:pt>
              </c:numCache>
            </c:numRef>
          </c:cat>
          <c:val>
            <c:numRef>
              <c:f>PPI近月利用CRBPMI!$F$26:$F$943</c:f>
              <c:numCache>
                <c:formatCode>#,##0.00_ </c:formatCode>
                <c:ptCount val="918"/>
                <c:pt idx="0">
                  <c:v>0</c:v>
                </c:pt>
                <c:pt idx="1">
                  <c:v>-2.2999999999999998</c:v>
                </c:pt>
                <c:pt idx="2">
                  <c:v>-2.2999999999999998</c:v>
                </c:pt>
                <c:pt idx="3">
                  <c:v>-2.5</c:v>
                </c:pt>
                <c:pt idx="4">
                  <c:v>-2.9</c:v>
                </c:pt>
                <c:pt idx="5">
                  <c:v>-2.8</c:v>
                </c:pt>
                <c:pt idx="6">
                  <c:v>-1.8</c:v>
                </c:pt>
                <c:pt idx="7">
                  <c:v>-0.8</c:v>
                </c:pt>
                <c:pt idx="8">
                  <c:v>-0.8</c:v>
                </c:pt>
                <c:pt idx="9">
                  <c:v>-1.4</c:v>
                </c:pt>
                <c:pt idx="10">
                  <c:v>-2.5</c:v>
                </c:pt>
                <c:pt idx="11">
                  <c:v>-2.8</c:v>
                </c:pt>
                <c:pt idx="12">
                  <c:v>-2.7</c:v>
                </c:pt>
                <c:pt idx="13">
                  <c:v>-2.5</c:v>
                </c:pt>
                <c:pt idx="14">
                  <c:v>-2.7</c:v>
                </c:pt>
                <c:pt idx="15">
                  <c:v>-3</c:v>
                </c:pt>
                <c:pt idx="16">
                  <c:v>-2.6</c:v>
                </c:pt>
                <c:pt idx="17">
                  <c:v>-2.5</c:v>
                </c:pt>
                <c:pt idx="18">
                  <c:v>-3</c:v>
                </c:pt>
                <c:pt idx="19">
                  <c:v>-4.4000000000000004</c:v>
                </c:pt>
                <c:pt idx="20">
                  <c:v>-5.4</c:v>
                </c:pt>
                <c:pt idx="21">
                  <c:v>-4.5999999999999996</c:v>
                </c:pt>
                <c:pt idx="22">
                  <c:v>-3.6</c:v>
                </c:pt>
                <c:pt idx="23">
                  <c:v>-2.5</c:v>
                </c:pt>
                <c:pt idx="24">
                  <c:v>-1.4</c:v>
                </c:pt>
                <c:pt idx="25">
                  <c:v>-0.8</c:v>
                </c:pt>
                <c:pt idx="26">
                  <c:v>-0.7</c:v>
                </c:pt>
                <c:pt idx="27">
                  <c:v>-1.3</c:v>
                </c:pt>
                <c:pt idx="28">
                  <c:v>-1.3</c:v>
                </c:pt>
                <c:pt idx="29">
                  <c:v>0.9</c:v>
                </c:pt>
                <c:pt idx="30">
                  <c:v>2.2999999999999998</c:v>
                </c:pt>
                <c:pt idx="31">
                  <c:v>4.2</c:v>
                </c:pt>
                <c:pt idx="32">
                  <c:v>6.1</c:v>
                </c:pt>
                <c:pt idx="33">
                  <c:v>6.4</c:v>
                </c:pt>
                <c:pt idx="34">
                  <c:v>8</c:v>
                </c:pt>
                <c:pt idx="35">
                  <c:v>8.3000000000000007</c:v>
                </c:pt>
                <c:pt idx="36">
                  <c:v>8.8000000000000007</c:v>
                </c:pt>
                <c:pt idx="37">
                  <c:v>9.1</c:v>
                </c:pt>
                <c:pt idx="38">
                  <c:v>10.3</c:v>
                </c:pt>
                <c:pt idx="39">
                  <c:v>12.9</c:v>
                </c:pt>
                <c:pt idx="40">
                  <c:v>13.5</c:v>
                </c:pt>
                <c:pt idx="41">
                  <c:v>10.7</c:v>
                </c:pt>
                <c:pt idx="42">
                  <c:v>9.5</c:v>
                </c:pt>
                <c:pt idx="43">
                  <c:v>9</c:v>
                </c:pt>
                <c:pt idx="44">
                  <c:v>8.8000000000000007</c:v>
                </c:pt>
                <c:pt idx="45">
                  <c:v>9</c:v>
                </c:pt>
                <c:pt idx="46">
                  <c:v>6.8</c:v>
                </c:pt>
                <c:pt idx="47">
                  <c:v>4.4000000000000004</c:v>
                </c:pt>
                <c:pt idx="48">
                  <c:v>1.7</c:v>
                </c:pt>
                <c:pt idx="49">
                  <c:v>0.3</c:v>
                </c:pt>
                <c:pt idx="50">
                  <c:v>-0.4</c:v>
                </c:pt>
                <c:pt idx="51">
                  <c:v>-1.5</c:v>
                </c:pt>
                <c:pt idx="52">
                  <c:v>-2.1</c:v>
                </c:pt>
                <c:pt idx="53">
                  <c:v>-2.1</c:v>
                </c:pt>
                <c:pt idx="54">
                  <c:v>-2</c:v>
                </c:pt>
                <c:pt idx="55">
                  <c:v>-2.4</c:v>
                </c:pt>
                <c:pt idx="56">
                  <c:v>-3</c:v>
                </c:pt>
                <c:pt idx="57">
                  <c:v>-3.7</c:v>
                </c:pt>
                <c:pt idx="58">
                  <c:v>-3.1</c:v>
                </c:pt>
                <c:pt idx="59">
                  <c:v>-1.5</c:v>
                </c:pt>
                <c:pt idx="60">
                  <c:v>-0.4</c:v>
                </c:pt>
                <c:pt idx="61">
                  <c:v>0.1</c:v>
                </c:pt>
                <c:pt idx="62">
                  <c:v>-0.5</c:v>
                </c:pt>
                <c:pt idx="63">
                  <c:v>-1.4</c:v>
                </c:pt>
                <c:pt idx="64">
                  <c:v>-1.6</c:v>
                </c:pt>
                <c:pt idx="65">
                  <c:v>-1.2</c:v>
                </c:pt>
                <c:pt idx="66">
                  <c:v>-0.8</c:v>
                </c:pt>
                <c:pt idx="67">
                  <c:v>-0.3</c:v>
                </c:pt>
                <c:pt idx="68">
                  <c:v>0</c:v>
                </c:pt>
                <c:pt idx="69">
                  <c:v>0.6</c:v>
                </c:pt>
                <c:pt idx="70">
                  <c:v>0.9</c:v>
                </c:pt>
                <c:pt idx="71">
                  <c:v>0.4</c:v>
                </c:pt>
                <c:pt idx="72">
                  <c:v>0.1</c:v>
                </c:pt>
                <c:pt idx="73">
                  <c:v>0.1</c:v>
                </c:pt>
                <c:pt idx="74">
                  <c:v>0.9</c:v>
                </c:pt>
                <c:pt idx="75">
                  <c:v>2.7</c:v>
                </c:pt>
                <c:pt idx="76">
                  <c:v>3.3</c:v>
                </c:pt>
                <c:pt idx="77">
                  <c:v>3.6</c:v>
                </c:pt>
                <c:pt idx="78">
                  <c:v>4.0999999999999996</c:v>
                </c:pt>
                <c:pt idx="79">
                  <c:v>4.5999999999999996</c:v>
                </c:pt>
                <c:pt idx="80">
                  <c:v>4.7</c:v>
                </c:pt>
                <c:pt idx="81">
                  <c:v>4.0999999999999996</c:v>
                </c:pt>
                <c:pt idx="82">
                  <c:v>3.4</c:v>
                </c:pt>
                <c:pt idx="83">
                  <c:v>3.1</c:v>
                </c:pt>
                <c:pt idx="84">
                  <c:v>3.7</c:v>
                </c:pt>
                <c:pt idx="85">
                  <c:v>4.3</c:v>
                </c:pt>
                <c:pt idx="86">
                  <c:v>4.9000000000000004</c:v>
                </c:pt>
                <c:pt idx="87">
                  <c:v>5.8</c:v>
                </c:pt>
                <c:pt idx="88">
                  <c:v>6.9</c:v>
                </c:pt>
                <c:pt idx="89">
                  <c:v>6.9</c:v>
                </c:pt>
                <c:pt idx="90">
                  <c:v>6.3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6.4</c:v>
                </c:pt>
                <c:pt idx="95">
                  <c:v>7.6</c:v>
                </c:pt>
                <c:pt idx="96">
                  <c:v>7.8</c:v>
                </c:pt>
                <c:pt idx="97">
                  <c:v>6.9</c:v>
                </c:pt>
                <c:pt idx="98">
                  <c:v>5.5</c:v>
                </c:pt>
                <c:pt idx="99">
                  <c:v>3.3</c:v>
                </c:pt>
                <c:pt idx="100">
                  <c:v>1.2</c:v>
                </c:pt>
                <c:pt idx="101">
                  <c:v>0.1</c:v>
                </c:pt>
                <c:pt idx="102">
                  <c:v>-0.8</c:v>
                </c:pt>
                <c:pt idx="103">
                  <c:v>-1.7</c:v>
                </c:pt>
                <c:pt idx="104">
                  <c:v>-2.6</c:v>
                </c:pt>
                <c:pt idx="105">
                  <c:v>-2.8</c:v>
                </c:pt>
                <c:pt idx="106">
                  <c:v>-3.4</c:v>
                </c:pt>
                <c:pt idx="107">
                  <c:v>-4.3</c:v>
                </c:pt>
                <c:pt idx="108">
                  <c:v>-4.9000000000000004</c:v>
                </c:pt>
                <c:pt idx="109">
                  <c:v>-5.3</c:v>
                </c:pt>
                <c:pt idx="110">
                  <c:v>-5.9</c:v>
                </c:pt>
                <c:pt idx="111">
                  <c:v>-5.9</c:v>
                </c:pt>
                <c:pt idx="112">
                  <c:v>-5.9</c:v>
                </c:pt>
                <c:pt idx="113">
                  <c:v>-5.9450000000000003</c:v>
                </c:pt>
                <c:pt idx="114">
                  <c:v>-5.9226999999999999</c:v>
                </c:pt>
                <c:pt idx="115">
                  <c:v>-5.3692000000000002</c:v>
                </c:pt>
                <c:pt idx="116">
                  <c:v>-4.8135000000000003</c:v>
                </c:pt>
                <c:pt idx="117">
                  <c:v>-4.6070000000000002</c:v>
                </c:pt>
                <c:pt idx="118">
                  <c:v>-4.5724999999999998</c:v>
                </c:pt>
                <c:pt idx="119">
                  <c:v>-4.5602999999999998</c:v>
                </c:pt>
                <c:pt idx="120">
                  <c:v>-4.7976000000000001</c:v>
                </c:pt>
                <c:pt idx="121">
                  <c:v>-4.3201999999999998</c:v>
                </c:pt>
                <c:pt idx="122">
                  <c:v>-3.3151999999999999</c:v>
                </c:pt>
                <c:pt idx="123">
                  <c:v>-2.6928000000000001</c:v>
                </c:pt>
                <c:pt idx="124">
                  <c:v>-2.2427999999999999</c:v>
                </c:pt>
                <c:pt idx="125">
                  <c:v>-1.7996000000000001</c:v>
                </c:pt>
                <c:pt idx="126">
                  <c:v>-1.2038</c:v>
                </c:pt>
                <c:pt idx="127">
                  <c:v>-0.86880000000000002</c:v>
                </c:pt>
                <c:pt idx="128">
                  <c:v>-1.1092</c:v>
                </c:pt>
                <c:pt idx="129">
                  <c:v>-1.4463999999999999</c:v>
                </c:pt>
                <c:pt idx="130">
                  <c:v>-2.0042</c:v>
                </c:pt>
                <c:pt idx="131">
                  <c:v>-2.3018999999999998</c:v>
                </c:pt>
                <c:pt idx="132">
                  <c:v>-2</c:v>
                </c:pt>
                <c:pt idx="133">
                  <c:v>-1.64</c:v>
                </c:pt>
                <c:pt idx="134">
                  <c:v>-1.36</c:v>
                </c:pt>
                <c:pt idx="135">
                  <c:v>-1.42</c:v>
                </c:pt>
                <c:pt idx="136">
                  <c:v>-1.51</c:v>
                </c:pt>
                <c:pt idx="137">
                  <c:v>-1.34</c:v>
                </c:pt>
                <c:pt idx="138">
                  <c:v>-1.62</c:v>
                </c:pt>
                <c:pt idx="139">
                  <c:v>-2.27</c:v>
                </c:pt>
                <c:pt idx="140">
                  <c:v>-2.7</c:v>
                </c:pt>
                <c:pt idx="141">
                  <c:v>-2.87</c:v>
                </c:pt>
                <c:pt idx="142">
                  <c:v>-2.62</c:v>
                </c:pt>
                <c:pt idx="143">
                  <c:v>-1.92</c:v>
                </c:pt>
                <c:pt idx="144">
                  <c:v>-1.63</c:v>
                </c:pt>
                <c:pt idx="145">
                  <c:v>-1.64</c:v>
                </c:pt>
                <c:pt idx="146">
                  <c:v>-1.94</c:v>
                </c:pt>
                <c:pt idx="147">
                  <c:v>-2.2000000000000002</c:v>
                </c:pt>
                <c:pt idx="148">
                  <c:v>-2.76</c:v>
                </c:pt>
                <c:pt idx="149">
                  <c:v>-3.55</c:v>
                </c:pt>
                <c:pt idx="150">
                  <c:v>-3.48</c:v>
                </c:pt>
                <c:pt idx="151">
                  <c:v>-2.87</c:v>
                </c:pt>
                <c:pt idx="152">
                  <c:v>-2.08</c:v>
                </c:pt>
                <c:pt idx="153">
                  <c:v>-1.4</c:v>
                </c:pt>
                <c:pt idx="154">
                  <c:v>-0.7</c:v>
                </c:pt>
                <c:pt idx="155">
                  <c:v>-0.32</c:v>
                </c:pt>
                <c:pt idx="156">
                  <c:v>0.03</c:v>
                </c:pt>
                <c:pt idx="157">
                  <c:v>0.73</c:v>
                </c:pt>
                <c:pt idx="158">
                  <c:v>1.69</c:v>
                </c:pt>
                <c:pt idx="159">
                  <c:v>2.72</c:v>
                </c:pt>
                <c:pt idx="160">
                  <c:v>5</c:v>
                </c:pt>
                <c:pt idx="161">
                  <c:v>6.52</c:v>
                </c:pt>
                <c:pt idx="162">
                  <c:v>7.25</c:v>
                </c:pt>
                <c:pt idx="163">
                  <c:v>7.54</c:v>
                </c:pt>
                <c:pt idx="164">
                  <c:v>7.12</c:v>
                </c:pt>
                <c:pt idx="165">
                  <c:v>6.79</c:v>
                </c:pt>
                <c:pt idx="166">
                  <c:v>6.82</c:v>
                </c:pt>
                <c:pt idx="167">
                  <c:v>7.31</c:v>
                </c:pt>
                <c:pt idx="168">
                  <c:v>7.23</c:v>
                </c:pt>
                <c:pt idx="169">
                  <c:v>6.6</c:v>
                </c:pt>
                <c:pt idx="170">
                  <c:v>5.93</c:v>
                </c:pt>
                <c:pt idx="171">
                  <c:v>6.06</c:v>
                </c:pt>
                <c:pt idx="172">
                  <c:v>5.04</c:v>
                </c:pt>
                <c:pt idx="173">
                  <c:v>4.33</c:v>
                </c:pt>
                <c:pt idx="174">
                  <c:v>4.32</c:v>
                </c:pt>
                <c:pt idx="175">
                  <c:v>4.84</c:v>
                </c:pt>
                <c:pt idx="176">
                  <c:v>6.41</c:v>
                </c:pt>
                <c:pt idx="177">
                  <c:v>7.13</c:v>
                </c:pt>
                <c:pt idx="178">
                  <c:v>6.81</c:v>
                </c:pt>
                <c:pt idx="179">
                  <c:v>5.91</c:v>
                </c:pt>
                <c:pt idx="180">
                  <c:v>5.39</c:v>
                </c:pt>
                <c:pt idx="181">
                  <c:v>4.32</c:v>
                </c:pt>
                <c:pt idx="182">
                  <c:v>1.7</c:v>
                </c:pt>
                <c:pt idx="183">
                  <c:v>-2.08</c:v>
                </c:pt>
                <c:pt idx="184">
                  <c:v>-5.85</c:v>
                </c:pt>
                <c:pt idx="185">
                  <c:v>-6.99</c:v>
                </c:pt>
                <c:pt idx="186">
                  <c:v>-7.86</c:v>
                </c:pt>
                <c:pt idx="187">
                  <c:v>-8.1999999999999993</c:v>
                </c:pt>
                <c:pt idx="188">
                  <c:v>-7.8</c:v>
                </c:pt>
                <c:pt idx="189">
                  <c:v>-7.2</c:v>
                </c:pt>
                <c:pt idx="190">
                  <c:v>-6.6</c:v>
                </c:pt>
                <c:pt idx="191">
                  <c:v>-6</c:v>
                </c:pt>
                <c:pt idx="192">
                  <c:v>-4.47</c:v>
                </c:pt>
                <c:pt idx="193">
                  <c:v>-3.35</c:v>
                </c:pt>
                <c:pt idx="194">
                  <c:v>-1.1399999999999999</c:v>
                </c:pt>
                <c:pt idx="195">
                  <c:v>1.99</c:v>
                </c:pt>
                <c:pt idx="196">
                  <c:v>6.59</c:v>
                </c:pt>
                <c:pt idx="197">
                  <c:v>9.1300000000000008</c:v>
                </c:pt>
                <c:pt idx="198">
                  <c:v>10.06</c:v>
                </c:pt>
                <c:pt idx="199">
                  <c:v>10.029999999999999</c:v>
                </c:pt>
                <c:pt idx="200">
                  <c:v>8.84</c:v>
                </c:pt>
                <c:pt idx="201">
                  <c:v>8.2200000000000006</c:v>
                </c:pt>
                <c:pt idx="202">
                  <c:v>8.1199999999999992</c:v>
                </c:pt>
                <c:pt idx="203">
                  <c:v>7.95</c:v>
                </c:pt>
                <c:pt idx="204">
                  <c:v>6.62</c:v>
                </c:pt>
                <c:pt idx="205">
                  <c:v>6.1</c:v>
                </c:pt>
                <c:pt idx="206">
                  <c:v>5.43</c:v>
                </c:pt>
                <c:pt idx="207">
                  <c:v>4.55</c:v>
                </c:pt>
                <c:pt idx="208">
                  <c:v>3.2</c:v>
                </c:pt>
                <c:pt idx="209">
                  <c:v>2.7</c:v>
                </c:pt>
                <c:pt idx="210">
                  <c:v>2.6</c:v>
                </c:pt>
                <c:pt idx="211">
                  <c:v>2.4</c:v>
                </c:pt>
                <c:pt idx="212">
                  <c:v>2.4900000000000002</c:v>
                </c:pt>
                <c:pt idx="213">
                  <c:v>2.8</c:v>
                </c:pt>
                <c:pt idx="214">
                  <c:v>2.9</c:v>
                </c:pt>
                <c:pt idx="215">
                  <c:v>2.7</c:v>
                </c:pt>
                <c:pt idx="216">
                  <c:v>2.6</c:v>
                </c:pt>
                <c:pt idx="217">
                  <c:v>3.3</c:v>
                </c:pt>
                <c:pt idx="218">
                  <c:v>3.1</c:v>
                </c:pt>
                <c:pt idx="219">
                  <c:v>2.78</c:v>
                </c:pt>
                <c:pt idx="220">
                  <c:v>2.9</c:v>
                </c:pt>
                <c:pt idx="221">
                  <c:v>3.5</c:v>
                </c:pt>
                <c:pt idx="222">
                  <c:v>3.4</c:v>
                </c:pt>
                <c:pt idx="223">
                  <c:v>3.58</c:v>
                </c:pt>
                <c:pt idx="224">
                  <c:v>3.52</c:v>
                </c:pt>
                <c:pt idx="225">
                  <c:v>2.4300000000000002</c:v>
                </c:pt>
                <c:pt idx="226">
                  <c:v>1.87</c:v>
                </c:pt>
                <c:pt idx="227">
                  <c:v>2.4900000000000002</c:v>
                </c:pt>
                <c:pt idx="228">
                  <c:v>3.01</c:v>
                </c:pt>
                <c:pt idx="229">
                  <c:v>3.05</c:v>
                </c:pt>
                <c:pt idx="230">
                  <c:v>3.2</c:v>
                </c:pt>
                <c:pt idx="231">
                  <c:v>3.2</c:v>
                </c:pt>
                <c:pt idx="232">
                  <c:v>4</c:v>
                </c:pt>
                <c:pt idx="233">
                  <c:v>4.5</c:v>
                </c:pt>
                <c:pt idx="234">
                  <c:v>5.3</c:v>
                </c:pt>
                <c:pt idx="235">
                  <c:v>5.2</c:v>
                </c:pt>
                <c:pt idx="236">
                  <c:v>5.2</c:v>
                </c:pt>
                <c:pt idx="237">
                  <c:v>5.9</c:v>
                </c:pt>
                <c:pt idx="238">
                  <c:v>5.78</c:v>
                </c:pt>
                <c:pt idx="239">
                  <c:v>5.6</c:v>
                </c:pt>
                <c:pt idx="240">
                  <c:v>5.38</c:v>
                </c:pt>
                <c:pt idx="241">
                  <c:v>5.8</c:v>
                </c:pt>
                <c:pt idx="242">
                  <c:v>7.1</c:v>
                </c:pt>
                <c:pt idx="243">
                  <c:v>8.1</c:v>
                </c:pt>
                <c:pt idx="244">
                  <c:v>8.4</c:v>
                </c:pt>
                <c:pt idx="245">
                  <c:v>7.9</c:v>
                </c:pt>
                <c:pt idx="246">
                  <c:v>6.8</c:v>
                </c:pt>
                <c:pt idx="247">
                  <c:v>6.4</c:v>
                </c:pt>
                <c:pt idx="248">
                  <c:v>6.4</c:v>
                </c:pt>
                <c:pt idx="249">
                  <c:v>5.7</c:v>
                </c:pt>
                <c:pt idx="250">
                  <c:v>5</c:v>
                </c:pt>
                <c:pt idx="251">
                  <c:v>4</c:v>
                </c:pt>
                <c:pt idx="252">
                  <c:v>3.5</c:v>
                </c:pt>
                <c:pt idx="253">
                  <c:v>3.5</c:v>
                </c:pt>
                <c:pt idx="254">
                  <c:v>3</c:v>
                </c:pt>
                <c:pt idx="255">
                  <c:v>1.9</c:v>
                </c:pt>
                <c:pt idx="256">
                  <c:v>1.2</c:v>
                </c:pt>
                <c:pt idx="257">
                  <c:v>1.4</c:v>
                </c:pt>
                <c:pt idx="258">
                  <c:v>1.4</c:v>
                </c:pt>
                <c:pt idx="259">
                  <c:v>1.4</c:v>
                </c:pt>
                <c:pt idx="260">
                  <c:v>1.3</c:v>
                </c:pt>
                <c:pt idx="261">
                  <c:v>2</c:v>
                </c:pt>
                <c:pt idx="262">
                  <c:v>3.6</c:v>
                </c:pt>
                <c:pt idx="263">
                  <c:v>4.5999999999999996</c:v>
                </c:pt>
                <c:pt idx="264">
                  <c:v>4</c:v>
                </c:pt>
                <c:pt idx="265">
                  <c:v>2.4</c:v>
                </c:pt>
                <c:pt idx="266">
                  <c:v>0.4</c:v>
                </c:pt>
                <c:pt idx="267">
                  <c:v>-0.4</c:v>
                </c:pt>
                <c:pt idx="268">
                  <c:v>-1</c:v>
                </c:pt>
                <c:pt idx="269">
                  <c:v>-1.4</c:v>
                </c:pt>
                <c:pt idx="270">
                  <c:v>-1.7</c:v>
                </c:pt>
                <c:pt idx="271">
                  <c:v>-2.2999999999999998</c:v>
                </c:pt>
                <c:pt idx="272">
                  <c:v>-2.5</c:v>
                </c:pt>
                <c:pt idx="273">
                  <c:v>-2.63</c:v>
                </c:pt>
                <c:pt idx="274">
                  <c:v>-3.06</c:v>
                </c:pt>
                <c:pt idx="275">
                  <c:v>-4</c:v>
                </c:pt>
                <c:pt idx="276">
                  <c:v>-4.2</c:v>
                </c:pt>
                <c:pt idx="277">
                  <c:v>-4.2</c:v>
                </c:pt>
                <c:pt idx="278">
                  <c:v>-4</c:v>
                </c:pt>
                <c:pt idx="279">
                  <c:v>-3.7</c:v>
                </c:pt>
                <c:pt idx="280">
                  <c:v>-3.1</c:v>
                </c:pt>
                <c:pt idx="281">
                  <c:v>-2.9</c:v>
                </c:pt>
                <c:pt idx="282">
                  <c:v>-2</c:v>
                </c:pt>
                <c:pt idx="283">
                  <c:v>-1.3</c:v>
                </c:pt>
                <c:pt idx="284">
                  <c:v>-0.6</c:v>
                </c:pt>
                <c:pt idx="285">
                  <c:v>-0.2</c:v>
                </c:pt>
                <c:pt idx="286">
                  <c:v>-0.1</c:v>
                </c:pt>
                <c:pt idx="287">
                  <c:v>0.2</c:v>
                </c:pt>
                <c:pt idx="288">
                  <c:v>0.9</c:v>
                </c:pt>
                <c:pt idx="289">
                  <c:v>1.43</c:v>
                </c:pt>
                <c:pt idx="290">
                  <c:v>2.8</c:v>
                </c:pt>
                <c:pt idx="291">
                  <c:v>3.5</c:v>
                </c:pt>
                <c:pt idx="292">
                  <c:v>3.6</c:v>
                </c:pt>
                <c:pt idx="293">
                  <c:v>3.7</c:v>
                </c:pt>
                <c:pt idx="294">
                  <c:v>3.92</c:v>
                </c:pt>
                <c:pt idx="295">
                  <c:v>4.5</c:v>
                </c:pt>
                <c:pt idx="296">
                  <c:v>2.95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78-4891-A5E2-AD08525341C0}"/>
            </c:ext>
          </c:extLst>
        </c:ser>
        <c:ser>
          <c:idx val="2"/>
          <c:order val="1"/>
          <c:tx>
            <c:strRef>
              <c:f>PPI近月利用CRBPMI!$G$22</c:f>
              <c:strCache>
                <c:ptCount val="1"/>
                <c:pt idx="0">
                  <c:v>CRB现货指数:综合:月:平均值:同比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PPI近月利用CRBPMI!$E$26:$E$943</c:f>
              <c:numCache>
                <c:formatCode>yyyy\-mm</c:formatCode>
                <c:ptCount val="918"/>
                <c:pt idx="0">
                  <c:v>45716</c:v>
                </c:pt>
                <c:pt idx="1">
                  <c:v>45688</c:v>
                </c:pt>
                <c:pt idx="2">
                  <c:v>45657</c:v>
                </c:pt>
                <c:pt idx="3">
                  <c:v>45626</c:v>
                </c:pt>
                <c:pt idx="4">
                  <c:v>45596</c:v>
                </c:pt>
                <c:pt idx="5">
                  <c:v>45565</c:v>
                </c:pt>
                <c:pt idx="6">
                  <c:v>45535</c:v>
                </c:pt>
                <c:pt idx="7">
                  <c:v>45504</c:v>
                </c:pt>
                <c:pt idx="8">
                  <c:v>45473</c:v>
                </c:pt>
                <c:pt idx="9">
                  <c:v>45443</c:v>
                </c:pt>
                <c:pt idx="10">
                  <c:v>45412</c:v>
                </c:pt>
                <c:pt idx="11">
                  <c:v>45382</c:v>
                </c:pt>
                <c:pt idx="12">
                  <c:v>45351</c:v>
                </c:pt>
                <c:pt idx="13">
                  <c:v>45322</c:v>
                </c:pt>
                <c:pt idx="14">
                  <c:v>45291</c:v>
                </c:pt>
                <c:pt idx="15">
                  <c:v>45260</c:v>
                </c:pt>
                <c:pt idx="16">
                  <c:v>45230</c:v>
                </c:pt>
                <c:pt idx="17">
                  <c:v>45199</c:v>
                </c:pt>
                <c:pt idx="18">
                  <c:v>45169</c:v>
                </c:pt>
                <c:pt idx="19">
                  <c:v>45138</c:v>
                </c:pt>
                <c:pt idx="20">
                  <c:v>45107</c:v>
                </c:pt>
                <c:pt idx="21">
                  <c:v>45077</c:v>
                </c:pt>
                <c:pt idx="22">
                  <c:v>45046</c:v>
                </c:pt>
                <c:pt idx="23">
                  <c:v>45016</c:v>
                </c:pt>
                <c:pt idx="24">
                  <c:v>44985</c:v>
                </c:pt>
                <c:pt idx="25">
                  <c:v>44957</c:v>
                </c:pt>
                <c:pt idx="26">
                  <c:v>44926</c:v>
                </c:pt>
                <c:pt idx="27">
                  <c:v>44895</c:v>
                </c:pt>
                <c:pt idx="28">
                  <c:v>44865</c:v>
                </c:pt>
                <c:pt idx="29">
                  <c:v>44834</c:v>
                </c:pt>
                <c:pt idx="30">
                  <c:v>44804</c:v>
                </c:pt>
                <c:pt idx="31">
                  <c:v>44773</c:v>
                </c:pt>
                <c:pt idx="32">
                  <c:v>44742</c:v>
                </c:pt>
                <c:pt idx="33">
                  <c:v>44712</c:v>
                </c:pt>
                <c:pt idx="34">
                  <c:v>44681</c:v>
                </c:pt>
                <c:pt idx="35">
                  <c:v>44651</c:v>
                </c:pt>
                <c:pt idx="36">
                  <c:v>44620</c:v>
                </c:pt>
                <c:pt idx="37">
                  <c:v>44592</c:v>
                </c:pt>
                <c:pt idx="38">
                  <c:v>44561</c:v>
                </c:pt>
                <c:pt idx="39">
                  <c:v>44530</c:v>
                </c:pt>
                <c:pt idx="40">
                  <c:v>44500</c:v>
                </c:pt>
                <c:pt idx="41">
                  <c:v>44469</c:v>
                </c:pt>
                <c:pt idx="42">
                  <c:v>44439</c:v>
                </c:pt>
                <c:pt idx="43">
                  <c:v>44408</c:v>
                </c:pt>
                <c:pt idx="44">
                  <c:v>44377</c:v>
                </c:pt>
                <c:pt idx="45">
                  <c:v>44347</c:v>
                </c:pt>
                <c:pt idx="46">
                  <c:v>44316</c:v>
                </c:pt>
                <c:pt idx="47">
                  <c:v>44286</c:v>
                </c:pt>
                <c:pt idx="48">
                  <c:v>44255</c:v>
                </c:pt>
                <c:pt idx="49">
                  <c:v>44227</c:v>
                </c:pt>
                <c:pt idx="50">
                  <c:v>44196</c:v>
                </c:pt>
                <c:pt idx="51">
                  <c:v>44165</c:v>
                </c:pt>
                <c:pt idx="52">
                  <c:v>44135</c:v>
                </c:pt>
                <c:pt idx="53">
                  <c:v>44104</c:v>
                </c:pt>
                <c:pt idx="54">
                  <c:v>44074</c:v>
                </c:pt>
                <c:pt idx="55">
                  <c:v>44043</c:v>
                </c:pt>
                <c:pt idx="56">
                  <c:v>44012</c:v>
                </c:pt>
                <c:pt idx="57">
                  <c:v>43982</c:v>
                </c:pt>
                <c:pt idx="58">
                  <c:v>43951</c:v>
                </c:pt>
                <c:pt idx="59">
                  <c:v>43921</c:v>
                </c:pt>
                <c:pt idx="60">
                  <c:v>43890</c:v>
                </c:pt>
                <c:pt idx="61">
                  <c:v>43861</c:v>
                </c:pt>
                <c:pt idx="62">
                  <c:v>43830</c:v>
                </c:pt>
                <c:pt idx="63">
                  <c:v>43799</c:v>
                </c:pt>
                <c:pt idx="64">
                  <c:v>43769</c:v>
                </c:pt>
                <c:pt idx="65">
                  <c:v>43738</c:v>
                </c:pt>
                <c:pt idx="66">
                  <c:v>43708</c:v>
                </c:pt>
                <c:pt idx="67">
                  <c:v>43677</c:v>
                </c:pt>
                <c:pt idx="68">
                  <c:v>43646</c:v>
                </c:pt>
                <c:pt idx="69">
                  <c:v>43616</c:v>
                </c:pt>
                <c:pt idx="70">
                  <c:v>43585</c:v>
                </c:pt>
                <c:pt idx="71">
                  <c:v>43555</c:v>
                </c:pt>
                <c:pt idx="72">
                  <c:v>43524</c:v>
                </c:pt>
                <c:pt idx="73">
                  <c:v>43496</c:v>
                </c:pt>
                <c:pt idx="74">
                  <c:v>43465</c:v>
                </c:pt>
                <c:pt idx="75">
                  <c:v>43434</c:v>
                </c:pt>
                <c:pt idx="76">
                  <c:v>43404</c:v>
                </c:pt>
                <c:pt idx="77">
                  <c:v>43373</c:v>
                </c:pt>
                <c:pt idx="78">
                  <c:v>43343</c:v>
                </c:pt>
                <c:pt idx="79">
                  <c:v>43312</c:v>
                </c:pt>
                <c:pt idx="80">
                  <c:v>43281</c:v>
                </c:pt>
                <c:pt idx="81">
                  <c:v>43251</c:v>
                </c:pt>
                <c:pt idx="82">
                  <c:v>43220</c:v>
                </c:pt>
                <c:pt idx="83">
                  <c:v>43190</c:v>
                </c:pt>
                <c:pt idx="84">
                  <c:v>43159</c:v>
                </c:pt>
                <c:pt idx="85">
                  <c:v>43131</c:v>
                </c:pt>
                <c:pt idx="86">
                  <c:v>43100</c:v>
                </c:pt>
                <c:pt idx="87">
                  <c:v>43069</c:v>
                </c:pt>
                <c:pt idx="88">
                  <c:v>43039</c:v>
                </c:pt>
                <c:pt idx="89">
                  <c:v>43008</c:v>
                </c:pt>
                <c:pt idx="90">
                  <c:v>42978</c:v>
                </c:pt>
                <c:pt idx="91">
                  <c:v>42947</c:v>
                </c:pt>
                <c:pt idx="92">
                  <c:v>42916</c:v>
                </c:pt>
                <c:pt idx="93">
                  <c:v>42886</c:v>
                </c:pt>
                <c:pt idx="94">
                  <c:v>42855</c:v>
                </c:pt>
                <c:pt idx="95">
                  <c:v>42825</c:v>
                </c:pt>
                <c:pt idx="96">
                  <c:v>42794</c:v>
                </c:pt>
                <c:pt idx="97">
                  <c:v>42766</c:v>
                </c:pt>
                <c:pt idx="98">
                  <c:v>42735</c:v>
                </c:pt>
                <c:pt idx="99">
                  <c:v>42704</c:v>
                </c:pt>
                <c:pt idx="100">
                  <c:v>42674</c:v>
                </c:pt>
                <c:pt idx="101">
                  <c:v>42643</c:v>
                </c:pt>
                <c:pt idx="102">
                  <c:v>42613</c:v>
                </c:pt>
                <c:pt idx="103">
                  <c:v>42582</c:v>
                </c:pt>
                <c:pt idx="104">
                  <c:v>42551</c:v>
                </c:pt>
                <c:pt idx="105">
                  <c:v>42521</c:v>
                </c:pt>
                <c:pt idx="106">
                  <c:v>42490</c:v>
                </c:pt>
                <c:pt idx="107">
                  <c:v>42460</c:v>
                </c:pt>
                <c:pt idx="108">
                  <c:v>42429</c:v>
                </c:pt>
                <c:pt idx="109">
                  <c:v>42400</c:v>
                </c:pt>
                <c:pt idx="110">
                  <c:v>42369</c:v>
                </c:pt>
                <c:pt idx="111">
                  <c:v>42338</c:v>
                </c:pt>
                <c:pt idx="112">
                  <c:v>42308</c:v>
                </c:pt>
                <c:pt idx="113">
                  <c:v>42277</c:v>
                </c:pt>
                <c:pt idx="114">
                  <c:v>42247</c:v>
                </c:pt>
                <c:pt idx="115">
                  <c:v>42216</c:v>
                </c:pt>
                <c:pt idx="116">
                  <c:v>42185</c:v>
                </c:pt>
                <c:pt idx="117">
                  <c:v>42155</c:v>
                </c:pt>
                <c:pt idx="118">
                  <c:v>42124</c:v>
                </c:pt>
                <c:pt idx="119">
                  <c:v>42094</c:v>
                </c:pt>
                <c:pt idx="120">
                  <c:v>42063</c:v>
                </c:pt>
                <c:pt idx="121">
                  <c:v>42035</c:v>
                </c:pt>
                <c:pt idx="122">
                  <c:v>42004</c:v>
                </c:pt>
                <c:pt idx="123">
                  <c:v>41973</c:v>
                </c:pt>
                <c:pt idx="124">
                  <c:v>41943</c:v>
                </c:pt>
                <c:pt idx="125">
                  <c:v>41912</c:v>
                </c:pt>
                <c:pt idx="126">
                  <c:v>41882</c:v>
                </c:pt>
                <c:pt idx="127">
                  <c:v>41851</c:v>
                </c:pt>
                <c:pt idx="128">
                  <c:v>41820</c:v>
                </c:pt>
                <c:pt idx="129">
                  <c:v>41790</c:v>
                </c:pt>
                <c:pt idx="130">
                  <c:v>41759</c:v>
                </c:pt>
                <c:pt idx="131">
                  <c:v>41729</c:v>
                </c:pt>
                <c:pt idx="132">
                  <c:v>41698</c:v>
                </c:pt>
                <c:pt idx="133">
                  <c:v>41670</c:v>
                </c:pt>
                <c:pt idx="134">
                  <c:v>41639</c:v>
                </c:pt>
                <c:pt idx="135">
                  <c:v>41608</c:v>
                </c:pt>
                <c:pt idx="136">
                  <c:v>41578</c:v>
                </c:pt>
                <c:pt idx="137">
                  <c:v>41547</c:v>
                </c:pt>
                <c:pt idx="138">
                  <c:v>41517</c:v>
                </c:pt>
                <c:pt idx="139">
                  <c:v>41486</c:v>
                </c:pt>
                <c:pt idx="140">
                  <c:v>41455</c:v>
                </c:pt>
                <c:pt idx="141">
                  <c:v>41425</c:v>
                </c:pt>
                <c:pt idx="142">
                  <c:v>41394</c:v>
                </c:pt>
                <c:pt idx="143">
                  <c:v>41364</c:v>
                </c:pt>
                <c:pt idx="144">
                  <c:v>41333</c:v>
                </c:pt>
                <c:pt idx="145">
                  <c:v>41305</c:v>
                </c:pt>
                <c:pt idx="146">
                  <c:v>41274</c:v>
                </c:pt>
                <c:pt idx="147">
                  <c:v>41243</c:v>
                </c:pt>
                <c:pt idx="148">
                  <c:v>41213</c:v>
                </c:pt>
                <c:pt idx="149">
                  <c:v>41182</c:v>
                </c:pt>
                <c:pt idx="150">
                  <c:v>41152</c:v>
                </c:pt>
                <c:pt idx="151">
                  <c:v>41121</c:v>
                </c:pt>
                <c:pt idx="152">
                  <c:v>41090</c:v>
                </c:pt>
                <c:pt idx="153">
                  <c:v>41060</c:v>
                </c:pt>
                <c:pt idx="154">
                  <c:v>41029</c:v>
                </c:pt>
                <c:pt idx="155">
                  <c:v>40999</c:v>
                </c:pt>
                <c:pt idx="156">
                  <c:v>40968</c:v>
                </c:pt>
                <c:pt idx="157">
                  <c:v>40939</c:v>
                </c:pt>
                <c:pt idx="158">
                  <c:v>40908</c:v>
                </c:pt>
                <c:pt idx="159">
                  <c:v>40877</c:v>
                </c:pt>
                <c:pt idx="160">
                  <c:v>40847</c:v>
                </c:pt>
                <c:pt idx="161">
                  <c:v>40816</c:v>
                </c:pt>
                <c:pt idx="162">
                  <c:v>40786</c:v>
                </c:pt>
                <c:pt idx="163">
                  <c:v>40755</c:v>
                </c:pt>
                <c:pt idx="164">
                  <c:v>40724</c:v>
                </c:pt>
                <c:pt idx="165">
                  <c:v>40694</c:v>
                </c:pt>
                <c:pt idx="166">
                  <c:v>40663</c:v>
                </c:pt>
                <c:pt idx="167">
                  <c:v>40633</c:v>
                </c:pt>
                <c:pt idx="168">
                  <c:v>40602</c:v>
                </c:pt>
                <c:pt idx="169">
                  <c:v>40574</c:v>
                </c:pt>
                <c:pt idx="170">
                  <c:v>40543</c:v>
                </c:pt>
                <c:pt idx="171">
                  <c:v>40512</c:v>
                </c:pt>
                <c:pt idx="172">
                  <c:v>40482</c:v>
                </c:pt>
                <c:pt idx="173">
                  <c:v>40451</c:v>
                </c:pt>
                <c:pt idx="174">
                  <c:v>40421</c:v>
                </c:pt>
                <c:pt idx="175">
                  <c:v>40390</c:v>
                </c:pt>
                <c:pt idx="176">
                  <c:v>40359</c:v>
                </c:pt>
                <c:pt idx="177">
                  <c:v>40329</c:v>
                </c:pt>
                <c:pt idx="178">
                  <c:v>40298</c:v>
                </c:pt>
                <c:pt idx="179">
                  <c:v>40268</c:v>
                </c:pt>
                <c:pt idx="180">
                  <c:v>40237</c:v>
                </c:pt>
                <c:pt idx="181">
                  <c:v>40209</c:v>
                </c:pt>
                <c:pt idx="182">
                  <c:v>40178</c:v>
                </c:pt>
                <c:pt idx="183">
                  <c:v>40147</c:v>
                </c:pt>
                <c:pt idx="184">
                  <c:v>40117</c:v>
                </c:pt>
                <c:pt idx="185">
                  <c:v>40086</c:v>
                </c:pt>
                <c:pt idx="186">
                  <c:v>40056</c:v>
                </c:pt>
                <c:pt idx="187">
                  <c:v>40025</c:v>
                </c:pt>
                <c:pt idx="188">
                  <c:v>39994</c:v>
                </c:pt>
                <c:pt idx="189">
                  <c:v>39964</c:v>
                </c:pt>
                <c:pt idx="190">
                  <c:v>39933</c:v>
                </c:pt>
                <c:pt idx="191">
                  <c:v>39903</c:v>
                </c:pt>
                <c:pt idx="192">
                  <c:v>39872</c:v>
                </c:pt>
                <c:pt idx="193">
                  <c:v>39844</c:v>
                </c:pt>
                <c:pt idx="194">
                  <c:v>39813</c:v>
                </c:pt>
                <c:pt idx="195">
                  <c:v>39782</c:v>
                </c:pt>
                <c:pt idx="196">
                  <c:v>39752</c:v>
                </c:pt>
                <c:pt idx="197">
                  <c:v>39721</c:v>
                </c:pt>
                <c:pt idx="198">
                  <c:v>39691</c:v>
                </c:pt>
                <c:pt idx="199">
                  <c:v>39660</c:v>
                </c:pt>
                <c:pt idx="200">
                  <c:v>39629</c:v>
                </c:pt>
                <c:pt idx="201">
                  <c:v>39599</c:v>
                </c:pt>
                <c:pt idx="202">
                  <c:v>39568</c:v>
                </c:pt>
                <c:pt idx="203">
                  <c:v>39538</c:v>
                </c:pt>
                <c:pt idx="204">
                  <c:v>39507</c:v>
                </c:pt>
                <c:pt idx="205">
                  <c:v>39478</c:v>
                </c:pt>
                <c:pt idx="206">
                  <c:v>39447</c:v>
                </c:pt>
                <c:pt idx="207">
                  <c:v>39416</c:v>
                </c:pt>
                <c:pt idx="208">
                  <c:v>39386</c:v>
                </c:pt>
                <c:pt idx="209">
                  <c:v>39355</c:v>
                </c:pt>
                <c:pt idx="210">
                  <c:v>39325</c:v>
                </c:pt>
                <c:pt idx="211">
                  <c:v>39294</c:v>
                </c:pt>
                <c:pt idx="212">
                  <c:v>39263</c:v>
                </c:pt>
                <c:pt idx="213">
                  <c:v>39233</c:v>
                </c:pt>
                <c:pt idx="214">
                  <c:v>39202</c:v>
                </c:pt>
                <c:pt idx="215">
                  <c:v>39172</c:v>
                </c:pt>
                <c:pt idx="216">
                  <c:v>39141</c:v>
                </c:pt>
                <c:pt idx="217">
                  <c:v>39113</c:v>
                </c:pt>
                <c:pt idx="218">
                  <c:v>39082</c:v>
                </c:pt>
                <c:pt idx="219">
                  <c:v>39051</c:v>
                </c:pt>
                <c:pt idx="220">
                  <c:v>39021</c:v>
                </c:pt>
                <c:pt idx="221">
                  <c:v>38990</c:v>
                </c:pt>
                <c:pt idx="222">
                  <c:v>38960</c:v>
                </c:pt>
                <c:pt idx="223">
                  <c:v>38929</c:v>
                </c:pt>
                <c:pt idx="224">
                  <c:v>38898</c:v>
                </c:pt>
                <c:pt idx="225">
                  <c:v>38868</c:v>
                </c:pt>
                <c:pt idx="226">
                  <c:v>38837</c:v>
                </c:pt>
                <c:pt idx="227">
                  <c:v>38807</c:v>
                </c:pt>
                <c:pt idx="228">
                  <c:v>38776</c:v>
                </c:pt>
                <c:pt idx="229">
                  <c:v>38748</c:v>
                </c:pt>
                <c:pt idx="230">
                  <c:v>38717</c:v>
                </c:pt>
                <c:pt idx="231">
                  <c:v>38686</c:v>
                </c:pt>
                <c:pt idx="232">
                  <c:v>38656</c:v>
                </c:pt>
                <c:pt idx="233">
                  <c:v>38625</c:v>
                </c:pt>
                <c:pt idx="234">
                  <c:v>38595</c:v>
                </c:pt>
                <c:pt idx="235">
                  <c:v>38564</c:v>
                </c:pt>
                <c:pt idx="236">
                  <c:v>38533</c:v>
                </c:pt>
                <c:pt idx="237">
                  <c:v>38503</c:v>
                </c:pt>
                <c:pt idx="238">
                  <c:v>38472</c:v>
                </c:pt>
                <c:pt idx="239">
                  <c:v>38442</c:v>
                </c:pt>
                <c:pt idx="240">
                  <c:v>38411</c:v>
                </c:pt>
                <c:pt idx="241">
                  <c:v>38383</c:v>
                </c:pt>
                <c:pt idx="242">
                  <c:v>38352</c:v>
                </c:pt>
                <c:pt idx="243">
                  <c:v>38321</c:v>
                </c:pt>
                <c:pt idx="244">
                  <c:v>38291</c:v>
                </c:pt>
                <c:pt idx="245">
                  <c:v>38260</c:v>
                </c:pt>
                <c:pt idx="246">
                  <c:v>38230</c:v>
                </c:pt>
                <c:pt idx="247">
                  <c:v>38199</c:v>
                </c:pt>
                <c:pt idx="248">
                  <c:v>38168</c:v>
                </c:pt>
                <c:pt idx="249">
                  <c:v>38138</c:v>
                </c:pt>
                <c:pt idx="250">
                  <c:v>38107</c:v>
                </c:pt>
                <c:pt idx="251">
                  <c:v>38077</c:v>
                </c:pt>
                <c:pt idx="252">
                  <c:v>38046</c:v>
                </c:pt>
                <c:pt idx="253">
                  <c:v>38017</c:v>
                </c:pt>
                <c:pt idx="254">
                  <c:v>37986</c:v>
                </c:pt>
                <c:pt idx="255">
                  <c:v>37955</c:v>
                </c:pt>
                <c:pt idx="256">
                  <c:v>37925</c:v>
                </c:pt>
                <c:pt idx="257">
                  <c:v>37894</c:v>
                </c:pt>
                <c:pt idx="258">
                  <c:v>37864</c:v>
                </c:pt>
                <c:pt idx="259">
                  <c:v>37833</c:v>
                </c:pt>
                <c:pt idx="260">
                  <c:v>37802</c:v>
                </c:pt>
                <c:pt idx="261">
                  <c:v>37772</c:v>
                </c:pt>
                <c:pt idx="262">
                  <c:v>37741</c:v>
                </c:pt>
                <c:pt idx="263">
                  <c:v>37711</c:v>
                </c:pt>
                <c:pt idx="264">
                  <c:v>37680</c:v>
                </c:pt>
                <c:pt idx="265">
                  <c:v>37652</c:v>
                </c:pt>
                <c:pt idx="266">
                  <c:v>37621</c:v>
                </c:pt>
                <c:pt idx="267">
                  <c:v>37590</c:v>
                </c:pt>
                <c:pt idx="268">
                  <c:v>37560</c:v>
                </c:pt>
                <c:pt idx="269">
                  <c:v>37529</c:v>
                </c:pt>
                <c:pt idx="270">
                  <c:v>37499</c:v>
                </c:pt>
                <c:pt idx="271">
                  <c:v>37468</c:v>
                </c:pt>
                <c:pt idx="272">
                  <c:v>37437</c:v>
                </c:pt>
                <c:pt idx="273">
                  <c:v>37407</c:v>
                </c:pt>
                <c:pt idx="274">
                  <c:v>37376</c:v>
                </c:pt>
                <c:pt idx="275">
                  <c:v>37346</c:v>
                </c:pt>
                <c:pt idx="276">
                  <c:v>37315</c:v>
                </c:pt>
                <c:pt idx="277">
                  <c:v>37287</c:v>
                </c:pt>
                <c:pt idx="278">
                  <c:v>37256</c:v>
                </c:pt>
                <c:pt idx="279">
                  <c:v>37225</c:v>
                </c:pt>
                <c:pt idx="280">
                  <c:v>37195</c:v>
                </c:pt>
                <c:pt idx="281">
                  <c:v>37164</c:v>
                </c:pt>
                <c:pt idx="282">
                  <c:v>37134</c:v>
                </c:pt>
                <c:pt idx="283">
                  <c:v>37103</c:v>
                </c:pt>
                <c:pt idx="284">
                  <c:v>37072</c:v>
                </c:pt>
                <c:pt idx="285">
                  <c:v>37042</c:v>
                </c:pt>
                <c:pt idx="286">
                  <c:v>37011</c:v>
                </c:pt>
                <c:pt idx="287">
                  <c:v>36981</c:v>
                </c:pt>
                <c:pt idx="288">
                  <c:v>36950</c:v>
                </c:pt>
                <c:pt idx="289">
                  <c:v>36922</c:v>
                </c:pt>
                <c:pt idx="290">
                  <c:v>36891</c:v>
                </c:pt>
                <c:pt idx="291">
                  <c:v>36860</c:v>
                </c:pt>
                <c:pt idx="292">
                  <c:v>36830</c:v>
                </c:pt>
                <c:pt idx="293">
                  <c:v>36799</c:v>
                </c:pt>
                <c:pt idx="294">
                  <c:v>36769</c:v>
                </c:pt>
                <c:pt idx="295">
                  <c:v>36738</c:v>
                </c:pt>
                <c:pt idx="296">
                  <c:v>36707</c:v>
                </c:pt>
              </c:numCache>
            </c:numRef>
          </c:cat>
          <c:val>
            <c:numRef>
              <c:f>PPI近月利用CRBPMI!$H$26:$H$943</c:f>
              <c:numCache>
                <c:formatCode>0.00</c:formatCode>
                <c:ptCount val="918"/>
                <c:pt idx="0">
                  <c:v>1.4133038424690494</c:v>
                </c:pt>
                <c:pt idx="1">
                  <c:v>1.5794917840375551</c:v>
                </c:pt>
                <c:pt idx="2">
                  <c:v>1.3664334343835445</c:v>
                </c:pt>
                <c:pt idx="3">
                  <c:v>0.49901984655499065</c:v>
                </c:pt>
                <c:pt idx="4">
                  <c:v>-1.7744142898010962E-2</c:v>
                </c:pt>
                <c:pt idx="5">
                  <c:v>-0.26537131970778599</c:v>
                </c:pt>
                <c:pt idx="6">
                  <c:v>-0.35632445542348729</c:v>
                </c:pt>
                <c:pt idx="7">
                  <c:v>-0.3466762418430977</c:v>
                </c:pt>
                <c:pt idx="8">
                  <c:v>0.21456821295395095</c:v>
                </c:pt>
                <c:pt idx="9">
                  <c:v>0.48509402586669331</c:v>
                </c:pt>
                <c:pt idx="10">
                  <c:v>0.34532261835683853</c:v>
                </c:pt>
                <c:pt idx="11">
                  <c:v>-0.13923972665481926</c:v>
                </c:pt>
                <c:pt idx="12">
                  <c:v>-0.79221538357614985</c:v>
                </c:pt>
                <c:pt idx="13">
                  <c:v>-1.3480692704634163</c:v>
                </c:pt>
                <c:pt idx="14">
                  <c:v>-1.1852300082468379</c:v>
                </c:pt>
                <c:pt idx="15">
                  <c:v>-0.62703334268015953</c:v>
                </c:pt>
                <c:pt idx="16">
                  <c:v>-4.5570533027765703E-2</c:v>
                </c:pt>
                <c:pt idx="17">
                  <c:v>-0.15716310127676275</c:v>
                </c:pt>
                <c:pt idx="18">
                  <c:v>-0.80332442295208439</c:v>
                </c:pt>
                <c:pt idx="19">
                  <c:v>-0.34130405725865559</c:v>
                </c:pt>
                <c:pt idx="20">
                  <c:v>-2.0121939452122084</c:v>
                </c:pt>
                <c:pt idx="21">
                  <c:v>-2.6559398731487089</c:v>
                </c:pt>
                <c:pt idx="22">
                  <c:v>-2.6128015318781759</c:v>
                </c:pt>
                <c:pt idx="23">
                  <c:v>-2.3940045555166809</c:v>
                </c:pt>
                <c:pt idx="24">
                  <c:v>-1.1987818588198016</c:v>
                </c:pt>
                <c:pt idx="25">
                  <c:v>-0.54839011341383537</c:v>
                </c:pt>
                <c:pt idx="26">
                  <c:v>-6.9626799860311339E-2</c:v>
                </c:pt>
                <c:pt idx="27">
                  <c:v>8.6355086661265124E-2</c:v>
                </c:pt>
                <c:pt idx="28">
                  <c:v>0.16778113126389094</c:v>
                </c:pt>
                <c:pt idx="29">
                  <c:v>0.95283718636484216</c:v>
                </c:pt>
                <c:pt idx="30">
                  <c:v>1.4384550352091223</c:v>
                </c:pt>
                <c:pt idx="31">
                  <c:v>1.2589676710595534</c:v>
                </c:pt>
                <c:pt idx="32">
                  <c:v>2.8993574054840359</c:v>
                </c:pt>
                <c:pt idx="33">
                  <c:v>4.1476990061999777</c:v>
                </c:pt>
                <c:pt idx="34">
                  <c:v>5.450713707906063</c:v>
                </c:pt>
                <c:pt idx="35">
                  <c:v>6.035722835392539</c:v>
                </c:pt>
                <c:pt idx="36">
                  <c:v>6.1538051193032492</c:v>
                </c:pt>
                <c:pt idx="37">
                  <c:v>6.5879629709442211</c:v>
                </c:pt>
                <c:pt idx="38">
                  <c:v>7.1516326466350142</c:v>
                </c:pt>
                <c:pt idx="39">
                  <c:v>8.1580007548895139</c:v>
                </c:pt>
                <c:pt idx="40">
                  <c:v>8.5787363110806947</c:v>
                </c:pt>
                <c:pt idx="41">
                  <c:v>8.6079949974981531</c:v>
                </c:pt>
                <c:pt idx="42">
                  <c:v>10.477175285315079</c:v>
                </c:pt>
                <c:pt idx="43">
                  <c:v>11.649626257538229</c:v>
                </c:pt>
                <c:pt idx="44">
                  <c:v>11.769556031985173</c:v>
                </c:pt>
                <c:pt idx="45">
                  <c:v>11.143353521373646</c:v>
                </c:pt>
                <c:pt idx="46">
                  <c:v>10.402220569555309</c:v>
                </c:pt>
                <c:pt idx="47">
                  <c:v>6.8790281918846414</c:v>
                </c:pt>
                <c:pt idx="48">
                  <c:v>4.3187444006341194</c:v>
                </c:pt>
                <c:pt idx="49">
                  <c:v>2.9844582985791432</c:v>
                </c:pt>
                <c:pt idx="50">
                  <c:v>2.6709344334491276</c:v>
                </c:pt>
                <c:pt idx="51">
                  <c:v>2.1462074193286615</c:v>
                </c:pt>
                <c:pt idx="52">
                  <c:v>1.5567363763985198</c:v>
                </c:pt>
                <c:pt idx="53">
                  <c:v>1.3660953108940315</c:v>
                </c:pt>
                <c:pt idx="54">
                  <c:v>-0.23546077799812476</c:v>
                </c:pt>
                <c:pt idx="55">
                  <c:v>-1.5461058082672583</c:v>
                </c:pt>
                <c:pt idx="56">
                  <c:v>-2.0606770626998294</c:v>
                </c:pt>
                <c:pt idx="57">
                  <c:v>-2.3152684033945139</c:v>
                </c:pt>
                <c:pt idx="58">
                  <c:v>-3.1221816422790689</c:v>
                </c:pt>
                <c:pt idx="59">
                  <c:v>-1.3816246585797243</c:v>
                </c:pt>
                <c:pt idx="60">
                  <c:v>-0.18805147090669466</c:v>
                </c:pt>
                <c:pt idx="61">
                  <c:v>0.13437967135824802</c:v>
                </c:pt>
                <c:pt idx="62">
                  <c:v>-0.55192810798600256</c:v>
                </c:pt>
                <c:pt idx="63">
                  <c:v>-0.95646748869982501</c:v>
                </c:pt>
                <c:pt idx="64">
                  <c:v>-0.95546336739406179</c:v>
                </c:pt>
                <c:pt idx="65">
                  <c:v>-0.96627674766374083</c:v>
                </c:pt>
                <c:pt idx="66">
                  <c:v>-0.71598793864668275</c:v>
                </c:pt>
                <c:pt idx="67">
                  <c:v>-1.0269034679191691</c:v>
                </c:pt>
                <c:pt idx="68">
                  <c:v>-1.1862089802518287</c:v>
                </c:pt>
                <c:pt idx="69">
                  <c:v>-1.0506916947594238</c:v>
                </c:pt>
                <c:pt idx="70">
                  <c:v>-0.39503314256612071</c:v>
                </c:pt>
                <c:pt idx="71">
                  <c:v>-0.6975108458419732</c:v>
                </c:pt>
                <c:pt idx="72">
                  <c:v>-0.98136058627305434</c:v>
                </c:pt>
                <c:pt idx="73">
                  <c:v>-0.8865418069094424</c:v>
                </c:pt>
                <c:pt idx="74">
                  <c:v>-0.39870788443642008</c:v>
                </c:pt>
                <c:pt idx="75">
                  <c:v>-0.29123928622045941</c:v>
                </c:pt>
                <c:pt idx="76">
                  <c:v>-0.18017854130373062</c:v>
                </c:pt>
                <c:pt idx="77">
                  <c:v>-0.49047802538251567</c:v>
                </c:pt>
                <c:pt idx="78">
                  <c:v>-0.60729550981271885</c:v>
                </c:pt>
                <c:pt idx="79">
                  <c:v>-5.0402892911680874E-2</c:v>
                </c:pt>
                <c:pt idx="80">
                  <c:v>0.680345963525397</c:v>
                </c:pt>
                <c:pt idx="81">
                  <c:v>1.1677050502873987</c:v>
                </c:pt>
                <c:pt idx="82">
                  <c:v>1.3181375460069393</c:v>
                </c:pt>
                <c:pt idx="83">
                  <c:v>0.90778486260594193</c:v>
                </c:pt>
                <c:pt idx="84">
                  <c:v>0.84549015036307096</c:v>
                </c:pt>
                <c:pt idx="85">
                  <c:v>0.82869880830108078</c:v>
                </c:pt>
                <c:pt idx="86">
                  <c:v>0.74712966725790997</c:v>
                </c:pt>
                <c:pt idx="87">
                  <c:v>1.4006269665832665</c:v>
                </c:pt>
                <c:pt idx="88">
                  <c:v>1.9367763998080667</c:v>
                </c:pt>
                <c:pt idx="89">
                  <c:v>1.9353150161111479</c:v>
                </c:pt>
                <c:pt idx="90">
                  <c:v>1.985644743197124</c:v>
                </c:pt>
                <c:pt idx="91">
                  <c:v>2.1381445660080853</c:v>
                </c:pt>
                <c:pt idx="92">
                  <c:v>1.6523878348768146</c:v>
                </c:pt>
                <c:pt idx="93">
                  <c:v>1.3185198238724996</c:v>
                </c:pt>
                <c:pt idx="94">
                  <c:v>1.1661378956559931</c:v>
                </c:pt>
                <c:pt idx="95">
                  <c:v>2.4857943837342593</c:v>
                </c:pt>
                <c:pt idx="96">
                  <c:v>3.1809891113679707</c:v>
                </c:pt>
                <c:pt idx="97">
                  <c:v>3.490614430339873</c:v>
                </c:pt>
                <c:pt idx="98">
                  <c:v>3.0261820503130301</c:v>
                </c:pt>
                <c:pt idx="99">
                  <c:v>1.8792636027716019</c:v>
                </c:pt>
                <c:pt idx="100">
                  <c:v>0.62355741423306221</c:v>
                </c:pt>
                <c:pt idx="101">
                  <c:v>0.28157215705793581</c:v>
                </c:pt>
                <c:pt idx="102">
                  <c:v>0.49822154701259375</c:v>
                </c:pt>
                <c:pt idx="103">
                  <c:v>0.19888920393108575</c:v>
                </c:pt>
                <c:pt idx="104">
                  <c:v>4.2000393100707578E-2</c:v>
                </c:pt>
                <c:pt idx="105">
                  <c:v>-0.22094606132597722</c:v>
                </c:pt>
                <c:pt idx="106">
                  <c:v>0.15983273363559058</c:v>
                </c:pt>
                <c:pt idx="107">
                  <c:v>-0.68358676942698615</c:v>
                </c:pt>
                <c:pt idx="108">
                  <c:v>-1.4045724237644586</c:v>
                </c:pt>
                <c:pt idx="109">
                  <c:v>-2.1762549952761745</c:v>
                </c:pt>
                <c:pt idx="110">
                  <c:v>-2.8274061575041265</c:v>
                </c:pt>
                <c:pt idx="111">
                  <c:v>-2.89093297781289</c:v>
                </c:pt>
                <c:pt idx="112">
                  <c:v>-2.7477114337783664</c:v>
                </c:pt>
                <c:pt idx="113">
                  <c:v>-2.9280776679763445</c:v>
                </c:pt>
                <c:pt idx="114">
                  <c:v>-2.9930835048053086</c:v>
                </c:pt>
                <c:pt idx="115">
                  <c:v>-2.8801852889155048</c:v>
                </c:pt>
                <c:pt idx="116">
                  <c:v>-2.6895818632151158</c:v>
                </c:pt>
                <c:pt idx="117">
                  <c:v>-2.8023582088954795</c:v>
                </c:pt>
                <c:pt idx="118">
                  <c:v>-3.1553389725060428</c:v>
                </c:pt>
                <c:pt idx="119">
                  <c:v>-2.7007758959169856</c:v>
                </c:pt>
                <c:pt idx="120">
                  <c:v>-1.6535414848149848</c:v>
                </c:pt>
                <c:pt idx="121">
                  <c:v>-0.94072174805177777</c:v>
                </c:pt>
                <c:pt idx="122">
                  <c:v>-0.22847932637758789</c:v>
                </c:pt>
                <c:pt idx="123">
                  <c:v>0.29668478630689099</c:v>
                </c:pt>
                <c:pt idx="124">
                  <c:v>0.59990566754740704</c:v>
                </c:pt>
                <c:pt idx="125">
                  <c:v>0.86082421098930795</c:v>
                </c:pt>
                <c:pt idx="126">
                  <c:v>1.0624033852081258</c:v>
                </c:pt>
                <c:pt idx="127">
                  <c:v>1.4197890948961207</c:v>
                </c:pt>
                <c:pt idx="128">
                  <c:v>1.4143419627287457</c:v>
                </c:pt>
                <c:pt idx="129">
                  <c:v>1.6272667261615821</c:v>
                </c:pt>
                <c:pt idx="130">
                  <c:v>1.3784927730392653</c:v>
                </c:pt>
                <c:pt idx="131">
                  <c:v>0.72204579213926356</c:v>
                </c:pt>
                <c:pt idx="132">
                  <c:v>-0.35803584096898849</c:v>
                </c:pt>
                <c:pt idx="133">
                  <c:v>-0.82577177128655066</c:v>
                </c:pt>
                <c:pt idx="134">
                  <c:v>-0.69231733644609239</c:v>
                </c:pt>
                <c:pt idx="135">
                  <c:v>-0.44185385060106347</c:v>
                </c:pt>
                <c:pt idx="136">
                  <c:v>-0.65015211088350133</c:v>
                </c:pt>
                <c:pt idx="137">
                  <c:v>-0.57853549176857921</c:v>
                </c:pt>
                <c:pt idx="138">
                  <c:v>-0.33457433373324236</c:v>
                </c:pt>
                <c:pt idx="139">
                  <c:v>-7.4369987127438086E-2</c:v>
                </c:pt>
                <c:pt idx="140">
                  <c:v>0.40225913574612848</c:v>
                </c:pt>
                <c:pt idx="141">
                  <c:v>0.15107277917192258</c:v>
                </c:pt>
                <c:pt idx="142">
                  <c:v>-0.19882199337569723</c:v>
                </c:pt>
                <c:pt idx="143">
                  <c:v>-0.45958375402142687</c:v>
                </c:pt>
                <c:pt idx="144">
                  <c:v>-0.28165466220539354</c:v>
                </c:pt>
                <c:pt idx="145">
                  <c:v>0.34500838782689808</c:v>
                </c:pt>
                <c:pt idx="146">
                  <c:v>0.60692074624383063</c:v>
                </c:pt>
                <c:pt idx="147">
                  <c:v>-0.37083044833888962</c:v>
                </c:pt>
                <c:pt idx="148">
                  <c:v>-0.4425237490783433</c:v>
                </c:pt>
                <c:pt idx="149">
                  <c:v>-0.98726308784635974</c:v>
                </c:pt>
                <c:pt idx="150">
                  <c:v>-1.7746768248108027</c:v>
                </c:pt>
                <c:pt idx="151">
                  <c:v>-2.4082343674647002</c:v>
                </c:pt>
                <c:pt idx="152">
                  <c:v>-2.7818311996485154</c:v>
                </c:pt>
                <c:pt idx="153">
                  <c:v>-2.6046421876888433</c:v>
                </c:pt>
                <c:pt idx="154">
                  <c:v>-2.7621848996491818</c:v>
                </c:pt>
                <c:pt idx="155">
                  <c:v>-2.0185189754328463</c:v>
                </c:pt>
                <c:pt idx="156">
                  <c:v>-1.9638025418306242</c:v>
                </c:pt>
                <c:pt idx="157">
                  <c:v>-1.5514661939889463</c:v>
                </c:pt>
                <c:pt idx="158">
                  <c:v>-0.69200264385501531</c:v>
                </c:pt>
                <c:pt idx="159">
                  <c:v>0.64432482204327268</c:v>
                </c:pt>
                <c:pt idx="160">
                  <c:v>1.2220141024180429</c:v>
                </c:pt>
                <c:pt idx="161">
                  <c:v>2.9450510170405626</c:v>
                </c:pt>
                <c:pt idx="162">
                  <c:v>4.9960706187149997</c:v>
                </c:pt>
                <c:pt idx="163">
                  <c:v>6.9791118247694337</c:v>
                </c:pt>
                <c:pt idx="164">
                  <c:v>7.4637276890046573</c:v>
                </c:pt>
                <c:pt idx="165">
                  <c:v>6.8206247455267484</c:v>
                </c:pt>
                <c:pt idx="166">
                  <c:v>7.0260471195435263</c:v>
                </c:pt>
                <c:pt idx="167">
                  <c:v>7.0250629748311244</c:v>
                </c:pt>
                <c:pt idx="168">
                  <c:v>7.9034211782304737</c:v>
                </c:pt>
                <c:pt idx="169">
                  <c:v>5.9499237136734724</c:v>
                </c:pt>
                <c:pt idx="170">
                  <c:v>5.151746116070016</c:v>
                </c:pt>
                <c:pt idx="171">
                  <c:v>5.1710083837578322</c:v>
                </c:pt>
                <c:pt idx="172">
                  <c:v>6.6689010110462377</c:v>
                </c:pt>
                <c:pt idx="173">
                  <c:v>5.7801757387247266</c:v>
                </c:pt>
                <c:pt idx="174">
                  <c:v>4.3257608736134907</c:v>
                </c:pt>
                <c:pt idx="175">
                  <c:v>4.0730876732858752</c:v>
                </c:pt>
                <c:pt idx="176">
                  <c:v>3.6898477805864203</c:v>
                </c:pt>
                <c:pt idx="177">
                  <c:v>5.3714458901958446</c:v>
                </c:pt>
                <c:pt idx="178">
                  <c:v>7.5537194516913297</c:v>
                </c:pt>
                <c:pt idx="179">
                  <c:v>8.923545886122314</c:v>
                </c:pt>
                <c:pt idx="180">
                  <c:v>7.3710451795696486</c:v>
                </c:pt>
                <c:pt idx="181">
                  <c:v>7.5735390215123548</c:v>
                </c:pt>
                <c:pt idx="182">
                  <c:v>8.1446371501460426</c:v>
                </c:pt>
                <c:pt idx="183">
                  <c:v>5.1505474571933982</c:v>
                </c:pt>
                <c:pt idx="184">
                  <c:v>0.98776575534412148</c:v>
                </c:pt>
                <c:pt idx="185">
                  <c:v>-1.860150732353572</c:v>
                </c:pt>
                <c:pt idx="186">
                  <c:v>-2.7370166820635782</c:v>
                </c:pt>
                <c:pt idx="187">
                  <c:v>-4.3303197890365297</c:v>
                </c:pt>
                <c:pt idx="188">
                  <c:v>-4.2106975194234764</c:v>
                </c:pt>
                <c:pt idx="189">
                  <c:v>-4.9256463378086783</c:v>
                </c:pt>
                <c:pt idx="190">
                  <c:v>-5.8775677759283624</c:v>
                </c:pt>
                <c:pt idx="191">
                  <c:v>-7.0162218328156269</c:v>
                </c:pt>
                <c:pt idx="192">
                  <c:v>-6.3089281071543573</c:v>
                </c:pt>
                <c:pt idx="193">
                  <c:v>-5.1083319314137832</c:v>
                </c:pt>
                <c:pt idx="194">
                  <c:v>-5.6547056980105745</c:v>
                </c:pt>
                <c:pt idx="195">
                  <c:v>-4.399648204512193</c:v>
                </c:pt>
                <c:pt idx="196">
                  <c:v>-2.3172320674240274</c:v>
                </c:pt>
                <c:pt idx="197">
                  <c:v>0.71148138147566853</c:v>
                </c:pt>
                <c:pt idx="198">
                  <c:v>2.08590929075759</c:v>
                </c:pt>
                <c:pt idx="199">
                  <c:v>2.8664780797501765</c:v>
                </c:pt>
                <c:pt idx="200">
                  <c:v>3.1252398671570112</c:v>
                </c:pt>
                <c:pt idx="201">
                  <c:v>3.7341520212206576</c:v>
                </c:pt>
                <c:pt idx="202">
                  <c:v>4.5663840470345152</c:v>
                </c:pt>
                <c:pt idx="203">
                  <c:v>5.5546533778373712</c:v>
                </c:pt>
                <c:pt idx="204">
                  <c:v>5.6243806699185228</c:v>
                </c:pt>
                <c:pt idx="205">
                  <c:v>4.5707025965020422</c:v>
                </c:pt>
                <c:pt idx="206">
                  <c:v>4.1025158698332875</c:v>
                </c:pt>
                <c:pt idx="207">
                  <c:v>4.4211077434749768</c:v>
                </c:pt>
                <c:pt idx="208">
                  <c:v>5.1535548803641049</c:v>
                </c:pt>
                <c:pt idx="209">
                  <c:v>5.3016760491581234</c:v>
                </c:pt>
                <c:pt idx="210">
                  <c:v>5.0761397038118652</c:v>
                </c:pt>
                <c:pt idx="211">
                  <c:v>5.6343116674005511</c:v>
                </c:pt>
                <c:pt idx="212">
                  <c:v>5.7779897716265234</c:v>
                </c:pt>
                <c:pt idx="213">
                  <c:v>5.3396304994375443</c:v>
                </c:pt>
                <c:pt idx="214">
                  <c:v>5.4832052474452651</c:v>
                </c:pt>
                <c:pt idx="215">
                  <c:v>5.5251894883776442</c:v>
                </c:pt>
                <c:pt idx="216">
                  <c:v>4.5025793056501016</c:v>
                </c:pt>
                <c:pt idx="217">
                  <c:v>4.3128202244121621</c:v>
                </c:pt>
                <c:pt idx="218">
                  <c:v>5.3144580765177416</c:v>
                </c:pt>
                <c:pt idx="219">
                  <c:v>4.9754409337304173</c:v>
                </c:pt>
                <c:pt idx="220">
                  <c:v>4.0960970236801373</c:v>
                </c:pt>
                <c:pt idx="221">
                  <c:v>3.9834966849030753</c:v>
                </c:pt>
                <c:pt idx="222">
                  <c:v>4.2074492146596834</c:v>
                </c:pt>
                <c:pt idx="223">
                  <c:v>3.790219940594596</c:v>
                </c:pt>
                <c:pt idx="224">
                  <c:v>2.905216735253771</c:v>
                </c:pt>
                <c:pt idx="225">
                  <c:v>2.8451518281538517</c:v>
                </c:pt>
                <c:pt idx="226">
                  <c:v>1.8827137976155883</c:v>
                </c:pt>
                <c:pt idx="227">
                  <c:v>1.3527488284641329</c:v>
                </c:pt>
                <c:pt idx="228">
                  <c:v>2.0371359665752919</c:v>
                </c:pt>
                <c:pt idx="229">
                  <c:v>1.7030838289434389</c:v>
                </c:pt>
                <c:pt idx="230">
                  <c:v>0.57056172520079984</c:v>
                </c:pt>
                <c:pt idx="231">
                  <c:v>0.36743657666836477</c:v>
                </c:pt>
                <c:pt idx="232">
                  <c:v>0.99650581274260608</c:v>
                </c:pt>
                <c:pt idx="233">
                  <c:v>0.22673743620669226</c:v>
                </c:pt>
                <c:pt idx="234">
                  <c:v>0.33258478365106703</c:v>
                </c:pt>
                <c:pt idx="235">
                  <c:v>0.34305439289560491</c:v>
                </c:pt>
                <c:pt idx="236">
                  <c:v>0.60709349455250505</c:v>
                </c:pt>
                <c:pt idx="237">
                  <c:v>0.1535472289179306</c:v>
                </c:pt>
                <c:pt idx="238">
                  <c:v>-3.1279135952431147E-3</c:v>
                </c:pt>
                <c:pt idx="239">
                  <c:v>-4.070168680555375E-2</c:v>
                </c:pt>
                <c:pt idx="240">
                  <c:v>5.4517624848245738E-2</c:v>
                </c:pt>
                <c:pt idx="241">
                  <c:v>0.41431643489254011</c:v>
                </c:pt>
                <c:pt idx="242">
                  <c:v>1.4241617999243723</c:v>
                </c:pt>
                <c:pt idx="243">
                  <c:v>1.9637901714964647</c:v>
                </c:pt>
                <c:pt idx="244">
                  <c:v>1.7187796318561723</c:v>
                </c:pt>
                <c:pt idx="245">
                  <c:v>3.3886636110149251</c:v>
                </c:pt>
                <c:pt idx="246">
                  <c:v>3.9116177758562052</c:v>
                </c:pt>
                <c:pt idx="247">
                  <c:v>4.1730392995685754</c:v>
                </c:pt>
                <c:pt idx="248">
                  <c:v>4.2210025904433426</c:v>
                </c:pt>
                <c:pt idx="249">
                  <c:v>4.8925778841922991</c:v>
                </c:pt>
                <c:pt idx="250">
                  <c:v>5.3827193021971214</c:v>
                </c:pt>
                <c:pt idx="251">
                  <c:v>5.2126299058459589</c:v>
                </c:pt>
                <c:pt idx="252">
                  <c:v>4.4178217136056119</c:v>
                </c:pt>
                <c:pt idx="253">
                  <c:v>4.2274536821309674</c:v>
                </c:pt>
                <c:pt idx="254">
                  <c:v>3.924737683167157</c:v>
                </c:pt>
                <c:pt idx="255">
                  <c:v>4.1390996208503337</c:v>
                </c:pt>
                <c:pt idx="256">
                  <c:v>3.8653774917416563</c:v>
                </c:pt>
                <c:pt idx="257">
                  <c:v>2.8546189378097417</c:v>
                </c:pt>
                <c:pt idx="258">
                  <c:v>2.1573292287970238</c:v>
                </c:pt>
                <c:pt idx="259">
                  <c:v>1.9884380534583974</c:v>
                </c:pt>
                <c:pt idx="260">
                  <c:v>2.6906606602656842</c:v>
                </c:pt>
                <c:pt idx="261">
                  <c:v>3.7813647949759894</c:v>
                </c:pt>
                <c:pt idx="262">
                  <c:v>3.6397669536786572</c:v>
                </c:pt>
                <c:pt idx="263">
                  <c:v>3.3953904109440582</c:v>
                </c:pt>
                <c:pt idx="264">
                  <c:v>4.0220844286164024</c:v>
                </c:pt>
                <c:pt idx="265">
                  <c:v>4.0536546729547753</c:v>
                </c:pt>
                <c:pt idx="266">
                  <c:v>3.4691774839097951</c:v>
                </c:pt>
                <c:pt idx="267">
                  <c:v>3.1897484580068807</c:v>
                </c:pt>
                <c:pt idx="268">
                  <c:v>2.9748049455342596</c:v>
                </c:pt>
                <c:pt idx="269">
                  <c:v>1.203053552196135</c:v>
                </c:pt>
                <c:pt idx="270">
                  <c:v>0.16327506377219753</c:v>
                </c:pt>
                <c:pt idx="271">
                  <c:v>0.31697797163932817</c:v>
                </c:pt>
                <c:pt idx="272">
                  <c:v>6.3616298400370919E-2</c:v>
                </c:pt>
                <c:pt idx="273">
                  <c:v>-0.82010180168954183</c:v>
                </c:pt>
                <c:pt idx="274">
                  <c:v>-0.51532130396317388</c:v>
                </c:pt>
                <c:pt idx="275">
                  <c:v>-0.22637034235889936</c:v>
                </c:pt>
                <c:pt idx="276">
                  <c:v>-0.55047412369996396</c:v>
                </c:pt>
                <c:pt idx="277">
                  <c:v>-0.83795016949080847</c:v>
                </c:pt>
                <c:pt idx="278">
                  <c:v>-0.62093678717786882</c:v>
                </c:pt>
                <c:pt idx="279">
                  <c:v>-0.74649378337570171</c:v>
                </c:pt>
                <c:pt idx="280">
                  <c:v>-0.76237781871955379</c:v>
                </c:pt>
                <c:pt idx="281">
                  <c:v>1.0567546109728534</c:v>
                </c:pt>
                <c:pt idx="282">
                  <c:v>2.2988605230984107</c:v>
                </c:pt>
                <c:pt idx="283">
                  <c:v>1.9792172587121446</c:v>
                </c:pt>
                <c:pt idx="284">
                  <c:v>0.63187723113953076</c:v>
                </c:pt>
                <c:pt idx="285">
                  <c:v>7.1664742245581114E-2</c:v>
                </c:pt>
                <c:pt idx="286">
                  <c:v>0.30647224045029092</c:v>
                </c:pt>
                <c:pt idx="287">
                  <c:v>0.50084081690584026</c:v>
                </c:pt>
                <c:pt idx="288">
                  <c:v>0.6396100672335896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78-4891-A5E2-AD0852534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</c:scaling>
        <c:delete val="0"/>
        <c:axPos val="b"/>
        <c:numFmt formatCode="yyyy\-mm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days"/>
      </c:date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8619410610694651"/>
          <c:h val="0.17067700337619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2110282572327439"/>
          <c:w val="0.8580465665607635"/>
          <c:h val="0.65413067185867391"/>
        </c:manualLayout>
      </c:layout>
      <c:scatterChart>
        <c:scatterStyle val="lineMarker"/>
        <c:varyColors val="0"/>
        <c:ser>
          <c:idx val="1"/>
          <c:order val="0"/>
          <c:tx>
            <c:strRef>
              <c:f>PPI近月利用CRBPMI!$G$21:$G$25</c:f>
              <c:strCache>
                <c:ptCount val="5"/>
                <c:pt idx="1">
                  <c:v>CRB现货指数:综合:月:平均值:同比</c:v>
                </c:pt>
                <c:pt idx="2">
                  <c:v>%</c:v>
                </c:pt>
                <c:pt idx="3">
                  <c:v>根据新闻整理</c:v>
                </c:pt>
                <c:pt idx="4">
                  <c:v>2025-02-14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6.5133298461260716E-2"/>
                  <c:y val="0.38210627301705197"/>
                </c:manualLayout>
              </c:layout>
              <c:numFmt formatCode="General" sourceLinked="0"/>
            </c:trendlineLbl>
          </c:trendline>
          <c:xVal>
            <c:numRef>
              <c:f>PPI近月利用CRBPMI!$G$26:$G$943</c:f>
              <c:numCache>
                <c:formatCode>#,##0.00_ </c:formatCode>
                <c:ptCount val="918"/>
                <c:pt idx="0">
                  <c:v>4.5267458178297204</c:v>
                </c:pt>
                <c:pt idx="1">
                  <c:v>5.2925888665325118</c:v>
                </c:pt>
                <c:pt idx="2">
                  <c:v>4.3107531538412189</c:v>
                </c:pt>
                <c:pt idx="3">
                  <c:v>0.31345551407829803</c:v>
                </c:pt>
                <c:pt idx="4">
                  <c:v>-2.0679453589770089</c:v>
                </c:pt>
                <c:pt idx="5">
                  <c:v>-3.2090844226165252</c:v>
                </c:pt>
                <c:pt idx="6">
                  <c:v>-3.6282232968824299</c:v>
                </c:pt>
                <c:pt idx="7">
                  <c:v>-3.5837614831479159</c:v>
                </c:pt>
                <c:pt idx="8">
                  <c:v>-0.99738150712465001</c:v>
                </c:pt>
                <c:pt idx="9">
                  <c:v>0.249281225192135</c:v>
                </c:pt>
                <c:pt idx="10">
                  <c:v>-0.39482664351687302</c:v>
                </c:pt>
                <c:pt idx="11">
                  <c:v>-2.6278328417272778</c:v>
                </c:pt>
                <c:pt idx="12">
                  <c:v>-5.636937251502995</c:v>
                </c:pt>
                <c:pt idx="13">
                  <c:v>-8.1984759007530705</c:v>
                </c:pt>
                <c:pt idx="14">
                  <c:v>-7.4480645541328938</c:v>
                </c:pt>
                <c:pt idx="15">
                  <c:v>-4.8757296897703206</c:v>
                </c:pt>
                <c:pt idx="16">
                  <c:v>-2.1961775715565239</c:v>
                </c:pt>
                <c:pt idx="17">
                  <c:v>-2.7104290381417639</c:v>
                </c:pt>
                <c:pt idx="18">
                  <c:v>-5.6881309813460108</c:v>
                </c:pt>
                <c:pt idx="19">
                  <c:v>-3.559004872159703</c:v>
                </c:pt>
                <c:pt idx="20">
                  <c:v>-11.25895827286732</c:v>
                </c:pt>
                <c:pt idx="21">
                  <c:v>-14.225529369348889</c:v>
                </c:pt>
                <c:pt idx="22">
                  <c:v>-14.026735169945511</c:v>
                </c:pt>
                <c:pt idx="23">
                  <c:v>-13.01845417288793</c:v>
                </c:pt>
                <c:pt idx="24">
                  <c:v>-7.5105154784322661</c:v>
                </c:pt>
                <c:pt idx="25">
                  <c:v>-4.5133184949946328</c:v>
                </c:pt>
                <c:pt idx="26">
                  <c:v>-2.3070359440567341</c:v>
                </c:pt>
                <c:pt idx="27">
                  <c:v>-1.5882254070909441</c:v>
                </c:pt>
                <c:pt idx="28">
                  <c:v>-1.2129901785074151</c:v>
                </c:pt>
                <c:pt idx="29">
                  <c:v>2.4047796606674749</c:v>
                </c:pt>
                <c:pt idx="30">
                  <c:v>4.6426499318392729</c:v>
                </c:pt>
                <c:pt idx="31">
                  <c:v>3.8155192214725968</c:v>
                </c:pt>
                <c:pt idx="32">
                  <c:v>11.374918919281271</c:v>
                </c:pt>
                <c:pt idx="33">
                  <c:v>17.127645189861649</c:v>
                </c:pt>
                <c:pt idx="34">
                  <c:v>23.132321234590151</c:v>
                </c:pt>
                <c:pt idx="35">
                  <c:v>25.828215831302021</c:v>
                </c:pt>
                <c:pt idx="36">
                  <c:v>26.37237382167396</c:v>
                </c:pt>
                <c:pt idx="37">
                  <c:v>28.373101248590881</c:v>
                </c:pt>
                <c:pt idx="38">
                  <c:v>30.970657357765042</c:v>
                </c:pt>
                <c:pt idx="39">
                  <c:v>35.6082984096291</c:v>
                </c:pt>
                <c:pt idx="40">
                  <c:v>37.547171940464033</c:v>
                </c:pt>
                <c:pt idx="41">
                  <c:v>37.682004596765687</c:v>
                </c:pt>
                <c:pt idx="42">
                  <c:v>46.295738642004977</c:v>
                </c:pt>
                <c:pt idx="43">
                  <c:v>51.698738514001057</c:v>
                </c:pt>
                <c:pt idx="44">
                  <c:v>52.25141028564596</c:v>
                </c:pt>
                <c:pt idx="45">
                  <c:v>49.365684430293307</c:v>
                </c:pt>
                <c:pt idx="46">
                  <c:v>45.950325205324013</c:v>
                </c:pt>
                <c:pt idx="47">
                  <c:v>29.714415630804801</c:v>
                </c:pt>
                <c:pt idx="48">
                  <c:v>17.915872813982119</c:v>
                </c:pt>
                <c:pt idx="49">
                  <c:v>11.767088933544439</c:v>
                </c:pt>
                <c:pt idx="50">
                  <c:v>10.322278495157271</c:v>
                </c:pt>
                <c:pt idx="51">
                  <c:v>7.90418165589245</c:v>
                </c:pt>
                <c:pt idx="52">
                  <c:v>5.1877252368595377</c:v>
                </c:pt>
                <c:pt idx="53">
                  <c:v>4.3091949810784858</c:v>
                </c:pt>
                <c:pt idx="54">
                  <c:v>-3.071247824876151</c:v>
                </c:pt>
                <c:pt idx="55">
                  <c:v>-9.1110866740426655</c:v>
                </c:pt>
                <c:pt idx="56">
                  <c:v>-11.48238277741857</c:v>
                </c:pt>
                <c:pt idx="57">
                  <c:v>-12.655614762186699</c:v>
                </c:pt>
                <c:pt idx="58">
                  <c:v>-16.374108950594788</c:v>
                </c:pt>
                <c:pt idx="59">
                  <c:v>-8.3531090257130156</c:v>
                </c:pt>
                <c:pt idx="60">
                  <c:v>-2.85277175533039</c:v>
                </c:pt>
                <c:pt idx="61">
                  <c:v>-1.3669139568744331</c:v>
                </c:pt>
                <c:pt idx="62">
                  <c:v>-4.529622617447016</c:v>
                </c:pt>
                <c:pt idx="63">
                  <c:v>-6.3938593949300691</c:v>
                </c:pt>
                <c:pt idx="64">
                  <c:v>-6.3892321078067367</c:v>
                </c:pt>
                <c:pt idx="65">
                  <c:v>-6.4390633532891286</c:v>
                </c:pt>
                <c:pt idx="66">
                  <c:v>-5.2856587034409346</c:v>
                </c:pt>
                <c:pt idx="67">
                  <c:v>-6.7184491609178298</c:v>
                </c:pt>
                <c:pt idx="68">
                  <c:v>-7.4525759458609624</c:v>
                </c:pt>
                <c:pt idx="69">
                  <c:v>-6.828072326080294</c:v>
                </c:pt>
                <c:pt idx="70">
                  <c:v>-3.8066043436226762</c:v>
                </c:pt>
                <c:pt idx="71">
                  <c:v>-5.2005108103316742</c:v>
                </c:pt>
                <c:pt idx="72">
                  <c:v>-6.5085741302905733</c:v>
                </c:pt>
                <c:pt idx="73">
                  <c:v>-6.0716212299974304</c:v>
                </c:pt>
                <c:pt idx="74">
                  <c:v>-3.8235386379558531</c:v>
                </c:pt>
                <c:pt idx="75">
                  <c:v>-3.3282916415689372</c:v>
                </c:pt>
                <c:pt idx="76">
                  <c:v>-2.8164909737499109</c:v>
                </c:pt>
                <c:pt idx="77">
                  <c:v>-4.2464425132834824</c:v>
                </c:pt>
                <c:pt idx="78">
                  <c:v>-4.7847719346208244</c:v>
                </c:pt>
                <c:pt idx="79">
                  <c:v>-2.2184465111137368</c:v>
                </c:pt>
                <c:pt idx="80">
                  <c:v>1.1490597397483731</c:v>
                </c:pt>
                <c:pt idx="81">
                  <c:v>3.3949541487898558</c:v>
                </c:pt>
                <c:pt idx="82">
                  <c:v>4.0881914562531767</c:v>
                </c:pt>
                <c:pt idx="83">
                  <c:v>2.1971652654651699</c:v>
                </c:pt>
                <c:pt idx="84">
                  <c:v>1.9100928588159951</c:v>
                </c:pt>
                <c:pt idx="85">
                  <c:v>1.832713402309128</c:v>
                </c:pt>
                <c:pt idx="86">
                  <c:v>1.4568187431240089</c:v>
                </c:pt>
                <c:pt idx="87">
                  <c:v>4.4683270349459283</c:v>
                </c:pt>
                <c:pt idx="88">
                  <c:v>6.9390617502675882</c:v>
                </c:pt>
                <c:pt idx="89">
                  <c:v>6.9323272631850132</c:v>
                </c:pt>
                <c:pt idx="90">
                  <c:v>7.1642614893876679</c:v>
                </c:pt>
                <c:pt idx="91">
                  <c:v>7.8670256498068456</c:v>
                </c:pt>
                <c:pt idx="92">
                  <c:v>5.6285153680959192</c:v>
                </c:pt>
                <c:pt idx="93">
                  <c:v>4.0899531054032234</c:v>
                </c:pt>
                <c:pt idx="94">
                  <c:v>3.3877322380460511</c:v>
                </c:pt>
                <c:pt idx="95">
                  <c:v>9.4690985425541907</c:v>
                </c:pt>
                <c:pt idx="96">
                  <c:v>12.67276088188005</c:v>
                </c:pt>
                <c:pt idx="97">
                  <c:v>14.099605669769</c:v>
                </c:pt>
                <c:pt idx="98">
                  <c:v>11.95936428715682</c:v>
                </c:pt>
                <c:pt idx="99">
                  <c:v>6.6740258192239716</c:v>
                </c:pt>
                <c:pt idx="100">
                  <c:v>0.88736135591272902</c:v>
                </c:pt>
                <c:pt idx="101">
                  <c:v>-0.688607571161586</c:v>
                </c:pt>
                <c:pt idx="102">
                  <c:v>0.30977671434374998</c:v>
                </c:pt>
                <c:pt idx="103">
                  <c:v>-1.069635004925872</c:v>
                </c:pt>
                <c:pt idx="104">
                  <c:v>-1.7926249165866011</c:v>
                </c:pt>
                <c:pt idx="105">
                  <c:v>-3.0043597296127982</c:v>
                </c:pt>
                <c:pt idx="106">
                  <c:v>-1.249618739006495</c:v>
                </c:pt>
                <c:pt idx="107">
                  <c:v>-5.1363445595713646</c:v>
                </c:pt>
                <c:pt idx="108">
                  <c:v>-8.4588590956887497</c:v>
                </c:pt>
                <c:pt idx="109">
                  <c:v>-12.01499997823122</c:v>
                </c:pt>
                <c:pt idx="110">
                  <c:v>-15.01569657836003</c:v>
                </c:pt>
                <c:pt idx="111">
                  <c:v>-15.308446902363549</c:v>
                </c:pt>
                <c:pt idx="112">
                  <c:v>-14.648439786997081</c:v>
                </c:pt>
                <c:pt idx="113">
                  <c:v>-15.47962058975274</c:v>
                </c:pt>
                <c:pt idx="114">
                  <c:v>-15.77918665808898</c:v>
                </c:pt>
                <c:pt idx="115">
                  <c:v>-15.2589183820991</c:v>
                </c:pt>
                <c:pt idx="116">
                  <c:v>-14.38056158163648</c:v>
                </c:pt>
                <c:pt idx="117">
                  <c:v>-14.900268243757971</c:v>
                </c:pt>
                <c:pt idx="118">
                  <c:v>-16.526907707401119</c:v>
                </c:pt>
                <c:pt idx="119">
                  <c:v>-14.43214698579256</c:v>
                </c:pt>
                <c:pt idx="120">
                  <c:v>-9.6061819576727405</c:v>
                </c:pt>
                <c:pt idx="121">
                  <c:v>-6.3212983781187919</c:v>
                </c:pt>
                <c:pt idx="122">
                  <c:v>-3.039075236763078</c:v>
                </c:pt>
                <c:pt idx="123">
                  <c:v>-0.61896411840142396</c:v>
                </c:pt>
                <c:pt idx="124">
                  <c:v>0.77836713155487103</c:v>
                </c:pt>
                <c:pt idx="125">
                  <c:v>1.980756732669622</c:v>
                </c:pt>
                <c:pt idx="126">
                  <c:v>2.909693019392285</c:v>
                </c:pt>
                <c:pt idx="127">
                  <c:v>4.5566317737148418</c:v>
                </c:pt>
                <c:pt idx="128">
                  <c:v>4.5315297821601188</c:v>
                </c:pt>
                <c:pt idx="129">
                  <c:v>5.5127498901455398</c:v>
                </c:pt>
                <c:pt idx="130">
                  <c:v>4.3663261430380889</c:v>
                </c:pt>
                <c:pt idx="131">
                  <c:v>1.3412248485680349</c:v>
                </c:pt>
                <c:pt idx="132">
                  <c:v>-3.636109866216537</c:v>
                </c:pt>
                <c:pt idx="133">
                  <c:v>-5.7915749828873304</c:v>
                </c:pt>
                <c:pt idx="134">
                  <c:v>-5.1765775873091817</c:v>
                </c:pt>
                <c:pt idx="135">
                  <c:v>-4.0223679751201082</c:v>
                </c:pt>
                <c:pt idx="136">
                  <c:v>-4.9822677920898677</c:v>
                </c:pt>
                <c:pt idx="137">
                  <c:v>-4.6522372892561252</c:v>
                </c:pt>
                <c:pt idx="138">
                  <c:v>-3.5279923213513471</c:v>
                </c:pt>
                <c:pt idx="139">
                  <c:v>-2.3288939498960279</c:v>
                </c:pt>
                <c:pt idx="140">
                  <c:v>-0.13244637905009901</c:v>
                </c:pt>
                <c:pt idx="141">
                  <c:v>-1.2899871927561171</c:v>
                </c:pt>
                <c:pt idx="142">
                  <c:v>-2.902405499427176</c:v>
                </c:pt>
                <c:pt idx="143">
                  <c:v>-4.1040725991770826</c:v>
                </c:pt>
                <c:pt idx="144">
                  <c:v>-3.2841228673059608</c:v>
                </c:pt>
                <c:pt idx="145">
                  <c:v>-0.39627471047512403</c:v>
                </c:pt>
                <c:pt idx="146">
                  <c:v>0.81069468315129301</c:v>
                </c:pt>
                <c:pt idx="147">
                  <c:v>-3.6950711905017952</c:v>
                </c:pt>
                <c:pt idx="148">
                  <c:v>-4.0254550648771579</c:v>
                </c:pt>
                <c:pt idx="149">
                  <c:v>-6.5357745983703213</c:v>
                </c:pt>
                <c:pt idx="150">
                  <c:v>-10.164409330925359</c:v>
                </c:pt>
                <c:pt idx="151">
                  <c:v>-13.084029343155301</c:v>
                </c:pt>
                <c:pt idx="152">
                  <c:v>-14.80567373109915</c:v>
                </c:pt>
                <c:pt idx="153">
                  <c:v>-13.989134505478541</c:v>
                </c:pt>
                <c:pt idx="154">
                  <c:v>-14.71513778640176</c:v>
                </c:pt>
                <c:pt idx="155">
                  <c:v>-11.28810587757072</c:v>
                </c:pt>
                <c:pt idx="156">
                  <c:v>-11.03595641396601</c:v>
                </c:pt>
                <c:pt idx="157">
                  <c:v>-9.1357889123914582</c:v>
                </c:pt>
                <c:pt idx="158">
                  <c:v>-5.1751273910369369</c:v>
                </c:pt>
                <c:pt idx="159">
                  <c:v>0.98306369605194799</c:v>
                </c:pt>
                <c:pt idx="160">
                  <c:v>3.6452262784241611</c:v>
                </c:pt>
                <c:pt idx="161">
                  <c:v>11.58548855779061</c:v>
                </c:pt>
                <c:pt idx="162">
                  <c:v>21.037191791313361</c:v>
                </c:pt>
                <c:pt idx="163">
                  <c:v>30.1756305288914</c:v>
                </c:pt>
                <c:pt idx="164">
                  <c:v>32.408883359468469</c:v>
                </c:pt>
                <c:pt idx="165">
                  <c:v>29.445275325008058</c:v>
                </c:pt>
                <c:pt idx="166">
                  <c:v>30.391922209878</c:v>
                </c:pt>
                <c:pt idx="167">
                  <c:v>30.387386980788591</c:v>
                </c:pt>
                <c:pt idx="168">
                  <c:v>34.43512063700679</c:v>
                </c:pt>
                <c:pt idx="169">
                  <c:v>25.432828173610471</c:v>
                </c:pt>
                <c:pt idx="170">
                  <c:v>21.754590396636019</c:v>
                </c:pt>
                <c:pt idx="171">
                  <c:v>21.843356607178951</c:v>
                </c:pt>
                <c:pt idx="172">
                  <c:v>28.746087608508009</c:v>
                </c:pt>
                <c:pt idx="173">
                  <c:v>24.650579441127771</c:v>
                </c:pt>
                <c:pt idx="174">
                  <c:v>17.948206790845578</c:v>
                </c:pt>
                <c:pt idx="175">
                  <c:v>16.783814162607719</c:v>
                </c:pt>
                <c:pt idx="176">
                  <c:v>15.017731707771521</c:v>
                </c:pt>
                <c:pt idx="177">
                  <c:v>22.767031752054582</c:v>
                </c:pt>
                <c:pt idx="178">
                  <c:v>32.823591943278018</c:v>
                </c:pt>
                <c:pt idx="179">
                  <c:v>39.136156157245694</c:v>
                </c:pt>
                <c:pt idx="180">
                  <c:v>31.98177502105829</c:v>
                </c:pt>
                <c:pt idx="181">
                  <c:v>32.914926366416381</c:v>
                </c:pt>
                <c:pt idx="182">
                  <c:v>35.546714977631538</c:v>
                </c:pt>
                <c:pt idx="183">
                  <c:v>21.74906662301105</c:v>
                </c:pt>
                <c:pt idx="184">
                  <c:v>2.5657408080374262</c:v>
                </c:pt>
                <c:pt idx="185">
                  <c:v>-10.55829830577683</c:v>
                </c:pt>
                <c:pt idx="186">
                  <c:v>-14.599155216882849</c:v>
                </c:pt>
                <c:pt idx="187">
                  <c:v>-21.941565848094609</c:v>
                </c:pt>
                <c:pt idx="188">
                  <c:v>-21.390311149416942</c:v>
                </c:pt>
                <c:pt idx="189">
                  <c:v>-24.685006165016951</c:v>
                </c:pt>
                <c:pt idx="190">
                  <c:v>-29.07174090289568</c:v>
                </c:pt>
                <c:pt idx="191">
                  <c:v>-34.318994621270171</c:v>
                </c:pt>
                <c:pt idx="192">
                  <c:v>-31.05957653066524</c:v>
                </c:pt>
                <c:pt idx="193">
                  <c:v>-25.526875259971352</c:v>
                </c:pt>
                <c:pt idx="194">
                  <c:v>-28.044726718942741</c:v>
                </c:pt>
                <c:pt idx="195">
                  <c:v>-22.261051633696741</c:v>
                </c:pt>
                <c:pt idx="196">
                  <c:v>-12.66466390517985</c:v>
                </c:pt>
                <c:pt idx="197">
                  <c:v>1.2925409284593019</c:v>
                </c:pt>
                <c:pt idx="198">
                  <c:v>7.6263100956570966</c:v>
                </c:pt>
                <c:pt idx="199">
                  <c:v>11.223401289171321</c:v>
                </c:pt>
                <c:pt idx="200">
                  <c:v>12.41585192238254</c:v>
                </c:pt>
                <c:pt idx="201">
                  <c:v>15.22189871530257</c:v>
                </c:pt>
                <c:pt idx="202">
                  <c:v>19.05706934117288</c:v>
                </c:pt>
                <c:pt idx="203">
                  <c:v>23.611305888651479</c:v>
                </c:pt>
                <c:pt idx="204">
                  <c:v>23.932629815292731</c:v>
                </c:pt>
                <c:pt idx="205">
                  <c:v>19.076970490792821</c:v>
                </c:pt>
                <c:pt idx="206">
                  <c:v>16.919427971581971</c:v>
                </c:pt>
                <c:pt idx="207">
                  <c:v>18.387593287903119</c:v>
                </c:pt>
                <c:pt idx="208">
                  <c:v>21.762925715963618</c:v>
                </c:pt>
                <c:pt idx="209">
                  <c:v>22.445511747272459</c:v>
                </c:pt>
                <c:pt idx="210">
                  <c:v>21.406173750285092</c:v>
                </c:pt>
                <c:pt idx="211">
                  <c:v>23.978394780647701</c:v>
                </c:pt>
                <c:pt idx="212">
                  <c:v>24.640505860030061</c:v>
                </c:pt>
                <c:pt idx="213">
                  <c:v>22.620417048099281</c:v>
                </c:pt>
                <c:pt idx="214">
                  <c:v>23.282051831545001</c:v>
                </c:pt>
                <c:pt idx="215">
                  <c:v>23.475527596210341</c:v>
                </c:pt>
                <c:pt idx="216">
                  <c:v>18.763038274885261</c:v>
                </c:pt>
                <c:pt idx="217">
                  <c:v>17.88857246272886</c:v>
                </c:pt>
                <c:pt idx="218">
                  <c:v>22.504415099160099</c:v>
                </c:pt>
                <c:pt idx="219">
                  <c:v>20.94212411857335</c:v>
                </c:pt>
                <c:pt idx="220">
                  <c:v>16.88984803539234</c:v>
                </c:pt>
                <c:pt idx="221">
                  <c:v>16.370952464991131</c:v>
                </c:pt>
                <c:pt idx="222">
                  <c:v>17.402991772625271</c:v>
                </c:pt>
                <c:pt idx="223">
                  <c:v>15.48027622393823</c:v>
                </c:pt>
                <c:pt idx="224">
                  <c:v>11.40192043895747</c:v>
                </c:pt>
                <c:pt idx="225">
                  <c:v>11.125123632045399</c:v>
                </c:pt>
                <c:pt idx="226">
                  <c:v>6.6899253346340473</c:v>
                </c:pt>
                <c:pt idx="227">
                  <c:v>4.2476904537517646</c:v>
                </c:pt>
                <c:pt idx="228">
                  <c:v>7.4015482330658608</c:v>
                </c:pt>
                <c:pt idx="229">
                  <c:v>5.8621374605688423</c:v>
                </c:pt>
                <c:pt idx="230">
                  <c:v>0.64314159078709598</c:v>
                </c:pt>
                <c:pt idx="231">
                  <c:v>-0.29291900152827299</c:v>
                </c:pt>
                <c:pt idx="232">
                  <c:v>2.6060175702424249</c:v>
                </c:pt>
                <c:pt idx="233">
                  <c:v>-0.94130213729634904</c:v>
                </c:pt>
                <c:pt idx="234">
                  <c:v>-0.45352634262181102</c:v>
                </c:pt>
                <c:pt idx="235">
                  <c:v>-0.40527929541195901</c:v>
                </c:pt>
                <c:pt idx="236">
                  <c:v>0.81149075830647499</c:v>
                </c:pt>
                <c:pt idx="237">
                  <c:v>-1.278584198534882</c:v>
                </c:pt>
                <c:pt idx="238">
                  <c:v>-2.000589463572549</c:v>
                </c:pt>
                <c:pt idx="239">
                  <c:v>-2.173740492191492</c:v>
                </c:pt>
                <c:pt idx="240">
                  <c:v>-1.7349418209758261</c:v>
                </c:pt>
                <c:pt idx="241">
                  <c:v>-7.6882788513639999E-2</c:v>
                </c:pt>
                <c:pt idx="242">
                  <c:v>4.576782488130748</c:v>
                </c:pt>
                <c:pt idx="243">
                  <c:v>7.063549177403063</c:v>
                </c:pt>
                <c:pt idx="244">
                  <c:v>5.9344683495676138</c:v>
                </c:pt>
                <c:pt idx="245">
                  <c:v>13.629786225875231</c:v>
                </c:pt>
                <c:pt idx="246">
                  <c:v>16.039713252793572</c:v>
                </c:pt>
                <c:pt idx="247">
                  <c:v>17.244420735339059</c:v>
                </c:pt>
                <c:pt idx="248">
                  <c:v>17.465449725545358</c:v>
                </c:pt>
                <c:pt idx="249">
                  <c:v>20.560266747429949</c:v>
                </c:pt>
                <c:pt idx="250">
                  <c:v>22.81898295943374</c:v>
                </c:pt>
                <c:pt idx="251">
                  <c:v>22.035160856432991</c:v>
                </c:pt>
                <c:pt idx="252">
                  <c:v>18.37245029311342</c:v>
                </c:pt>
                <c:pt idx="253">
                  <c:v>17.495178258668052</c:v>
                </c:pt>
                <c:pt idx="254">
                  <c:v>16.10017365514819</c:v>
                </c:pt>
                <c:pt idx="255">
                  <c:v>17.08801668594624</c:v>
                </c:pt>
                <c:pt idx="256">
                  <c:v>15.82662438590625</c:v>
                </c:pt>
                <c:pt idx="257">
                  <c:v>11.16875086548268</c:v>
                </c:pt>
                <c:pt idx="258">
                  <c:v>7.9554342340876669</c:v>
                </c:pt>
                <c:pt idx="259">
                  <c:v>7.1771338869050574</c:v>
                </c:pt>
                <c:pt idx="260">
                  <c:v>10.413182766201309</c:v>
                </c:pt>
                <c:pt idx="261">
                  <c:v>15.43946910127184</c:v>
                </c:pt>
                <c:pt idx="262">
                  <c:v>14.78694448699842</c:v>
                </c:pt>
                <c:pt idx="263">
                  <c:v>13.66078530388967</c:v>
                </c:pt>
                <c:pt idx="264">
                  <c:v>16.548776168739181</c:v>
                </c:pt>
                <c:pt idx="265">
                  <c:v>16.694261165690211</c:v>
                </c:pt>
                <c:pt idx="266">
                  <c:v>14.00081789820182</c:v>
                </c:pt>
                <c:pt idx="267">
                  <c:v>12.71312653459392</c:v>
                </c:pt>
                <c:pt idx="268">
                  <c:v>11.72260343564175</c:v>
                </c:pt>
                <c:pt idx="269">
                  <c:v>3.5578504709499308</c:v>
                </c:pt>
                <c:pt idx="270">
                  <c:v>-1.233755466487569</c:v>
                </c:pt>
                <c:pt idx="271">
                  <c:v>-0.52544713530263498</c:v>
                </c:pt>
                <c:pt idx="272">
                  <c:v>-1.693012449767876</c:v>
                </c:pt>
                <c:pt idx="273">
                  <c:v>-5.7654460907352156</c:v>
                </c:pt>
                <c:pt idx="274">
                  <c:v>-4.3609276680330593</c:v>
                </c:pt>
                <c:pt idx="275">
                  <c:v>-3.0293564164004581</c:v>
                </c:pt>
                <c:pt idx="276">
                  <c:v>-4.5229222290320923</c:v>
                </c:pt>
                <c:pt idx="277">
                  <c:v>-5.8476966335981961</c:v>
                </c:pt>
                <c:pt idx="278">
                  <c:v>-4.8476349639533129</c:v>
                </c:pt>
                <c:pt idx="279">
                  <c:v>-5.4262386330677499</c:v>
                </c:pt>
                <c:pt idx="280">
                  <c:v>-5.4994369526246718</c:v>
                </c:pt>
                <c:pt idx="281">
                  <c:v>2.8836618017182181</c:v>
                </c:pt>
                <c:pt idx="282">
                  <c:v>8.6076521801770074</c:v>
                </c:pt>
                <c:pt idx="283">
                  <c:v>7.1346417452172561</c:v>
                </c:pt>
                <c:pt idx="284">
                  <c:v>0.92570152598862099</c:v>
                </c:pt>
                <c:pt idx="285">
                  <c:v>-1.655922846794557</c:v>
                </c:pt>
                <c:pt idx="286">
                  <c:v>-0.57386064308621698</c:v>
                </c:pt>
                <c:pt idx="287">
                  <c:v>0.32184708251539301</c:v>
                </c:pt>
                <c:pt idx="288">
                  <c:v>0.96133671536216403</c:v>
                </c:pt>
                <c:pt idx="289">
                  <c:v>-0.95050053148008096</c:v>
                </c:pt>
                <c:pt idx="290">
                  <c:v>-0.68534528967000297</c:v>
                </c:pt>
                <c:pt idx="291">
                  <c:v>-3.2457483379209831</c:v>
                </c:pt>
                <c:pt idx="292">
                  <c:v>-3.4359323824262362</c:v>
                </c:pt>
                <c:pt idx="293">
                  <c:v>-4.5427796082116112</c:v>
                </c:pt>
                <c:pt idx="294">
                  <c:v>-4.4292925741280236</c:v>
                </c:pt>
                <c:pt idx="295">
                  <c:v>-0.85877320877901198</c:v>
                </c:pt>
                <c:pt idx="296">
                  <c:v>1.7967880426140821</c:v>
                </c:pt>
              </c:numCache>
            </c:numRef>
          </c:xVal>
          <c:yVal>
            <c:numRef>
              <c:f>PPI近月利用CRBPMI!$F$26:$F$943</c:f>
              <c:numCache>
                <c:formatCode>#,##0.00_ </c:formatCode>
                <c:ptCount val="918"/>
                <c:pt idx="0">
                  <c:v>0</c:v>
                </c:pt>
                <c:pt idx="1">
                  <c:v>-2.2999999999999998</c:v>
                </c:pt>
                <c:pt idx="2">
                  <c:v>-2.2999999999999998</c:v>
                </c:pt>
                <c:pt idx="3">
                  <c:v>-2.5</c:v>
                </c:pt>
                <c:pt idx="4">
                  <c:v>-2.9</c:v>
                </c:pt>
                <c:pt idx="5">
                  <c:v>-2.8</c:v>
                </c:pt>
                <c:pt idx="6">
                  <c:v>-1.8</c:v>
                </c:pt>
                <c:pt idx="7">
                  <c:v>-0.8</c:v>
                </c:pt>
                <c:pt idx="8">
                  <c:v>-0.8</c:v>
                </c:pt>
                <c:pt idx="9">
                  <c:v>-1.4</c:v>
                </c:pt>
                <c:pt idx="10">
                  <c:v>-2.5</c:v>
                </c:pt>
                <c:pt idx="11">
                  <c:v>-2.8</c:v>
                </c:pt>
                <c:pt idx="12">
                  <c:v>-2.7</c:v>
                </c:pt>
                <c:pt idx="13">
                  <c:v>-2.5</c:v>
                </c:pt>
                <c:pt idx="14">
                  <c:v>-2.7</c:v>
                </c:pt>
                <c:pt idx="15">
                  <c:v>-3</c:v>
                </c:pt>
                <c:pt idx="16">
                  <c:v>-2.6</c:v>
                </c:pt>
                <c:pt idx="17">
                  <c:v>-2.5</c:v>
                </c:pt>
                <c:pt idx="18">
                  <c:v>-3</c:v>
                </c:pt>
                <c:pt idx="19">
                  <c:v>-4.4000000000000004</c:v>
                </c:pt>
                <c:pt idx="20">
                  <c:v>-5.4</c:v>
                </c:pt>
                <c:pt idx="21">
                  <c:v>-4.5999999999999996</c:v>
                </c:pt>
                <c:pt idx="22">
                  <c:v>-3.6</c:v>
                </c:pt>
                <c:pt idx="23">
                  <c:v>-2.5</c:v>
                </c:pt>
                <c:pt idx="24">
                  <c:v>-1.4</c:v>
                </c:pt>
                <c:pt idx="25">
                  <c:v>-0.8</c:v>
                </c:pt>
                <c:pt idx="26">
                  <c:v>-0.7</c:v>
                </c:pt>
                <c:pt idx="27">
                  <c:v>-1.3</c:v>
                </c:pt>
                <c:pt idx="28">
                  <c:v>-1.3</c:v>
                </c:pt>
                <c:pt idx="29">
                  <c:v>0.9</c:v>
                </c:pt>
                <c:pt idx="30">
                  <c:v>2.2999999999999998</c:v>
                </c:pt>
                <c:pt idx="31">
                  <c:v>4.2</c:v>
                </c:pt>
                <c:pt idx="32">
                  <c:v>6.1</c:v>
                </c:pt>
                <c:pt idx="33">
                  <c:v>6.4</c:v>
                </c:pt>
                <c:pt idx="34">
                  <c:v>8</c:v>
                </c:pt>
                <c:pt idx="35">
                  <c:v>8.3000000000000007</c:v>
                </c:pt>
                <c:pt idx="36">
                  <c:v>8.8000000000000007</c:v>
                </c:pt>
                <c:pt idx="37">
                  <c:v>9.1</c:v>
                </c:pt>
                <c:pt idx="38">
                  <c:v>10.3</c:v>
                </c:pt>
                <c:pt idx="39">
                  <c:v>12.9</c:v>
                </c:pt>
                <c:pt idx="40">
                  <c:v>13.5</c:v>
                </c:pt>
                <c:pt idx="41">
                  <c:v>10.7</c:v>
                </c:pt>
                <c:pt idx="42">
                  <c:v>9.5</c:v>
                </c:pt>
                <c:pt idx="43">
                  <c:v>9</c:v>
                </c:pt>
                <c:pt idx="44">
                  <c:v>8.8000000000000007</c:v>
                </c:pt>
                <c:pt idx="45">
                  <c:v>9</c:v>
                </c:pt>
                <c:pt idx="46">
                  <c:v>6.8</c:v>
                </c:pt>
                <c:pt idx="47">
                  <c:v>4.4000000000000004</c:v>
                </c:pt>
                <c:pt idx="48">
                  <c:v>1.7</c:v>
                </c:pt>
                <c:pt idx="49">
                  <c:v>0.3</c:v>
                </c:pt>
                <c:pt idx="50">
                  <c:v>-0.4</c:v>
                </c:pt>
                <c:pt idx="51">
                  <c:v>-1.5</c:v>
                </c:pt>
                <c:pt idx="52">
                  <c:v>-2.1</c:v>
                </c:pt>
                <c:pt idx="53">
                  <c:v>-2.1</c:v>
                </c:pt>
                <c:pt idx="54">
                  <c:v>-2</c:v>
                </c:pt>
                <c:pt idx="55">
                  <c:v>-2.4</c:v>
                </c:pt>
                <c:pt idx="56">
                  <c:v>-3</c:v>
                </c:pt>
                <c:pt idx="57">
                  <c:v>-3.7</c:v>
                </c:pt>
                <c:pt idx="58">
                  <c:v>-3.1</c:v>
                </c:pt>
                <c:pt idx="59">
                  <c:v>-1.5</c:v>
                </c:pt>
                <c:pt idx="60">
                  <c:v>-0.4</c:v>
                </c:pt>
                <c:pt idx="61">
                  <c:v>0.1</c:v>
                </c:pt>
                <c:pt idx="62">
                  <c:v>-0.5</c:v>
                </c:pt>
                <c:pt idx="63">
                  <c:v>-1.4</c:v>
                </c:pt>
                <c:pt idx="64">
                  <c:v>-1.6</c:v>
                </c:pt>
                <c:pt idx="65">
                  <c:v>-1.2</c:v>
                </c:pt>
                <c:pt idx="66">
                  <c:v>-0.8</c:v>
                </c:pt>
                <c:pt idx="67">
                  <c:v>-0.3</c:v>
                </c:pt>
                <c:pt idx="68">
                  <c:v>0</c:v>
                </c:pt>
                <c:pt idx="69">
                  <c:v>0.6</c:v>
                </c:pt>
                <c:pt idx="70">
                  <c:v>0.9</c:v>
                </c:pt>
                <c:pt idx="71">
                  <c:v>0.4</c:v>
                </c:pt>
                <c:pt idx="72">
                  <c:v>0.1</c:v>
                </c:pt>
                <c:pt idx="73">
                  <c:v>0.1</c:v>
                </c:pt>
                <c:pt idx="74">
                  <c:v>0.9</c:v>
                </c:pt>
                <c:pt idx="75">
                  <c:v>2.7</c:v>
                </c:pt>
                <c:pt idx="76">
                  <c:v>3.3</c:v>
                </c:pt>
                <c:pt idx="77">
                  <c:v>3.6</c:v>
                </c:pt>
                <c:pt idx="78">
                  <c:v>4.0999999999999996</c:v>
                </c:pt>
                <c:pt idx="79">
                  <c:v>4.5999999999999996</c:v>
                </c:pt>
                <c:pt idx="80">
                  <c:v>4.7</c:v>
                </c:pt>
                <c:pt idx="81">
                  <c:v>4.0999999999999996</c:v>
                </c:pt>
                <c:pt idx="82">
                  <c:v>3.4</c:v>
                </c:pt>
                <c:pt idx="83">
                  <c:v>3.1</c:v>
                </c:pt>
                <c:pt idx="84">
                  <c:v>3.7</c:v>
                </c:pt>
                <c:pt idx="85">
                  <c:v>4.3</c:v>
                </c:pt>
                <c:pt idx="86">
                  <c:v>4.9000000000000004</c:v>
                </c:pt>
                <c:pt idx="87">
                  <c:v>5.8</c:v>
                </c:pt>
                <c:pt idx="88">
                  <c:v>6.9</c:v>
                </c:pt>
                <c:pt idx="89">
                  <c:v>6.9</c:v>
                </c:pt>
                <c:pt idx="90">
                  <c:v>6.3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6.4</c:v>
                </c:pt>
                <c:pt idx="95">
                  <c:v>7.6</c:v>
                </c:pt>
                <c:pt idx="96">
                  <c:v>7.8</c:v>
                </c:pt>
                <c:pt idx="97">
                  <c:v>6.9</c:v>
                </c:pt>
                <c:pt idx="98">
                  <c:v>5.5</c:v>
                </c:pt>
                <c:pt idx="99">
                  <c:v>3.3</c:v>
                </c:pt>
                <c:pt idx="100">
                  <c:v>1.2</c:v>
                </c:pt>
                <c:pt idx="101">
                  <c:v>0.1</c:v>
                </c:pt>
                <c:pt idx="102">
                  <c:v>-0.8</c:v>
                </c:pt>
                <c:pt idx="103">
                  <c:v>-1.7</c:v>
                </c:pt>
                <c:pt idx="104">
                  <c:v>-2.6</c:v>
                </c:pt>
                <c:pt idx="105">
                  <c:v>-2.8</c:v>
                </c:pt>
                <c:pt idx="106">
                  <c:v>-3.4</c:v>
                </c:pt>
                <c:pt idx="107">
                  <c:v>-4.3</c:v>
                </c:pt>
                <c:pt idx="108">
                  <c:v>-4.9000000000000004</c:v>
                </c:pt>
                <c:pt idx="109">
                  <c:v>-5.3</c:v>
                </c:pt>
                <c:pt idx="110">
                  <c:v>-5.9</c:v>
                </c:pt>
                <c:pt idx="111">
                  <c:v>-5.9</c:v>
                </c:pt>
                <c:pt idx="112">
                  <c:v>-5.9</c:v>
                </c:pt>
                <c:pt idx="113">
                  <c:v>-5.9450000000000003</c:v>
                </c:pt>
                <c:pt idx="114">
                  <c:v>-5.9226999999999999</c:v>
                </c:pt>
                <c:pt idx="115">
                  <c:v>-5.3692000000000002</c:v>
                </c:pt>
                <c:pt idx="116">
                  <c:v>-4.8135000000000003</c:v>
                </c:pt>
                <c:pt idx="117">
                  <c:v>-4.6070000000000002</c:v>
                </c:pt>
                <c:pt idx="118">
                  <c:v>-4.5724999999999998</c:v>
                </c:pt>
                <c:pt idx="119">
                  <c:v>-4.5602999999999998</c:v>
                </c:pt>
                <c:pt idx="120">
                  <c:v>-4.7976000000000001</c:v>
                </c:pt>
                <c:pt idx="121">
                  <c:v>-4.3201999999999998</c:v>
                </c:pt>
                <c:pt idx="122">
                  <c:v>-3.3151999999999999</c:v>
                </c:pt>
                <c:pt idx="123">
                  <c:v>-2.6928000000000001</c:v>
                </c:pt>
                <c:pt idx="124">
                  <c:v>-2.2427999999999999</c:v>
                </c:pt>
                <c:pt idx="125">
                  <c:v>-1.7996000000000001</c:v>
                </c:pt>
                <c:pt idx="126">
                  <c:v>-1.2038</c:v>
                </c:pt>
                <c:pt idx="127">
                  <c:v>-0.86880000000000002</c:v>
                </c:pt>
                <c:pt idx="128">
                  <c:v>-1.1092</c:v>
                </c:pt>
                <c:pt idx="129">
                  <c:v>-1.4463999999999999</c:v>
                </c:pt>
                <c:pt idx="130">
                  <c:v>-2.0042</c:v>
                </c:pt>
                <c:pt idx="131">
                  <c:v>-2.3018999999999998</c:v>
                </c:pt>
                <c:pt idx="132">
                  <c:v>-2</c:v>
                </c:pt>
                <c:pt idx="133">
                  <c:v>-1.64</c:v>
                </c:pt>
                <c:pt idx="134">
                  <c:v>-1.36</c:v>
                </c:pt>
                <c:pt idx="135">
                  <c:v>-1.42</c:v>
                </c:pt>
                <c:pt idx="136">
                  <c:v>-1.51</c:v>
                </c:pt>
                <c:pt idx="137">
                  <c:v>-1.34</c:v>
                </c:pt>
                <c:pt idx="138">
                  <c:v>-1.62</c:v>
                </c:pt>
                <c:pt idx="139">
                  <c:v>-2.27</c:v>
                </c:pt>
                <c:pt idx="140">
                  <c:v>-2.7</c:v>
                </c:pt>
                <c:pt idx="141">
                  <c:v>-2.87</c:v>
                </c:pt>
                <c:pt idx="142">
                  <c:v>-2.62</c:v>
                </c:pt>
                <c:pt idx="143">
                  <c:v>-1.92</c:v>
                </c:pt>
                <c:pt idx="144">
                  <c:v>-1.63</c:v>
                </c:pt>
                <c:pt idx="145">
                  <c:v>-1.64</c:v>
                </c:pt>
                <c:pt idx="146">
                  <c:v>-1.94</c:v>
                </c:pt>
                <c:pt idx="147">
                  <c:v>-2.2000000000000002</c:v>
                </c:pt>
                <c:pt idx="148">
                  <c:v>-2.76</c:v>
                </c:pt>
                <c:pt idx="149">
                  <c:v>-3.55</c:v>
                </c:pt>
                <c:pt idx="150">
                  <c:v>-3.48</c:v>
                </c:pt>
                <c:pt idx="151">
                  <c:v>-2.87</c:v>
                </c:pt>
                <c:pt idx="152">
                  <c:v>-2.08</c:v>
                </c:pt>
                <c:pt idx="153">
                  <c:v>-1.4</c:v>
                </c:pt>
                <c:pt idx="154">
                  <c:v>-0.7</c:v>
                </c:pt>
                <c:pt idx="155">
                  <c:v>-0.32</c:v>
                </c:pt>
                <c:pt idx="156">
                  <c:v>0.03</c:v>
                </c:pt>
                <c:pt idx="157">
                  <c:v>0.73</c:v>
                </c:pt>
                <c:pt idx="158">
                  <c:v>1.69</c:v>
                </c:pt>
                <c:pt idx="159">
                  <c:v>2.72</c:v>
                </c:pt>
                <c:pt idx="160">
                  <c:v>5</c:v>
                </c:pt>
                <c:pt idx="161">
                  <c:v>6.52</c:v>
                </c:pt>
                <c:pt idx="162">
                  <c:v>7.25</c:v>
                </c:pt>
                <c:pt idx="163">
                  <c:v>7.54</c:v>
                </c:pt>
                <c:pt idx="164">
                  <c:v>7.12</c:v>
                </c:pt>
                <c:pt idx="165">
                  <c:v>6.79</c:v>
                </c:pt>
                <c:pt idx="166">
                  <c:v>6.82</c:v>
                </c:pt>
                <c:pt idx="167">
                  <c:v>7.31</c:v>
                </c:pt>
                <c:pt idx="168">
                  <c:v>7.23</c:v>
                </c:pt>
                <c:pt idx="169">
                  <c:v>6.6</c:v>
                </c:pt>
                <c:pt idx="170">
                  <c:v>5.93</c:v>
                </c:pt>
                <c:pt idx="171">
                  <c:v>6.06</c:v>
                </c:pt>
                <c:pt idx="172">
                  <c:v>5.04</c:v>
                </c:pt>
                <c:pt idx="173">
                  <c:v>4.33</c:v>
                </c:pt>
                <c:pt idx="174">
                  <c:v>4.32</c:v>
                </c:pt>
                <c:pt idx="175">
                  <c:v>4.84</c:v>
                </c:pt>
                <c:pt idx="176">
                  <c:v>6.41</c:v>
                </c:pt>
                <c:pt idx="177">
                  <c:v>7.13</c:v>
                </c:pt>
                <c:pt idx="178">
                  <c:v>6.81</c:v>
                </c:pt>
                <c:pt idx="179">
                  <c:v>5.91</c:v>
                </c:pt>
                <c:pt idx="180">
                  <c:v>5.39</c:v>
                </c:pt>
                <c:pt idx="181">
                  <c:v>4.32</c:v>
                </c:pt>
                <c:pt idx="182">
                  <c:v>1.7</c:v>
                </c:pt>
                <c:pt idx="183">
                  <c:v>-2.08</c:v>
                </c:pt>
                <c:pt idx="184">
                  <c:v>-5.85</c:v>
                </c:pt>
                <c:pt idx="185">
                  <c:v>-6.99</c:v>
                </c:pt>
                <c:pt idx="186">
                  <c:v>-7.86</c:v>
                </c:pt>
                <c:pt idx="187">
                  <c:v>-8.1999999999999993</c:v>
                </c:pt>
                <c:pt idx="188">
                  <c:v>-7.8</c:v>
                </c:pt>
                <c:pt idx="189">
                  <c:v>-7.2</c:v>
                </c:pt>
                <c:pt idx="190">
                  <c:v>-6.6</c:v>
                </c:pt>
                <c:pt idx="191">
                  <c:v>-6</c:v>
                </c:pt>
                <c:pt idx="192">
                  <c:v>-4.47</c:v>
                </c:pt>
                <c:pt idx="193">
                  <c:v>-3.35</c:v>
                </c:pt>
                <c:pt idx="194">
                  <c:v>-1.1399999999999999</c:v>
                </c:pt>
                <c:pt idx="195">
                  <c:v>1.99</c:v>
                </c:pt>
                <c:pt idx="196">
                  <c:v>6.59</c:v>
                </c:pt>
                <c:pt idx="197">
                  <c:v>9.1300000000000008</c:v>
                </c:pt>
                <c:pt idx="198">
                  <c:v>10.06</c:v>
                </c:pt>
                <c:pt idx="199">
                  <c:v>10.029999999999999</c:v>
                </c:pt>
                <c:pt idx="200">
                  <c:v>8.84</c:v>
                </c:pt>
                <c:pt idx="201">
                  <c:v>8.2200000000000006</c:v>
                </c:pt>
                <c:pt idx="202">
                  <c:v>8.1199999999999992</c:v>
                </c:pt>
                <c:pt idx="203">
                  <c:v>7.95</c:v>
                </c:pt>
                <c:pt idx="204">
                  <c:v>6.62</c:v>
                </c:pt>
                <c:pt idx="205">
                  <c:v>6.1</c:v>
                </c:pt>
                <c:pt idx="206">
                  <c:v>5.43</c:v>
                </c:pt>
                <c:pt idx="207">
                  <c:v>4.55</c:v>
                </c:pt>
                <c:pt idx="208">
                  <c:v>3.2</c:v>
                </c:pt>
                <c:pt idx="209">
                  <c:v>2.7</c:v>
                </c:pt>
                <c:pt idx="210">
                  <c:v>2.6</c:v>
                </c:pt>
                <c:pt idx="211">
                  <c:v>2.4</c:v>
                </c:pt>
                <c:pt idx="212">
                  <c:v>2.4900000000000002</c:v>
                </c:pt>
                <c:pt idx="213">
                  <c:v>2.8</c:v>
                </c:pt>
                <c:pt idx="214">
                  <c:v>2.9</c:v>
                </c:pt>
                <c:pt idx="215">
                  <c:v>2.7</c:v>
                </c:pt>
                <c:pt idx="216">
                  <c:v>2.6</c:v>
                </c:pt>
                <c:pt idx="217">
                  <c:v>3.3</c:v>
                </c:pt>
                <c:pt idx="218">
                  <c:v>3.1</c:v>
                </c:pt>
                <c:pt idx="219">
                  <c:v>2.78</c:v>
                </c:pt>
                <c:pt idx="220">
                  <c:v>2.9</c:v>
                </c:pt>
                <c:pt idx="221">
                  <c:v>3.5</c:v>
                </c:pt>
                <c:pt idx="222">
                  <c:v>3.4</c:v>
                </c:pt>
                <c:pt idx="223">
                  <c:v>3.58</c:v>
                </c:pt>
                <c:pt idx="224">
                  <c:v>3.52</c:v>
                </c:pt>
                <c:pt idx="225">
                  <c:v>2.4300000000000002</c:v>
                </c:pt>
                <c:pt idx="226">
                  <c:v>1.87</c:v>
                </c:pt>
                <c:pt idx="227">
                  <c:v>2.4900000000000002</c:v>
                </c:pt>
                <c:pt idx="228">
                  <c:v>3.01</c:v>
                </c:pt>
                <c:pt idx="229">
                  <c:v>3.05</c:v>
                </c:pt>
                <c:pt idx="230">
                  <c:v>3.2</c:v>
                </c:pt>
                <c:pt idx="231">
                  <c:v>3.2</c:v>
                </c:pt>
                <c:pt idx="232">
                  <c:v>4</c:v>
                </c:pt>
                <c:pt idx="233">
                  <c:v>4.5</c:v>
                </c:pt>
                <c:pt idx="234">
                  <c:v>5.3</c:v>
                </c:pt>
                <c:pt idx="235">
                  <c:v>5.2</c:v>
                </c:pt>
                <c:pt idx="236">
                  <c:v>5.2</c:v>
                </c:pt>
                <c:pt idx="237">
                  <c:v>5.9</c:v>
                </c:pt>
                <c:pt idx="238">
                  <c:v>5.78</c:v>
                </c:pt>
                <c:pt idx="239">
                  <c:v>5.6</c:v>
                </c:pt>
                <c:pt idx="240">
                  <c:v>5.38</c:v>
                </c:pt>
                <c:pt idx="241">
                  <c:v>5.8</c:v>
                </c:pt>
                <c:pt idx="242">
                  <c:v>7.1</c:v>
                </c:pt>
                <c:pt idx="243">
                  <c:v>8.1</c:v>
                </c:pt>
                <c:pt idx="244">
                  <c:v>8.4</c:v>
                </c:pt>
                <c:pt idx="245">
                  <c:v>7.9</c:v>
                </c:pt>
                <c:pt idx="246">
                  <c:v>6.8</c:v>
                </c:pt>
                <c:pt idx="247">
                  <c:v>6.4</c:v>
                </c:pt>
                <c:pt idx="248">
                  <c:v>6.4</c:v>
                </c:pt>
                <c:pt idx="249">
                  <c:v>5.7</c:v>
                </c:pt>
                <c:pt idx="250">
                  <c:v>5</c:v>
                </c:pt>
                <c:pt idx="251">
                  <c:v>4</c:v>
                </c:pt>
                <c:pt idx="252">
                  <c:v>3.5</c:v>
                </c:pt>
                <c:pt idx="253">
                  <c:v>3.5</c:v>
                </c:pt>
                <c:pt idx="254">
                  <c:v>3</c:v>
                </c:pt>
                <c:pt idx="255">
                  <c:v>1.9</c:v>
                </c:pt>
                <c:pt idx="256">
                  <c:v>1.2</c:v>
                </c:pt>
                <c:pt idx="257">
                  <c:v>1.4</c:v>
                </c:pt>
                <c:pt idx="258">
                  <c:v>1.4</c:v>
                </c:pt>
                <c:pt idx="259">
                  <c:v>1.4</c:v>
                </c:pt>
                <c:pt idx="260">
                  <c:v>1.3</c:v>
                </c:pt>
                <c:pt idx="261">
                  <c:v>2</c:v>
                </c:pt>
                <c:pt idx="262">
                  <c:v>3.6</c:v>
                </c:pt>
                <c:pt idx="263">
                  <c:v>4.5999999999999996</c:v>
                </c:pt>
                <c:pt idx="264">
                  <c:v>4</c:v>
                </c:pt>
                <c:pt idx="265">
                  <c:v>2.4</c:v>
                </c:pt>
                <c:pt idx="266">
                  <c:v>0.4</c:v>
                </c:pt>
                <c:pt idx="267">
                  <c:v>-0.4</c:v>
                </c:pt>
                <c:pt idx="268">
                  <c:v>-1</c:v>
                </c:pt>
                <c:pt idx="269">
                  <c:v>-1.4</c:v>
                </c:pt>
                <c:pt idx="270">
                  <c:v>-1.7</c:v>
                </c:pt>
                <c:pt idx="271">
                  <c:v>-2.2999999999999998</c:v>
                </c:pt>
                <c:pt idx="272">
                  <c:v>-2.5</c:v>
                </c:pt>
                <c:pt idx="273">
                  <c:v>-2.63</c:v>
                </c:pt>
                <c:pt idx="274">
                  <c:v>-3.06</c:v>
                </c:pt>
                <c:pt idx="275">
                  <c:v>-4</c:v>
                </c:pt>
                <c:pt idx="276">
                  <c:v>-4.2</c:v>
                </c:pt>
                <c:pt idx="277">
                  <c:v>-4.2</c:v>
                </c:pt>
                <c:pt idx="278">
                  <c:v>-4</c:v>
                </c:pt>
                <c:pt idx="279">
                  <c:v>-3.7</c:v>
                </c:pt>
                <c:pt idx="280">
                  <c:v>-3.1</c:v>
                </c:pt>
                <c:pt idx="281">
                  <c:v>-2.9</c:v>
                </c:pt>
                <c:pt idx="282">
                  <c:v>-2</c:v>
                </c:pt>
                <c:pt idx="283">
                  <c:v>-1.3</c:v>
                </c:pt>
                <c:pt idx="284">
                  <c:v>-0.6</c:v>
                </c:pt>
                <c:pt idx="285">
                  <c:v>-0.2</c:v>
                </c:pt>
                <c:pt idx="286">
                  <c:v>-0.1</c:v>
                </c:pt>
                <c:pt idx="287">
                  <c:v>0.2</c:v>
                </c:pt>
                <c:pt idx="288">
                  <c:v>0.9</c:v>
                </c:pt>
                <c:pt idx="289">
                  <c:v>1.43</c:v>
                </c:pt>
                <c:pt idx="290">
                  <c:v>2.8</c:v>
                </c:pt>
                <c:pt idx="291">
                  <c:v>3.5</c:v>
                </c:pt>
                <c:pt idx="292">
                  <c:v>3.6</c:v>
                </c:pt>
                <c:pt idx="293">
                  <c:v>3.7</c:v>
                </c:pt>
                <c:pt idx="294">
                  <c:v>3.92</c:v>
                </c:pt>
                <c:pt idx="295">
                  <c:v>4.5</c:v>
                </c:pt>
                <c:pt idx="296">
                  <c:v>2.95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3-46DD-B325-47E35FD1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683968"/>
        <c:axId val="836681224"/>
      </c:scatterChart>
      <c:valAx>
        <c:axId val="836683968"/>
        <c:scaling>
          <c:orientation val="minMax"/>
        </c:scaling>
        <c:delete val="0"/>
        <c:axPos val="b"/>
        <c:numFmt formatCode="#,##0.00_ 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crossBetween val="midCat"/>
      </c:val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602941100243105"/>
          <c:y val="2.2177493974749468E-2"/>
          <c:w val="0.75336802951930393"/>
          <c:h val="0.12861679503391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3479490683499273"/>
          <c:w val="0.8457715109902002"/>
          <c:h val="0.66193861184018654"/>
        </c:manualLayout>
      </c:layout>
      <c:lineChart>
        <c:grouping val="standard"/>
        <c:varyColors val="0"/>
        <c:ser>
          <c:idx val="1"/>
          <c:order val="0"/>
          <c:tx>
            <c:strRef>
              <c:f>PPI近月利用CRBPMI!$K$22</c:f>
              <c:strCache>
                <c:ptCount val="1"/>
                <c:pt idx="0">
                  <c:v>中国:PPI:全部工业品:环比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PPI近月利用CRBPMI!$J$26:$J$948</c:f>
              <c:numCache>
                <c:formatCode>yyyy\-mm</c:formatCode>
                <c:ptCount val="923"/>
                <c:pt idx="0">
                  <c:v>45688</c:v>
                </c:pt>
                <c:pt idx="1">
                  <c:v>45657</c:v>
                </c:pt>
                <c:pt idx="2">
                  <c:v>45626</c:v>
                </c:pt>
                <c:pt idx="3">
                  <c:v>45596</c:v>
                </c:pt>
                <c:pt idx="4">
                  <c:v>45565</c:v>
                </c:pt>
                <c:pt idx="5">
                  <c:v>45535</c:v>
                </c:pt>
                <c:pt idx="6">
                  <c:v>45504</c:v>
                </c:pt>
                <c:pt idx="7">
                  <c:v>45473</c:v>
                </c:pt>
                <c:pt idx="8">
                  <c:v>45443</c:v>
                </c:pt>
                <c:pt idx="9">
                  <c:v>45412</c:v>
                </c:pt>
                <c:pt idx="10">
                  <c:v>45382</c:v>
                </c:pt>
                <c:pt idx="11">
                  <c:v>45351</c:v>
                </c:pt>
                <c:pt idx="12">
                  <c:v>45322</c:v>
                </c:pt>
                <c:pt idx="13">
                  <c:v>45291</c:v>
                </c:pt>
                <c:pt idx="14">
                  <c:v>45260</c:v>
                </c:pt>
                <c:pt idx="15">
                  <c:v>45230</c:v>
                </c:pt>
                <c:pt idx="16">
                  <c:v>45199</c:v>
                </c:pt>
                <c:pt idx="17">
                  <c:v>45169</c:v>
                </c:pt>
                <c:pt idx="18">
                  <c:v>45138</c:v>
                </c:pt>
                <c:pt idx="19">
                  <c:v>45107</c:v>
                </c:pt>
                <c:pt idx="20">
                  <c:v>45077</c:v>
                </c:pt>
                <c:pt idx="21">
                  <c:v>45046</c:v>
                </c:pt>
                <c:pt idx="22">
                  <c:v>45016</c:v>
                </c:pt>
                <c:pt idx="23">
                  <c:v>44985</c:v>
                </c:pt>
                <c:pt idx="24">
                  <c:v>44957</c:v>
                </c:pt>
                <c:pt idx="25">
                  <c:v>44926</c:v>
                </c:pt>
                <c:pt idx="26">
                  <c:v>44895</c:v>
                </c:pt>
                <c:pt idx="27">
                  <c:v>44865</c:v>
                </c:pt>
                <c:pt idx="28">
                  <c:v>44834</c:v>
                </c:pt>
                <c:pt idx="29">
                  <c:v>44804</c:v>
                </c:pt>
                <c:pt idx="30">
                  <c:v>44773</c:v>
                </c:pt>
                <c:pt idx="31">
                  <c:v>44742</c:v>
                </c:pt>
                <c:pt idx="32">
                  <c:v>44712</c:v>
                </c:pt>
                <c:pt idx="33">
                  <c:v>44681</c:v>
                </c:pt>
                <c:pt idx="34">
                  <c:v>44651</c:v>
                </c:pt>
                <c:pt idx="35">
                  <c:v>44620</c:v>
                </c:pt>
                <c:pt idx="36">
                  <c:v>44592</c:v>
                </c:pt>
                <c:pt idx="37">
                  <c:v>44561</c:v>
                </c:pt>
                <c:pt idx="38">
                  <c:v>44530</c:v>
                </c:pt>
                <c:pt idx="39">
                  <c:v>44500</c:v>
                </c:pt>
                <c:pt idx="40">
                  <c:v>44469</c:v>
                </c:pt>
                <c:pt idx="41">
                  <c:v>44439</c:v>
                </c:pt>
                <c:pt idx="42">
                  <c:v>44408</c:v>
                </c:pt>
                <c:pt idx="43">
                  <c:v>44377</c:v>
                </c:pt>
                <c:pt idx="44">
                  <c:v>44347</c:v>
                </c:pt>
                <c:pt idx="45">
                  <c:v>44316</c:v>
                </c:pt>
                <c:pt idx="46">
                  <c:v>44286</c:v>
                </c:pt>
                <c:pt idx="47">
                  <c:v>44255</c:v>
                </c:pt>
                <c:pt idx="48">
                  <c:v>44227</c:v>
                </c:pt>
                <c:pt idx="49">
                  <c:v>44196</c:v>
                </c:pt>
                <c:pt idx="50">
                  <c:v>44165</c:v>
                </c:pt>
                <c:pt idx="51">
                  <c:v>44135</c:v>
                </c:pt>
                <c:pt idx="52">
                  <c:v>44104</c:v>
                </c:pt>
                <c:pt idx="53">
                  <c:v>44074</c:v>
                </c:pt>
                <c:pt idx="54">
                  <c:v>44043</c:v>
                </c:pt>
                <c:pt idx="55">
                  <c:v>44012</c:v>
                </c:pt>
                <c:pt idx="56">
                  <c:v>43982</c:v>
                </c:pt>
                <c:pt idx="57">
                  <c:v>43951</c:v>
                </c:pt>
                <c:pt idx="58">
                  <c:v>43921</c:v>
                </c:pt>
                <c:pt idx="59">
                  <c:v>43890</c:v>
                </c:pt>
                <c:pt idx="60">
                  <c:v>43861</c:v>
                </c:pt>
                <c:pt idx="61">
                  <c:v>43830</c:v>
                </c:pt>
                <c:pt idx="62">
                  <c:v>43799</c:v>
                </c:pt>
                <c:pt idx="63">
                  <c:v>43769</c:v>
                </c:pt>
                <c:pt idx="64">
                  <c:v>43738</c:v>
                </c:pt>
                <c:pt idx="65">
                  <c:v>43708</c:v>
                </c:pt>
                <c:pt idx="66">
                  <c:v>43677</c:v>
                </c:pt>
                <c:pt idx="67">
                  <c:v>43646</c:v>
                </c:pt>
                <c:pt idx="68">
                  <c:v>43616</c:v>
                </c:pt>
                <c:pt idx="69">
                  <c:v>43585</c:v>
                </c:pt>
                <c:pt idx="70">
                  <c:v>43555</c:v>
                </c:pt>
                <c:pt idx="71">
                  <c:v>43524</c:v>
                </c:pt>
                <c:pt idx="72">
                  <c:v>43496</c:v>
                </c:pt>
                <c:pt idx="73">
                  <c:v>43465</c:v>
                </c:pt>
                <c:pt idx="74">
                  <c:v>43434</c:v>
                </c:pt>
                <c:pt idx="75">
                  <c:v>43404</c:v>
                </c:pt>
                <c:pt idx="76">
                  <c:v>43373</c:v>
                </c:pt>
                <c:pt idx="77">
                  <c:v>43343</c:v>
                </c:pt>
                <c:pt idx="78">
                  <c:v>43312</c:v>
                </c:pt>
                <c:pt idx="79">
                  <c:v>43281</c:v>
                </c:pt>
                <c:pt idx="80">
                  <c:v>43251</c:v>
                </c:pt>
                <c:pt idx="81">
                  <c:v>43220</c:v>
                </c:pt>
                <c:pt idx="82">
                  <c:v>43190</c:v>
                </c:pt>
                <c:pt idx="83">
                  <c:v>43159</c:v>
                </c:pt>
                <c:pt idx="84">
                  <c:v>43131</c:v>
                </c:pt>
                <c:pt idx="85">
                  <c:v>43100</c:v>
                </c:pt>
                <c:pt idx="86">
                  <c:v>43069</c:v>
                </c:pt>
                <c:pt idx="87">
                  <c:v>43039</c:v>
                </c:pt>
                <c:pt idx="88">
                  <c:v>43008</c:v>
                </c:pt>
                <c:pt idx="89">
                  <c:v>42978</c:v>
                </c:pt>
                <c:pt idx="90">
                  <c:v>42947</c:v>
                </c:pt>
                <c:pt idx="91">
                  <c:v>42916</c:v>
                </c:pt>
                <c:pt idx="92">
                  <c:v>42886</c:v>
                </c:pt>
                <c:pt idx="93">
                  <c:v>42855</c:v>
                </c:pt>
                <c:pt idx="94">
                  <c:v>42825</c:v>
                </c:pt>
                <c:pt idx="95">
                  <c:v>42794</c:v>
                </c:pt>
                <c:pt idx="96">
                  <c:v>42766</c:v>
                </c:pt>
                <c:pt idx="97">
                  <c:v>42735</c:v>
                </c:pt>
                <c:pt idx="98">
                  <c:v>42704</c:v>
                </c:pt>
                <c:pt idx="99">
                  <c:v>42674</c:v>
                </c:pt>
                <c:pt idx="100">
                  <c:v>42643</c:v>
                </c:pt>
                <c:pt idx="101">
                  <c:v>42613</c:v>
                </c:pt>
                <c:pt idx="102">
                  <c:v>42582</c:v>
                </c:pt>
                <c:pt idx="103">
                  <c:v>42551</c:v>
                </c:pt>
                <c:pt idx="104">
                  <c:v>42521</c:v>
                </c:pt>
                <c:pt idx="105">
                  <c:v>42490</c:v>
                </c:pt>
                <c:pt idx="106">
                  <c:v>42460</c:v>
                </c:pt>
                <c:pt idx="107">
                  <c:v>42429</c:v>
                </c:pt>
                <c:pt idx="108">
                  <c:v>42400</c:v>
                </c:pt>
                <c:pt idx="109">
                  <c:v>42369</c:v>
                </c:pt>
                <c:pt idx="110">
                  <c:v>42338</c:v>
                </c:pt>
                <c:pt idx="111">
                  <c:v>42308</c:v>
                </c:pt>
                <c:pt idx="112">
                  <c:v>42277</c:v>
                </c:pt>
                <c:pt idx="113">
                  <c:v>42247</c:v>
                </c:pt>
                <c:pt idx="114">
                  <c:v>42216</c:v>
                </c:pt>
                <c:pt idx="115">
                  <c:v>42185</c:v>
                </c:pt>
                <c:pt idx="116">
                  <c:v>42155</c:v>
                </c:pt>
                <c:pt idx="117">
                  <c:v>42124</c:v>
                </c:pt>
                <c:pt idx="118">
                  <c:v>42094</c:v>
                </c:pt>
                <c:pt idx="119">
                  <c:v>42063</c:v>
                </c:pt>
                <c:pt idx="120">
                  <c:v>42035</c:v>
                </c:pt>
                <c:pt idx="121">
                  <c:v>42004</c:v>
                </c:pt>
                <c:pt idx="122">
                  <c:v>41973</c:v>
                </c:pt>
                <c:pt idx="123">
                  <c:v>41943</c:v>
                </c:pt>
                <c:pt idx="124">
                  <c:v>41912</c:v>
                </c:pt>
                <c:pt idx="125">
                  <c:v>41882</c:v>
                </c:pt>
                <c:pt idx="126">
                  <c:v>41851</c:v>
                </c:pt>
                <c:pt idx="127">
                  <c:v>41820</c:v>
                </c:pt>
                <c:pt idx="128">
                  <c:v>41790</c:v>
                </c:pt>
                <c:pt idx="129">
                  <c:v>41759</c:v>
                </c:pt>
                <c:pt idx="130">
                  <c:v>41729</c:v>
                </c:pt>
                <c:pt idx="131">
                  <c:v>41698</c:v>
                </c:pt>
                <c:pt idx="132">
                  <c:v>41670</c:v>
                </c:pt>
                <c:pt idx="133">
                  <c:v>41639</c:v>
                </c:pt>
                <c:pt idx="134">
                  <c:v>41608</c:v>
                </c:pt>
                <c:pt idx="135">
                  <c:v>41578</c:v>
                </c:pt>
                <c:pt idx="136">
                  <c:v>41547</c:v>
                </c:pt>
                <c:pt idx="137">
                  <c:v>41517</c:v>
                </c:pt>
                <c:pt idx="138">
                  <c:v>41486</c:v>
                </c:pt>
                <c:pt idx="139">
                  <c:v>41455</c:v>
                </c:pt>
                <c:pt idx="140">
                  <c:v>41425</c:v>
                </c:pt>
                <c:pt idx="141">
                  <c:v>41394</c:v>
                </c:pt>
                <c:pt idx="142">
                  <c:v>41364</c:v>
                </c:pt>
                <c:pt idx="143">
                  <c:v>41333</c:v>
                </c:pt>
                <c:pt idx="144">
                  <c:v>41305</c:v>
                </c:pt>
                <c:pt idx="145">
                  <c:v>41274</c:v>
                </c:pt>
                <c:pt idx="146">
                  <c:v>41243</c:v>
                </c:pt>
                <c:pt idx="147">
                  <c:v>41213</c:v>
                </c:pt>
                <c:pt idx="148">
                  <c:v>41182</c:v>
                </c:pt>
                <c:pt idx="149">
                  <c:v>41152</c:v>
                </c:pt>
                <c:pt idx="150">
                  <c:v>41121</c:v>
                </c:pt>
                <c:pt idx="151">
                  <c:v>41090</c:v>
                </c:pt>
                <c:pt idx="152">
                  <c:v>41060</c:v>
                </c:pt>
                <c:pt idx="153">
                  <c:v>41029</c:v>
                </c:pt>
                <c:pt idx="154">
                  <c:v>40999</c:v>
                </c:pt>
                <c:pt idx="155">
                  <c:v>40968</c:v>
                </c:pt>
                <c:pt idx="156">
                  <c:v>40939</c:v>
                </c:pt>
                <c:pt idx="157">
                  <c:v>40908</c:v>
                </c:pt>
                <c:pt idx="158">
                  <c:v>40877</c:v>
                </c:pt>
                <c:pt idx="159">
                  <c:v>40847</c:v>
                </c:pt>
                <c:pt idx="160">
                  <c:v>40816</c:v>
                </c:pt>
                <c:pt idx="161">
                  <c:v>40786</c:v>
                </c:pt>
                <c:pt idx="162">
                  <c:v>40755</c:v>
                </c:pt>
                <c:pt idx="163">
                  <c:v>40724</c:v>
                </c:pt>
                <c:pt idx="164">
                  <c:v>40694</c:v>
                </c:pt>
                <c:pt idx="165">
                  <c:v>40663</c:v>
                </c:pt>
                <c:pt idx="166">
                  <c:v>40633</c:v>
                </c:pt>
                <c:pt idx="167">
                  <c:v>40602</c:v>
                </c:pt>
                <c:pt idx="168">
                  <c:v>40574</c:v>
                </c:pt>
                <c:pt idx="169">
                  <c:v>40543</c:v>
                </c:pt>
                <c:pt idx="170">
                  <c:v>40512</c:v>
                </c:pt>
                <c:pt idx="171">
                  <c:v>40482</c:v>
                </c:pt>
                <c:pt idx="172">
                  <c:v>40451</c:v>
                </c:pt>
                <c:pt idx="173">
                  <c:v>40421</c:v>
                </c:pt>
                <c:pt idx="174">
                  <c:v>40390</c:v>
                </c:pt>
                <c:pt idx="175">
                  <c:v>40359</c:v>
                </c:pt>
                <c:pt idx="176">
                  <c:v>40329</c:v>
                </c:pt>
                <c:pt idx="177">
                  <c:v>40298</c:v>
                </c:pt>
                <c:pt idx="178">
                  <c:v>40268</c:v>
                </c:pt>
                <c:pt idx="179">
                  <c:v>40237</c:v>
                </c:pt>
                <c:pt idx="180">
                  <c:v>40209</c:v>
                </c:pt>
                <c:pt idx="181">
                  <c:v>40178</c:v>
                </c:pt>
                <c:pt idx="182">
                  <c:v>40147</c:v>
                </c:pt>
                <c:pt idx="183">
                  <c:v>40117</c:v>
                </c:pt>
                <c:pt idx="184">
                  <c:v>40086</c:v>
                </c:pt>
                <c:pt idx="185">
                  <c:v>40056</c:v>
                </c:pt>
                <c:pt idx="186">
                  <c:v>40025</c:v>
                </c:pt>
                <c:pt idx="187">
                  <c:v>39994</c:v>
                </c:pt>
                <c:pt idx="188">
                  <c:v>39964</c:v>
                </c:pt>
                <c:pt idx="189">
                  <c:v>39933</c:v>
                </c:pt>
                <c:pt idx="190">
                  <c:v>39903</c:v>
                </c:pt>
                <c:pt idx="191">
                  <c:v>39872</c:v>
                </c:pt>
                <c:pt idx="192">
                  <c:v>39844</c:v>
                </c:pt>
                <c:pt idx="193">
                  <c:v>39813</c:v>
                </c:pt>
                <c:pt idx="194">
                  <c:v>39782</c:v>
                </c:pt>
                <c:pt idx="195">
                  <c:v>39752</c:v>
                </c:pt>
                <c:pt idx="196">
                  <c:v>39721</c:v>
                </c:pt>
                <c:pt idx="197">
                  <c:v>39691</c:v>
                </c:pt>
                <c:pt idx="198">
                  <c:v>39660</c:v>
                </c:pt>
                <c:pt idx="199">
                  <c:v>39629</c:v>
                </c:pt>
                <c:pt idx="200">
                  <c:v>39599</c:v>
                </c:pt>
                <c:pt idx="201">
                  <c:v>39568</c:v>
                </c:pt>
                <c:pt idx="202">
                  <c:v>39538</c:v>
                </c:pt>
                <c:pt idx="203">
                  <c:v>39507</c:v>
                </c:pt>
                <c:pt idx="204">
                  <c:v>39478</c:v>
                </c:pt>
                <c:pt idx="205">
                  <c:v>39447</c:v>
                </c:pt>
                <c:pt idx="206">
                  <c:v>39416</c:v>
                </c:pt>
                <c:pt idx="207">
                  <c:v>39386</c:v>
                </c:pt>
                <c:pt idx="208">
                  <c:v>39355</c:v>
                </c:pt>
                <c:pt idx="209">
                  <c:v>39325</c:v>
                </c:pt>
                <c:pt idx="210">
                  <c:v>39294</c:v>
                </c:pt>
                <c:pt idx="211">
                  <c:v>39263</c:v>
                </c:pt>
                <c:pt idx="212">
                  <c:v>39233</c:v>
                </c:pt>
                <c:pt idx="213">
                  <c:v>39202</c:v>
                </c:pt>
                <c:pt idx="214">
                  <c:v>39172</c:v>
                </c:pt>
                <c:pt idx="215">
                  <c:v>39141</c:v>
                </c:pt>
                <c:pt idx="216">
                  <c:v>39113</c:v>
                </c:pt>
                <c:pt idx="217">
                  <c:v>39082</c:v>
                </c:pt>
                <c:pt idx="218">
                  <c:v>39051</c:v>
                </c:pt>
                <c:pt idx="219">
                  <c:v>39021</c:v>
                </c:pt>
                <c:pt idx="220">
                  <c:v>38990</c:v>
                </c:pt>
                <c:pt idx="221">
                  <c:v>38960</c:v>
                </c:pt>
                <c:pt idx="222">
                  <c:v>38929</c:v>
                </c:pt>
                <c:pt idx="223">
                  <c:v>38898</c:v>
                </c:pt>
                <c:pt idx="224">
                  <c:v>38868</c:v>
                </c:pt>
                <c:pt idx="225">
                  <c:v>38837</c:v>
                </c:pt>
                <c:pt idx="226">
                  <c:v>38807</c:v>
                </c:pt>
                <c:pt idx="227">
                  <c:v>38776</c:v>
                </c:pt>
                <c:pt idx="228">
                  <c:v>38748</c:v>
                </c:pt>
                <c:pt idx="229">
                  <c:v>38717</c:v>
                </c:pt>
                <c:pt idx="230">
                  <c:v>38686</c:v>
                </c:pt>
                <c:pt idx="231">
                  <c:v>38656</c:v>
                </c:pt>
                <c:pt idx="232">
                  <c:v>38625</c:v>
                </c:pt>
                <c:pt idx="233">
                  <c:v>38595</c:v>
                </c:pt>
                <c:pt idx="234">
                  <c:v>38564</c:v>
                </c:pt>
                <c:pt idx="235">
                  <c:v>38533</c:v>
                </c:pt>
                <c:pt idx="236">
                  <c:v>38503</c:v>
                </c:pt>
                <c:pt idx="237">
                  <c:v>38472</c:v>
                </c:pt>
                <c:pt idx="238">
                  <c:v>38442</c:v>
                </c:pt>
                <c:pt idx="239">
                  <c:v>38411</c:v>
                </c:pt>
                <c:pt idx="240">
                  <c:v>38383</c:v>
                </c:pt>
                <c:pt idx="241">
                  <c:v>38352</c:v>
                </c:pt>
                <c:pt idx="242">
                  <c:v>38321</c:v>
                </c:pt>
                <c:pt idx="243">
                  <c:v>38291</c:v>
                </c:pt>
                <c:pt idx="244">
                  <c:v>38260</c:v>
                </c:pt>
                <c:pt idx="245">
                  <c:v>38230</c:v>
                </c:pt>
                <c:pt idx="246">
                  <c:v>38199</c:v>
                </c:pt>
                <c:pt idx="247">
                  <c:v>38168</c:v>
                </c:pt>
                <c:pt idx="248">
                  <c:v>38138</c:v>
                </c:pt>
                <c:pt idx="249">
                  <c:v>38107</c:v>
                </c:pt>
                <c:pt idx="250">
                  <c:v>38077</c:v>
                </c:pt>
                <c:pt idx="251">
                  <c:v>38046</c:v>
                </c:pt>
                <c:pt idx="252">
                  <c:v>38017</c:v>
                </c:pt>
                <c:pt idx="253">
                  <c:v>37986</c:v>
                </c:pt>
                <c:pt idx="254">
                  <c:v>37955</c:v>
                </c:pt>
                <c:pt idx="255">
                  <c:v>37925</c:v>
                </c:pt>
                <c:pt idx="256">
                  <c:v>37894</c:v>
                </c:pt>
                <c:pt idx="257">
                  <c:v>37864</c:v>
                </c:pt>
                <c:pt idx="258">
                  <c:v>37833</c:v>
                </c:pt>
                <c:pt idx="259">
                  <c:v>37802</c:v>
                </c:pt>
                <c:pt idx="260">
                  <c:v>37772</c:v>
                </c:pt>
                <c:pt idx="261">
                  <c:v>37741</c:v>
                </c:pt>
                <c:pt idx="262">
                  <c:v>37711</c:v>
                </c:pt>
                <c:pt idx="263">
                  <c:v>37680</c:v>
                </c:pt>
                <c:pt idx="264">
                  <c:v>37652</c:v>
                </c:pt>
                <c:pt idx="265">
                  <c:v>37621</c:v>
                </c:pt>
                <c:pt idx="266">
                  <c:v>37590</c:v>
                </c:pt>
                <c:pt idx="267">
                  <c:v>37560</c:v>
                </c:pt>
                <c:pt idx="268">
                  <c:v>37529</c:v>
                </c:pt>
                <c:pt idx="269">
                  <c:v>37499</c:v>
                </c:pt>
                <c:pt idx="270">
                  <c:v>37468</c:v>
                </c:pt>
                <c:pt idx="271">
                  <c:v>37437</c:v>
                </c:pt>
                <c:pt idx="272">
                  <c:v>37407</c:v>
                </c:pt>
                <c:pt idx="273">
                  <c:v>37376</c:v>
                </c:pt>
                <c:pt idx="274">
                  <c:v>37346</c:v>
                </c:pt>
                <c:pt idx="275">
                  <c:v>37315</c:v>
                </c:pt>
                <c:pt idx="276">
                  <c:v>37287</c:v>
                </c:pt>
              </c:numCache>
            </c:numRef>
          </c:cat>
          <c:val>
            <c:numRef>
              <c:f>PPI近月利用CRBPMI!$K$26:$K$948</c:f>
              <c:numCache>
                <c:formatCode>#,##0.00_ </c:formatCode>
                <c:ptCount val="923"/>
                <c:pt idx="0">
                  <c:v>-0.2</c:v>
                </c:pt>
                <c:pt idx="1">
                  <c:v>-0.1</c:v>
                </c:pt>
                <c:pt idx="2">
                  <c:v>0.1</c:v>
                </c:pt>
                <c:pt idx="3">
                  <c:v>-0.1</c:v>
                </c:pt>
                <c:pt idx="4">
                  <c:v>-0.6</c:v>
                </c:pt>
                <c:pt idx="5">
                  <c:v>-0.7</c:v>
                </c:pt>
                <c:pt idx="6">
                  <c:v>-0.2</c:v>
                </c:pt>
                <c:pt idx="7">
                  <c:v>-0.2</c:v>
                </c:pt>
                <c:pt idx="8">
                  <c:v>0.2</c:v>
                </c:pt>
                <c:pt idx="9">
                  <c:v>-0.2</c:v>
                </c:pt>
                <c:pt idx="10">
                  <c:v>-0.1</c:v>
                </c:pt>
                <c:pt idx="11">
                  <c:v>-0.2</c:v>
                </c:pt>
                <c:pt idx="12">
                  <c:v>-0.2</c:v>
                </c:pt>
                <c:pt idx="13">
                  <c:v>-0.3</c:v>
                </c:pt>
                <c:pt idx="14">
                  <c:v>-0.3</c:v>
                </c:pt>
                <c:pt idx="15">
                  <c:v>0</c:v>
                </c:pt>
                <c:pt idx="16">
                  <c:v>0.4</c:v>
                </c:pt>
                <c:pt idx="17">
                  <c:v>0.2</c:v>
                </c:pt>
                <c:pt idx="18">
                  <c:v>-0.2</c:v>
                </c:pt>
                <c:pt idx="19">
                  <c:v>-0.8</c:v>
                </c:pt>
                <c:pt idx="20">
                  <c:v>-0.9</c:v>
                </c:pt>
                <c:pt idx="21">
                  <c:v>-0.5</c:v>
                </c:pt>
                <c:pt idx="22">
                  <c:v>0</c:v>
                </c:pt>
                <c:pt idx="23">
                  <c:v>0</c:v>
                </c:pt>
                <c:pt idx="24">
                  <c:v>-0.4</c:v>
                </c:pt>
                <c:pt idx="25">
                  <c:v>-0.5</c:v>
                </c:pt>
                <c:pt idx="26">
                  <c:v>0.1</c:v>
                </c:pt>
                <c:pt idx="27">
                  <c:v>0.2</c:v>
                </c:pt>
                <c:pt idx="28">
                  <c:v>-0.1</c:v>
                </c:pt>
                <c:pt idx="29">
                  <c:v>-1.2</c:v>
                </c:pt>
                <c:pt idx="30">
                  <c:v>-1.3</c:v>
                </c:pt>
                <c:pt idx="31">
                  <c:v>0</c:v>
                </c:pt>
                <c:pt idx="32">
                  <c:v>0.1</c:v>
                </c:pt>
                <c:pt idx="33">
                  <c:v>0.6</c:v>
                </c:pt>
                <c:pt idx="34">
                  <c:v>1.1000000000000001</c:v>
                </c:pt>
                <c:pt idx="35">
                  <c:v>0.5</c:v>
                </c:pt>
                <c:pt idx="36">
                  <c:v>-0.2</c:v>
                </c:pt>
                <c:pt idx="37">
                  <c:v>-1.2</c:v>
                </c:pt>
                <c:pt idx="38">
                  <c:v>0</c:v>
                </c:pt>
                <c:pt idx="39">
                  <c:v>2.5</c:v>
                </c:pt>
                <c:pt idx="40">
                  <c:v>1.2</c:v>
                </c:pt>
                <c:pt idx="41">
                  <c:v>0.7</c:v>
                </c:pt>
                <c:pt idx="42">
                  <c:v>0.5</c:v>
                </c:pt>
                <c:pt idx="43">
                  <c:v>0.3</c:v>
                </c:pt>
                <c:pt idx="44">
                  <c:v>1.6</c:v>
                </c:pt>
                <c:pt idx="45">
                  <c:v>0.9</c:v>
                </c:pt>
                <c:pt idx="46">
                  <c:v>1.6</c:v>
                </c:pt>
                <c:pt idx="47">
                  <c:v>0.8</c:v>
                </c:pt>
                <c:pt idx="48">
                  <c:v>1</c:v>
                </c:pt>
                <c:pt idx="49">
                  <c:v>1.1000000000000001</c:v>
                </c:pt>
                <c:pt idx="50">
                  <c:v>0.5</c:v>
                </c:pt>
                <c:pt idx="51">
                  <c:v>0</c:v>
                </c:pt>
                <c:pt idx="52">
                  <c:v>0.1</c:v>
                </c:pt>
                <c:pt idx="53">
                  <c:v>0.3</c:v>
                </c:pt>
                <c:pt idx="54">
                  <c:v>0.4</c:v>
                </c:pt>
                <c:pt idx="55">
                  <c:v>0.4</c:v>
                </c:pt>
                <c:pt idx="56">
                  <c:v>-0.4</c:v>
                </c:pt>
                <c:pt idx="57">
                  <c:v>-1.3</c:v>
                </c:pt>
                <c:pt idx="58">
                  <c:v>-1</c:v>
                </c:pt>
                <c:pt idx="59">
                  <c:v>-0.5</c:v>
                </c:pt>
                <c:pt idx="60">
                  <c:v>0</c:v>
                </c:pt>
                <c:pt idx="61">
                  <c:v>0</c:v>
                </c:pt>
                <c:pt idx="62">
                  <c:v>-0.1</c:v>
                </c:pt>
                <c:pt idx="63">
                  <c:v>0.1</c:v>
                </c:pt>
                <c:pt idx="64">
                  <c:v>0.1</c:v>
                </c:pt>
                <c:pt idx="65">
                  <c:v>-0.1</c:v>
                </c:pt>
                <c:pt idx="66">
                  <c:v>-0.2</c:v>
                </c:pt>
                <c:pt idx="67">
                  <c:v>-0.3</c:v>
                </c:pt>
                <c:pt idx="68">
                  <c:v>0.2</c:v>
                </c:pt>
                <c:pt idx="69">
                  <c:v>0.3</c:v>
                </c:pt>
                <c:pt idx="70">
                  <c:v>0.1</c:v>
                </c:pt>
                <c:pt idx="71">
                  <c:v>-0.1</c:v>
                </c:pt>
                <c:pt idx="72">
                  <c:v>-0.6</c:v>
                </c:pt>
                <c:pt idx="73">
                  <c:v>-1</c:v>
                </c:pt>
                <c:pt idx="74">
                  <c:v>-0.2</c:v>
                </c:pt>
                <c:pt idx="75">
                  <c:v>0.4</c:v>
                </c:pt>
                <c:pt idx="76">
                  <c:v>0.6</c:v>
                </c:pt>
                <c:pt idx="77">
                  <c:v>0.4</c:v>
                </c:pt>
                <c:pt idx="78">
                  <c:v>0.1</c:v>
                </c:pt>
                <c:pt idx="79">
                  <c:v>0.3</c:v>
                </c:pt>
                <c:pt idx="80">
                  <c:v>0.4</c:v>
                </c:pt>
                <c:pt idx="81">
                  <c:v>-0.2</c:v>
                </c:pt>
                <c:pt idx="82">
                  <c:v>-0.2</c:v>
                </c:pt>
                <c:pt idx="83">
                  <c:v>-0.1</c:v>
                </c:pt>
                <c:pt idx="84">
                  <c:v>0.3</c:v>
                </c:pt>
                <c:pt idx="85">
                  <c:v>0.8</c:v>
                </c:pt>
                <c:pt idx="86">
                  <c:v>0.5</c:v>
                </c:pt>
                <c:pt idx="87">
                  <c:v>0.7</c:v>
                </c:pt>
                <c:pt idx="88">
                  <c:v>1</c:v>
                </c:pt>
                <c:pt idx="89">
                  <c:v>0.9</c:v>
                </c:pt>
                <c:pt idx="90">
                  <c:v>0.2</c:v>
                </c:pt>
                <c:pt idx="91">
                  <c:v>-0.2</c:v>
                </c:pt>
                <c:pt idx="92">
                  <c:v>-0.3</c:v>
                </c:pt>
                <c:pt idx="93">
                  <c:v>-0.4</c:v>
                </c:pt>
                <c:pt idx="94">
                  <c:v>0.3</c:v>
                </c:pt>
                <c:pt idx="95">
                  <c:v>0.6</c:v>
                </c:pt>
                <c:pt idx="96">
                  <c:v>0.8</c:v>
                </c:pt>
                <c:pt idx="97">
                  <c:v>1.6</c:v>
                </c:pt>
                <c:pt idx="98">
                  <c:v>1.5</c:v>
                </c:pt>
                <c:pt idx="99">
                  <c:v>0.7</c:v>
                </c:pt>
                <c:pt idx="100">
                  <c:v>0.5</c:v>
                </c:pt>
                <c:pt idx="101">
                  <c:v>0.2</c:v>
                </c:pt>
                <c:pt idx="102">
                  <c:v>0.2</c:v>
                </c:pt>
                <c:pt idx="103">
                  <c:v>-0.2</c:v>
                </c:pt>
                <c:pt idx="104">
                  <c:v>0.5</c:v>
                </c:pt>
                <c:pt idx="105">
                  <c:v>0.7</c:v>
                </c:pt>
                <c:pt idx="106">
                  <c:v>0.5</c:v>
                </c:pt>
                <c:pt idx="107">
                  <c:v>-0.3</c:v>
                </c:pt>
                <c:pt idx="108">
                  <c:v>-0.5</c:v>
                </c:pt>
                <c:pt idx="109">
                  <c:v>-0.6</c:v>
                </c:pt>
                <c:pt idx="110">
                  <c:v>-0.5</c:v>
                </c:pt>
                <c:pt idx="111">
                  <c:v>-0.4</c:v>
                </c:pt>
                <c:pt idx="112">
                  <c:v>-0.40150000000000002</c:v>
                </c:pt>
                <c:pt idx="113">
                  <c:v>-0.78159999999999996</c:v>
                </c:pt>
                <c:pt idx="114">
                  <c:v>-0.67589999999999995</c:v>
                </c:pt>
                <c:pt idx="115">
                  <c:v>-0.42909999999999998</c:v>
                </c:pt>
                <c:pt idx="116">
                  <c:v>-9.1200000000000003E-2</c:v>
                </c:pt>
                <c:pt idx="117">
                  <c:v>-0.26019999999999999</c:v>
                </c:pt>
                <c:pt idx="118">
                  <c:v>-7.1800000000000003E-2</c:v>
                </c:pt>
                <c:pt idx="119">
                  <c:v>-0.73060000000000003</c:v>
                </c:pt>
                <c:pt idx="120">
                  <c:v>-1.0909</c:v>
                </c:pt>
                <c:pt idx="121">
                  <c:v>-0.62970000000000004</c:v>
                </c:pt>
                <c:pt idx="122">
                  <c:v>-0.49259999999999998</c:v>
                </c:pt>
                <c:pt idx="123">
                  <c:v>-0.4</c:v>
                </c:pt>
                <c:pt idx="124">
                  <c:v>-0.4</c:v>
                </c:pt>
                <c:pt idx="125">
                  <c:v>-0.1978</c:v>
                </c:pt>
                <c:pt idx="126">
                  <c:v>-9.2600000000000002E-2</c:v>
                </c:pt>
                <c:pt idx="127">
                  <c:v>-0.21379999999999999</c:v>
                </c:pt>
                <c:pt idx="128">
                  <c:v>-5.5100000000000003E-2</c:v>
                </c:pt>
                <c:pt idx="129">
                  <c:v>-0.24740000000000001</c:v>
                </c:pt>
                <c:pt idx="130">
                  <c:v>-0.3</c:v>
                </c:pt>
                <c:pt idx="131">
                  <c:v>-0.2</c:v>
                </c:pt>
                <c:pt idx="132">
                  <c:v>-0.05</c:v>
                </c:pt>
                <c:pt idx="133">
                  <c:v>0.01</c:v>
                </c:pt>
                <c:pt idx="134">
                  <c:v>-0.03</c:v>
                </c:pt>
                <c:pt idx="135">
                  <c:v>0</c:v>
                </c:pt>
                <c:pt idx="136">
                  <c:v>0.23</c:v>
                </c:pt>
                <c:pt idx="137">
                  <c:v>0.14000000000000001</c:v>
                </c:pt>
                <c:pt idx="138">
                  <c:v>-0.33</c:v>
                </c:pt>
                <c:pt idx="139">
                  <c:v>-0.55000000000000004</c:v>
                </c:pt>
                <c:pt idx="140">
                  <c:v>-0.62</c:v>
                </c:pt>
                <c:pt idx="141">
                  <c:v>-0.55000000000000004</c:v>
                </c:pt>
                <c:pt idx="142">
                  <c:v>-0.03</c:v>
                </c:pt>
                <c:pt idx="143">
                  <c:v>0.15</c:v>
                </c:pt>
                <c:pt idx="144">
                  <c:v>0.24</c:v>
                </c:pt>
                <c:pt idx="145">
                  <c:v>-0.06</c:v>
                </c:pt>
                <c:pt idx="146">
                  <c:v>-0.12</c:v>
                </c:pt>
                <c:pt idx="147">
                  <c:v>0.16</c:v>
                </c:pt>
                <c:pt idx="148">
                  <c:v>-0.06</c:v>
                </c:pt>
                <c:pt idx="149">
                  <c:v>-0.52</c:v>
                </c:pt>
                <c:pt idx="150">
                  <c:v>-0.77</c:v>
                </c:pt>
                <c:pt idx="151">
                  <c:v>-0.73</c:v>
                </c:pt>
                <c:pt idx="152">
                  <c:v>-0.37</c:v>
                </c:pt>
                <c:pt idx="153">
                  <c:v>0.16</c:v>
                </c:pt>
                <c:pt idx="154">
                  <c:v>0.27</c:v>
                </c:pt>
                <c:pt idx="155">
                  <c:v>0.14000000000000001</c:v>
                </c:pt>
                <c:pt idx="156">
                  <c:v>-7.0000000000000007E-2</c:v>
                </c:pt>
                <c:pt idx="157">
                  <c:v>-0.32</c:v>
                </c:pt>
                <c:pt idx="158">
                  <c:v>-0.68</c:v>
                </c:pt>
                <c:pt idx="159">
                  <c:v>-0.66</c:v>
                </c:pt>
                <c:pt idx="160">
                  <c:v>0.02</c:v>
                </c:pt>
                <c:pt idx="161">
                  <c:v>0.11</c:v>
                </c:pt>
                <c:pt idx="162">
                  <c:v>0.03</c:v>
                </c:pt>
                <c:pt idx="163">
                  <c:v>-0.03</c:v>
                </c:pt>
                <c:pt idx="164">
                  <c:v>0.34</c:v>
                </c:pt>
                <c:pt idx="165">
                  <c:v>0.55000000000000004</c:v>
                </c:pt>
                <c:pt idx="166">
                  <c:v>0.62</c:v>
                </c:pt>
                <c:pt idx="167">
                  <c:v>0.85</c:v>
                </c:pt>
                <c:pt idx="168">
                  <c:v>0.87</c:v>
                </c:pt>
                <c:pt idx="169">
                  <c:v>0.7</c:v>
                </c:pt>
                <c:pt idx="170">
                  <c:v>1.4</c:v>
                </c:pt>
                <c:pt idx="171">
                  <c:v>0.7</c:v>
                </c:pt>
                <c:pt idx="172">
                  <c:v>0.6</c:v>
                </c:pt>
                <c:pt idx="173">
                  <c:v>0.4</c:v>
                </c:pt>
                <c:pt idx="174">
                  <c:v>-0.4</c:v>
                </c:pt>
                <c:pt idx="175">
                  <c:v>-0.3</c:v>
                </c:pt>
                <c:pt idx="176">
                  <c:v>0.6</c:v>
                </c:pt>
                <c:pt idx="177">
                  <c:v>1</c:v>
                </c:pt>
                <c:pt idx="178">
                  <c:v>0.5</c:v>
                </c:pt>
                <c:pt idx="179">
                  <c:v>0.4</c:v>
                </c:pt>
                <c:pt idx="180">
                  <c:v>0.5</c:v>
                </c:pt>
                <c:pt idx="181">
                  <c:v>1</c:v>
                </c:pt>
                <c:pt idx="182">
                  <c:v>0.6</c:v>
                </c:pt>
                <c:pt idx="183">
                  <c:v>0.1</c:v>
                </c:pt>
                <c:pt idx="184">
                  <c:v>0.6</c:v>
                </c:pt>
                <c:pt idx="185">
                  <c:v>0.8</c:v>
                </c:pt>
                <c:pt idx="186">
                  <c:v>1</c:v>
                </c:pt>
                <c:pt idx="187">
                  <c:v>0.3</c:v>
                </c:pt>
                <c:pt idx="188">
                  <c:v>0.1</c:v>
                </c:pt>
                <c:pt idx="189">
                  <c:v>0.2</c:v>
                </c:pt>
                <c:pt idx="190">
                  <c:v>-0.3</c:v>
                </c:pt>
                <c:pt idx="191">
                  <c:v>-0.7</c:v>
                </c:pt>
                <c:pt idx="192">
                  <c:v>-1.4</c:v>
                </c:pt>
                <c:pt idx="193">
                  <c:v>-2.2999999999999998</c:v>
                </c:pt>
                <c:pt idx="194">
                  <c:v>-3.4</c:v>
                </c:pt>
                <c:pt idx="195">
                  <c:v>-1.6</c:v>
                </c:pt>
                <c:pt idx="196">
                  <c:v>-0.8</c:v>
                </c:pt>
                <c:pt idx="197">
                  <c:v>0.7</c:v>
                </c:pt>
                <c:pt idx="198">
                  <c:v>1.3</c:v>
                </c:pt>
                <c:pt idx="199">
                  <c:v>1</c:v>
                </c:pt>
                <c:pt idx="200">
                  <c:v>0.8</c:v>
                </c:pt>
                <c:pt idx="201">
                  <c:v>0.8</c:v>
                </c:pt>
                <c:pt idx="202">
                  <c:v>1.3</c:v>
                </c:pt>
                <c:pt idx="203">
                  <c:v>0.5</c:v>
                </c:pt>
                <c:pt idx="204">
                  <c:v>0.8</c:v>
                </c:pt>
                <c:pt idx="205">
                  <c:v>0.8</c:v>
                </c:pt>
                <c:pt idx="206">
                  <c:v>1</c:v>
                </c:pt>
                <c:pt idx="207">
                  <c:v>0.7</c:v>
                </c:pt>
                <c:pt idx="208">
                  <c:v>0</c:v>
                </c:pt>
                <c:pt idx="209">
                  <c:v>0.7</c:v>
                </c:pt>
                <c:pt idx="210">
                  <c:v>0.2</c:v>
                </c:pt>
                <c:pt idx="211">
                  <c:v>0.3</c:v>
                </c:pt>
                <c:pt idx="212">
                  <c:v>0.7</c:v>
                </c:pt>
                <c:pt idx="213">
                  <c:v>0.7</c:v>
                </c:pt>
                <c:pt idx="214">
                  <c:v>0.1</c:v>
                </c:pt>
                <c:pt idx="215">
                  <c:v>0</c:v>
                </c:pt>
                <c:pt idx="216">
                  <c:v>0.2</c:v>
                </c:pt>
                <c:pt idx="217">
                  <c:v>0</c:v>
                </c:pt>
                <c:pt idx="218">
                  <c:v>-0.3</c:v>
                </c:pt>
                <c:pt idx="219">
                  <c:v>0.2</c:v>
                </c:pt>
                <c:pt idx="220">
                  <c:v>-0.1</c:v>
                </c:pt>
                <c:pt idx="221">
                  <c:v>0.5</c:v>
                </c:pt>
                <c:pt idx="222">
                  <c:v>0.3</c:v>
                </c:pt>
                <c:pt idx="223">
                  <c:v>0.6</c:v>
                </c:pt>
                <c:pt idx="224">
                  <c:v>0.8</c:v>
                </c:pt>
                <c:pt idx="225">
                  <c:v>0.5</c:v>
                </c:pt>
                <c:pt idx="226">
                  <c:v>0</c:v>
                </c:pt>
                <c:pt idx="227">
                  <c:v>0.7</c:v>
                </c:pt>
                <c:pt idx="228">
                  <c:v>0</c:v>
                </c:pt>
                <c:pt idx="229">
                  <c:v>-0.4</c:v>
                </c:pt>
                <c:pt idx="230">
                  <c:v>-0.2</c:v>
                </c:pt>
                <c:pt idx="231">
                  <c:v>0.3</c:v>
                </c:pt>
                <c:pt idx="232">
                  <c:v>0.3</c:v>
                </c:pt>
                <c:pt idx="233">
                  <c:v>0.7</c:v>
                </c:pt>
                <c:pt idx="234">
                  <c:v>0.2</c:v>
                </c:pt>
                <c:pt idx="235">
                  <c:v>-0.4</c:v>
                </c:pt>
                <c:pt idx="236">
                  <c:v>0.2</c:v>
                </c:pt>
                <c:pt idx="237">
                  <c:v>1.1000000000000001</c:v>
                </c:pt>
                <c:pt idx="238">
                  <c:v>0.5</c:v>
                </c:pt>
                <c:pt idx="239">
                  <c:v>0.7</c:v>
                </c:pt>
                <c:pt idx="240">
                  <c:v>0.1</c:v>
                </c:pt>
                <c:pt idx="241">
                  <c:v>-0.4</c:v>
                </c:pt>
                <c:pt idx="242">
                  <c:v>0.5</c:v>
                </c:pt>
                <c:pt idx="243">
                  <c:v>0.8</c:v>
                </c:pt>
                <c:pt idx="244">
                  <c:v>1.1000000000000001</c:v>
                </c:pt>
                <c:pt idx="245">
                  <c:v>0.6</c:v>
                </c:pt>
                <c:pt idx="246">
                  <c:v>0.4</c:v>
                </c:pt>
                <c:pt idx="247">
                  <c:v>0.4</c:v>
                </c:pt>
                <c:pt idx="248">
                  <c:v>0.2</c:v>
                </c:pt>
                <c:pt idx="249">
                  <c:v>0.6</c:v>
                </c:pt>
                <c:pt idx="250">
                  <c:v>0.3</c:v>
                </c:pt>
                <c:pt idx="251">
                  <c:v>1.3</c:v>
                </c:pt>
                <c:pt idx="252">
                  <c:v>1.3</c:v>
                </c:pt>
                <c:pt idx="253">
                  <c:v>0.6</c:v>
                </c:pt>
                <c:pt idx="254">
                  <c:v>0.8</c:v>
                </c:pt>
                <c:pt idx="255">
                  <c:v>0.3</c:v>
                </c:pt>
                <c:pt idx="256">
                  <c:v>0.1</c:v>
                </c:pt>
                <c:pt idx="257">
                  <c:v>0.2</c:v>
                </c:pt>
                <c:pt idx="258">
                  <c:v>0.2</c:v>
                </c:pt>
                <c:pt idx="259">
                  <c:v>-0.3</c:v>
                </c:pt>
                <c:pt idx="260">
                  <c:v>-0.5</c:v>
                </c:pt>
                <c:pt idx="261">
                  <c:v>-0.4</c:v>
                </c:pt>
                <c:pt idx="262">
                  <c:v>-0.1</c:v>
                </c:pt>
                <c:pt idx="263">
                  <c:v>1.1000000000000001</c:v>
                </c:pt>
                <c:pt idx="264">
                  <c:v>0.9</c:v>
                </c:pt>
                <c:pt idx="265">
                  <c:v>-0.5</c:v>
                </c:pt>
                <c:pt idx="266">
                  <c:v>0.1</c:v>
                </c:pt>
                <c:pt idx="267">
                  <c:v>0.5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0.4</c:v>
                </c:pt>
                <c:pt idx="272">
                  <c:v>1.4</c:v>
                </c:pt>
                <c:pt idx="273">
                  <c:v>0.5</c:v>
                </c:pt>
                <c:pt idx="274">
                  <c:v>-0.7</c:v>
                </c:pt>
                <c:pt idx="275">
                  <c:v>-0.4</c:v>
                </c:pt>
                <c:pt idx="276">
                  <c:v>-1.1000000000000001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B29-4846-A27F-692C078DE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</c:lineChart>
      <c:lineChart>
        <c:grouping val="standard"/>
        <c:varyColors val="0"/>
        <c:ser>
          <c:idx val="0"/>
          <c:order val="1"/>
          <c:tx>
            <c:strRef>
              <c:f>PPI近月利用CRBPMI!$L$22</c:f>
              <c:strCache>
                <c:ptCount val="1"/>
                <c:pt idx="0">
                  <c:v>中国:制造业PMI:出厂价格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PPI近月利用CRBPMI!$J$26:$J$948</c:f>
              <c:numCache>
                <c:formatCode>yyyy\-mm</c:formatCode>
                <c:ptCount val="923"/>
                <c:pt idx="0">
                  <c:v>45688</c:v>
                </c:pt>
                <c:pt idx="1">
                  <c:v>45657</c:v>
                </c:pt>
                <c:pt idx="2">
                  <c:v>45626</c:v>
                </c:pt>
                <c:pt idx="3">
                  <c:v>45596</c:v>
                </c:pt>
                <c:pt idx="4">
                  <c:v>45565</c:v>
                </c:pt>
                <c:pt idx="5">
                  <c:v>45535</c:v>
                </c:pt>
                <c:pt idx="6">
                  <c:v>45504</c:v>
                </c:pt>
                <c:pt idx="7">
                  <c:v>45473</c:v>
                </c:pt>
                <c:pt idx="8">
                  <c:v>45443</c:v>
                </c:pt>
                <c:pt idx="9">
                  <c:v>45412</c:v>
                </c:pt>
                <c:pt idx="10">
                  <c:v>45382</c:v>
                </c:pt>
                <c:pt idx="11">
                  <c:v>45351</c:v>
                </c:pt>
                <c:pt idx="12">
                  <c:v>45322</c:v>
                </c:pt>
                <c:pt idx="13">
                  <c:v>45291</c:v>
                </c:pt>
                <c:pt idx="14">
                  <c:v>45260</c:v>
                </c:pt>
                <c:pt idx="15">
                  <c:v>45230</c:v>
                </c:pt>
                <c:pt idx="16">
                  <c:v>45199</c:v>
                </c:pt>
                <c:pt idx="17">
                  <c:v>45169</c:v>
                </c:pt>
                <c:pt idx="18">
                  <c:v>45138</c:v>
                </c:pt>
                <c:pt idx="19">
                  <c:v>45107</c:v>
                </c:pt>
                <c:pt idx="20">
                  <c:v>45077</c:v>
                </c:pt>
                <c:pt idx="21">
                  <c:v>45046</c:v>
                </c:pt>
                <c:pt idx="22">
                  <c:v>45016</c:v>
                </c:pt>
                <c:pt idx="23">
                  <c:v>44985</c:v>
                </c:pt>
                <c:pt idx="24">
                  <c:v>44957</c:v>
                </c:pt>
                <c:pt idx="25">
                  <c:v>44926</c:v>
                </c:pt>
                <c:pt idx="26">
                  <c:v>44895</c:v>
                </c:pt>
                <c:pt idx="27">
                  <c:v>44865</c:v>
                </c:pt>
                <c:pt idx="28">
                  <c:v>44834</c:v>
                </c:pt>
                <c:pt idx="29">
                  <c:v>44804</c:v>
                </c:pt>
                <c:pt idx="30">
                  <c:v>44773</c:v>
                </c:pt>
                <c:pt idx="31">
                  <c:v>44742</c:v>
                </c:pt>
                <c:pt idx="32">
                  <c:v>44712</c:v>
                </c:pt>
                <c:pt idx="33">
                  <c:v>44681</c:v>
                </c:pt>
                <c:pt idx="34">
                  <c:v>44651</c:v>
                </c:pt>
                <c:pt idx="35">
                  <c:v>44620</c:v>
                </c:pt>
                <c:pt idx="36">
                  <c:v>44592</c:v>
                </c:pt>
                <c:pt idx="37">
                  <c:v>44561</c:v>
                </c:pt>
                <c:pt idx="38">
                  <c:v>44530</c:v>
                </c:pt>
                <c:pt idx="39">
                  <c:v>44500</c:v>
                </c:pt>
                <c:pt idx="40">
                  <c:v>44469</c:v>
                </c:pt>
                <c:pt idx="41">
                  <c:v>44439</c:v>
                </c:pt>
                <c:pt idx="42">
                  <c:v>44408</c:v>
                </c:pt>
                <c:pt idx="43">
                  <c:v>44377</c:v>
                </c:pt>
                <c:pt idx="44">
                  <c:v>44347</c:v>
                </c:pt>
                <c:pt idx="45">
                  <c:v>44316</c:v>
                </c:pt>
                <c:pt idx="46">
                  <c:v>44286</c:v>
                </c:pt>
                <c:pt idx="47">
                  <c:v>44255</c:v>
                </c:pt>
                <c:pt idx="48">
                  <c:v>44227</c:v>
                </c:pt>
                <c:pt idx="49">
                  <c:v>44196</c:v>
                </c:pt>
                <c:pt idx="50">
                  <c:v>44165</c:v>
                </c:pt>
                <c:pt idx="51">
                  <c:v>44135</c:v>
                </c:pt>
                <c:pt idx="52">
                  <c:v>44104</c:v>
                </c:pt>
                <c:pt idx="53">
                  <c:v>44074</c:v>
                </c:pt>
                <c:pt idx="54">
                  <c:v>44043</c:v>
                </c:pt>
                <c:pt idx="55">
                  <c:v>44012</c:v>
                </c:pt>
                <c:pt idx="56">
                  <c:v>43982</c:v>
                </c:pt>
                <c:pt idx="57">
                  <c:v>43951</c:v>
                </c:pt>
                <c:pt idx="58">
                  <c:v>43921</c:v>
                </c:pt>
                <c:pt idx="59">
                  <c:v>43890</c:v>
                </c:pt>
                <c:pt idx="60">
                  <c:v>43861</c:v>
                </c:pt>
                <c:pt idx="61">
                  <c:v>43830</c:v>
                </c:pt>
                <c:pt idx="62">
                  <c:v>43799</c:v>
                </c:pt>
                <c:pt idx="63">
                  <c:v>43769</c:v>
                </c:pt>
                <c:pt idx="64">
                  <c:v>43738</c:v>
                </c:pt>
                <c:pt idx="65">
                  <c:v>43708</c:v>
                </c:pt>
                <c:pt idx="66">
                  <c:v>43677</c:v>
                </c:pt>
                <c:pt idx="67">
                  <c:v>43646</c:v>
                </c:pt>
                <c:pt idx="68">
                  <c:v>43616</c:v>
                </c:pt>
                <c:pt idx="69">
                  <c:v>43585</c:v>
                </c:pt>
                <c:pt idx="70">
                  <c:v>43555</c:v>
                </c:pt>
                <c:pt idx="71">
                  <c:v>43524</c:v>
                </c:pt>
                <c:pt idx="72">
                  <c:v>43496</c:v>
                </c:pt>
                <c:pt idx="73">
                  <c:v>43465</c:v>
                </c:pt>
                <c:pt idx="74">
                  <c:v>43434</c:v>
                </c:pt>
                <c:pt idx="75">
                  <c:v>43404</c:v>
                </c:pt>
                <c:pt idx="76">
                  <c:v>43373</c:v>
                </c:pt>
                <c:pt idx="77">
                  <c:v>43343</c:v>
                </c:pt>
                <c:pt idx="78">
                  <c:v>43312</c:v>
                </c:pt>
                <c:pt idx="79">
                  <c:v>43281</c:v>
                </c:pt>
                <c:pt idx="80">
                  <c:v>43251</c:v>
                </c:pt>
                <c:pt idx="81">
                  <c:v>43220</c:v>
                </c:pt>
                <c:pt idx="82">
                  <c:v>43190</c:v>
                </c:pt>
                <c:pt idx="83">
                  <c:v>43159</c:v>
                </c:pt>
                <c:pt idx="84">
                  <c:v>43131</c:v>
                </c:pt>
                <c:pt idx="85">
                  <c:v>43100</c:v>
                </c:pt>
                <c:pt idx="86">
                  <c:v>43069</c:v>
                </c:pt>
                <c:pt idx="87">
                  <c:v>43039</c:v>
                </c:pt>
                <c:pt idx="88">
                  <c:v>43008</c:v>
                </c:pt>
                <c:pt idx="89">
                  <c:v>42978</c:v>
                </c:pt>
                <c:pt idx="90">
                  <c:v>42947</c:v>
                </c:pt>
                <c:pt idx="91">
                  <c:v>42916</c:v>
                </c:pt>
                <c:pt idx="92">
                  <c:v>42886</c:v>
                </c:pt>
                <c:pt idx="93">
                  <c:v>42855</c:v>
                </c:pt>
                <c:pt idx="94">
                  <c:v>42825</c:v>
                </c:pt>
                <c:pt idx="95">
                  <c:v>42794</c:v>
                </c:pt>
                <c:pt idx="96">
                  <c:v>42766</c:v>
                </c:pt>
                <c:pt idx="97">
                  <c:v>42735</c:v>
                </c:pt>
                <c:pt idx="98">
                  <c:v>42704</c:v>
                </c:pt>
                <c:pt idx="99">
                  <c:v>42674</c:v>
                </c:pt>
                <c:pt idx="100">
                  <c:v>42643</c:v>
                </c:pt>
                <c:pt idx="101">
                  <c:v>42613</c:v>
                </c:pt>
                <c:pt idx="102">
                  <c:v>42582</c:v>
                </c:pt>
                <c:pt idx="103">
                  <c:v>42551</c:v>
                </c:pt>
                <c:pt idx="104">
                  <c:v>42521</c:v>
                </c:pt>
                <c:pt idx="105">
                  <c:v>42490</c:v>
                </c:pt>
                <c:pt idx="106">
                  <c:v>42460</c:v>
                </c:pt>
                <c:pt idx="107">
                  <c:v>42429</c:v>
                </c:pt>
                <c:pt idx="108">
                  <c:v>42400</c:v>
                </c:pt>
                <c:pt idx="109">
                  <c:v>42369</c:v>
                </c:pt>
                <c:pt idx="110">
                  <c:v>42338</c:v>
                </c:pt>
                <c:pt idx="111">
                  <c:v>42308</c:v>
                </c:pt>
                <c:pt idx="112">
                  <c:v>42277</c:v>
                </c:pt>
                <c:pt idx="113">
                  <c:v>42247</c:v>
                </c:pt>
                <c:pt idx="114">
                  <c:v>42216</c:v>
                </c:pt>
                <c:pt idx="115">
                  <c:v>42185</c:v>
                </c:pt>
                <c:pt idx="116">
                  <c:v>42155</c:v>
                </c:pt>
                <c:pt idx="117">
                  <c:v>42124</c:v>
                </c:pt>
                <c:pt idx="118">
                  <c:v>42094</c:v>
                </c:pt>
                <c:pt idx="119">
                  <c:v>42063</c:v>
                </c:pt>
                <c:pt idx="120">
                  <c:v>42035</c:v>
                </c:pt>
                <c:pt idx="121">
                  <c:v>42004</c:v>
                </c:pt>
                <c:pt idx="122">
                  <c:v>41973</c:v>
                </c:pt>
                <c:pt idx="123">
                  <c:v>41943</c:v>
                </c:pt>
                <c:pt idx="124">
                  <c:v>41912</c:v>
                </c:pt>
                <c:pt idx="125">
                  <c:v>41882</c:v>
                </c:pt>
                <c:pt idx="126">
                  <c:v>41851</c:v>
                </c:pt>
                <c:pt idx="127">
                  <c:v>41820</c:v>
                </c:pt>
                <c:pt idx="128">
                  <c:v>41790</c:v>
                </c:pt>
                <c:pt idx="129">
                  <c:v>41759</c:v>
                </c:pt>
                <c:pt idx="130">
                  <c:v>41729</c:v>
                </c:pt>
                <c:pt idx="131">
                  <c:v>41698</c:v>
                </c:pt>
                <c:pt idx="132">
                  <c:v>41670</c:v>
                </c:pt>
                <c:pt idx="133">
                  <c:v>41639</c:v>
                </c:pt>
                <c:pt idx="134">
                  <c:v>41608</c:v>
                </c:pt>
                <c:pt idx="135">
                  <c:v>41578</c:v>
                </c:pt>
                <c:pt idx="136">
                  <c:v>41547</c:v>
                </c:pt>
                <c:pt idx="137">
                  <c:v>41517</c:v>
                </c:pt>
                <c:pt idx="138">
                  <c:v>41486</c:v>
                </c:pt>
                <c:pt idx="139">
                  <c:v>41455</c:v>
                </c:pt>
                <c:pt idx="140">
                  <c:v>41425</c:v>
                </c:pt>
                <c:pt idx="141">
                  <c:v>41394</c:v>
                </c:pt>
                <c:pt idx="142">
                  <c:v>41364</c:v>
                </c:pt>
                <c:pt idx="143">
                  <c:v>41333</c:v>
                </c:pt>
                <c:pt idx="144">
                  <c:v>41305</c:v>
                </c:pt>
                <c:pt idx="145">
                  <c:v>41274</c:v>
                </c:pt>
                <c:pt idx="146">
                  <c:v>41243</c:v>
                </c:pt>
                <c:pt idx="147">
                  <c:v>41213</c:v>
                </c:pt>
                <c:pt idx="148">
                  <c:v>41182</c:v>
                </c:pt>
                <c:pt idx="149">
                  <c:v>41152</c:v>
                </c:pt>
                <c:pt idx="150">
                  <c:v>41121</c:v>
                </c:pt>
                <c:pt idx="151">
                  <c:v>41090</c:v>
                </c:pt>
                <c:pt idx="152">
                  <c:v>41060</c:v>
                </c:pt>
                <c:pt idx="153">
                  <c:v>41029</c:v>
                </c:pt>
                <c:pt idx="154">
                  <c:v>40999</c:v>
                </c:pt>
                <c:pt idx="155">
                  <c:v>40968</c:v>
                </c:pt>
                <c:pt idx="156">
                  <c:v>40939</c:v>
                </c:pt>
                <c:pt idx="157">
                  <c:v>40908</c:v>
                </c:pt>
                <c:pt idx="158">
                  <c:v>40877</c:v>
                </c:pt>
                <c:pt idx="159">
                  <c:v>40847</c:v>
                </c:pt>
                <c:pt idx="160">
                  <c:v>40816</c:v>
                </c:pt>
                <c:pt idx="161">
                  <c:v>40786</c:v>
                </c:pt>
                <c:pt idx="162">
                  <c:v>40755</c:v>
                </c:pt>
                <c:pt idx="163">
                  <c:v>40724</c:v>
                </c:pt>
                <c:pt idx="164">
                  <c:v>40694</c:v>
                </c:pt>
                <c:pt idx="165">
                  <c:v>40663</c:v>
                </c:pt>
                <c:pt idx="166">
                  <c:v>40633</c:v>
                </c:pt>
                <c:pt idx="167">
                  <c:v>40602</c:v>
                </c:pt>
                <c:pt idx="168">
                  <c:v>40574</c:v>
                </c:pt>
                <c:pt idx="169">
                  <c:v>40543</c:v>
                </c:pt>
                <c:pt idx="170">
                  <c:v>40512</c:v>
                </c:pt>
                <c:pt idx="171">
                  <c:v>40482</c:v>
                </c:pt>
                <c:pt idx="172">
                  <c:v>40451</c:v>
                </c:pt>
                <c:pt idx="173">
                  <c:v>40421</c:v>
                </c:pt>
                <c:pt idx="174">
                  <c:v>40390</c:v>
                </c:pt>
                <c:pt idx="175">
                  <c:v>40359</c:v>
                </c:pt>
                <c:pt idx="176">
                  <c:v>40329</c:v>
                </c:pt>
                <c:pt idx="177">
                  <c:v>40298</c:v>
                </c:pt>
                <c:pt idx="178">
                  <c:v>40268</c:v>
                </c:pt>
                <c:pt idx="179">
                  <c:v>40237</c:v>
                </c:pt>
                <c:pt idx="180">
                  <c:v>40209</c:v>
                </c:pt>
                <c:pt idx="181">
                  <c:v>40178</c:v>
                </c:pt>
                <c:pt idx="182">
                  <c:v>40147</c:v>
                </c:pt>
                <c:pt idx="183">
                  <c:v>40117</c:v>
                </c:pt>
                <c:pt idx="184">
                  <c:v>40086</c:v>
                </c:pt>
                <c:pt idx="185">
                  <c:v>40056</c:v>
                </c:pt>
                <c:pt idx="186">
                  <c:v>40025</c:v>
                </c:pt>
                <c:pt idx="187">
                  <c:v>39994</c:v>
                </c:pt>
                <c:pt idx="188">
                  <c:v>39964</c:v>
                </c:pt>
                <c:pt idx="189">
                  <c:v>39933</c:v>
                </c:pt>
                <c:pt idx="190">
                  <c:v>39903</c:v>
                </c:pt>
                <c:pt idx="191">
                  <c:v>39872</c:v>
                </c:pt>
                <c:pt idx="192">
                  <c:v>39844</c:v>
                </c:pt>
                <c:pt idx="193">
                  <c:v>39813</c:v>
                </c:pt>
                <c:pt idx="194">
                  <c:v>39782</c:v>
                </c:pt>
                <c:pt idx="195">
                  <c:v>39752</c:v>
                </c:pt>
                <c:pt idx="196">
                  <c:v>39721</c:v>
                </c:pt>
                <c:pt idx="197">
                  <c:v>39691</c:v>
                </c:pt>
                <c:pt idx="198">
                  <c:v>39660</c:v>
                </c:pt>
                <c:pt idx="199">
                  <c:v>39629</c:v>
                </c:pt>
                <c:pt idx="200">
                  <c:v>39599</c:v>
                </c:pt>
                <c:pt idx="201">
                  <c:v>39568</c:v>
                </c:pt>
                <c:pt idx="202">
                  <c:v>39538</c:v>
                </c:pt>
                <c:pt idx="203">
                  <c:v>39507</c:v>
                </c:pt>
                <c:pt idx="204">
                  <c:v>39478</c:v>
                </c:pt>
                <c:pt idx="205">
                  <c:v>39447</c:v>
                </c:pt>
                <c:pt idx="206">
                  <c:v>39416</c:v>
                </c:pt>
                <c:pt idx="207">
                  <c:v>39386</c:v>
                </c:pt>
                <c:pt idx="208">
                  <c:v>39355</c:v>
                </c:pt>
                <c:pt idx="209">
                  <c:v>39325</c:v>
                </c:pt>
                <c:pt idx="210">
                  <c:v>39294</c:v>
                </c:pt>
                <c:pt idx="211">
                  <c:v>39263</c:v>
                </c:pt>
                <c:pt idx="212">
                  <c:v>39233</c:v>
                </c:pt>
                <c:pt idx="213">
                  <c:v>39202</c:v>
                </c:pt>
                <c:pt idx="214">
                  <c:v>39172</c:v>
                </c:pt>
                <c:pt idx="215">
                  <c:v>39141</c:v>
                </c:pt>
                <c:pt idx="216">
                  <c:v>39113</c:v>
                </c:pt>
                <c:pt idx="217">
                  <c:v>39082</c:v>
                </c:pt>
                <c:pt idx="218">
                  <c:v>39051</c:v>
                </c:pt>
                <c:pt idx="219">
                  <c:v>39021</c:v>
                </c:pt>
                <c:pt idx="220">
                  <c:v>38990</c:v>
                </c:pt>
                <c:pt idx="221">
                  <c:v>38960</c:v>
                </c:pt>
                <c:pt idx="222">
                  <c:v>38929</c:v>
                </c:pt>
                <c:pt idx="223">
                  <c:v>38898</c:v>
                </c:pt>
                <c:pt idx="224">
                  <c:v>38868</c:v>
                </c:pt>
                <c:pt idx="225">
                  <c:v>38837</c:v>
                </c:pt>
                <c:pt idx="226">
                  <c:v>38807</c:v>
                </c:pt>
                <c:pt idx="227">
                  <c:v>38776</c:v>
                </c:pt>
                <c:pt idx="228">
                  <c:v>38748</c:v>
                </c:pt>
                <c:pt idx="229">
                  <c:v>38717</c:v>
                </c:pt>
                <c:pt idx="230">
                  <c:v>38686</c:v>
                </c:pt>
                <c:pt idx="231">
                  <c:v>38656</c:v>
                </c:pt>
                <c:pt idx="232">
                  <c:v>38625</c:v>
                </c:pt>
                <c:pt idx="233">
                  <c:v>38595</c:v>
                </c:pt>
                <c:pt idx="234">
                  <c:v>38564</c:v>
                </c:pt>
                <c:pt idx="235">
                  <c:v>38533</c:v>
                </c:pt>
                <c:pt idx="236">
                  <c:v>38503</c:v>
                </c:pt>
                <c:pt idx="237">
                  <c:v>38472</c:v>
                </c:pt>
                <c:pt idx="238">
                  <c:v>38442</c:v>
                </c:pt>
                <c:pt idx="239">
                  <c:v>38411</c:v>
                </c:pt>
                <c:pt idx="240">
                  <c:v>38383</c:v>
                </c:pt>
                <c:pt idx="241">
                  <c:v>38352</c:v>
                </c:pt>
                <c:pt idx="242">
                  <c:v>38321</c:v>
                </c:pt>
                <c:pt idx="243">
                  <c:v>38291</c:v>
                </c:pt>
                <c:pt idx="244">
                  <c:v>38260</c:v>
                </c:pt>
                <c:pt idx="245">
                  <c:v>38230</c:v>
                </c:pt>
                <c:pt idx="246">
                  <c:v>38199</c:v>
                </c:pt>
                <c:pt idx="247">
                  <c:v>38168</c:v>
                </c:pt>
                <c:pt idx="248">
                  <c:v>38138</c:v>
                </c:pt>
                <c:pt idx="249">
                  <c:v>38107</c:v>
                </c:pt>
                <c:pt idx="250">
                  <c:v>38077</c:v>
                </c:pt>
                <c:pt idx="251">
                  <c:v>38046</c:v>
                </c:pt>
                <c:pt idx="252">
                  <c:v>38017</c:v>
                </c:pt>
                <c:pt idx="253">
                  <c:v>37986</c:v>
                </c:pt>
                <c:pt idx="254">
                  <c:v>37955</c:v>
                </c:pt>
                <c:pt idx="255">
                  <c:v>37925</c:v>
                </c:pt>
                <c:pt idx="256">
                  <c:v>37894</c:v>
                </c:pt>
                <c:pt idx="257">
                  <c:v>37864</c:v>
                </c:pt>
                <c:pt idx="258">
                  <c:v>37833</c:v>
                </c:pt>
                <c:pt idx="259">
                  <c:v>37802</c:v>
                </c:pt>
                <c:pt idx="260">
                  <c:v>37772</c:v>
                </c:pt>
                <c:pt idx="261">
                  <c:v>37741</c:v>
                </c:pt>
                <c:pt idx="262">
                  <c:v>37711</c:v>
                </c:pt>
                <c:pt idx="263">
                  <c:v>37680</c:v>
                </c:pt>
                <c:pt idx="264">
                  <c:v>37652</c:v>
                </c:pt>
                <c:pt idx="265">
                  <c:v>37621</c:v>
                </c:pt>
                <c:pt idx="266">
                  <c:v>37590</c:v>
                </c:pt>
                <c:pt idx="267">
                  <c:v>37560</c:v>
                </c:pt>
                <c:pt idx="268">
                  <c:v>37529</c:v>
                </c:pt>
                <c:pt idx="269">
                  <c:v>37499</c:v>
                </c:pt>
                <c:pt idx="270">
                  <c:v>37468</c:v>
                </c:pt>
                <c:pt idx="271">
                  <c:v>37437</c:v>
                </c:pt>
                <c:pt idx="272">
                  <c:v>37407</c:v>
                </c:pt>
                <c:pt idx="273">
                  <c:v>37376</c:v>
                </c:pt>
                <c:pt idx="274">
                  <c:v>37346</c:v>
                </c:pt>
                <c:pt idx="275">
                  <c:v>37315</c:v>
                </c:pt>
                <c:pt idx="276">
                  <c:v>37287</c:v>
                </c:pt>
              </c:numCache>
            </c:numRef>
          </c:cat>
          <c:val>
            <c:numRef>
              <c:f>PPI近月利用CRBPMI!$L$26:$L$948</c:f>
              <c:numCache>
                <c:formatCode>#,##0.00_ </c:formatCode>
                <c:ptCount val="923"/>
                <c:pt idx="0">
                  <c:v>47.4</c:v>
                </c:pt>
                <c:pt idx="1">
                  <c:v>46.7</c:v>
                </c:pt>
                <c:pt idx="2">
                  <c:v>47.7</c:v>
                </c:pt>
                <c:pt idx="3">
                  <c:v>49.9</c:v>
                </c:pt>
                <c:pt idx="4">
                  <c:v>44</c:v>
                </c:pt>
                <c:pt idx="5">
                  <c:v>42</c:v>
                </c:pt>
                <c:pt idx="6">
                  <c:v>46.3</c:v>
                </c:pt>
                <c:pt idx="7">
                  <c:v>47.9</c:v>
                </c:pt>
                <c:pt idx="8">
                  <c:v>50.4</c:v>
                </c:pt>
                <c:pt idx="9">
                  <c:v>49.1</c:v>
                </c:pt>
                <c:pt idx="10">
                  <c:v>47.4</c:v>
                </c:pt>
                <c:pt idx="11">
                  <c:v>48.1</c:v>
                </c:pt>
                <c:pt idx="12">
                  <c:v>47</c:v>
                </c:pt>
                <c:pt idx="13">
                  <c:v>47.7</c:v>
                </c:pt>
                <c:pt idx="14">
                  <c:v>48.2</c:v>
                </c:pt>
                <c:pt idx="15">
                  <c:v>47.7</c:v>
                </c:pt>
                <c:pt idx="16">
                  <c:v>53.5</c:v>
                </c:pt>
                <c:pt idx="17">
                  <c:v>52</c:v>
                </c:pt>
                <c:pt idx="18">
                  <c:v>48.6</c:v>
                </c:pt>
                <c:pt idx="19">
                  <c:v>43.9</c:v>
                </c:pt>
                <c:pt idx="20">
                  <c:v>41.6</c:v>
                </c:pt>
                <c:pt idx="21">
                  <c:v>44.9</c:v>
                </c:pt>
                <c:pt idx="22">
                  <c:v>48.6</c:v>
                </c:pt>
                <c:pt idx="23">
                  <c:v>51.2</c:v>
                </c:pt>
                <c:pt idx="24">
                  <c:v>48.7</c:v>
                </c:pt>
                <c:pt idx="25">
                  <c:v>49</c:v>
                </c:pt>
                <c:pt idx="26">
                  <c:v>47.4</c:v>
                </c:pt>
                <c:pt idx="27">
                  <c:v>48.7</c:v>
                </c:pt>
                <c:pt idx="28">
                  <c:v>47.1</c:v>
                </c:pt>
                <c:pt idx="29">
                  <c:v>44.5</c:v>
                </c:pt>
                <c:pt idx="30">
                  <c:v>40.1</c:v>
                </c:pt>
                <c:pt idx="31">
                  <c:v>46.3</c:v>
                </c:pt>
                <c:pt idx="32">
                  <c:v>49.5</c:v>
                </c:pt>
                <c:pt idx="33">
                  <c:v>54.4</c:v>
                </c:pt>
                <c:pt idx="34">
                  <c:v>56.7</c:v>
                </c:pt>
                <c:pt idx="35">
                  <c:v>54.1</c:v>
                </c:pt>
                <c:pt idx="36">
                  <c:v>50.9</c:v>
                </c:pt>
                <c:pt idx="37">
                  <c:v>45.5</c:v>
                </c:pt>
                <c:pt idx="38">
                  <c:v>48.9</c:v>
                </c:pt>
                <c:pt idx="39">
                  <c:v>61.1</c:v>
                </c:pt>
                <c:pt idx="40">
                  <c:v>56.4</c:v>
                </c:pt>
                <c:pt idx="41">
                  <c:v>53.4</c:v>
                </c:pt>
                <c:pt idx="42">
                  <c:v>53.8</c:v>
                </c:pt>
                <c:pt idx="43">
                  <c:v>51.4</c:v>
                </c:pt>
                <c:pt idx="44">
                  <c:v>60.6</c:v>
                </c:pt>
                <c:pt idx="45">
                  <c:v>57.3</c:v>
                </c:pt>
                <c:pt idx="46">
                  <c:v>59.8</c:v>
                </c:pt>
                <c:pt idx="47">
                  <c:v>58.5</c:v>
                </c:pt>
                <c:pt idx="48">
                  <c:v>57.2</c:v>
                </c:pt>
                <c:pt idx="49">
                  <c:v>58.9</c:v>
                </c:pt>
                <c:pt idx="50">
                  <c:v>56.5</c:v>
                </c:pt>
                <c:pt idx="51">
                  <c:v>53.2</c:v>
                </c:pt>
                <c:pt idx="52">
                  <c:v>52.5</c:v>
                </c:pt>
                <c:pt idx="53">
                  <c:v>53.2</c:v>
                </c:pt>
                <c:pt idx="54">
                  <c:v>52.2</c:v>
                </c:pt>
                <c:pt idx="55">
                  <c:v>52.4</c:v>
                </c:pt>
                <c:pt idx="56">
                  <c:v>48.7</c:v>
                </c:pt>
                <c:pt idx="57">
                  <c:v>42.2</c:v>
                </c:pt>
                <c:pt idx="58">
                  <c:v>43.8</c:v>
                </c:pt>
                <c:pt idx="59">
                  <c:v>44.3</c:v>
                </c:pt>
                <c:pt idx="60">
                  <c:v>49</c:v>
                </c:pt>
                <c:pt idx="61">
                  <c:v>49.2</c:v>
                </c:pt>
                <c:pt idx="62">
                  <c:v>47.3</c:v>
                </c:pt>
                <c:pt idx="63">
                  <c:v>48</c:v>
                </c:pt>
                <c:pt idx="64">
                  <c:v>49.9</c:v>
                </c:pt>
                <c:pt idx="65">
                  <c:v>46.7</c:v>
                </c:pt>
                <c:pt idx="66">
                  <c:v>46.9</c:v>
                </c:pt>
                <c:pt idx="67">
                  <c:v>45.4</c:v>
                </c:pt>
                <c:pt idx="68">
                  <c:v>49</c:v>
                </c:pt>
                <c:pt idx="69">
                  <c:v>52</c:v>
                </c:pt>
                <c:pt idx="70">
                  <c:v>51.4</c:v>
                </c:pt>
                <c:pt idx="71">
                  <c:v>48.5</c:v>
                </c:pt>
                <c:pt idx="72">
                  <c:v>44.5</c:v>
                </c:pt>
                <c:pt idx="73">
                  <c:v>43.3</c:v>
                </c:pt>
                <c:pt idx="74">
                  <c:v>46.4</c:v>
                </c:pt>
                <c:pt idx="75">
                  <c:v>52</c:v>
                </c:pt>
                <c:pt idx="76">
                  <c:v>54.3</c:v>
                </c:pt>
                <c:pt idx="77">
                  <c:v>54.3</c:v>
                </c:pt>
                <c:pt idx="78">
                  <c:v>50.5</c:v>
                </c:pt>
                <c:pt idx="79">
                  <c:v>53.3</c:v>
                </c:pt>
                <c:pt idx="80">
                  <c:v>53.2</c:v>
                </c:pt>
                <c:pt idx="81">
                  <c:v>50.2</c:v>
                </c:pt>
                <c:pt idx="82">
                  <c:v>48.9</c:v>
                </c:pt>
                <c:pt idx="83">
                  <c:v>49.2</c:v>
                </c:pt>
                <c:pt idx="84">
                  <c:v>51.8</c:v>
                </c:pt>
                <c:pt idx="85">
                  <c:v>54.4</c:v>
                </c:pt>
                <c:pt idx="86">
                  <c:v>53.8</c:v>
                </c:pt>
                <c:pt idx="87">
                  <c:v>55.2</c:v>
                </c:pt>
                <c:pt idx="88">
                  <c:v>59.4</c:v>
                </c:pt>
                <c:pt idx="89">
                  <c:v>57.4</c:v>
                </c:pt>
                <c:pt idx="90">
                  <c:v>52.7</c:v>
                </c:pt>
                <c:pt idx="91">
                  <c:v>49.1</c:v>
                </c:pt>
                <c:pt idx="92">
                  <c:v>47.6</c:v>
                </c:pt>
                <c:pt idx="93">
                  <c:v>48.7</c:v>
                </c:pt>
                <c:pt idx="94">
                  <c:v>53.2</c:v>
                </c:pt>
                <c:pt idx="95">
                  <c:v>56.3</c:v>
                </c:pt>
                <c:pt idx="96">
                  <c:v>54.7</c:v>
                </c:pt>
                <c:pt idx="97">
                  <c:v>58.8</c:v>
                </c:pt>
                <c:pt idx="98">
                  <c:v>58.3</c:v>
                </c:pt>
                <c:pt idx="99">
                  <c:v>55.5</c:v>
                </c:pt>
                <c:pt idx="100">
                  <c:v>51.5</c:v>
                </c:pt>
                <c:pt idx="101">
                  <c:v>52</c:v>
                </c:pt>
                <c:pt idx="102">
                  <c:v>50</c:v>
                </c:pt>
                <c:pt idx="103">
                  <c:v>47</c:v>
                </c:pt>
                <c:pt idx="104">
                  <c:v>49.7</c:v>
                </c:pt>
                <c:pt idx="105">
                  <c:v>51.7</c:v>
                </c:pt>
                <c:pt idx="106">
                  <c:v>50.9</c:v>
                </c:pt>
                <c:pt idx="107">
                  <c:v>47.3</c:v>
                </c:pt>
                <c:pt idx="108">
                  <c:v>44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C2B-4153-84EC-C11CFF654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517311"/>
        <c:axId val="690540831"/>
      </c:lineChart>
      <c:dateAx>
        <c:axId val="836683968"/>
        <c:scaling>
          <c:orientation val="minMax"/>
          <c:min val="41640"/>
        </c:scaling>
        <c:delete val="0"/>
        <c:axPos val="b"/>
        <c:numFmt formatCode="yyyy\-mm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</c:dateAx>
      <c:valAx>
        <c:axId val="836681224"/>
        <c:scaling>
          <c:orientation val="minMax"/>
          <c:max val="6"/>
          <c:min val="-4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valAx>
        <c:axId val="690540831"/>
        <c:scaling>
          <c:orientation val="minMax"/>
          <c:min val="40"/>
        </c:scaling>
        <c:delete val="0"/>
        <c:axPos val="r"/>
        <c:numFmt formatCode="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690517311"/>
        <c:crosses val="max"/>
        <c:crossBetween val="between"/>
      </c:valAx>
      <c:dateAx>
        <c:axId val="690517311"/>
        <c:scaling>
          <c:orientation val="minMax"/>
        </c:scaling>
        <c:delete val="1"/>
        <c:axPos val="b"/>
        <c:numFmt formatCode="yyyy\-mm" sourceLinked="1"/>
        <c:majorTickMark val="out"/>
        <c:minorTickMark val="none"/>
        <c:tickLblPos val="nextTo"/>
        <c:crossAx val="690540831"/>
        <c:crosses val="autoZero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51950965124798"/>
          <c:y val="5.5628728227153423E-2"/>
          <c:w val="0.80517952878016119"/>
          <c:h val="0.14239994794039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3479490683499273"/>
          <c:w val="0.82367563429571289"/>
          <c:h val="0.72745357363251872"/>
        </c:manualLayout>
      </c:layout>
      <c:scatterChart>
        <c:scatterStyle val="lineMarker"/>
        <c:varyColors val="0"/>
        <c:ser>
          <c:idx val="1"/>
          <c:order val="0"/>
          <c:tx>
            <c:strRef>
              <c:f>PPI近月利用CRBPMI!$L$22</c:f>
              <c:strCache>
                <c:ptCount val="1"/>
                <c:pt idx="0">
                  <c:v>中国:制造业PMI:出厂价格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1775955337566634E-2"/>
                  <c:y val="0.203075660196196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楷体_GB2312" panose="02010609030101010101" pitchFamily="49" charset="-122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PPI近月利用CRBPMI!$L$26:$L$127</c:f>
              <c:numCache>
                <c:formatCode>#,##0.00_ </c:formatCode>
                <c:ptCount val="102"/>
                <c:pt idx="0">
                  <c:v>47.4</c:v>
                </c:pt>
                <c:pt idx="1">
                  <c:v>46.7</c:v>
                </c:pt>
                <c:pt idx="2">
                  <c:v>47.7</c:v>
                </c:pt>
                <c:pt idx="3">
                  <c:v>49.9</c:v>
                </c:pt>
                <c:pt idx="4">
                  <c:v>44</c:v>
                </c:pt>
                <c:pt idx="5">
                  <c:v>42</c:v>
                </c:pt>
                <c:pt idx="6">
                  <c:v>46.3</c:v>
                </c:pt>
                <c:pt idx="7">
                  <c:v>47.9</c:v>
                </c:pt>
                <c:pt idx="8">
                  <c:v>50.4</c:v>
                </c:pt>
                <c:pt idx="9">
                  <c:v>49.1</c:v>
                </c:pt>
                <c:pt idx="10">
                  <c:v>47.4</c:v>
                </c:pt>
                <c:pt idx="11">
                  <c:v>48.1</c:v>
                </c:pt>
                <c:pt idx="12">
                  <c:v>47</c:v>
                </c:pt>
                <c:pt idx="13">
                  <c:v>47.7</c:v>
                </c:pt>
                <c:pt idx="14">
                  <c:v>48.2</c:v>
                </c:pt>
                <c:pt idx="15">
                  <c:v>47.7</c:v>
                </c:pt>
                <c:pt idx="16">
                  <c:v>53.5</c:v>
                </c:pt>
                <c:pt idx="17">
                  <c:v>52</c:v>
                </c:pt>
                <c:pt idx="18">
                  <c:v>48.6</c:v>
                </c:pt>
                <c:pt idx="19">
                  <c:v>43.9</c:v>
                </c:pt>
                <c:pt idx="20">
                  <c:v>41.6</c:v>
                </c:pt>
                <c:pt idx="21">
                  <c:v>44.9</c:v>
                </c:pt>
                <c:pt idx="22">
                  <c:v>48.6</c:v>
                </c:pt>
                <c:pt idx="23">
                  <c:v>51.2</c:v>
                </c:pt>
                <c:pt idx="24">
                  <c:v>48.7</c:v>
                </c:pt>
                <c:pt idx="25">
                  <c:v>49</c:v>
                </c:pt>
                <c:pt idx="26">
                  <c:v>47.4</c:v>
                </c:pt>
                <c:pt idx="27">
                  <c:v>48.7</c:v>
                </c:pt>
                <c:pt idx="28">
                  <c:v>47.1</c:v>
                </c:pt>
                <c:pt idx="29">
                  <c:v>44.5</c:v>
                </c:pt>
                <c:pt idx="30">
                  <c:v>40.1</c:v>
                </c:pt>
                <c:pt idx="31">
                  <c:v>46.3</c:v>
                </c:pt>
                <c:pt idx="32">
                  <c:v>49.5</c:v>
                </c:pt>
                <c:pt idx="33">
                  <c:v>54.4</c:v>
                </c:pt>
                <c:pt idx="34">
                  <c:v>56.7</c:v>
                </c:pt>
                <c:pt idx="35">
                  <c:v>54.1</c:v>
                </c:pt>
                <c:pt idx="36">
                  <c:v>50.9</c:v>
                </c:pt>
                <c:pt idx="37">
                  <c:v>45.5</c:v>
                </c:pt>
                <c:pt idx="38">
                  <c:v>48.9</c:v>
                </c:pt>
                <c:pt idx="39">
                  <c:v>61.1</c:v>
                </c:pt>
                <c:pt idx="40">
                  <c:v>56.4</c:v>
                </c:pt>
                <c:pt idx="41">
                  <c:v>53.4</c:v>
                </c:pt>
                <c:pt idx="42">
                  <c:v>53.8</c:v>
                </c:pt>
                <c:pt idx="43">
                  <c:v>51.4</c:v>
                </c:pt>
                <c:pt idx="44">
                  <c:v>60.6</c:v>
                </c:pt>
                <c:pt idx="45">
                  <c:v>57.3</c:v>
                </c:pt>
                <c:pt idx="46">
                  <c:v>59.8</c:v>
                </c:pt>
                <c:pt idx="47">
                  <c:v>58.5</c:v>
                </c:pt>
                <c:pt idx="48">
                  <c:v>57.2</c:v>
                </c:pt>
                <c:pt idx="49">
                  <c:v>58.9</c:v>
                </c:pt>
                <c:pt idx="50">
                  <c:v>56.5</c:v>
                </c:pt>
                <c:pt idx="51">
                  <c:v>53.2</c:v>
                </c:pt>
                <c:pt idx="52">
                  <c:v>52.5</c:v>
                </c:pt>
                <c:pt idx="53">
                  <c:v>53.2</c:v>
                </c:pt>
                <c:pt idx="54">
                  <c:v>52.2</c:v>
                </c:pt>
                <c:pt idx="55">
                  <c:v>52.4</c:v>
                </c:pt>
                <c:pt idx="56">
                  <c:v>48.7</c:v>
                </c:pt>
                <c:pt idx="57">
                  <c:v>42.2</c:v>
                </c:pt>
                <c:pt idx="58">
                  <c:v>43.8</c:v>
                </c:pt>
                <c:pt idx="59">
                  <c:v>44.3</c:v>
                </c:pt>
                <c:pt idx="60">
                  <c:v>49</c:v>
                </c:pt>
                <c:pt idx="61">
                  <c:v>49.2</c:v>
                </c:pt>
                <c:pt idx="62">
                  <c:v>47.3</c:v>
                </c:pt>
                <c:pt idx="63">
                  <c:v>48</c:v>
                </c:pt>
                <c:pt idx="64">
                  <c:v>49.9</c:v>
                </c:pt>
                <c:pt idx="65">
                  <c:v>46.7</c:v>
                </c:pt>
                <c:pt idx="66">
                  <c:v>46.9</c:v>
                </c:pt>
                <c:pt idx="67">
                  <c:v>45.4</c:v>
                </c:pt>
                <c:pt idx="68">
                  <c:v>49</c:v>
                </c:pt>
                <c:pt idx="69">
                  <c:v>52</c:v>
                </c:pt>
                <c:pt idx="70">
                  <c:v>51.4</c:v>
                </c:pt>
                <c:pt idx="71">
                  <c:v>48.5</c:v>
                </c:pt>
                <c:pt idx="72">
                  <c:v>44.5</c:v>
                </c:pt>
                <c:pt idx="73">
                  <c:v>43.3</c:v>
                </c:pt>
                <c:pt idx="74">
                  <c:v>46.4</c:v>
                </c:pt>
                <c:pt idx="75">
                  <c:v>52</c:v>
                </c:pt>
                <c:pt idx="76">
                  <c:v>54.3</c:v>
                </c:pt>
                <c:pt idx="77">
                  <c:v>54.3</c:v>
                </c:pt>
                <c:pt idx="78">
                  <c:v>50.5</c:v>
                </c:pt>
                <c:pt idx="79">
                  <c:v>53.3</c:v>
                </c:pt>
                <c:pt idx="80">
                  <c:v>53.2</c:v>
                </c:pt>
                <c:pt idx="81">
                  <c:v>50.2</c:v>
                </c:pt>
                <c:pt idx="82">
                  <c:v>48.9</c:v>
                </c:pt>
                <c:pt idx="83">
                  <c:v>49.2</c:v>
                </c:pt>
                <c:pt idx="84">
                  <c:v>51.8</c:v>
                </c:pt>
                <c:pt idx="85">
                  <c:v>54.4</c:v>
                </c:pt>
                <c:pt idx="86">
                  <c:v>53.8</c:v>
                </c:pt>
                <c:pt idx="87">
                  <c:v>55.2</c:v>
                </c:pt>
                <c:pt idx="88">
                  <c:v>59.4</c:v>
                </c:pt>
                <c:pt idx="89">
                  <c:v>57.4</c:v>
                </c:pt>
                <c:pt idx="90">
                  <c:v>52.7</c:v>
                </c:pt>
                <c:pt idx="91">
                  <c:v>49.1</c:v>
                </c:pt>
                <c:pt idx="92">
                  <c:v>47.6</c:v>
                </c:pt>
                <c:pt idx="93">
                  <c:v>48.7</c:v>
                </c:pt>
                <c:pt idx="94">
                  <c:v>53.2</c:v>
                </c:pt>
                <c:pt idx="95">
                  <c:v>56.3</c:v>
                </c:pt>
                <c:pt idx="96">
                  <c:v>54.7</c:v>
                </c:pt>
                <c:pt idx="97">
                  <c:v>58.8</c:v>
                </c:pt>
                <c:pt idx="98">
                  <c:v>58.3</c:v>
                </c:pt>
                <c:pt idx="99">
                  <c:v>55.5</c:v>
                </c:pt>
                <c:pt idx="100">
                  <c:v>51.5</c:v>
                </c:pt>
                <c:pt idx="101">
                  <c:v>52</c:v>
                </c:pt>
              </c:numCache>
            </c:numRef>
          </c:xVal>
          <c:yVal>
            <c:numRef>
              <c:f>PPI近月利用CRBPMI!$K$26:$K$127</c:f>
              <c:numCache>
                <c:formatCode>#,##0.00_ </c:formatCode>
                <c:ptCount val="102"/>
                <c:pt idx="0">
                  <c:v>-0.2</c:v>
                </c:pt>
                <c:pt idx="1">
                  <c:v>-0.1</c:v>
                </c:pt>
                <c:pt idx="2">
                  <c:v>0.1</c:v>
                </c:pt>
                <c:pt idx="3">
                  <c:v>-0.1</c:v>
                </c:pt>
                <c:pt idx="4">
                  <c:v>-0.6</c:v>
                </c:pt>
                <c:pt idx="5">
                  <c:v>-0.7</c:v>
                </c:pt>
                <c:pt idx="6">
                  <c:v>-0.2</c:v>
                </c:pt>
                <c:pt idx="7">
                  <c:v>-0.2</c:v>
                </c:pt>
                <c:pt idx="8">
                  <c:v>0.2</c:v>
                </c:pt>
                <c:pt idx="9">
                  <c:v>-0.2</c:v>
                </c:pt>
                <c:pt idx="10">
                  <c:v>-0.1</c:v>
                </c:pt>
                <c:pt idx="11">
                  <c:v>-0.2</c:v>
                </c:pt>
                <c:pt idx="12">
                  <c:v>-0.2</c:v>
                </c:pt>
                <c:pt idx="13">
                  <c:v>-0.3</c:v>
                </c:pt>
                <c:pt idx="14">
                  <c:v>-0.3</c:v>
                </c:pt>
                <c:pt idx="15">
                  <c:v>0</c:v>
                </c:pt>
                <c:pt idx="16">
                  <c:v>0.4</c:v>
                </c:pt>
                <c:pt idx="17">
                  <c:v>0.2</c:v>
                </c:pt>
                <c:pt idx="18">
                  <c:v>-0.2</c:v>
                </c:pt>
                <c:pt idx="19">
                  <c:v>-0.8</c:v>
                </c:pt>
                <c:pt idx="20">
                  <c:v>-0.9</c:v>
                </c:pt>
                <c:pt idx="21">
                  <c:v>-0.5</c:v>
                </c:pt>
                <c:pt idx="22">
                  <c:v>0</c:v>
                </c:pt>
                <c:pt idx="23">
                  <c:v>0</c:v>
                </c:pt>
                <c:pt idx="24">
                  <c:v>-0.4</c:v>
                </c:pt>
                <c:pt idx="25">
                  <c:v>-0.5</c:v>
                </c:pt>
                <c:pt idx="26">
                  <c:v>0.1</c:v>
                </c:pt>
                <c:pt idx="27">
                  <c:v>0.2</c:v>
                </c:pt>
                <c:pt idx="28">
                  <c:v>-0.1</c:v>
                </c:pt>
                <c:pt idx="29">
                  <c:v>-1.2</c:v>
                </c:pt>
                <c:pt idx="30">
                  <c:v>-1.3</c:v>
                </c:pt>
                <c:pt idx="31">
                  <c:v>0</c:v>
                </c:pt>
                <c:pt idx="32">
                  <c:v>0.1</c:v>
                </c:pt>
                <c:pt idx="33">
                  <c:v>0.6</c:v>
                </c:pt>
                <c:pt idx="34">
                  <c:v>1.1000000000000001</c:v>
                </c:pt>
                <c:pt idx="35">
                  <c:v>0.5</c:v>
                </c:pt>
                <c:pt idx="36">
                  <c:v>-0.2</c:v>
                </c:pt>
                <c:pt idx="37">
                  <c:v>-1.2</c:v>
                </c:pt>
                <c:pt idx="38">
                  <c:v>0</c:v>
                </c:pt>
                <c:pt idx="39">
                  <c:v>2.5</c:v>
                </c:pt>
                <c:pt idx="40">
                  <c:v>1.2</c:v>
                </c:pt>
                <c:pt idx="41">
                  <c:v>0.7</c:v>
                </c:pt>
                <c:pt idx="42">
                  <c:v>0.5</c:v>
                </c:pt>
                <c:pt idx="43">
                  <c:v>0.3</c:v>
                </c:pt>
                <c:pt idx="44">
                  <c:v>1.6</c:v>
                </c:pt>
                <c:pt idx="45">
                  <c:v>0.9</c:v>
                </c:pt>
                <c:pt idx="46">
                  <c:v>1.6</c:v>
                </c:pt>
                <c:pt idx="47">
                  <c:v>0.8</c:v>
                </c:pt>
                <c:pt idx="48">
                  <c:v>1</c:v>
                </c:pt>
                <c:pt idx="49">
                  <c:v>1.1000000000000001</c:v>
                </c:pt>
                <c:pt idx="50">
                  <c:v>0.5</c:v>
                </c:pt>
                <c:pt idx="51">
                  <c:v>0</c:v>
                </c:pt>
                <c:pt idx="52">
                  <c:v>0.1</c:v>
                </c:pt>
                <c:pt idx="53">
                  <c:v>0.3</c:v>
                </c:pt>
                <c:pt idx="54">
                  <c:v>0.4</c:v>
                </c:pt>
                <c:pt idx="55">
                  <c:v>0.4</c:v>
                </c:pt>
                <c:pt idx="56">
                  <c:v>-0.4</c:v>
                </c:pt>
                <c:pt idx="57">
                  <c:v>-1.3</c:v>
                </c:pt>
                <c:pt idx="58">
                  <c:v>-1</c:v>
                </c:pt>
                <c:pt idx="59">
                  <c:v>-0.5</c:v>
                </c:pt>
                <c:pt idx="60">
                  <c:v>0</c:v>
                </c:pt>
                <c:pt idx="61">
                  <c:v>0</c:v>
                </c:pt>
                <c:pt idx="62">
                  <c:v>-0.1</c:v>
                </c:pt>
                <c:pt idx="63">
                  <c:v>0.1</c:v>
                </c:pt>
                <c:pt idx="64">
                  <c:v>0.1</c:v>
                </c:pt>
                <c:pt idx="65">
                  <c:v>-0.1</c:v>
                </c:pt>
                <c:pt idx="66">
                  <c:v>-0.2</c:v>
                </c:pt>
                <c:pt idx="67">
                  <c:v>-0.3</c:v>
                </c:pt>
                <c:pt idx="68">
                  <c:v>0.2</c:v>
                </c:pt>
                <c:pt idx="69">
                  <c:v>0.3</c:v>
                </c:pt>
                <c:pt idx="70">
                  <c:v>0.1</c:v>
                </c:pt>
                <c:pt idx="71">
                  <c:v>-0.1</c:v>
                </c:pt>
                <c:pt idx="72">
                  <c:v>-0.6</c:v>
                </c:pt>
                <c:pt idx="73">
                  <c:v>-1</c:v>
                </c:pt>
                <c:pt idx="74">
                  <c:v>-0.2</c:v>
                </c:pt>
                <c:pt idx="75">
                  <c:v>0.4</c:v>
                </c:pt>
                <c:pt idx="76">
                  <c:v>0.6</c:v>
                </c:pt>
                <c:pt idx="77">
                  <c:v>0.4</c:v>
                </c:pt>
                <c:pt idx="78">
                  <c:v>0.1</c:v>
                </c:pt>
                <c:pt idx="79">
                  <c:v>0.3</c:v>
                </c:pt>
                <c:pt idx="80">
                  <c:v>0.4</c:v>
                </c:pt>
                <c:pt idx="81">
                  <c:v>-0.2</c:v>
                </c:pt>
                <c:pt idx="82">
                  <c:v>-0.2</c:v>
                </c:pt>
                <c:pt idx="83">
                  <c:v>-0.1</c:v>
                </c:pt>
                <c:pt idx="84">
                  <c:v>0.3</c:v>
                </c:pt>
                <c:pt idx="85">
                  <c:v>0.8</c:v>
                </c:pt>
                <c:pt idx="86">
                  <c:v>0.5</c:v>
                </c:pt>
                <c:pt idx="87">
                  <c:v>0.7</c:v>
                </c:pt>
                <c:pt idx="88">
                  <c:v>1</c:v>
                </c:pt>
                <c:pt idx="89">
                  <c:v>0.9</c:v>
                </c:pt>
                <c:pt idx="90">
                  <c:v>0.2</c:v>
                </c:pt>
                <c:pt idx="91">
                  <c:v>-0.2</c:v>
                </c:pt>
                <c:pt idx="92">
                  <c:v>-0.3</c:v>
                </c:pt>
                <c:pt idx="93">
                  <c:v>-0.4</c:v>
                </c:pt>
                <c:pt idx="94">
                  <c:v>0.3</c:v>
                </c:pt>
                <c:pt idx="95">
                  <c:v>0.6</c:v>
                </c:pt>
                <c:pt idx="96">
                  <c:v>0.8</c:v>
                </c:pt>
                <c:pt idx="97">
                  <c:v>1.6</c:v>
                </c:pt>
                <c:pt idx="98">
                  <c:v>1.5</c:v>
                </c:pt>
                <c:pt idx="99">
                  <c:v>0.7</c:v>
                </c:pt>
                <c:pt idx="100">
                  <c:v>0.5</c:v>
                </c:pt>
                <c:pt idx="101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7D-4094-839A-7EFE1102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683968"/>
        <c:axId val="836681224"/>
      </c:scatterChart>
      <c:valAx>
        <c:axId val="836683968"/>
        <c:scaling>
          <c:orientation val="minMax"/>
          <c:max val="60"/>
          <c:min val="40"/>
        </c:scaling>
        <c:delete val="0"/>
        <c:axPos val="b"/>
        <c:numFmt formatCode="#,##0.00_ 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crossBetween val="midCat"/>
      </c:valAx>
      <c:valAx>
        <c:axId val="836681224"/>
        <c:scaling>
          <c:orientation val="minMax"/>
          <c:max val="6"/>
          <c:min val="-4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51950965124798"/>
          <c:y val="5.5628728227153423E-2"/>
          <c:w val="0.89480500681160513"/>
          <c:h val="6.346815197427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3479490683499273"/>
          <c:w val="0.8988021780361366"/>
          <c:h val="0.66193861184018654"/>
        </c:manualLayout>
      </c:layout>
      <c:lineChart>
        <c:grouping val="standard"/>
        <c:varyColors val="0"/>
        <c:ser>
          <c:idx val="1"/>
          <c:order val="0"/>
          <c:tx>
            <c:strRef>
              <c:f>PPI近月利用CRBPMI!$K$22</c:f>
              <c:strCache>
                <c:ptCount val="1"/>
                <c:pt idx="0">
                  <c:v>中国:PPI:全部工业品:环比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PPI近月利用CRBPMI!$J$26:$J$948</c:f>
              <c:numCache>
                <c:formatCode>yyyy\-mm</c:formatCode>
                <c:ptCount val="923"/>
                <c:pt idx="0">
                  <c:v>45688</c:v>
                </c:pt>
                <c:pt idx="1">
                  <c:v>45657</c:v>
                </c:pt>
                <c:pt idx="2">
                  <c:v>45626</c:v>
                </c:pt>
                <c:pt idx="3">
                  <c:v>45596</c:v>
                </c:pt>
                <c:pt idx="4">
                  <c:v>45565</c:v>
                </c:pt>
                <c:pt idx="5">
                  <c:v>45535</c:v>
                </c:pt>
                <c:pt idx="6">
                  <c:v>45504</c:v>
                </c:pt>
                <c:pt idx="7">
                  <c:v>45473</c:v>
                </c:pt>
                <c:pt idx="8">
                  <c:v>45443</c:v>
                </c:pt>
                <c:pt idx="9">
                  <c:v>45412</c:v>
                </c:pt>
                <c:pt idx="10">
                  <c:v>45382</c:v>
                </c:pt>
                <c:pt idx="11">
                  <c:v>45351</c:v>
                </c:pt>
                <c:pt idx="12">
                  <c:v>45322</c:v>
                </c:pt>
                <c:pt idx="13">
                  <c:v>45291</c:v>
                </c:pt>
                <c:pt idx="14">
                  <c:v>45260</c:v>
                </c:pt>
                <c:pt idx="15">
                  <c:v>45230</c:v>
                </c:pt>
                <c:pt idx="16">
                  <c:v>45199</c:v>
                </c:pt>
                <c:pt idx="17">
                  <c:v>45169</c:v>
                </c:pt>
                <c:pt idx="18">
                  <c:v>45138</c:v>
                </c:pt>
                <c:pt idx="19">
                  <c:v>45107</c:v>
                </c:pt>
                <c:pt idx="20">
                  <c:v>45077</c:v>
                </c:pt>
                <c:pt idx="21">
                  <c:v>45046</c:v>
                </c:pt>
                <c:pt idx="22">
                  <c:v>45016</c:v>
                </c:pt>
                <c:pt idx="23">
                  <c:v>44985</c:v>
                </c:pt>
                <c:pt idx="24">
                  <c:v>44957</c:v>
                </c:pt>
                <c:pt idx="25">
                  <c:v>44926</c:v>
                </c:pt>
                <c:pt idx="26">
                  <c:v>44895</c:v>
                </c:pt>
                <c:pt idx="27">
                  <c:v>44865</c:v>
                </c:pt>
                <c:pt idx="28">
                  <c:v>44834</c:v>
                </c:pt>
                <c:pt idx="29">
                  <c:v>44804</c:v>
                </c:pt>
                <c:pt idx="30">
                  <c:v>44773</c:v>
                </c:pt>
                <c:pt idx="31">
                  <c:v>44742</c:v>
                </c:pt>
                <c:pt idx="32">
                  <c:v>44712</c:v>
                </c:pt>
                <c:pt idx="33">
                  <c:v>44681</c:v>
                </c:pt>
                <c:pt idx="34">
                  <c:v>44651</c:v>
                </c:pt>
                <c:pt idx="35">
                  <c:v>44620</c:v>
                </c:pt>
                <c:pt idx="36">
                  <c:v>44592</c:v>
                </c:pt>
                <c:pt idx="37">
                  <c:v>44561</c:v>
                </c:pt>
                <c:pt idx="38">
                  <c:v>44530</c:v>
                </c:pt>
                <c:pt idx="39">
                  <c:v>44500</c:v>
                </c:pt>
                <c:pt idx="40">
                  <c:v>44469</c:v>
                </c:pt>
                <c:pt idx="41">
                  <c:v>44439</c:v>
                </c:pt>
                <c:pt idx="42">
                  <c:v>44408</c:v>
                </c:pt>
                <c:pt idx="43">
                  <c:v>44377</c:v>
                </c:pt>
                <c:pt idx="44">
                  <c:v>44347</c:v>
                </c:pt>
                <c:pt idx="45">
                  <c:v>44316</c:v>
                </c:pt>
                <c:pt idx="46">
                  <c:v>44286</c:v>
                </c:pt>
                <c:pt idx="47">
                  <c:v>44255</c:v>
                </c:pt>
                <c:pt idx="48">
                  <c:v>44227</c:v>
                </c:pt>
                <c:pt idx="49">
                  <c:v>44196</c:v>
                </c:pt>
                <c:pt idx="50">
                  <c:v>44165</c:v>
                </c:pt>
                <c:pt idx="51">
                  <c:v>44135</c:v>
                </c:pt>
                <c:pt idx="52">
                  <c:v>44104</c:v>
                </c:pt>
                <c:pt idx="53">
                  <c:v>44074</c:v>
                </c:pt>
                <c:pt idx="54">
                  <c:v>44043</c:v>
                </c:pt>
                <c:pt idx="55">
                  <c:v>44012</c:v>
                </c:pt>
                <c:pt idx="56">
                  <c:v>43982</c:v>
                </c:pt>
                <c:pt idx="57">
                  <c:v>43951</c:v>
                </c:pt>
                <c:pt idx="58">
                  <c:v>43921</c:v>
                </c:pt>
                <c:pt idx="59">
                  <c:v>43890</c:v>
                </c:pt>
                <c:pt idx="60">
                  <c:v>43861</c:v>
                </c:pt>
                <c:pt idx="61">
                  <c:v>43830</c:v>
                </c:pt>
                <c:pt idx="62">
                  <c:v>43799</c:v>
                </c:pt>
                <c:pt idx="63">
                  <c:v>43769</c:v>
                </c:pt>
                <c:pt idx="64">
                  <c:v>43738</c:v>
                </c:pt>
                <c:pt idx="65">
                  <c:v>43708</c:v>
                </c:pt>
                <c:pt idx="66">
                  <c:v>43677</c:v>
                </c:pt>
                <c:pt idx="67">
                  <c:v>43646</c:v>
                </c:pt>
                <c:pt idx="68">
                  <c:v>43616</c:v>
                </c:pt>
                <c:pt idx="69">
                  <c:v>43585</c:v>
                </c:pt>
                <c:pt idx="70">
                  <c:v>43555</c:v>
                </c:pt>
                <c:pt idx="71">
                  <c:v>43524</c:v>
                </c:pt>
                <c:pt idx="72">
                  <c:v>43496</c:v>
                </c:pt>
                <c:pt idx="73">
                  <c:v>43465</c:v>
                </c:pt>
                <c:pt idx="74">
                  <c:v>43434</c:v>
                </c:pt>
                <c:pt idx="75">
                  <c:v>43404</c:v>
                </c:pt>
                <c:pt idx="76">
                  <c:v>43373</c:v>
                </c:pt>
                <c:pt idx="77">
                  <c:v>43343</c:v>
                </c:pt>
                <c:pt idx="78">
                  <c:v>43312</c:v>
                </c:pt>
                <c:pt idx="79">
                  <c:v>43281</c:v>
                </c:pt>
                <c:pt idx="80">
                  <c:v>43251</c:v>
                </c:pt>
                <c:pt idx="81">
                  <c:v>43220</c:v>
                </c:pt>
                <c:pt idx="82">
                  <c:v>43190</c:v>
                </c:pt>
                <c:pt idx="83">
                  <c:v>43159</c:v>
                </c:pt>
                <c:pt idx="84">
                  <c:v>43131</c:v>
                </c:pt>
                <c:pt idx="85">
                  <c:v>43100</c:v>
                </c:pt>
                <c:pt idx="86">
                  <c:v>43069</c:v>
                </c:pt>
                <c:pt idx="87">
                  <c:v>43039</c:v>
                </c:pt>
                <c:pt idx="88">
                  <c:v>43008</c:v>
                </c:pt>
                <c:pt idx="89">
                  <c:v>42978</c:v>
                </c:pt>
                <c:pt idx="90">
                  <c:v>42947</c:v>
                </c:pt>
                <c:pt idx="91">
                  <c:v>42916</c:v>
                </c:pt>
                <c:pt idx="92">
                  <c:v>42886</c:v>
                </c:pt>
                <c:pt idx="93">
                  <c:v>42855</c:v>
                </c:pt>
                <c:pt idx="94">
                  <c:v>42825</c:v>
                </c:pt>
                <c:pt idx="95">
                  <c:v>42794</c:v>
                </c:pt>
                <c:pt idx="96">
                  <c:v>42766</c:v>
                </c:pt>
                <c:pt idx="97">
                  <c:v>42735</c:v>
                </c:pt>
                <c:pt idx="98">
                  <c:v>42704</c:v>
                </c:pt>
                <c:pt idx="99">
                  <c:v>42674</c:v>
                </c:pt>
                <c:pt idx="100">
                  <c:v>42643</c:v>
                </c:pt>
                <c:pt idx="101">
                  <c:v>42613</c:v>
                </c:pt>
                <c:pt idx="102">
                  <c:v>42582</c:v>
                </c:pt>
                <c:pt idx="103">
                  <c:v>42551</c:v>
                </c:pt>
                <c:pt idx="104">
                  <c:v>42521</c:v>
                </c:pt>
                <c:pt idx="105">
                  <c:v>42490</c:v>
                </c:pt>
                <c:pt idx="106">
                  <c:v>42460</c:v>
                </c:pt>
                <c:pt idx="107">
                  <c:v>42429</c:v>
                </c:pt>
                <c:pt idx="108">
                  <c:v>42400</c:v>
                </c:pt>
                <c:pt idx="109">
                  <c:v>42369</c:v>
                </c:pt>
                <c:pt idx="110">
                  <c:v>42338</c:v>
                </c:pt>
                <c:pt idx="111">
                  <c:v>42308</c:v>
                </c:pt>
                <c:pt idx="112">
                  <c:v>42277</c:v>
                </c:pt>
                <c:pt idx="113">
                  <c:v>42247</c:v>
                </c:pt>
                <c:pt idx="114">
                  <c:v>42216</c:v>
                </c:pt>
                <c:pt idx="115">
                  <c:v>42185</c:v>
                </c:pt>
                <c:pt idx="116">
                  <c:v>42155</c:v>
                </c:pt>
                <c:pt idx="117">
                  <c:v>42124</c:v>
                </c:pt>
                <c:pt idx="118">
                  <c:v>42094</c:v>
                </c:pt>
                <c:pt idx="119">
                  <c:v>42063</c:v>
                </c:pt>
                <c:pt idx="120">
                  <c:v>42035</c:v>
                </c:pt>
                <c:pt idx="121">
                  <c:v>42004</c:v>
                </c:pt>
                <c:pt idx="122">
                  <c:v>41973</c:v>
                </c:pt>
                <c:pt idx="123">
                  <c:v>41943</c:v>
                </c:pt>
                <c:pt idx="124">
                  <c:v>41912</c:v>
                </c:pt>
                <c:pt idx="125">
                  <c:v>41882</c:v>
                </c:pt>
                <c:pt idx="126">
                  <c:v>41851</c:v>
                </c:pt>
                <c:pt idx="127">
                  <c:v>41820</c:v>
                </c:pt>
                <c:pt idx="128">
                  <c:v>41790</c:v>
                </c:pt>
                <c:pt idx="129">
                  <c:v>41759</c:v>
                </c:pt>
                <c:pt idx="130">
                  <c:v>41729</c:v>
                </c:pt>
                <c:pt idx="131">
                  <c:v>41698</c:v>
                </c:pt>
                <c:pt idx="132">
                  <c:v>41670</c:v>
                </c:pt>
                <c:pt idx="133">
                  <c:v>41639</c:v>
                </c:pt>
                <c:pt idx="134">
                  <c:v>41608</c:v>
                </c:pt>
                <c:pt idx="135">
                  <c:v>41578</c:v>
                </c:pt>
                <c:pt idx="136">
                  <c:v>41547</c:v>
                </c:pt>
                <c:pt idx="137">
                  <c:v>41517</c:v>
                </c:pt>
                <c:pt idx="138">
                  <c:v>41486</c:v>
                </c:pt>
                <c:pt idx="139">
                  <c:v>41455</c:v>
                </c:pt>
                <c:pt idx="140">
                  <c:v>41425</c:v>
                </c:pt>
                <c:pt idx="141">
                  <c:v>41394</c:v>
                </c:pt>
                <c:pt idx="142">
                  <c:v>41364</c:v>
                </c:pt>
                <c:pt idx="143">
                  <c:v>41333</c:v>
                </c:pt>
                <c:pt idx="144">
                  <c:v>41305</c:v>
                </c:pt>
                <c:pt idx="145">
                  <c:v>41274</c:v>
                </c:pt>
                <c:pt idx="146">
                  <c:v>41243</c:v>
                </c:pt>
                <c:pt idx="147">
                  <c:v>41213</c:v>
                </c:pt>
                <c:pt idx="148">
                  <c:v>41182</c:v>
                </c:pt>
                <c:pt idx="149">
                  <c:v>41152</c:v>
                </c:pt>
                <c:pt idx="150">
                  <c:v>41121</c:v>
                </c:pt>
                <c:pt idx="151">
                  <c:v>41090</c:v>
                </c:pt>
                <c:pt idx="152">
                  <c:v>41060</c:v>
                </c:pt>
                <c:pt idx="153">
                  <c:v>41029</c:v>
                </c:pt>
                <c:pt idx="154">
                  <c:v>40999</c:v>
                </c:pt>
                <c:pt idx="155">
                  <c:v>40968</c:v>
                </c:pt>
                <c:pt idx="156">
                  <c:v>40939</c:v>
                </c:pt>
                <c:pt idx="157">
                  <c:v>40908</c:v>
                </c:pt>
                <c:pt idx="158">
                  <c:v>40877</c:v>
                </c:pt>
                <c:pt idx="159">
                  <c:v>40847</c:v>
                </c:pt>
                <c:pt idx="160">
                  <c:v>40816</c:v>
                </c:pt>
                <c:pt idx="161">
                  <c:v>40786</c:v>
                </c:pt>
                <c:pt idx="162">
                  <c:v>40755</c:v>
                </c:pt>
                <c:pt idx="163">
                  <c:v>40724</c:v>
                </c:pt>
                <c:pt idx="164">
                  <c:v>40694</c:v>
                </c:pt>
                <c:pt idx="165">
                  <c:v>40663</c:v>
                </c:pt>
                <c:pt idx="166">
                  <c:v>40633</c:v>
                </c:pt>
                <c:pt idx="167">
                  <c:v>40602</c:v>
                </c:pt>
                <c:pt idx="168">
                  <c:v>40574</c:v>
                </c:pt>
                <c:pt idx="169">
                  <c:v>40543</c:v>
                </c:pt>
                <c:pt idx="170">
                  <c:v>40512</c:v>
                </c:pt>
                <c:pt idx="171">
                  <c:v>40482</c:v>
                </c:pt>
                <c:pt idx="172">
                  <c:v>40451</c:v>
                </c:pt>
                <c:pt idx="173">
                  <c:v>40421</c:v>
                </c:pt>
                <c:pt idx="174">
                  <c:v>40390</c:v>
                </c:pt>
                <c:pt idx="175">
                  <c:v>40359</c:v>
                </c:pt>
                <c:pt idx="176">
                  <c:v>40329</c:v>
                </c:pt>
                <c:pt idx="177">
                  <c:v>40298</c:v>
                </c:pt>
                <c:pt idx="178">
                  <c:v>40268</c:v>
                </c:pt>
                <c:pt idx="179">
                  <c:v>40237</c:v>
                </c:pt>
                <c:pt idx="180">
                  <c:v>40209</c:v>
                </c:pt>
                <c:pt idx="181">
                  <c:v>40178</c:v>
                </c:pt>
                <c:pt idx="182">
                  <c:v>40147</c:v>
                </c:pt>
                <c:pt idx="183">
                  <c:v>40117</c:v>
                </c:pt>
                <c:pt idx="184">
                  <c:v>40086</c:v>
                </c:pt>
                <c:pt idx="185">
                  <c:v>40056</c:v>
                </c:pt>
                <c:pt idx="186">
                  <c:v>40025</c:v>
                </c:pt>
                <c:pt idx="187">
                  <c:v>39994</c:v>
                </c:pt>
                <c:pt idx="188">
                  <c:v>39964</c:v>
                </c:pt>
                <c:pt idx="189">
                  <c:v>39933</c:v>
                </c:pt>
                <c:pt idx="190">
                  <c:v>39903</c:v>
                </c:pt>
                <c:pt idx="191">
                  <c:v>39872</c:v>
                </c:pt>
                <c:pt idx="192">
                  <c:v>39844</c:v>
                </c:pt>
                <c:pt idx="193">
                  <c:v>39813</c:v>
                </c:pt>
                <c:pt idx="194">
                  <c:v>39782</c:v>
                </c:pt>
                <c:pt idx="195">
                  <c:v>39752</c:v>
                </c:pt>
                <c:pt idx="196">
                  <c:v>39721</c:v>
                </c:pt>
                <c:pt idx="197">
                  <c:v>39691</c:v>
                </c:pt>
                <c:pt idx="198">
                  <c:v>39660</c:v>
                </c:pt>
                <c:pt idx="199">
                  <c:v>39629</c:v>
                </c:pt>
                <c:pt idx="200">
                  <c:v>39599</c:v>
                </c:pt>
                <c:pt idx="201">
                  <c:v>39568</c:v>
                </c:pt>
                <c:pt idx="202">
                  <c:v>39538</c:v>
                </c:pt>
                <c:pt idx="203">
                  <c:v>39507</c:v>
                </c:pt>
                <c:pt idx="204">
                  <c:v>39478</c:v>
                </c:pt>
                <c:pt idx="205">
                  <c:v>39447</c:v>
                </c:pt>
                <c:pt idx="206">
                  <c:v>39416</c:v>
                </c:pt>
                <c:pt idx="207">
                  <c:v>39386</c:v>
                </c:pt>
                <c:pt idx="208">
                  <c:v>39355</c:v>
                </c:pt>
                <c:pt idx="209">
                  <c:v>39325</c:v>
                </c:pt>
                <c:pt idx="210">
                  <c:v>39294</c:v>
                </c:pt>
                <c:pt idx="211">
                  <c:v>39263</c:v>
                </c:pt>
                <c:pt idx="212">
                  <c:v>39233</c:v>
                </c:pt>
                <c:pt idx="213">
                  <c:v>39202</c:v>
                </c:pt>
                <c:pt idx="214">
                  <c:v>39172</c:v>
                </c:pt>
                <c:pt idx="215">
                  <c:v>39141</c:v>
                </c:pt>
                <c:pt idx="216">
                  <c:v>39113</c:v>
                </c:pt>
                <c:pt idx="217">
                  <c:v>39082</c:v>
                </c:pt>
                <c:pt idx="218">
                  <c:v>39051</c:v>
                </c:pt>
                <c:pt idx="219">
                  <c:v>39021</c:v>
                </c:pt>
                <c:pt idx="220">
                  <c:v>38990</c:v>
                </c:pt>
                <c:pt idx="221">
                  <c:v>38960</c:v>
                </c:pt>
                <c:pt idx="222">
                  <c:v>38929</c:v>
                </c:pt>
                <c:pt idx="223">
                  <c:v>38898</c:v>
                </c:pt>
                <c:pt idx="224">
                  <c:v>38868</c:v>
                </c:pt>
                <c:pt idx="225">
                  <c:v>38837</c:v>
                </c:pt>
                <c:pt idx="226">
                  <c:v>38807</c:v>
                </c:pt>
                <c:pt idx="227">
                  <c:v>38776</c:v>
                </c:pt>
                <c:pt idx="228">
                  <c:v>38748</c:v>
                </c:pt>
                <c:pt idx="229">
                  <c:v>38717</c:v>
                </c:pt>
                <c:pt idx="230">
                  <c:v>38686</c:v>
                </c:pt>
                <c:pt idx="231">
                  <c:v>38656</c:v>
                </c:pt>
                <c:pt idx="232">
                  <c:v>38625</c:v>
                </c:pt>
                <c:pt idx="233">
                  <c:v>38595</c:v>
                </c:pt>
                <c:pt idx="234">
                  <c:v>38564</c:v>
                </c:pt>
                <c:pt idx="235">
                  <c:v>38533</c:v>
                </c:pt>
                <c:pt idx="236">
                  <c:v>38503</c:v>
                </c:pt>
                <c:pt idx="237">
                  <c:v>38472</c:v>
                </c:pt>
                <c:pt idx="238">
                  <c:v>38442</c:v>
                </c:pt>
                <c:pt idx="239">
                  <c:v>38411</c:v>
                </c:pt>
                <c:pt idx="240">
                  <c:v>38383</c:v>
                </c:pt>
                <c:pt idx="241">
                  <c:v>38352</c:v>
                </c:pt>
                <c:pt idx="242">
                  <c:v>38321</c:v>
                </c:pt>
                <c:pt idx="243">
                  <c:v>38291</c:v>
                </c:pt>
                <c:pt idx="244">
                  <c:v>38260</c:v>
                </c:pt>
                <c:pt idx="245">
                  <c:v>38230</c:v>
                </c:pt>
                <c:pt idx="246">
                  <c:v>38199</c:v>
                </c:pt>
                <c:pt idx="247">
                  <c:v>38168</c:v>
                </c:pt>
                <c:pt idx="248">
                  <c:v>38138</c:v>
                </c:pt>
                <c:pt idx="249">
                  <c:v>38107</c:v>
                </c:pt>
                <c:pt idx="250">
                  <c:v>38077</c:v>
                </c:pt>
                <c:pt idx="251">
                  <c:v>38046</c:v>
                </c:pt>
                <c:pt idx="252">
                  <c:v>38017</c:v>
                </c:pt>
                <c:pt idx="253">
                  <c:v>37986</c:v>
                </c:pt>
                <c:pt idx="254">
                  <c:v>37955</c:v>
                </c:pt>
                <c:pt idx="255">
                  <c:v>37925</c:v>
                </c:pt>
                <c:pt idx="256">
                  <c:v>37894</c:v>
                </c:pt>
                <c:pt idx="257">
                  <c:v>37864</c:v>
                </c:pt>
                <c:pt idx="258">
                  <c:v>37833</c:v>
                </c:pt>
                <c:pt idx="259">
                  <c:v>37802</c:v>
                </c:pt>
                <c:pt idx="260">
                  <c:v>37772</c:v>
                </c:pt>
                <c:pt idx="261">
                  <c:v>37741</c:v>
                </c:pt>
                <c:pt idx="262">
                  <c:v>37711</c:v>
                </c:pt>
                <c:pt idx="263">
                  <c:v>37680</c:v>
                </c:pt>
                <c:pt idx="264">
                  <c:v>37652</c:v>
                </c:pt>
                <c:pt idx="265">
                  <c:v>37621</c:v>
                </c:pt>
                <c:pt idx="266">
                  <c:v>37590</c:v>
                </c:pt>
                <c:pt idx="267">
                  <c:v>37560</c:v>
                </c:pt>
                <c:pt idx="268">
                  <c:v>37529</c:v>
                </c:pt>
                <c:pt idx="269">
                  <c:v>37499</c:v>
                </c:pt>
                <c:pt idx="270">
                  <c:v>37468</c:v>
                </c:pt>
                <c:pt idx="271">
                  <c:v>37437</c:v>
                </c:pt>
                <c:pt idx="272">
                  <c:v>37407</c:v>
                </c:pt>
                <c:pt idx="273">
                  <c:v>37376</c:v>
                </c:pt>
                <c:pt idx="274">
                  <c:v>37346</c:v>
                </c:pt>
                <c:pt idx="275">
                  <c:v>37315</c:v>
                </c:pt>
                <c:pt idx="276">
                  <c:v>37287</c:v>
                </c:pt>
              </c:numCache>
            </c:numRef>
          </c:cat>
          <c:val>
            <c:numRef>
              <c:f>PPI近月利用CRBPMI!$K$26:$K$948</c:f>
              <c:numCache>
                <c:formatCode>#,##0.00_ </c:formatCode>
                <c:ptCount val="923"/>
                <c:pt idx="0">
                  <c:v>-0.2</c:v>
                </c:pt>
                <c:pt idx="1">
                  <c:v>-0.1</c:v>
                </c:pt>
                <c:pt idx="2">
                  <c:v>0.1</c:v>
                </c:pt>
                <c:pt idx="3">
                  <c:v>-0.1</c:v>
                </c:pt>
                <c:pt idx="4">
                  <c:v>-0.6</c:v>
                </c:pt>
                <c:pt idx="5">
                  <c:v>-0.7</c:v>
                </c:pt>
                <c:pt idx="6">
                  <c:v>-0.2</c:v>
                </c:pt>
                <c:pt idx="7">
                  <c:v>-0.2</c:v>
                </c:pt>
                <c:pt idx="8">
                  <c:v>0.2</c:v>
                </c:pt>
                <c:pt idx="9">
                  <c:v>-0.2</c:v>
                </c:pt>
                <c:pt idx="10">
                  <c:v>-0.1</c:v>
                </c:pt>
                <c:pt idx="11">
                  <c:v>-0.2</c:v>
                </c:pt>
                <c:pt idx="12">
                  <c:v>-0.2</c:v>
                </c:pt>
                <c:pt idx="13">
                  <c:v>-0.3</c:v>
                </c:pt>
                <c:pt idx="14">
                  <c:v>-0.3</c:v>
                </c:pt>
                <c:pt idx="15">
                  <c:v>0</c:v>
                </c:pt>
                <c:pt idx="16">
                  <c:v>0.4</c:v>
                </c:pt>
                <c:pt idx="17">
                  <c:v>0.2</c:v>
                </c:pt>
                <c:pt idx="18">
                  <c:v>-0.2</c:v>
                </c:pt>
                <c:pt idx="19">
                  <c:v>-0.8</c:v>
                </c:pt>
                <c:pt idx="20">
                  <c:v>-0.9</c:v>
                </c:pt>
                <c:pt idx="21">
                  <c:v>-0.5</c:v>
                </c:pt>
                <c:pt idx="22">
                  <c:v>0</c:v>
                </c:pt>
                <c:pt idx="23">
                  <c:v>0</c:v>
                </c:pt>
                <c:pt idx="24">
                  <c:v>-0.4</c:v>
                </c:pt>
                <c:pt idx="25">
                  <c:v>-0.5</c:v>
                </c:pt>
                <c:pt idx="26">
                  <c:v>0.1</c:v>
                </c:pt>
                <c:pt idx="27">
                  <c:v>0.2</c:v>
                </c:pt>
                <c:pt idx="28">
                  <c:v>-0.1</c:v>
                </c:pt>
                <c:pt idx="29">
                  <c:v>-1.2</c:v>
                </c:pt>
                <c:pt idx="30">
                  <c:v>-1.3</c:v>
                </c:pt>
                <c:pt idx="31">
                  <c:v>0</c:v>
                </c:pt>
                <c:pt idx="32">
                  <c:v>0.1</c:v>
                </c:pt>
                <c:pt idx="33">
                  <c:v>0.6</c:v>
                </c:pt>
                <c:pt idx="34">
                  <c:v>1.1000000000000001</c:v>
                </c:pt>
                <c:pt idx="35">
                  <c:v>0.5</c:v>
                </c:pt>
                <c:pt idx="36">
                  <c:v>-0.2</c:v>
                </c:pt>
                <c:pt idx="37">
                  <c:v>-1.2</c:v>
                </c:pt>
                <c:pt idx="38">
                  <c:v>0</c:v>
                </c:pt>
                <c:pt idx="39">
                  <c:v>2.5</c:v>
                </c:pt>
                <c:pt idx="40">
                  <c:v>1.2</c:v>
                </c:pt>
                <c:pt idx="41">
                  <c:v>0.7</c:v>
                </c:pt>
                <c:pt idx="42">
                  <c:v>0.5</c:v>
                </c:pt>
                <c:pt idx="43">
                  <c:v>0.3</c:v>
                </c:pt>
                <c:pt idx="44">
                  <c:v>1.6</c:v>
                </c:pt>
                <c:pt idx="45">
                  <c:v>0.9</c:v>
                </c:pt>
                <c:pt idx="46">
                  <c:v>1.6</c:v>
                </c:pt>
                <c:pt idx="47">
                  <c:v>0.8</c:v>
                </c:pt>
                <c:pt idx="48">
                  <c:v>1</c:v>
                </c:pt>
                <c:pt idx="49">
                  <c:v>1.1000000000000001</c:v>
                </c:pt>
                <c:pt idx="50">
                  <c:v>0.5</c:v>
                </c:pt>
                <c:pt idx="51">
                  <c:v>0</c:v>
                </c:pt>
                <c:pt idx="52">
                  <c:v>0.1</c:v>
                </c:pt>
                <c:pt idx="53">
                  <c:v>0.3</c:v>
                </c:pt>
                <c:pt idx="54">
                  <c:v>0.4</c:v>
                </c:pt>
                <c:pt idx="55">
                  <c:v>0.4</c:v>
                </c:pt>
                <c:pt idx="56">
                  <c:v>-0.4</c:v>
                </c:pt>
                <c:pt idx="57">
                  <c:v>-1.3</c:v>
                </c:pt>
                <c:pt idx="58">
                  <c:v>-1</c:v>
                </c:pt>
                <c:pt idx="59">
                  <c:v>-0.5</c:v>
                </c:pt>
                <c:pt idx="60">
                  <c:v>0</c:v>
                </c:pt>
                <c:pt idx="61">
                  <c:v>0</c:v>
                </c:pt>
                <c:pt idx="62">
                  <c:v>-0.1</c:v>
                </c:pt>
                <c:pt idx="63">
                  <c:v>0.1</c:v>
                </c:pt>
                <c:pt idx="64">
                  <c:v>0.1</c:v>
                </c:pt>
                <c:pt idx="65">
                  <c:v>-0.1</c:v>
                </c:pt>
                <c:pt idx="66">
                  <c:v>-0.2</c:v>
                </c:pt>
                <c:pt idx="67">
                  <c:v>-0.3</c:v>
                </c:pt>
                <c:pt idx="68">
                  <c:v>0.2</c:v>
                </c:pt>
                <c:pt idx="69">
                  <c:v>0.3</c:v>
                </c:pt>
                <c:pt idx="70">
                  <c:v>0.1</c:v>
                </c:pt>
                <c:pt idx="71">
                  <c:v>-0.1</c:v>
                </c:pt>
                <c:pt idx="72">
                  <c:v>-0.6</c:v>
                </c:pt>
                <c:pt idx="73">
                  <c:v>-1</c:v>
                </c:pt>
                <c:pt idx="74">
                  <c:v>-0.2</c:v>
                </c:pt>
                <c:pt idx="75">
                  <c:v>0.4</c:v>
                </c:pt>
                <c:pt idx="76">
                  <c:v>0.6</c:v>
                </c:pt>
                <c:pt idx="77">
                  <c:v>0.4</c:v>
                </c:pt>
                <c:pt idx="78">
                  <c:v>0.1</c:v>
                </c:pt>
                <c:pt idx="79">
                  <c:v>0.3</c:v>
                </c:pt>
                <c:pt idx="80">
                  <c:v>0.4</c:v>
                </c:pt>
                <c:pt idx="81">
                  <c:v>-0.2</c:v>
                </c:pt>
                <c:pt idx="82">
                  <c:v>-0.2</c:v>
                </c:pt>
                <c:pt idx="83">
                  <c:v>-0.1</c:v>
                </c:pt>
                <c:pt idx="84">
                  <c:v>0.3</c:v>
                </c:pt>
                <c:pt idx="85">
                  <c:v>0.8</c:v>
                </c:pt>
                <c:pt idx="86">
                  <c:v>0.5</c:v>
                </c:pt>
                <c:pt idx="87">
                  <c:v>0.7</c:v>
                </c:pt>
                <c:pt idx="88">
                  <c:v>1</c:v>
                </c:pt>
                <c:pt idx="89">
                  <c:v>0.9</c:v>
                </c:pt>
                <c:pt idx="90">
                  <c:v>0.2</c:v>
                </c:pt>
                <c:pt idx="91">
                  <c:v>-0.2</c:v>
                </c:pt>
                <c:pt idx="92">
                  <c:v>-0.3</c:v>
                </c:pt>
                <c:pt idx="93">
                  <c:v>-0.4</c:v>
                </c:pt>
                <c:pt idx="94">
                  <c:v>0.3</c:v>
                </c:pt>
                <c:pt idx="95">
                  <c:v>0.6</c:v>
                </c:pt>
                <c:pt idx="96">
                  <c:v>0.8</c:v>
                </c:pt>
                <c:pt idx="97">
                  <c:v>1.6</c:v>
                </c:pt>
                <c:pt idx="98">
                  <c:v>1.5</c:v>
                </c:pt>
                <c:pt idx="99">
                  <c:v>0.7</c:v>
                </c:pt>
                <c:pt idx="100">
                  <c:v>0.5</c:v>
                </c:pt>
                <c:pt idx="101">
                  <c:v>0.2</c:v>
                </c:pt>
                <c:pt idx="102">
                  <c:v>0.2</c:v>
                </c:pt>
                <c:pt idx="103">
                  <c:v>-0.2</c:v>
                </c:pt>
                <c:pt idx="104">
                  <c:v>0.5</c:v>
                </c:pt>
                <c:pt idx="105">
                  <c:v>0.7</c:v>
                </c:pt>
                <c:pt idx="106">
                  <c:v>0.5</c:v>
                </c:pt>
                <c:pt idx="107">
                  <c:v>-0.3</c:v>
                </c:pt>
                <c:pt idx="108">
                  <c:v>-0.5</c:v>
                </c:pt>
                <c:pt idx="109">
                  <c:v>-0.6</c:v>
                </c:pt>
                <c:pt idx="110">
                  <c:v>-0.5</c:v>
                </c:pt>
                <c:pt idx="111">
                  <c:v>-0.4</c:v>
                </c:pt>
                <c:pt idx="112">
                  <c:v>-0.40150000000000002</c:v>
                </c:pt>
                <c:pt idx="113">
                  <c:v>-0.78159999999999996</c:v>
                </c:pt>
                <c:pt idx="114">
                  <c:v>-0.67589999999999995</c:v>
                </c:pt>
                <c:pt idx="115">
                  <c:v>-0.42909999999999998</c:v>
                </c:pt>
                <c:pt idx="116">
                  <c:v>-9.1200000000000003E-2</c:v>
                </c:pt>
                <c:pt idx="117">
                  <c:v>-0.26019999999999999</c:v>
                </c:pt>
                <c:pt idx="118">
                  <c:v>-7.1800000000000003E-2</c:v>
                </c:pt>
                <c:pt idx="119">
                  <c:v>-0.73060000000000003</c:v>
                </c:pt>
                <c:pt idx="120">
                  <c:v>-1.0909</c:v>
                </c:pt>
                <c:pt idx="121">
                  <c:v>-0.62970000000000004</c:v>
                </c:pt>
                <c:pt idx="122">
                  <c:v>-0.49259999999999998</c:v>
                </c:pt>
                <c:pt idx="123">
                  <c:v>-0.4</c:v>
                </c:pt>
                <c:pt idx="124">
                  <c:v>-0.4</c:v>
                </c:pt>
                <c:pt idx="125">
                  <c:v>-0.1978</c:v>
                </c:pt>
                <c:pt idx="126">
                  <c:v>-9.2600000000000002E-2</c:v>
                </c:pt>
                <c:pt idx="127">
                  <c:v>-0.21379999999999999</c:v>
                </c:pt>
                <c:pt idx="128">
                  <c:v>-5.5100000000000003E-2</c:v>
                </c:pt>
                <c:pt idx="129">
                  <c:v>-0.24740000000000001</c:v>
                </c:pt>
                <c:pt idx="130">
                  <c:v>-0.3</c:v>
                </c:pt>
                <c:pt idx="131">
                  <c:v>-0.2</c:v>
                </c:pt>
                <c:pt idx="132">
                  <c:v>-0.05</c:v>
                </c:pt>
                <c:pt idx="133">
                  <c:v>0.01</c:v>
                </c:pt>
                <c:pt idx="134">
                  <c:v>-0.03</c:v>
                </c:pt>
                <c:pt idx="135">
                  <c:v>0</c:v>
                </c:pt>
                <c:pt idx="136">
                  <c:v>0.23</c:v>
                </c:pt>
                <c:pt idx="137">
                  <c:v>0.14000000000000001</c:v>
                </c:pt>
                <c:pt idx="138">
                  <c:v>-0.33</c:v>
                </c:pt>
                <c:pt idx="139">
                  <c:v>-0.55000000000000004</c:v>
                </c:pt>
                <c:pt idx="140">
                  <c:v>-0.62</c:v>
                </c:pt>
                <c:pt idx="141">
                  <c:v>-0.55000000000000004</c:v>
                </c:pt>
                <c:pt idx="142">
                  <c:v>-0.03</c:v>
                </c:pt>
                <c:pt idx="143">
                  <c:v>0.15</c:v>
                </c:pt>
                <c:pt idx="144">
                  <c:v>0.24</c:v>
                </c:pt>
                <c:pt idx="145">
                  <c:v>-0.06</c:v>
                </c:pt>
                <c:pt idx="146">
                  <c:v>-0.12</c:v>
                </c:pt>
                <c:pt idx="147">
                  <c:v>0.16</c:v>
                </c:pt>
                <c:pt idx="148">
                  <c:v>-0.06</c:v>
                </c:pt>
                <c:pt idx="149">
                  <c:v>-0.52</c:v>
                </c:pt>
                <c:pt idx="150">
                  <c:v>-0.77</c:v>
                </c:pt>
                <c:pt idx="151">
                  <c:v>-0.73</c:v>
                </c:pt>
                <c:pt idx="152">
                  <c:v>-0.37</c:v>
                </c:pt>
                <c:pt idx="153">
                  <c:v>0.16</c:v>
                </c:pt>
                <c:pt idx="154">
                  <c:v>0.27</c:v>
                </c:pt>
                <c:pt idx="155">
                  <c:v>0.14000000000000001</c:v>
                </c:pt>
                <c:pt idx="156">
                  <c:v>-7.0000000000000007E-2</c:v>
                </c:pt>
                <c:pt idx="157">
                  <c:v>-0.32</c:v>
                </c:pt>
                <c:pt idx="158">
                  <c:v>-0.68</c:v>
                </c:pt>
                <c:pt idx="159">
                  <c:v>-0.66</c:v>
                </c:pt>
                <c:pt idx="160">
                  <c:v>0.02</c:v>
                </c:pt>
                <c:pt idx="161">
                  <c:v>0.11</c:v>
                </c:pt>
                <c:pt idx="162">
                  <c:v>0.03</c:v>
                </c:pt>
                <c:pt idx="163">
                  <c:v>-0.03</c:v>
                </c:pt>
                <c:pt idx="164">
                  <c:v>0.34</c:v>
                </c:pt>
                <c:pt idx="165">
                  <c:v>0.55000000000000004</c:v>
                </c:pt>
                <c:pt idx="166">
                  <c:v>0.62</c:v>
                </c:pt>
                <c:pt idx="167">
                  <c:v>0.85</c:v>
                </c:pt>
                <c:pt idx="168">
                  <c:v>0.87</c:v>
                </c:pt>
                <c:pt idx="169">
                  <c:v>0.7</c:v>
                </c:pt>
                <c:pt idx="170">
                  <c:v>1.4</c:v>
                </c:pt>
                <c:pt idx="171">
                  <c:v>0.7</c:v>
                </c:pt>
                <c:pt idx="172">
                  <c:v>0.6</c:v>
                </c:pt>
                <c:pt idx="173">
                  <c:v>0.4</c:v>
                </c:pt>
                <c:pt idx="174">
                  <c:v>-0.4</c:v>
                </c:pt>
                <c:pt idx="175">
                  <c:v>-0.3</c:v>
                </c:pt>
                <c:pt idx="176">
                  <c:v>0.6</c:v>
                </c:pt>
                <c:pt idx="177">
                  <c:v>1</c:v>
                </c:pt>
                <c:pt idx="178">
                  <c:v>0.5</c:v>
                </c:pt>
                <c:pt idx="179">
                  <c:v>0.4</c:v>
                </c:pt>
                <c:pt idx="180">
                  <c:v>0.5</c:v>
                </c:pt>
                <c:pt idx="181">
                  <c:v>1</c:v>
                </c:pt>
                <c:pt idx="182">
                  <c:v>0.6</c:v>
                </c:pt>
                <c:pt idx="183">
                  <c:v>0.1</c:v>
                </c:pt>
                <c:pt idx="184">
                  <c:v>0.6</c:v>
                </c:pt>
                <c:pt idx="185">
                  <c:v>0.8</c:v>
                </c:pt>
                <c:pt idx="186">
                  <c:v>1</c:v>
                </c:pt>
                <c:pt idx="187">
                  <c:v>0.3</c:v>
                </c:pt>
                <c:pt idx="188">
                  <c:v>0.1</c:v>
                </c:pt>
                <c:pt idx="189">
                  <c:v>0.2</c:v>
                </c:pt>
                <c:pt idx="190">
                  <c:v>-0.3</c:v>
                </c:pt>
                <c:pt idx="191">
                  <c:v>-0.7</c:v>
                </c:pt>
                <c:pt idx="192">
                  <c:v>-1.4</c:v>
                </c:pt>
                <c:pt idx="193">
                  <c:v>-2.2999999999999998</c:v>
                </c:pt>
                <c:pt idx="194">
                  <c:v>-3.4</c:v>
                </c:pt>
                <c:pt idx="195">
                  <c:v>-1.6</c:v>
                </c:pt>
                <c:pt idx="196">
                  <c:v>-0.8</c:v>
                </c:pt>
                <c:pt idx="197">
                  <c:v>0.7</c:v>
                </c:pt>
                <c:pt idx="198">
                  <c:v>1.3</c:v>
                </c:pt>
                <c:pt idx="199">
                  <c:v>1</c:v>
                </c:pt>
                <c:pt idx="200">
                  <c:v>0.8</c:v>
                </c:pt>
                <c:pt idx="201">
                  <c:v>0.8</c:v>
                </c:pt>
                <c:pt idx="202">
                  <c:v>1.3</c:v>
                </c:pt>
                <c:pt idx="203">
                  <c:v>0.5</c:v>
                </c:pt>
                <c:pt idx="204">
                  <c:v>0.8</c:v>
                </c:pt>
                <c:pt idx="205">
                  <c:v>0.8</c:v>
                </c:pt>
                <c:pt idx="206">
                  <c:v>1</c:v>
                </c:pt>
                <c:pt idx="207">
                  <c:v>0.7</c:v>
                </c:pt>
                <c:pt idx="208">
                  <c:v>0</c:v>
                </c:pt>
                <c:pt idx="209">
                  <c:v>0.7</c:v>
                </c:pt>
                <c:pt idx="210">
                  <c:v>0.2</c:v>
                </c:pt>
                <c:pt idx="211">
                  <c:v>0.3</c:v>
                </c:pt>
                <c:pt idx="212">
                  <c:v>0.7</c:v>
                </c:pt>
                <c:pt idx="213">
                  <c:v>0.7</c:v>
                </c:pt>
                <c:pt idx="214">
                  <c:v>0.1</c:v>
                </c:pt>
                <c:pt idx="215">
                  <c:v>0</c:v>
                </c:pt>
                <c:pt idx="216">
                  <c:v>0.2</c:v>
                </c:pt>
                <c:pt idx="217">
                  <c:v>0</c:v>
                </c:pt>
                <c:pt idx="218">
                  <c:v>-0.3</c:v>
                </c:pt>
                <c:pt idx="219">
                  <c:v>0.2</c:v>
                </c:pt>
                <c:pt idx="220">
                  <c:v>-0.1</c:v>
                </c:pt>
                <c:pt idx="221">
                  <c:v>0.5</c:v>
                </c:pt>
                <c:pt idx="222">
                  <c:v>0.3</c:v>
                </c:pt>
                <c:pt idx="223">
                  <c:v>0.6</c:v>
                </c:pt>
                <c:pt idx="224">
                  <c:v>0.8</c:v>
                </c:pt>
                <c:pt idx="225">
                  <c:v>0.5</c:v>
                </c:pt>
                <c:pt idx="226">
                  <c:v>0</c:v>
                </c:pt>
                <c:pt idx="227">
                  <c:v>0.7</c:v>
                </c:pt>
                <c:pt idx="228">
                  <c:v>0</c:v>
                </c:pt>
                <c:pt idx="229">
                  <c:v>-0.4</c:v>
                </c:pt>
                <c:pt idx="230">
                  <c:v>-0.2</c:v>
                </c:pt>
                <c:pt idx="231">
                  <c:v>0.3</c:v>
                </c:pt>
                <c:pt idx="232">
                  <c:v>0.3</c:v>
                </c:pt>
                <c:pt idx="233">
                  <c:v>0.7</c:v>
                </c:pt>
                <c:pt idx="234">
                  <c:v>0.2</c:v>
                </c:pt>
                <c:pt idx="235">
                  <c:v>-0.4</c:v>
                </c:pt>
                <c:pt idx="236">
                  <c:v>0.2</c:v>
                </c:pt>
                <c:pt idx="237">
                  <c:v>1.1000000000000001</c:v>
                </c:pt>
                <c:pt idx="238">
                  <c:v>0.5</c:v>
                </c:pt>
                <c:pt idx="239">
                  <c:v>0.7</c:v>
                </c:pt>
                <c:pt idx="240">
                  <c:v>0.1</c:v>
                </c:pt>
                <c:pt idx="241">
                  <c:v>-0.4</c:v>
                </c:pt>
                <c:pt idx="242">
                  <c:v>0.5</c:v>
                </c:pt>
                <c:pt idx="243">
                  <c:v>0.8</c:v>
                </c:pt>
                <c:pt idx="244">
                  <c:v>1.1000000000000001</c:v>
                </c:pt>
                <c:pt idx="245">
                  <c:v>0.6</c:v>
                </c:pt>
                <c:pt idx="246">
                  <c:v>0.4</c:v>
                </c:pt>
                <c:pt idx="247">
                  <c:v>0.4</c:v>
                </c:pt>
                <c:pt idx="248">
                  <c:v>0.2</c:v>
                </c:pt>
                <c:pt idx="249">
                  <c:v>0.6</c:v>
                </c:pt>
                <c:pt idx="250">
                  <c:v>0.3</c:v>
                </c:pt>
                <c:pt idx="251">
                  <c:v>1.3</c:v>
                </c:pt>
                <c:pt idx="252">
                  <c:v>1.3</c:v>
                </c:pt>
                <c:pt idx="253">
                  <c:v>0.6</c:v>
                </c:pt>
                <c:pt idx="254">
                  <c:v>0.8</c:v>
                </c:pt>
                <c:pt idx="255">
                  <c:v>0.3</c:v>
                </c:pt>
                <c:pt idx="256">
                  <c:v>0.1</c:v>
                </c:pt>
                <c:pt idx="257">
                  <c:v>0.2</c:v>
                </c:pt>
                <c:pt idx="258">
                  <c:v>0.2</c:v>
                </c:pt>
                <c:pt idx="259">
                  <c:v>-0.3</c:v>
                </c:pt>
                <c:pt idx="260">
                  <c:v>-0.5</c:v>
                </c:pt>
                <c:pt idx="261">
                  <c:v>-0.4</c:v>
                </c:pt>
                <c:pt idx="262">
                  <c:v>-0.1</c:v>
                </c:pt>
                <c:pt idx="263">
                  <c:v>1.1000000000000001</c:v>
                </c:pt>
                <c:pt idx="264">
                  <c:v>0.9</c:v>
                </c:pt>
                <c:pt idx="265">
                  <c:v>-0.5</c:v>
                </c:pt>
                <c:pt idx="266">
                  <c:v>0.1</c:v>
                </c:pt>
                <c:pt idx="267">
                  <c:v>0.5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0.4</c:v>
                </c:pt>
                <c:pt idx="272">
                  <c:v>1.4</c:v>
                </c:pt>
                <c:pt idx="273">
                  <c:v>0.5</c:v>
                </c:pt>
                <c:pt idx="274">
                  <c:v>-0.7</c:v>
                </c:pt>
                <c:pt idx="275">
                  <c:v>-0.4</c:v>
                </c:pt>
                <c:pt idx="276">
                  <c:v>-1.1000000000000001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AFA-4EE6-9FF8-76AA352FDA99}"/>
            </c:ext>
          </c:extLst>
        </c:ser>
        <c:ser>
          <c:idx val="0"/>
          <c:order val="1"/>
          <c:tx>
            <c:strRef>
              <c:f>PPI近月利用CRBPMI!$L$22</c:f>
              <c:strCache>
                <c:ptCount val="1"/>
                <c:pt idx="0">
                  <c:v>中国:制造业PMI:出厂价格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69"/>
              <c:layout>
                <c:manualLayout>
                  <c:x val="-1.8133982593824493E-2"/>
                  <c:y val="0.200272126007574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FA-4EE6-9FF8-76AA352FDA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PPI近月利用CRBPMI!$J$26:$J$948</c:f>
              <c:numCache>
                <c:formatCode>yyyy\-mm</c:formatCode>
                <c:ptCount val="923"/>
                <c:pt idx="0">
                  <c:v>45688</c:v>
                </c:pt>
                <c:pt idx="1">
                  <c:v>45657</c:v>
                </c:pt>
                <c:pt idx="2">
                  <c:v>45626</c:v>
                </c:pt>
                <c:pt idx="3">
                  <c:v>45596</c:v>
                </c:pt>
                <c:pt idx="4">
                  <c:v>45565</c:v>
                </c:pt>
                <c:pt idx="5">
                  <c:v>45535</c:v>
                </c:pt>
                <c:pt idx="6">
                  <c:v>45504</c:v>
                </c:pt>
                <c:pt idx="7">
                  <c:v>45473</c:v>
                </c:pt>
                <c:pt idx="8">
                  <c:v>45443</c:v>
                </c:pt>
                <c:pt idx="9">
                  <c:v>45412</c:v>
                </c:pt>
                <c:pt idx="10">
                  <c:v>45382</c:v>
                </c:pt>
                <c:pt idx="11">
                  <c:v>45351</c:v>
                </c:pt>
                <c:pt idx="12">
                  <c:v>45322</c:v>
                </c:pt>
                <c:pt idx="13">
                  <c:v>45291</c:v>
                </c:pt>
                <c:pt idx="14">
                  <c:v>45260</c:v>
                </c:pt>
                <c:pt idx="15">
                  <c:v>45230</c:v>
                </c:pt>
                <c:pt idx="16">
                  <c:v>45199</c:v>
                </c:pt>
                <c:pt idx="17">
                  <c:v>45169</c:v>
                </c:pt>
                <c:pt idx="18">
                  <c:v>45138</c:v>
                </c:pt>
                <c:pt idx="19">
                  <c:v>45107</c:v>
                </c:pt>
                <c:pt idx="20">
                  <c:v>45077</c:v>
                </c:pt>
                <c:pt idx="21">
                  <c:v>45046</c:v>
                </c:pt>
                <c:pt idx="22">
                  <c:v>45016</c:v>
                </c:pt>
                <c:pt idx="23">
                  <c:v>44985</c:v>
                </c:pt>
                <c:pt idx="24">
                  <c:v>44957</c:v>
                </c:pt>
                <c:pt idx="25">
                  <c:v>44926</c:v>
                </c:pt>
                <c:pt idx="26">
                  <c:v>44895</c:v>
                </c:pt>
                <c:pt idx="27">
                  <c:v>44865</c:v>
                </c:pt>
                <c:pt idx="28">
                  <c:v>44834</c:v>
                </c:pt>
                <c:pt idx="29">
                  <c:v>44804</c:v>
                </c:pt>
                <c:pt idx="30">
                  <c:v>44773</c:v>
                </c:pt>
                <c:pt idx="31">
                  <c:v>44742</c:v>
                </c:pt>
                <c:pt idx="32">
                  <c:v>44712</c:v>
                </c:pt>
                <c:pt idx="33">
                  <c:v>44681</c:v>
                </c:pt>
                <c:pt idx="34">
                  <c:v>44651</c:v>
                </c:pt>
                <c:pt idx="35">
                  <c:v>44620</c:v>
                </c:pt>
                <c:pt idx="36">
                  <c:v>44592</c:v>
                </c:pt>
                <c:pt idx="37">
                  <c:v>44561</c:v>
                </c:pt>
                <c:pt idx="38">
                  <c:v>44530</c:v>
                </c:pt>
                <c:pt idx="39">
                  <c:v>44500</c:v>
                </c:pt>
                <c:pt idx="40">
                  <c:v>44469</c:v>
                </c:pt>
                <c:pt idx="41">
                  <c:v>44439</c:v>
                </c:pt>
                <c:pt idx="42">
                  <c:v>44408</c:v>
                </c:pt>
                <c:pt idx="43">
                  <c:v>44377</c:v>
                </c:pt>
                <c:pt idx="44">
                  <c:v>44347</c:v>
                </c:pt>
                <c:pt idx="45">
                  <c:v>44316</c:v>
                </c:pt>
                <c:pt idx="46">
                  <c:v>44286</c:v>
                </c:pt>
                <c:pt idx="47">
                  <c:v>44255</c:v>
                </c:pt>
                <c:pt idx="48">
                  <c:v>44227</c:v>
                </c:pt>
                <c:pt idx="49">
                  <c:v>44196</c:v>
                </c:pt>
                <c:pt idx="50">
                  <c:v>44165</c:v>
                </c:pt>
                <c:pt idx="51">
                  <c:v>44135</c:v>
                </c:pt>
                <c:pt idx="52">
                  <c:v>44104</c:v>
                </c:pt>
                <c:pt idx="53">
                  <c:v>44074</c:v>
                </c:pt>
                <c:pt idx="54">
                  <c:v>44043</c:v>
                </c:pt>
                <c:pt idx="55">
                  <c:v>44012</c:v>
                </c:pt>
                <c:pt idx="56">
                  <c:v>43982</c:v>
                </c:pt>
                <c:pt idx="57">
                  <c:v>43951</c:v>
                </c:pt>
                <c:pt idx="58">
                  <c:v>43921</c:v>
                </c:pt>
                <c:pt idx="59">
                  <c:v>43890</c:v>
                </c:pt>
                <c:pt idx="60">
                  <c:v>43861</c:v>
                </c:pt>
                <c:pt idx="61">
                  <c:v>43830</c:v>
                </c:pt>
                <c:pt idx="62">
                  <c:v>43799</c:v>
                </c:pt>
                <c:pt idx="63">
                  <c:v>43769</c:v>
                </c:pt>
                <c:pt idx="64">
                  <c:v>43738</c:v>
                </c:pt>
                <c:pt idx="65">
                  <c:v>43708</c:v>
                </c:pt>
                <c:pt idx="66">
                  <c:v>43677</c:v>
                </c:pt>
                <c:pt idx="67">
                  <c:v>43646</c:v>
                </c:pt>
                <c:pt idx="68">
                  <c:v>43616</c:v>
                </c:pt>
                <c:pt idx="69">
                  <c:v>43585</c:v>
                </c:pt>
                <c:pt idx="70">
                  <c:v>43555</c:v>
                </c:pt>
                <c:pt idx="71">
                  <c:v>43524</c:v>
                </c:pt>
                <c:pt idx="72">
                  <c:v>43496</c:v>
                </c:pt>
                <c:pt idx="73">
                  <c:v>43465</c:v>
                </c:pt>
                <c:pt idx="74">
                  <c:v>43434</c:v>
                </c:pt>
                <c:pt idx="75">
                  <c:v>43404</c:v>
                </c:pt>
                <c:pt idx="76">
                  <c:v>43373</c:v>
                </c:pt>
                <c:pt idx="77">
                  <c:v>43343</c:v>
                </c:pt>
                <c:pt idx="78">
                  <c:v>43312</c:v>
                </c:pt>
                <c:pt idx="79">
                  <c:v>43281</c:v>
                </c:pt>
                <c:pt idx="80">
                  <c:v>43251</c:v>
                </c:pt>
                <c:pt idx="81">
                  <c:v>43220</c:v>
                </c:pt>
                <c:pt idx="82">
                  <c:v>43190</c:v>
                </c:pt>
                <c:pt idx="83">
                  <c:v>43159</c:v>
                </c:pt>
                <c:pt idx="84">
                  <c:v>43131</c:v>
                </c:pt>
                <c:pt idx="85">
                  <c:v>43100</c:v>
                </c:pt>
                <c:pt idx="86">
                  <c:v>43069</c:v>
                </c:pt>
                <c:pt idx="87">
                  <c:v>43039</c:v>
                </c:pt>
                <c:pt idx="88">
                  <c:v>43008</c:v>
                </c:pt>
                <c:pt idx="89">
                  <c:v>42978</c:v>
                </c:pt>
                <c:pt idx="90">
                  <c:v>42947</c:v>
                </c:pt>
                <c:pt idx="91">
                  <c:v>42916</c:v>
                </c:pt>
                <c:pt idx="92">
                  <c:v>42886</c:v>
                </c:pt>
                <c:pt idx="93">
                  <c:v>42855</c:v>
                </c:pt>
                <c:pt idx="94">
                  <c:v>42825</c:v>
                </c:pt>
                <c:pt idx="95">
                  <c:v>42794</c:v>
                </c:pt>
                <c:pt idx="96">
                  <c:v>42766</c:v>
                </c:pt>
                <c:pt idx="97">
                  <c:v>42735</c:v>
                </c:pt>
                <c:pt idx="98">
                  <c:v>42704</c:v>
                </c:pt>
                <c:pt idx="99">
                  <c:v>42674</c:v>
                </c:pt>
                <c:pt idx="100">
                  <c:v>42643</c:v>
                </c:pt>
                <c:pt idx="101">
                  <c:v>42613</c:v>
                </c:pt>
                <c:pt idx="102">
                  <c:v>42582</c:v>
                </c:pt>
                <c:pt idx="103">
                  <c:v>42551</c:v>
                </c:pt>
                <c:pt idx="104">
                  <c:v>42521</c:v>
                </c:pt>
                <c:pt idx="105">
                  <c:v>42490</c:v>
                </c:pt>
                <c:pt idx="106">
                  <c:v>42460</c:v>
                </c:pt>
                <c:pt idx="107">
                  <c:v>42429</c:v>
                </c:pt>
                <c:pt idx="108">
                  <c:v>42400</c:v>
                </c:pt>
                <c:pt idx="109">
                  <c:v>42369</c:v>
                </c:pt>
                <c:pt idx="110">
                  <c:v>42338</c:v>
                </c:pt>
                <c:pt idx="111">
                  <c:v>42308</c:v>
                </c:pt>
                <c:pt idx="112">
                  <c:v>42277</c:v>
                </c:pt>
                <c:pt idx="113">
                  <c:v>42247</c:v>
                </c:pt>
                <c:pt idx="114">
                  <c:v>42216</c:v>
                </c:pt>
                <c:pt idx="115">
                  <c:v>42185</c:v>
                </c:pt>
                <c:pt idx="116">
                  <c:v>42155</c:v>
                </c:pt>
                <c:pt idx="117">
                  <c:v>42124</c:v>
                </c:pt>
                <c:pt idx="118">
                  <c:v>42094</c:v>
                </c:pt>
                <c:pt idx="119">
                  <c:v>42063</c:v>
                </c:pt>
                <c:pt idx="120">
                  <c:v>42035</c:v>
                </c:pt>
                <c:pt idx="121">
                  <c:v>42004</c:v>
                </c:pt>
                <c:pt idx="122">
                  <c:v>41973</c:v>
                </c:pt>
                <c:pt idx="123">
                  <c:v>41943</c:v>
                </c:pt>
                <c:pt idx="124">
                  <c:v>41912</c:v>
                </c:pt>
                <c:pt idx="125">
                  <c:v>41882</c:v>
                </c:pt>
                <c:pt idx="126">
                  <c:v>41851</c:v>
                </c:pt>
                <c:pt idx="127">
                  <c:v>41820</c:v>
                </c:pt>
                <c:pt idx="128">
                  <c:v>41790</c:v>
                </c:pt>
                <c:pt idx="129">
                  <c:v>41759</c:v>
                </c:pt>
                <c:pt idx="130">
                  <c:v>41729</c:v>
                </c:pt>
                <c:pt idx="131">
                  <c:v>41698</c:v>
                </c:pt>
                <c:pt idx="132">
                  <c:v>41670</c:v>
                </c:pt>
                <c:pt idx="133">
                  <c:v>41639</c:v>
                </c:pt>
                <c:pt idx="134">
                  <c:v>41608</c:v>
                </c:pt>
                <c:pt idx="135">
                  <c:v>41578</c:v>
                </c:pt>
                <c:pt idx="136">
                  <c:v>41547</c:v>
                </c:pt>
                <c:pt idx="137">
                  <c:v>41517</c:v>
                </c:pt>
                <c:pt idx="138">
                  <c:v>41486</c:v>
                </c:pt>
                <c:pt idx="139">
                  <c:v>41455</c:v>
                </c:pt>
                <c:pt idx="140">
                  <c:v>41425</c:v>
                </c:pt>
                <c:pt idx="141">
                  <c:v>41394</c:v>
                </c:pt>
                <c:pt idx="142">
                  <c:v>41364</c:v>
                </c:pt>
                <c:pt idx="143">
                  <c:v>41333</c:v>
                </c:pt>
                <c:pt idx="144">
                  <c:v>41305</c:v>
                </c:pt>
                <c:pt idx="145">
                  <c:v>41274</c:v>
                </c:pt>
                <c:pt idx="146">
                  <c:v>41243</c:v>
                </c:pt>
                <c:pt idx="147">
                  <c:v>41213</c:v>
                </c:pt>
                <c:pt idx="148">
                  <c:v>41182</c:v>
                </c:pt>
                <c:pt idx="149">
                  <c:v>41152</c:v>
                </c:pt>
                <c:pt idx="150">
                  <c:v>41121</c:v>
                </c:pt>
                <c:pt idx="151">
                  <c:v>41090</c:v>
                </c:pt>
                <c:pt idx="152">
                  <c:v>41060</c:v>
                </c:pt>
                <c:pt idx="153">
                  <c:v>41029</c:v>
                </c:pt>
                <c:pt idx="154">
                  <c:v>40999</c:v>
                </c:pt>
                <c:pt idx="155">
                  <c:v>40968</c:v>
                </c:pt>
                <c:pt idx="156">
                  <c:v>40939</c:v>
                </c:pt>
                <c:pt idx="157">
                  <c:v>40908</c:v>
                </c:pt>
                <c:pt idx="158">
                  <c:v>40877</c:v>
                </c:pt>
                <c:pt idx="159">
                  <c:v>40847</c:v>
                </c:pt>
                <c:pt idx="160">
                  <c:v>40816</c:v>
                </c:pt>
                <c:pt idx="161">
                  <c:v>40786</c:v>
                </c:pt>
                <c:pt idx="162">
                  <c:v>40755</c:v>
                </c:pt>
                <c:pt idx="163">
                  <c:v>40724</c:v>
                </c:pt>
                <c:pt idx="164">
                  <c:v>40694</c:v>
                </c:pt>
                <c:pt idx="165">
                  <c:v>40663</c:v>
                </c:pt>
                <c:pt idx="166">
                  <c:v>40633</c:v>
                </c:pt>
                <c:pt idx="167">
                  <c:v>40602</c:v>
                </c:pt>
                <c:pt idx="168">
                  <c:v>40574</c:v>
                </c:pt>
                <c:pt idx="169">
                  <c:v>40543</c:v>
                </c:pt>
                <c:pt idx="170">
                  <c:v>40512</c:v>
                </c:pt>
                <c:pt idx="171">
                  <c:v>40482</c:v>
                </c:pt>
                <c:pt idx="172">
                  <c:v>40451</c:v>
                </c:pt>
                <c:pt idx="173">
                  <c:v>40421</c:v>
                </c:pt>
                <c:pt idx="174">
                  <c:v>40390</c:v>
                </c:pt>
                <c:pt idx="175">
                  <c:v>40359</c:v>
                </c:pt>
                <c:pt idx="176">
                  <c:v>40329</c:v>
                </c:pt>
                <c:pt idx="177">
                  <c:v>40298</c:v>
                </c:pt>
                <c:pt idx="178">
                  <c:v>40268</c:v>
                </c:pt>
                <c:pt idx="179">
                  <c:v>40237</c:v>
                </c:pt>
                <c:pt idx="180">
                  <c:v>40209</c:v>
                </c:pt>
                <c:pt idx="181">
                  <c:v>40178</c:v>
                </c:pt>
                <c:pt idx="182">
                  <c:v>40147</c:v>
                </c:pt>
                <c:pt idx="183">
                  <c:v>40117</c:v>
                </c:pt>
                <c:pt idx="184">
                  <c:v>40086</c:v>
                </c:pt>
                <c:pt idx="185">
                  <c:v>40056</c:v>
                </c:pt>
                <c:pt idx="186">
                  <c:v>40025</c:v>
                </c:pt>
                <c:pt idx="187">
                  <c:v>39994</c:v>
                </c:pt>
                <c:pt idx="188">
                  <c:v>39964</c:v>
                </c:pt>
                <c:pt idx="189">
                  <c:v>39933</c:v>
                </c:pt>
                <c:pt idx="190">
                  <c:v>39903</c:v>
                </c:pt>
                <c:pt idx="191">
                  <c:v>39872</c:v>
                </c:pt>
                <c:pt idx="192">
                  <c:v>39844</c:v>
                </c:pt>
                <c:pt idx="193">
                  <c:v>39813</c:v>
                </c:pt>
                <c:pt idx="194">
                  <c:v>39782</c:v>
                </c:pt>
                <c:pt idx="195">
                  <c:v>39752</c:v>
                </c:pt>
                <c:pt idx="196">
                  <c:v>39721</c:v>
                </c:pt>
                <c:pt idx="197">
                  <c:v>39691</c:v>
                </c:pt>
                <c:pt idx="198">
                  <c:v>39660</c:v>
                </c:pt>
                <c:pt idx="199">
                  <c:v>39629</c:v>
                </c:pt>
                <c:pt idx="200">
                  <c:v>39599</c:v>
                </c:pt>
                <c:pt idx="201">
                  <c:v>39568</c:v>
                </c:pt>
                <c:pt idx="202">
                  <c:v>39538</c:v>
                </c:pt>
                <c:pt idx="203">
                  <c:v>39507</c:v>
                </c:pt>
                <c:pt idx="204">
                  <c:v>39478</c:v>
                </c:pt>
                <c:pt idx="205">
                  <c:v>39447</c:v>
                </c:pt>
                <c:pt idx="206">
                  <c:v>39416</c:v>
                </c:pt>
                <c:pt idx="207">
                  <c:v>39386</c:v>
                </c:pt>
                <c:pt idx="208">
                  <c:v>39355</c:v>
                </c:pt>
                <c:pt idx="209">
                  <c:v>39325</c:v>
                </c:pt>
                <c:pt idx="210">
                  <c:v>39294</c:v>
                </c:pt>
                <c:pt idx="211">
                  <c:v>39263</c:v>
                </c:pt>
                <c:pt idx="212">
                  <c:v>39233</c:v>
                </c:pt>
                <c:pt idx="213">
                  <c:v>39202</c:v>
                </c:pt>
                <c:pt idx="214">
                  <c:v>39172</c:v>
                </c:pt>
                <c:pt idx="215">
                  <c:v>39141</c:v>
                </c:pt>
                <c:pt idx="216">
                  <c:v>39113</c:v>
                </c:pt>
                <c:pt idx="217">
                  <c:v>39082</c:v>
                </c:pt>
                <c:pt idx="218">
                  <c:v>39051</c:v>
                </c:pt>
                <c:pt idx="219">
                  <c:v>39021</c:v>
                </c:pt>
                <c:pt idx="220">
                  <c:v>38990</c:v>
                </c:pt>
                <c:pt idx="221">
                  <c:v>38960</c:v>
                </c:pt>
                <c:pt idx="222">
                  <c:v>38929</c:v>
                </c:pt>
                <c:pt idx="223">
                  <c:v>38898</c:v>
                </c:pt>
                <c:pt idx="224">
                  <c:v>38868</c:v>
                </c:pt>
                <c:pt idx="225">
                  <c:v>38837</c:v>
                </c:pt>
                <c:pt idx="226">
                  <c:v>38807</c:v>
                </c:pt>
                <c:pt idx="227">
                  <c:v>38776</c:v>
                </c:pt>
                <c:pt idx="228">
                  <c:v>38748</c:v>
                </c:pt>
                <c:pt idx="229">
                  <c:v>38717</c:v>
                </c:pt>
                <c:pt idx="230">
                  <c:v>38686</c:v>
                </c:pt>
                <c:pt idx="231">
                  <c:v>38656</c:v>
                </c:pt>
                <c:pt idx="232">
                  <c:v>38625</c:v>
                </c:pt>
                <c:pt idx="233">
                  <c:v>38595</c:v>
                </c:pt>
                <c:pt idx="234">
                  <c:v>38564</c:v>
                </c:pt>
                <c:pt idx="235">
                  <c:v>38533</c:v>
                </c:pt>
                <c:pt idx="236">
                  <c:v>38503</c:v>
                </c:pt>
                <c:pt idx="237">
                  <c:v>38472</c:v>
                </c:pt>
                <c:pt idx="238">
                  <c:v>38442</c:v>
                </c:pt>
                <c:pt idx="239">
                  <c:v>38411</c:v>
                </c:pt>
                <c:pt idx="240">
                  <c:v>38383</c:v>
                </c:pt>
                <c:pt idx="241">
                  <c:v>38352</c:v>
                </c:pt>
                <c:pt idx="242">
                  <c:v>38321</c:v>
                </c:pt>
                <c:pt idx="243">
                  <c:v>38291</c:v>
                </c:pt>
                <c:pt idx="244">
                  <c:v>38260</c:v>
                </c:pt>
                <c:pt idx="245">
                  <c:v>38230</c:v>
                </c:pt>
                <c:pt idx="246">
                  <c:v>38199</c:v>
                </c:pt>
                <c:pt idx="247">
                  <c:v>38168</c:v>
                </c:pt>
                <c:pt idx="248">
                  <c:v>38138</c:v>
                </c:pt>
                <c:pt idx="249">
                  <c:v>38107</c:v>
                </c:pt>
                <c:pt idx="250">
                  <c:v>38077</c:v>
                </c:pt>
                <c:pt idx="251">
                  <c:v>38046</c:v>
                </c:pt>
                <c:pt idx="252">
                  <c:v>38017</c:v>
                </c:pt>
                <c:pt idx="253">
                  <c:v>37986</c:v>
                </c:pt>
                <c:pt idx="254">
                  <c:v>37955</c:v>
                </c:pt>
                <c:pt idx="255">
                  <c:v>37925</c:v>
                </c:pt>
                <c:pt idx="256">
                  <c:v>37894</c:v>
                </c:pt>
                <c:pt idx="257">
                  <c:v>37864</c:v>
                </c:pt>
                <c:pt idx="258">
                  <c:v>37833</c:v>
                </c:pt>
                <c:pt idx="259">
                  <c:v>37802</c:v>
                </c:pt>
                <c:pt idx="260">
                  <c:v>37772</c:v>
                </c:pt>
                <c:pt idx="261">
                  <c:v>37741</c:v>
                </c:pt>
                <c:pt idx="262">
                  <c:v>37711</c:v>
                </c:pt>
                <c:pt idx="263">
                  <c:v>37680</c:v>
                </c:pt>
                <c:pt idx="264">
                  <c:v>37652</c:v>
                </c:pt>
                <c:pt idx="265">
                  <c:v>37621</c:v>
                </c:pt>
                <c:pt idx="266">
                  <c:v>37590</c:v>
                </c:pt>
                <c:pt idx="267">
                  <c:v>37560</c:v>
                </c:pt>
                <c:pt idx="268">
                  <c:v>37529</c:v>
                </c:pt>
                <c:pt idx="269">
                  <c:v>37499</c:v>
                </c:pt>
                <c:pt idx="270">
                  <c:v>37468</c:v>
                </c:pt>
                <c:pt idx="271">
                  <c:v>37437</c:v>
                </c:pt>
                <c:pt idx="272">
                  <c:v>37407</c:v>
                </c:pt>
                <c:pt idx="273">
                  <c:v>37376</c:v>
                </c:pt>
                <c:pt idx="274">
                  <c:v>37346</c:v>
                </c:pt>
                <c:pt idx="275">
                  <c:v>37315</c:v>
                </c:pt>
                <c:pt idx="276">
                  <c:v>37287</c:v>
                </c:pt>
              </c:numCache>
            </c:numRef>
          </c:cat>
          <c:val>
            <c:numRef>
              <c:f>PPI近月利用CRBPMI!$M$26:$M$948</c:f>
              <c:numCache>
                <c:formatCode>0.00</c:formatCode>
                <c:ptCount val="923"/>
                <c:pt idx="0">
                  <c:v>-0.2820999999999998</c:v>
                </c:pt>
                <c:pt idx="1">
                  <c:v>-0.37554999999999961</c:v>
                </c:pt>
                <c:pt idx="2">
                  <c:v>-0.24204999999999988</c:v>
                </c:pt>
                <c:pt idx="3">
                  <c:v>5.164999999999953E-2</c:v>
                </c:pt>
                <c:pt idx="4">
                  <c:v>-0.73599999999999977</c:v>
                </c:pt>
                <c:pt idx="5">
                  <c:v>-1.0030000000000001</c:v>
                </c:pt>
                <c:pt idx="6">
                  <c:v>-0.42895000000000039</c:v>
                </c:pt>
                <c:pt idx="7">
                  <c:v>-0.21534999999999993</c:v>
                </c:pt>
                <c:pt idx="8">
                  <c:v>0.11840000000000028</c:v>
                </c:pt>
                <c:pt idx="9">
                  <c:v>-5.5149999999999366E-2</c:v>
                </c:pt>
                <c:pt idx="10">
                  <c:v>-0.2820999999999998</c:v>
                </c:pt>
                <c:pt idx="11">
                  <c:v>-0.18864999999999998</c:v>
                </c:pt>
                <c:pt idx="12">
                  <c:v>-0.33549999999999969</c:v>
                </c:pt>
                <c:pt idx="13">
                  <c:v>-0.24204999999999988</c:v>
                </c:pt>
                <c:pt idx="14">
                  <c:v>-0.17530000000000001</c:v>
                </c:pt>
                <c:pt idx="15">
                  <c:v>-0.24204999999999988</c:v>
                </c:pt>
                <c:pt idx="16">
                  <c:v>0.53225000000000033</c:v>
                </c:pt>
                <c:pt idx="17">
                  <c:v>0.33199999999999985</c:v>
                </c:pt>
                <c:pt idx="18">
                  <c:v>-0.12190000000000012</c:v>
                </c:pt>
                <c:pt idx="19">
                  <c:v>-0.74934999999999974</c:v>
                </c:pt>
                <c:pt idx="20">
                  <c:v>-1.0564</c:v>
                </c:pt>
                <c:pt idx="21">
                  <c:v>-0.61585000000000001</c:v>
                </c:pt>
                <c:pt idx="22">
                  <c:v>-0.12190000000000012</c:v>
                </c:pt>
                <c:pt idx="23">
                  <c:v>0.22520000000000007</c:v>
                </c:pt>
                <c:pt idx="24">
                  <c:v>-0.10854999999999926</c:v>
                </c:pt>
                <c:pt idx="25">
                  <c:v>-6.8500000000000227E-2</c:v>
                </c:pt>
                <c:pt idx="26">
                  <c:v>-0.2820999999999998</c:v>
                </c:pt>
                <c:pt idx="27">
                  <c:v>-0.10854999999999926</c:v>
                </c:pt>
                <c:pt idx="28">
                  <c:v>-0.32214999999999971</c:v>
                </c:pt>
                <c:pt idx="29">
                  <c:v>-0.6692499999999999</c:v>
                </c:pt>
                <c:pt idx="30">
                  <c:v>-1.2566499999999996</c:v>
                </c:pt>
                <c:pt idx="31">
                  <c:v>-0.42895000000000039</c:v>
                </c:pt>
                <c:pt idx="32">
                  <c:v>-1.7500000000003624E-3</c:v>
                </c:pt>
                <c:pt idx="33">
                  <c:v>0.65240000000000009</c:v>
                </c:pt>
                <c:pt idx="34">
                  <c:v>0.95945000000000036</c:v>
                </c:pt>
                <c:pt idx="35">
                  <c:v>0.61235000000000017</c:v>
                </c:pt>
                <c:pt idx="36">
                  <c:v>0.18515000000000015</c:v>
                </c:pt>
                <c:pt idx="37">
                  <c:v>-0.53575000000000017</c:v>
                </c:pt>
                <c:pt idx="38">
                  <c:v>-8.18500000000002E-2</c:v>
                </c:pt>
                <c:pt idx="39">
                  <c:v>1.5468500000000001</c:v>
                </c:pt>
                <c:pt idx="40">
                  <c:v>0.91939999999999955</c:v>
                </c:pt>
                <c:pt idx="41">
                  <c:v>0.51889999999999947</c:v>
                </c:pt>
                <c:pt idx="42">
                  <c:v>0.57229999999999936</c:v>
                </c:pt>
                <c:pt idx="43">
                  <c:v>0.25190000000000001</c:v>
                </c:pt>
                <c:pt idx="44">
                  <c:v>1.4801000000000011</c:v>
                </c:pt>
                <c:pt idx="45">
                  <c:v>1.0395499999999993</c:v>
                </c:pt>
                <c:pt idx="46">
                  <c:v>1.3732999999999995</c:v>
                </c:pt>
                <c:pt idx="47">
                  <c:v>1.1997499999999999</c:v>
                </c:pt>
                <c:pt idx="48">
                  <c:v>1.0262000000000002</c:v>
                </c:pt>
                <c:pt idx="49">
                  <c:v>1.2531499999999998</c:v>
                </c:pt>
                <c:pt idx="50">
                  <c:v>0.93275000000000041</c:v>
                </c:pt>
                <c:pt idx="51">
                  <c:v>0.49220000000000041</c:v>
                </c:pt>
                <c:pt idx="52">
                  <c:v>0.39874999999999972</c:v>
                </c:pt>
                <c:pt idx="53">
                  <c:v>0.49220000000000041</c:v>
                </c:pt>
                <c:pt idx="54">
                  <c:v>0.35870000000000068</c:v>
                </c:pt>
                <c:pt idx="55">
                  <c:v>0.38539999999999974</c:v>
                </c:pt>
                <c:pt idx="56">
                  <c:v>-0.10854999999999926</c:v>
                </c:pt>
                <c:pt idx="57">
                  <c:v>-0.97629999999999928</c:v>
                </c:pt>
                <c:pt idx="58">
                  <c:v>-0.7627000000000006</c:v>
                </c:pt>
                <c:pt idx="59">
                  <c:v>-0.69595000000000073</c:v>
                </c:pt>
                <c:pt idx="60">
                  <c:v>-6.8500000000000227E-2</c:v>
                </c:pt>
                <c:pt idx="61">
                  <c:v>-4.1799999999999393E-2</c:v>
                </c:pt>
                <c:pt idx="62">
                  <c:v>-0.29545000000000066</c:v>
                </c:pt>
                <c:pt idx="63">
                  <c:v>-0.20199999999999996</c:v>
                </c:pt>
                <c:pt idx="64">
                  <c:v>5.164999999999953E-2</c:v>
                </c:pt>
                <c:pt idx="65">
                  <c:v>-0.37554999999999961</c:v>
                </c:pt>
                <c:pt idx="66">
                  <c:v>-0.34885000000000055</c:v>
                </c:pt>
                <c:pt idx="67">
                  <c:v>-0.54910000000000014</c:v>
                </c:pt>
                <c:pt idx="68">
                  <c:v>-6.8500000000000227E-2</c:v>
                </c:pt>
                <c:pt idx="69">
                  <c:v>0.33199999999999985</c:v>
                </c:pt>
                <c:pt idx="70">
                  <c:v>0.25190000000000001</c:v>
                </c:pt>
                <c:pt idx="71">
                  <c:v>-0.13525000000000009</c:v>
                </c:pt>
                <c:pt idx="72">
                  <c:v>-0.6692499999999999</c:v>
                </c:pt>
                <c:pt idx="73">
                  <c:v>-0.82945000000000046</c:v>
                </c:pt>
                <c:pt idx="74">
                  <c:v>-0.41560000000000041</c:v>
                </c:pt>
                <c:pt idx="75">
                  <c:v>0.33199999999999985</c:v>
                </c:pt>
                <c:pt idx="76">
                  <c:v>0.63905000000000012</c:v>
                </c:pt>
                <c:pt idx="77">
                  <c:v>0.63905000000000012</c:v>
                </c:pt>
                <c:pt idx="78">
                  <c:v>0.13175000000000026</c:v>
                </c:pt>
                <c:pt idx="79">
                  <c:v>0.5055499999999995</c:v>
                </c:pt>
                <c:pt idx="80">
                  <c:v>0.49220000000000041</c:v>
                </c:pt>
                <c:pt idx="81">
                  <c:v>9.1700000000000337E-2</c:v>
                </c:pt>
                <c:pt idx="82">
                  <c:v>-8.18500000000002E-2</c:v>
                </c:pt>
                <c:pt idx="83">
                  <c:v>-4.1799999999999393E-2</c:v>
                </c:pt>
                <c:pt idx="84">
                  <c:v>0.3052999999999999</c:v>
                </c:pt>
                <c:pt idx="85">
                  <c:v>0.65240000000000009</c:v>
                </c:pt>
                <c:pt idx="86">
                  <c:v>0.57229999999999936</c:v>
                </c:pt>
                <c:pt idx="87">
                  <c:v>0.75920000000000076</c:v>
                </c:pt>
                <c:pt idx="88">
                  <c:v>1.3198999999999996</c:v>
                </c:pt>
                <c:pt idx="89">
                  <c:v>1.0529000000000002</c:v>
                </c:pt>
                <c:pt idx="90">
                  <c:v>0.42545000000000055</c:v>
                </c:pt>
                <c:pt idx="91">
                  <c:v>-5.5149999999999366E-2</c:v>
                </c:pt>
                <c:pt idx="92">
                  <c:v>-0.25539999999999985</c:v>
                </c:pt>
                <c:pt idx="93">
                  <c:v>-0.10854999999999926</c:v>
                </c:pt>
                <c:pt idx="94">
                  <c:v>0.49220000000000041</c:v>
                </c:pt>
                <c:pt idx="95">
                  <c:v>0.90604999999999958</c:v>
                </c:pt>
                <c:pt idx="96">
                  <c:v>0.6924500000000009</c:v>
                </c:pt>
                <c:pt idx="97">
                  <c:v>1.2397999999999998</c:v>
                </c:pt>
                <c:pt idx="98">
                  <c:v>1.1730499999999999</c:v>
                </c:pt>
                <c:pt idx="99">
                  <c:v>0.79924999999999979</c:v>
                </c:pt>
                <c:pt idx="100">
                  <c:v>0.26524999999999999</c:v>
                </c:pt>
                <c:pt idx="101">
                  <c:v>0.33199999999999985</c:v>
                </c:pt>
                <c:pt idx="102">
                  <c:v>6.5000000000000391E-2</c:v>
                </c:pt>
                <c:pt idx="103">
                  <c:v>-0.33549999999999969</c:v>
                </c:pt>
                <c:pt idx="104">
                  <c:v>2.4950000000000472E-2</c:v>
                </c:pt>
                <c:pt idx="105">
                  <c:v>0.29195000000000082</c:v>
                </c:pt>
                <c:pt idx="106">
                  <c:v>0.18515000000000015</c:v>
                </c:pt>
                <c:pt idx="107">
                  <c:v>-0.29545000000000066</c:v>
                </c:pt>
                <c:pt idx="108">
                  <c:v>-0.73599999999999977</c:v>
                </c:pt>
                <c:pt idx="109">
                  <c:v>-6.61</c:v>
                </c:pt>
                <c:pt idx="110">
                  <c:v>-6.61</c:v>
                </c:pt>
                <c:pt idx="111">
                  <c:v>-6.61</c:v>
                </c:pt>
                <c:pt idx="112">
                  <c:v>-6.61</c:v>
                </c:pt>
                <c:pt idx="113">
                  <c:v>-6.61</c:v>
                </c:pt>
                <c:pt idx="114">
                  <c:v>-6.61</c:v>
                </c:pt>
                <c:pt idx="115">
                  <c:v>-6.61</c:v>
                </c:pt>
                <c:pt idx="116">
                  <c:v>-6.61</c:v>
                </c:pt>
                <c:pt idx="117">
                  <c:v>-6.61</c:v>
                </c:pt>
                <c:pt idx="118">
                  <c:v>-6.61</c:v>
                </c:pt>
                <c:pt idx="119">
                  <c:v>-6.61</c:v>
                </c:pt>
                <c:pt idx="120">
                  <c:v>-6.61</c:v>
                </c:pt>
                <c:pt idx="121">
                  <c:v>-6.61</c:v>
                </c:pt>
                <c:pt idx="122">
                  <c:v>-6.61</c:v>
                </c:pt>
                <c:pt idx="123">
                  <c:v>-6.61</c:v>
                </c:pt>
                <c:pt idx="124">
                  <c:v>-6.61</c:v>
                </c:pt>
                <c:pt idx="125">
                  <c:v>-6.61</c:v>
                </c:pt>
                <c:pt idx="126">
                  <c:v>-6.61</c:v>
                </c:pt>
                <c:pt idx="127">
                  <c:v>-6.61</c:v>
                </c:pt>
                <c:pt idx="128">
                  <c:v>-6.61</c:v>
                </c:pt>
                <c:pt idx="129">
                  <c:v>-6.61</c:v>
                </c:pt>
                <c:pt idx="130">
                  <c:v>-6.61</c:v>
                </c:pt>
                <c:pt idx="131">
                  <c:v>-6.61</c:v>
                </c:pt>
                <c:pt idx="132">
                  <c:v>-6.61</c:v>
                </c:pt>
                <c:pt idx="133">
                  <c:v>-6.61</c:v>
                </c:pt>
                <c:pt idx="134">
                  <c:v>-6.61</c:v>
                </c:pt>
                <c:pt idx="135">
                  <c:v>-6.61</c:v>
                </c:pt>
                <c:pt idx="136">
                  <c:v>-6.61</c:v>
                </c:pt>
                <c:pt idx="137">
                  <c:v>-6.61</c:v>
                </c:pt>
                <c:pt idx="138">
                  <c:v>-6.61</c:v>
                </c:pt>
                <c:pt idx="139">
                  <c:v>-6.61</c:v>
                </c:pt>
                <c:pt idx="140">
                  <c:v>-6.61</c:v>
                </c:pt>
                <c:pt idx="141">
                  <c:v>-6.61</c:v>
                </c:pt>
                <c:pt idx="142">
                  <c:v>-6.61</c:v>
                </c:pt>
                <c:pt idx="143">
                  <c:v>-6.61</c:v>
                </c:pt>
                <c:pt idx="144">
                  <c:v>-6.61</c:v>
                </c:pt>
                <c:pt idx="145">
                  <c:v>-6.61</c:v>
                </c:pt>
                <c:pt idx="146">
                  <c:v>-6.61</c:v>
                </c:pt>
                <c:pt idx="147">
                  <c:v>-6.61</c:v>
                </c:pt>
                <c:pt idx="148">
                  <c:v>-6.61</c:v>
                </c:pt>
                <c:pt idx="149">
                  <c:v>-6.61</c:v>
                </c:pt>
                <c:pt idx="150">
                  <c:v>-6.61</c:v>
                </c:pt>
                <c:pt idx="151">
                  <c:v>-6.61</c:v>
                </c:pt>
                <c:pt idx="152">
                  <c:v>-6.61</c:v>
                </c:pt>
                <c:pt idx="153">
                  <c:v>-6.61</c:v>
                </c:pt>
                <c:pt idx="154">
                  <c:v>-6.61</c:v>
                </c:pt>
                <c:pt idx="155">
                  <c:v>-6.61</c:v>
                </c:pt>
                <c:pt idx="156">
                  <c:v>-6.61</c:v>
                </c:pt>
                <c:pt idx="157">
                  <c:v>-6.61</c:v>
                </c:pt>
                <c:pt idx="158">
                  <c:v>-6.61</c:v>
                </c:pt>
                <c:pt idx="159">
                  <c:v>-6.61</c:v>
                </c:pt>
                <c:pt idx="160">
                  <c:v>-6.61</c:v>
                </c:pt>
                <c:pt idx="161">
                  <c:v>-6.61</c:v>
                </c:pt>
                <c:pt idx="162">
                  <c:v>-6.61</c:v>
                </c:pt>
                <c:pt idx="163">
                  <c:v>-6.61</c:v>
                </c:pt>
                <c:pt idx="164">
                  <c:v>-6.61</c:v>
                </c:pt>
                <c:pt idx="165">
                  <c:v>-6.61</c:v>
                </c:pt>
                <c:pt idx="166">
                  <c:v>-6.61</c:v>
                </c:pt>
                <c:pt idx="167">
                  <c:v>-6.61</c:v>
                </c:pt>
                <c:pt idx="168">
                  <c:v>-6.61</c:v>
                </c:pt>
                <c:pt idx="169">
                  <c:v>-6.61</c:v>
                </c:pt>
                <c:pt idx="170">
                  <c:v>-6.61</c:v>
                </c:pt>
                <c:pt idx="171">
                  <c:v>-6.61</c:v>
                </c:pt>
                <c:pt idx="172">
                  <c:v>-6.61</c:v>
                </c:pt>
                <c:pt idx="173">
                  <c:v>-6.61</c:v>
                </c:pt>
                <c:pt idx="174">
                  <c:v>-6.61</c:v>
                </c:pt>
                <c:pt idx="175">
                  <c:v>-6.61</c:v>
                </c:pt>
                <c:pt idx="176">
                  <c:v>-6.61</c:v>
                </c:pt>
                <c:pt idx="177">
                  <c:v>-6.61</c:v>
                </c:pt>
                <c:pt idx="178">
                  <c:v>-6.61</c:v>
                </c:pt>
                <c:pt idx="179">
                  <c:v>-6.61</c:v>
                </c:pt>
                <c:pt idx="180">
                  <c:v>-6.61</c:v>
                </c:pt>
                <c:pt idx="181">
                  <c:v>-6.61</c:v>
                </c:pt>
                <c:pt idx="182">
                  <c:v>-6.61</c:v>
                </c:pt>
                <c:pt idx="183">
                  <c:v>-6.61</c:v>
                </c:pt>
                <c:pt idx="184">
                  <c:v>-6.61</c:v>
                </c:pt>
                <c:pt idx="185">
                  <c:v>-6.61</c:v>
                </c:pt>
                <c:pt idx="186">
                  <c:v>-6.61</c:v>
                </c:pt>
                <c:pt idx="187">
                  <c:v>-6.61</c:v>
                </c:pt>
                <c:pt idx="188">
                  <c:v>-6.61</c:v>
                </c:pt>
                <c:pt idx="189">
                  <c:v>-6.61</c:v>
                </c:pt>
                <c:pt idx="190">
                  <c:v>-6.61</c:v>
                </c:pt>
                <c:pt idx="191">
                  <c:v>-6.61</c:v>
                </c:pt>
                <c:pt idx="192">
                  <c:v>-6.61</c:v>
                </c:pt>
                <c:pt idx="193">
                  <c:v>-6.61</c:v>
                </c:pt>
                <c:pt idx="194">
                  <c:v>-6.61</c:v>
                </c:pt>
                <c:pt idx="195">
                  <c:v>-6.61</c:v>
                </c:pt>
                <c:pt idx="196">
                  <c:v>-6.61</c:v>
                </c:pt>
                <c:pt idx="197">
                  <c:v>-6.61</c:v>
                </c:pt>
                <c:pt idx="198">
                  <c:v>-6.61</c:v>
                </c:pt>
                <c:pt idx="199">
                  <c:v>-6.61</c:v>
                </c:pt>
                <c:pt idx="200">
                  <c:v>-6.61</c:v>
                </c:pt>
                <c:pt idx="201">
                  <c:v>-6.61</c:v>
                </c:pt>
                <c:pt idx="202">
                  <c:v>-6.61</c:v>
                </c:pt>
                <c:pt idx="203">
                  <c:v>-6.61</c:v>
                </c:pt>
                <c:pt idx="204">
                  <c:v>-6.61</c:v>
                </c:pt>
                <c:pt idx="205">
                  <c:v>-6.61</c:v>
                </c:pt>
                <c:pt idx="206">
                  <c:v>-6.61</c:v>
                </c:pt>
                <c:pt idx="207">
                  <c:v>-6.61</c:v>
                </c:pt>
                <c:pt idx="208">
                  <c:v>-6.61</c:v>
                </c:pt>
                <c:pt idx="209">
                  <c:v>-6.61</c:v>
                </c:pt>
                <c:pt idx="210">
                  <c:v>-6.61</c:v>
                </c:pt>
                <c:pt idx="211">
                  <c:v>-6.61</c:v>
                </c:pt>
                <c:pt idx="212">
                  <c:v>-6.61</c:v>
                </c:pt>
                <c:pt idx="213">
                  <c:v>-6.61</c:v>
                </c:pt>
                <c:pt idx="214">
                  <c:v>-6.61</c:v>
                </c:pt>
                <c:pt idx="215">
                  <c:v>-6.61</c:v>
                </c:pt>
                <c:pt idx="216">
                  <c:v>-6.61</c:v>
                </c:pt>
                <c:pt idx="217">
                  <c:v>-6.61</c:v>
                </c:pt>
                <c:pt idx="218">
                  <c:v>-6.61</c:v>
                </c:pt>
                <c:pt idx="219">
                  <c:v>-6.61</c:v>
                </c:pt>
                <c:pt idx="220">
                  <c:v>-6.61</c:v>
                </c:pt>
                <c:pt idx="221">
                  <c:v>-6.61</c:v>
                </c:pt>
                <c:pt idx="222">
                  <c:v>-6.61</c:v>
                </c:pt>
                <c:pt idx="223">
                  <c:v>-6.61</c:v>
                </c:pt>
                <c:pt idx="224">
                  <c:v>-6.61</c:v>
                </c:pt>
                <c:pt idx="225">
                  <c:v>-6.61</c:v>
                </c:pt>
                <c:pt idx="226">
                  <c:v>-6.61</c:v>
                </c:pt>
                <c:pt idx="227">
                  <c:v>-6.61</c:v>
                </c:pt>
                <c:pt idx="228">
                  <c:v>-6.61</c:v>
                </c:pt>
                <c:pt idx="229">
                  <c:v>-6.61</c:v>
                </c:pt>
                <c:pt idx="230">
                  <c:v>-6.61</c:v>
                </c:pt>
                <c:pt idx="231">
                  <c:v>-6.61</c:v>
                </c:pt>
                <c:pt idx="232">
                  <c:v>-6.61</c:v>
                </c:pt>
                <c:pt idx="233">
                  <c:v>-6.61</c:v>
                </c:pt>
                <c:pt idx="234">
                  <c:v>-6.61</c:v>
                </c:pt>
                <c:pt idx="235">
                  <c:v>-6.61</c:v>
                </c:pt>
                <c:pt idx="236">
                  <c:v>-6.61</c:v>
                </c:pt>
                <c:pt idx="237">
                  <c:v>-6.61</c:v>
                </c:pt>
                <c:pt idx="238">
                  <c:v>-6.61</c:v>
                </c:pt>
                <c:pt idx="239">
                  <c:v>-6.61</c:v>
                </c:pt>
                <c:pt idx="240">
                  <c:v>-6.61</c:v>
                </c:pt>
                <c:pt idx="241">
                  <c:v>-6.61</c:v>
                </c:pt>
                <c:pt idx="242">
                  <c:v>-6.61</c:v>
                </c:pt>
                <c:pt idx="243">
                  <c:v>-6.61</c:v>
                </c:pt>
                <c:pt idx="244">
                  <c:v>-6.61</c:v>
                </c:pt>
                <c:pt idx="245">
                  <c:v>-6.61</c:v>
                </c:pt>
                <c:pt idx="246">
                  <c:v>-6.61</c:v>
                </c:pt>
                <c:pt idx="247">
                  <c:v>-6.61</c:v>
                </c:pt>
                <c:pt idx="248">
                  <c:v>-6.61</c:v>
                </c:pt>
                <c:pt idx="249">
                  <c:v>-6.61</c:v>
                </c:pt>
                <c:pt idx="250">
                  <c:v>-6.61</c:v>
                </c:pt>
                <c:pt idx="251">
                  <c:v>-6.61</c:v>
                </c:pt>
                <c:pt idx="252">
                  <c:v>-6.61</c:v>
                </c:pt>
                <c:pt idx="253">
                  <c:v>-6.61</c:v>
                </c:pt>
                <c:pt idx="254">
                  <c:v>-6.61</c:v>
                </c:pt>
                <c:pt idx="255">
                  <c:v>-6.61</c:v>
                </c:pt>
                <c:pt idx="256">
                  <c:v>-6.61</c:v>
                </c:pt>
                <c:pt idx="257">
                  <c:v>-6.61</c:v>
                </c:pt>
                <c:pt idx="258">
                  <c:v>-6.61</c:v>
                </c:pt>
                <c:pt idx="259">
                  <c:v>-6.61</c:v>
                </c:pt>
                <c:pt idx="260">
                  <c:v>-6.61</c:v>
                </c:pt>
                <c:pt idx="261">
                  <c:v>-6.61</c:v>
                </c:pt>
                <c:pt idx="262">
                  <c:v>-6.61</c:v>
                </c:pt>
                <c:pt idx="263">
                  <c:v>-6.61</c:v>
                </c:pt>
                <c:pt idx="264">
                  <c:v>-6.61</c:v>
                </c:pt>
                <c:pt idx="265">
                  <c:v>-6.61</c:v>
                </c:pt>
                <c:pt idx="266">
                  <c:v>-6.61</c:v>
                </c:pt>
                <c:pt idx="267">
                  <c:v>-6.61</c:v>
                </c:pt>
                <c:pt idx="268">
                  <c:v>-6.61</c:v>
                </c:pt>
                <c:pt idx="269">
                  <c:v>-6.61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AFA-4EE6-9FF8-76AA352FD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in val="41791"/>
        </c:scaling>
        <c:delete val="0"/>
        <c:axPos val="b"/>
        <c:numFmt formatCode="yyyy\-mm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</c:dateAx>
      <c:valAx>
        <c:axId val="836681224"/>
        <c:scaling>
          <c:orientation val="minMax"/>
          <c:max val="3"/>
          <c:min val="-3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51950965124798"/>
          <c:y val="5.5628728227153423E-2"/>
          <c:w val="0.80517952878016119"/>
          <c:h val="9.88625078033109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3479490683499273"/>
          <c:w val="0.84003002219031453"/>
          <c:h val="0.62400945749549896"/>
        </c:manualLayout>
      </c:layout>
      <c:lineChart>
        <c:grouping val="standard"/>
        <c:varyColors val="0"/>
        <c:ser>
          <c:idx val="1"/>
          <c:order val="0"/>
          <c:tx>
            <c:strRef>
              <c:f>PPI近月预测另类!$Y$6:$Y$7</c:f>
              <c:strCache>
                <c:ptCount val="2"/>
                <c:pt idx="0">
                  <c:v>环比预测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PPI近月预测另类!$W$8:$W$124</c:f>
              <c:numCache>
                <c:formatCode>yyyy\-mm;@</c:formatCode>
                <c:ptCount val="11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</c:numCache>
            </c:numRef>
          </c:cat>
          <c:val>
            <c:numRef>
              <c:f>PPI近月预测另类!$Y$8:$Y$124</c:f>
              <c:numCache>
                <c:formatCode>0.00</c:formatCode>
                <c:ptCount val="117"/>
                <c:pt idx="0">
                  <c:v>-0.22200166880531214</c:v>
                </c:pt>
                <c:pt idx="1">
                  <c:v>-0.38045650726084151</c:v>
                </c:pt>
                <c:pt idx="2">
                  <c:v>-0.35870584054136762</c:v>
                </c:pt>
                <c:pt idx="3">
                  <c:v>-7.6948154941072808E-2</c:v>
                </c:pt>
                <c:pt idx="4">
                  <c:v>5.7189627201220873E-2</c:v>
                </c:pt>
                <c:pt idx="5">
                  <c:v>0.11223680158131261</c:v>
                </c:pt>
                <c:pt idx="6">
                  <c:v>2.372242394270118E-2</c:v>
                </c:pt>
                <c:pt idx="7">
                  <c:v>-0.22918923465022201</c:v>
                </c:pt>
                <c:pt idx="8">
                  <c:v>-0.52996513865676043</c:v>
                </c:pt>
                <c:pt idx="9">
                  <c:v>-0.48959643537966774</c:v>
                </c:pt>
                <c:pt idx="10">
                  <c:v>-0.37589225825784572</c:v>
                </c:pt>
                <c:pt idx="11">
                  <c:v>-0.57677318743362149</c:v>
                </c:pt>
                <c:pt idx="12">
                  <c:v>-1.2069827288671011</c:v>
                </c:pt>
                <c:pt idx="13">
                  <c:v>-0.73315128332866142</c:v>
                </c:pt>
                <c:pt idx="14">
                  <c:v>6.4363278983362193E-2</c:v>
                </c:pt>
                <c:pt idx="15">
                  <c:v>-5.6956108564741259E-2</c:v>
                </c:pt>
                <c:pt idx="16">
                  <c:v>0.16381394426453944</c:v>
                </c:pt>
                <c:pt idx="17">
                  <c:v>-0.11208738686579488</c:v>
                </c:pt>
                <c:pt idx="18">
                  <c:v>-0.84367651839999214</c:v>
                </c:pt>
                <c:pt idx="19">
                  <c:v>-0.81013990707009209</c:v>
                </c:pt>
                <c:pt idx="20">
                  <c:v>-0.46610747469991748</c:v>
                </c:pt>
                <c:pt idx="21">
                  <c:v>-0.33365246193207293</c:v>
                </c:pt>
                <c:pt idx="22">
                  <c:v>-0.48807209094349707</c:v>
                </c:pt>
                <c:pt idx="23">
                  <c:v>-0.56596772899493597</c:v>
                </c:pt>
                <c:pt idx="24">
                  <c:v>-0.14545719169406013</c:v>
                </c:pt>
                <c:pt idx="25">
                  <c:v>2.1006565785114811E-3</c:v>
                </c:pt>
                <c:pt idx="26">
                  <c:v>0.71042631805634215</c:v>
                </c:pt>
                <c:pt idx="27">
                  <c:v>1.1954133225870491</c:v>
                </c:pt>
                <c:pt idx="28">
                  <c:v>0.52642436876705068</c:v>
                </c:pt>
                <c:pt idx="29">
                  <c:v>-0.1721560354161315</c:v>
                </c:pt>
                <c:pt idx="30">
                  <c:v>0.24009403624968306</c:v>
                </c:pt>
                <c:pt idx="31">
                  <c:v>0.33513059056907224</c:v>
                </c:pt>
                <c:pt idx="32">
                  <c:v>0.4379393560873226</c:v>
                </c:pt>
                <c:pt idx="33">
                  <c:v>1.0378669764879871</c:v>
                </c:pt>
                <c:pt idx="34">
                  <c:v>1.5273340839874627</c:v>
                </c:pt>
                <c:pt idx="35">
                  <c:v>1.4590944589402473</c:v>
                </c:pt>
                <c:pt idx="36">
                  <c:v>0.82488313042092376</c:v>
                </c:pt>
                <c:pt idx="37">
                  <c:v>0.44800047049986141</c:v>
                </c:pt>
                <c:pt idx="38">
                  <c:v>0.23660489550307662</c:v>
                </c:pt>
                <c:pt idx="39">
                  <c:v>-0.20213710966112391</c:v>
                </c:pt>
                <c:pt idx="40">
                  <c:v>-0.2255980777511159</c:v>
                </c:pt>
                <c:pt idx="41">
                  <c:v>-0.13083836722162695</c:v>
                </c:pt>
                <c:pt idx="42">
                  <c:v>0.2248658998756265</c:v>
                </c:pt>
                <c:pt idx="43">
                  <c:v>0.83612210080077576</c:v>
                </c:pt>
                <c:pt idx="44">
                  <c:v>0.80924120242193076</c:v>
                </c:pt>
                <c:pt idx="45">
                  <c:v>0.56466639696386645</c:v>
                </c:pt>
                <c:pt idx="46">
                  <c:v>0.60351870466395019</c:v>
                </c:pt>
                <c:pt idx="47">
                  <c:v>0.7391175724989576</c:v>
                </c:pt>
                <c:pt idx="48">
                  <c:v>0.12294187421859575</c:v>
                </c:pt>
                <c:pt idx="49">
                  <c:v>-0.19950770510634586</c:v>
                </c:pt>
                <c:pt idx="50">
                  <c:v>-0.3743780471133768</c:v>
                </c:pt>
                <c:pt idx="51">
                  <c:v>-0.23429781271586186</c:v>
                </c:pt>
                <c:pt idx="52">
                  <c:v>0.49676710804380153</c:v>
                </c:pt>
                <c:pt idx="53">
                  <c:v>0.53327549999372215</c:v>
                </c:pt>
                <c:pt idx="54">
                  <c:v>0.20257537700724026</c:v>
                </c:pt>
                <c:pt idx="55">
                  <c:v>0.45045410401402108</c:v>
                </c:pt>
                <c:pt idx="56">
                  <c:v>0.63652730011489644</c:v>
                </c:pt>
                <c:pt idx="57">
                  <c:v>0.4353262245303634</c:v>
                </c:pt>
                <c:pt idx="58">
                  <c:v>-0.47711133393637645</c:v>
                </c:pt>
                <c:pt idx="59">
                  <c:v>-1.3007094755491349</c:v>
                </c:pt>
                <c:pt idx="60">
                  <c:v>-0.88567274610834812</c:v>
                </c:pt>
                <c:pt idx="61">
                  <c:v>-4.4654717345355241E-2</c:v>
                </c:pt>
                <c:pt idx="62">
                  <c:v>0.47674637460554592</c:v>
                </c:pt>
                <c:pt idx="63">
                  <c:v>0.3777521794962983</c:v>
                </c:pt>
                <c:pt idx="64">
                  <c:v>0.12750149929791788</c:v>
                </c:pt>
                <c:pt idx="65">
                  <c:v>-0.38452859722730387</c:v>
                </c:pt>
                <c:pt idx="66">
                  <c:v>-9.2938681311207291E-2</c:v>
                </c:pt>
                <c:pt idx="67">
                  <c:v>-0.10493183552935416</c:v>
                </c:pt>
                <c:pt idx="68">
                  <c:v>4.0799742525555252E-2</c:v>
                </c:pt>
                <c:pt idx="69">
                  <c:v>-2.0467744483714176E-3</c:v>
                </c:pt>
                <c:pt idx="70">
                  <c:v>-0.11489170302406847</c:v>
                </c:pt>
                <c:pt idx="71">
                  <c:v>6.8180433186596945E-2</c:v>
                </c:pt>
                <c:pt idx="72">
                  <c:v>0.10572616169170915</c:v>
                </c:pt>
                <c:pt idx="73">
                  <c:v>-0.48235119252931608</c:v>
                </c:pt>
                <c:pt idx="74">
                  <c:v>-1.0743929228544327</c:v>
                </c:pt>
                <c:pt idx="75">
                  <c:v>-1.2165633960422848</c:v>
                </c:pt>
                <c:pt idx="76">
                  <c:v>-0.16158470139931613</c:v>
                </c:pt>
                <c:pt idx="77">
                  <c:v>0.52806155059652993</c:v>
                </c:pt>
                <c:pt idx="78">
                  <c:v>0.54692181022163666</c:v>
                </c:pt>
                <c:pt idx="79">
                  <c:v>0.33072313516559793</c:v>
                </c:pt>
                <c:pt idx="80">
                  <c:v>0.18157781098908254</c:v>
                </c:pt>
                <c:pt idx="81">
                  <c:v>0.17146777712234207</c:v>
                </c:pt>
                <c:pt idx="82">
                  <c:v>0.50746478479783652</c:v>
                </c:pt>
                <c:pt idx="83">
                  <c:v>1.025365470086417</c:v>
                </c:pt>
                <c:pt idx="84">
                  <c:v>0.86433336373865255</c:v>
                </c:pt>
                <c:pt idx="85">
                  <c:v>0.71739818875695438</c:v>
                </c:pt>
                <c:pt idx="86">
                  <c:v>0.99451213816364881</c:v>
                </c:pt>
                <c:pt idx="87">
                  <c:v>0.92938754977566629</c:v>
                </c:pt>
                <c:pt idx="88">
                  <c:v>1.2055503900963778</c:v>
                </c:pt>
                <c:pt idx="89">
                  <c:v>0.44745239815662513</c:v>
                </c:pt>
                <c:pt idx="90">
                  <c:v>0.30965674333879734</c:v>
                </c:pt>
                <c:pt idx="91">
                  <c:v>0.4075957369992011</c:v>
                </c:pt>
                <c:pt idx="92">
                  <c:v>0.81678405120015529</c:v>
                </c:pt>
                <c:pt idx="93">
                  <c:v>1.8899088235315533</c:v>
                </c:pt>
                <c:pt idx="94">
                  <c:v>-9.8757403772678623E-2</c:v>
                </c:pt>
                <c:pt idx="95">
                  <c:v>-1.4129065319569203</c:v>
                </c:pt>
                <c:pt idx="96">
                  <c:v>-0.37890935310812723</c:v>
                </c:pt>
                <c:pt idx="97">
                  <c:v>0.56161046266618309</c:v>
                </c:pt>
                <c:pt idx="98">
                  <c:v>1.0989036195168354</c:v>
                </c:pt>
                <c:pt idx="99">
                  <c:v>0.47182667217984575</c:v>
                </c:pt>
                <c:pt idx="100">
                  <c:v>8.48621022691326E-3</c:v>
                </c:pt>
                <c:pt idx="101">
                  <c:v>0.10370656601065179</c:v>
                </c:pt>
                <c:pt idx="102">
                  <c:v>-0.94444922870798809</c:v>
                </c:pt>
                <c:pt idx="103">
                  <c:v>-0.86779582556845636</c:v>
                </c:pt>
                <c:pt idx="104">
                  <c:v>-2.7484649764300956E-2</c:v>
                </c:pt>
                <c:pt idx="105">
                  <c:v>-1.6708160233743441E-2</c:v>
                </c:pt>
                <c:pt idx="106">
                  <c:v>-0.10795238916517515</c:v>
                </c:pt>
                <c:pt idx="107">
                  <c:v>-1.8266689818848089E-2</c:v>
                </c:pt>
                <c:pt idx="108">
                  <c:v>7.1119972874728668E-3</c:v>
                </c:pt>
                <c:pt idx="109">
                  <c:v>9.8018168736002456E-3</c:v>
                </c:pt>
                <c:pt idx="110">
                  <c:v>8.6777658044709854E-2</c:v>
                </c:pt>
                <c:pt idx="111">
                  <c:v>-0.21740220144009964</c:v>
                </c:pt>
                <c:pt idx="112">
                  <c:v>-0.59439868493896342</c:v>
                </c:pt>
                <c:pt idx="113">
                  <c:v>-0.49028604422850514</c:v>
                </c:pt>
                <c:pt idx="114">
                  <c:v>9.3184373164008807E-2</c:v>
                </c:pt>
                <c:pt idx="115">
                  <c:v>0.54125325413646308</c:v>
                </c:pt>
                <c:pt idx="116">
                  <c:v>0.57905739970258152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AE-47FE-94F6-517C3CAA3C91}"/>
            </c:ext>
          </c:extLst>
        </c:ser>
        <c:ser>
          <c:idx val="0"/>
          <c:order val="1"/>
          <c:tx>
            <c:strRef>
              <c:f>PPI近月预测另类!$X$6:$X$7</c:f>
              <c:strCache>
                <c:ptCount val="2"/>
                <c:pt idx="0">
                  <c:v>实际环比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PPI近月预测另类!$W$8:$W$124</c:f>
              <c:numCache>
                <c:formatCode>yyyy\-mm;@</c:formatCode>
                <c:ptCount val="11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</c:numCache>
            </c:numRef>
          </c:cat>
          <c:val>
            <c:numRef>
              <c:f>PPI近月预测另类!$X$8:$X$124</c:f>
              <c:numCache>
                <c:formatCode>###,###,###,###,##0.00</c:formatCode>
                <c:ptCount val="117"/>
                <c:pt idx="0">
                  <c:v>-0.05</c:v>
                </c:pt>
                <c:pt idx="1">
                  <c:v>-0.2</c:v>
                </c:pt>
                <c:pt idx="2">
                  <c:v>-0.3</c:v>
                </c:pt>
                <c:pt idx="3">
                  <c:v>-0.24740000000000001</c:v>
                </c:pt>
                <c:pt idx="4">
                  <c:v>-5.5100000000000003E-2</c:v>
                </c:pt>
                <c:pt idx="5">
                  <c:v>-0.21379999999999999</c:v>
                </c:pt>
                <c:pt idx="6">
                  <c:v>-9.2600000000000002E-2</c:v>
                </c:pt>
                <c:pt idx="7">
                  <c:v>-0.1978</c:v>
                </c:pt>
                <c:pt idx="8">
                  <c:v>-0.4</c:v>
                </c:pt>
                <c:pt idx="9">
                  <c:v>-0.4</c:v>
                </c:pt>
                <c:pt idx="10">
                  <c:v>-0.49259999999999998</c:v>
                </c:pt>
                <c:pt idx="11">
                  <c:v>-0.62970000000000004</c:v>
                </c:pt>
                <c:pt idx="12">
                  <c:v>-1.0909</c:v>
                </c:pt>
                <c:pt idx="13">
                  <c:v>-0.73060000000000003</c:v>
                </c:pt>
                <c:pt idx="14">
                  <c:v>-7.1800000000000003E-2</c:v>
                </c:pt>
                <c:pt idx="15">
                  <c:v>-0.26019999999999999</c:v>
                </c:pt>
                <c:pt idx="16">
                  <c:v>-9.1200000000000003E-2</c:v>
                </c:pt>
                <c:pt idx="17">
                  <c:v>-0.42909999999999998</c:v>
                </c:pt>
                <c:pt idx="18">
                  <c:v>-0.67589999999999995</c:v>
                </c:pt>
                <c:pt idx="19">
                  <c:v>-0.78159999999999996</c:v>
                </c:pt>
                <c:pt idx="20">
                  <c:v>-0.40150000000000002</c:v>
                </c:pt>
                <c:pt idx="21">
                  <c:v>-0.4</c:v>
                </c:pt>
                <c:pt idx="22">
                  <c:v>-0.5</c:v>
                </c:pt>
                <c:pt idx="23">
                  <c:v>-0.6</c:v>
                </c:pt>
                <c:pt idx="24">
                  <c:v>-0.5</c:v>
                </c:pt>
                <c:pt idx="25">
                  <c:v>-0.3</c:v>
                </c:pt>
                <c:pt idx="26">
                  <c:v>0.5</c:v>
                </c:pt>
                <c:pt idx="27">
                  <c:v>0.7</c:v>
                </c:pt>
                <c:pt idx="28">
                  <c:v>0.5</c:v>
                </c:pt>
                <c:pt idx="29">
                  <c:v>-0.2</c:v>
                </c:pt>
                <c:pt idx="30">
                  <c:v>0.2</c:v>
                </c:pt>
                <c:pt idx="31">
                  <c:v>0.2</c:v>
                </c:pt>
                <c:pt idx="32">
                  <c:v>0.5</c:v>
                </c:pt>
                <c:pt idx="33">
                  <c:v>0.7</c:v>
                </c:pt>
                <c:pt idx="34">
                  <c:v>1.5</c:v>
                </c:pt>
                <c:pt idx="35">
                  <c:v>1.6</c:v>
                </c:pt>
                <c:pt idx="36">
                  <c:v>0.8</c:v>
                </c:pt>
                <c:pt idx="37">
                  <c:v>0.6</c:v>
                </c:pt>
                <c:pt idx="38">
                  <c:v>0.3</c:v>
                </c:pt>
                <c:pt idx="39">
                  <c:v>-0.4</c:v>
                </c:pt>
                <c:pt idx="40">
                  <c:v>-0.3</c:v>
                </c:pt>
                <c:pt idx="41">
                  <c:v>-0.2</c:v>
                </c:pt>
                <c:pt idx="42">
                  <c:v>0.2</c:v>
                </c:pt>
                <c:pt idx="43">
                  <c:v>0.9</c:v>
                </c:pt>
                <c:pt idx="44">
                  <c:v>1</c:v>
                </c:pt>
                <c:pt idx="45">
                  <c:v>0.7</c:v>
                </c:pt>
                <c:pt idx="46">
                  <c:v>0.5</c:v>
                </c:pt>
                <c:pt idx="47">
                  <c:v>0.8</c:v>
                </c:pt>
                <c:pt idx="48">
                  <c:v>0.3</c:v>
                </c:pt>
                <c:pt idx="49">
                  <c:v>-0.1</c:v>
                </c:pt>
                <c:pt idx="50">
                  <c:v>-0.2</c:v>
                </c:pt>
                <c:pt idx="51">
                  <c:v>-0.2</c:v>
                </c:pt>
                <c:pt idx="52">
                  <c:v>0.4</c:v>
                </c:pt>
                <c:pt idx="53">
                  <c:v>0.3</c:v>
                </c:pt>
                <c:pt idx="54">
                  <c:v>0.1</c:v>
                </c:pt>
                <c:pt idx="55">
                  <c:v>0.4</c:v>
                </c:pt>
                <c:pt idx="56">
                  <c:v>0.6</c:v>
                </c:pt>
                <c:pt idx="57">
                  <c:v>0.4</c:v>
                </c:pt>
                <c:pt idx="58">
                  <c:v>-0.2</c:v>
                </c:pt>
                <c:pt idx="59">
                  <c:v>-1</c:v>
                </c:pt>
                <c:pt idx="60">
                  <c:v>-0.6</c:v>
                </c:pt>
                <c:pt idx="61">
                  <c:v>-0.1</c:v>
                </c:pt>
                <c:pt idx="62">
                  <c:v>0.1</c:v>
                </c:pt>
                <c:pt idx="63">
                  <c:v>0.3</c:v>
                </c:pt>
                <c:pt idx="64">
                  <c:v>0.2</c:v>
                </c:pt>
                <c:pt idx="65">
                  <c:v>-0.3</c:v>
                </c:pt>
                <c:pt idx="66">
                  <c:v>-0.2</c:v>
                </c:pt>
                <c:pt idx="67">
                  <c:v>-0.1</c:v>
                </c:pt>
                <c:pt idx="68">
                  <c:v>0.1</c:v>
                </c:pt>
                <c:pt idx="69">
                  <c:v>0.1</c:v>
                </c:pt>
                <c:pt idx="70">
                  <c:v>-0.1</c:v>
                </c:pt>
                <c:pt idx="71">
                  <c:v>0</c:v>
                </c:pt>
                <c:pt idx="72">
                  <c:v>0</c:v>
                </c:pt>
                <c:pt idx="73">
                  <c:v>-0.5</c:v>
                </c:pt>
                <c:pt idx="74">
                  <c:v>-1</c:v>
                </c:pt>
                <c:pt idx="75">
                  <c:v>-1.3</c:v>
                </c:pt>
                <c:pt idx="76">
                  <c:v>-0.4</c:v>
                </c:pt>
                <c:pt idx="77">
                  <c:v>0.4</c:v>
                </c:pt>
                <c:pt idx="78">
                  <c:v>0.4</c:v>
                </c:pt>
                <c:pt idx="79">
                  <c:v>0.3</c:v>
                </c:pt>
                <c:pt idx="80">
                  <c:v>0.1</c:v>
                </c:pt>
                <c:pt idx="81">
                  <c:v>0</c:v>
                </c:pt>
                <c:pt idx="82">
                  <c:v>0.5</c:v>
                </c:pt>
                <c:pt idx="83">
                  <c:v>1.1000000000000001</c:v>
                </c:pt>
                <c:pt idx="84">
                  <c:v>1</c:v>
                </c:pt>
                <c:pt idx="85">
                  <c:v>0.8</c:v>
                </c:pt>
                <c:pt idx="86">
                  <c:v>1.6</c:v>
                </c:pt>
                <c:pt idx="87">
                  <c:v>0.9</c:v>
                </c:pt>
                <c:pt idx="88">
                  <c:v>1.6</c:v>
                </c:pt>
                <c:pt idx="89">
                  <c:v>0.3</c:v>
                </c:pt>
                <c:pt idx="90">
                  <c:v>0.5</c:v>
                </c:pt>
                <c:pt idx="91">
                  <c:v>0.7</c:v>
                </c:pt>
                <c:pt idx="92">
                  <c:v>1.2</c:v>
                </c:pt>
                <c:pt idx="93">
                  <c:v>2.5</c:v>
                </c:pt>
                <c:pt idx="94">
                  <c:v>0</c:v>
                </c:pt>
                <c:pt idx="95">
                  <c:v>-1.2</c:v>
                </c:pt>
                <c:pt idx="96">
                  <c:v>-0.2</c:v>
                </c:pt>
                <c:pt idx="97">
                  <c:v>0.5</c:v>
                </c:pt>
                <c:pt idx="98">
                  <c:v>1.1000000000000001</c:v>
                </c:pt>
                <c:pt idx="99">
                  <c:v>0.6</c:v>
                </c:pt>
                <c:pt idx="100">
                  <c:v>0.1</c:v>
                </c:pt>
                <c:pt idx="101">
                  <c:v>0</c:v>
                </c:pt>
                <c:pt idx="102">
                  <c:v>-1.3</c:v>
                </c:pt>
                <c:pt idx="103">
                  <c:v>-1.2</c:v>
                </c:pt>
                <c:pt idx="104">
                  <c:v>-0.1</c:v>
                </c:pt>
                <c:pt idx="105">
                  <c:v>0.2</c:v>
                </c:pt>
                <c:pt idx="106">
                  <c:v>0.1</c:v>
                </c:pt>
                <c:pt idx="107">
                  <c:v>-0.5</c:v>
                </c:pt>
                <c:pt idx="108">
                  <c:v>-0.4</c:v>
                </c:pt>
                <c:pt idx="109">
                  <c:v>0</c:v>
                </c:pt>
                <c:pt idx="110">
                  <c:v>0</c:v>
                </c:pt>
                <c:pt idx="111">
                  <c:v>-0.5</c:v>
                </c:pt>
                <c:pt idx="112">
                  <c:v>-0.9</c:v>
                </c:pt>
                <c:pt idx="113">
                  <c:v>-0.8</c:v>
                </c:pt>
                <c:pt idx="114">
                  <c:v>-0.2</c:v>
                </c:pt>
                <c:pt idx="115">
                  <c:v>0.2</c:v>
                </c:pt>
                <c:pt idx="116">
                  <c:v>0.4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AE-47FE-94F6-517C3CAA3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</c:lineChart>
      <c:dateAx>
        <c:axId val="836683968"/>
        <c:scaling>
          <c:orientation val="minMax"/>
          <c:max val="45199"/>
          <c:min val="41670"/>
        </c:scaling>
        <c:delete val="0"/>
        <c:axPos val="b"/>
        <c:numFmt formatCode="yyyy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  <c:majorUnit val="4"/>
        <c:majorTimeUnit val="months"/>
      </c:dateAx>
      <c:valAx>
        <c:axId val="83668122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519501169843036"/>
          <c:y val="6.1498351885025726E-2"/>
          <c:w val="0.80517952878016119"/>
          <c:h val="0.14239994794039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4521591749704493"/>
          <c:w val="0.8580465665607635"/>
          <c:h val="0.61358823932454321"/>
        </c:manualLayout>
      </c:layout>
      <c:lineChart>
        <c:grouping val="standard"/>
        <c:varyColors val="0"/>
        <c:ser>
          <c:idx val="2"/>
          <c:order val="0"/>
          <c:tx>
            <c:strRef>
              <c:f>PPI近月预测另类!$Z$6:$Z$7</c:f>
              <c:strCache>
                <c:ptCount val="2"/>
                <c:pt idx="0">
                  <c:v>实际同比</c:v>
                </c:pt>
              </c:strCache>
            </c:strRef>
          </c:tx>
          <c:spPr>
            <a:ln w="22225" cap="rnd" cmpd="sng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PPI近月预测另类!$W$8:$W$124</c:f>
              <c:numCache>
                <c:formatCode>yyyy\-mm;@</c:formatCode>
                <c:ptCount val="11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</c:numCache>
            </c:numRef>
          </c:cat>
          <c:val>
            <c:numRef>
              <c:f>PPI近月预测另类!$Z$8:$Z$124</c:f>
              <c:numCache>
                <c:formatCode>###,###,###,###,##0.00</c:formatCode>
                <c:ptCount val="117"/>
                <c:pt idx="0">
                  <c:v>-1.64</c:v>
                </c:pt>
                <c:pt idx="1">
                  <c:v>-2</c:v>
                </c:pt>
                <c:pt idx="2">
                  <c:v>-2.3018999999999998</c:v>
                </c:pt>
                <c:pt idx="3">
                  <c:v>-2.0042</c:v>
                </c:pt>
                <c:pt idx="4">
                  <c:v>-1.4463999999999999</c:v>
                </c:pt>
                <c:pt idx="5">
                  <c:v>-1.1092</c:v>
                </c:pt>
                <c:pt idx="6">
                  <c:v>-0.86880000000000002</c:v>
                </c:pt>
                <c:pt idx="7">
                  <c:v>-1.2038</c:v>
                </c:pt>
                <c:pt idx="8">
                  <c:v>-1.7996000000000001</c:v>
                </c:pt>
                <c:pt idx="9">
                  <c:v>-2.2427999999999999</c:v>
                </c:pt>
                <c:pt idx="10">
                  <c:v>-2.6928000000000001</c:v>
                </c:pt>
                <c:pt idx="11">
                  <c:v>-3.3151999999999999</c:v>
                </c:pt>
                <c:pt idx="12">
                  <c:v>-4.3201999999999998</c:v>
                </c:pt>
                <c:pt idx="13">
                  <c:v>-4.7976000000000001</c:v>
                </c:pt>
                <c:pt idx="14">
                  <c:v>-4.5602999999999998</c:v>
                </c:pt>
                <c:pt idx="15">
                  <c:v>-4.5724999999999998</c:v>
                </c:pt>
                <c:pt idx="16">
                  <c:v>-4.6070000000000002</c:v>
                </c:pt>
                <c:pt idx="17">
                  <c:v>-4.8135000000000003</c:v>
                </c:pt>
                <c:pt idx="18">
                  <c:v>-5.3692000000000002</c:v>
                </c:pt>
                <c:pt idx="19">
                  <c:v>-5.9226999999999999</c:v>
                </c:pt>
                <c:pt idx="20">
                  <c:v>-5.9450000000000003</c:v>
                </c:pt>
                <c:pt idx="21">
                  <c:v>-5.9</c:v>
                </c:pt>
                <c:pt idx="22">
                  <c:v>-5.9</c:v>
                </c:pt>
                <c:pt idx="23">
                  <c:v>-5.9</c:v>
                </c:pt>
                <c:pt idx="24">
                  <c:v>-5.3</c:v>
                </c:pt>
                <c:pt idx="25">
                  <c:v>-4.9000000000000004</c:v>
                </c:pt>
                <c:pt idx="26">
                  <c:v>-4.3</c:v>
                </c:pt>
                <c:pt idx="27">
                  <c:v>-3.4</c:v>
                </c:pt>
                <c:pt idx="28">
                  <c:v>-2.8</c:v>
                </c:pt>
                <c:pt idx="29">
                  <c:v>-2.6</c:v>
                </c:pt>
                <c:pt idx="30">
                  <c:v>-1.7</c:v>
                </c:pt>
                <c:pt idx="31">
                  <c:v>-0.8</c:v>
                </c:pt>
                <c:pt idx="32">
                  <c:v>0.1</c:v>
                </c:pt>
                <c:pt idx="33">
                  <c:v>1.2</c:v>
                </c:pt>
                <c:pt idx="34">
                  <c:v>3.3</c:v>
                </c:pt>
                <c:pt idx="35">
                  <c:v>5.5</c:v>
                </c:pt>
                <c:pt idx="36">
                  <c:v>6.9</c:v>
                </c:pt>
                <c:pt idx="37">
                  <c:v>7.8</c:v>
                </c:pt>
                <c:pt idx="38">
                  <c:v>7.6</c:v>
                </c:pt>
                <c:pt idx="39">
                  <c:v>6.4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6.3</c:v>
                </c:pt>
                <c:pt idx="44">
                  <c:v>6.9</c:v>
                </c:pt>
                <c:pt idx="45">
                  <c:v>6.9</c:v>
                </c:pt>
                <c:pt idx="46">
                  <c:v>5.8</c:v>
                </c:pt>
                <c:pt idx="47">
                  <c:v>4.9000000000000004</c:v>
                </c:pt>
                <c:pt idx="48">
                  <c:v>4.3</c:v>
                </c:pt>
                <c:pt idx="49">
                  <c:v>3.7</c:v>
                </c:pt>
                <c:pt idx="50">
                  <c:v>3.1</c:v>
                </c:pt>
                <c:pt idx="51">
                  <c:v>3.4</c:v>
                </c:pt>
                <c:pt idx="52">
                  <c:v>4.0999999999999996</c:v>
                </c:pt>
                <c:pt idx="53">
                  <c:v>4.7</c:v>
                </c:pt>
                <c:pt idx="54">
                  <c:v>4.5999999999999996</c:v>
                </c:pt>
                <c:pt idx="55">
                  <c:v>4.0999999999999996</c:v>
                </c:pt>
                <c:pt idx="56">
                  <c:v>3.6</c:v>
                </c:pt>
                <c:pt idx="57">
                  <c:v>3.3</c:v>
                </c:pt>
                <c:pt idx="58">
                  <c:v>2.7</c:v>
                </c:pt>
                <c:pt idx="59">
                  <c:v>0.9</c:v>
                </c:pt>
                <c:pt idx="60">
                  <c:v>0.1</c:v>
                </c:pt>
                <c:pt idx="61">
                  <c:v>0.1</c:v>
                </c:pt>
                <c:pt idx="62">
                  <c:v>0.4</c:v>
                </c:pt>
                <c:pt idx="63">
                  <c:v>0.9</c:v>
                </c:pt>
                <c:pt idx="64">
                  <c:v>0.6</c:v>
                </c:pt>
                <c:pt idx="65">
                  <c:v>0</c:v>
                </c:pt>
                <c:pt idx="66">
                  <c:v>-0.3</c:v>
                </c:pt>
                <c:pt idx="67">
                  <c:v>-0.8</c:v>
                </c:pt>
                <c:pt idx="68">
                  <c:v>-1.2</c:v>
                </c:pt>
                <c:pt idx="69">
                  <c:v>-1.6</c:v>
                </c:pt>
                <c:pt idx="70">
                  <c:v>-1.4</c:v>
                </c:pt>
                <c:pt idx="71">
                  <c:v>-0.5</c:v>
                </c:pt>
                <c:pt idx="72">
                  <c:v>0.1</c:v>
                </c:pt>
                <c:pt idx="73">
                  <c:v>-0.4</c:v>
                </c:pt>
                <c:pt idx="74">
                  <c:v>-1.5</c:v>
                </c:pt>
                <c:pt idx="75">
                  <c:v>-3.1</c:v>
                </c:pt>
                <c:pt idx="76">
                  <c:v>-3.7</c:v>
                </c:pt>
                <c:pt idx="77">
                  <c:v>-3</c:v>
                </c:pt>
                <c:pt idx="78">
                  <c:v>-2.4</c:v>
                </c:pt>
                <c:pt idx="79">
                  <c:v>-2</c:v>
                </c:pt>
                <c:pt idx="80">
                  <c:v>-2.1</c:v>
                </c:pt>
                <c:pt idx="81">
                  <c:v>-2.1</c:v>
                </c:pt>
                <c:pt idx="82">
                  <c:v>-1.5</c:v>
                </c:pt>
                <c:pt idx="83">
                  <c:v>-0.4</c:v>
                </c:pt>
                <c:pt idx="84">
                  <c:v>0.3</c:v>
                </c:pt>
                <c:pt idx="85">
                  <c:v>1.7</c:v>
                </c:pt>
                <c:pt idx="86">
                  <c:v>4.4000000000000004</c:v>
                </c:pt>
                <c:pt idx="87">
                  <c:v>6.8</c:v>
                </c:pt>
                <c:pt idx="88">
                  <c:v>9</c:v>
                </c:pt>
                <c:pt idx="89">
                  <c:v>8.8000000000000007</c:v>
                </c:pt>
                <c:pt idx="90">
                  <c:v>9</c:v>
                </c:pt>
                <c:pt idx="91">
                  <c:v>9.5</c:v>
                </c:pt>
                <c:pt idx="92">
                  <c:v>10.7</c:v>
                </c:pt>
                <c:pt idx="93">
                  <c:v>13.5</c:v>
                </c:pt>
                <c:pt idx="94">
                  <c:v>12.9</c:v>
                </c:pt>
                <c:pt idx="95">
                  <c:v>10.3</c:v>
                </c:pt>
                <c:pt idx="96">
                  <c:v>9.1</c:v>
                </c:pt>
                <c:pt idx="97">
                  <c:v>8.8000000000000007</c:v>
                </c:pt>
                <c:pt idx="98">
                  <c:v>8.3000000000000007</c:v>
                </c:pt>
                <c:pt idx="99">
                  <c:v>8</c:v>
                </c:pt>
                <c:pt idx="100">
                  <c:v>6.4</c:v>
                </c:pt>
                <c:pt idx="101">
                  <c:v>6.1</c:v>
                </c:pt>
                <c:pt idx="102">
                  <c:v>4.2</c:v>
                </c:pt>
                <c:pt idx="103">
                  <c:v>2.2999999999999998</c:v>
                </c:pt>
                <c:pt idx="104">
                  <c:v>0.9</c:v>
                </c:pt>
                <c:pt idx="105">
                  <c:v>-1.3</c:v>
                </c:pt>
                <c:pt idx="106">
                  <c:v>-1.3</c:v>
                </c:pt>
                <c:pt idx="107">
                  <c:v>-0.7</c:v>
                </c:pt>
                <c:pt idx="108">
                  <c:v>-0.8</c:v>
                </c:pt>
                <c:pt idx="109">
                  <c:v>-1.4</c:v>
                </c:pt>
                <c:pt idx="110">
                  <c:v>-2.5</c:v>
                </c:pt>
                <c:pt idx="111">
                  <c:v>-3.6</c:v>
                </c:pt>
                <c:pt idx="112">
                  <c:v>-4.5999999999999996</c:v>
                </c:pt>
                <c:pt idx="113">
                  <c:v>-5.4</c:v>
                </c:pt>
                <c:pt idx="114">
                  <c:v>-4.4000000000000004</c:v>
                </c:pt>
                <c:pt idx="115">
                  <c:v>-3</c:v>
                </c:pt>
                <c:pt idx="116">
                  <c:v>-2.5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7-4EFE-945C-5469EFFA3EA2}"/>
            </c:ext>
          </c:extLst>
        </c:ser>
        <c:ser>
          <c:idx val="3"/>
          <c:order val="1"/>
          <c:tx>
            <c:strRef>
              <c:f>PPI近月预测另类!$AA$6:$AA$7</c:f>
              <c:strCache>
                <c:ptCount val="2"/>
                <c:pt idx="0">
                  <c:v>同比预测</c:v>
                </c:pt>
              </c:strCache>
            </c:strRef>
          </c:tx>
          <c:spPr>
            <a:ln w="22225" cap="rnd" cmpd="sng">
              <a:solidFill>
                <a:srgbClr val="004E98"/>
              </a:solidFill>
              <a:prstDash val="dash"/>
              <a:round/>
            </a:ln>
          </c:spPr>
          <c:marker>
            <c:symbol val="none"/>
          </c:marker>
          <c:cat>
            <c:numRef>
              <c:f>PPI近月预测另类!$W$8:$W$124</c:f>
              <c:numCache>
                <c:formatCode>yyyy\-mm;@</c:formatCode>
                <c:ptCount val="11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  <c:pt idx="67">
                  <c:v>43708</c:v>
                </c:pt>
                <c:pt idx="68">
                  <c:v>43738</c:v>
                </c:pt>
                <c:pt idx="69">
                  <c:v>43769</c:v>
                </c:pt>
                <c:pt idx="70">
                  <c:v>43799</c:v>
                </c:pt>
                <c:pt idx="71">
                  <c:v>43830</c:v>
                </c:pt>
                <c:pt idx="72">
                  <c:v>43861</c:v>
                </c:pt>
                <c:pt idx="73">
                  <c:v>43890</c:v>
                </c:pt>
                <c:pt idx="74">
                  <c:v>43921</c:v>
                </c:pt>
                <c:pt idx="75">
                  <c:v>43951</c:v>
                </c:pt>
                <c:pt idx="76">
                  <c:v>43982</c:v>
                </c:pt>
                <c:pt idx="77">
                  <c:v>44012</c:v>
                </c:pt>
                <c:pt idx="78">
                  <c:v>44043</c:v>
                </c:pt>
                <c:pt idx="79">
                  <c:v>44074</c:v>
                </c:pt>
                <c:pt idx="80">
                  <c:v>44104</c:v>
                </c:pt>
                <c:pt idx="81">
                  <c:v>44135</c:v>
                </c:pt>
                <c:pt idx="82">
                  <c:v>44165</c:v>
                </c:pt>
                <c:pt idx="83">
                  <c:v>44196</c:v>
                </c:pt>
                <c:pt idx="84">
                  <c:v>44227</c:v>
                </c:pt>
                <c:pt idx="85">
                  <c:v>44255</c:v>
                </c:pt>
                <c:pt idx="86">
                  <c:v>44286</c:v>
                </c:pt>
                <c:pt idx="87">
                  <c:v>44316</c:v>
                </c:pt>
                <c:pt idx="88">
                  <c:v>44347</c:v>
                </c:pt>
                <c:pt idx="89">
                  <c:v>44377</c:v>
                </c:pt>
                <c:pt idx="90">
                  <c:v>44408</c:v>
                </c:pt>
                <c:pt idx="91">
                  <c:v>44439</c:v>
                </c:pt>
                <c:pt idx="92">
                  <c:v>44469</c:v>
                </c:pt>
                <c:pt idx="93">
                  <c:v>44500</c:v>
                </c:pt>
                <c:pt idx="94">
                  <c:v>44530</c:v>
                </c:pt>
                <c:pt idx="95">
                  <c:v>44561</c:v>
                </c:pt>
                <c:pt idx="96">
                  <c:v>44592</c:v>
                </c:pt>
                <c:pt idx="97">
                  <c:v>44620</c:v>
                </c:pt>
                <c:pt idx="98">
                  <c:v>44651</c:v>
                </c:pt>
                <c:pt idx="99">
                  <c:v>44681</c:v>
                </c:pt>
                <c:pt idx="100">
                  <c:v>44712</c:v>
                </c:pt>
                <c:pt idx="101">
                  <c:v>44742</c:v>
                </c:pt>
                <c:pt idx="102">
                  <c:v>44773</c:v>
                </c:pt>
                <c:pt idx="103">
                  <c:v>44804</c:v>
                </c:pt>
                <c:pt idx="104">
                  <c:v>44834</c:v>
                </c:pt>
                <c:pt idx="105">
                  <c:v>44865</c:v>
                </c:pt>
                <c:pt idx="106">
                  <c:v>44895</c:v>
                </c:pt>
                <c:pt idx="107">
                  <c:v>44926</c:v>
                </c:pt>
                <c:pt idx="108">
                  <c:v>44957</c:v>
                </c:pt>
                <c:pt idx="109">
                  <c:v>44985</c:v>
                </c:pt>
                <c:pt idx="110">
                  <c:v>45016</c:v>
                </c:pt>
                <c:pt idx="111">
                  <c:v>45046</c:v>
                </c:pt>
                <c:pt idx="112">
                  <c:v>45077</c:v>
                </c:pt>
                <c:pt idx="113">
                  <c:v>45107</c:v>
                </c:pt>
                <c:pt idx="114">
                  <c:v>45138</c:v>
                </c:pt>
                <c:pt idx="115">
                  <c:v>45169</c:v>
                </c:pt>
                <c:pt idx="116">
                  <c:v>45199</c:v>
                </c:pt>
              </c:numCache>
            </c:numRef>
          </c:cat>
          <c:val>
            <c:numRef>
              <c:f>PPI近月预测另类!$AA$8:$AA$124</c:f>
              <c:numCache>
                <c:formatCode>General</c:formatCode>
                <c:ptCount val="117"/>
                <c:pt idx="12" formatCode="0.00">
                  <c:v>-4.434386030454931</c:v>
                </c:pt>
                <c:pt idx="13" formatCode="0.00">
                  <c:v>-4.831340362310911</c:v>
                </c:pt>
                <c:pt idx="14" formatCode="0.00">
                  <c:v>-4.4496736345929264</c:v>
                </c:pt>
                <c:pt idx="15" formatCode="0.00">
                  <c:v>-4.3780901341377216</c:v>
                </c:pt>
                <c:pt idx="16" formatCode="0.00">
                  <c:v>-4.3634807262170909</c:v>
                </c:pt>
                <c:pt idx="17" formatCode="0.00">
                  <c:v>-4.509765399376775</c:v>
                </c:pt>
                <c:pt idx="18" formatCode="0.00">
                  <c:v>-5.5290860828995818</c:v>
                </c:pt>
                <c:pt idx="19" formatCode="0.00">
                  <c:v>-5.9498106005475506</c:v>
                </c:pt>
                <c:pt idx="20" formatCode="0.00">
                  <c:v>-5.9851418948753832</c:v>
                </c:pt>
                <c:pt idx="21" formatCode="0.00">
                  <c:v>-5.8823462079018185</c:v>
                </c:pt>
                <c:pt idx="22" formatCode="0.00">
                  <c:v>-5.8957181451608847</c:v>
                </c:pt>
                <c:pt idx="23" formatCode="0.00">
                  <c:v>-5.8396478957839975</c:v>
                </c:pt>
                <c:pt idx="24" formatCode="0.00">
                  <c:v>-5.0005259550275269</c:v>
                </c:pt>
                <c:pt idx="25" formatCode="0.00">
                  <c:v>-4.6010257725141486</c:v>
                </c:pt>
                <c:pt idx="26" formatCode="0.00">
                  <c:v>-4.1555682695459666</c:v>
                </c:pt>
                <c:pt idx="27" formatCode="0.00">
                  <c:v>-2.9033439512453327</c:v>
                </c:pt>
                <c:pt idx="28" formatCode="0.00">
                  <c:v>-2.802830240950783</c:v>
                </c:pt>
                <c:pt idx="29" formatCode="0.00">
                  <c:v>-2.5491741727999511</c:v>
                </c:pt>
                <c:pt idx="30" formatCode="0.00">
                  <c:v>-1.7017505405967057</c:v>
                </c:pt>
                <c:pt idx="31" formatCode="0.00">
                  <c:v>-0.59360625596724503</c:v>
                </c:pt>
                <c:pt idx="32" formatCode="0.00">
                  <c:v>3.6080705270279623E-2</c:v>
                </c:pt>
                <c:pt idx="33" formatCode="0.00">
                  <c:v>1.5450851842012696</c:v>
                </c:pt>
                <c:pt idx="34" formatCode="0.00">
                  <c:v>3.2619719527590973</c:v>
                </c:pt>
                <c:pt idx="35" formatCode="0.00">
                  <c:v>5.4398838793614459</c:v>
                </c:pt>
                <c:pt idx="36" formatCode="0.00">
                  <c:v>6.9047755804965618</c:v>
                </c:pt>
                <c:pt idx="37" formatCode="0.00">
                  <c:v>7.7020185586402619</c:v>
                </c:pt>
                <c:pt idx="38" formatCode="0.00">
                  <c:v>7.5174727137834196</c:v>
                </c:pt>
                <c:pt idx="39" formatCode="0.00">
                  <c:v>6.636048133073146</c:v>
                </c:pt>
                <c:pt idx="40" formatCode="0.00">
                  <c:v>5.6318046221619937</c:v>
                </c:pt>
                <c:pt idx="41" formatCode="0.00">
                  <c:v>5.5731117460733088</c:v>
                </c:pt>
                <c:pt idx="42" formatCode="0.00">
                  <c:v>5.5261811620447077</c:v>
                </c:pt>
                <c:pt idx="43" formatCode="0.00">
                  <c:v>6.1697692777892286</c:v>
                </c:pt>
                <c:pt idx="44" formatCode="0.00">
                  <c:v>6.6270879583826314</c:v>
                </c:pt>
                <c:pt idx="45" formatCode="0.00">
                  <c:v>6.7563340400738525</c:v>
                </c:pt>
                <c:pt idx="46" formatCode="0.00">
                  <c:v>5.9558241332864839</c:v>
                </c:pt>
                <c:pt idx="47" formatCode="0.00">
                  <c:v>4.9035299130943883</c:v>
                </c:pt>
                <c:pt idx="48" formatCode="0.00">
                  <c:v>4.195402803626294</c:v>
                </c:pt>
                <c:pt idx="49" formatCode="0.00">
                  <c:v>3.4710869419225361</c:v>
                </c:pt>
                <c:pt idx="50" formatCode="0.00">
                  <c:v>3.0027616801031201</c:v>
                </c:pt>
                <c:pt idx="51" formatCode="0.00">
                  <c:v>3.2715250553111588</c:v>
                </c:pt>
                <c:pt idx="52" formatCode="0.00">
                  <c:v>4.2263361983122252</c:v>
                </c:pt>
                <c:pt idx="53" formatCode="0.00">
                  <c:v>4.8648695345625725</c:v>
                </c:pt>
                <c:pt idx="54" formatCode="0.00">
                  <c:v>4.7026910376512632</c:v>
                </c:pt>
                <c:pt idx="55" formatCode="0.00">
                  <c:v>4.1339692693743331</c:v>
                </c:pt>
                <c:pt idx="56" formatCode="0.00">
                  <c:v>3.7253712073461571</c:v>
                </c:pt>
                <c:pt idx="57" formatCode="0.00">
                  <c:v>3.327704040331156</c:v>
                </c:pt>
                <c:pt idx="58" formatCode="0.00">
                  <c:v>2.2956656637251029</c:v>
                </c:pt>
                <c:pt idx="59" formatCode="0.00">
                  <c:v>0.5596938180664921</c:v>
                </c:pt>
                <c:pt idx="60" formatCode="0.00">
                  <c:v>-0.29276550431039539</c:v>
                </c:pt>
                <c:pt idx="61" formatCode="0.00">
                  <c:v>0.15545608402129574</c:v>
                </c:pt>
                <c:pt idx="62" formatCode="0.00">
                  <c:v>0.77878068234483067</c:v>
                </c:pt>
                <c:pt idx="63" formatCode="0.00">
                  <c:v>0.98122563949327457</c:v>
                </c:pt>
                <c:pt idx="64" formatCode="0.00">
                  <c:v>0.62614443505137274</c:v>
                </c:pt>
                <c:pt idx="65" formatCode="0.00">
                  <c:v>-8.6576040688584044E-2</c:v>
                </c:pt>
                <c:pt idx="66" formatCode="0.00">
                  <c:v>-0.19274593537581097</c:v>
                </c:pt>
                <c:pt idx="67" formatCode="0.00">
                  <c:v>-0.80141139444499743</c:v>
                </c:pt>
                <c:pt idx="68" formatCode="0.00">
                  <c:v>-1.3514181465354369</c:v>
                </c:pt>
                <c:pt idx="69" formatCode="0.00">
                  <c:v>-1.5956396545368534</c:v>
                </c:pt>
                <c:pt idx="70" formatCode="0.00">
                  <c:v>-1.5160856069896624</c:v>
                </c:pt>
                <c:pt idx="71" formatCode="0.00">
                  <c:v>-0.33613544735153766</c:v>
                </c:pt>
                <c:pt idx="72" formatCode="0.00">
                  <c:v>0.20643614776987818</c:v>
                </c:pt>
                <c:pt idx="73" formatCode="0.00">
                  <c:v>-0.28311666038224814</c:v>
                </c:pt>
                <c:pt idx="74" formatCode="0.00">
                  <c:v>-1.5685268243386616</c:v>
                </c:pt>
                <c:pt idx="75" formatCode="0.00">
                  <c:v>-2.9893469043884693</c:v>
                </c:pt>
                <c:pt idx="76" formatCode="0.00">
                  <c:v>-3.4496762232095222</c:v>
                </c:pt>
                <c:pt idx="77" formatCode="0.00">
                  <c:v>-2.9001772585511958</c:v>
                </c:pt>
                <c:pt idx="78" formatCode="0.00">
                  <c:v>-2.2740339119088304</c:v>
                </c:pt>
                <c:pt idx="79" formatCode="0.00">
                  <c:v>-1.9791934134918705</c:v>
                </c:pt>
                <c:pt idx="80" formatCode="0.00">
                  <c:v>-1.9201336116190646</c:v>
                </c:pt>
                <c:pt idx="81" formatCode="0.00">
                  <c:v>-2.0301029432539792</c:v>
                </c:pt>
                <c:pt idx="82" formatCode="0.00">
                  <c:v>-1.5046966723552657</c:v>
                </c:pt>
                <c:pt idx="83" formatCode="0.00">
                  <c:v>-0.49001501196487141</c:v>
                </c:pt>
                <c:pt idx="84" formatCode="0.00">
                  <c:v>0.46087603028371404</c:v>
                </c:pt>
                <c:pt idx="85" formatCode="0.00">
                  <c:v>1.5271863148977047</c:v>
                </c:pt>
                <c:pt idx="86" formatCode="0.00">
                  <c:v>3.7489079237499112</c:v>
                </c:pt>
                <c:pt idx="87" formatCode="0.00">
                  <c:v>6.7581363748387133</c:v>
                </c:pt>
                <c:pt idx="88" formatCode="0.00">
                  <c:v>8.5216142737178018</c:v>
                </c:pt>
                <c:pt idx="89" formatCode="0.00">
                  <c:v>9.0515170458075147</c:v>
                </c:pt>
                <c:pt idx="90" formatCode="0.00">
                  <c:v>8.7020981441759346</c:v>
                </c:pt>
                <c:pt idx="91" formatCode="0.00">
                  <c:v>9.1169285676262746</c:v>
                </c:pt>
                <c:pt idx="92" formatCode="0.00">
                  <c:v>10.284094441622571</c:v>
                </c:pt>
                <c:pt idx="93" formatCode="0.00">
                  <c:v>12.792129067649412</c:v>
                </c:pt>
                <c:pt idx="94" formatCode="0.00">
                  <c:v>12.823791389769184</c:v>
                </c:pt>
                <c:pt idx="95" formatCode="0.00">
                  <c:v>10.093796761049092</c:v>
                </c:pt>
                <c:pt idx="96" formatCode="0.00">
                  <c:v>8.7941217658631103</c:v>
                </c:pt>
                <c:pt idx="97" formatCode="0.00">
                  <c:v>8.8419811654452616</c:v>
                </c:pt>
                <c:pt idx="98" formatCode="0.00">
                  <c:v>8.2633928523959668</c:v>
                </c:pt>
                <c:pt idx="99" formatCode="0.00">
                  <c:v>7.840424465778753</c:v>
                </c:pt>
                <c:pt idx="100" formatCode="0.00">
                  <c:v>6.3082333730758648</c:v>
                </c:pt>
                <c:pt idx="101" formatCode="0.00">
                  <c:v>6.1917684807929447</c:v>
                </c:pt>
                <c:pt idx="102" formatCode="0.00">
                  <c:v>4.5750640481003302</c:v>
                </c:pt>
                <c:pt idx="103" formatCode="0.00">
                  <c:v>2.5777127604346646</c:v>
                </c:pt>
                <c:pt idx="104" formatCode="0.00">
                  <c:v>1.0591731257817401</c:v>
                </c:pt>
                <c:pt idx="105" formatCode="0.00">
                  <c:v>-1.5774229596837586</c:v>
                </c:pt>
                <c:pt idx="106" formatCode="0.00">
                  <c:v>-1.4065490081060261</c:v>
                </c:pt>
                <c:pt idx="107" formatCode="0.00">
                  <c:v>-0.11946277616517875</c:v>
                </c:pt>
                <c:pt idx="108" formatCode="0.00">
                  <c:v>-0.49392563796948252</c:v>
                </c:pt>
                <c:pt idx="109" formatCode="0.00">
                  <c:v>-1.283857311105848</c:v>
                </c:pt>
                <c:pt idx="110" formatCode="0.00">
                  <c:v>-2.3881673879010066</c:v>
                </c:pt>
                <c:pt idx="111" formatCode="0.00">
                  <c:v>-3.2922138632247453</c:v>
                </c:pt>
                <c:pt idx="112" formatCode="0.00">
                  <c:v>-4.2687316006804821</c:v>
                </c:pt>
                <c:pt idx="113" formatCode="0.00">
                  <c:v>-5.0677328861939941</c:v>
                </c:pt>
                <c:pt idx="114" formatCode="0.00">
                  <c:v>-4.0646885339279066</c:v>
                </c:pt>
                <c:pt idx="115" formatCode="0.00">
                  <c:v>-2.7151436123942858</c:v>
                </c:pt>
                <c:pt idx="116" formatCode="0.00">
                  <c:v>-2.340654977265757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D7-4EFE-945C-5469EFFA3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PPI近月预测另类!$AB$6:$AB$7</c15:sqref>
                        </c15:formulaRef>
                      </c:ext>
                    </c:extLst>
                    <c:strCache>
                      <c:ptCount val="2"/>
                      <c:pt idx="0">
                        <c:v>同比预测误差</c:v>
                      </c:pt>
                    </c:strCache>
                  </c:strRef>
                </c:tx>
                <c:spPr>
                  <a:ln w="22225" cap="rnd" cmpd="sng">
                    <a:solidFill>
                      <a:schemeClr val="bg1">
                        <a:lumMod val="65000"/>
                      </a:schemeClr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PPI近月预测另类!$W$8:$W$124</c15:sqref>
                        </c15:formulaRef>
                      </c:ext>
                    </c:extLst>
                    <c:numCache>
                      <c:formatCode>yyyy\-mm;@</c:formatCode>
                      <c:ptCount val="117"/>
                      <c:pt idx="0">
                        <c:v>41670</c:v>
                      </c:pt>
                      <c:pt idx="1">
                        <c:v>41698</c:v>
                      </c:pt>
                      <c:pt idx="2">
                        <c:v>41729</c:v>
                      </c:pt>
                      <c:pt idx="3">
                        <c:v>41759</c:v>
                      </c:pt>
                      <c:pt idx="4">
                        <c:v>41790</c:v>
                      </c:pt>
                      <c:pt idx="5">
                        <c:v>41820</c:v>
                      </c:pt>
                      <c:pt idx="6">
                        <c:v>41851</c:v>
                      </c:pt>
                      <c:pt idx="7">
                        <c:v>41882</c:v>
                      </c:pt>
                      <c:pt idx="8">
                        <c:v>41912</c:v>
                      </c:pt>
                      <c:pt idx="9">
                        <c:v>41943</c:v>
                      </c:pt>
                      <c:pt idx="10">
                        <c:v>41973</c:v>
                      </c:pt>
                      <c:pt idx="11">
                        <c:v>42004</c:v>
                      </c:pt>
                      <c:pt idx="12">
                        <c:v>42035</c:v>
                      </c:pt>
                      <c:pt idx="13">
                        <c:v>42063</c:v>
                      </c:pt>
                      <c:pt idx="14">
                        <c:v>42094</c:v>
                      </c:pt>
                      <c:pt idx="15">
                        <c:v>42124</c:v>
                      </c:pt>
                      <c:pt idx="16">
                        <c:v>42155</c:v>
                      </c:pt>
                      <c:pt idx="17">
                        <c:v>42185</c:v>
                      </c:pt>
                      <c:pt idx="18">
                        <c:v>42216</c:v>
                      </c:pt>
                      <c:pt idx="19">
                        <c:v>42247</c:v>
                      </c:pt>
                      <c:pt idx="20">
                        <c:v>42277</c:v>
                      </c:pt>
                      <c:pt idx="21">
                        <c:v>42308</c:v>
                      </c:pt>
                      <c:pt idx="22">
                        <c:v>42338</c:v>
                      </c:pt>
                      <c:pt idx="23">
                        <c:v>42369</c:v>
                      </c:pt>
                      <c:pt idx="24">
                        <c:v>42400</c:v>
                      </c:pt>
                      <c:pt idx="25">
                        <c:v>42429</c:v>
                      </c:pt>
                      <c:pt idx="26">
                        <c:v>42460</c:v>
                      </c:pt>
                      <c:pt idx="27">
                        <c:v>42490</c:v>
                      </c:pt>
                      <c:pt idx="28">
                        <c:v>42521</c:v>
                      </c:pt>
                      <c:pt idx="29">
                        <c:v>42551</c:v>
                      </c:pt>
                      <c:pt idx="30">
                        <c:v>42582</c:v>
                      </c:pt>
                      <c:pt idx="31">
                        <c:v>42613</c:v>
                      </c:pt>
                      <c:pt idx="32">
                        <c:v>42643</c:v>
                      </c:pt>
                      <c:pt idx="33">
                        <c:v>42674</c:v>
                      </c:pt>
                      <c:pt idx="34">
                        <c:v>42704</c:v>
                      </c:pt>
                      <c:pt idx="35">
                        <c:v>42735</c:v>
                      </c:pt>
                      <c:pt idx="36">
                        <c:v>42766</c:v>
                      </c:pt>
                      <c:pt idx="37">
                        <c:v>42794</c:v>
                      </c:pt>
                      <c:pt idx="38">
                        <c:v>42825</c:v>
                      </c:pt>
                      <c:pt idx="39">
                        <c:v>42855</c:v>
                      </c:pt>
                      <c:pt idx="40">
                        <c:v>42886</c:v>
                      </c:pt>
                      <c:pt idx="41">
                        <c:v>42916</c:v>
                      </c:pt>
                      <c:pt idx="42">
                        <c:v>42947</c:v>
                      </c:pt>
                      <c:pt idx="43">
                        <c:v>42978</c:v>
                      </c:pt>
                      <c:pt idx="44">
                        <c:v>43008</c:v>
                      </c:pt>
                      <c:pt idx="45">
                        <c:v>43039</c:v>
                      </c:pt>
                      <c:pt idx="46">
                        <c:v>43069</c:v>
                      </c:pt>
                      <c:pt idx="47">
                        <c:v>43100</c:v>
                      </c:pt>
                      <c:pt idx="48">
                        <c:v>43131</c:v>
                      </c:pt>
                      <c:pt idx="49">
                        <c:v>43159</c:v>
                      </c:pt>
                      <c:pt idx="50">
                        <c:v>43190</c:v>
                      </c:pt>
                      <c:pt idx="51">
                        <c:v>43220</c:v>
                      </c:pt>
                      <c:pt idx="52">
                        <c:v>43251</c:v>
                      </c:pt>
                      <c:pt idx="53">
                        <c:v>43281</c:v>
                      </c:pt>
                      <c:pt idx="54">
                        <c:v>43312</c:v>
                      </c:pt>
                      <c:pt idx="55">
                        <c:v>43343</c:v>
                      </c:pt>
                      <c:pt idx="56">
                        <c:v>43373</c:v>
                      </c:pt>
                      <c:pt idx="57">
                        <c:v>43404</c:v>
                      </c:pt>
                      <c:pt idx="58">
                        <c:v>43434</c:v>
                      </c:pt>
                      <c:pt idx="59">
                        <c:v>43465</c:v>
                      </c:pt>
                      <c:pt idx="60">
                        <c:v>43496</c:v>
                      </c:pt>
                      <c:pt idx="61">
                        <c:v>43524</c:v>
                      </c:pt>
                      <c:pt idx="62">
                        <c:v>43555</c:v>
                      </c:pt>
                      <c:pt idx="63">
                        <c:v>43585</c:v>
                      </c:pt>
                      <c:pt idx="64">
                        <c:v>43616</c:v>
                      </c:pt>
                      <c:pt idx="65">
                        <c:v>43646</c:v>
                      </c:pt>
                      <c:pt idx="66">
                        <c:v>43677</c:v>
                      </c:pt>
                      <c:pt idx="67">
                        <c:v>43708</c:v>
                      </c:pt>
                      <c:pt idx="68">
                        <c:v>43738</c:v>
                      </c:pt>
                      <c:pt idx="69">
                        <c:v>43769</c:v>
                      </c:pt>
                      <c:pt idx="70">
                        <c:v>43799</c:v>
                      </c:pt>
                      <c:pt idx="71">
                        <c:v>43830</c:v>
                      </c:pt>
                      <c:pt idx="72">
                        <c:v>43861</c:v>
                      </c:pt>
                      <c:pt idx="73">
                        <c:v>43890</c:v>
                      </c:pt>
                      <c:pt idx="74">
                        <c:v>43921</c:v>
                      </c:pt>
                      <c:pt idx="75">
                        <c:v>43951</c:v>
                      </c:pt>
                      <c:pt idx="76">
                        <c:v>43982</c:v>
                      </c:pt>
                      <c:pt idx="77">
                        <c:v>44012</c:v>
                      </c:pt>
                      <c:pt idx="78">
                        <c:v>44043</c:v>
                      </c:pt>
                      <c:pt idx="79">
                        <c:v>44074</c:v>
                      </c:pt>
                      <c:pt idx="80">
                        <c:v>44104</c:v>
                      </c:pt>
                      <c:pt idx="81">
                        <c:v>44135</c:v>
                      </c:pt>
                      <c:pt idx="82">
                        <c:v>44165</c:v>
                      </c:pt>
                      <c:pt idx="83">
                        <c:v>44196</c:v>
                      </c:pt>
                      <c:pt idx="84">
                        <c:v>44227</c:v>
                      </c:pt>
                      <c:pt idx="85">
                        <c:v>44255</c:v>
                      </c:pt>
                      <c:pt idx="86">
                        <c:v>44286</c:v>
                      </c:pt>
                      <c:pt idx="87">
                        <c:v>44316</c:v>
                      </c:pt>
                      <c:pt idx="88">
                        <c:v>44347</c:v>
                      </c:pt>
                      <c:pt idx="89">
                        <c:v>44377</c:v>
                      </c:pt>
                      <c:pt idx="90">
                        <c:v>44408</c:v>
                      </c:pt>
                      <c:pt idx="91">
                        <c:v>44439</c:v>
                      </c:pt>
                      <c:pt idx="92">
                        <c:v>44469</c:v>
                      </c:pt>
                      <c:pt idx="93">
                        <c:v>44500</c:v>
                      </c:pt>
                      <c:pt idx="94">
                        <c:v>44530</c:v>
                      </c:pt>
                      <c:pt idx="95">
                        <c:v>44561</c:v>
                      </c:pt>
                      <c:pt idx="96">
                        <c:v>44592</c:v>
                      </c:pt>
                      <c:pt idx="97">
                        <c:v>44620</c:v>
                      </c:pt>
                      <c:pt idx="98">
                        <c:v>44651</c:v>
                      </c:pt>
                      <c:pt idx="99">
                        <c:v>44681</c:v>
                      </c:pt>
                      <c:pt idx="100">
                        <c:v>44712</c:v>
                      </c:pt>
                      <c:pt idx="101">
                        <c:v>44742</c:v>
                      </c:pt>
                      <c:pt idx="102">
                        <c:v>44773</c:v>
                      </c:pt>
                      <c:pt idx="103">
                        <c:v>44804</c:v>
                      </c:pt>
                      <c:pt idx="104">
                        <c:v>44834</c:v>
                      </c:pt>
                      <c:pt idx="105">
                        <c:v>44865</c:v>
                      </c:pt>
                      <c:pt idx="106">
                        <c:v>44895</c:v>
                      </c:pt>
                      <c:pt idx="107">
                        <c:v>44926</c:v>
                      </c:pt>
                      <c:pt idx="108">
                        <c:v>44957</c:v>
                      </c:pt>
                      <c:pt idx="109">
                        <c:v>44985</c:v>
                      </c:pt>
                      <c:pt idx="110">
                        <c:v>45016</c:v>
                      </c:pt>
                      <c:pt idx="111">
                        <c:v>45046</c:v>
                      </c:pt>
                      <c:pt idx="112">
                        <c:v>45077</c:v>
                      </c:pt>
                      <c:pt idx="113">
                        <c:v>45107</c:v>
                      </c:pt>
                      <c:pt idx="114">
                        <c:v>45138</c:v>
                      </c:pt>
                      <c:pt idx="115">
                        <c:v>45169</c:v>
                      </c:pt>
                      <c:pt idx="116">
                        <c:v>45199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PPI近月预测另类!$AB$8:$AB$124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12" formatCode="#,##0.0_ ">
                        <c:v>0.11418603045493114</c:v>
                      </c:pt>
                      <c:pt idx="13" formatCode="#,##0.0_ ">
                        <c:v>3.3740362310910932E-2</c:v>
                      </c:pt>
                      <c:pt idx="14" formatCode="#,##0.0_ ">
                        <c:v>-0.11062636540707338</c:v>
                      </c:pt>
                      <c:pt idx="15" formatCode="#,##0.0_ ">
                        <c:v>-0.19440986586227815</c:v>
                      </c:pt>
                      <c:pt idx="16" formatCode="#,##0.0_ ">
                        <c:v>-0.24351927378290927</c:v>
                      </c:pt>
                      <c:pt idx="17" formatCode="#,##0.0_ ">
                        <c:v>-0.30373460062322533</c:v>
                      </c:pt>
                      <c:pt idx="18" formatCode="#,##0.0_ ">
                        <c:v>0.15988608289958162</c:v>
                      </c:pt>
                      <c:pt idx="19" formatCode="#,##0.0_ ">
                        <c:v>2.7110600547550767E-2</c:v>
                      </c:pt>
                      <c:pt idx="20" formatCode="#,##0.0_ ">
                        <c:v>4.0141894875382889E-2</c:v>
                      </c:pt>
                      <c:pt idx="21" formatCode="#,##0.0_ ">
                        <c:v>-1.7653792098181853E-2</c:v>
                      </c:pt>
                      <c:pt idx="22" formatCode="#,##0.0_ ">
                        <c:v>-4.2818548391156952E-3</c:v>
                      </c:pt>
                      <c:pt idx="23" formatCode="#,##0.0_ ">
                        <c:v>-6.03521042160029E-2</c:v>
                      </c:pt>
                      <c:pt idx="24" formatCode="#,##0.0_ ">
                        <c:v>-0.29947404497247287</c:v>
                      </c:pt>
                      <c:pt idx="25" formatCode="#,##0.0_ ">
                        <c:v>-0.29897422748585178</c:v>
                      </c:pt>
                      <c:pt idx="26" formatCode="#,##0.0_ ">
                        <c:v>-0.14443173045403324</c:v>
                      </c:pt>
                      <c:pt idx="27" formatCode="#,##0.0_ ">
                        <c:v>-0.49665604875466718</c:v>
                      </c:pt>
                      <c:pt idx="28" formatCode="#,##0.0_ ">
                        <c:v>2.8302409507832138E-3</c:v>
                      </c:pt>
                      <c:pt idx="29" formatCode="#,##0.0_ ">
                        <c:v>-5.0825827200049023E-2</c:v>
                      </c:pt>
                      <c:pt idx="30" formatCode="#,##0.0_ ">
                        <c:v>1.750540596705763E-3</c:v>
                      </c:pt>
                      <c:pt idx="31" formatCode="#,##0.0_ ">
                        <c:v>-0.20639374403275501</c:v>
                      </c:pt>
                      <c:pt idx="32" formatCode="#,##0.0_ ">
                        <c:v>6.3919294729720383E-2</c:v>
                      </c:pt>
                      <c:pt idx="33" formatCode="#,##0.0_ ">
                        <c:v>-0.34508518420126966</c:v>
                      </c:pt>
                      <c:pt idx="34" formatCode="#,##0.0_ ">
                        <c:v>3.8028047240902474E-2</c:v>
                      </c:pt>
                      <c:pt idx="35" formatCode="#,##0.0_ ">
                        <c:v>6.0116120638554094E-2</c:v>
                      </c:pt>
                      <c:pt idx="36" formatCode="#,##0.0_ ">
                        <c:v>-4.7755804965614601E-3</c:v>
                      </c:pt>
                      <c:pt idx="37" formatCode="#,##0.0_ ">
                        <c:v>9.7981441359737964E-2</c:v>
                      </c:pt>
                      <c:pt idx="38" formatCode="#,##0.0_ ">
                        <c:v>8.2527286216580009E-2</c:v>
                      </c:pt>
                      <c:pt idx="39" formatCode="#,##0.0_ ">
                        <c:v>-0.23604813307314565</c:v>
                      </c:pt>
                      <c:pt idx="40" formatCode="#,##0.0_ ">
                        <c:v>-0.13180462216199373</c:v>
                      </c:pt>
                      <c:pt idx="41" formatCode="#,##0.0_ ">
                        <c:v>-7.3111746073308836E-2</c:v>
                      </c:pt>
                      <c:pt idx="42" formatCode="#,##0.0_ ">
                        <c:v>-2.6181162044707662E-2</c:v>
                      </c:pt>
                      <c:pt idx="43" formatCode="#,##0.0_ ">
                        <c:v>0.13023072221077125</c:v>
                      </c:pt>
                      <c:pt idx="44" formatCode="#,##0.0_ ">
                        <c:v>0.27291204161736893</c:v>
                      </c:pt>
                      <c:pt idx="45" formatCode="#,##0.0_ ">
                        <c:v>0.14366595992614783</c:v>
                      </c:pt>
                      <c:pt idx="46" formatCode="#,##0.0_ ">
                        <c:v>-0.15582413328648403</c:v>
                      </c:pt>
                      <c:pt idx="47" formatCode="#,##0.0_ ">
                        <c:v>-3.5299130943879931E-3</c:v>
                      </c:pt>
                      <c:pt idx="48" formatCode="#,##0.0_ ">
                        <c:v>0.10459719637370579</c:v>
                      </c:pt>
                      <c:pt idx="49" formatCode="#,##0.0_ ">
                        <c:v>0.22891305807746409</c:v>
                      </c:pt>
                      <c:pt idx="50" formatCode="#,##0.0_ ">
                        <c:v>9.7238319896880032E-2</c:v>
                      </c:pt>
                      <c:pt idx="51" formatCode="#,##0.0_ ">
                        <c:v>0.12847494468884113</c:v>
                      </c:pt>
                      <c:pt idx="52" formatCode="#,##0.0_ ">
                        <c:v>-0.12633619831222553</c:v>
                      </c:pt>
                      <c:pt idx="53" formatCode="#,##0.0_ ">
                        <c:v>-0.16486953456257236</c:v>
                      </c:pt>
                      <c:pt idx="54" formatCode="#,##0.0_ ">
                        <c:v>-0.10269103765126353</c:v>
                      </c:pt>
                      <c:pt idx="55" formatCode="#,##0.0_ ">
                        <c:v>-3.3969269374333422E-2</c:v>
                      </c:pt>
                      <c:pt idx="56" formatCode="#,##0.0_ ">
                        <c:v>-0.12537120734615703</c:v>
                      </c:pt>
                      <c:pt idx="57" formatCode="#,##0.0_ ">
                        <c:v>-2.7704040331156143E-2</c:v>
                      </c:pt>
                      <c:pt idx="58" formatCode="#,##0.0_ ">
                        <c:v>0.40433433627489723</c:v>
                      </c:pt>
                      <c:pt idx="59" formatCode="#,##0.0_ ">
                        <c:v>0.34030618193350792</c:v>
                      </c:pt>
                      <c:pt idx="60" formatCode="#,##0.0_ ">
                        <c:v>0.39276550431039536</c:v>
                      </c:pt>
                      <c:pt idx="61" formatCode="#,##0.0_ ">
                        <c:v>-5.5456084021295732E-2</c:v>
                      </c:pt>
                      <c:pt idx="62" formatCode="#,##0.0_ ">
                        <c:v>-0.37878068234483064</c:v>
                      </c:pt>
                      <c:pt idx="63" formatCode="#,##0.0_ ">
                        <c:v>-8.1225639493274548E-2</c:v>
                      </c:pt>
                      <c:pt idx="64" formatCode="#,##0.0_ ">
                        <c:v>-2.6144435051372761E-2</c:v>
                      </c:pt>
                      <c:pt idx="65" formatCode="#,##0.0_ ">
                        <c:v>8.6576040688584044E-2</c:v>
                      </c:pt>
                      <c:pt idx="66" formatCode="#,##0.0_ ">
                        <c:v>-0.10725406462418902</c:v>
                      </c:pt>
                      <c:pt idx="67" formatCode="#,##0.0_ ">
                        <c:v>1.4113944449973825E-3</c:v>
                      </c:pt>
                      <c:pt idx="68" formatCode="#,##0.0_ ">
                        <c:v>0.15141814653543695</c:v>
                      </c:pt>
                      <c:pt idx="69" formatCode="#,##0.0_ ">
                        <c:v>-4.3603454631466754E-3</c:v>
                      </c:pt>
                      <c:pt idx="70" formatCode="#,##0.0_ ">
                        <c:v>0.11608560698966253</c:v>
                      </c:pt>
                      <c:pt idx="71" formatCode="#,##0.0_ ">
                        <c:v>-0.16386455264846234</c:v>
                      </c:pt>
                      <c:pt idx="72" formatCode="#,##0.0_ ">
                        <c:v>-0.10643614776987817</c:v>
                      </c:pt>
                      <c:pt idx="73" formatCode="#,##0.0_ ">
                        <c:v>-0.11688333961775188</c:v>
                      </c:pt>
                      <c:pt idx="74" formatCode="#,##0.0_ ">
                        <c:v>6.852682433866164E-2</c:v>
                      </c:pt>
                      <c:pt idx="75" formatCode="#,##0.0_ ">
                        <c:v>-0.11065309561153081</c:v>
                      </c:pt>
                      <c:pt idx="76" formatCode="#,##0.0_ ">
                        <c:v>-0.25032377679047801</c:v>
                      </c:pt>
                      <c:pt idx="77" formatCode="#,##0.0_ ">
                        <c:v>-9.9822741448804209E-2</c:v>
                      </c:pt>
                      <c:pt idx="78" formatCode="#,##0.0_ ">
                        <c:v>-0.12596608809116949</c:v>
                      </c:pt>
                      <c:pt idx="79" formatCode="#,##0.0_ ">
                        <c:v>-2.0806586508129499E-2</c:v>
                      </c:pt>
                      <c:pt idx="80" formatCode="#,##0.0_ ">
                        <c:v>-0.17986638838093549</c:v>
                      </c:pt>
                      <c:pt idx="81" formatCode="#,##0.0_ ">
                        <c:v>-6.9897056746020869E-2</c:v>
                      </c:pt>
                      <c:pt idx="82" formatCode="#,##0.0_ ">
                        <c:v>4.6966723552657186E-3</c:v>
                      </c:pt>
                      <c:pt idx="83" formatCode="#,##0.0_ ">
                        <c:v>9.0015011964871383E-2</c:v>
                      </c:pt>
                      <c:pt idx="84" formatCode="#,##0.0_ ">
                        <c:v>-0.16087603028371406</c:v>
                      </c:pt>
                      <c:pt idx="85" formatCode="#,##0.0_ ">
                        <c:v>0.17281368510229522</c:v>
                      </c:pt>
                      <c:pt idx="86" formatCode="#,##0.0_ ">
                        <c:v>0.65109207625008914</c:v>
                      </c:pt>
                      <c:pt idx="87" formatCode="#,##0.0_ ">
                        <c:v>4.18636251612865E-2</c:v>
                      </c:pt>
                      <c:pt idx="88" formatCode="#,##0.0_ ">
                        <c:v>0.47838572628219822</c:v>
                      </c:pt>
                      <c:pt idx="89" formatCode="#,##0.0_ ">
                        <c:v>-0.25151704580751399</c:v>
                      </c:pt>
                      <c:pt idx="90" formatCode="#,##0.0_ ">
                        <c:v>0.29790185582406536</c:v>
                      </c:pt>
                      <c:pt idx="91" formatCode="#,##0.0_ ">
                        <c:v>0.38307143237372543</c:v>
                      </c:pt>
                      <c:pt idx="92" formatCode="#,##0.0_ ">
                        <c:v>0.41590555837742826</c:v>
                      </c:pt>
                      <c:pt idx="93" formatCode="#,##0.0_ ">
                        <c:v>0.70787093235058762</c:v>
                      </c:pt>
                      <c:pt idx="94" formatCode="#,##0.0_ ">
                        <c:v>7.6208610230816376E-2</c:v>
                      </c:pt>
                      <c:pt idx="95" formatCode="#,##0.0_ ">
                        <c:v>0.2062032389509092</c:v>
                      </c:pt>
                      <c:pt idx="96" formatCode="#,##0.0_ ">
                        <c:v>0.3058782341368893</c:v>
                      </c:pt>
                      <c:pt idx="97" formatCode="#,##0.0_ ">
                        <c:v>-4.1981165445260871E-2</c:v>
                      </c:pt>
                      <c:pt idx="98" formatCode="#,##0.0_ ">
                        <c:v>3.6607147604033941E-2</c:v>
                      </c:pt>
                      <c:pt idx="99" formatCode="#,##0.0_ ">
                        <c:v>0.15957553422124704</c:v>
                      </c:pt>
                      <c:pt idx="100" formatCode="#,##0.0_ ">
                        <c:v>9.1766626924135508E-2</c:v>
                      </c:pt>
                      <c:pt idx="101" formatCode="#,##0.0_ ">
                        <c:v>-9.1768480792945084E-2</c:v>
                      </c:pt>
                      <c:pt idx="102" formatCode="#,##0.0_ ">
                        <c:v>-0.37506404810033001</c:v>
                      </c:pt>
                      <c:pt idx="103" formatCode="#,##0.0_ ">
                        <c:v>-0.27771276043466475</c:v>
                      </c:pt>
                      <c:pt idx="104" formatCode="#,##0.0_ ">
                        <c:v>-0.15917312578174003</c:v>
                      </c:pt>
                      <c:pt idx="105" formatCode="#,##0.0_ ">
                        <c:v>0.27742295968375852</c:v>
                      </c:pt>
                      <c:pt idx="106" formatCode="#,##0.0_ ">
                        <c:v>0.10654900810602608</c:v>
                      </c:pt>
                      <c:pt idx="107" formatCode="#,##0.0_ ">
                        <c:v>-0.5805372238348212</c:v>
                      </c:pt>
                      <c:pt idx="108" formatCode="#,##0.0_ ">
                        <c:v>-0.30607436203051752</c:v>
                      </c:pt>
                      <c:pt idx="109" formatCode="#,##0.0_ ">
                        <c:v>-0.11614268889415191</c:v>
                      </c:pt>
                      <c:pt idx="110" formatCode="#,##0.0_ ">
                        <c:v>-0.11183261209899342</c:v>
                      </c:pt>
                      <c:pt idx="111" formatCode="#,##0.0_ ">
                        <c:v>-0.30778613677525479</c:v>
                      </c:pt>
                      <c:pt idx="112" formatCode="#,##0.0_ ">
                        <c:v>-0.33126839931951757</c:v>
                      </c:pt>
                      <c:pt idx="113" formatCode="#,##0.0_ ">
                        <c:v>-0.33226711380600626</c:v>
                      </c:pt>
                      <c:pt idx="114" formatCode="#,##0.0_ ">
                        <c:v>-0.33531146607209372</c:v>
                      </c:pt>
                      <c:pt idx="115" formatCode="#,##0.0_ ">
                        <c:v>-0.28485638760571419</c:v>
                      </c:pt>
                      <c:pt idx="116" formatCode="#,##0.0_ ">
                        <c:v>-0.159345022734243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6D7-4EFE-945C-5469EFFA3EA2}"/>
                  </c:ext>
                </c:extLst>
              </c15:ser>
            </c15:filteredLineSeries>
          </c:ext>
        </c:extLst>
      </c:lineChart>
      <c:dateAx>
        <c:axId val="836683968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</c:dateAx>
      <c:valAx>
        <c:axId val="836681224"/>
        <c:scaling>
          <c:orientation val="minMax"/>
        </c:scaling>
        <c:delete val="0"/>
        <c:axPos val="l"/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51950965124798"/>
          <c:y val="5.5628728227153423E-2"/>
          <c:w val="0.80517952878016119"/>
          <c:h val="0.14239994794039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572681077682717E-2"/>
          <c:y val="0.10741657459612419"/>
          <c:w val="0.88655032063517902"/>
          <c:h val="0.7389138195991431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翘尾!$C$21</c:f>
              <c:strCache>
                <c:ptCount val="1"/>
                <c:pt idx="0">
                  <c:v>中国:CPI:当月同比:翘尾因素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翘尾!$A$22:$A$117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翘尾!$C$22:$C$117</c:f>
              <c:numCache>
                <c:formatCode>#,##0.00_ </c:formatCode>
                <c:ptCount val="96"/>
                <c:pt idx="0">
                  <c:v>1.572872</c:v>
                </c:pt>
                <c:pt idx="1">
                  <c:v>-2.6700999999999999E-2</c:v>
                </c:pt>
                <c:pt idx="2">
                  <c:v>0.40554499999999999</c:v>
                </c:pt>
                <c:pt idx="3">
                  <c:v>0.58599599999999996</c:v>
                </c:pt>
                <c:pt idx="4">
                  <c:v>1.0466679999999999</c:v>
                </c:pt>
                <c:pt idx="5">
                  <c:v>1.1794150000000001</c:v>
                </c:pt>
                <c:pt idx="6">
                  <c:v>0.98300299999999996</c:v>
                </c:pt>
                <c:pt idx="7">
                  <c:v>0.92244999999999999</c:v>
                </c:pt>
                <c:pt idx="8">
                  <c:v>0.24818100000000001</c:v>
                </c:pt>
                <c:pt idx="9">
                  <c:v>0.36872300000000002</c:v>
                </c:pt>
                <c:pt idx="10">
                  <c:v>0.224</c:v>
                </c:pt>
                <c:pt idx="11">
                  <c:v>0</c:v>
                </c:pt>
                <c:pt idx="12">
                  <c:v>0.80520400000000003</c:v>
                </c:pt>
                <c:pt idx="13">
                  <c:v>0.97474000000000005</c:v>
                </c:pt>
                <c:pt idx="14">
                  <c:v>1.2956449999999999</c:v>
                </c:pt>
                <c:pt idx="15">
                  <c:v>1.2283280000000001</c:v>
                </c:pt>
                <c:pt idx="16">
                  <c:v>1.3400049999999999</c:v>
                </c:pt>
                <c:pt idx="17">
                  <c:v>1.494378</c:v>
                </c:pt>
                <c:pt idx="18">
                  <c:v>1.3863000000000001</c:v>
                </c:pt>
                <c:pt idx="19">
                  <c:v>0.96658200000000005</c:v>
                </c:pt>
                <c:pt idx="20">
                  <c:v>0.42538900000000002</c:v>
                </c:pt>
                <c:pt idx="21">
                  <c:v>0.312838</c:v>
                </c:pt>
                <c:pt idx="22">
                  <c:v>0.3</c:v>
                </c:pt>
                <c:pt idx="23">
                  <c:v>0</c:v>
                </c:pt>
                <c:pt idx="24">
                  <c:v>1.1873279999999999</c:v>
                </c:pt>
                <c:pt idx="25">
                  <c:v>-1.2522E-2</c:v>
                </c:pt>
                <c:pt idx="26">
                  <c:v>1.0995740000000001</c:v>
                </c:pt>
                <c:pt idx="27">
                  <c:v>1.3021780000000001</c:v>
                </c:pt>
                <c:pt idx="28">
                  <c:v>1.5051890000000001</c:v>
                </c:pt>
                <c:pt idx="29">
                  <c:v>1.606795</c:v>
                </c:pt>
                <c:pt idx="30">
                  <c:v>1.3028869999999999</c:v>
                </c:pt>
                <c:pt idx="31">
                  <c:v>0.59869600000000001</c:v>
                </c:pt>
                <c:pt idx="32">
                  <c:v>-0.10059999999999999</c:v>
                </c:pt>
                <c:pt idx="33">
                  <c:v>-0.3</c:v>
                </c:pt>
                <c:pt idx="34">
                  <c:v>0</c:v>
                </c:pt>
                <c:pt idx="35">
                  <c:v>0</c:v>
                </c:pt>
                <c:pt idx="36">
                  <c:v>3.9583810000000001</c:v>
                </c:pt>
                <c:pt idx="37">
                  <c:v>2.92909</c:v>
                </c:pt>
                <c:pt idx="38">
                  <c:v>3.34246</c:v>
                </c:pt>
                <c:pt idx="39">
                  <c:v>3.2392210000000001</c:v>
                </c:pt>
                <c:pt idx="40">
                  <c:v>3.2392210000000001</c:v>
                </c:pt>
                <c:pt idx="41">
                  <c:v>3.3425630000000002</c:v>
                </c:pt>
                <c:pt idx="42">
                  <c:v>2.9308399999999999</c:v>
                </c:pt>
                <c:pt idx="43">
                  <c:v>2.2153320000000001</c:v>
                </c:pt>
                <c:pt idx="44">
                  <c:v>1.3036000000000001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-1.217794</c:v>
                </c:pt>
                <c:pt idx="49">
                  <c:v>-2.0017800000000001</c:v>
                </c:pt>
                <c:pt idx="50">
                  <c:v>-0.81151799999999996</c:v>
                </c:pt>
                <c:pt idx="51">
                  <c:v>8.9285000000000003E-2</c:v>
                </c:pt>
                <c:pt idx="52">
                  <c:v>0.89645699999999995</c:v>
                </c:pt>
                <c:pt idx="53">
                  <c:v>0.99745499999999998</c:v>
                </c:pt>
                <c:pt idx="54">
                  <c:v>0.39508399999999999</c:v>
                </c:pt>
                <c:pt idx="55">
                  <c:v>-4.8960000000000002E-3</c:v>
                </c:pt>
                <c:pt idx="56">
                  <c:v>-0.204487</c:v>
                </c:pt>
                <c:pt idx="57">
                  <c:v>9.5799999999999996E-2</c:v>
                </c:pt>
                <c:pt idx="58">
                  <c:v>0.7</c:v>
                </c:pt>
                <c:pt idx="59">
                  <c:v>0</c:v>
                </c:pt>
                <c:pt idx="60">
                  <c:v>0.39207999999999998</c:v>
                </c:pt>
                <c:pt idx="61">
                  <c:v>-0.20668</c:v>
                </c:pt>
                <c:pt idx="62">
                  <c:v>0.294794</c:v>
                </c:pt>
                <c:pt idx="63">
                  <c:v>0.596584</c:v>
                </c:pt>
                <c:pt idx="64">
                  <c:v>0.79818</c:v>
                </c:pt>
                <c:pt idx="65">
                  <c:v>1.2029920000000001</c:v>
                </c:pt>
                <c:pt idx="66">
                  <c:v>0.90029099999999995</c:v>
                </c:pt>
                <c:pt idx="67">
                  <c:v>0.79949199999999998</c:v>
                </c:pt>
                <c:pt idx="68">
                  <c:v>0.79949199999999998</c:v>
                </c:pt>
                <c:pt idx="69">
                  <c:v>9.8799999999999999E-2</c:v>
                </c:pt>
                <c:pt idx="70">
                  <c:v>-0.3</c:v>
                </c:pt>
                <c:pt idx="71">
                  <c:v>0</c:v>
                </c:pt>
                <c:pt idx="72">
                  <c:v>1.404992</c:v>
                </c:pt>
                <c:pt idx="73">
                  <c:v>0.80019099999999999</c:v>
                </c:pt>
                <c:pt idx="74">
                  <c:v>0.80019099999999999</c:v>
                </c:pt>
                <c:pt idx="75">
                  <c:v>0.39859699999999998</c:v>
                </c:pt>
                <c:pt idx="76">
                  <c:v>0.599796</c:v>
                </c:pt>
                <c:pt idx="77">
                  <c:v>0.599796</c:v>
                </c:pt>
                <c:pt idx="78">
                  <c:v>9.9299999999999999E-2</c:v>
                </c:pt>
                <c:pt idx="79">
                  <c:v>0.19949900000000001</c:v>
                </c:pt>
                <c:pt idx="80">
                  <c:v>-0.1002</c:v>
                </c:pt>
                <c:pt idx="81">
                  <c:v>-0.2</c:v>
                </c:pt>
                <c:pt idx="82">
                  <c:v>0</c:v>
                </c:pt>
                <c:pt idx="83">
                  <c:v>0</c:v>
                </c:pt>
                <c:pt idx="84">
                  <c:v>-1.0982829999999999</c:v>
                </c:pt>
                <c:pt idx="85">
                  <c:v>-0.60128899999999996</c:v>
                </c:pt>
                <c:pt idx="86">
                  <c:v>-0.30219600000000002</c:v>
                </c:pt>
                <c:pt idx="87">
                  <c:v>-0.20239799999999999</c:v>
                </c:pt>
                <c:pt idx="88">
                  <c:v>-2.4030000000000002E-3</c:v>
                </c:pt>
                <c:pt idx="89">
                  <c:v>0.197993</c:v>
                </c:pt>
                <c:pt idx="90">
                  <c:v>-2.003E-3</c:v>
                </c:pt>
                <c:pt idx="91">
                  <c:v>-0.30109999999999998</c:v>
                </c:pt>
                <c:pt idx="92">
                  <c:v>-0.50009999999999999</c:v>
                </c:pt>
                <c:pt idx="93">
                  <c:v>-0.40050000000000002</c:v>
                </c:pt>
                <c:pt idx="94">
                  <c:v>0.1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4-43C6-88D9-1DEE05981308}"/>
            </c:ext>
          </c:extLst>
        </c:ser>
        <c:ser>
          <c:idx val="2"/>
          <c:order val="1"/>
          <c:tx>
            <c:strRef>
              <c:f>翘尾!$D$21</c:f>
              <c:strCache>
                <c:ptCount val="1"/>
                <c:pt idx="0">
                  <c:v>中国:CPI:新涨价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翘尾!$A$22:$A$117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翘尾!$H$22:$H$104</c:f>
              <c:numCache>
                <c:formatCode>#,##0.00_ </c:formatCode>
                <c:ptCount val="83"/>
                <c:pt idx="0">
                  <c:v>1</c:v>
                </c:pt>
                <c:pt idx="1">
                  <c:v>0.8</c:v>
                </c:pt>
                <c:pt idx="2">
                  <c:v>0.5</c:v>
                </c:pt>
                <c:pt idx="3">
                  <c:v>0.6</c:v>
                </c:pt>
                <c:pt idx="4">
                  <c:v>0.5</c:v>
                </c:pt>
                <c:pt idx="5">
                  <c:v>0.3</c:v>
                </c:pt>
                <c:pt idx="6">
                  <c:v>0.4</c:v>
                </c:pt>
                <c:pt idx="7">
                  <c:v>0.9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1.8</c:v>
                </c:pt>
                <c:pt idx="12">
                  <c:v>0.6</c:v>
                </c:pt>
                <c:pt idx="13">
                  <c:v>1.8</c:v>
                </c:pt>
                <c:pt idx="14">
                  <c:v>0.8</c:v>
                </c:pt>
                <c:pt idx="15">
                  <c:v>0.5</c:v>
                </c:pt>
                <c:pt idx="16">
                  <c:v>0.4</c:v>
                </c:pt>
                <c:pt idx="17">
                  <c:v>0.4</c:v>
                </c:pt>
                <c:pt idx="18">
                  <c:v>0.7</c:v>
                </c:pt>
                <c:pt idx="19">
                  <c:v>1.3</c:v>
                </c:pt>
                <c:pt idx="20">
                  <c:v>2</c:v>
                </c:pt>
                <c:pt idx="21">
                  <c:v>2.2000000000000002</c:v>
                </c:pt>
                <c:pt idx="22">
                  <c:v>1.9</c:v>
                </c:pt>
                <c:pt idx="23">
                  <c:v>1.9</c:v>
                </c:pt>
                <c:pt idx="24">
                  <c:v>0.5</c:v>
                </c:pt>
                <c:pt idx="25">
                  <c:v>1.5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1.6</c:v>
                </c:pt>
                <c:pt idx="31">
                  <c:v>2.2000000000000002</c:v>
                </c:pt>
                <c:pt idx="32">
                  <c:v>3.1</c:v>
                </c:pt>
                <c:pt idx="33">
                  <c:v>0</c:v>
                </c:pt>
                <c:pt idx="34">
                  <c:v>4.5</c:v>
                </c:pt>
                <c:pt idx="35">
                  <c:v>4.5</c:v>
                </c:pt>
                <c:pt idx="36">
                  <c:v>1.4</c:v>
                </c:pt>
                <c:pt idx="37">
                  <c:v>2.2999999999999998</c:v>
                </c:pt>
                <c:pt idx="38">
                  <c:v>1</c:v>
                </c:pt>
                <c:pt idx="39">
                  <c:v>0.1</c:v>
                </c:pt>
                <c:pt idx="40">
                  <c:v>-0.8</c:v>
                </c:pt>
                <c:pt idx="41">
                  <c:v>-0.8</c:v>
                </c:pt>
                <c:pt idx="42">
                  <c:v>-0.2</c:v>
                </c:pt>
                <c:pt idx="43">
                  <c:v>0.3</c:v>
                </c:pt>
                <c:pt idx="44">
                  <c:v>0.5</c:v>
                </c:pt>
                <c:pt idx="45">
                  <c:v>0.1</c:v>
                </c:pt>
                <c:pt idx="46">
                  <c:v>-0.5</c:v>
                </c:pt>
                <c:pt idx="47">
                  <c:v>0.2</c:v>
                </c:pt>
                <c:pt idx="48">
                  <c:v>1</c:v>
                </c:pt>
                <c:pt idx="49">
                  <c:v>1.6</c:v>
                </c:pt>
                <c:pt idx="50">
                  <c:v>1</c:v>
                </c:pt>
                <c:pt idx="51">
                  <c:v>0.8</c:v>
                </c:pt>
                <c:pt idx="52">
                  <c:v>0.6</c:v>
                </c:pt>
                <c:pt idx="53">
                  <c:v>0.3</c:v>
                </c:pt>
                <c:pt idx="54">
                  <c:v>0.5</c:v>
                </c:pt>
                <c:pt idx="55">
                  <c:v>0.6</c:v>
                </c:pt>
                <c:pt idx="56">
                  <c:v>0.7</c:v>
                </c:pt>
                <c:pt idx="57">
                  <c:v>1.3</c:v>
                </c:pt>
                <c:pt idx="58">
                  <c:v>1.7</c:v>
                </c:pt>
                <c:pt idx="59">
                  <c:v>1.5</c:v>
                </c:pt>
                <c:pt idx="60">
                  <c:v>0.4</c:v>
                </c:pt>
                <c:pt idx="61">
                  <c:v>1</c:v>
                </c:pt>
                <c:pt idx="62">
                  <c:v>1.1000000000000001</c:v>
                </c:pt>
                <c:pt idx="63">
                  <c:v>1.4</c:v>
                </c:pt>
                <c:pt idx="64">
                  <c:v>1.3</c:v>
                </c:pt>
                <c:pt idx="65">
                  <c:v>1.3</c:v>
                </c:pt>
                <c:pt idx="66">
                  <c:v>1.8</c:v>
                </c:pt>
                <c:pt idx="67">
                  <c:v>1.7</c:v>
                </c:pt>
                <c:pt idx="68">
                  <c:v>2</c:v>
                </c:pt>
                <c:pt idx="69">
                  <c:v>2</c:v>
                </c:pt>
                <c:pt idx="70">
                  <c:v>1.9</c:v>
                </c:pt>
                <c:pt idx="71">
                  <c:v>1.8</c:v>
                </c:pt>
                <c:pt idx="72">
                  <c:v>0.8</c:v>
                </c:pt>
                <c:pt idx="73">
                  <c:v>0.3</c:v>
                </c:pt>
                <c:pt idx="74">
                  <c:v>0</c:v>
                </c:pt>
                <c:pt idx="75">
                  <c:v>-0.2</c:v>
                </c:pt>
                <c:pt idx="76">
                  <c:v>-0.3</c:v>
                </c:pt>
                <c:pt idx="77">
                  <c:v>-0.5</c:v>
                </c:pt>
                <c:pt idx="78">
                  <c:v>-0.3</c:v>
                </c:pt>
                <c:pt idx="79">
                  <c:v>-0.1</c:v>
                </c:pt>
                <c:pt idx="80">
                  <c:v>0.2</c:v>
                </c:pt>
                <c:pt idx="81">
                  <c:v>0</c:v>
                </c:pt>
                <c:pt idx="82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4-43C6-88D9-1DEE05981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683968"/>
        <c:axId val="836681224"/>
      </c:barChart>
      <c:lineChart>
        <c:grouping val="standard"/>
        <c:varyColors val="0"/>
        <c:ser>
          <c:idx val="3"/>
          <c:order val="3"/>
          <c:tx>
            <c:strRef>
              <c:f>翘尾!$J$21</c:f>
              <c:strCache>
                <c:ptCount val="1"/>
                <c:pt idx="0">
                  <c:v>翘尾因素估算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翘尾!$A$22:$A$117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翘尾!$J$22:$J$117</c:f>
              <c:numCache>
                <c:formatCode>General</c:formatCode>
                <c:ptCount val="96"/>
                <c:pt idx="12" formatCode="#,##0.00_ ">
                  <c:v>0.80520371694123849</c:v>
                </c:pt>
                <c:pt idx="13" formatCode="#,##0.00_ ">
                  <c:v>0.97474030591486738</c:v>
                </c:pt>
                <c:pt idx="14" formatCode="#,##0.00_ ">
                  <c:v>1.2956449089865485</c:v>
                </c:pt>
                <c:pt idx="15" formatCode="#,##0.00_ ">
                  <c:v>1.2283280708194289</c:v>
                </c:pt>
                <c:pt idx="16" formatCode="#,##0.00_ ">
                  <c:v>1.3400047560606199</c:v>
                </c:pt>
                <c:pt idx="17" formatCode="#,##0.00_ ">
                  <c:v>1.4943777045492324</c:v>
                </c:pt>
                <c:pt idx="18" formatCode="#,##0.00_ ">
                  <c:v>1.3862999088464001</c:v>
                </c:pt>
                <c:pt idx="19" formatCode="#,##0.00_ ">
                  <c:v>0.96658182818665228</c:v>
                </c:pt>
                <c:pt idx="20" formatCode="#,##0.00_ ">
                  <c:v>0.42538940468479502</c:v>
                </c:pt>
                <c:pt idx="21" formatCode="#,##0.00_ ">
                  <c:v>0.31283839999998175</c:v>
                </c:pt>
                <c:pt idx="22" formatCode="#,##0.00_ ">
                  <c:v>0.29999999999998916</c:v>
                </c:pt>
                <c:pt idx="23" formatCode="#,##0.00_ ">
                  <c:v>0</c:v>
                </c:pt>
                <c:pt idx="24" formatCode="#,##0.00_ ">
                  <c:v>1.1873282319543099</c:v>
                </c:pt>
                <c:pt idx="25" formatCode="#,##0.00_ ">
                  <c:v>-1.2521509926588514E-2</c:v>
                </c:pt>
                <c:pt idx="26" formatCode="#,##0.00_ ">
                  <c:v>1.0995738018942491</c:v>
                </c:pt>
                <c:pt idx="27" formatCode="#,##0.00_ ">
                  <c:v>1.302178158210654</c:v>
                </c:pt>
                <c:pt idx="28" formatCode="#,##0.00_ ">
                  <c:v>1.5051885352812322</c:v>
                </c:pt>
                <c:pt idx="29" formatCode="#,##0.00_ ">
                  <c:v>1.6067953306118099</c:v>
                </c:pt>
                <c:pt idx="30" formatCode="#,##0.00_ ">
                  <c:v>1.302886670600012</c:v>
                </c:pt>
                <c:pt idx="31" formatCode="#,##0.00_ ">
                  <c:v>0.59869580000000422</c:v>
                </c:pt>
                <c:pt idx="32" formatCode="#,##0.00_ ">
                  <c:v>-0.10059999999999514</c:v>
                </c:pt>
                <c:pt idx="33" formatCode="#,##0.00_ ">
                  <c:v>-0.30000000000000027</c:v>
                </c:pt>
                <c:pt idx="34" formatCode="#,##0.00_ ">
                  <c:v>0</c:v>
                </c:pt>
                <c:pt idx="35" formatCode="#,##0.00_ ">
                  <c:v>0</c:v>
                </c:pt>
                <c:pt idx="72" formatCode="#,##0.00_ ">
                  <c:v>1.4049923416991517</c:v>
                </c:pt>
                <c:pt idx="73" formatCode="#,##0.00_ ">
                  <c:v>0.80019119453198506</c:v>
                </c:pt>
                <c:pt idx="74" formatCode="#,##0.00_ ">
                  <c:v>0.80019119453198506</c:v>
                </c:pt>
                <c:pt idx="75" formatCode="#,##0.00_ ">
                  <c:v>0.39859680730276459</c:v>
                </c:pt>
                <c:pt idx="76" formatCode="#,##0.00_ ">
                  <c:v>0.59979640010296986</c:v>
                </c:pt>
                <c:pt idx="77" formatCode="#,##0.00_ ">
                  <c:v>0.59979640010296986</c:v>
                </c:pt>
                <c:pt idx="78" formatCode="#,##0.00_ ">
                  <c:v>9.9299900600002822E-2</c:v>
                </c:pt>
                <c:pt idx="79" formatCode="#,##0.00_ ">
                  <c:v>0.19949939999996946</c:v>
                </c:pt>
                <c:pt idx="80" formatCode="#,##0.00_ ">
                  <c:v>-0.10020000000000584</c:v>
                </c:pt>
                <c:pt idx="81" formatCode="#,##0.00_ ">
                  <c:v>-0.20000000000000018</c:v>
                </c:pt>
                <c:pt idx="82" formatCode="#,##0.00_ ">
                  <c:v>0</c:v>
                </c:pt>
                <c:pt idx="83" formatCode="#,##0.00_ ">
                  <c:v>0</c:v>
                </c:pt>
                <c:pt idx="84" formatCode="#,##0.00_ ">
                  <c:v>-1.0982827525701677</c:v>
                </c:pt>
                <c:pt idx="85" formatCode="#,##0.00_ ">
                  <c:v>-0.60128919856297092</c:v>
                </c:pt>
                <c:pt idx="86" formatCode="#,##0.00_ ">
                  <c:v>-0.3021957859207669</c:v>
                </c:pt>
                <c:pt idx="87" formatCode="#,##0.00_ ">
                  <c:v>-0.20239818410483501</c:v>
                </c:pt>
                <c:pt idx="88" formatCode="#,##0.00_ ">
                  <c:v>-2.4029900850153219E-3</c:v>
                </c:pt>
                <c:pt idx="89" formatCode="#,##0.00_ ">
                  <c:v>0.19799299590677055</c:v>
                </c:pt>
                <c:pt idx="90" formatCode="#,##0.00_ ">
                  <c:v>-2.0029980970281969E-3</c:v>
                </c:pt>
                <c:pt idx="91" formatCode="#,##0.00_ ">
                  <c:v>-0.30109969900000699</c:v>
                </c:pt>
                <c:pt idx="92" formatCode="#,##0.00_ ">
                  <c:v>-0.50009949999999526</c:v>
                </c:pt>
                <c:pt idx="93" formatCode="#,##0.00_ ">
                  <c:v>-0.40050000000001473</c:v>
                </c:pt>
                <c:pt idx="94" formatCode="#,##0.00_ ">
                  <c:v>9.9999999999988987E-2</c:v>
                </c:pt>
                <c:pt idx="95" formatCode="#,##0.00_ 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254-43C6-88D9-1DEE05981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翘尾!$B$21</c15:sqref>
                        </c15:formulaRef>
                      </c:ext>
                    </c:extLst>
                    <c:strCache>
                      <c:ptCount val="1"/>
                      <c:pt idx="0">
                        <c:v>中国:CPI:当月同比</c:v>
                      </c:pt>
                    </c:strCache>
                  </c:strRef>
                </c:tx>
                <c:spPr>
                  <a:ln w="22225" cap="rnd" cmpd="sng" algn="ctr">
                    <a:solidFill>
                      <a:srgbClr val="0070C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翘尾!$A$22:$A$117</c15:sqref>
                        </c15:formulaRef>
                      </c:ext>
                    </c:extLst>
                    <c:numCache>
                      <c:formatCode>yyyy\-mm</c:formatCode>
                      <c:ptCount val="96"/>
                      <c:pt idx="0">
                        <c:v>42766</c:v>
                      </c:pt>
                      <c:pt idx="1">
                        <c:v>42794</c:v>
                      </c:pt>
                      <c:pt idx="2">
                        <c:v>42825</c:v>
                      </c:pt>
                      <c:pt idx="3">
                        <c:v>42855</c:v>
                      </c:pt>
                      <c:pt idx="4">
                        <c:v>42886</c:v>
                      </c:pt>
                      <c:pt idx="5">
                        <c:v>42916</c:v>
                      </c:pt>
                      <c:pt idx="6">
                        <c:v>42947</c:v>
                      </c:pt>
                      <c:pt idx="7">
                        <c:v>42978</c:v>
                      </c:pt>
                      <c:pt idx="8">
                        <c:v>43008</c:v>
                      </c:pt>
                      <c:pt idx="9">
                        <c:v>43039</c:v>
                      </c:pt>
                      <c:pt idx="10">
                        <c:v>43069</c:v>
                      </c:pt>
                      <c:pt idx="11">
                        <c:v>43100</c:v>
                      </c:pt>
                      <c:pt idx="12">
                        <c:v>43131</c:v>
                      </c:pt>
                      <c:pt idx="13">
                        <c:v>43159</c:v>
                      </c:pt>
                      <c:pt idx="14">
                        <c:v>43190</c:v>
                      </c:pt>
                      <c:pt idx="15">
                        <c:v>43220</c:v>
                      </c:pt>
                      <c:pt idx="16">
                        <c:v>43251</c:v>
                      </c:pt>
                      <c:pt idx="17">
                        <c:v>43281</c:v>
                      </c:pt>
                      <c:pt idx="18">
                        <c:v>43312</c:v>
                      </c:pt>
                      <c:pt idx="19">
                        <c:v>43343</c:v>
                      </c:pt>
                      <c:pt idx="20">
                        <c:v>43373</c:v>
                      </c:pt>
                      <c:pt idx="21">
                        <c:v>43404</c:v>
                      </c:pt>
                      <c:pt idx="22">
                        <c:v>43434</c:v>
                      </c:pt>
                      <c:pt idx="23">
                        <c:v>43465</c:v>
                      </c:pt>
                      <c:pt idx="24">
                        <c:v>43496</c:v>
                      </c:pt>
                      <c:pt idx="25">
                        <c:v>43524</c:v>
                      </c:pt>
                      <c:pt idx="26">
                        <c:v>43555</c:v>
                      </c:pt>
                      <c:pt idx="27">
                        <c:v>43585</c:v>
                      </c:pt>
                      <c:pt idx="28">
                        <c:v>43616</c:v>
                      </c:pt>
                      <c:pt idx="29">
                        <c:v>43646</c:v>
                      </c:pt>
                      <c:pt idx="30">
                        <c:v>43677</c:v>
                      </c:pt>
                      <c:pt idx="31">
                        <c:v>43708</c:v>
                      </c:pt>
                      <c:pt idx="32">
                        <c:v>43738</c:v>
                      </c:pt>
                      <c:pt idx="33">
                        <c:v>43769</c:v>
                      </c:pt>
                      <c:pt idx="34">
                        <c:v>43799</c:v>
                      </c:pt>
                      <c:pt idx="35">
                        <c:v>43830</c:v>
                      </c:pt>
                      <c:pt idx="36">
                        <c:v>43861</c:v>
                      </c:pt>
                      <c:pt idx="37">
                        <c:v>43890</c:v>
                      </c:pt>
                      <c:pt idx="38">
                        <c:v>43921</c:v>
                      </c:pt>
                      <c:pt idx="39">
                        <c:v>43951</c:v>
                      </c:pt>
                      <c:pt idx="40">
                        <c:v>43982</c:v>
                      </c:pt>
                      <c:pt idx="41">
                        <c:v>44012</c:v>
                      </c:pt>
                      <c:pt idx="42">
                        <c:v>44043</c:v>
                      </c:pt>
                      <c:pt idx="43">
                        <c:v>44074</c:v>
                      </c:pt>
                      <c:pt idx="44">
                        <c:v>44104</c:v>
                      </c:pt>
                      <c:pt idx="45">
                        <c:v>44135</c:v>
                      </c:pt>
                      <c:pt idx="46">
                        <c:v>44165</c:v>
                      </c:pt>
                      <c:pt idx="47">
                        <c:v>44196</c:v>
                      </c:pt>
                      <c:pt idx="48">
                        <c:v>44227</c:v>
                      </c:pt>
                      <c:pt idx="49">
                        <c:v>44255</c:v>
                      </c:pt>
                      <c:pt idx="50">
                        <c:v>44286</c:v>
                      </c:pt>
                      <c:pt idx="51">
                        <c:v>44316</c:v>
                      </c:pt>
                      <c:pt idx="52">
                        <c:v>44347</c:v>
                      </c:pt>
                      <c:pt idx="53">
                        <c:v>44377</c:v>
                      </c:pt>
                      <c:pt idx="54">
                        <c:v>44408</c:v>
                      </c:pt>
                      <c:pt idx="55">
                        <c:v>44439</c:v>
                      </c:pt>
                      <c:pt idx="56">
                        <c:v>44469</c:v>
                      </c:pt>
                      <c:pt idx="57">
                        <c:v>44500</c:v>
                      </c:pt>
                      <c:pt idx="58">
                        <c:v>44530</c:v>
                      </c:pt>
                      <c:pt idx="59">
                        <c:v>44561</c:v>
                      </c:pt>
                      <c:pt idx="60">
                        <c:v>44592</c:v>
                      </c:pt>
                      <c:pt idx="61">
                        <c:v>44620</c:v>
                      </c:pt>
                      <c:pt idx="62">
                        <c:v>44651</c:v>
                      </c:pt>
                      <c:pt idx="63">
                        <c:v>44681</c:v>
                      </c:pt>
                      <c:pt idx="64">
                        <c:v>44712</c:v>
                      </c:pt>
                      <c:pt idx="65">
                        <c:v>44742</c:v>
                      </c:pt>
                      <c:pt idx="66">
                        <c:v>44773</c:v>
                      </c:pt>
                      <c:pt idx="67">
                        <c:v>44804</c:v>
                      </c:pt>
                      <c:pt idx="68">
                        <c:v>44834</c:v>
                      </c:pt>
                      <c:pt idx="69">
                        <c:v>44865</c:v>
                      </c:pt>
                      <c:pt idx="70">
                        <c:v>44895</c:v>
                      </c:pt>
                      <c:pt idx="71">
                        <c:v>44926</c:v>
                      </c:pt>
                      <c:pt idx="72">
                        <c:v>44957</c:v>
                      </c:pt>
                      <c:pt idx="73">
                        <c:v>44985</c:v>
                      </c:pt>
                      <c:pt idx="74">
                        <c:v>45016</c:v>
                      </c:pt>
                      <c:pt idx="75">
                        <c:v>45046</c:v>
                      </c:pt>
                      <c:pt idx="76">
                        <c:v>45077</c:v>
                      </c:pt>
                      <c:pt idx="77">
                        <c:v>45107</c:v>
                      </c:pt>
                      <c:pt idx="78">
                        <c:v>45138</c:v>
                      </c:pt>
                      <c:pt idx="79">
                        <c:v>45169</c:v>
                      </c:pt>
                      <c:pt idx="80">
                        <c:v>45199</c:v>
                      </c:pt>
                      <c:pt idx="81">
                        <c:v>45230</c:v>
                      </c:pt>
                      <c:pt idx="82">
                        <c:v>45260</c:v>
                      </c:pt>
                      <c:pt idx="83">
                        <c:v>45291</c:v>
                      </c:pt>
                      <c:pt idx="84">
                        <c:v>45322</c:v>
                      </c:pt>
                      <c:pt idx="85">
                        <c:v>45351</c:v>
                      </c:pt>
                      <c:pt idx="86">
                        <c:v>45382</c:v>
                      </c:pt>
                      <c:pt idx="87">
                        <c:v>45412</c:v>
                      </c:pt>
                      <c:pt idx="88">
                        <c:v>45443</c:v>
                      </c:pt>
                      <c:pt idx="89">
                        <c:v>45473</c:v>
                      </c:pt>
                      <c:pt idx="90">
                        <c:v>45504</c:v>
                      </c:pt>
                      <c:pt idx="91">
                        <c:v>45535</c:v>
                      </c:pt>
                      <c:pt idx="92">
                        <c:v>45565</c:v>
                      </c:pt>
                      <c:pt idx="93">
                        <c:v>45596</c:v>
                      </c:pt>
                      <c:pt idx="94">
                        <c:v>45626</c:v>
                      </c:pt>
                      <c:pt idx="95">
                        <c:v>45657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翘尾!$B$22:$B$117</c15:sqref>
                        </c15:formulaRef>
                      </c:ext>
                    </c:extLst>
                    <c:numCache>
                      <c:formatCode>#,##0.00_ </c:formatCode>
                      <c:ptCount val="96"/>
                      <c:pt idx="0">
                        <c:v>2.5490550000000001</c:v>
                      </c:pt>
                      <c:pt idx="1">
                        <c:v>0.8</c:v>
                      </c:pt>
                      <c:pt idx="2">
                        <c:v>0.9</c:v>
                      </c:pt>
                      <c:pt idx="3">
                        <c:v>1.2</c:v>
                      </c:pt>
                      <c:pt idx="4">
                        <c:v>1.5</c:v>
                      </c:pt>
                      <c:pt idx="5">
                        <c:v>1.5</c:v>
                      </c:pt>
                      <c:pt idx="6">
                        <c:v>1.4</c:v>
                      </c:pt>
                      <c:pt idx="7">
                        <c:v>1.8</c:v>
                      </c:pt>
                      <c:pt idx="8">
                        <c:v>1.6</c:v>
                      </c:pt>
                      <c:pt idx="9">
                        <c:v>1.9</c:v>
                      </c:pt>
                      <c:pt idx="10">
                        <c:v>1.7</c:v>
                      </c:pt>
                      <c:pt idx="11">
                        <c:v>1.8</c:v>
                      </c:pt>
                      <c:pt idx="12">
                        <c:v>1.5</c:v>
                      </c:pt>
                      <c:pt idx="13">
                        <c:v>2.9</c:v>
                      </c:pt>
                      <c:pt idx="14">
                        <c:v>2.1</c:v>
                      </c:pt>
                      <c:pt idx="15">
                        <c:v>1.8</c:v>
                      </c:pt>
                      <c:pt idx="16">
                        <c:v>1.8</c:v>
                      </c:pt>
                      <c:pt idx="17">
                        <c:v>1.9</c:v>
                      </c:pt>
                      <c:pt idx="18">
                        <c:v>2.1</c:v>
                      </c:pt>
                      <c:pt idx="19">
                        <c:v>2.2999999999999998</c:v>
                      </c:pt>
                      <c:pt idx="20">
                        <c:v>2.5</c:v>
                      </c:pt>
                      <c:pt idx="21">
                        <c:v>2.5</c:v>
                      </c:pt>
                      <c:pt idx="22">
                        <c:v>2.2000000000000002</c:v>
                      </c:pt>
                      <c:pt idx="23">
                        <c:v>1.9</c:v>
                      </c:pt>
                      <c:pt idx="24">
                        <c:v>1.7</c:v>
                      </c:pt>
                      <c:pt idx="25">
                        <c:v>1.5</c:v>
                      </c:pt>
                      <c:pt idx="26">
                        <c:v>2.2999999999999998</c:v>
                      </c:pt>
                      <c:pt idx="27">
                        <c:v>2.5</c:v>
                      </c:pt>
                      <c:pt idx="28">
                        <c:v>2.7</c:v>
                      </c:pt>
                      <c:pt idx="29">
                        <c:v>2.7</c:v>
                      </c:pt>
                      <c:pt idx="30">
                        <c:v>2.8</c:v>
                      </c:pt>
                      <c:pt idx="31">
                        <c:v>2.8</c:v>
                      </c:pt>
                      <c:pt idx="32">
                        <c:v>3</c:v>
                      </c:pt>
                      <c:pt idx="33">
                        <c:v>3.8</c:v>
                      </c:pt>
                      <c:pt idx="34">
                        <c:v>4.5</c:v>
                      </c:pt>
                      <c:pt idx="35">
                        <c:v>4.5</c:v>
                      </c:pt>
                      <c:pt idx="36">
                        <c:v>5.4</c:v>
                      </c:pt>
                      <c:pt idx="37">
                        <c:v>5.2</c:v>
                      </c:pt>
                      <c:pt idx="38">
                        <c:v>4.3</c:v>
                      </c:pt>
                      <c:pt idx="39">
                        <c:v>3.3</c:v>
                      </c:pt>
                      <c:pt idx="40">
                        <c:v>2.4</c:v>
                      </c:pt>
                      <c:pt idx="41">
                        <c:v>2.5</c:v>
                      </c:pt>
                      <c:pt idx="42">
                        <c:v>2.7</c:v>
                      </c:pt>
                      <c:pt idx="43">
                        <c:v>2.4</c:v>
                      </c:pt>
                      <c:pt idx="44">
                        <c:v>1.7</c:v>
                      </c:pt>
                      <c:pt idx="45">
                        <c:v>0.5</c:v>
                      </c:pt>
                      <c:pt idx="46">
                        <c:v>-0.5</c:v>
                      </c:pt>
                      <c:pt idx="47">
                        <c:v>0.2</c:v>
                      </c:pt>
                      <c:pt idx="48">
                        <c:v>-0.3</c:v>
                      </c:pt>
                      <c:pt idx="49">
                        <c:v>-0.2</c:v>
                      </c:pt>
                      <c:pt idx="50">
                        <c:v>0.4</c:v>
                      </c:pt>
                      <c:pt idx="51">
                        <c:v>0.9</c:v>
                      </c:pt>
                      <c:pt idx="52">
                        <c:v>1.3</c:v>
                      </c:pt>
                      <c:pt idx="53">
                        <c:v>1.1000000000000001</c:v>
                      </c:pt>
                      <c:pt idx="54">
                        <c:v>1</c:v>
                      </c:pt>
                      <c:pt idx="55">
                        <c:v>0.8</c:v>
                      </c:pt>
                      <c:pt idx="56">
                        <c:v>0.7</c:v>
                      </c:pt>
                      <c:pt idx="57">
                        <c:v>1.5</c:v>
                      </c:pt>
                      <c:pt idx="58">
                        <c:v>2.2999999999999998</c:v>
                      </c:pt>
                      <c:pt idx="59">
                        <c:v>1.5</c:v>
                      </c:pt>
                      <c:pt idx="60">
                        <c:v>0.9</c:v>
                      </c:pt>
                      <c:pt idx="61">
                        <c:v>0.9</c:v>
                      </c:pt>
                      <c:pt idx="62">
                        <c:v>1.5</c:v>
                      </c:pt>
                      <c:pt idx="63">
                        <c:v>2.1</c:v>
                      </c:pt>
                      <c:pt idx="64">
                        <c:v>2.1</c:v>
                      </c:pt>
                      <c:pt idx="65">
                        <c:v>2.5</c:v>
                      </c:pt>
                      <c:pt idx="66">
                        <c:v>2.7</c:v>
                      </c:pt>
                      <c:pt idx="67">
                        <c:v>2.5</c:v>
                      </c:pt>
                      <c:pt idx="68">
                        <c:v>2.8</c:v>
                      </c:pt>
                      <c:pt idx="69">
                        <c:v>2.1</c:v>
                      </c:pt>
                      <c:pt idx="70">
                        <c:v>1.6</c:v>
                      </c:pt>
                      <c:pt idx="71">
                        <c:v>1.8</c:v>
                      </c:pt>
                      <c:pt idx="72">
                        <c:v>2.1</c:v>
                      </c:pt>
                      <c:pt idx="73">
                        <c:v>1</c:v>
                      </c:pt>
                      <c:pt idx="74">
                        <c:v>0.7</c:v>
                      </c:pt>
                      <c:pt idx="75">
                        <c:v>0.1</c:v>
                      </c:pt>
                      <c:pt idx="76">
                        <c:v>0.2</c:v>
                      </c:pt>
                      <c:pt idx="77">
                        <c:v>0</c:v>
                      </c:pt>
                      <c:pt idx="78">
                        <c:v>-0.3</c:v>
                      </c:pt>
                      <c:pt idx="79">
                        <c:v>0.1</c:v>
                      </c:pt>
                      <c:pt idx="80">
                        <c:v>0</c:v>
                      </c:pt>
                      <c:pt idx="81">
                        <c:v>-0.2</c:v>
                      </c:pt>
                      <c:pt idx="82">
                        <c:v>-0.5</c:v>
                      </c:pt>
                      <c:pt idx="83">
                        <c:v>-0.3</c:v>
                      </c:pt>
                      <c:pt idx="84">
                        <c:v>-0.8</c:v>
                      </c:pt>
                      <c:pt idx="85">
                        <c:v>0.7</c:v>
                      </c:pt>
                      <c:pt idx="86">
                        <c:v>0.1</c:v>
                      </c:pt>
                      <c:pt idx="87">
                        <c:v>0.3</c:v>
                      </c:pt>
                      <c:pt idx="88">
                        <c:v>0.3</c:v>
                      </c:pt>
                      <c:pt idx="89">
                        <c:v>0.2</c:v>
                      </c:pt>
                      <c:pt idx="90">
                        <c:v>0.5</c:v>
                      </c:pt>
                      <c:pt idx="91">
                        <c:v>0.6</c:v>
                      </c:pt>
                      <c:pt idx="92">
                        <c:v>0.4</c:v>
                      </c:pt>
                      <c:pt idx="93">
                        <c:v>0.3</c:v>
                      </c:pt>
                      <c:pt idx="94">
                        <c:v>0.2</c:v>
                      </c:pt>
                      <c:pt idx="95">
                        <c:v>0.1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254-43C6-88D9-1DEE05981308}"/>
                  </c:ext>
                </c:extLst>
              </c15:ser>
            </c15:filteredLineSeries>
          </c:ext>
        </c:extLst>
      </c:lineChart>
      <c:dateAx>
        <c:axId val="836683968"/>
        <c:scaling>
          <c:orientation val="minMax"/>
          <c:max val="45657"/>
          <c:min val="44927"/>
        </c:scaling>
        <c:delete val="0"/>
        <c:axPos val="b"/>
        <c:numFmt formatCode="yyyy\-mm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</c:dateAx>
      <c:valAx>
        <c:axId val="836681224"/>
        <c:scaling>
          <c:orientation val="minMax"/>
          <c:max val="2.5"/>
          <c:min val="-1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325571738507927"/>
          <c:y val="3.0346090468591536E-2"/>
          <c:w val="0.67200917854673436"/>
          <c:h val="5.7714601100115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4639736977389914"/>
          <c:w val="0.88239911022358164"/>
          <c:h val="0.5502772604054005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翘尾!$O$93</c:f>
              <c:strCache>
                <c:ptCount val="1"/>
                <c:pt idx="0">
                  <c:v>24年CPI翘尾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翘尾!$M$94:$N$105</c:f>
              <c:multiLvlStrCache>
                <c:ptCount val="12"/>
                <c:lvl>
                  <c:pt idx="0">
                    <c:v>2024-01</c:v>
                  </c:pt>
                  <c:pt idx="1">
                    <c:v>2024-02</c:v>
                  </c:pt>
                  <c:pt idx="2">
                    <c:v>2024-03</c:v>
                  </c:pt>
                  <c:pt idx="3">
                    <c:v>2024-04</c:v>
                  </c:pt>
                  <c:pt idx="4">
                    <c:v>2024-05</c:v>
                  </c:pt>
                  <c:pt idx="5">
                    <c:v>2024-06</c:v>
                  </c:pt>
                  <c:pt idx="6">
                    <c:v>2024-07</c:v>
                  </c:pt>
                  <c:pt idx="7">
                    <c:v>2024-08</c:v>
                  </c:pt>
                  <c:pt idx="8">
                    <c:v>2024-09</c:v>
                  </c:pt>
                  <c:pt idx="9">
                    <c:v>2024-10</c:v>
                  </c:pt>
                  <c:pt idx="10">
                    <c:v>2024-11</c:v>
                  </c:pt>
                  <c:pt idx="11">
                    <c:v>2024-12</c:v>
                  </c:pt>
                </c:lvl>
                <c:lvl>
                  <c:pt idx="0">
                    <c:v>一季度</c:v>
                  </c:pt>
                  <c:pt idx="3">
                    <c:v>二季度</c:v>
                  </c:pt>
                  <c:pt idx="6">
                    <c:v>三季度</c:v>
                  </c:pt>
                  <c:pt idx="9">
                    <c:v>四季度</c:v>
                  </c:pt>
                </c:lvl>
              </c:multiLvlStrCache>
            </c:multiLvlStrRef>
          </c:cat>
          <c:val>
            <c:numRef>
              <c:f>翘尾!$O$94:$O$105</c:f>
              <c:numCache>
                <c:formatCode>#,##0.00_ </c:formatCode>
                <c:ptCount val="12"/>
                <c:pt idx="0">
                  <c:v>-1.0982827525701677</c:v>
                </c:pt>
                <c:pt idx="1">
                  <c:v>-0.60128919856297092</c:v>
                </c:pt>
                <c:pt idx="2">
                  <c:v>-0.3021957859207669</c:v>
                </c:pt>
                <c:pt idx="3">
                  <c:v>-0.20239818410483501</c:v>
                </c:pt>
                <c:pt idx="4">
                  <c:v>-2.4029900850153219E-3</c:v>
                </c:pt>
                <c:pt idx="5">
                  <c:v>0.19799299590677055</c:v>
                </c:pt>
                <c:pt idx="6">
                  <c:v>-2.0029980970281969E-3</c:v>
                </c:pt>
                <c:pt idx="7">
                  <c:v>-0.30109969900000699</c:v>
                </c:pt>
                <c:pt idx="8">
                  <c:v>-0.50009949999999526</c:v>
                </c:pt>
                <c:pt idx="9">
                  <c:v>-0.40050000000001473</c:v>
                </c:pt>
                <c:pt idx="10">
                  <c:v>9.9999999999988987E-2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7-4F27-A8B6-37E173A6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683968"/>
        <c:axId val="836681224"/>
      </c:barChart>
      <c:lineChart>
        <c:grouping val="standard"/>
        <c:varyColors val="0"/>
        <c:ser>
          <c:idx val="0"/>
          <c:order val="1"/>
          <c:tx>
            <c:strRef>
              <c:f>翘尾!$P$93</c:f>
              <c:strCache>
                <c:ptCount val="1"/>
                <c:pt idx="0">
                  <c:v>平均值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ED7D31"/>
              </a:solidFill>
              <a:ln w="9525">
                <a:noFill/>
              </a:ln>
              <a:effectLst/>
            </c:spPr>
          </c:marker>
          <c:cat>
            <c:multiLvlStrRef>
              <c:f>翘尾!$M$94:$N$105</c:f>
              <c:multiLvlStrCache>
                <c:ptCount val="12"/>
                <c:lvl>
                  <c:pt idx="0">
                    <c:v>2024-01</c:v>
                  </c:pt>
                  <c:pt idx="1">
                    <c:v>2024-02</c:v>
                  </c:pt>
                  <c:pt idx="2">
                    <c:v>2024-03</c:v>
                  </c:pt>
                  <c:pt idx="3">
                    <c:v>2024-04</c:v>
                  </c:pt>
                  <c:pt idx="4">
                    <c:v>2024-05</c:v>
                  </c:pt>
                  <c:pt idx="5">
                    <c:v>2024-06</c:v>
                  </c:pt>
                  <c:pt idx="6">
                    <c:v>2024-07</c:v>
                  </c:pt>
                  <c:pt idx="7">
                    <c:v>2024-08</c:v>
                  </c:pt>
                  <c:pt idx="8">
                    <c:v>2024-09</c:v>
                  </c:pt>
                  <c:pt idx="9">
                    <c:v>2024-10</c:v>
                  </c:pt>
                  <c:pt idx="10">
                    <c:v>2024-11</c:v>
                  </c:pt>
                  <c:pt idx="11">
                    <c:v>2024-12</c:v>
                  </c:pt>
                </c:lvl>
                <c:lvl>
                  <c:pt idx="0">
                    <c:v>一季度</c:v>
                  </c:pt>
                  <c:pt idx="3">
                    <c:v>二季度</c:v>
                  </c:pt>
                  <c:pt idx="6">
                    <c:v>三季度</c:v>
                  </c:pt>
                  <c:pt idx="9">
                    <c:v>四季度</c:v>
                  </c:pt>
                </c:lvl>
              </c:multiLvlStrCache>
            </c:multiLvlStrRef>
          </c:cat>
          <c:val>
            <c:numRef>
              <c:f>翘尾!$P$94:$P$105</c:f>
              <c:numCache>
                <c:formatCode>#,##0.0_ </c:formatCode>
                <c:ptCount val="12"/>
                <c:pt idx="0">
                  <c:v>-0.66725591235130188</c:v>
                </c:pt>
                <c:pt idx="1">
                  <c:v>-0.66725591235130188</c:v>
                </c:pt>
                <c:pt idx="2">
                  <c:v>-0.66725591235130188</c:v>
                </c:pt>
                <c:pt idx="3">
                  <c:v>-2.2693927610265932E-3</c:v>
                </c:pt>
                <c:pt idx="4">
                  <c:v>-2.2693927610265932E-3</c:v>
                </c:pt>
                <c:pt idx="5">
                  <c:v>-2.2693927610265932E-3</c:v>
                </c:pt>
                <c:pt idx="6">
                  <c:v>-0.26773406569901015</c:v>
                </c:pt>
                <c:pt idx="7">
                  <c:v>-0.26773406569901015</c:v>
                </c:pt>
                <c:pt idx="8">
                  <c:v>-0.26773406569901015</c:v>
                </c:pt>
                <c:pt idx="9">
                  <c:v>-0.10016666666667524</c:v>
                </c:pt>
                <c:pt idx="10">
                  <c:v>-0.10016666666667524</c:v>
                </c:pt>
                <c:pt idx="11">
                  <c:v>-0.10016666666667524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7-4F27-A8B6-37E173A6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</c:lineChart>
      <c:catAx>
        <c:axId val="8366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Algn val="ctr"/>
        <c:lblOffset val="100"/>
        <c:noMultiLvlLbl val="0"/>
      </c:cat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405060181271129"/>
          <c:y val="2.2570961943777883E-2"/>
          <c:w val="0.29110755881705613"/>
          <c:h val="6.8936304330498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202250436398794E-2"/>
          <c:y val="0.1463974062065771"/>
          <c:w val="0.89524011765964639"/>
          <c:h val="0.5502772604054005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翘尾!$O$93</c:f>
              <c:strCache>
                <c:ptCount val="1"/>
                <c:pt idx="0">
                  <c:v>24年CPI翘尾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翘尾!$M$94:$N$105</c:f>
              <c:multiLvlStrCache>
                <c:ptCount val="12"/>
                <c:lvl>
                  <c:pt idx="0">
                    <c:v>2024-01</c:v>
                  </c:pt>
                  <c:pt idx="1">
                    <c:v>2024-02</c:v>
                  </c:pt>
                  <c:pt idx="2">
                    <c:v>2024-03</c:v>
                  </c:pt>
                  <c:pt idx="3">
                    <c:v>2024-04</c:v>
                  </c:pt>
                  <c:pt idx="4">
                    <c:v>2024-05</c:v>
                  </c:pt>
                  <c:pt idx="5">
                    <c:v>2024-06</c:v>
                  </c:pt>
                  <c:pt idx="6">
                    <c:v>2024-07</c:v>
                  </c:pt>
                  <c:pt idx="7">
                    <c:v>2024-08</c:v>
                  </c:pt>
                  <c:pt idx="8">
                    <c:v>2024-09</c:v>
                  </c:pt>
                  <c:pt idx="9">
                    <c:v>2024-10</c:v>
                  </c:pt>
                  <c:pt idx="10">
                    <c:v>2024-11</c:v>
                  </c:pt>
                  <c:pt idx="11">
                    <c:v>2024-12</c:v>
                  </c:pt>
                </c:lvl>
                <c:lvl>
                  <c:pt idx="0">
                    <c:v>一季度</c:v>
                  </c:pt>
                  <c:pt idx="3">
                    <c:v>二季度</c:v>
                  </c:pt>
                  <c:pt idx="6">
                    <c:v>三季度</c:v>
                  </c:pt>
                  <c:pt idx="9">
                    <c:v>四季度</c:v>
                  </c:pt>
                </c:lvl>
              </c:multiLvlStrCache>
            </c:multiLvlStrRef>
          </c:cat>
          <c:val>
            <c:numRef>
              <c:f>翘尾!$O$94:$O$105</c:f>
              <c:numCache>
                <c:formatCode>#,##0.00_ </c:formatCode>
                <c:ptCount val="12"/>
                <c:pt idx="0">
                  <c:v>-1.0982827525701677</c:v>
                </c:pt>
                <c:pt idx="1">
                  <c:v>-0.60128919856297092</c:v>
                </c:pt>
                <c:pt idx="2">
                  <c:v>-0.3021957859207669</c:v>
                </c:pt>
                <c:pt idx="3">
                  <c:v>-0.20239818410483501</c:v>
                </c:pt>
                <c:pt idx="4">
                  <c:v>-2.4029900850153219E-3</c:v>
                </c:pt>
                <c:pt idx="5">
                  <c:v>0.19799299590677055</c:v>
                </c:pt>
                <c:pt idx="6">
                  <c:v>-2.0029980970281969E-3</c:v>
                </c:pt>
                <c:pt idx="7">
                  <c:v>-0.30109969900000699</c:v>
                </c:pt>
                <c:pt idx="8">
                  <c:v>-0.50009949999999526</c:v>
                </c:pt>
                <c:pt idx="9">
                  <c:v>-0.40050000000001473</c:v>
                </c:pt>
                <c:pt idx="10">
                  <c:v>9.9999999999988987E-2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F-4597-9C1A-B8F73C50A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683968"/>
        <c:axId val="836681224"/>
      </c:barChart>
      <c:catAx>
        <c:axId val="8366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Algn val="ctr"/>
        <c:lblOffset val="100"/>
        <c:noMultiLvlLbl val="0"/>
      </c:catAx>
      <c:valAx>
        <c:axId val="836681224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108884502839075"/>
          <c:y val="7.254254652064128E-2"/>
          <c:w val="0.37107800506409178"/>
          <c:h val="6.8936304330498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572681077682717E-2"/>
          <c:y val="0.10741657459612419"/>
          <c:w val="0.88655032063517902"/>
          <c:h val="0.7389138195991431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翘尾!$Y$21</c:f>
              <c:strCache>
                <c:ptCount val="1"/>
                <c:pt idx="0">
                  <c:v>中国:PPI:当月同比:翘尾因素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翘尾!$A$22:$A$105</c:f>
              <c:numCache>
                <c:formatCode>yyyy\-mm</c:formatCode>
                <c:ptCount val="84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</c:numCache>
            </c:numRef>
          </c:cat>
          <c:val>
            <c:numRef>
              <c:f>翘尾!$Y$22:$Y$117</c:f>
              <c:numCache>
                <c:formatCode>#,##0.00_ </c:formatCode>
                <c:ptCount val="96"/>
                <c:pt idx="0">
                  <c:v>6.1040369999999999</c:v>
                </c:pt>
                <c:pt idx="1">
                  <c:v>6.4233070000000003</c:v>
                </c:pt>
                <c:pt idx="2">
                  <c:v>5.8520240000000001</c:v>
                </c:pt>
                <c:pt idx="3">
                  <c:v>5.0962759999999996</c:v>
                </c:pt>
                <c:pt idx="4">
                  <c:v>4.5734089999999998</c:v>
                </c:pt>
                <c:pt idx="5">
                  <c:v>4.7829750000000004</c:v>
                </c:pt>
                <c:pt idx="6">
                  <c:v>4.5738279999999998</c:v>
                </c:pt>
                <c:pt idx="7">
                  <c:v>4.3650969999999996</c:v>
                </c:pt>
                <c:pt idx="8">
                  <c:v>3.8458679999999998</c:v>
                </c:pt>
                <c:pt idx="9">
                  <c:v>3.1240000000000001</c:v>
                </c:pt>
                <c:pt idx="10">
                  <c:v>1.6</c:v>
                </c:pt>
                <c:pt idx="11">
                  <c:v>0</c:v>
                </c:pt>
                <c:pt idx="12">
                  <c:v>4.164631</c:v>
                </c:pt>
                <c:pt idx="13">
                  <c:v>3.5433699999999999</c:v>
                </c:pt>
                <c:pt idx="14">
                  <c:v>3.2336689999999999</c:v>
                </c:pt>
                <c:pt idx="15">
                  <c:v>3.6482619999999999</c:v>
                </c:pt>
                <c:pt idx="16">
                  <c:v>3.960143</c:v>
                </c:pt>
                <c:pt idx="17">
                  <c:v>4.1684799999999997</c:v>
                </c:pt>
                <c:pt idx="18">
                  <c:v>3.9605589999999999</c:v>
                </c:pt>
                <c:pt idx="19">
                  <c:v>3.0332590000000001</c:v>
                </c:pt>
                <c:pt idx="20">
                  <c:v>2.013128</c:v>
                </c:pt>
                <c:pt idx="21">
                  <c:v>1.304</c:v>
                </c:pt>
                <c:pt idx="22">
                  <c:v>0.8</c:v>
                </c:pt>
                <c:pt idx="23">
                  <c:v>0</c:v>
                </c:pt>
                <c:pt idx="24">
                  <c:v>0.49083100000000002</c:v>
                </c:pt>
                <c:pt idx="25">
                  <c:v>0.591422</c:v>
                </c:pt>
                <c:pt idx="26">
                  <c:v>0.79300800000000005</c:v>
                </c:pt>
                <c:pt idx="27">
                  <c:v>0.99499800000000005</c:v>
                </c:pt>
                <c:pt idx="28">
                  <c:v>0.59262800000000004</c:v>
                </c:pt>
                <c:pt idx="29">
                  <c:v>0.29175200000000001</c:v>
                </c:pt>
                <c:pt idx="30">
                  <c:v>0.19156100000000001</c:v>
                </c:pt>
                <c:pt idx="31">
                  <c:v>-0.20760899999999999</c:v>
                </c:pt>
                <c:pt idx="32">
                  <c:v>-0.80279199999999995</c:v>
                </c:pt>
                <c:pt idx="33">
                  <c:v>-1.198</c:v>
                </c:pt>
                <c:pt idx="34">
                  <c:v>-1</c:v>
                </c:pt>
                <c:pt idx="35">
                  <c:v>0</c:v>
                </c:pt>
                <c:pt idx="36">
                  <c:v>-1.6000000000000001E-3</c:v>
                </c:pt>
                <c:pt idx="37">
                  <c:v>9.8499000000000003E-2</c:v>
                </c:pt>
                <c:pt idx="38">
                  <c:v>-1.5E-3</c:v>
                </c:pt>
                <c:pt idx="39">
                  <c:v>-0.30059799999999998</c:v>
                </c:pt>
                <c:pt idx="40">
                  <c:v>-0.49959900000000002</c:v>
                </c:pt>
                <c:pt idx="41">
                  <c:v>-0.20019999999999999</c:v>
                </c:pt>
                <c:pt idx="42">
                  <c:v>-2.0000000000000001E-4</c:v>
                </c:pt>
                <c:pt idx="43">
                  <c:v>9.9900000000000003E-2</c:v>
                </c:pt>
                <c:pt idx="44">
                  <c:v>-1E-4</c:v>
                </c:pt>
                <c:pt idx="45">
                  <c:v>-0.1</c:v>
                </c:pt>
                <c:pt idx="46">
                  <c:v>0</c:v>
                </c:pt>
                <c:pt idx="47">
                  <c:v>0</c:v>
                </c:pt>
                <c:pt idx="48">
                  <c:v>-0.42405900000000002</c:v>
                </c:pt>
                <c:pt idx="49">
                  <c:v>7.6323000000000002E-2</c:v>
                </c:pt>
                <c:pt idx="50">
                  <c:v>1.0871949999999999</c:v>
                </c:pt>
                <c:pt idx="51">
                  <c:v>2.4186369999999999</c:v>
                </c:pt>
                <c:pt idx="52">
                  <c:v>2.8299569999999998</c:v>
                </c:pt>
                <c:pt idx="53">
                  <c:v>2.4202759999999999</c:v>
                </c:pt>
                <c:pt idx="54">
                  <c:v>2.0122270000000002</c:v>
                </c:pt>
                <c:pt idx="55">
                  <c:v>1.707106</c:v>
                </c:pt>
                <c:pt idx="56">
                  <c:v>1.6054999999999999</c:v>
                </c:pt>
                <c:pt idx="57">
                  <c:v>1.6054999999999999</c:v>
                </c:pt>
                <c:pt idx="58">
                  <c:v>1.1000000000000001</c:v>
                </c:pt>
                <c:pt idx="59">
                  <c:v>0</c:v>
                </c:pt>
                <c:pt idx="60">
                  <c:v>9.2186749999999993</c:v>
                </c:pt>
                <c:pt idx="61">
                  <c:v>8.3518600000000003</c:v>
                </c:pt>
                <c:pt idx="62">
                  <c:v>6.6455310000000001</c:v>
                </c:pt>
                <c:pt idx="63">
                  <c:v>5.6942830000000004</c:v>
                </c:pt>
                <c:pt idx="64">
                  <c:v>4.0298059999999998</c:v>
                </c:pt>
                <c:pt idx="65">
                  <c:v>3.7186499999999998</c:v>
                </c:pt>
                <c:pt idx="66">
                  <c:v>3.2026370000000002</c:v>
                </c:pt>
                <c:pt idx="67">
                  <c:v>2.4852400000000001</c:v>
                </c:pt>
                <c:pt idx="68">
                  <c:v>1.27</c:v>
                </c:pt>
                <c:pt idx="69">
                  <c:v>-1.2</c:v>
                </c:pt>
                <c:pt idx="70">
                  <c:v>-1.2</c:v>
                </c:pt>
                <c:pt idx="71">
                  <c:v>0</c:v>
                </c:pt>
                <c:pt idx="72">
                  <c:v>-0.52504700000000004</c:v>
                </c:pt>
                <c:pt idx="73">
                  <c:v>-1.0199480000000001</c:v>
                </c:pt>
                <c:pt idx="74">
                  <c:v>-2.0968819999999999</c:v>
                </c:pt>
                <c:pt idx="75">
                  <c:v>-2.6807970000000001</c:v>
                </c:pt>
                <c:pt idx="76">
                  <c:v>-2.778019</c:v>
                </c:pt>
                <c:pt idx="77">
                  <c:v>-2.778019</c:v>
                </c:pt>
                <c:pt idx="78">
                  <c:v>-1.497487</c:v>
                </c:pt>
                <c:pt idx="79">
                  <c:v>-0.30109999999999998</c:v>
                </c:pt>
                <c:pt idx="80">
                  <c:v>-0.20130100000000001</c:v>
                </c:pt>
                <c:pt idx="81">
                  <c:v>-0.40050000000000002</c:v>
                </c:pt>
                <c:pt idx="82">
                  <c:v>-0.5</c:v>
                </c:pt>
                <c:pt idx="83">
                  <c:v>0</c:v>
                </c:pt>
                <c:pt idx="84">
                  <c:v>-2.3818220000000001</c:v>
                </c:pt>
                <c:pt idx="85">
                  <c:v>-2.3818220000000001</c:v>
                </c:pt>
                <c:pt idx="86">
                  <c:v>-2.3818220000000001</c:v>
                </c:pt>
                <c:pt idx="87">
                  <c:v>-1.891278</c:v>
                </c:pt>
                <c:pt idx="88">
                  <c:v>-1.0002800000000001</c:v>
                </c:pt>
                <c:pt idx="89">
                  <c:v>-0.20189599999999999</c:v>
                </c:pt>
                <c:pt idx="90">
                  <c:v>-1.8990000000000001E-3</c:v>
                </c:pt>
                <c:pt idx="91">
                  <c:v>-0.20149600000000001</c:v>
                </c:pt>
                <c:pt idx="92">
                  <c:v>-0.59909999999999997</c:v>
                </c:pt>
                <c:pt idx="93">
                  <c:v>-0.59909999999999997</c:v>
                </c:pt>
                <c:pt idx="94">
                  <c:v>-0.3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D-4DCC-BE54-2929ADED3679}"/>
            </c:ext>
          </c:extLst>
        </c:ser>
        <c:ser>
          <c:idx val="2"/>
          <c:order val="1"/>
          <c:tx>
            <c:strRef>
              <c:f>翘尾!$Z$21</c:f>
              <c:strCache>
                <c:ptCount val="1"/>
                <c:pt idx="0">
                  <c:v>中国:PPI:新涨价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翘尾!$A$22:$A$105</c:f>
              <c:numCache>
                <c:formatCode>yyyy\-mm</c:formatCode>
                <c:ptCount val="84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</c:numCache>
            </c:numRef>
          </c:cat>
          <c:val>
            <c:numRef>
              <c:f>翘尾!$Z$22:$Z$109</c:f>
              <c:numCache>
                <c:formatCode>#,##0.00_ </c:formatCode>
                <c:ptCount val="88"/>
                <c:pt idx="0">
                  <c:v>0.8</c:v>
                </c:pt>
                <c:pt idx="1">
                  <c:v>1.4</c:v>
                </c:pt>
                <c:pt idx="2">
                  <c:v>1.8</c:v>
                </c:pt>
                <c:pt idx="3">
                  <c:v>1.3</c:v>
                </c:pt>
                <c:pt idx="4">
                  <c:v>1</c:v>
                </c:pt>
                <c:pt idx="5">
                  <c:v>0.8</c:v>
                </c:pt>
                <c:pt idx="6">
                  <c:v>0.9</c:v>
                </c:pt>
                <c:pt idx="7">
                  <c:v>1.9</c:v>
                </c:pt>
                <c:pt idx="8">
                  <c:v>2.9</c:v>
                </c:pt>
                <c:pt idx="9">
                  <c:v>3.7</c:v>
                </c:pt>
                <c:pt idx="10">
                  <c:v>4.0999999999999996</c:v>
                </c:pt>
                <c:pt idx="11">
                  <c:v>0</c:v>
                </c:pt>
                <c:pt idx="12">
                  <c:v>0.3</c:v>
                </c:pt>
                <c:pt idx="13">
                  <c:v>0.2</c:v>
                </c:pt>
                <c:pt idx="14">
                  <c:v>0</c:v>
                </c:pt>
                <c:pt idx="15">
                  <c:v>-0.2</c:v>
                </c:pt>
                <c:pt idx="16">
                  <c:v>0.2</c:v>
                </c:pt>
                <c:pt idx="17">
                  <c:v>0.6</c:v>
                </c:pt>
                <c:pt idx="18">
                  <c:v>0.7</c:v>
                </c:pt>
                <c:pt idx="19">
                  <c:v>1.1000000000000001</c:v>
                </c:pt>
                <c:pt idx="20">
                  <c:v>1.7</c:v>
                </c:pt>
                <c:pt idx="21">
                  <c:v>2.1</c:v>
                </c:pt>
                <c:pt idx="22">
                  <c:v>1.9</c:v>
                </c:pt>
                <c:pt idx="23">
                  <c:v>0</c:v>
                </c:pt>
                <c:pt idx="24">
                  <c:v>-0.6</c:v>
                </c:pt>
                <c:pt idx="25">
                  <c:v>-0.7</c:v>
                </c:pt>
                <c:pt idx="26">
                  <c:v>-0.5</c:v>
                </c:pt>
                <c:pt idx="27">
                  <c:v>-0.2</c:v>
                </c:pt>
                <c:pt idx="28">
                  <c:v>0</c:v>
                </c:pt>
                <c:pt idx="29">
                  <c:v>-0.3</c:v>
                </c:pt>
                <c:pt idx="30">
                  <c:v>-0.5</c:v>
                </c:pt>
                <c:pt idx="31">
                  <c:v>-0.6</c:v>
                </c:pt>
                <c:pt idx="32">
                  <c:v>-0.5</c:v>
                </c:pt>
                <c:pt idx="33">
                  <c:v>-0.4</c:v>
                </c:pt>
                <c:pt idx="34">
                  <c:v>-0.5</c:v>
                </c:pt>
                <c:pt idx="35">
                  <c:v>0</c:v>
                </c:pt>
                <c:pt idx="36">
                  <c:v>0</c:v>
                </c:pt>
                <c:pt idx="37">
                  <c:v>-0.5</c:v>
                </c:pt>
                <c:pt idx="38">
                  <c:v>-1.5</c:v>
                </c:pt>
                <c:pt idx="39">
                  <c:v>-2.8</c:v>
                </c:pt>
                <c:pt idx="40">
                  <c:v>-3.2</c:v>
                </c:pt>
                <c:pt idx="41">
                  <c:v>-2.8</c:v>
                </c:pt>
                <c:pt idx="42">
                  <c:v>-2.4</c:v>
                </c:pt>
                <c:pt idx="43">
                  <c:v>-2.1</c:v>
                </c:pt>
                <c:pt idx="44">
                  <c:v>-2.1</c:v>
                </c:pt>
                <c:pt idx="45">
                  <c:v>-2</c:v>
                </c:pt>
                <c:pt idx="46">
                  <c:v>-1.5</c:v>
                </c:pt>
                <c:pt idx="47">
                  <c:v>0</c:v>
                </c:pt>
                <c:pt idx="48">
                  <c:v>1</c:v>
                </c:pt>
                <c:pt idx="49">
                  <c:v>1.8</c:v>
                </c:pt>
                <c:pt idx="50">
                  <c:v>3.4</c:v>
                </c:pt>
                <c:pt idx="51">
                  <c:v>4.3</c:v>
                </c:pt>
                <c:pt idx="52">
                  <c:v>6</c:v>
                </c:pt>
                <c:pt idx="53">
                  <c:v>6.4</c:v>
                </c:pt>
                <c:pt idx="54">
                  <c:v>6.9</c:v>
                </c:pt>
                <c:pt idx="55">
                  <c:v>7.7</c:v>
                </c:pt>
                <c:pt idx="56">
                  <c:v>8.9</c:v>
                </c:pt>
                <c:pt idx="57">
                  <c:v>11.7</c:v>
                </c:pt>
                <c:pt idx="58">
                  <c:v>11.7</c:v>
                </c:pt>
                <c:pt idx="59">
                  <c:v>0</c:v>
                </c:pt>
                <c:pt idx="60">
                  <c:v>-0.2</c:v>
                </c:pt>
                <c:pt idx="61">
                  <c:v>0.4</c:v>
                </c:pt>
                <c:pt idx="62">
                  <c:v>1.5</c:v>
                </c:pt>
                <c:pt idx="63">
                  <c:v>2.1</c:v>
                </c:pt>
                <c:pt idx="64">
                  <c:v>2.2999999999999998</c:v>
                </c:pt>
                <c:pt idx="65">
                  <c:v>2.2999999999999998</c:v>
                </c:pt>
                <c:pt idx="66">
                  <c:v>1</c:v>
                </c:pt>
                <c:pt idx="67">
                  <c:v>-0.2</c:v>
                </c:pt>
                <c:pt idx="68">
                  <c:v>-0.4</c:v>
                </c:pt>
                <c:pt idx="69">
                  <c:v>-0.1</c:v>
                </c:pt>
                <c:pt idx="70">
                  <c:v>-0.1</c:v>
                </c:pt>
                <c:pt idx="71">
                  <c:v>0</c:v>
                </c:pt>
                <c:pt idx="72">
                  <c:v>-0.4</c:v>
                </c:pt>
                <c:pt idx="73">
                  <c:v>-0.5</c:v>
                </c:pt>
                <c:pt idx="74">
                  <c:v>-0.5</c:v>
                </c:pt>
                <c:pt idx="75">
                  <c:v>-1</c:v>
                </c:pt>
                <c:pt idx="76">
                  <c:v>-1.8</c:v>
                </c:pt>
                <c:pt idx="77">
                  <c:v>-2.6</c:v>
                </c:pt>
                <c:pt idx="78">
                  <c:v>-2.8</c:v>
                </c:pt>
                <c:pt idx="79">
                  <c:v>-2.7</c:v>
                </c:pt>
                <c:pt idx="80">
                  <c:v>-2.2999999999999998</c:v>
                </c:pt>
                <c:pt idx="81">
                  <c:v>-2.2000000000000002</c:v>
                </c:pt>
                <c:pt idx="82">
                  <c:v>-2.5</c:v>
                </c:pt>
                <c:pt idx="83">
                  <c:v>0</c:v>
                </c:pt>
                <c:pt idx="84">
                  <c:v>-0.2</c:v>
                </c:pt>
                <c:pt idx="85">
                  <c:v>-0.4</c:v>
                </c:pt>
                <c:pt idx="86">
                  <c:v>-0.5</c:v>
                </c:pt>
                <c:pt idx="87">
                  <c:v>-0.7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0D-4DCC-BE54-2929ADED3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683968"/>
        <c:axId val="836681224"/>
      </c:barChart>
      <c:lineChart>
        <c:grouping val="standard"/>
        <c:varyColors val="0"/>
        <c:ser>
          <c:idx val="0"/>
          <c:order val="2"/>
          <c:tx>
            <c:strRef>
              <c:f>翘尾!$X$21</c:f>
              <c:strCache>
                <c:ptCount val="1"/>
                <c:pt idx="0">
                  <c:v>中国:PPI:全部工业品:当月同比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翘尾!$W$22:$W$117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翘尾!$X$22:$X$117</c:f>
              <c:numCache>
                <c:formatCode>#,##0.00_ </c:formatCode>
                <c:ptCount val="96"/>
                <c:pt idx="0">
                  <c:v>6.9</c:v>
                </c:pt>
                <c:pt idx="1">
                  <c:v>7.8</c:v>
                </c:pt>
                <c:pt idx="2">
                  <c:v>7.6</c:v>
                </c:pt>
                <c:pt idx="3">
                  <c:v>6.4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6.3</c:v>
                </c:pt>
                <c:pt idx="8">
                  <c:v>6.9</c:v>
                </c:pt>
                <c:pt idx="9">
                  <c:v>6.9</c:v>
                </c:pt>
                <c:pt idx="10">
                  <c:v>5.8</c:v>
                </c:pt>
                <c:pt idx="11">
                  <c:v>4.9000000000000004</c:v>
                </c:pt>
                <c:pt idx="12">
                  <c:v>4.3</c:v>
                </c:pt>
                <c:pt idx="13">
                  <c:v>3.7</c:v>
                </c:pt>
                <c:pt idx="14">
                  <c:v>3.1</c:v>
                </c:pt>
                <c:pt idx="15">
                  <c:v>3.4</c:v>
                </c:pt>
                <c:pt idx="16">
                  <c:v>4.0999999999999996</c:v>
                </c:pt>
                <c:pt idx="17">
                  <c:v>4.7</c:v>
                </c:pt>
                <c:pt idx="18">
                  <c:v>4.5999999999999996</c:v>
                </c:pt>
                <c:pt idx="19">
                  <c:v>4.0999999999999996</c:v>
                </c:pt>
                <c:pt idx="20">
                  <c:v>3.6</c:v>
                </c:pt>
                <c:pt idx="21">
                  <c:v>3.3</c:v>
                </c:pt>
                <c:pt idx="22">
                  <c:v>2.7</c:v>
                </c:pt>
                <c:pt idx="23">
                  <c:v>0.9</c:v>
                </c:pt>
                <c:pt idx="24">
                  <c:v>0.1</c:v>
                </c:pt>
                <c:pt idx="25">
                  <c:v>0.1</c:v>
                </c:pt>
                <c:pt idx="26">
                  <c:v>0.4</c:v>
                </c:pt>
                <c:pt idx="27">
                  <c:v>0.9</c:v>
                </c:pt>
                <c:pt idx="28">
                  <c:v>0.6</c:v>
                </c:pt>
                <c:pt idx="29">
                  <c:v>0</c:v>
                </c:pt>
                <c:pt idx="30">
                  <c:v>-0.3</c:v>
                </c:pt>
                <c:pt idx="31">
                  <c:v>-0.8</c:v>
                </c:pt>
                <c:pt idx="32">
                  <c:v>-1.2</c:v>
                </c:pt>
                <c:pt idx="33">
                  <c:v>-1.6</c:v>
                </c:pt>
                <c:pt idx="34">
                  <c:v>-1.4</c:v>
                </c:pt>
                <c:pt idx="35">
                  <c:v>-0.5</c:v>
                </c:pt>
                <c:pt idx="36">
                  <c:v>0.1</c:v>
                </c:pt>
                <c:pt idx="37">
                  <c:v>-0.4</c:v>
                </c:pt>
                <c:pt idx="38">
                  <c:v>-1.5</c:v>
                </c:pt>
                <c:pt idx="39">
                  <c:v>-3.1</c:v>
                </c:pt>
                <c:pt idx="40">
                  <c:v>-3.7</c:v>
                </c:pt>
                <c:pt idx="41">
                  <c:v>-3</c:v>
                </c:pt>
                <c:pt idx="42">
                  <c:v>-2.4</c:v>
                </c:pt>
                <c:pt idx="43">
                  <c:v>-2</c:v>
                </c:pt>
                <c:pt idx="44">
                  <c:v>-2.1</c:v>
                </c:pt>
                <c:pt idx="45">
                  <c:v>-2.1</c:v>
                </c:pt>
                <c:pt idx="46">
                  <c:v>-1.5</c:v>
                </c:pt>
                <c:pt idx="47">
                  <c:v>-0.4</c:v>
                </c:pt>
                <c:pt idx="48">
                  <c:v>0.3</c:v>
                </c:pt>
                <c:pt idx="49">
                  <c:v>1.7</c:v>
                </c:pt>
                <c:pt idx="50">
                  <c:v>4.4000000000000004</c:v>
                </c:pt>
                <c:pt idx="51">
                  <c:v>6.8</c:v>
                </c:pt>
                <c:pt idx="52">
                  <c:v>9</c:v>
                </c:pt>
                <c:pt idx="53">
                  <c:v>8.8000000000000007</c:v>
                </c:pt>
                <c:pt idx="54">
                  <c:v>9</c:v>
                </c:pt>
                <c:pt idx="55">
                  <c:v>9.5</c:v>
                </c:pt>
                <c:pt idx="56">
                  <c:v>10.7</c:v>
                </c:pt>
                <c:pt idx="57">
                  <c:v>13.5</c:v>
                </c:pt>
                <c:pt idx="58">
                  <c:v>12.9</c:v>
                </c:pt>
                <c:pt idx="59">
                  <c:v>10.3</c:v>
                </c:pt>
                <c:pt idx="60">
                  <c:v>9.1</c:v>
                </c:pt>
                <c:pt idx="61">
                  <c:v>8.8000000000000007</c:v>
                </c:pt>
                <c:pt idx="62">
                  <c:v>8.3000000000000007</c:v>
                </c:pt>
                <c:pt idx="63">
                  <c:v>8</c:v>
                </c:pt>
                <c:pt idx="64">
                  <c:v>6.4</c:v>
                </c:pt>
                <c:pt idx="65">
                  <c:v>6.1</c:v>
                </c:pt>
                <c:pt idx="66">
                  <c:v>4.2</c:v>
                </c:pt>
                <c:pt idx="67">
                  <c:v>2.2999999999999998</c:v>
                </c:pt>
                <c:pt idx="68">
                  <c:v>0.9</c:v>
                </c:pt>
                <c:pt idx="69">
                  <c:v>-1.3</c:v>
                </c:pt>
                <c:pt idx="70">
                  <c:v>-1.3</c:v>
                </c:pt>
                <c:pt idx="71">
                  <c:v>-0.7</c:v>
                </c:pt>
                <c:pt idx="72">
                  <c:v>-0.8</c:v>
                </c:pt>
                <c:pt idx="73">
                  <c:v>-1.4</c:v>
                </c:pt>
                <c:pt idx="74">
                  <c:v>-2.5</c:v>
                </c:pt>
                <c:pt idx="75">
                  <c:v>-3.6</c:v>
                </c:pt>
                <c:pt idx="76">
                  <c:v>-4.5999999999999996</c:v>
                </c:pt>
                <c:pt idx="77">
                  <c:v>-5.4</c:v>
                </c:pt>
                <c:pt idx="78">
                  <c:v>-4.4000000000000004</c:v>
                </c:pt>
                <c:pt idx="79">
                  <c:v>-3</c:v>
                </c:pt>
                <c:pt idx="80">
                  <c:v>-2.5</c:v>
                </c:pt>
                <c:pt idx="81">
                  <c:v>-2.6</c:v>
                </c:pt>
                <c:pt idx="82">
                  <c:v>-3</c:v>
                </c:pt>
                <c:pt idx="83">
                  <c:v>-2.7</c:v>
                </c:pt>
                <c:pt idx="84">
                  <c:v>-2.5</c:v>
                </c:pt>
                <c:pt idx="85">
                  <c:v>-2.7</c:v>
                </c:pt>
                <c:pt idx="86">
                  <c:v>-2.8</c:v>
                </c:pt>
                <c:pt idx="87">
                  <c:v>-2.5</c:v>
                </c:pt>
                <c:pt idx="88">
                  <c:v>-1.4</c:v>
                </c:pt>
                <c:pt idx="89">
                  <c:v>-0.8</c:v>
                </c:pt>
                <c:pt idx="90">
                  <c:v>-0.8</c:v>
                </c:pt>
                <c:pt idx="91">
                  <c:v>-1.8</c:v>
                </c:pt>
                <c:pt idx="92">
                  <c:v>-2.8</c:v>
                </c:pt>
                <c:pt idx="93">
                  <c:v>-2.9</c:v>
                </c:pt>
                <c:pt idx="94">
                  <c:v>-2.5</c:v>
                </c:pt>
                <c:pt idx="95">
                  <c:v>-2.2999999999999998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D-4DCC-BE54-2929ADED3679}"/>
            </c:ext>
          </c:extLst>
        </c:ser>
        <c:ser>
          <c:idx val="3"/>
          <c:order val="3"/>
          <c:tx>
            <c:strRef>
              <c:f>翘尾!$AD$21</c:f>
              <c:strCache>
                <c:ptCount val="1"/>
                <c:pt idx="0">
                  <c:v>翘尾因素估算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翘尾!$W$22:$W$117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翘尾!$AD$22:$AD$117</c:f>
              <c:numCache>
                <c:formatCode>General</c:formatCode>
                <c:ptCount val="96"/>
                <c:pt idx="12" formatCode="#,##0.00_ ">
                  <c:v>4.1646305232894809</c:v>
                </c:pt>
                <c:pt idx="13" formatCode="#,##0.00_ ">
                  <c:v>3.5433703014806195</c:v>
                </c:pt>
                <c:pt idx="14" formatCode="#,##0.00_ ">
                  <c:v>3.2336692935997835</c:v>
                </c:pt>
                <c:pt idx="15" formatCode="#,##0.00_ ">
                  <c:v>3.6482623429717087</c:v>
                </c:pt>
                <c:pt idx="16" formatCode="#,##0.00_ ">
                  <c:v>3.9601427712855575</c:v>
                </c:pt>
                <c:pt idx="17" formatCode="#,##0.00_ ">
                  <c:v>4.1684797307470545</c:v>
                </c:pt>
                <c:pt idx="18" formatCode="#,##0.00_ ">
                  <c:v>3.9605586135200266</c:v>
                </c:pt>
                <c:pt idx="19" formatCode="#,##0.00_ ">
                  <c:v>3.0332592800000002</c:v>
                </c:pt>
                <c:pt idx="20" formatCode="#,##0.00_ ">
                  <c:v>2.0131279999999974</c:v>
                </c:pt>
                <c:pt idx="21" formatCode="#,##0.00_ ">
                  <c:v>1.3039999999999941</c:v>
                </c:pt>
                <c:pt idx="22" formatCode="#,##0.00_ ">
                  <c:v>0.80000000000000071</c:v>
                </c:pt>
                <c:pt idx="23" formatCode="#,##0.00_ ">
                  <c:v>1.1023999999999923</c:v>
                </c:pt>
                <c:pt idx="24" formatCode="#,##0.00_ ">
                  <c:v>0</c:v>
                </c:pt>
                <c:pt idx="25" formatCode="#,##0.00_ ">
                  <c:v>0</c:v>
                </c:pt>
                <c:pt idx="26" formatCode="#,##0.00_ ">
                  <c:v>0</c:v>
                </c:pt>
                <c:pt idx="27" formatCode="#,##0.00_ ">
                  <c:v>0</c:v>
                </c:pt>
                <c:pt idx="28" formatCode="#,##0.00_ ">
                  <c:v>0</c:v>
                </c:pt>
                <c:pt idx="29" formatCode="#,##0.00_ ">
                  <c:v>0</c:v>
                </c:pt>
                <c:pt idx="30" formatCode="#,##0.00_ ">
                  <c:v>0</c:v>
                </c:pt>
                <c:pt idx="31" formatCode="#,##0.00_ ">
                  <c:v>0</c:v>
                </c:pt>
                <c:pt idx="32" formatCode="#,##0.00_ ">
                  <c:v>0</c:v>
                </c:pt>
                <c:pt idx="33" formatCode="#,##0.00_ ">
                  <c:v>0</c:v>
                </c:pt>
                <c:pt idx="34" formatCode="#,##0.00_ ">
                  <c:v>0</c:v>
                </c:pt>
                <c:pt idx="35" formatCode="#,##0.00_ ">
                  <c:v>0</c:v>
                </c:pt>
                <c:pt idx="72" formatCode="#,##0.00_ ">
                  <c:v>-0.52504742063564924</c:v>
                </c:pt>
                <c:pt idx="73" formatCode="#,##0.00_ ">
                  <c:v>-1.0199476822245201</c:v>
                </c:pt>
                <c:pt idx="74" formatCode="#,##0.00_ ">
                  <c:v>-2.0968819804396799</c:v>
                </c:pt>
                <c:pt idx="75" formatCode="#,##0.00_ ">
                  <c:v>-2.6807971972561462</c:v>
                </c:pt>
                <c:pt idx="76" formatCode="#,##0.0_ ">
                  <c:v>-2.7780191780780283</c:v>
                </c:pt>
                <c:pt idx="77" formatCode="#,##0.0_ ">
                  <c:v>-2.7780191780780283</c:v>
                </c:pt>
                <c:pt idx="78" formatCode="#,##0.0_ ">
                  <c:v>-1.4974865026119999</c:v>
                </c:pt>
                <c:pt idx="79" formatCode="#,##0.0_ ">
                  <c:v>-0.30109969900000699</c:v>
                </c:pt>
                <c:pt idx="80" formatCode="#,##0.0_ ">
                  <c:v>-0.20130100000000928</c:v>
                </c:pt>
                <c:pt idx="81" formatCode="#,##0.0_ ">
                  <c:v>-0.40050000000001473</c:v>
                </c:pt>
                <c:pt idx="82" formatCode="#,##0.0_ ">
                  <c:v>-0.50000000000000044</c:v>
                </c:pt>
                <c:pt idx="83" formatCode="#,##0.0_ ">
                  <c:v>0</c:v>
                </c:pt>
                <c:pt idx="84" formatCode="#,##0.0_ ">
                  <c:v>-2.3818215158719291</c:v>
                </c:pt>
                <c:pt idx="85" formatCode="#,##0.0_ ">
                  <c:v>-2.3818215158719291</c:v>
                </c:pt>
                <c:pt idx="86" formatCode="#,##0.0_ ">
                  <c:v>-2.3818215158719291</c:v>
                </c:pt>
                <c:pt idx="87" formatCode="#,##0.0_ ">
                  <c:v>-1.8912779053989248</c:v>
                </c:pt>
                <c:pt idx="88" formatCode="#,##0.0_ ">
                  <c:v>-1.0002804292622902</c:v>
                </c:pt>
                <c:pt idx="89" formatCode="#,##0.0_ ">
                  <c:v>-0.20189559401442292</c:v>
                </c:pt>
                <c:pt idx="90" formatCode="#,##0.0_ ">
                  <c:v>-1.8993927999977345E-3</c:v>
                </c:pt>
                <c:pt idx="91" formatCode="#,##0.0_ ">
                  <c:v>-0.2014964000000008</c:v>
                </c:pt>
                <c:pt idx="92" formatCode="#,##0.0_ ">
                  <c:v>-0.59909999999999686</c:v>
                </c:pt>
                <c:pt idx="93" formatCode="#,##0.0_ ">
                  <c:v>-0.59909999999999686</c:v>
                </c:pt>
                <c:pt idx="94" formatCode="#,##0.0_ ">
                  <c:v>-0.30000000000000027</c:v>
                </c:pt>
                <c:pt idx="95" formatCode="#,##0.0_ 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70D-4DCC-BE54-2929ADED3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</c:lineChart>
      <c:dateAx>
        <c:axId val="836683968"/>
        <c:scaling>
          <c:orientation val="minMax"/>
          <c:max val="45657"/>
          <c:min val="44927"/>
        </c:scaling>
        <c:delete val="0"/>
        <c:axPos val="b"/>
        <c:numFmt formatCode="yyyy\-mm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</c:dateAx>
      <c:valAx>
        <c:axId val="836681224"/>
        <c:scaling>
          <c:orientation val="minMax"/>
          <c:max val="5"/>
          <c:min val="-6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784411913377562"/>
          <c:y val="2.2570884340536015E-2"/>
          <c:w val="0.63695001494276005"/>
          <c:h val="0.109215212794385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377547680673463E-2"/>
          <c:y val="0.14639736977389914"/>
          <c:w val="0.89524011765964639"/>
          <c:h val="0.5725491213899228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翘尾!$AH$93</c:f>
              <c:strCache>
                <c:ptCount val="1"/>
                <c:pt idx="0">
                  <c:v>24年PPI翘尾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翘尾!$AF$94:$AG$105</c:f>
              <c:multiLvlStrCache>
                <c:ptCount val="12"/>
                <c:lvl>
                  <c:pt idx="0">
                    <c:v>2024-01</c:v>
                  </c:pt>
                  <c:pt idx="1">
                    <c:v>2024-02</c:v>
                  </c:pt>
                  <c:pt idx="2">
                    <c:v>2024-03</c:v>
                  </c:pt>
                  <c:pt idx="3">
                    <c:v>2024-04</c:v>
                  </c:pt>
                  <c:pt idx="4">
                    <c:v>2024-05</c:v>
                  </c:pt>
                  <c:pt idx="5">
                    <c:v>2024-06</c:v>
                  </c:pt>
                  <c:pt idx="6">
                    <c:v>2024-07</c:v>
                  </c:pt>
                  <c:pt idx="7">
                    <c:v>2024-08</c:v>
                  </c:pt>
                  <c:pt idx="8">
                    <c:v>2024-09</c:v>
                  </c:pt>
                  <c:pt idx="9">
                    <c:v>2024-10</c:v>
                  </c:pt>
                  <c:pt idx="10">
                    <c:v>2024-11</c:v>
                  </c:pt>
                  <c:pt idx="11">
                    <c:v>2024-12</c:v>
                  </c:pt>
                </c:lvl>
                <c:lvl>
                  <c:pt idx="0">
                    <c:v>一季度</c:v>
                  </c:pt>
                  <c:pt idx="3">
                    <c:v>二季度</c:v>
                  </c:pt>
                  <c:pt idx="6">
                    <c:v>三季度</c:v>
                  </c:pt>
                  <c:pt idx="9">
                    <c:v>四季度</c:v>
                  </c:pt>
                </c:lvl>
              </c:multiLvlStrCache>
            </c:multiLvlStrRef>
          </c:cat>
          <c:val>
            <c:numRef>
              <c:f>翘尾!$AH$94:$AH$105</c:f>
              <c:numCache>
                <c:formatCode>#,##0.00_ </c:formatCode>
                <c:ptCount val="12"/>
                <c:pt idx="0">
                  <c:v>-2.3818215158719291</c:v>
                </c:pt>
                <c:pt idx="1">
                  <c:v>-2.3818215158719291</c:v>
                </c:pt>
                <c:pt idx="2">
                  <c:v>-2.3818215158719291</c:v>
                </c:pt>
                <c:pt idx="3">
                  <c:v>-1.8912779053989248</c:v>
                </c:pt>
                <c:pt idx="4">
                  <c:v>-1.0002804292622902</c:v>
                </c:pt>
                <c:pt idx="5">
                  <c:v>-0.20189559401442292</c:v>
                </c:pt>
                <c:pt idx="6">
                  <c:v>-1.8993927999977345E-3</c:v>
                </c:pt>
                <c:pt idx="7">
                  <c:v>-0.2014964000000008</c:v>
                </c:pt>
                <c:pt idx="8">
                  <c:v>-0.59909999999999686</c:v>
                </c:pt>
                <c:pt idx="9">
                  <c:v>-0.59909999999999686</c:v>
                </c:pt>
                <c:pt idx="10">
                  <c:v>-0.30000000000000027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2-494F-A5EF-766BF40C9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683968"/>
        <c:axId val="836681224"/>
      </c:barChart>
      <c:catAx>
        <c:axId val="8366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Algn val="ctr"/>
        <c:lblOffset val="100"/>
        <c:noMultiLvlLbl val="0"/>
      </c:catAx>
      <c:valAx>
        <c:axId val="836681224"/>
        <c:scaling>
          <c:orientation val="minMax"/>
          <c:min val="-4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108884502839075"/>
          <c:y val="7.254254652064128E-2"/>
          <c:w val="0.37107800506409178"/>
          <c:h val="6.8936304330498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572681077682717E-2"/>
          <c:y val="0.10741657459612419"/>
          <c:w val="0.88655032063517902"/>
          <c:h val="0.7389138195991431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翘尾!$Y$21</c:f>
              <c:strCache>
                <c:ptCount val="1"/>
                <c:pt idx="0">
                  <c:v>中国:PPI:当月同比:翘尾因素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翘尾!$A$22:$A$105</c:f>
              <c:numCache>
                <c:formatCode>yyyy\-mm</c:formatCode>
                <c:ptCount val="84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</c:numCache>
            </c:numRef>
          </c:cat>
          <c:val>
            <c:numRef>
              <c:f>翘尾!$Y$22:$Y$117</c:f>
              <c:numCache>
                <c:formatCode>#,##0.00_ </c:formatCode>
                <c:ptCount val="96"/>
                <c:pt idx="0">
                  <c:v>6.1040369999999999</c:v>
                </c:pt>
                <c:pt idx="1">
                  <c:v>6.4233070000000003</c:v>
                </c:pt>
                <c:pt idx="2">
                  <c:v>5.8520240000000001</c:v>
                </c:pt>
                <c:pt idx="3">
                  <c:v>5.0962759999999996</c:v>
                </c:pt>
                <c:pt idx="4">
                  <c:v>4.5734089999999998</c:v>
                </c:pt>
                <c:pt idx="5">
                  <c:v>4.7829750000000004</c:v>
                </c:pt>
                <c:pt idx="6">
                  <c:v>4.5738279999999998</c:v>
                </c:pt>
                <c:pt idx="7">
                  <c:v>4.3650969999999996</c:v>
                </c:pt>
                <c:pt idx="8">
                  <c:v>3.8458679999999998</c:v>
                </c:pt>
                <c:pt idx="9">
                  <c:v>3.1240000000000001</c:v>
                </c:pt>
                <c:pt idx="10">
                  <c:v>1.6</c:v>
                </c:pt>
                <c:pt idx="11">
                  <c:v>0</c:v>
                </c:pt>
                <c:pt idx="12">
                  <c:v>4.164631</c:v>
                </c:pt>
                <c:pt idx="13">
                  <c:v>3.5433699999999999</c:v>
                </c:pt>
                <c:pt idx="14">
                  <c:v>3.2336689999999999</c:v>
                </c:pt>
                <c:pt idx="15">
                  <c:v>3.6482619999999999</c:v>
                </c:pt>
                <c:pt idx="16">
                  <c:v>3.960143</c:v>
                </c:pt>
                <c:pt idx="17">
                  <c:v>4.1684799999999997</c:v>
                </c:pt>
                <c:pt idx="18">
                  <c:v>3.9605589999999999</c:v>
                </c:pt>
                <c:pt idx="19">
                  <c:v>3.0332590000000001</c:v>
                </c:pt>
                <c:pt idx="20">
                  <c:v>2.013128</c:v>
                </c:pt>
                <c:pt idx="21">
                  <c:v>1.304</c:v>
                </c:pt>
                <c:pt idx="22">
                  <c:v>0.8</c:v>
                </c:pt>
                <c:pt idx="23">
                  <c:v>0</c:v>
                </c:pt>
                <c:pt idx="24">
                  <c:v>0.49083100000000002</c:v>
                </c:pt>
                <c:pt idx="25">
                  <c:v>0.591422</c:v>
                </c:pt>
                <c:pt idx="26">
                  <c:v>0.79300800000000005</c:v>
                </c:pt>
                <c:pt idx="27">
                  <c:v>0.99499800000000005</c:v>
                </c:pt>
                <c:pt idx="28">
                  <c:v>0.59262800000000004</c:v>
                </c:pt>
                <c:pt idx="29">
                  <c:v>0.29175200000000001</c:v>
                </c:pt>
                <c:pt idx="30">
                  <c:v>0.19156100000000001</c:v>
                </c:pt>
                <c:pt idx="31">
                  <c:v>-0.20760899999999999</c:v>
                </c:pt>
                <c:pt idx="32">
                  <c:v>-0.80279199999999995</c:v>
                </c:pt>
                <c:pt idx="33">
                  <c:v>-1.198</c:v>
                </c:pt>
                <c:pt idx="34">
                  <c:v>-1</c:v>
                </c:pt>
                <c:pt idx="35">
                  <c:v>0</c:v>
                </c:pt>
                <c:pt idx="36">
                  <c:v>-1.6000000000000001E-3</c:v>
                </c:pt>
                <c:pt idx="37">
                  <c:v>9.8499000000000003E-2</c:v>
                </c:pt>
                <c:pt idx="38">
                  <c:v>-1.5E-3</c:v>
                </c:pt>
                <c:pt idx="39">
                  <c:v>-0.30059799999999998</c:v>
                </c:pt>
                <c:pt idx="40">
                  <c:v>-0.49959900000000002</c:v>
                </c:pt>
                <c:pt idx="41">
                  <c:v>-0.20019999999999999</c:v>
                </c:pt>
                <c:pt idx="42">
                  <c:v>-2.0000000000000001E-4</c:v>
                </c:pt>
                <c:pt idx="43">
                  <c:v>9.9900000000000003E-2</c:v>
                </c:pt>
                <c:pt idx="44">
                  <c:v>-1E-4</c:v>
                </c:pt>
                <c:pt idx="45">
                  <c:v>-0.1</c:v>
                </c:pt>
                <c:pt idx="46">
                  <c:v>0</c:v>
                </c:pt>
                <c:pt idx="47">
                  <c:v>0</c:v>
                </c:pt>
                <c:pt idx="48">
                  <c:v>-0.42405900000000002</c:v>
                </c:pt>
                <c:pt idx="49">
                  <c:v>7.6323000000000002E-2</c:v>
                </c:pt>
                <c:pt idx="50">
                  <c:v>1.0871949999999999</c:v>
                </c:pt>
                <c:pt idx="51">
                  <c:v>2.4186369999999999</c:v>
                </c:pt>
                <c:pt idx="52">
                  <c:v>2.8299569999999998</c:v>
                </c:pt>
                <c:pt idx="53">
                  <c:v>2.4202759999999999</c:v>
                </c:pt>
                <c:pt idx="54">
                  <c:v>2.0122270000000002</c:v>
                </c:pt>
                <c:pt idx="55">
                  <c:v>1.707106</c:v>
                </c:pt>
                <c:pt idx="56">
                  <c:v>1.6054999999999999</c:v>
                </c:pt>
                <c:pt idx="57">
                  <c:v>1.6054999999999999</c:v>
                </c:pt>
                <c:pt idx="58">
                  <c:v>1.1000000000000001</c:v>
                </c:pt>
                <c:pt idx="59">
                  <c:v>0</c:v>
                </c:pt>
                <c:pt idx="60">
                  <c:v>9.2186749999999993</c:v>
                </c:pt>
                <c:pt idx="61">
                  <c:v>8.3518600000000003</c:v>
                </c:pt>
                <c:pt idx="62">
                  <c:v>6.6455310000000001</c:v>
                </c:pt>
                <c:pt idx="63">
                  <c:v>5.6942830000000004</c:v>
                </c:pt>
                <c:pt idx="64">
                  <c:v>4.0298059999999998</c:v>
                </c:pt>
                <c:pt idx="65">
                  <c:v>3.7186499999999998</c:v>
                </c:pt>
                <c:pt idx="66">
                  <c:v>3.2026370000000002</c:v>
                </c:pt>
                <c:pt idx="67">
                  <c:v>2.4852400000000001</c:v>
                </c:pt>
                <c:pt idx="68">
                  <c:v>1.27</c:v>
                </c:pt>
                <c:pt idx="69">
                  <c:v>-1.2</c:v>
                </c:pt>
                <c:pt idx="70">
                  <c:v>-1.2</c:v>
                </c:pt>
                <c:pt idx="71">
                  <c:v>0</c:v>
                </c:pt>
                <c:pt idx="72">
                  <c:v>-0.52504700000000004</c:v>
                </c:pt>
                <c:pt idx="73">
                  <c:v>-1.0199480000000001</c:v>
                </c:pt>
                <c:pt idx="74">
                  <c:v>-2.0968819999999999</c:v>
                </c:pt>
                <c:pt idx="75">
                  <c:v>-2.6807970000000001</c:v>
                </c:pt>
                <c:pt idx="76">
                  <c:v>-2.778019</c:v>
                </c:pt>
                <c:pt idx="77">
                  <c:v>-2.778019</c:v>
                </c:pt>
                <c:pt idx="78">
                  <c:v>-1.497487</c:v>
                </c:pt>
                <c:pt idx="79">
                  <c:v>-0.30109999999999998</c:v>
                </c:pt>
                <c:pt idx="80">
                  <c:v>-0.20130100000000001</c:v>
                </c:pt>
                <c:pt idx="81">
                  <c:v>-0.40050000000000002</c:v>
                </c:pt>
                <c:pt idx="82">
                  <c:v>-0.5</c:v>
                </c:pt>
                <c:pt idx="83">
                  <c:v>0</c:v>
                </c:pt>
                <c:pt idx="84">
                  <c:v>-2.3818220000000001</c:v>
                </c:pt>
                <c:pt idx="85">
                  <c:v>-2.3818220000000001</c:v>
                </c:pt>
                <c:pt idx="86">
                  <c:v>-2.3818220000000001</c:v>
                </c:pt>
                <c:pt idx="87">
                  <c:v>-1.891278</c:v>
                </c:pt>
                <c:pt idx="88">
                  <c:v>-1.0002800000000001</c:v>
                </c:pt>
                <c:pt idx="89">
                  <c:v>-0.20189599999999999</c:v>
                </c:pt>
                <c:pt idx="90">
                  <c:v>-1.8990000000000001E-3</c:v>
                </c:pt>
                <c:pt idx="91">
                  <c:v>-0.20149600000000001</c:v>
                </c:pt>
                <c:pt idx="92">
                  <c:v>-0.59909999999999997</c:v>
                </c:pt>
                <c:pt idx="93">
                  <c:v>-0.59909999999999997</c:v>
                </c:pt>
                <c:pt idx="94">
                  <c:v>-0.3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A-4FAF-A0F4-7C4A9CA0CE69}"/>
            </c:ext>
          </c:extLst>
        </c:ser>
        <c:ser>
          <c:idx val="2"/>
          <c:order val="1"/>
          <c:tx>
            <c:strRef>
              <c:f>翘尾!$Z$21</c:f>
              <c:strCache>
                <c:ptCount val="1"/>
                <c:pt idx="0">
                  <c:v>中国:PPI:新涨价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翘尾!$A$22:$A$105</c:f>
              <c:numCache>
                <c:formatCode>yyyy\-mm</c:formatCode>
                <c:ptCount val="84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</c:numCache>
            </c:numRef>
          </c:cat>
          <c:val>
            <c:numRef>
              <c:f>翘尾!$Z$22:$Z$109</c:f>
              <c:numCache>
                <c:formatCode>#,##0.00_ </c:formatCode>
                <c:ptCount val="88"/>
                <c:pt idx="0">
                  <c:v>0.8</c:v>
                </c:pt>
                <c:pt idx="1">
                  <c:v>1.4</c:v>
                </c:pt>
                <c:pt idx="2">
                  <c:v>1.8</c:v>
                </c:pt>
                <c:pt idx="3">
                  <c:v>1.3</c:v>
                </c:pt>
                <c:pt idx="4">
                  <c:v>1</c:v>
                </c:pt>
                <c:pt idx="5">
                  <c:v>0.8</c:v>
                </c:pt>
                <c:pt idx="6">
                  <c:v>0.9</c:v>
                </c:pt>
                <c:pt idx="7">
                  <c:v>1.9</c:v>
                </c:pt>
                <c:pt idx="8">
                  <c:v>2.9</c:v>
                </c:pt>
                <c:pt idx="9">
                  <c:v>3.7</c:v>
                </c:pt>
                <c:pt idx="10">
                  <c:v>4.0999999999999996</c:v>
                </c:pt>
                <c:pt idx="11">
                  <c:v>0</c:v>
                </c:pt>
                <c:pt idx="12">
                  <c:v>0.3</c:v>
                </c:pt>
                <c:pt idx="13">
                  <c:v>0.2</c:v>
                </c:pt>
                <c:pt idx="14">
                  <c:v>0</c:v>
                </c:pt>
                <c:pt idx="15">
                  <c:v>-0.2</c:v>
                </c:pt>
                <c:pt idx="16">
                  <c:v>0.2</c:v>
                </c:pt>
                <c:pt idx="17">
                  <c:v>0.6</c:v>
                </c:pt>
                <c:pt idx="18">
                  <c:v>0.7</c:v>
                </c:pt>
                <c:pt idx="19">
                  <c:v>1.1000000000000001</c:v>
                </c:pt>
                <c:pt idx="20">
                  <c:v>1.7</c:v>
                </c:pt>
                <c:pt idx="21">
                  <c:v>2.1</c:v>
                </c:pt>
                <c:pt idx="22">
                  <c:v>1.9</c:v>
                </c:pt>
                <c:pt idx="23">
                  <c:v>0</c:v>
                </c:pt>
                <c:pt idx="24">
                  <c:v>-0.6</c:v>
                </c:pt>
                <c:pt idx="25">
                  <c:v>-0.7</c:v>
                </c:pt>
                <c:pt idx="26">
                  <c:v>-0.5</c:v>
                </c:pt>
                <c:pt idx="27">
                  <c:v>-0.2</c:v>
                </c:pt>
                <c:pt idx="28">
                  <c:v>0</c:v>
                </c:pt>
                <c:pt idx="29">
                  <c:v>-0.3</c:v>
                </c:pt>
                <c:pt idx="30">
                  <c:v>-0.5</c:v>
                </c:pt>
                <c:pt idx="31">
                  <c:v>-0.6</c:v>
                </c:pt>
                <c:pt idx="32">
                  <c:v>-0.5</c:v>
                </c:pt>
                <c:pt idx="33">
                  <c:v>-0.4</c:v>
                </c:pt>
                <c:pt idx="34">
                  <c:v>-0.5</c:v>
                </c:pt>
                <c:pt idx="35">
                  <c:v>0</c:v>
                </c:pt>
                <c:pt idx="36">
                  <c:v>0</c:v>
                </c:pt>
                <c:pt idx="37">
                  <c:v>-0.5</c:v>
                </c:pt>
                <c:pt idx="38">
                  <c:v>-1.5</c:v>
                </c:pt>
                <c:pt idx="39">
                  <c:v>-2.8</c:v>
                </c:pt>
                <c:pt idx="40">
                  <c:v>-3.2</c:v>
                </c:pt>
                <c:pt idx="41">
                  <c:v>-2.8</c:v>
                </c:pt>
                <c:pt idx="42">
                  <c:v>-2.4</c:v>
                </c:pt>
                <c:pt idx="43">
                  <c:v>-2.1</c:v>
                </c:pt>
                <c:pt idx="44">
                  <c:v>-2.1</c:v>
                </c:pt>
                <c:pt idx="45">
                  <c:v>-2</c:v>
                </c:pt>
                <c:pt idx="46">
                  <c:v>-1.5</c:v>
                </c:pt>
                <c:pt idx="47">
                  <c:v>0</c:v>
                </c:pt>
                <c:pt idx="48">
                  <c:v>1</c:v>
                </c:pt>
                <c:pt idx="49">
                  <c:v>1.8</c:v>
                </c:pt>
                <c:pt idx="50">
                  <c:v>3.4</c:v>
                </c:pt>
                <c:pt idx="51">
                  <c:v>4.3</c:v>
                </c:pt>
                <c:pt idx="52">
                  <c:v>6</c:v>
                </c:pt>
                <c:pt idx="53">
                  <c:v>6.4</c:v>
                </c:pt>
                <c:pt idx="54">
                  <c:v>6.9</c:v>
                </c:pt>
                <c:pt idx="55">
                  <c:v>7.7</c:v>
                </c:pt>
                <c:pt idx="56">
                  <c:v>8.9</c:v>
                </c:pt>
                <c:pt idx="57">
                  <c:v>11.7</c:v>
                </c:pt>
                <c:pt idx="58">
                  <c:v>11.7</c:v>
                </c:pt>
                <c:pt idx="59">
                  <c:v>0</c:v>
                </c:pt>
                <c:pt idx="60">
                  <c:v>-0.2</c:v>
                </c:pt>
                <c:pt idx="61">
                  <c:v>0.4</c:v>
                </c:pt>
                <c:pt idx="62">
                  <c:v>1.5</c:v>
                </c:pt>
                <c:pt idx="63">
                  <c:v>2.1</c:v>
                </c:pt>
                <c:pt idx="64">
                  <c:v>2.2999999999999998</c:v>
                </c:pt>
                <c:pt idx="65">
                  <c:v>2.2999999999999998</c:v>
                </c:pt>
                <c:pt idx="66">
                  <c:v>1</c:v>
                </c:pt>
                <c:pt idx="67">
                  <c:v>-0.2</c:v>
                </c:pt>
                <c:pt idx="68">
                  <c:v>-0.4</c:v>
                </c:pt>
                <c:pt idx="69">
                  <c:v>-0.1</c:v>
                </c:pt>
                <c:pt idx="70">
                  <c:v>-0.1</c:v>
                </c:pt>
                <c:pt idx="71">
                  <c:v>0</c:v>
                </c:pt>
                <c:pt idx="72">
                  <c:v>-0.4</c:v>
                </c:pt>
                <c:pt idx="73">
                  <c:v>-0.5</c:v>
                </c:pt>
                <c:pt idx="74">
                  <c:v>-0.5</c:v>
                </c:pt>
                <c:pt idx="75">
                  <c:v>-1</c:v>
                </c:pt>
                <c:pt idx="76">
                  <c:v>-1.8</c:v>
                </c:pt>
                <c:pt idx="77">
                  <c:v>-2.6</c:v>
                </c:pt>
                <c:pt idx="78">
                  <c:v>-2.8</c:v>
                </c:pt>
                <c:pt idx="79">
                  <c:v>-2.7</c:v>
                </c:pt>
                <c:pt idx="80">
                  <c:v>-2.2999999999999998</c:v>
                </c:pt>
                <c:pt idx="81">
                  <c:v>-2.2000000000000002</c:v>
                </c:pt>
                <c:pt idx="82">
                  <c:v>-2.5</c:v>
                </c:pt>
                <c:pt idx="83">
                  <c:v>0</c:v>
                </c:pt>
                <c:pt idx="84">
                  <c:v>-0.2</c:v>
                </c:pt>
                <c:pt idx="85">
                  <c:v>-0.4</c:v>
                </c:pt>
                <c:pt idx="86">
                  <c:v>-0.5</c:v>
                </c:pt>
                <c:pt idx="87">
                  <c:v>-0.7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A-4FAF-A0F4-7C4A9CA0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683968"/>
        <c:axId val="836681224"/>
      </c:barChart>
      <c:lineChart>
        <c:grouping val="standard"/>
        <c:varyColors val="0"/>
        <c:ser>
          <c:idx val="0"/>
          <c:order val="2"/>
          <c:tx>
            <c:strRef>
              <c:f>翘尾!$X$21</c:f>
              <c:strCache>
                <c:ptCount val="1"/>
                <c:pt idx="0">
                  <c:v>中国:PPI:全部工业品:当月同比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翘尾!$W$22:$W$117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翘尾!$X$22:$X$117</c:f>
              <c:numCache>
                <c:formatCode>#,##0.00_ </c:formatCode>
                <c:ptCount val="96"/>
                <c:pt idx="0">
                  <c:v>6.9</c:v>
                </c:pt>
                <c:pt idx="1">
                  <c:v>7.8</c:v>
                </c:pt>
                <c:pt idx="2">
                  <c:v>7.6</c:v>
                </c:pt>
                <c:pt idx="3">
                  <c:v>6.4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6.3</c:v>
                </c:pt>
                <c:pt idx="8">
                  <c:v>6.9</c:v>
                </c:pt>
                <c:pt idx="9">
                  <c:v>6.9</c:v>
                </c:pt>
                <c:pt idx="10">
                  <c:v>5.8</c:v>
                </c:pt>
                <c:pt idx="11">
                  <c:v>4.9000000000000004</c:v>
                </c:pt>
                <c:pt idx="12">
                  <c:v>4.3</c:v>
                </c:pt>
                <c:pt idx="13">
                  <c:v>3.7</c:v>
                </c:pt>
                <c:pt idx="14">
                  <c:v>3.1</c:v>
                </c:pt>
                <c:pt idx="15">
                  <c:v>3.4</c:v>
                </c:pt>
                <c:pt idx="16">
                  <c:v>4.0999999999999996</c:v>
                </c:pt>
                <c:pt idx="17">
                  <c:v>4.7</c:v>
                </c:pt>
                <c:pt idx="18">
                  <c:v>4.5999999999999996</c:v>
                </c:pt>
                <c:pt idx="19">
                  <c:v>4.0999999999999996</c:v>
                </c:pt>
                <c:pt idx="20">
                  <c:v>3.6</c:v>
                </c:pt>
                <c:pt idx="21">
                  <c:v>3.3</c:v>
                </c:pt>
                <c:pt idx="22">
                  <c:v>2.7</c:v>
                </c:pt>
                <c:pt idx="23">
                  <c:v>0.9</c:v>
                </c:pt>
                <c:pt idx="24">
                  <c:v>0.1</c:v>
                </c:pt>
                <c:pt idx="25">
                  <c:v>0.1</c:v>
                </c:pt>
                <c:pt idx="26">
                  <c:v>0.4</c:v>
                </c:pt>
                <c:pt idx="27">
                  <c:v>0.9</c:v>
                </c:pt>
                <c:pt idx="28">
                  <c:v>0.6</c:v>
                </c:pt>
                <c:pt idx="29">
                  <c:v>0</c:v>
                </c:pt>
                <c:pt idx="30">
                  <c:v>-0.3</c:v>
                </c:pt>
                <c:pt idx="31">
                  <c:v>-0.8</c:v>
                </c:pt>
                <c:pt idx="32">
                  <c:v>-1.2</c:v>
                </c:pt>
                <c:pt idx="33">
                  <c:v>-1.6</c:v>
                </c:pt>
                <c:pt idx="34">
                  <c:v>-1.4</c:v>
                </c:pt>
                <c:pt idx="35">
                  <c:v>-0.5</c:v>
                </c:pt>
                <c:pt idx="36">
                  <c:v>0.1</c:v>
                </c:pt>
                <c:pt idx="37">
                  <c:v>-0.4</c:v>
                </c:pt>
                <c:pt idx="38">
                  <c:v>-1.5</c:v>
                </c:pt>
                <c:pt idx="39">
                  <c:v>-3.1</c:v>
                </c:pt>
                <c:pt idx="40">
                  <c:v>-3.7</c:v>
                </c:pt>
                <c:pt idx="41">
                  <c:v>-3</c:v>
                </c:pt>
                <c:pt idx="42">
                  <c:v>-2.4</c:v>
                </c:pt>
                <c:pt idx="43">
                  <c:v>-2</c:v>
                </c:pt>
                <c:pt idx="44">
                  <c:v>-2.1</c:v>
                </c:pt>
                <c:pt idx="45">
                  <c:v>-2.1</c:v>
                </c:pt>
                <c:pt idx="46">
                  <c:v>-1.5</c:v>
                </c:pt>
                <c:pt idx="47">
                  <c:v>-0.4</c:v>
                </c:pt>
                <c:pt idx="48">
                  <c:v>0.3</c:v>
                </c:pt>
                <c:pt idx="49">
                  <c:v>1.7</c:v>
                </c:pt>
                <c:pt idx="50">
                  <c:v>4.4000000000000004</c:v>
                </c:pt>
                <c:pt idx="51">
                  <c:v>6.8</c:v>
                </c:pt>
                <c:pt idx="52">
                  <c:v>9</c:v>
                </c:pt>
                <c:pt idx="53">
                  <c:v>8.8000000000000007</c:v>
                </c:pt>
                <c:pt idx="54">
                  <c:v>9</c:v>
                </c:pt>
                <c:pt idx="55">
                  <c:v>9.5</c:v>
                </c:pt>
                <c:pt idx="56">
                  <c:v>10.7</c:v>
                </c:pt>
                <c:pt idx="57">
                  <c:v>13.5</c:v>
                </c:pt>
                <c:pt idx="58">
                  <c:v>12.9</c:v>
                </c:pt>
                <c:pt idx="59">
                  <c:v>10.3</c:v>
                </c:pt>
                <c:pt idx="60">
                  <c:v>9.1</c:v>
                </c:pt>
                <c:pt idx="61">
                  <c:v>8.8000000000000007</c:v>
                </c:pt>
                <c:pt idx="62">
                  <c:v>8.3000000000000007</c:v>
                </c:pt>
                <c:pt idx="63">
                  <c:v>8</c:v>
                </c:pt>
                <c:pt idx="64">
                  <c:v>6.4</c:v>
                </c:pt>
                <c:pt idx="65">
                  <c:v>6.1</c:v>
                </c:pt>
                <c:pt idx="66">
                  <c:v>4.2</c:v>
                </c:pt>
                <c:pt idx="67">
                  <c:v>2.2999999999999998</c:v>
                </c:pt>
                <c:pt idx="68">
                  <c:v>0.9</c:v>
                </c:pt>
                <c:pt idx="69">
                  <c:v>-1.3</c:v>
                </c:pt>
                <c:pt idx="70">
                  <c:v>-1.3</c:v>
                </c:pt>
                <c:pt idx="71">
                  <c:v>-0.7</c:v>
                </c:pt>
                <c:pt idx="72">
                  <c:v>-0.8</c:v>
                </c:pt>
                <c:pt idx="73">
                  <c:v>-1.4</c:v>
                </c:pt>
                <c:pt idx="74">
                  <c:v>-2.5</c:v>
                </c:pt>
                <c:pt idx="75">
                  <c:v>-3.6</c:v>
                </c:pt>
                <c:pt idx="76">
                  <c:v>-4.5999999999999996</c:v>
                </c:pt>
                <c:pt idx="77">
                  <c:v>-5.4</c:v>
                </c:pt>
                <c:pt idx="78">
                  <c:v>-4.4000000000000004</c:v>
                </c:pt>
                <c:pt idx="79">
                  <c:v>-3</c:v>
                </c:pt>
                <c:pt idx="80">
                  <c:v>-2.5</c:v>
                </c:pt>
                <c:pt idx="81">
                  <c:v>-2.6</c:v>
                </c:pt>
                <c:pt idx="82">
                  <c:v>-3</c:v>
                </c:pt>
                <c:pt idx="83">
                  <c:v>-2.7</c:v>
                </c:pt>
                <c:pt idx="84">
                  <c:v>-2.5</c:v>
                </c:pt>
                <c:pt idx="85">
                  <c:v>-2.7</c:v>
                </c:pt>
                <c:pt idx="86">
                  <c:v>-2.8</c:v>
                </c:pt>
                <c:pt idx="87">
                  <c:v>-2.5</c:v>
                </c:pt>
                <c:pt idx="88">
                  <c:v>-1.4</c:v>
                </c:pt>
                <c:pt idx="89">
                  <c:v>-0.8</c:v>
                </c:pt>
                <c:pt idx="90">
                  <c:v>-0.8</c:v>
                </c:pt>
                <c:pt idx="91">
                  <c:v>-1.8</c:v>
                </c:pt>
                <c:pt idx="92">
                  <c:v>-2.8</c:v>
                </c:pt>
                <c:pt idx="93">
                  <c:v>-2.9</c:v>
                </c:pt>
                <c:pt idx="94">
                  <c:v>-2.5</c:v>
                </c:pt>
                <c:pt idx="95">
                  <c:v>-2.2999999999999998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F1A-4FAF-A0F4-7C4A9CA0CE69}"/>
            </c:ext>
          </c:extLst>
        </c:ser>
        <c:ser>
          <c:idx val="3"/>
          <c:order val="3"/>
          <c:tx>
            <c:strRef>
              <c:f>翘尾!$AD$21</c:f>
              <c:strCache>
                <c:ptCount val="1"/>
                <c:pt idx="0">
                  <c:v>翘尾因素估算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翘尾!$W$22:$W$117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翘尾!$AD$22:$AD$117</c:f>
              <c:numCache>
                <c:formatCode>General</c:formatCode>
                <c:ptCount val="96"/>
                <c:pt idx="12" formatCode="#,##0.00_ ">
                  <c:v>4.1646305232894809</c:v>
                </c:pt>
                <c:pt idx="13" formatCode="#,##0.00_ ">
                  <c:v>3.5433703014806195</c:v>
                </c:pt>
                <c:pt idx="14" formatCode="#,##0.00_ ">
                  <c:v>3.2336692935997835</c:v>
                </c:pt>
                <c:pt idx="15" formatCode="#,##0.00_ ">
                  <c:v>3.6482623429717087</c:v>
                </c:pt>
                <c:pt idx="16" formatCode="#,##0.00_ ">
                  <c:v>3.9601427712855575</c:v>
                </c:pt>
                <c:pt idx="17" formatCode="#,##0.00_ ">
                  <c:v>4.1684797307470545</c:v>
                </c:pt>
                <c:pt idx="18" formatCode="#,##0.00_ ">
                  <c:v>3.9605586135200266</c:v>
                </c:pt>
                <c:pt idx="19" formatCode="#,##0.00_ ">
                  <c:v>3.0332592800000002</c:v>
                </c:pt>
                <c:pt idx="20" formatCode="#,##0.00_ ">
                  <c:v>2.0131279999999974</c:v>
                </c:pt>
                <c:pt idx="21" formatCode="#,##0.00_ ">
                  <c:v>1.3039999999999941</c:v>
                </c:pt>
                <c:pt idx="22" formatCode="#,##0.00_ ">
                  <c:v>0.80000000000000071</c:v>
                </c:pt>
                <c:pt idx="23" formatCode="#,##0.00_ ">
                  <c:v>1.1023999999999923</c:v>
                </c:pt>
                <c:pt idx="24" formatCode="#,##0.00_ ">
                  <c:v>0</c:v>
                </c:pt>
                <c:pt idx="25" formatCode="#,##0.00_ ">
                  <c:v>0</c:v>
                </c:pt>
                <c:pt idx="26" formatCode="#,##0.00_ ">
                  <c:v>0</c:v>
                </c:pt>
                <c:pt idx="27" formatCode="#,##0.00_ ">
                  <c:v>0</c:v>
                </c:pt>
                <c:pt idx="28" formatCode="#,##0.00_ ">
                  <c:v>0</c:v>
                </c:pt>
                <c:pt idx="29" formatCode="#,##0.00_ ">
                  <c:v>0</c:v>
                </c:pt>
                <c:pt idx="30" formatCode="#,##0.00_ ">
                  <c:v>0</c:v>
                </c:pt>
                <c:pt idx="31" formatCode="#,##0.00_ ">
                  <c:v>0</c:v>
                </c:pt>
                <c:pt idx="32" formatCode="#,##0.00_ ">
                  <c:v>0</c:v>
                </c:pt>
                <c:pt idx="33" formatCode="#,##0.00_ ">
                  <c:v>0</c:v>
                </c:pt>
                <c:pt idx="34" formatCode="#,##0.00_ ">
                  <c:v>0</c:v>
                </c:pt>
                <c:pt idx="35" formatCode="#,##0.00_ ">
                  <c:v>0</c:v>
                </c:pt>
                <c:pt idx="72" formatCode="#,##0.00_ ">
                  <c:v>-0.52504742063564924</c:v>
                </c:pt>
                <c:pt idx="73" formatCode="#,##0.00_ ">
                  <c:v>-1.0199476822245201</c:v>
                </c:pt>
                <c:pt idx="74" formatCode="#,##0.00_ ">
                  <c:v>-2.0968819804396799</c:v>
                </c:pt>
                <c:pt idx="75" formatCode="#,##0.00_ ">
                  <c:v>-2.6807971972561462</c:v>
                </c:pt>
                <c:pt idx="76" formatCode="#,##0.0_ ">
                  <c:v>-2.7780191780780283</c:v>
                </c:pt>
                <c:pt idx="77" formatCode="#,##0.0_ ">
                  <c:v>-2.7780191780780283</c:v>
                </c:pt>
                <c:pt idx="78" formatCode="#,##0.0_ ">
                  <c:v>-1.4974865026119999</c:v>
                </c:pt>
                <c:pt idx="79" formatCode="#,##0.0_ ">
                  <c:v>-0.30109969900000699</c:v>
                </c:pt>
                <c:pt idx="80" formatCode="#,##0.0_ ">
                  <c:v>-0.20130100000000928</c:v>
                </c:pt>
                <c:pt idx="81" formatCode="#,##0.0_ ">
                  <c:v>-0.40050000000001473</c:v>
                </c:pt>
                <c:pt idx="82" formatCode="#,##0.0_ ">
                  <c:v>-0.50000000000000044</c:v>
                </c:pt>
                <c:pt idx="83" formatCode="#,##0.0_ ">
                  <c:v>0</c:v>
                </c:pt>
                <c:pt idx="84" formatCode="#,##0.0_ ">
                  <c:v>-2.3818215158719291</c:v>
                </c:pt>
                <c:pt idx="85" formatCode="#,##0.0_ ">
                  <c:v>-2.3818215158719291</c:v>
                </c:pt>
                <c:pt idx="86" formatCode="#,##0.0_ ">
                  <c:v>-2.3818215158719291</c:v>
                </c:pt>
                <c:pt idx="87" formatCode="#,##0.0_ ">
                  <c:v>-1.8912779053989248</c:v>
                </c:pt>
                <c:pt idx="88" formatCode="#,##0.0_ ">
                  <c:v>-1.0002804292622902</c:v>
                </c:pt>
                <c:pt idx="89" formatCode="#,##0.0_ ">
                  <c:v>-0.20189559401442292</c:v>
                </c:pt>
                <c:pt idx="90" formatCode="#,##0.0_ ">
                  <c:v>-1.8993927999977345E-3</c:v>
                </c:pt>
                <c:pt idx="91" formatCode="#,##0.0_ ">
                  <c:v>-0.2014964000000008</c:v>
                </c:pt>
                <c:pt idx="92" formatCode="#,##0.0_ ">
                  <c:v>-0.59909999999999686</c:v>
                </c:pt>
                <c:pt idx="93" formatCode="#,##0.0_ ">
                  <c:v>-0.59909999999999686</c:v>
                </c:pt>
                <c:pt idx="94" formatCode="#,##0.0_ ">
                  <c:v>-0.30000000000000027</c:v>
                </c:pt>
                <c:pt idx="95" formatCode="#,##0.0_ 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F1A-4FAF-A0F4-7C4A9CA0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</c:lineChart>
      <c:dateAx>
        <c:axId val="836683968"/>
        <c:scaling>
          <c:orientation val="minMax"/>
          <c:max val="45657"/>
          <c:min val="45230"/>
        </c:scaling>
        <c:delete val="0"/>
        <c:axPos val="b"/>
        <c:numFmt formatCode="yyyy\-mm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</c:dateAx>
      <c:valAx>
        <c:axId val="836681224"/>
        <c:scaling>
          <c:orientation val="minMax"/>
          <c:max val="1"/>
          <c:min val="-4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784411913377562"/>
          <c:y val="2.2570884340536015E-2"/>
          <c:w val="0.63695001494276005"/>
          <c:h val="0.109215212794385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572681077682717E-2"/>
          <c:y val="0.10741657459612419"/>
          <c:w val="0.88655032063517902"/>
          <c:h val="0.7389138195991431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翘尾!$C$21</c:f>
              <c:strCache>
                <c:ptCount val="1"/>
                <c:pt idx="0">
                  <c:v>中国:CPI:当月同比:翘尾因素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翘尾!$A$22:$A$117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翘尾!$C$22:$C$117</c:f>
              <c:numCache>
                <c:formatCode>#,##0.00_ </c:formatCode>
                <c:ptCount val="96"/>
                <c:pt idx="0">
                  <c:v>1.572872</c:v>
                </c:pt>
                <c:pt idx="1">
                  <c:v>-2.6700999999999999E-2</c:v>
                </c:pt>
                <c:pt idx="2">
                  <c:v>0.40554499999999999</c:v>
                </c:pt>
                <c:pt idx="3">
                  <c:v>0.58599599999999996</c:v>
                </c:pt>
                <c:pt idx="4">
                  <c:v>1.0466679999999999</c:v>
                </c:pt>
                <c:pt idx="5">
                  <c:v>1.1794150000000001</c:v>
                </c:pt>
                <c:pt idx="6">
                  <c:v>0.98300299999999996</c:v>
                </c:pt>
                <c:pt idx="7">
                  <c:v>0.92244999999999999</c:v>
                </c:pt>
                <c:pt idx="8">
                  <c:v>0.24818100000000001</c:v>
                </c:pt>
                <c:pt idx="9">
                  <c:v>0.36872300000000002</c:v>
                </c:pt>
                <c:pt idx="10">
                  <c:v>0.224</c:v>
                </c:pt>
                <c:pt idx="11">
                  <c:v>0</c:v>
                </c:pt>
                <c:pt idx="12">
                  <c:v>0.80520400000000003</c:v>
                </c:pt>
                <c:pt idx="13">
                  <c:v>0.97474000000000005</c:v>
                </c:pt>
                <c:pt idx="14">
                  <c:v>1.2956449999999999</c:v>
                </c:pt>
                <c:pt idx="15">
                  <c:v>1.2283280000000001</c:v>
                </c:pt>
                <c:pt idx="16">
                  <c:v>1.3400049999999999</c:v>
                </c:pt>
                <c:pt idx="17">
                  <c:v>1.494378</c:v>
                </c:pt>
                <c:pt idx="18">
                  <c:v>1.3863000000000001</c:v>
                </c:pt>
                <c:pt idx="19">
                  <c:v>0.96658200000000005</c:v>
                </c:pt>
                <c:pt idx="20">
                  <c:v>0.42538900000000002</c:v>
                </c:pt>
                <c:pt idx="21">
                  <c:v>0.312838</c:v>
                </c:pt>
                <c:pt idx="22">
                  <c:v>0.3</c:v>
                </c:pt>
                <c:pt idx="23">
                  <c:v>0</c:v>
                </c:pt>
                <c:pt idx="24">
                  <c:v>1.1873279999999999</c:v>
                </c:pt>
                <c:pt idx="25">
                  <c:v>-1.2522E-2</c:v>
                </c:pt>
                <c:pt idx="26">
                  <c:v>1.0995740000000001</c:v>
                </c:pt>
                <c:pt idx="27">
                  <c:v>1.3021780000000001</c:v>
                </c:pt>
                <c:pt idx="28">
                  <c:v>1.5051890000000001</c:v>
                </c:pt>
                <c:pt idx="29">
                  <c:v>1.606795</c:v>
                </c:pt>
                <c:pt idx="30">
                  <c:v>1.3028869999999999</c:v>
                </c:pt>
                <c:pt idx="31">
                  <c:v>0.59869600000000001</c:v>
                </c:pt>
                <c:pt idx="32">
                  <c:v>-0.10059999999999999</c:v>
                </c:pt>
                <c:pt idx="33">
                  <c:v>-0.3</c:v>
                </c:pt>
                <c:pt idx="34">
                  <c:v>0</c:v>
                </c:pt>
                <c:pt idx="35">
                  <c:v>0</c:v>
                </c:pt>
                <c:pt idx="36">
                  <c:v>3.9583810000000001</c:v>
                </c:pt>
                <c:pt idx="37">
                  <c:v>2.92909</c:v>
                </c:pt>
                <c:pt idx="38">
                  <c:v>3.34246</c:v>
                </c:pt>
                <c:pt idx="39">
                  <c:v>3.2392210000000001</c:v>
                </c:pt>
                <c:pt idx="40">
                  <c:v>3.2392210000000001</c:v>
                </c:pt>
                <c:pt idx="41">
                  <c:v>3.3425630000000002</c:v>
                </c:pt>
                <c:pt idx="42">
                  <c:v>2.9308399999999999</c:v>
                </c:pt>
                <c:pt idx="43">
                  <c:v>2.2153320000000001</c:v>
                </c:pt>
                <c:pt idx="44">
                  <c:v>1.3036000000000001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-1.217794</c:v>
                </c:pt>
                <c:pt idx="49">
                  <c:v>-2.0017800000000001</c:v>
                </c:pt>
                <c:pt idx="50">
                  <c:v>-0.81151799999999996</c:v>
                </c:pt>
                <c:pt idx="51">
                  <c:v>8.9285000000000003E-2</c:v>
                </c:pt>
                <c:pt idx="52">
                  <c:v>0.89645699999999995</c:v>
                </c:pt>
                <c:pt idx="53">
                  <c:v>0.99745499999999998</c:v>
                </c:pt>
                <c:pt idx="54">
                  <c:v>0.39508399999999999</c:v>
                </c:pt>
                <c:pt idx="55">
                  <c:v>-4.8960000000000002E-3</c:v>
                </c:pt>
                <c:pt idx="56">
                  <c:v>-0.204487</c:v>
                </c:pt>
                <c:pt idx="57">
                  <c:v>9.5799999999999996E-2</c:v>
                </c:pt>
                <c:pt idx="58">
                  <c:v>0.7</c:v>
                </c:pt>
                <c:pt idx="59">
                  <c:v>0</c:v>
                </c:pt>
                <c:pt idx="60">
                  <c:v>0.39207999999999998</c:v>
                </c:pt>
                <c:pt idx="61">
                  <c:v>-0.20668</c:v>
                </c:pt>
                <c:pt idx="62">
                  <c:v>0.294794</c:v>
                </c:pt>
                <c:pt idx="63">
                  <c:v>0.596584</c:v>
                </c:pt>
                <c:pt idx="64">
                  <c:v>0.79818</c:v>
                </c:pt>
                <c:pt idx="65">
                  <c:v>1.2029920000000001</c:v>
                </c:pt>
                <c:pt idx="66">
                  <c:v>0.90029099999999995</c:v>
                </c:pt>
                <c:pt idx="67">
                  <c:v>0.79949199999999998</c:v>
                </c:pt>
                <c:pt idx="68">
                  <c:v>0.79949199999999998</c:v>
                </c:pt>
                <c:pt idx="69">
                  <c:v>9.8799999999999999E-2</c:v>
                </c:pt>
                <c:pt idx="70">
                  <c:v>-0.3</c:v>
                </c:pt>
                <c:pt idx="71">
                  <c:v>0</c:v>
                </c:pt>
                <c:pt idx="72">
                  <c:v>1.404992</c:v>
                </c:pt>
                <c:pt idx="73">
                  <c:v>0.80019099999999999</c:v>
                </c:pt>
                <c:pt idx="74">
                  <c:v>0.80019099999999999</c:v>
                </c:pt>
                <c:pt idx="75">
                  <c:v>0.39859699999999998</c:v>
                </c:pt>
                <c:pt idx="76">
                  <c:v>0.599796</c:v>
                </c:pt>
                <c:pt idx="77">
                  <c:v>0.599796</c:v>
                </c:pt>
                <c:pt idx="78">
                  <c:v>9.9299999999999999E-2</c:v>
                </c:pt>
                <c:pt idx="79">
                  <c:v>0.19949900000000001</c:v>
                </c:pt>
                <c:pt idx="80">
                  <c:v>-0.1002</c:v>
                </c:pt>
                <c:pt idx="81">
                  <c:v>-0.2</c:v>
                </c:pt>
                <c:pt idx="82">
                  <c:v>0</c:v>
                </c:pt>
                <c:pt idx="83">
                  <c:v>0</c:v>
                </c:pt>
                <c:pt idx="84">
                  <c:v>-1.0982829999999999</c:v>
                </c:pt>
                <c:pt idx="85">
                  <c:v>-0.60128899999999996</c:v>
                </c:pt>
                <c:pt idx="86">
                  <c:v>-0.30219600000000002</c:v>
                </c:pt>
                <c:pt idx="87">
                  <c:v>-0.20239799999999999</c:v>
                </c:pt>
                <c:pt idx="88">
                  <c:v>-2.4030000000000002E-3</c:v>
                </c:pt>
                <c:pt idx="89">
                  <c:v>0.197993</c:v>
                </c:pt>
                <c:pt idx="90">
                  <c:v>-2.003E-3</c:v>
                </c:pt>
                <c:pt idx="91">
                  <c:v>-0.30109999999999998</c:v>
                </c:pt>
                <c:pt idx="92">
                  <c:v>-0.50009999999999999</c:v>
                </c:pt>
                <c:pt idx="93">
                  <c:v>-0.40050000000000002</c:v>
                </c:pt>
                <c:pt idx="94">
                  <c:v>0.1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E-4C7D-AB7C-191A1B592EB5}"/>
            </c:ext>
          </c:extLst>
        </c:ser>
        <c:ser>
          <c:idx val="2"/>
          <c:order val="1"/>
          <c:tx>
            <c:strRef>
              <c:f>翘尾!$D$21</c:f>
              <c:strCache>
                <c:ptCount val="1"/>
                <c:pt idx="0">
                  <c:v>中国:CPI:新涨价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翘尾!$A$22:$A$117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翘尾!$H$22:$H$117</c:f>
              <c:numCache>
                <c:formatCode>#,##0.00_ </c:formatCode>
                <c:ptCount val="96"/>
                <c:pt idx="0">
                  <c:v>1</c:v>
                </c:pt>
                <c:pt idx="1">
                  <c:v>0.8</c:v>
                </c:pt>
                <c:pt idx="2">
                  <c:v>0.5</c:v>
                </c:pt>
                <c:pt idx="3">
                  <c:v>0.6</c:v>
                </c:pt>
                <c:pt idx="4">
                  <c:v>0.5</c:v>
                </c:pt>
                <c:pt idx="5">
                  <c:v>0.3</c:v>
                </c:pt>
                <c:pt idx="6">
                  <c:v>0.4</c:v>
                </c:pt>
                <c:pt idx="7">
                  <c:v>0.9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1.8</c:v>
                </c:pt>
                <c:pt idx="12">
                  <c:v>0.6</c:v>
                </c:pt>
                <c:pt idx="13">
                  <c:v>1.8</c:v>
                </c:pt>
                <c:pt idx="14">
                  <c:v>0.8</c:v>
                </c:pt>
                <c:pt idx="15">
                  <c:v>0.5</c:v>
                </c:pt>
                <c:pt idx="16">
                  <c:v>0.4</c:v>
                </c:pt>
                <c:pt idx="17">
                  <c:v>0.4</c:v>
                </c:pt>
                <c:pt idx="18">
                  <c:v>0.7</c:v>
                </c:pt>
                <c:pt idx="19">
                  <c:v>1.3</c:v>
                </c:pt>
                <c:pt idx="20">
                  <c:v>2</c:v>
                </c:pt>
                <c:pt idx="21">
                  <c:v>2.2000000000000002</c:v>
                </c:pt>
                <c:pt idx="22">
                  <c:v>1.9</c:v>
                </c:pt>
                <c:pt idx="23">
                  <c:v>1.9</c:v>
                </c:pt>
                <c:pt idx="24">
                  <c:v>0.5</c:v>
                </c:pt>
                <c:pt idx="25">
                  <c:v>1.5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1.6</c:v>
                </c:pt>
                <c:pt idx="31">
                  <c:v>2.2000000000000002</c:v>
                </c:pt>
                <c:pt idx="32">
                  <c:v>3.1</c:v>
                </c:pt>
                <c:pt idx="33">
                  <c:v>0</c:v>
                </c:pt>
                <c:pt idx="34">
                  <c:v>4.5</c:v>
                </c:pt>
                <c:pt idx="35">
                  <c:v>4.5</c:v>
                </c:pt>
                <c:pt idx="36">
                  <c:v>1.4</c:v>
                </c:pt>
                <c:pt idx="37">
                  <c:v>2.2999999999999998</c:v>
                </c:pt>
                <c:pt idx="38">
                  <c:v>1</c:v>
                </c:pt>
                <c:pt idx="39">
                  <c:v>0.1</c:v>
                </c:pt>
                <c:pt idx="40">
                  <c:v>-0.8</c:v>
                </c:pt>
                <c:pt idx="41">
                  <c:v>-0.8</c:v>
                </c:pt>
                <c:pt idx="42">
                  <c:v>-0.2</c:v>
                </c:pt>
                <c:pt idx="43">
                  <c:v>0.3</c:v>
                </c:pt>
                <c:pt idx="44">
                  <c:v>0.5</c:v>
                </c:pt>
                <c:pt idx="45">
                  <c:v>0.1</c:v>
                </c:pt>
                <c:pt idx="46">
                  <c:v>-0.5</c:v>
                </c:pt>
                <c:pt idx="47">
                  <c:v>0.2</c:v>
                </c:pt>
                <c:pt idx="48">
                  <c:v>1</c:v>
                </c:pt>
                <c:pt idx="49">
                  <c:v>1.6</c:v>
                </c:pt>
                <c:pt idx="50">
                  <c:v>1</c:v>
                </c:pt>
                <c:pt idx="51">
                  <c:v>0.8</c:v>
                </c:pt>
                <c:pt idx="52">
                  <c:v>0.6</c:v>
                </c:pt>
                <c:pt idx="53">
                  <c:v>0.3</c:v>
                </c:pt>
                <c:pt idx="54">
                  <c:v>0.5</c:v>
                </c:pt>
                <c:pt idx="55">
                  <c:v>0.6</c:v>
                </c:pt>
                <c:pt idx="56">
                  <c:v>0.7</c:v>
                </c:pt>
                <c:pt idx="57">
                  <c:v>1.3</c:v>
                </c:pt>
                <c:pt idx="58">
                  <c:v>1.7</c:v>
                </c:pt>
                <c:pt idx="59">
                  <c:v>1.5</c:v>
                </c:pt>
                <c:pt idx="60">
                  <c:v>0.4</c:v>
                </c:pt>
                <c:pt idx="61">
                  <c:v>1</c:v>
                </c:pt>
                <c:pt idx="62">
                  <c:v>1.1000000000000001</c:v>
                </c:pt>
                <c:pt idx="63">
                  <c:v>1.4</c:v>
                </c:pt>
                <c:pt idx="64">
                  <c:v>1.3</c:v>
                </c:pt>
                <c:pt idx="65">
                  <c:v>1.3</c:v>
                </c:pt>
                <c:pt idx="66">
                  <c:v>1.8</c:v>
                </c:pt>
                <c:pt idx="67">
                  <c:v>1.7</c:v>
                </c:pt>
                <c:pt idx="68">
                  <c:v>2</c:v>
                </c:pt>
                <c:pt idx="69">
                  <c:v>2</c:v>
                </c:pt>
                <c:pt idx="70">
                  <c:v>1.9</c:v>
                </c:pt>
                <c:pt idx="71">
                  <c:v>1.8</c:v>
                </c:pt>
                <c:pt idx="72">
                  <c:v>0.8</c:v>
                </c:pt>
                <c:pt idx="73">
                  <c:v>0.3</c:v>
                </c:pt>
                <c:pt idx="74">
                  <c:v>0</c:v>
                </c:pt>
                <c:pt idx="75">
                  <c:v>-0.2</c:v>
                </c:pt>
                <c:pt idx="76">
                  <c:v>-0.3</c:v>
                </c:pt>
                <c:pt idx="77">
                  <c:v>-0.5</c:v>
                </c:pt>
                <c:pt idx="78">
                  <c:v>-0.3</c:v>
                </c:pt>
                <c:pt idx="79">
                  <c:v>-0.1</c:v>
                </c:pt>
                <c:pt idx="80">
                  <c:v>0.2</c:v>
                </c:pt>
                <c:pt idx="81">
                  <c:v>0</c:v>
                </c:pt>
                <c:pt idx="82">
                  <c:v>-0.5</c:v>
                </c:pt>
                <c:pt idx="83">
                  <c:v>0</c:v>
                </c:pt>
                <c:pt idx="84">
                  <c:v>0.3</c:v>
                </c:pt>
                <c:pt idx="85">
                  <c:v>1.3</c:v>
                </c:pt>
                <c:pt idx="86">
                  <c:v>0.4</c:v>
                </c:pt>
                <c:pt idx="87">
                  <c:v>0.4</c:v>
                </c:pt>
                <c:pt idx="88">
                  <c:v>0.3</c:v>
                </c:pt>
                <c:pt idx="89">
                  <c:v>0</c:v>
                </c:pt>
                <c:pt idx="90">
                  <c:v>0.5</c:v>
                </c:pt>
                <c:pt idx="91">
                  <c:v>0.9</c:v>
                </c:pt>
                <c:pt idx="92">
                  <c:v>0.9</c:v>
                </c:pt>
                <c:pt idx="93">
                  <c:v>0.7</c:v>
                </c:pt>
                <c:pt idx="94">
                  <c:v>0.1</c:v>
                </c:pt>
                <c:pt idx="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E-4C7D-AB7C-191A1B592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683968"/>
        <c:axId val="836681224"/>
      </c:barChart>
      <c:lineChart>
        <c:grouping val="standard"/>
        <c:varyColors val="0"/>
        <c:ser>
          <c:idx val="3"/>
          <c:order val="3"/>
          <c:tx>
            <c:strRef>
              <c:f>翘尾!$J$21</c:f>
              <c:strCache>
                <c:ptCount val="1"/>
                <c:pt idx="0">
                  <c:v>翘尾因素估算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楷体_GB2312" panose="02010609030101010101" pitchFamily="49" charset="-122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翘尾!$A$22:$A$117</c:f>
              <c:numCache>
                <c:formatCode>yyyy\-mm</c:formatCode>
                <c:ptCount val="96"/>
                <c:pt idx="0">
                  <c:v>42766</c:v>
                </c:pt>
                <c:pt idx="1">
                  <c:v>42794</c:v>
                </c:pt>
                <c:pt idx="2">
                  <c:v>42825</c:v>
                </c:pt>
                <c:pt idx="3">
                  <c:v>42855</c:v>
                </c:pt>
                <c:pt idx="4">
                  <c:v>42886</c:v>
                </c:pt>
                <c:pt idx="5">
                  <c:v>42916</c:v>
                </c:pt>
                <c:pt idx="6">
                  <c:v>42947</c:v>
                </c:pt>
                <c:pt idx="7">
                  <c:v>42978</c:v>
                </c:pt>
                <c:pt idx="8">
                  <c:v>43008</c:v>
                </c:pt>
                <c:pt idx="9">
                  <c:v>43039</c:v>
                </c:pt>
                <c:pt idx="10">
                  <c:v>43069</c:v>
                </c:pt>
                <c:pt idx="11">
                  <c:v>43100</c:v>
                </c:pt>
                <c:pt idx="12">
                  <c:v>43131</c:v>
                </c:pt>
                <c:pt idx="13">
                  <c:v>43159</c:v>
                </c:pt>
                <c:pt idx="14">
                  <c:v>43190</c:v>
                </c:pt>
                <c:pt idx="15">
                  <c:v>43220</c:v>
                </c:pt>
                <c:pt idx="16">
                  <c:v>43251</c:v>
                </c:pt>
                <c:pt idx="17">
                  <c:v>43281</c:v>
                </c:pt>
                <c:pt idx="18">
                  <c:v>43312</c:v>
                </c:pt>
                <c:pt idx="19">
                  <c:v>43343</c:v>
                </c:pt>
                <c:pt idx="20">
                  <c:v>43373</c:v>
                </c:pt>
                <c:pt idx="21">
                  <c:v>43404</c:v>
                </c:pt>
                <c:pt idx="22">
                  <c:v>43434</c:v>
                </c:pt>
                <c:pt idx="23">
                  <c:v>43465</c:v>
                </c:pt>
                <c:pt idx="24">
                  <c:v>43496</c:v>
                </c:pt>
                <c:pt idx="25">
                  <c:v>43524</c:v>
                </c:pt>
                <c:pt idx="26">
                  <c:v>43555</c:v>
                </c:pt>
                <c:pt idx="27">
                  <c:v>43585</c:v>
                </c:pt>
                <c:pt idx="28">
                  <c:v>43616</c:v>
                </c:pt>
                <c:pt idx="29">
                  <c:v>43646</c:v>
                </c:pt>
                <c:pt idx="30">
                  <c:v>43677</c:v>
                </c:pt>
                <c:pt idx="31">
                  <c:v>43708</c:v>
                </c:pt>
                <c:pt idx="32">
                  <c:v>43738</c:v>
                </c:pt>
                <c:pt idx="33">
                  <c:v>43769</c:v>
                </c:pt>
                <c:pt idx="34">
                  <c:v>43799</c:v>
                </c:pt>
                <c:pt idx="35">
                  <c:v>43830</c:v>
                </c:pt>
                <c:pt idx="36">
                  <c:v>43861</c:v>
                </c:pt>
                <c:pt idx="37">
                  <c:v>43890</c:v>
                </c:pt>
                <c:pt idx="38">
                  <c:v>43921</c:v>
                </c:pt>
                <c:pt idx="39">
                  <c:v>43951</c:v>
                </c:pt>
                <c:pt idx="40">
                  <c:v>43982</c:v>
                </c:pt>
                <c:pt idx="41">
                  <c:v>44012</c:v>
                </c:pt>
                <c:pt idx="42">
                  <c:v>44043</c:v>
                </c:pt>
                <c:pt idx="43">
                  <c:v>44074</c:v>
                </c:pt>
                <c:pt idx="44">
                  <c:v>44104</c:v>
                </c:pt>
                <c:pt idx="45">
                  <c:v>44135</c:v>
                </c:pt>
                <c:pt idx="46">
                  <c:v>44165</c:v>
                </c:pt>
                <c:pt idx="47">
                  <c:v>44196</c:v>
                </c:pt>
                <c:pt idx="48">
                  <c:v>44227</c:v>
                </c:pt>
                <c:pt idx="49">
                  <c:v>44255</c:v>
                </c:pt>
                <c:pt idx="50">
                  <c:v>44286</c:v>
                </c:pt>
                <c:pt idx="51">
                  <c:v>44316</c:v>
                </c:pt>
                <c:pt idx="52">
                  <c:v>44347</c:v>
                </c:pt>
                <c:pt idx="53">
                  <c:v>44377</c:v>
                </c:pt>
                <c:pt idx="54">
                  <c:v>44408</c:v>
                </c:pt>
                <c:pt idx="55">
                  <c:v>44439</c:v>
                </c:pt>
                <c:pt idx="56">
                  <c:v>44469</c:v>
                </c:pt>
                <c:pt idx="57">
                  <c:v>44500</c:v>
                </c:pt>
                <c:pt idx="58">
                  <c:v>44530</c:v>
                </c:pt>
                <c:pt idx="59">
                  <c:v>44561</c:v>
                </c:pt>
                <c:pt idx="60">
                  <c:v>44592</c:v>
                </c:pt>
                <c:pt idx="61">
                  <c:v>44620</c:v>
                </c:pt>
                <c:pt idx="62">
                  <c:v>44651</c:v>
                </c:pt>
                <c:pt idx="63">
                  <c:v>44681</c:v>
                </c:pt>
                <c:pt idx="64">
                  <c:v>44712</c:v>
                </c:pt>
                <c:pt idx="65">
                  <c:v>44742</c:v>
                </c:pt>
                <c:pt idx="66">
                  <c:v>44773</c:v>
                </c:pt>
                <c:pt idx="67">
                  <c:v>44804</c:v>
                </c:pt>
                <c:pt idx="68">
                  <c:v>44834</c:v>
                </c:pt>
                <c:pt idx="69">
                  <c:v>44865</c:v>
                </c:pt>
                <c:pt idx="70">
                  <c:v>44895</c:v>
                </c:pt>
                <c:pt idx="71">
                  <c:v>44926</c:v>
                </c:pt>
                <c:pt idx="72">
                  <c:v>44957</c:v>
                </c:pt>
                <c:pt idx="73">
                  <c:v>44985</c:v>
                </c:pt>
                <c:pt idx="74">
                  <c:v>45016</c:v>
                </c:pt>
                <c:pt idx="75">
                  <c:v>45046</c:v>
                </c:pt>
                <c:pt idx="76">
                  <c:v>45077</c:v>
                </c:pt>
                <c:pt idx="77">
                  <c:v>45107</c:v>
                </c:pt>
                <c:pt idx="78">
                  <c:v>45138</c:v>
                </c:pt>
                <c:pt idx="79">
                  <c:v>45169</c:v>
                </c:pt>
                <c:pt idx="80">
                  <c:v>45199</c:v>
                </c:pt>
                <c:pt idx="81">
                  <c:v>45230</c:v>
                </c:pt>
                <c:pt idx="82">
                  <c:v>45260</c:v>
                </c:pt>
                <c:pt idx="83">
                  <c:v>45291</c:v>
                </c:pt>
                <c:pt idx="84">
                  <c:v>45322</c:v>
                </c:pt>
                <c:pt idx="85">
                  <c:v>45351</c:v>
                </c:pt>
                <c:pt idx="86">
                  <c:v>45382</c:v>
                </c:pt>
                <c:pt idx="87">
                  <c:v>45412</c:v>
                </c:pt>
                <c:pt idx="88">
                  <c:v>45443</c:v>
                </c:pt>
                <c:pt idx="89">
                  <c:v>45473</c:v>
                </c:pt>
                <c:pt idx="90">
                  <c:v>45504</c:v>
                </c:pt>
                <c:pt idx="91">
                  <c:v>45535</c:v>
                </c:pt>
                <c:pt idx="92">
                  <c:v>45565</c:v>
                </c:pt>
                <c:pt idx="93">
                  <c:v>45596</c:v>
                </c:pt>
                <c:pt idx="94">
                  <c:v>45626</c:v>
                </c:pt>
                <c:pt idx="95">
                  <c:v>45657</c:v>
                </c:pt>
              </c:numCache>
            </c:numRef>
          </c:cat>
          <c:val>
            <c:numRef>
              <c:f>翘尾!$J$22:$J$117</c:f>
              <c:numCache>
                <c:formatCode>General</c:formatCode>
                <c:ptCount val="96"/>
                <c:pt idx="12" formatCode="#,##0.00_ ">
                  <c:v>0.80520371694123849</c:v>
                </c:pt>
                <c:pt idx="13" formatCode="#,##0.00_ ">
                  <c:v>0.97474030591486738</c:v>
                </c:pt>
                <c:pt idx="14" formatCode="#,##0.00_ ">
                  <c:v>1.2956449089865485</c:v>
                </c:pt>
                <c:pt idx="15" formatCode="#,##0.00_ ">
                  <c:v>1.2283280708194289</c:v>
                </c:pt>
                <c:pt idx="16" formatCode="#,##0.00_ ">
                  <c:v>1.3400047560606199</c:v>
                </c:pt>
                <c:pt idx="17" formatCode="#,##0.00_ ">
                  <c:v>1.4943777045492324</c:v>
                </c:pt>
                <c:pt idx="18" formatCode="#,##0.00_ ">
                  <c:v>1.3862999088464001</c:v>
                </c:pt>
                <c:pt idx="19" formatCode="#,##0.00_ ">
                  <c:v>0.96658182818665228</c:v>
                </c:pt>
                <c:pt idx="20" formatCode="#,##0.00_ ">
                  <c:v>0.42538940468479502</c:v>
                </c:pt>
                <c:pt idx="21" formatCode="#,##0.00_ ">
                  <c:v>0.31283839999998175</c:v>
                </c:pt>
                <c:pt idx="22" formatCode="#,##0.00_ ">
                  <c:v>0.29999999999998916</c:v>
                </c:pt>
                <c:pt idx="23" formatCode="#,##0.00_ ">
                  <c:v>0</c:v>
                </c:pt>
                <c:pt idx="24" formatCode="#,##0.00_ ">
                  <c:v>1.1873282319543099</c:v>
                </c:pt>
                <c:pt idx="25" formatCode="#,##0.00_ ">
                  <c:v>-1.2521509926588514E-2</c:v>
                </c:pt>
                <c:pt idx="26" formatCode="#,##0.00_ ">
                  <c:v>1.0995738018942491</c:v>
                </c:pt>
                <c:pt idx="27" formatCode="#,##0.00_ ">
                  <c:v>1.302178158210654</c:v>
                </c:pt>
                <c:pt idx="28" formatCode="#,##0.00_ ">
                  <c:v>1.5051885352812322</c:v>
                </c:pt>
                <c:pt idx="29" formatCode="#,##0.00_ ">
                  <c:v>1.6067953306118099</c:v>
                </c:pt>
                <c:pt idx="30" formatCode="#,##0.00_ ">
                  <c:v>1.302886670600012</c:v>
                </c:pt>
                <c:pt idx="31" formatCode="#,##0.00_ ">
                  <c:v>0.59869580000000422</c:v>
                </c:pt>
                <c:pt idx="32" formatCode="#,##0.00_ ">
                  <c:v>-0.10059999999999514</c:v>
                </c:pt>
                <c:pt idx="33" formatCode="#,##0.00_ ">
                  <c:v>-0.30000000000000027</c:v>
                </c:pt>
                <c:pt idx="34" formatCode="#,##0.00_ ">
                  <c:v>0</c:v>
                </c:pt>
                <c:pt idx="35" formatCode="#,##0.00_ ">
                  <c:v>0</c:v>
                </c:pt>
                <c:pt idx="72" formatCode="#,##0.00_ ">
                  <c:v>1.4049923416991517</c:v>
                </c:pt>
                <c:pt idx="73" formatCode="#,##0.00_ ">
                  <c:v>0.80019119453198506</c:v>
                </c:pt>
                <c:pt idx="74" formatCode="#,##0.00_ ">
                  <c:v>0.80019119453198506</c:v>
                </c:pt>
                <c:pt idx="75" formatCode="#,##0.00_ ">
                  <c:v>0.39859680730276459</c:v>
                </c:pt>
                <c:pt idx="76" formatCode="#,##0.00_ ">
                  <c:v>0.59979640010296986</c:v>
                </c:pt>
                <c:pt idx="77" formatCode="#,##0.00_ ">
                  <c:v>0.59979640010296986</c:v>
                </c:pt>
                <c:pt idx="78" formatCode="#,##0.00_ ">
                  <c:v>9.9299900600002822E-2</c:v>
                </c:pt>
                <c:pt idx="79" formatCode="#,##0.00_ ">
                  <c:v>0.19949939999996946</c:v>
                </c:pt>
                <c:pt idx="80" formatCode="#,##0.00_ ">
                  <c:v>-0.10020000000000584</c:v>
                </c:pt>
                <c:pt idx="81" formatCode="#,##0.00_ ">
                  <c:v>-0.20000000000000018</c:v>
                </c:pt>
                <c:pt idx="82" formatCode="#,##0.00_ ">
                  <c:v>0</c:v>
                </c:pt>
                <c:pt idx="83" formatCode="#,##0.00_ ">
                  <c:v>0</c:v>
                </c:pt>
                <c:pt idx="84" formatCode="#,##0.00_ ">
                  <c:v>-1.0982827525701677</c:v>
                </c:pt>
                <c:pt idx="85" formatCode="#,##0.00_ ">
                  <c:v>-0.60128919856297092</c:v>
                </c:pt>
                <c:pt idx="86" formatCode="#,##0.00_ ">
                  <c:v>-0.3021957859207669</c:v>
                </c:pt>
                <c:pt idx="87" formatCode="#,##0.00_ ">
                  <c:v>-0.20239818410483501</c:v>
                </c:pt>
                <c:pt idx="88" formatCode="#,##0.00_ ">
                  <c:v>-2.4029900850153219E-3</c:v>
                </c:pt>
                <c:pt idx="89" formatCode="#,##0.00_ ">
                  <c:v>0.19799299590677055</c:v>
                </c:pt>
                <c:pt idx="90" formatCode="#,##0.00_ ">
                  <c:v>-2.0029980970281969E-3</c:v>
                </c:pt>
                <c:pt idx="91" formatCode="#,##0.00_ ">
                  <c:v>-0.30109969900000699</c:v>
                </c:pt>
                <c:pt idx="92" formatCode="#,##0.00_ ">
                  <c:v>-0.50009949999999526</c:v>
                </c:pt>
                <c:pt idx="93" formatCode="#,##0.00_ ">
                  <c:v>-0.40050000000001473</c:v>
                </c:pt>
                <c:pt idx="94" formatCode="#,##0.00_ ">
                  <c:v>9.9999999999988987E-2</c:v>
                </c:pt>
                <c:pt idx="95" formatCode="#,##0.00_ 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B8E-4C7D-AB7C-191A1B592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83968"/>
        <c:axId val="836681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翘尾!$B$21</c15:sqref>
                        </c15:formulaRef>
                      </c:ext>
                    </c:extLst>
                    <c:strCache>
                      <c:ptCount val="1"/>
                      <c:pt idx="0">
                        <c:v>中国:CPI:当月同比</c:v>
                      </c:pt>
                    </c:strCache>
                  </c:strRef>
                </c:tx>
                <c:spPr>
                  <a:ln w="22225" cap="rnd" cmpd="sng" algn="ctr">
                    <a:solidFill>
                      <a:srgbClr val="0070C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翘尾!$A$22:$A$117</c15:sqref>
                        </c15:formulaRef>
                      </c:ext>
                    </c:extLst>
                    <c:numCache>
                      <c:formatCode>yyyy\-mm</c:formatCode>
                      <c:ptCount val="96"/>
                      <c:pt idx="0">
                        <c:v>42766</c:v>
                      </c:pt>
                      <c:pt idx="1">
                        <c:v>42794</c:v>
                      </c:pt>
                      <c:pt idx="2">
                        <c:v>42825</c:v>
                      </c:pt>
                      <c:pt idx="3">
                        <c:v>42855</c:v>
                      </c:pt>
                      <c:pt idx="4">
                        <c:v>42886</c:v>
                      </c:pt>
                      <c:pt idx="5">
                        <c:v>42916</c:v>
                      </c:pt>
                      <c:pt idx="6">
                        <c:v>42947</c:v>
                      </c:pt>
                      <c:pt idx="7">
                        <c:v>42978</c:v>
                      </c:pt>
                      <c:pt idx="8">
                        <c:v>43008</c:v>
                      </c:pt>
                      <c:pt idx="9">
                        <c:v>43039</c:v>
                      </c:pt>
                      <c:pt idx="10">
                        <c:v>43069</c:v>
                      </c:pt>
                      <c:pt idx="11">
                        <c:v>43100</c:v>
                      </c:pt>
                      <c:pt idx="12">
                        <c:v>43131</c:v>
                      </c:pt>
                      <c:pt idx="13">
                        <c:v>43159</c:v>
                      </c:pt>
                      <c:pt idx="14">
                        <c:v>43190</c:v>
                      </c:pt>
                      <c:pt idx="15">
                        <c:v>43220</c:v>
                      </c:pt>
                      <c:pt idx="16">
                        <c:v>43251</c:v>
                      </c:pt>
                      <c:pt idx="17">
                        <c:v>43281</c:v>
                      </c:pt>
                      <c:pt idx="18">
                        <c:v>43312</c:v>
                      </c:pt>
                      <c:pt idx="19">
                        <c:v>43343</c:v>
                      </c:pt>
                      <c:pt idx="20">
                        <c:v>43373</c:v>
                      </c:pt>
                      <c:pt idx="21">
                        <c:v>43404</c:v>
                      </c:pt>
                      <c:pt idx="22">
                        <c:v>43434</c:v>
                      </c:pt>
                      <c:pt idx="23">
                        <c:v>43465</c:v>
                      </c:pt>
                      <c:pt idx="24">
                        <c:v>43496</c:v>
                      </c:pt>
                      <c:pt idx="25">
                        <c:v>43524</c:v>
                      </c:pt>
                      <c:pt idx="26">
                        <c:v>43555</c:v>
                      </c:pt>
                      <c:pt idx="27">
                        <c:v>43585</c:v>
                      </c:pt>
                      <c:pt idx="28">
                        <c:v>43616</c:v>
                      </c:pt>
                      <c:pt idx="29">
                        <c:v>43646</c:v>
                      </c:pt>
                      <c:pt idx="30">
                        <c:v>43677</c:v>
                      </c:pt>
                      <c:pt idx="31">
                        <c:v>43708</c:v>
                      </c:pt>
                      <c:pt idx="32">
                        <c:v>43738</c:v>
                      </c:pt>
                      <c:pt idx="33">
                        <c:v>43769</c:v>
                      </c:pt>
                      <c:pt idx="34">
                        <c:v>43799</c:v>
                      </c:pt>
                      <c:pt idx="35">
                        <c:v>43830</c:v>
                      </c:pt>
                      <c:pt idx="36">
                        <c:v>43861</c:v>
                      </c:pt>
                      <c:pt idx="37">
                        <c:v>43890</c:v>
                      </c:pt>
                      <c:pt idx="38">
                        <c:v>43921</c:v>
                      </c:pt>
                      <c:pt idx="39">
                        <c:v>43951</c:v>
                      </c:pt>
                      <c:pt idx="40">
                        <c:v>43982</c:v>
                      </c:pt>
                      <c:pt idx="41">
                        <c:v>44012</c:v>
                      </c:pt>
                      <c:pt idx="42">
                        <c:v>44043</c:v>
                      </c:pt>
                      <c:pt idx="43">
                        <c:v>44074</c:v>
                      </c:pt>
                      <c:pt idx="44">
                        <c:v>44104</c:v>
                      </c:pt>
                      <c:pt idx="45">
                        <c:v>44135</c:v>
                      </c:pt>
                      <c:pt idx="46">
                        <c:v>44165</c:v>
                      </c:pt>
                      <c:pt idx="47">
                        <c:v>44196</c:v>
                      </c:pt>
                      <c:pt idx="48">
                        <c:v>44227</c:v>
                      </c:pt>
                      <c:pt idx="49">
                        <c:v>44255</c:v>
                      </c:pt>
                      <c:pt idx="50">
                        <c:v>44286</c:v>
                      </c:pt>
                      <c:pt idx="51">
                        <c:v>44316</c:v>
                      </c:pt>
                      <c:pt idx="52">
                        <c:v>44347</c:v>
                      </c:pt>
                      <c:pt idx="53">
                        <c:v>44377</c:v>
                      </c:pt>
                      <c:pt idx="54">
                        <c:v>44408</c:v>
                      </c:pt>
                      <c:pt idx="55">
                        <c:v>44439</c:v>
                      </c:pt>
                      <c:pt idx="56">
                        <c:v>44469</c:v>
                      </c:pt>
                      <c:pt idx="57">
                        <c:v>44500</c:v>
                      </c:pt>
                      <c:pt idx="58">
                        <c:v>44530</c:v>
                      </c:pt>
                      <c:pt idx="59">
                        <c:v>44561</c:v>
                      </c:pt>
                      <c:pt idx="60">
                        <c:v>44592</c:v>
                      </c:pt>
                      <c:pt idx="61">
                        <c:v>44620</c:v>
                      </c:pt>
                      <c:pt idx="62">
                        <c:v>44651</c:v>
                      </c:pt>
                      <c:pt idx="63">
                        <c:v>44681</c:v>
                      </c:pt>
                      <c:pt idx="64">
                        <c:v>44712</c:v>
                      </c:pt>
                      <c:pt idx="65">
                        <c:v>44742</c:v>
                      </c:pt>
                      <c:pt idx="66">
                        <c:v>44773</c:v>
                      </c:pt>
                      <c:pt idx="67">
                        <c:v>44804</c:v>
                      </c:pt>
                      <c:pt idx="68">
                        <c:v>44834</c:v>
                      </c:pt>
                      <c:pt idx="69">
                        <c:v>44865</c:v>
                      </c:pt>
                      <c:pt idx="70">
                        <c:v>44895</c:v>
                      </c:pt>
                      <c:pt idx="71">
                        <c:v>44926</c:v>
                      </c:pt>
                      <c:pt idx="72">
                        <c:v>44957</c:v>
                      </c:pt>
                      <c:pt idx="73">
                        <c:v>44985</c:v>
                      </c:pt>
                      <c:pt idx="74">
                        <c:v>45016</c:v>
                      </c:pt>
                      <c:pt idx="75">
                        <c:v>45046</c:v>
                      </c:pt>
                      <c:pt idx="76">
                        <c:v>45077</c:v>
                      </c:pt>
                      <c:pt idx="77">
                        <c:v>45107</c:v>
                      </c:pt>
                      <c:pt idx="78">
                        <c:v>45138</c:v>
                      </c:pt>
                      <c:pt idx="79">
                        <c:v>45169</c:v>
                      </c:pt>
                      <c:pt idx="80">
                        <c:v>45199</c:v>
                      </c:pt>
                      <c:pt idx="81">
                        <c:v>45230</c:v>
                      </c:pt>
                      <c:pt idx="82">
                        <c:v>45260</c:v>
                      </c:pt>
                      <c:pt idx="83">
                        <c:v>45291</c:v>
                      </c:pt>
                      <c:pt idx="84">
                        <c:v>45322</c:v>
                      </c:pt>
                      <c:pt idx="85">
                        <c:v>45351</c:v>
                      </c:pt>
                      <c:pt idx="86">
                        <c:v>45382</c:v>
                      </c:pt>
                      <c:pt idx="87">
                        <c:v>45412</c:v>
                      </c:pt>
                      <c:pt idx="88">
                        <c:v>45443</c:v>
                      </c:pt>
                      <c:pt idx="89">
                        <c:v>45473</c:v>
                      </c:pt>
                      <c:pt idx="90">
                        <c:v>45504</c:v>
                      </c:pt>
                      <c:pt idx="91">
                        <c:v>45535</c:v>
                      </c:pt>
                      <c:pt idx="92">
                        <c:v>45565</c:v>
                      </c:pt>
                      <c:pt idx="93">
                        <c:v>45596</c:v>
                      </c:pt>
                      <c:pt idx="94">
                        <c:v>45626</c:v>
                      </c:pt>
                      <c:pt idx="95">
                        <c:v>45657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翘尾!$B$22:$B$117</c15:sqref>
                        </c15:formulaRef>
                      </c:ext>
                    </c:extLst>
                    <c:numCache>
                      <c:formatCode>#,##0.00_ </c:formatCode>
                      <c:ptCount val="96"/>
                      <c:pt idx="0">
                        <c:v>2.5490550000000001</c:v>
                      </c:pt>
                      <c:pt idx="1">
                        <c:v>0.8</c:v>
                      </c:pt>
                      <c:pt idx="2">
                        <c:v>0.9</c:v>
                      </c:pt>
                      <c:pt idx="3">
                        <c:v>1.2</c:v>
                      </c:pt>
                      <c:pt idx="4">
                        <c:v>1.5</c:v>
                      </c:pt>
                      <c:pt idx="5">
                        <c:v>1.5</c:v>
                      </c:pt>
                      <c:pt idx="6">
                        <c:v>1.4</c:v>
                      </c:pt>
                      <c:pt idx="7">
                        <c:v>1.8</c:v>
                      </c:pt>
                      <c:pt idx="8">
                        <c:v>1.6</c:v>
                      </c:pt>
                      <c:pt idx="9">
                        <c:v>1.9</c:v>
                      </c:pt>
                      <c:pt idx="10">
                        <c:v>1.7</c:v>
                      </c:pt>
                      <c:pt idx="11">
                        <c:v>1.8</c:v>
                      </c:pt>
                      <c:pt idx="12">
                        <c:v>1.5</c:v>
                      </c:pt>
                      <c:pt idx="13">
                        <c:v>2.9</c:v>
                      </c:pt>
                      <c:pt idx="14">
                        <c:v>2.1</c:v>
                      </c:pt>
                      <c:pt idx="15">
                        <c:v>1.8</c:v>
                      </c:pt>
                      <c:pt idx="16">
                        <c:v>1.8</c:v>
                      </c:pt>
                      <c:pt idx="17">
                        <c:v>1.9</c:v>
                      </c:pt>
                      <c:pt idx="18">
                        <c:v>2.1</c:v>
                      </c:pt>
                      <c:pt idx="19">
                        <c:v>2.2999999999999998</c:v>
                      </c:pt>
                      <c:pt idx="20">
                        <c:v>2.5</c:v>
                      </c:pt>
                      <c:pt idx="21">
                        <c:v>2.5</c:v>
                      </c:pt>
                      <c:pt idx="22">
                        <c:v>2.2000000000000002</c:v>
                      </c:pt>
                      <c:pt idx="23">
                        <c:v>1.9</c:v>
                      </c:pt>
                      <c:pt idx="24">
                        <c:v>1.7</c:v>
                      </c:pt>
                      <c:pt idx="25">
                        <c:v>1.5</c:v>
                      </c:pt>
                      <c:pt idx="26">
                        <c:v>2.2999999999999998</c:v>
                      </c:pt>
                      <c:pt idx="27">
                        <c:v>2.5</c:v>
                      </c:pt>
                      <c:pt idx="28">
                        <c:v>2.7</c:v>
                      </c:pt>
                      <c:pt idx="29">
                        <c:v>2.7</c:v>
                      </c:pt>
                      <c:pt idx="30">
                        <c:v>2.8</c:v>
                      </c:pt>
                      <c:pt idx="31">
                        <c:v>2.8</c:v>
                      </c:pt>
                      <c:pt idx="32">
                        <c:v>3</c:v>
                      </c:pt>
                      <c:pt idx="33">
                        <c:v>3.8</c:v>
                      </c:pt>
                      <c:pt idx="34">
                        <c:v>4.5</c:v>
                      </c:pt>
                      <c:pt idx="35">
                        <c:v>4.5</c:v>
                      </c:pt>
                      <c:pt idx="36">
                        <c:v>5.4</c:v>
                      </c:pt>
                      <c:pt idx="37">
                        <c:v>5.2</c:v>
                      </c:pt>
                      <c:pt idx="38">
                        <c:v>4.3</c:v>
                      </c:pt>
                      <c:pt idx="39">
                        <c:v>3.3</c:v>
                      </c:pt>
                      <c:pt idx="40">
                        <c:v>2.4</c:v>
                      </c:pt>
                      <c:pt idx="41">
                        <c:v>2.5</c:v>
                      </c:pt>
                      <c:pt idx="42">
                        <c:v>2.7</c:v>
                      </c:pt>
                      <c:pt idx="43">
                        <c:v>2.4</c:v>
                      </c:pt>
                      <c:pt idx="44">
                        <c:v>1.7</c:v>
                      </c:pt>
                      <c:pt idx="45">
                        <c:v>0.5</c:v>
                      </c:pt>
                      <c:pt idx="46">
                        <c:v>-0.5</c:v>
                      </c:pt>
                      <c:pt idx="47">
                        <c:v>0.2</c:v>
                      </c:pt>
                      <c:pt idx="48">
                        <c:v>-0.3</c:v>
                      </c:pt>
                      <c:pt idx="49">
                        <c:v>-0.2</c:v>
                      </c:pt>
                      <c:pt idx="50">
                        <c:v>0.4</c:v>
                      </c:pt>
                      <c:pt idx="51">
                        <c:v>0.9</c:v>
                      </c:pt>
                      <c:pt idx="52">
                        <c:v>1.3</c:v>
                      </c:pt>
                      <c:pt idx="53">
                        <c:v>1.1000000000000001</c:v>
                      </c:pt>
                      <c:pt idx="54">
                        <c:v>1</c:v>
                      </c:pt>
                      <c:pt idx="55">
                        <c:v>0.8</c:v>
                      </c:pt>
                      <c:pt idx="56">
                        <c:v>0.7</c:v>
                      </c:pt>
                      <c:pt idx="57">
                        <c:v>1.5</c:v>
                      </c:pt>
                      <c:pt idx="58">
                        <c:v>2.2999999999999998</c:v>
                      </c:pt>
                      <c:pt idx="59">
                        <c:v>1.5</c:v>
                      </c:pt>
                      <c:pt idx="60">
                        <c:v>0.9</c:v>
                      </c:pt>
                      <c:pt idx="61">
                        <c:v>0.9</c:v>
                      </c:pt>
                      <c:pt idx="62">
                        <c:v>1.5</c:v>
                      </c:pt>
                      <c:pt idx="63">
                        <c:v>2.1</c:v>
                      </c:pt>
                      <c:pt idx="64">
                        <c:v>2.1</c:v>
                      </c:pt>
                      <c:pt idx="65">
                        <c:v>2.5</c:v>
                      </c:pt>
                      <c:pt idx="66">
                        <c:v>2.7</c:v>
                      </c:pt>
                      <c:pt idx="67">
                        <c:v>2.5</c:v>
                      </c:pt>
                      <c:pt idx="68">
                        <c:v>2.8</c:v>
                      </c:pt>
                      <c:pt idx="69">
                        <c:v>2.1</c:v>
                      </c:pt>
                      <c:pt idx="70">
                        <c:v>1.6</c:v>
                      </c:pt>
                      <c:pt idx="71">
                        <c:v>1.8</c:v>
                      </c:pt>
                      <c:pt idx="72">
                        <c:v>2.1</c:v>
                      </c:pt>
                      <c:pt idx="73">
                        <c:v>1</c:v>
                      </c:pt>
                      <c:pt idx="74">
                        <c:v>0.7</c:v>
                      </c:pt>
                      <c:pt idx="75">
                        <c:v>0.1</c:v>
                      </c:pt>
                      <c:pt idx="76">
                        <c:v>0.2</c:v>
                      </c:pt>
                      <c:pt idx="77">
                        <c:v>0</c:v>
                      </c:pt>
                      <c:pt idx="78">
                        <c:v>-0.3</c:v>
                      </c:pt>
                      <c:pt idx="79">
                        <c:v>0.1</c:v>
                      </c:pt>
                      <c:pt idx="80">
                        <c:v>0</c:v>
                      </c:pt>
                      <c:pt idx="81">
                        <c:v>-0.2</c:v>
                      </c:pt>
                      <c:pt idx="82">
                        <c:v>-0.5</c:v>
                      </c:pt>
                      <c:pt idx="83">
                        <c:v>-0.3</c:v>
                      </c:pt>
                      <c:pt idx="84">
                        <c:v>-0.8</c:v>
                      </c:pt>
                      <c:pt idx="85">
                        <c:v>0.7</c:v>
                      </c:pt>
                      <c:pt idx="86">
                        <c:v>0.1</c:v>
                      </c:pt>
                      <c:pt idx="87">
                        <c:v>0.3</c:v>
                      </c:pt>
                      <c:pt idx="88">
                        <c:v>0.3</c:v>
                      </c:pt>
                      <c:pt idx="89">
                        <c:v>0.2</c:v>
                      </c:pt>
                      <c:pt idx="90">
                        <c:v>0.5</c:v>
                      </c:pt>
                      <c:pt idx="91">
                        <c:v>0.6</c:v>
                      </c:pt>
                      <c:pt idx="92">
                        <c:v>0.4</c:v>
                      </c:pt>
                      <c:pt idx="93">
                        <c:v>0.3</c:v>
                      </c:pt>
                      <c:pt idx="94">
                        <c:v>0.2</c:v>
                      </c:pt>
                      <c:pt idx="95">
                        <c:v>0.1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B8E-4C7D-AB7C-191A1B592EB5}"/>
                  </c:ext>
                </c:extLst>
              </c15:ser>
            </c15:filteredLineSeries>
          </c:ext>
        </c:extLst>
      </c:lineChart>
      <c:dateAx>
        <c:axId val="836683968"/>
        <c:scaling>
          <c:orientation val="minMax"/>
          <c:max val="45657"/>
          <c:min val="45229"/>
        </c:scaling>
        <c:delete val="0"/>
        <c:axPos val="b"/>
        <c:numFmt formatCode="yyyy\-mm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1224"/>
        <c:crosses val="autoZero"/>
        <c:auto val="1"/>
        <c:lblOffset val="100"/>
        <c:baseTimeUnit val="months"/>
      </c:dateAx>
      <c:valAx>
        <c:axId val="836681224"/>
        <c:scaling>
          <c:orientation val="minMax"/>
          <c:max val="1"/>
          <c:min val="-1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_GB2312" panose="0201060903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8366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325571738507927"/>
          <c:y val="3.0346090468591536E-2"/>
          <c:w val="0.67200917854673436"/>
          <c:h val="5.7714601100115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800">
          <a:latin typeface="Arial" panose="020B0604020202020204" pitchFamily="34" charset="0"/>
          <a:ea typeface="楷体_GB2312" panose="0201060903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bpi!$B$16</c:f>
              <c:strCache>
                <c:ptCount val="1"/>
                <c:pt idx="0">
                  <c:v>综合指数:大宗商品价格BPI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bpi!$A$19:$A$1035</c:f>
              <c:numCache>
                <c:formatCode>yyyy\-mm\-dd;@</c:formatCode>
                <c:ptCount val="1017"/>
                <c:pt idx="0">
                  <c:v>44527</c:v>
                </c:pt>
                <c:pt idx="1">
                  <c:v>44528</c:v>
                </c:pt>
                <c:pt idx="2">
                  <c:v>44530</c:v>
                </c:pt>
                <c:pt idx="3">
                  <c:v>44531</c:v>
                </c:pt>
                <c:pt idx="4">
                  <c:v>44532</c:v>
                </c:pt>
                <c:pt idx="5">
                  <c:v>44533</c:v>
                </c:pt>
                <c:pt idx="6">
                  <c:v>44534</c:v>
                </c:pt>
                <c:pt idx="7">
                  <c:v>44535</c:v>
                </c:pt>
                <c:pt idx="8">
                  <c:v>44536</c:v>
                </c:pt>
                <c:pt idx="9">
                  <c:v>44537</c:v>
                </c:pt>
                <c:pt idx="10">
                  <c:v>44538</c:v>
                </c:pt>
                <c:pt idx="11">
                  <c:v>44539</c:v>
                </c:pt>
                <c:pt idx="12">
                  <c:v>44540</c:v>
                </c:pt>
                <c:pt idx="13">
                  <c:v>44541</c:v>
                </c:pt>
                <c:pt idx="14">
                  <c:v>44542</c:v>
                </c:pt>
                <c:pt idx="15">
                  <c:v>44543</c:v>
                </c:pt>
                <c:pt idx="16">
                  <c:v>44544</c:v>
                </c:pt>
                <c:pt idx="17">
                  <c:v>44545</c:v>
                </c:pt>
                <c:pt idx="18">
                  <c:v>44546</c:v>
                </c:pt>
                <c:pt idx="19">
                  <c:v>44547</c:v>
                </c:pt>
                <c:pt idx="20">
                  <c:v>44548</c:v>
                </c:pt>
                <c:pt idx="21">
                  <c:v>44549</c:v>
                </c:pt>
                <c:pt idx="22">
                  <c:v>44550</c:v>
                </c:pt>
                <c:pt idx="23">
                  <c:v>44551</c:v>
                </c:pt>
                <c:pt idx="24">
                  <c:v>44552</c:v>
                </c:pt>
                <c:pt idx="25">
                  <c:v>44553</c:v>
                </c:pt>
                <c:pt idx="26">
                  <c:v>44554</c:v>
                </c:pt>
                <c:pt idx="27">
                  <c:v>44555</c:v>
                </c:pt>
                <c:pt idx="28">
                  <c:v>44556</c:v>
                </c:pt>
                <c:pt idx="29">
                  <c:v>44557</c:v>
                </c:pt>
                <c:pt idx="30">
                  <c:v>44558</c:v>
                </c:pt>
                <c:pt idx="31">
                  <c:v>44559</c:v>
                </c:pt>
                <c:pt idx="32">
                  <c:v>44560</c:v>
                </c:pt>
                <c:pt idx="33">
                  <c:v>44561</c:v>
                </c:pt>
                <c:pt idx="34">
                  <c:v>44562</c:v>
                </c:pt>
                <c:pt idx="35">
                  <c:v>44563</c:v>
                </c:pt>
                <c:pt idx="36">
                  <c:v>44564</c:v>
                </c:pt>
                <c:pt idx="37">
                  <c:v>44565</c:v>
                </c:pt>
                <c:pt idx="38">
                  <c:v>44566</c:v>
                </c:pt>
                <c:pt idx="39">
                  <c:v>44567</c:v>
                </c:pt>
                <c:pt idx="40">
                  <c:v>44568</c:v>
                </c:pt>
                <c:pt idx="41">
                  <c:v>44569</c:v>
                </c:pt>
                <c:pt idx="42">
                  <c:v>44570</c:v>
                </c:pt>
                <c:pt idx="43">
                  <c:v>44571</c:v>
                </c:pt>
                <c:pt idx="44">
                  <c:v>44572</c:v>
                </c:pt>
                <c:pt idx="45">
                  <c:v>44573</c:v>
                </c:pt>
                <c:pt idx="46">
                  <c:v>44574</c:v>
                </c:pt>
                <c:pt idx="47">
                  <c:v>44575</c:v>
                </c:pt>
                <c:pt idx="48">
                  <c:v>44576</c:v>
                </c:pt>
                <c:pt idx="49">
                  <c:v>44577</c:v>
                </c:pt>
                <c:pt idx="50">
                  <c:v>44578</c:v>
                </c:pt>
                <c:pt idx="51">
                  <c:v>44579</c:v>
                </c:pt>
                <c:pt idx="52">
                  <c:v>44580</c:v>
                </c:pt>
                <c:pt idx="53">
                  <c:v>44581</c:v>
                </c:pt>
                <c:pt idx="54">
                  <c:v>44582</c:v>
                </c:pt>
                <c:pt idx="55">
                  <c:v>44583</c:v>
                </c:pt>
                <c:pt idx="56">
                  <c:v>44584</c:v>
                </c:pt>
                <c:pt idx="57">
                  <c:v>44585</c:v>
                </c:pt>
                <c:pt idx="58">
                  <c:v>44586</c:v>
                </c:pt>
                <c:pt idx="59">
                  <c:v>44587</c:v>
                </c:pt>
                <c:pt idx="60">
                  <c:v>44588</c:v>
                </c:pt>
                <c:pt idx="61">
                  <c:v>44589</c:v>
                </c:pt>
                <c:pt idx="62">
                  <c:v>44590</c:v>
                </c:pt>
                <c:pt idx="63">
                  <c:v>44591</c:v>
                </c:pt>
                <c:pt idx="64">
                  <c:v>44592</c:v>
                </c:pt>
                <c:pt idx="65">
                  <c:v>44593</c:v>
                </c:pt>
                <c:pt idx="66">
                  <c:v>44594</c:v>
                </c:pt>
                <c:pt idx="67">
                  <c:v>44595</c:v>
                </c:pt>
                <c:pt idx="68">
                  <c:v>44596</c:v>
                </c:pt>
                <c:pt idx="69">
                  <c:v>44597</c:v>
                </c:pt>
                <c:pt idx="70">
                  <c:v>44598</c:v>
                </c:pt>
                <c:pt idx="71">
                  <c:v>44599</c:v>
                </c:pt>
                <c:pt idx="72">
                  <c:v>44600</c:v>
                </c:pt>
                <c:pt idx="73">
                  <c:v>44601</c:v>
                </c:pt>
                <c:pt idx="74">
                  <c:v>44602</c:v>
                </c:pt>
                <c:pt idx="75">
                  <c:v>44603</c:v>
                </c:pt>
                <c:pt idx="76">
                  <c:v>44604</c:v>
                </c:pt>
                <c:pt idx="77">
                  <c:v>44605</c:v>
                </c:pt>
                <c:pt idx="78">
                  <c:v>44606</c:v>
                </c:pt>
                <c:pt idx="79">
                  <c:v>44607</c:v>
                </c:pt>
                <c:pt idx="80">
                  <c:v>44608</c:v>
                </c:pt>
                <c:pt idx="81">
                  <c:v>44609</c:v>
                </c:pt>
                <c:pt idx="82">
                  <c:v>44610</c:v>
                </c:pt>
                <c:pt idx="83">
                  <c:v>44611</c:v>
                </c:pt>
                <c:pt idx="84">
                  <c:v>44612</c:v>
                </c:pt>
                <c:pt idx="85">
                  <c:v>44613</c:v>
                </c:pt>
                <c:pt idx="86">
                  <c:v>44614</c:v>
                </c:pt>
                <c:pt idx="87">
                  <c:v>44615</c:v>
                </c:pt>
                <c:pt idx="88">
                  <c:v>44616</c:v>
                </c:pt>
                <c:pt idx="89">
                  <c:v>44617</c:v>
                </c:pt>
                <c:pt idx="90">
                  <c:v>44618</c:v>
                </c:pt>
                <c:pt idx="91">
                  <c:v>44619</c:v>
                </c:pt>
                <c:pt idx="92">
                  <c:v>44620</c:v>
                </c:pt>
                <c:pt idx="93">
                  <c:v>44621</c:v>
                </c:pt>
                <c:pt idx="94">
                  <c:v>44622</c:v>
                </c:pt>
                <c:pt idx="95">
                  <c:v>44623</c:v>
                </c:pt>
                <c:pt idx="96">
                  <c:v>44624</c:v>
                </c:pt>
                <c:pt idx="97">
                  <c:v>44625</c:v>
                </c:pt>
                <c:pt idx="98">
                  <c:v>44626</c:v>
                </c:pt>
                <c:pt idx="99">
                  <c:v>44627</c:v>
                </c:pt>
                <c:pt idx="100">
                  <c:v>44628</c:v>
                </c:pt>
                <c:pt idx="101">
                  <c:v>44629</c:v>
                </c:pt>
                <c:pt idx="102">
                  <c:v>44630</c:v>
                </c:pt>
                <c:pt idx="103">
                  <c:v>44631</c:v>
                </c:pt>
                <c:pt idx="104">
                  <c:v>44632</c:v>
                </c:pt>
                <c:pt idx="105">
                  <c:v>44633</c:v>
                </c:pt>
                <c:pt idx="106">
                  <c:v>44634</c:v>
                </c:pt>
                <c:pt idx="107">
                  <c:v>44635</c:v>
                </c:pt>
                <c:pt idx="108">
                  <c:v>44636</c:v>
                </c:pt>
                <c:pt idx="109">
                  <c:v>44637</c:v>
                </c:pt>
                <c:pt idx="110">
                  <c:v>44638</c:v>
                </c:pt>
                <c:pt idx="111">
                  <c:v>44639</c:v>
                </c:pt>
                <c:pt idx="112">
                  <c:v>44640</c:v>
                </c:pt>
                <c:pt idx="113">
                  <c:v>44641</c:v>
                </c:pt>
                <c:pt idx="114">
                  <c:v>44642</c:v>
                </c:pt>
                <c:pt idx="115">
                  <c:v>44643</c:v>
                </c:pt>
                <c:pt idx="116">
                  <c:v>44644</c:v>
                </c:pt>
                <c:pt idx="117">
                  <c:v>44645</c:v>
                </c:pt>
                <c:pt idx="118">
                  <c:v>44646</c:v>
                </c:pt>
                <c:pt idx="119">
                  <c:v>44647</c:v>
                </c:pt>
                <c:pt idx="120">
                  <c:v>44648</c:v>
                </c:pt>
                <c:pt idx="121">
                  <c:v>44649</c:v>
                </c:pt>
                <c:pt idx="122">
                  <c:v>44650</c:v>
                </c:pt>
                <c:pt idx="123">
                  <c:v>44651</c:v>
                </c:pt>
                <c:pt idx="124">
                  <c:v>44652</c:v>
                </c:pt>
                <c:pt idx="125">
                  <c:v>44653</c:v>
                </c:pt>
                <c:pt idx="126">
                  <c:v>44654</c:v>
                </c:pt>
                <c:pt idx="127">
                  <c:v>44655</c:v>
                </c:pt>
                <c:pt idx="128">
                  <c:v>44656</c:v>
                </c:pt>
                <c:pt idx="129">
                  <c:v>44657</c:v>
                </c:pt>
                <c:pt idx="130">
                  <c:v>44658</c:v>
                </c:pt>
                <c:pt idx="131">
                  <c:v>44659</c:v>
                </c:pt>
                <c:pt idx="132">
                  <c:v>44660</c:v>
                </c:pt>
                <c:pt idx="133">
                  <c:v>44661</c:v>
                </c:pt>
                <c:pt idx="134">
                  <c:v>44662</c:v>
                </c:pt>
                <c:pt idx="135">
                  <c:v>44663</c:v>
                </c:pt>
                <c:pt idx="136">
                  <c:v>44664</c:v>
                </c:pt>
                <c:pt idx="137">
                  <c:v>44665</c:v>
                </c:pt>
                <c:pt idx="138">
                  <c:v>44666</c:v>
                </c:pt>
                <c:pt idx="139">
                  <c:v>44667</c:v>
                </c:pt>
                <c:pt idx="140">
                  <c:v>44668</c:v>
                </c:pt>
                <c:pt idx="141">
                  <c:v>44669</c:v>
                </c:pt>
                <c:pt idx="142">
                  <c:v>44670</c:v>
                </c:pt>
                <c:pt idx="143">
                  <c:v>44671</c:v>
                </c:pt>
                <c:pt idx="144">
                  <c:v>44672</c:v>
                </c:pt>
                <c:pt idx="145">
                  <c:v>44673</c:v>
                </c:pt>
                <c:pt idx="146">
                  <c:v>44674</c:v>
                </c:pt>
                <c:pt idx="147">
                  <c:v>44675</c:v>
                </c:pt>
                <c:pt idx="148">
                  <c:v>44676</c:v>
                </c:pt>
                <c:pt idx="149">
                  <c:v>44677</c:v>
                </c:pt>
                <c:pt idx="150">
                  <c:v>44678</c:v>
                </c:pt>
                <c:pt idx="151">
                  <c:v>44679</c:v>
                </c:pt>
                <c:pt idx="152">
                  <c:v>44680</c:v>
                </c:pt>
                <c:pt idx="153">
                  <c:v>44681</c:v>
                </c:pt>
                <c:pt idx="154">
                  <c:v>44682</c:v>
                </c:pt>
                <c:pt idx="155">
                  <c:v>44683</c:v>
                </c:pt>
                <c:pt idx="156">
                  <c:v>44684</c:v>
                </c:pt>
                <c:pt idx="157">
                  <c:v>44685</c:v>
                </c:pt>
                <c:pt idx="158">
                  <c:v>44686</c:v>
                </c:pt>
                <c:pt idx="159">
                  <c:v>44687</c:v>
                </c:pt>
                <c:pt idx="160">
                  <c:v>44688</c:v>
                </c:pt>
                <c:pt idx="161">
                  <c:v>44689</c:v>
                </c:pt>
                <c:pt idx="162">
                  <c:v>44690</c:v>
                </c:pt>
                <c:pt idx="163">
                  <c:v>44691</c:v>
                </c:pt>
                <c:pt idx="164">
                  <c:v>44692</c:v>
                </c:pt>
                <c:pt idx="165">
                  <c:v>44693</c:v>
                </c:pt>
                <c:pt idx="166">
                  <c:v>44694</c:v>
                </c:pt>
                <c:pt idx="167">
                  <c:v>44695</c:v>
                </c:pt>
                <c:pt idx="168">
                  <c:v>44696</c:v>
                </c:pt>
                <c:pt idx="169">
                  <c:v>44697</c:v>
                </c:pt>
                <c:pt idx="170">
                  <c:v>44698</c:v>
                </c:pt>
                <c:pt idx="171">
                  <c:v>44699</c:v>
                </c:pt>
                <c:pt idx="172">
                  <c:v>44700</c:v>
                </c:pt>
                <c:pt idx="173">
                  <c:v>44701</c:v>
                </c:pt>
                <c:pt idx="174">
                  <c:v>44702</c:v>
                </c:pt>
                <c:pt idx="175">
                  <c:v>44703</c:v>
                </c:pt>
                <c:pt idx="176">
                  <c:v>44704</c:v>
                </c:pt>
                <c:pt idx="177">
                  <c:v>44705</c:v>
                </c:pt>
                <c:pt idx="178">
                  <c:v>44706</c:v>
                </c:pt>
                <c:pt idx="179">
                  <c:v>44707</c:v>
                </c:pt>
                <c:pt idx="180">
                  <c:v>44708</c:v>
                </c:pt>
                <c:pt idx="181">
                  <c:v>44709</c:v>
                </c:pt>
                <c:pt idx="182">
                  <c:v>44710</c:v>
                </c:pt>
                <c:pt idx="183">
                  <c:v>44711</c:v>
                </c:pt>
                <c:pt idx="184">
                  <c:v>44712</c:v>
                </c:pt>
                <c:pt idx="185">
                  <c:v>44713</c:v>
                </c:pt>
                <c:pt idx="186">
                  <c:v>44714</c:v>
                </c:pt>
                <c:pt idx="187">
                  <c:v>44715</c:v>
                </c:pt>
                <c:pt idx="188">
                  <c:v>44716</c:v>
                </c:pt>
                <c:pt idx="189">
                  <c:v>44717</c:v>
                </c:pt>
                <c:pt idx="190">
                  <c:v>44718</c:v>
                </c:pt>
                <c:pt idx="191">
                  <c:v>44719</c:v>
                </c:pt>
                <c:pt idx="192">
                  <c:v>44720</c:v>
                </c:pt>
                <c:pt idx="193">
                  <c:v>44721</c:v>
                </c:pt>
                <c:pt idx="194">
                  <c:v>44722</c:v>
                </c:pt>
                <c:pt idx="195">
                  <c:v>44723</c:v>
                </c:pt>
                <c:pt idx="196">
                  <c:v>44724</c:v>
                </c:pt>
                <c:pt idx="197">
                  <c:v>44725</c:v>
                </c:pt>
                <c:pt idx="198">
                  <c:v>44726</c:v>
                </c:pt>
                <c:pt idx="199">
                  <c:v>44727</c:v>
                </c:pt>
                <c:pt idx="200">
                  <c:v>44728</c:v>
                </c:pt>
                <c:pt idx="201">
                  <c:v>44729</c:v>
                </c:pt>
                <c:pt idx="202">
                  <c:v>44730</c:v>
                </c:pt>
                <c:pt idx="203">
                  <c:v>44731</c:v>
                </c:pt>
                <c:pt idx="204">
                  <c:v>44732</c:v>
                </c:pt>
                <c:pt idx="205">
                  <c:v>44733</c:v>
                </c:pt>
                <c:pt idx="206">
                  <c:v>44734</c:v>
                </c:pt>
                <c:pt idx="207">
                  <c:v>44735</c:v>
                </c:pt>
                <c:pt idx="208">
                  <c:v>44736</c:v>
                </c:pt>
                <c:pt idx="209">
                  <c:v>44737</c:v>
                </c:pt>
                <c:pt idx="210">
                  <c:v>44738</c:v>
                </c:pt>
                <c:pt idx="211">
                  <c:v>44739</c:v>
                </c:pt>
                <c:pt idx="212">
                  <c:v>44740</c:v>
                </c:pt>
                <c:pt idx="213">
                  <c:v>44741</c:v>
                </c:pt>
                <c:pt idx="214">
                  <c:v>44742</c:v>
                </c:pt>
                <c:pt idx="215">
                  <c:v>44743</c:v>
                </c:pt>
                <c:pt idx="216">
                  <c:v>44744</c:v>
                </c:pt>
                <c:pt idx="217">
                  <c:v>44745</c:v>
                </c:pt>
                <c:pt idx="218">
                  <c:v>44746</c:v>
                </c:pt>
                <c:pt idx="219">
                  <c:v>44747</c:v>
                </c:pt>
                <c:pt idx="220">
                  <c:v>44748</c:v>
                </c:pt>
                <c:pt idx="221">
                  <c:v>44749</c:v>
                </c:pt>
                <c:pt idx="222">
                  <c:v>44750</c:v>
                </c:pt>
                <c:pt idx="223">
                  <c:v>44751</c:v>
                </c:pt>
                <c:pt idx="224">
                  <c:v>44752</c:v>
                </c:pt>
                <c:pt idx="225">
                  <c:v>44753</c:v>
                </c:pt>
                <c:pt idx="226">
                  <c:v>44754</c:v>
                </c:pt>
                <c:pt idx="227">
                  <c:v>44755</c:v>
                </c:pt>
                <c:pt idx="228">
                  <c:v>44756</c:v>
                </c:pt>
                <c:pt idx="229">
                  <c:v>44757</c:v>
                </c:pt>
                <c:pt idx="230">
                  <c:v>44758</c:v>
                </c:pt>
                <c:pt idx="231">
                  <c:v>44759</c:v>
                </c:pt>
                <c:pt idx="232">
                  <c:v>44760</c:v>
                </c:pt>
                <c:pt idx="233">
                  <c:v>44761</c:v>
                </c:pt>
                <c:pt idx="234">
                  <c:v>44762</c:v>
                </c:pt>
                <c:pt idx="235">
                  <c:v>44763</c:v>
                </c:pt>
                <c:pt idx="236">
                  <c:v>44764</c:v>
                </c:pt>
                <c:pt idx="237">
                  <c:v>44765</c:v>
                </c:pt>
                <c:pt idx="238">
                  <c:v>44766</c:v>
                </c:pt>
                <c:pt idx="239">
                  <c:v>44767</c:v>
                </c:pt>
                <c:pt idx="240">
                  <c:v>44768</c:v>
                </c:pt>
                <c:pt idx="241">
                  <c:v>44769</c:v>
                </c:pt>
                <c:pt idx="242">
                  <c:v>44770</c:v>
                </c:pt>
                <c:pt idx="243">
                  <c:v>44771</c:v>
                </c:pt>
                <c:pt idx="244">
                  <c:v>44772</c:v>
                </c:pt>
                <c:pt idx="245">
                  <c:v>44773</c:v>
                </c:pt>
                <c:pt idx="246">
                  <c:v>44774</c:v>
                </c:pt>
                <c:pt idx="247">
                  <c:v>44775</c:v>
                </c:pt>
                <c:pt idx="248">
                  <c:v>44776</c:v>
                </c:pt>
                <c:pt idx="249">
                  <c:v>44777</c:v>
                </c:pt>
                <c:pt idx="250">
                  <c:v>44778</c:v>
                </c:pt>
                <c:pt idx="251">
                  <c:v>44779</c:v>
                </c:pt>
                <c:pt idx="252">
                  <c:v>44780</c:v>
                </c:pt>
                <c:pt idx="253">
                  <c:v>44781</c:v>
                </c:pt>
                <c:pt idx="254">
                  <c:v>44782</c:v>
                </c:pt>
                <c:pt idx="255">
                  <c:v>44783</c:v>
                </c:pt>
                <c:pt idx="256">
                  <c:v>44784</c:v>
                </c:pt>
                <c:pt idx="257">
                  <c:v>44785</c:v>
                </c:pt>
                <c:pt idx="258">
                  <c:v>44786</c:v>
                </c:pt>
                <c:pt idx="259">
                  <c:v>44787</c:v>
                </c:pt>
                <c:pt idx="260">
                  <c:v>44788</c:v>
                </c:pt>
                <c:pt idx="261">
                  <c:v>44789</c:v>
                </c:pt>
                <c:pt idx="262">
                  <c:v>44790</c:v>
                </c:pt>
                <c:pt idx="263">
                  <c:v>44791</c:v>
                </c:pt>
                <c:pt idx="264">
                  <c:v>44792</c:v>
                </c:pt>
                <c:pt idx="265">
                  <c:v>44793</c:v>
                </c:pt>
                <c:pt idx="266">
                  <c:v>44794</c:v>
                </c:pt>
                <c:pt idx="267">
                  <c:v>44795</c:v>
                </c:pt>
                <c:pt idx="268">
                  <c:v>44796</c:v>
                </c:pt>
                <c:pt idx="269">
                  <c:v>44797</c:v>
                </c:pt>
                <c:pt idx="270">
                  <c:v>44798</c:v>
                </c:pt>
                <c:pt idx="271">
                  <c:v>44799</c:v>
                </c:pt>
                <c:pt idx="272">
                  <c:v>44800</c:v>
                </c:pt>
                <c:pt idx="273">
                  <c:v>44801</c:v>
                </c:pt>
                <c:pt idx="274">
                  <c:v>44802</c:v>
                </c:pt>
                <c:pt idx="275">
                  <c:v>44803</c:v>
                </c:pt>
                <c:pt idx="276">
                  <c:v>44804</c:v>
                </c:pt>
                <c:pt idx="277">
                  <c:v>44805</c:v>
                </c:pt>
                <c:pt idx="278">
                  <c:v>44806</c:v>
                </c:pt>
                <c:pt idx="279">
                  <c:v>44807</c:v>
                </c:pt>
                <c:pt idx="280">
                  <c:v>44808</c:v>
                </c:pt>
                <c:pt idx="281">
                  <c:v>44809</c:v>
                </c:pt>
                <c:pt idx="282">
                  <c:v>44810</c:v>
                </c:pt>
                <c:pt idx="283">
                  <c:v>44811</c:v>
                </c:pt>
                <c:pt idx="284">
                  <c:v>44812</c:v>
                </c:pt>
                <c:pt idx="285">
                  <c:v>44813</c:v>
                </c:pt>
                <c:pt idx="286">
                  <c:v>44814</c:v>
                </c:pt>
                <c:pt idx="287">
                  <c:v>44815</c:v>
                </c:pt>
                <c:pt idx="288">
                  <c:v>44816</c:v>
                </c:pt>
                <c:pt idx="289">
                  <c:v>44817</c:v>
                </c:pt>
                <c:pt idx="290">
                  <c:v>44818</c:v>
                </c:pt>
                <c:pt idx="291">
                  <c:v>44819</c:v>
                </c:pt>
                <c:pt idx="292">
                  <c:v>44820</c:v>
                </c:pt>
                <c:pt idx="293">
                  <c:v>44821</c:v>
                </c:pt>
                <c:pt idx="294">
                  <c:v>44822</c:v>
                </c:pt>
                <c:pt idx="295">
                  <c:v>44823</c:v>
                </c:pt>
                <c:pt idx="296">
                  <c:v>44824</c:v>
                </c:pt>
                <c:pt idx="297">
                  <c:v>44825</c:v>
                </c:pt>
                <c:pt idx="298">
                  <c:v>44826</c:v>
                </c:pt>
                <c:pt idx="299">
                  <c:v>44827</c:v>
                </c:pt>
                <c:pt idx="300">
                  <c:v>44828</c:v>
                </c:pt>
                <c:pt idx="301">
                  <c:v>44829</c:v>
                </c:pt>
                <c:pt idx="302">
                  <c:v>44830</c:v>
                </c:pt>
                <c:pt idx="303">
                  <c:v>44831</c:v>
                </c:pt>
                <c:pt idx="304">
                  <c:v>44832</c:v>
                </c:pt>
                <c:pt idx="305">
                  <c:v>44833</c:v>
                </c:pt>
                <c:pt idx="306">
                  <c:v>44834</c:v>
                </c:pt>
                <c:pt idx="307">
                  <c:v>44835</c:v>
                </c:pt>
                <c:pt idx="308">
                  <c:v>44836</c:v>
                </c:pt>
                <c:pt idx="309">
                  <c:v>44837</c:v>
                </c:pt>
                <c:pt idx="310">
                  <c:v>44838</c:v>
                </c:pt>
                <c:pt idx="311">
                  <c:v>44839</c:v>
                </c:pt>
                <c:pt idx="312">
                  <c:v>44840</c:v>
                </c:pt>
                <c:pt idx="313">
                  <c:v>44841</c:v>
                </c:pt>
                <c:pt idx="314">
                  <c:v>44842</c:v>
                </c:pt>
                <c:pt idx="315">
                  <c:v>44843</c:v>
                </c:pt>
                <c:pt idx="316">
                  <c:v>44844</c:v>
                </c:pt>
                <c:pt idx="317">
                  <c:v>44845</c:v>
                </c:pt>
                <c:pt idx="318">
                  <c:v>44846</c:v>
                </c:pt>
                <c:pt idx="319">
                  <c:v>44847</c:v>
                </c:pt>
                <c:pt idx="320">
                  <c:v>44848</c:v>
                </c:pt>
                <c:pt idx="321">
                  <c:v>44849</c:v>
                </c:pt>
                <c:pt idx="322">
                  <c:v>44850</c:v>
                </c:pt>
                <c:pt idx="323">
                  <c:v>44851</c:v>
                </c:pt>
                <c:pt idx="324">
                  <c:v>44852</c:v>
                </c:pt>
                <c:pt idx="325">
                  <c:v>44853</c:v>
                </c:pt>
                <c:pt idx="326">
                  <c:v>44854</c:v>
                </c:pt>
                <c:pt idx="327">
                  <c:v>44855</c:v>
                </c:pt>
                <c:pt idx="328">
                  <c:v>44856</c:v>
                </c:pt>
                <c:pt idx="329">
                  <c:v>44857</c:v>
                </c:pt>
                <c:pt idx="330">
                  <c:v>44858</c:v>
                </c:pt>
                <c:pt idx="331">
                  <c:v>44859</c:v>
                </c:pt>
                <c:pt idx="332">
                  <c:v>44860</c:v>
                </c:pt>
                <c:pt idx="333">
                  <c:v>44861</c:v>
                </c:pt>
                <c:pt idx="334">
                  <c:v>44862</c:v>
                </c:pt>
                <c:pt idx="335">
                  <c:v>44863</c:v>
                </c:pt>
                <c:pt idx="336">
                  <c:v>44864</c:v>
                </c:pt>
                <c:pt idx="337">
                  <c:v>44865</c:v>
                </c:pt>
                <c:pt idx="338">
                  <c:v>44866</c:v>
                </c:pt>
                <c:pt idx="339">
                  <c:v>44867</c:v>
                </c:pt>
                <c:pt idx="340">
                  <c:v>44868</c:v>
                </c:pt>
                <c:pt idx="341">
                  <c:v>44869</c:v>
                </c:pt>
                <c:pt idx="342">
                  <c:v>44870</c:v>
                </c:pt>
                <c:pt idx="343">
                  <c:v>44871</c:v>
                </c:pt>
                <c:pt idx="344">
                  <c:v>44872</c:v>
                </c:pt>
                <c:pt idx="345">
                  <c:v>44873</c:v>
                </c:pt>
                <c:pt idx="346">
                  <c:v>44874</c:v>
                </c:pt>
                <c:pt idx="347">
                  <c:v>44875</c:v>
                </c:pt>
                <c:pt idx="348">
                  <c:v>44876</c:v>
                </c:pt>
                <c:pt idx="349">
                  <c:v>44877</c:v>
                </c:pt>
                <c:pt idx="350">
                  <c:v>44878</c:v>
                </c:pt>
                <c:pt idx="351">
                  <c:v>44879</c:v>
                </c:pt>
                <c:pt idx="352">
                  <c:v>44880</c:v>
                </c:pt>
                <c:pt idx="353">
                  <c:v>44881</c:v>
                </c:pt>
                <c:pt idx="354">
                  <c:v>44882</c:v>
                </c:pt>
                <c:pt idx="355">
                  <c:v>44883</c:v>
                </c:pt>
                <c:pt idx="356">
                  <c:v>44884</c:v>
                </c:pt>
                <c:pt idx="357">
                  <c:v>44885</c:v>
                </c:pt>
                <c:pt idx="358">
                  <c:v>44886</c:v>
                </c:pt>
                <c:pt idx="359">
                  <c:v>44887</c:v>
                </c:pt>
                <c:pt idx="360">
                  <c:v>44888</c:v>
                </c:pt>
                <c:pt idx="361">
                  <c:v>44889</c:v>
                </c:pt>
                <c:pt idx="362">
                  <c:v>44890</c:v>
                </c:pt>
                <c:pt idx="363">
                  <c:v>44891</c:v>
                </c:pt>
                <c:pt idx="364">
                  <c:v>44892</c:v>
                </c:pt>
                <c:pt idx="365">
                  <c:v>44893</c:v>
                </c:pt>
                <c:pt idx="366">
                  <c:v>44894</c:v>
                </c:pt>
                <c:pt idx="367">
                  <c:v>44895</c:v>
                </c:pt>
                <c:pt idx="368">
                  <c:v>44896</c:v>
                </c:pt>
                <c:pt idx="369">
                  <c:v>44897</c:v>
                </c:pt>
                <c:pt idx="370">
                  <c:v>44898</c:v>
                </c:pt>
                <c:pt idx="371">
                  <c:v>44899</c:v>
                </c:pt>
                <c:pt idx="372">
                  <c:v>44900</c:v>
                </c:pt>
                <c:pt idx="373">
                  <c:v>44901</c:v>
                </c:pt>
                <c:pt idx="374">
                  <c:v>44902</c:v>
                </c:pt>
                <c:pt idx="375">
                  <c:v>44903</c:v>
                </c:pt>
                <c:pt idx="376">
                  <c:v>44904</c:v>
                </c:pt>
                <c:pt idx="377">
                  <c:v>44905</c:v>
                </c:pt>
                <c:pt idx="378">
                  <c:v>44906</c:v>
                </c:pt>
                <c:pt idx="379">
                  <c:v>44907</c:v>
                </c:pt>
                <c:pt idx="380">
                  <c:v>44908</c:v>
                </c:pt>
                <c:pt idx="381">
                  <c:v>44909</c:v>
                </c:pt>
                <c:pt idx="382">
                  <c:v>44910</c:v>
                </c:pt>
                <c:pt idx="383">
                  <c:v>44911</c:v>
                </c:pt>
                <c:pt idx="384">
                  <c:v>44912</c:v>
                </c:pt>
                <c:pt idx="385">
                  <c:v>44913</c:v>
                </c:pt>
                <c:pt idx="386">
                  <c:v>44914</c:v>
                </c:pt>
                <c:pt idx="387">
                  <c:v>44915</c:v>
                </c:pt>
                <c:pt idx="388">
                  <c:v>44916</c:v>
                </c:pt>
                <c:pt idx="389">
                  <c:v>44917</c:v>
                </c:pt>
                <c:pt idx="390">
                  <c:v>44918</c:v>
                </c:pt>
                <c:pt idx="391">
                  <c:v>44919</c:v>
                </c:pt>
                <c:pt idx="392">
                  <c:v>44920</c:v>
                </c:pt>
                <c:pt idx="393">
                  <c:v>44921</c:v>
                </c:pt>
                <c:pt idx="394">
                  <c:v>44922</c:v>
                </c:pt>
                <c:pt idx="395">
                  <c:v>44923</c:v>
                </c:pt>
                <c:pt idx="396">
                  <c:v>44924</c:v>
                </c:pt>
                <c:pt idx="397">
                  <c:v>44925</c:v>
                </c:pt>
                <c:pt idx="398">
                  <c:v>44926</c:v>
                </c:pt>
                <c:pt idx="399">
                  <c:v>44927</c:v>
                </c:pt>
                <c:pt idx="400">
                  <c:v>44928</c:v>
                </c:pt>
                <c:pt idx="401">
                  <c:v>44929</c:v>
                </c:pt>
                <c:pt idx="402">
                  <c:v>44930</c:v>
                </c:pt>
                <c:pt idx="403">
                  <c:v>44931</c:v>
                </c:pt>
                <c:pt idx="404">
                  <c:v>44932</c:v>
                </c:pt>
                <c:pt idx="405">
                  <c:v>44933</c:v>
                </c:pt>
                <c:pt idx="406">
                  <c:v>44934</c:v>
                </c:pt>
                <c:pt idx="407">
                  <c:v>44935</c:v>
                </c:pt>
                <c:pt idx="408">
                  <c:v>44936</c:v>
                </c:pt>
                <c:pt idx="409">
                  <c:v>44937</c:v>
                </c:pt>
                <c:pt idx="410">
                  <c:v>44938</c:v>
                </c:pt>
                <c:pt idx="411">
                  <c:v>44939</c:v>
                </c:pt>
                <c:pt idx="412">
                  <c:v>44940</c:v>
                </c:pt>
                <c:pt idx="413">
                  <c:v>44941</c:v>
                </c:pt>
                <c:pt idx="414">
                  <c:v>44942</c:v>
                </c:pt>
                <c:pt idx="415">
                  <c:v>44943</c:v>
                </c:pt>
                <c:pt idx="416">
                  <c:v>44944</c:v>
                </c:pt>
                <c:pt idx="417">
                  <c:v>44945</c:v>
                </c:pt>
                <c:pt idx="418">
                  <c:v>44946</c:v>
                </c:pt>
                <c:pt idx="419">
                  <c:v>44947</c:v>
                </c:pt>
                <c:pt idx="420">
                  <c:v>44948</c:v>
                </c:pt>
                <c:pt idx="421">
                  <c:v>44949</c:v>
                </c:pt>
                <c:pt idx="422">
                  <c:v>44950</c:v>
                </c:pt>
                <c:pt idx="423">
                  <c:v>44951</c:v>
                </c:pt>
                <c:pt idx="424">
                  <c:v>44952</c:v>
                </c:pt>
                <c:pt idx="425">
                  <c:v>44953</c:v>
                </c:pt>
                <c:pt idx="426">
                  <c:v>44954</c:v>
                </c:pt>
                <c:pt idx="427">
                  <c:v>44955</c:v>
                </c:pt>
                <c:pt idx="428">
                  <c:v>44956</c:v>
                </c:pt>
                <c:pt idx="429">
                  <c:v>44957</c:v>
                </c:pt>
                <c:pt idx="430">
                  <c:v>44958</c:v>
                </c:pt>
                <c:pt idx="431">
                  <c:v>44959</c:v>
                </c:pt>
                <c:pt idx="432">
                  <c:v>44960</c:v>
                </c:pt>
                <c:pt idx="433">
                  <c:v>44961</c:v>
                </c:pt>
                <c:pt idx="434">
                  <c:v>44962</c:v>
                </c:pt>
                <c:pt idx="435">
                  <c:v>44963</c:v>
                </c:pt>
                <c:pt idx="436">
                  <c:v>44964</c:v>
                </c:pt>
                <c:pt idx="437">
                  <c:v>44965</c:v>
                </c:pt>
                <c:pt idx="438">
                  <c:v>44966</c:v>
                </c:pt>
                <c:pt idx="439">
                  <c:v>44967</c:v>
                </c:pt>
                <c:pt idx="440">
                  <c:v>44968</c:v>
                </c:pt>
                <c:pt idx="441">
                  <c:v>44969</c:v>
                </c:pt>
                <c:pt idx="442">
                  <c:v>44970</c:v>
                </c:pt>
                <c:pt idx="443">
                  <c:v>44971</c:v>
                </c:pt>
                <c:pt idx="444">
                  <c:v>44972</c:v>
                </c:pt>
                <c:pt idx="445">
                  <c:v>44973</c:v>
                </c:pt>
                <c:pt idx="446">
                  <c:v>44974</c:v>
                </c:pt>
                <c:pt idx="447">
                  <c:v>44975</c:v>
                </c:pt>
                <c:pt idx="448">
                  <c:v>44976</c:v>
                </c:pt>
                <c:pt idx="449">
                  <c:v>44977</c:v>
                </c:pt>
                <c:pt idx="450">
                  <c:v>44978</c:v>
                </c:pt>
                <c:pt idx="451">
                  <c:v>44979</c:v>
                </c:pt>
                <c:pt idx="452">
                  <c:v>44980</c:v>
                </c:pt>
                <c:pt idx="453">
                  <c:v>44981</c:v>
                </c:pt>
                <c:pt idx="454">
                  <c:v>44982</c:v>
                </c:pt>
                <c:pt idx="455">
                  <c:v>44983</c:v>
                </c:pt>
                <c:pt idx="456">
                  <c:v>44984</c:v>
                </c:pt>
                <c:pt idx="457">
                  <c:v>44985</c:v>
                </c:pt>
                <c:pt idx="458">
                  <c:v>44986</c:v>
                </c:pt>
                <c:pt idx="459">
                  <c:v>44987</c:v>
                </c:pt>
                <c:pt idx="460">
                  <c:v>44988</c:v>
                </c:pt>
                <c:pt idx="461">
                  <c:v>44989</c:v>
                </c:pt>
                <c:pt idx="462">
                  <c:v>44990</c:v>
                </c:pt>
                <c:pt idx="463">
                  <c:v>44991</c:v>
                </c:pt>
                <c:pt idx="464">
                  <c:v>44992</c:v>
                </c:pt>
                <c:pt idx="465">
                  <c:v>44993</c:v>
                </c:pt>
                <c:pt idx="466">
                  <c:v>44994</c:v>
                </c:pt>
                <c:pt idx="467">
                  <c:v>44995</c:v>
                </c:pt>
                <c:pt idx="468">
                  <c:v>44996</c:v>
                </c:pt>
                <c:pt idx="469">
                  <c:v>44997</c:v>
                </c:pt>
                <c:pt idx="470">
                  <c:v>44998</c:v>
                </c:pt>
                <c:pt idx="471">
                  <c:v>44999</c:v>
                </c:pt>
                <c:pt idx="472">
                  <c:v>45000</c:v>
                </c:pt>
                <c:pt idx="473">
                  <c:v>45001</c:v>
                </c:pt>
                <c:pt idx="474">
                  <c:v>45002</c:v>
                </c:pt>
                <c:pt idx="475">
                  <c:v>45003</c:v>
                </c:pt>
                <c:pt idx="476">
                  <c:v>45004</c:v>
                </c:pt>
                <c:pt idx="477">
                  <c:v>45005</c:v>
                </c:pt>
                <c:pt idx="478">
                  <c:v>45006</c:v>
                </c:pt>
                <c:pt idx="479">
                  <c:v>45007</c:v>
                </c:pt>
                <c:pt idx="480">
                  <c:v>45008</c:v>
                </c:pt>
                <c:pt idx="481">
                  <c:v>45009</c:v>
                </c:pt>
                <c:pt idx="482">
                  <c:v>45010</c:v>
                </c:pt>
                <c:pt idx="483">
                  <c:v>45011</c:v>
                </c:pt>
                <c:pt idx="484">
                  <c:v>45012</c:v>
                </c:pt>
                <c:pt idx="485">
                  <c:v>45013</c:v>
                </c:pt>
                <c:pt idx="486">
                  <c:v>45014</c:v>
                </c:pt>
                <c:pt idx="487">
                  <c:v>45015</c:v>
                </c:pt>
                <c:pt idx="488">
                  <c:v>45016</c:v>
                </c:pt>
                <c:pt idx="489">
                  <c:v>45017</c:v>
                </c:pt>
                <c:pt idx="490">
                  <c:v>45018</c:v>
                </c:pt>
                <c:pt idx="491">
                  <c:v>45019</c:v>
                </c:pt>
                <c:pt idx="492">
                  <c:v>45020</c:v>
                </c:pt>
                <c:pt idx="493">
                  <c:v>45021</c:v>
                </c:pt>
                <c:pt idx="494">
                  <c:v>45022</c:v>
                </c:pt>
                <c:pt idx="495">
                  <c:v>45023</c:v>
                </c:pt>
                <c:pt idx="496">
                  <c:v>45024</c:v>
                </c:pt>
                <c:pt idx="497">
                  <c:v>45025</c:v>
                </c:pt>
                <c:pt idx="498">
                  <c:v>45026</c:v>
                </c:pt>
                <c:pt idx="499">
                  <c:v>45027</c:v>
                </c:pt>
                <c:pt idx="500">
                  <c:v>45028</c:v>
                </c:pt>
                <c:pt idx="501">
                  <c:v>45029</c:v>
                </c:pt>
                <c:pt idx="502">
                  <c:v>45030</c:v>
                </c:pt>
                <c:pt idx="503">
                  <c:v>45031</c:v>
                </c:pt>
                <c:pt idx="504">
                  <c:v>45032</c:v>
                </c:pt>
                <c:pt idx="505">
                  <c:v>45033</c:v>
                </c:pt>
                <c:pt idx="506">
                  <c:v>45034</c:v>
                </c:pt>
                <c:pt idx="507">
                  <c:v>45035</c:v>
                </c:pt>
                <c:pt idx="508">
                  <c:v>45036</c:v>
                </c:pt>
                <c:pt idx="509">
                  <c:v>45037</c:v>
                </c:pt>
                <c:pt idx="510">
                  <c:v>45038</c:v>
                </c:pt>
                <c:pt idx="511">
                  <c:v>45039</c:v>
                </c:pt>
                <c:pt idx="512">
                  <c:v>45040</c:v>
                </c:pt>
                <c:pt idx="513">
                  <c:v>45041</c:v>
                </c:pt>
                <c:pt idx="514">
                  <c:v>45042</c:v>
                </c:pt>
                <c:pt idx="515">
                  <c:v>45043</c:v>
                </c:pt>
                <c:pt idx="516">
                  <c:v>45044</c:v>
                </c:pt>
                <c:pt idx="517">
                  <c:v>45045</c:v>
                </c:pt>
                <c:pt idx="518">
                  <c:v>45046</c:v>
                </c:pt>
                <c:pt idx="519">
                  <c:v>45047</c:v>
                </c:pt>
                <c:pt idx="520">
                  <c:v>45048</c:v>
                </c:pt>
                <c:pt idx="521">
                  <c:v>45049</c:v>
                </c:pt>
                <c:pt idx="522">
                  <c:v>45050</c:v>
                </c:pt>
                <c:pt idx="523">
                  <c:v>45051</c:v>
                </c:pt>
                <c:pt idx="524">
                  <c:v>45052</c:v>
                </c:pt>
                <c:pt idx="525">
                  <c:v>45053</c:v>
                </c:pt>
                <c:pt idx="526">
                  <c:v>45054</c:v>
                </c:pt>
                <c:pt idx="527">
                  <c:v>45055</c:v>
                </c:pt>
                <c:pt idx="528">
                  <c:v>45056</c:v>
                </c:pt>
                <c:pt idx="529">
                  <c:v>45057</c:v>
                </c:pt>
                <c:pt idx="530">
                  <c:v>45058</c:v>
                </c:pt>
                <c:pt idx="531">
                  <c:v>45059</c:v>
                </c:pt>
                <c:pt idx="532">
                  <c:v>45060</c:v>
                </c:pt>
                <c:pt idx="533">
                  <c:v>45061</c:v>
                </c:pt>
                <c:pt idx="534">
                  <c:v>45062</c:v>
                </c:pt>
                <c:pt idx="535">
                  <c:v>45063</c:v>
                </c:pt>
                <c:pt idx="536">
                  <c:v>45064</c:v>
                </c:pt>
                <c:pt idx="537">
                  <c:v>45065</c:v>
                </c:pt>
                <c:pt idx="538">
                  <c:v>45066</c:v>
                </c:pt>
                <c:pt idx="539">
                  <c:v>45067</c:v>
                </c:pt>
                <c:pt idx="540">
                  <c:v>45068</c:v>
                </c:pt>
                <c:pt idx="541">
                  <c:v>45069</c:v>
                </c:pt>
                <c:pt idx="542">
                  <c:v>45070</c:v>
                </c:pt>
                <c:pt idx="543">
                  <c:v>45071</c:v>
                </c:pt>
                <c:pt idx="544">
                  <c:v>45072</c:v>
                </c:pt>
                <c:pt idx="545">
                  <c:v>45073</c:v>
                </c:pt>
                <c:pt idx="546">
                  <c:v>45074</c:v>
                </c:pt>
                <c:pt idx="547">
                  <c:v>45075</c:v>
                </c:pt>
                <c:pt idx="548">
                  <c:v>45076</c:v>
                </c:pt>
                <c:pt idx="549">
                  <c:v>45077</c:v>
                </c:pt>
                <c:pt idx="550">
                  <c:v>45078</c:v>
                </c:pt>
                <c:pt idx="551">
                  <c:v>45079</c:v>
                </c:pt>
                <c:pt idx="552">
                  <c:v>45080</c:v>
                </c:pt>
                <c:pt idx="553">
                  <c:v>45081</c:v>
                </c:pt>
                <c:pt idx="554">
                  <c:v>45082</c:v>
                </c:pt>
                <c:pt idx="555">
                  <c:v>45083</c:v>
                </c:pt>
                <c:pt idx="556">
                  <c:v>45084</c:v>
                </c:pt>
                <c:pt idx="557">
                  <c:v>45085</c:v>
                </c:pt>
                <c:pt idx="558">
                  <c:v>45086</c:v>
                </c:pt>
                <c:pt idx="559">
                  <c:v>45087</c:v>
                </c:pt>
                <c:pt idx="560">
                  <c:v>45088</c:v>
                </c:pt>
                <c:pt idx="561">
                  <c:v>45089</c:v>
                </c:pt>
                <c:pt idx="562">
                  <c:v>45090</c:v>
                </c:pt>
                <c:pt idx="563">
                  <c:v>45091</c:v>
                </c:pt>
                <c:pt idx="564">
                  <c:v>45092</c:v>
                </c:pt>
                <c:pt idx="565">
                  <c:v>45093</c:v>
                </c:pt>
                <c:pt idx="566">
                  <c:v>45094</c:v>
                </c:pt>
                <c:pt idx="567">
                  <c:v>45095</c:v>
                </c:pt>
                <c:pt idx="568">
                  <c:v>45096</c:v>
                </c:pt>
                <c:pt idx="569">
                  <c:v>45097</c:v>
                </c:pt>
                <c:pt idx="570">
                  <c:v>45098</c:v>
                </c:pt>
                <c:pt idx="571">
                  <c:v>45099</c:v>
                </c:pt>
                <c:pt idx="572">
                  <c:v>45100</c:v>
                </c:pt>
                <c:pt idx="573">
                  <c:v>45101</c:v>
                </c:pt>
                <c:pt idx="574">
                  <c:v>45102</c:v>
                </c:pt>
                <c:pt idx="575">
                  <c:v>45103</c:v>
                </c:pt>
                <c:pt idx="576">
                  <c:v>45104</c:v>
                </c:pt>
                <c:pt idx="577">
                  <c:v>45105</c:v>
                </c:pt>
                <c:pt idx="578">
                  <c:v>45106</c:v>
                </c:pt>
                <c:pt idx="579">
                  <c:v>45107</c:v>
                </c:pt>
                <c:pt idx="580">
                  <c:v>45108</c:v>
                </c:pt>
                <c:pt idx="581">
                  <c:v>45109</c:v>
                </c:pt>
                <c:pt idx="582">
                  <c:v>45110</c:v>
                </c:pt>
                <c:pt idx="583">
                  <c:v>45111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45115</c:v>
                </c:pt>
                <c:pt idx="588">
                  <c:v>45116</c:v>
                </c:pt>
                <c:pt idx="589">
                  <c:v>45117</c:v>
                </c:pt>
                <c:pt idx="590">
                  <c:v>45118</c:v>
                </c:pt>
                <c:pt idx="591">
                  <c:v>45119</c:v>
                </c:pt>
                <c:pt idx="592">
                  <c:v>45120</c:v>
                </c:pt>
                <c:pt idx="593">
                  <c:v>45121</c:v>
                </c:pt>
                <c:pt idx="594">
                  <c:v>45122</c:v>
                </c:pt>
                <c:pt idx="595">
                  <c:v>45123</c:v>
                </c:pt>
                <c:pt idx="596">
                  <c:v>45124</c:v>
                </c:pt>
                <c:pt idx="597">
                  <c:v>45125</c:v>
                </c:pt>
                <c:pt idx="598">
                  <c:v>45126</c:v>
                </c:pt>
                <c:pt idx="599">
                  <c:v>45127</c:v>
                </c:pt>
                <c:pt idx="600">
                  <c:v>45128</c:v>
                </c:pt>
                <c:pt idx="601">
                  <c:v>45129</c:v>
                </c:pt>
                <c:pt idx="602">
                  <c:v>45130</c:v>
                </c:pt>
                <c:pt idx="603">
                  <c:v>45131</c:v>
                </c:pt>
                <c:pt idx="604">
                  <c:v>45132</c:v>
                </c:pt>
                <c:pt idx="605">
                  <c:v>45133</c:v>
                </c:pt>
                <c:pt idx="606">
                  <c:v>45134</c:v>
                </c:pt>
                <c:pt idx="607">
                  <c:v>45135</c:v>
                </c:pt>
                <c:pt idx="608">
                  <c:v>45136</c:v>
                </c:pt>
                <c:pt idx="609">
                  <c:v>45137</c:v>
                </c:pt>
                <c:pt idx="610">
                  <c:v>45138</c:v>
                </c:pt>
                <c:pt idx="611">
                  <c:v>45139</c:v>
                </c:pt>
                <c:pt idx="612">
                  <c:v>45140</c:v>
                </c:pt>
                <c:pt idx="613">
                  <c:v>45141</c:v>
                </c:pt>
                <c:pt idx="614">
                  <c:v>45142</c:v>
                </c:pt>
                <c:pt idx="615">
                  <c:v>45143</c:v>
                </c:pt>
                <c:pt idx="616">
                  <c:v>45144</c:v>
                </c:pt>
                <c:pt idx="617">
                  <c:v>45145</c:v>
                </c:pt>
                <c:pt idx="618">
                  <c:v>45146</c:v>
                </c:pt>
                <c:pt idx="619">
                  <c:v>45147</c:v>
                </c:pt>
                <c:pt idx="620">
                  <c:v>45148</c:v>
                </c:pt>
                <c:pt idx="621">
                  <c:v>45149</c:v>
                </c:pt>
                <c:pt idx="622">
                  <c:v>45150</c:v>
                </c:pt>
                <c:pt idx="623">
                  <c:v>45151</c:v>
                </c:pt>
                <c:pt idx="624">
                  <c:v>45152</c:v>
                </c:pt>
                <c:pt idx="625">
                  <c:v>45153</c:v>
                </c:pt>
                <c:pt idx="626">
                  <c:v>45154</c:v>
                </c:pt>
                <c:pt idx="627">
                  <c:v>45155</c:v>
                </c:pt>
                <c:pt idx="628">
                  <c:v>45156</c:v>
                </c:pt>
                <c:pt idx="629">
                  <c:v>45157</c:v>
                </c:pt>
                <c:pt idx="630">
                  <c:v>45158</c:v>
                </c:pt>
                <c:pt idx="631">
                  <c:v>45159</c:v>
                </c:pt>
                <c:pt idx="632">
                  <c:v>45160</c:v>
                </c:pt>
                <c:pt idx="633">
                  <c:v>45161</c:v>
                </c:pt>
                <c:pt idx="634">
                  <c:v>45162</c:v>
                </c:pt>
                <c:pt idx="635">
                  <c:v>45163</c:v>
                </c:pt>
                <c:pt idx="636">
                  <c:v>45164</c:v>
                </c:pt>
                <c:pt idx="637">
                  <c:v>45165</c:v>
                </c:pt>
                <c:pt idx="638">
                  <c:v>45166</c:v>
                </c:pt>
                <c:pt idx="639">
                  <c:v>45167</c:v>
                </c:pt>
                <c:pt idx="640">
                  <c:v>45168</c:v>
                </c:pt>
                <c:pt idx="641">
                  <c:v>45169</c:v>
                </c:pt>
                <c:pt idx="642">
                  <c:v>45170</c:v>
                </c:pt>
                <c:pt idx="643">
                  <c:v>45171</c:v>
                </c:pt>
                <c:pt idx="644">
                  <c:v>45172</c:v>
                </c:pt>
                <c:pt idx="645">
                  <c:v>45173</c:v>
                </c:pt>
                <c:pt idx="646">
                  <c:v>45174</c:v>
                </c:pt>
                <c:pt idx="647">
                  <c:v>45175</c:v>
                </c:pt>
                <c:pt idx="648">
                  <c:v>45176</c:v>
                </c:pt>
                <c:pt idx="649">
                  <c:v>45177</c:v>
                </c:pt>
                <c:pt idx="650">
                  <c:v>45178</c:v>
                </c:pt>
                <c:pt idx="651">
                  <c:v>45179</c:v>
                </c:pt>
                <c:pt idx="652">
                  <c:v>45180</c:v>
                </c:pt>
                <c:pt idx="653">
                  <c:v>45181</c:v>
                </c:pt>
                <c:pt idx="654">
                  <c:v>45182</c:v>
                </c:pt>
                <c:pt idx="655">
                  <c:v>45183</c:v>
                </c:pt>
                <c:pt idx="656">
                  <c:v>45184</c:v>
                </c:pt>
                <c:pt idx="657">
                  <c:v>45185</c:v>
                </c:pt>
                <c:pt idx="658">
                  <c:v>45186</c:v>
                </c:pt>
                <c:pt idx="659">
                  <c:v>45187</c:v>
                </c:pt>
                <c:pt idx="660">
                  <c:v>45188</c:v>
                </c:pt>
                <c:pt idx="661">
                  <c:v>45189</c:v>
                </c:pt>
                <c:pt idx="662">
                  <c:v>45190</c:v>
                </c:pt>
                <c:pt idx="663">
                  <c:v>45191</c:v>
                </c:pt>
                <c:pt idx="664">
                  <c:v>45192</c:v>
                </c:pt>
                <c:pt idx="665">
                  <c:v>45193</c:v>
                </c:pt>
                <c:pt idx="666">
                  <c:v>45194</c:v>
                </c:pt>
                <c:pt idx="667">
                  <c:v>45195</c:v>
                </c:pt>
                <c:pt idx="668">
                  <c:v>45196</c:v>
                </c:pt>
                <c:pt idx="669">
                  <c:v>45197</c:v>
                </c:pt>
                <c:pt idx="670">
                  <c:v>45198</c:v>
                </c:pt>
                <c:pt idx="671">
                  <c:v>45199</c:v>
                </c:pt>
                <c:pt idx="672">
                  <c:v>45200</c:v>
                </c:pt>
                <c:pt idx="673">
                  <c:v>45201</c:v>
                </c:pt>
                <c:pt idx="674">
                  <c:v>45202</c:v>
                </c:pt>
                <c:pt idx="675">
                  <c:v>45203</c:v>
                </c:pt>
                <c:pt idx="676">
                  <c:v>45204</c:v>
                </c:pt>
                <c:pt idx="677">
                  <c:v>45205</c:v>
                </c:pt>
                <c:pt idx="678">
                  <c:v>45206</c:v>
                </c:pt>
                <c:pt idx="679">
                  <c:v>45207</c:v>
                </c:pt>
                <c:pt idx="680">
                  <c:v>45208</c:v>
                </c:pt>
                <c:pt idx="681">
                  <c:v>45209</c:v>
                </c:pt>
                <c:pt idx="682">
                  <c:v>45210</c:v>
                </c:pt>
                <c:pt idx="683">
                  <c:v>45211</c:v>
                </c:pt>
                <c:pt idx="684">
                  <c:v>45212</c:v>
                </c:pt>
                <c:pt idx="685">
                  <c:v>45213</c:v>
                </c:pt>
                <c:pt idx="686">
                  <c:v>45214</c:v>
                </c:pt>
                <c:pt idx="687">
                  <c:v>45215</c:v>
                </c:pt>
                <c:pt idx="688">
                  <c:v>45216</c:v>
                </c:pt>
                <c:pt idx="689">
                  <c:v>45217</c:v>
                </c:pt>
                <c:pt idx="690">
                  <c:v>45218</c:v>
                </c:pt>
                <c:pt idx="691">
                  <c:v>45219</c:v>
                </c:pt>
                <c:pt idx="692">
                  <c:v>45220</c:v>
                </c:pt>
                <c:pt idx="693">
                  <c:v>45221</c:v>
                </c:pt>
                <c:pt idx="694">
                  <c:v>45222</c:v>
                </c:pt>
                <c:pt idx="695">
                  <c:v>45223</c:v>
                </c:pt>
                <c:pt idx="696">
                  <c:v>45224</c:v>
                </c:pt>
                <c:pt idx="697">
                  <c:v>45225</c:v>
                </c:pt>
                <c:pt idx="698">
                  <c:v>45226</c:v>
                </c:pt>
                <c:pt idx="699">
                  <c:v>45227</c:v>
                </c:pt>
                <c:pt idx="700">
                  <c:v>45228</c:v>
                </c:pt>
                <c:pt idx="701">
                  <c:v>45229</c:v>
                </c:pt>
                <c:pt idx="702">
                  <c:v>45230</c:v>
                </c:pt>
                <c:pt idx="703">
                  <c:v>45231</c:v>
                </c:pt>
                <c:pt idx="704">
                  <c:v>45232</c:v>
                </c:pt>
                <c:pt idx="705">
                  <c:v>45233</c:v>
                </c:pt>
                <c:pt idx="706">
                  <c:v>45234</c:v>
                </c:pt>
                <c:pt idx="707">
                  <c:v>45235</c:v>
                </c:pt>
                <c:pt idx="708">
                  <c:v>45236</c:v>
                </c:pt>
                <c:pt idx="709">
                  <c:v>45237</c:v>
                </c:pt>
                <c:pt idx="710">
                  <c:v>45238</c:v>
                </c:pt>
                <c:pt idx="711">
                  <c:v>45239</c:v>
                </c:pt>
                <c:pt idx="712">
                  <c:v>45240</c:v>
                </c:pt>
                <c:pt idx="713">
                  <c:v>45241</c:v>
                </c:pt>
                <c:pt idx="714">
                  <c:v>45242</c:v>
                </c:pt>
                <c:pt idx="715">
                  <c:v>45243</c:v>
                </c:pt>
                <c:pt idx="716">
                  <c:v>45244</c:v>
                </c:pt>
                <c:pt idx="717">
                  <c:v>45245</c:v>
                </c:pt>
                <c:pt idx="718">
                  <c:v>45246</c:v>
                </c:pt>
                <c:pt idx="719">
                  <c:v>45247</c:v>
                </c:pt>
                <c:pt idx="720">
                  <c:v>45248</c:v>
                </c:pt>
                <c:pt idx="721">
                  <c:v>45249</c:v>
                </c:pt>
                <c:pt idx="722">
                  <c:v>45250</c:v>
                </c:pt>
                <c:pt idx="723">
                  <c:v>45251</c:v>
                </c:pt>
                <c:pt idx="724">
                  <c:v>45252</c:v>
                </c:pt>
                <c:pt idx="725">
                  <c:v>45253</c:v>
                </c:pt>
                <c:pt idx="726">
                  <c:v>45254</c:v>
                </c:pt>
                <c:pt idx="727">
                  <c:v>45255</c:v>
                </c:pt>
                <c:pt idx="728">
                  <c:v>45256</c:v>
                </c:pt>
                <c:pt idx="729">
                  <c:v>45257</c:v>
                </c:pt>
                <c:pt idx="730">
                  <c:v>45258</c:v>
                </c:pt>
                <c:pt idx="731">
                  <c:v>45259</c:v>
                </c:pt>
                <c:pt idx="732">
                  <c:v>45260</c:v>
                </c:pt>
                <c:pt idx="733">
                  <c:v>45261</c:v>
                </c:pt>
                <c:pt idx="734">
                  <c:v>45262</c:v>
                </c:pt>
                <c:pt idx="735">
                  <c:v>45263</c:v>
                </c:pt>
                <c:pt idx="736">
                  <c:v>45264</c:v>
                </c:pt>
                <c:pt idx="737">
                  <c:v>45265</c:v>
                </c:pt>
                <c:pt idx="738">
                  <c:v>45266</c:v>
                </c:pt>
                <c:pt idx="739">
                  <c:v>45267</c:v>
                </c:pt>
                <c:pt idx="740">
                  <c:v>45268</c:v>
                </c:pt>
                <c:pt idx="741">
                  <c:v>45269</c:v>
                </c:pt>
                <c:pt idx="742">
                  <c:v>45270</c:v>
                </c:pt>
                <c:pt idx="743">
                  <c:v>45271</c:v>
                </c:pt>
                <c:pt idx="744">
                  <c:v>45272</c:v>
                </c:pt>
                <c:pt idx="745">
                  <c:v>45273</c:v>
                </c:pt>
                <c:pt idx="746">
                  <c:v>45274</c:v>
                </c:pt>
                <c:pt idx="747">
                  <c:v>45275</c:v>
                </c:pt>
                <c:pt idx="748">
                  <c:v>45276</c:v>
                </c:pt>
                <c:pt idx="749">
                  <c:v>45277</c:v>
                </c:pt>
                <c:pt idx="750">
                  <c:v>45278</c:v>
                </c:pt>
                <c:pt idx="751">
                  <c:v>45279</c:v>
                </c:pt>
                <c:pt idx="752">
                  <c:v>45280</c:v>
                </c:pt>
                <c:pt idx="753">
                  <c:v>45281</c:v>
                </c:pt>
                <c:pt idx="754">
                  <c:v>45282</c:v>
                </c:pt>
                <c:pt idx="755">
                  <c:v>45283</c:v>
                </c:pt>
                <c:pt idx="756">
                  <c:v>45284</c:v>
                </c:pt>
                <c:pt idx="757">
                  <c:v>45285</c:v>
                </c:pt>
                <c:pt idx="758">
                  <c:v>45286</c:v>
                </c:pt>
                <c:pt idx="759">
                  <c:v>45287</c:v>
                </c:pt>
                <c:pt idx="760">
                  <c:v>45288</c:v>
                </c:pt>
                <c:pt idx="761">
                  <c:v>45289</c:v>
                </c:pt>
                <c:pt idx="762">
                  <c:v>45290</c:v>
                </c:pt>
                <c:pt idx="763">
                  <c:v>45291</c:v>
                </c:pt>
                <c:pt idx="764">
                  <c:v>45292</c:v>
                </c:pt>
                <c:pt idx="765">
                  <c:v>45293</c:v>
                </c:pt>
                <c:pt idx="766">
                  <c:v>45294</c:v>
                </c:pt>
                <c:pt idx="767">
                  <c:v>45295</c:v>
                </c:pt>
                <c:pt idx="768">
                  <c:v>45296</c:v>
                </c:pt>
                <c:pt idx="769">
                  <c:v>45297</c:v>
                </c:pt>
                <c:pt idx="770">
                  <c:v>45298</c:v>
                </c:pt>
                <c:pt idx="771">
                  <c:v>45299</c:v>
                </c:pt>
                <c:pt idx="772">
                  <c:v>45300</c:v>
                </c:pt>
                <c:pt idx="773">
                  <c:v>45301</c:v>
                </c:pt>
                <c:pt idx="774">
                  <c:v>45302</c:v>
                </c:pt>
                <c:pt idx="775">
                  <c:v>45303</c:v>
                </c:pt>
                <c:pt idx="776">
                  <c:v>45304</c:v>
                </c:pt>
                <c:pt idx="777">
                  <c:v>45305</c:v>
                </c:pt>
                <c:pt idx="778">
                  <c:v>45306</c:v>
                </c:pt>
                <c:pt idx="779">
                  <c:v>45307</c:v>
                </c:pt>
                <c:pt idx="780">
                  <c:v>45308</c:v>
                </c:pt>
                <c:pt idx="781">
                  <c:v>45309</c:v>
                </c:pt>
                <c:pt idx="782">
                  <c:v>45310</c:v>
                </c:pt>
                <c:pt idx="783">
                  <c:v>45311</c:v>
                </c:pt>
                <c:pt idx="784">
                  <c:v>45312</c:v>
                </c:pt>
                <c:pt idx="785">
                  <c:v>45313</c:v>
                </c:pt>
                <c:pt idx="786">
                  <c:v>45314</c:v>
                </c:pt>
                <c:pt idx="787">
                  <c:v>45315</c:v>
                </c:pt>
                <c:pt idx="788">
                  <c:v>45316</c:v>
                </c:pt>
                <c:pt idx="789">
                  <c:v>45317</c:v>
                </c:pt>
                <c:pt idx="790">
                  <c:v>45318</c:v>
                </c:pt>
                <c:pt idx="791">
                  <c:v>45319</c:v>
                </c:pt>
                <c:pt idx="792">
                  <c:v>45320</c:v>
                </c:pt>
                <c:pt idx="793">
                  <c:v>45321</c:v>
                </c:pt>
                <c:pt idx="794">
                  <c:v>45322</c:v>
                </c:pt>
                <c:pt idx="795">
                  <c:v>45323</c:v>
                </c:pt>
                <c:pt idx="796">
                  <c:v>45324</c:v>
                </c:pt>
                <c:pt idx="797">
                  <c:v>45325</c:v>
                </c:pt>
                <c:pt idx="798">
                  <c:v>45326</c:v>
                </c:pt>
                <c:pt idx="799">
                  <c:v>45327</c:v>
                </c:pt>
                <c:pt idx="800">
                  <c:v>45328</c:v>
                </c:pt>
                <c:pt idx="801">
                  <c:v>45329</c:v>
                </c:pt>
                <c:pt idx="802">
                  <c:v>45330</c:v>
                </c:pt>
                <c:pt idx="803">
                  <c:v>45331</c:v>
                </c:pt>
                <c:pt idx="804">
                  <c:v>45332</c:v>
                </c:pt>
                <c:pt idx="805">
                  <c:v>45333</c:v>
                </c:pt>
                <c:pt idx="806">
                  <c:v>45334</c:v>
                </c:pt>
                <c:pt idx="807">
                  <c:v>45335</c:v>
                </c:pt>
                <c:pt idx="808">
                  <c:v>45336</c:v>
                </c:pt>
                <c:pt idx="809">
                  <c:v>45337</c:v>
                </c:pt>
                <c:pt idx="810">
                  <c:v>45338</c:v>
                </c:pt>
                <c:pt idx="811">
                  <c:v>45339</c:v>
                </c:pt>
                <c:pt idx="812">
                  <c:v>45340</c:v>
                </c:pt>
                <c:pt idx="813">
                  <c:v>45341</c:v>
                </c:pt>
                <c:pt idx="814">
                  <c:v>45342</c:v>
                </c:pt>
                <c:pt idx="815">
                  <c:v>45343</c:v>
                </c:pt>
                <c:pt idx="816">
                  <c:v>45344</c:v>
                </c:pt>
                <c:pt idx="817">
                  <c:v>45345</c:v>
                </c:pt>
                <c:pt idx="818">
                  <c:v>45346</c:v>
                </c:pt>
                <c:pt idx="819">
                  <c:v>45347</c:v>
                </c:pt>
                <c:pt idx="820">
                  <c:v>45348</c:v>
                </c:pt>
                <c:pt idx="821">
                  <c:v>45349</c:v>
                </c:pt>
                <c:pt idx="822">
                  <c:v>45350</c:v>
                </c:pt>
                <c:pt idx="823">
                  <c:v>45351</c:v>
                </c:pt>
                <c:pt idx="824">
                  <c:v>45352</c:v>
                </c:pt>
                <c:pt idx="825">
                  <c:v>45353</c:v>
                </c:pt>
                <c:pt idx="826">
                  <c:v>45354</c:v>
                </c:pt>
                <c:pt idx="827">
                  <c:v>45355</c:v>
                </c:pt>
                <c:pt idx="828">
                  <c:v>45356</c:v>
                </c:pt>
                <c:pt idx="829">
                  <c:v>45357</c:v>
                </c:pt>
                <c:pt idx="830">
                  <c:v>45358</c:v>
                </c:pt>
                <c:pt idx="831">
                  <c:v>45359</c:v>
                </c:pt>
                <c:pt idx="832">
                  <c:v>45360</c:v>
                </c:pt>
                <c:pt idx="833">
                  <c:v>45361</c:v>
                </c:pt>
                <c:pt idx="834">
                  <c:v>45362</c:v>
                </c:pt>
                <c:pt idx="835">
                  <c:v>45363</c:v>
                </c:pt>
                <c:pt idx="836">
                  <c:v>45364</c:v>
                </c:pt>
                <c:pt idx="837">
                  <c:v>45365</c:v>
                </c:pt>
                <c:pt idx="838">
                  <c:v>45366</c:v>
                </c:pt>
                <c:pt idx="839">
                  <c:v>45367</c:v>
                </c:pt>
                <c:pt idx="840">
                  <c:v>45368</c:v>
                </c:pt>
                <c:pt idx="841">
                  <c:v>45369</c:v>
                </c:pt>
                <c:pt idx="842">
                  <c:v>45370</c:v>
                </c:pt>
                <c:pt idx="843">
                  <c:v>45371</c:v>
                </c:pt>
                <c:pt idx="844">
                  <c:v>45372</c:v>
                </c:pt>
                <c:pt idx="845">
                  <c:v>45373</c:v>
                </c:pt>
                <c:pt idx="846">
                  <c:v>45374</c:v>
                </c:pt>
                <c:pt idx="847">
                  <c:v>45375</c:v>
                </c:pt>
                <c:pt idx="848">
                  <c:v>45376</c:v>
                </c:pt>
                <c:pt idx="849">
                  <c:v>45377</c:v>
                </c:pt>
                <c:pt idx="850">
                  <c:v>45378</c:v>
                </c:pt>
                <c:pt idx="851">
                  <c:v>45379</c:v>
                </c:pt>
                <c:pt idx="852">
                  <c:v>45380</c:v>
                </c:pt>
                <c:pt idx="853">
                  <c:v>45381</c:v>
                </c:pt>
                <c:pt idx="854">
                  <c:v>45382</c:v>
                </c:pt>
                <c:pt idx="855">
                  <c:v>45383</c:v>
                </c:pt>
                <c:pt idx="856">
                  <c:v>45384</c:v>
                </c:pt>
                <c:pt idx="857">
                  <c:v>45385</c:v>
                </c:pt>
                <c:pt idx="858">
                  <c:v>45386</c:v>
                </c:pt>
                <c:pt idx="859">
                  <c:v>45387</c:v>
                </c:pt>
                <c:pt idx="860">
                  <c:v>45388</c:v>
                </c:pt>
                <c:pt idx="861">
                  <c:v>45389</c:v>
                </c:pt>
                <c:pt idx="862">
                  <c:v>45390</c:v>
                </c:pt>
                <c:pt idx="863">
                  <c:v>45391</c:v>
                </c:pt>
                <c:pt idx="864">
                  <c:v>45392</c:v>
                </c:pt>
                <c:pt idx="865">
                  <c:v>45393</c:v>
                </c:pt>
                <c:pt idx="866">
                  <c:v>45394</c:v>
                </c:pt>
                <c:pt idx="867">
                  <c:v>45395</c:v>
                </c:pt>
                <c:pt idx="868">
                  <c:v>45396</c:v>
                </c:pt>
                <c:pt idx="869">
                  <c:v>45397</c:v>
                </c:pt>
                <c:pt idx="870">
                  <c:v>45398</c:v>
                </c:pt>
                <c:pt idx="871">
                  <c:v>45399</c:v>
                </c:pt>
                <c:pt idx="872">
                  <c:v>45400</c:v>
                </c:pt>
                <c:pt idx="873">
                  <c:v>45401</c:v>
                </c:pt>
                <c:pt idx="874">
                  <c:v>45402</c:v>
                </c:pt>
                <c:pt idx="875">
                  <c:v>45403</c:v>
                </c:pt>
                <c:pt idx="876">
                  <c:v>45404</c:v>
                </c:pt>
                <c:pt idx="877">
                  <c:v>45405</c:v>
                </c:pt>
                <c:pt idx="878">
                  <c:v>45406</c:v>
                </c:pt>
                <c:pt idx="879">
                  <c:v>45407</c:v>
                </c:pt>
                <c:pt idx="880">
                  <c:v>45408</c:v>
                </c:pt>
                <c:pt idx="881">
                  <c:v>45409</c:v>
                </c:pt>
                <c:pt idx="882">
                  <c:v>45410</c:v>
                </c:pt>
                <c:pt idx="883">
                  <c:v>45411</c:v>
                </c:pt>
                <c:pt idx="884">
                  <c:v>45412</c:v>
                </c:pt>
                <c:pt idx="885">
                  <c:v>45413</c:v>
                </c:pt>
                <c:pt idx="886">
                  <c:v>45414</c:v>
                </c:pt>
                <c:pt idx="887">
                  <c:v>45415</c:v>
                </c:pt>
                <c:pt idx="888">
                  <c:v>45416</c:v>
                </c:pt>
                <c:pt idx="889">
                  <c:v>45417</c:v>
                </c:pt>
                <c:pt idx="890">
                  <c:v>45418</c:v>
                </c:pt>
                <c:pt idx="891">
                  <c:v>45419</c:v>
                </c:pt>
                <c:pt idx="892">
                  <c:v>45420</c:v>
                </c:pt>
                <c:pt idx="893">
                  <c:v>45421</c:v>
                </c:pt>
                <c:pt idx="894">
                  <c:v>45422</c:v>
                </c:pt>
                <c:pt idx="895">
                  <c:v>45423</c:v>
                </c:pt>
                <c:pt idx="896">
                  <c:v>45424</c:v>
                </c:pt>
                <c:pt idx="897">
                  <c:v>45425</c:v>
                </c:pt>
                <c:pt idx="898">
                  <c:v>45426</c:v>
                </c:pt>
                <c:pt idx="899">
                  <c:v>45427</c:v>
                </c:pt>
                <c:pt idx="900">
                  <c:v>45428</c:v>
                </c:pt>
                <c:pt idx="901">
                  <c:v>45429</c:v>
                </c:pt>
                <c:pt idx="902">
                  <c:v>45430</c:v>
                </c:pt>
                <c:pt idx="903">
                  <c:v>45431</c:v>
                </c:pt>
                <c:pt idx="904">
                  <c:v>45432</c:v>
                </c:pt>
                <c:pt idx="905">
                  <c:v>45433</c:v>
                </c:pt>
                <c:pt idx="906">
                  <c:v>45434</c:v>
                </c:pt>
                <c:pt idx="907">
                  <c:v>45435</c:v>
                </c:pt>
                <c:pt idx="908">
                  <c:v>45436</c:v>
                </c:pt>
                <c:pt idx="909">
                  <c:v>45437</c:v>
                </c:pt>
                <c:pt idx="910">
                  <c:v>45438</c:v>
                </c:pt>
                <c:pt idx="911">
                  <c:v>45439</c:v>
                </c:pt>
                <c:pt idx="912">
                  <c:v>45440</c:v>
                </c:pt>
                <c:pt idx="913">
                  <c:v>45441</c:v>
                </c:pt>
                <c:pt idx="914">
                  <c:v>45442</c:v>
                </c:pt>
                <c:pt idx="915">
                  <c:v>45443</c:v>
                </c:pt>
                <c:pt idx="916">
                  <c:v>45444</c:v>
                </c:pt>
                <c:pt idx="917">
                  <c:v>45445</c:v>
                </c:pt>
                <c:pt idx="918">
                  <c:v>45446</c:v>
                </c:pt>
                <c:pt idx="919">
                  <c:v>45447</c:v>
                </c:pt>
                <c:pt idx="920">
                  <c:v>45448</c:v>
                </c:pt>
                <c:pt idx="921">
                  <c:v>45449</c:v>
                </c:pt>
                <c:pt idx="922">
                  <c:v>45450</c:v>
                </c:pt>
                <c:pt idx="923">
                  <c:v>45451</c:v>
                </c:pt>
                <c:pt idx="924">
                  <c:v>45452</c:v>
                </c:pt>
                <c:pt idx="925">
                  <c:v>45453</c:v>
                </c:pt>
                <c:pt idx="926">
                  <c:v>45454</c:v>
                </c:pt>
                <c:pt idx="927">
                  <c:v>45455</c:v>
                </c:pt>
                <c:pt idx="928">
                  <c:v>45456</c:v>
                </c:pt>
                <c:pt idx="929">
                  <c:v>45457</c:v>
                </c:pt>
                <c:pt idx="930">
                  <c:v>45458</c:v>
                </c:pt>
                <c:pt idx="931">
                  <c:v>45459</c:v>
                </c:pt>
                <c:pt idx="932">
                  <c:v>45460</c:v>
                </c:pt>
                <c:pt idx="933">
                  <c:v>45461</c:v>
                </c:pt>
                <c:pt idx="934">
                  <c:v>45462</c:v>
                </c:pt>
                <c:pt idx="935">
                  <c:v>45463</c:v>
                </c:pt>
                <c:pt idx="936">
                  <c:v>45464</c:v>
                </c:pt>
                <c:pt idx="937">
                  <c:v>45465</c:v>
                </c:pt>
                <c:pt idx="938">
                  <c:v>45466</c:v>
                </c:pt>
                <c:pt idx="939">
                  <c:v>45467</c:v>
                </c:pt>
                <c:pt idx="940">
                  <c:v>45468</c:v>
                </c:pt>
                <c:pt idx="941">
                  <c:v>45469</c:v>
                </c:pt>
                <c:pt idx="942">
                  <c:v>45470</c:v>
                </c:pt>
                <c:pt idx="943">
                  <c:v>45471</c:v>
                </c:pt>
                <c:pt idx="944">
                  <c:v>45472</c:v>
                </c:pt>
                <c:pt idx="945">
                  <c:v>45473</c:v>
                </c:pt>
                <c:pt idx="946">
                  <c:v>45474</c:v>
                </c:pt>
                <c:pt idx="947">
                  <c:v>45475</c:v>
                </c:pt>
                <c:pt idx="948">
                  <c:v>45476</c:v>
                </c:pt>
                <c:pt idx="949">
                  <c:v>45477</c:v>
                </c:pt>
                <c:pt idx="950">
                  <c:v>45478</c:v>
                </c:pt>
                <c:pt idx="951">
                  <c:v>45479</c:v>
                </c:pt>
                <c:pt idx="952">
                  <c:v>45480</c:v>
                </c:pt>
                <c:pt idx="953">
                  <c:v>45481</c:v>
                </c:pt>
                <c:pt idx="954">
                  <c:v>45482</c:v>
                </c:pt>
                <c:pt idx="955">
                  <c:v>45483</c:v>
                </c:pt>
                <c:pt idx="956">
                  <c:v>45484</c:v>
                </c:pt>
                <c:pt idx="957">
                  <c:v>45485</c:v>
                </c:pt>
                <c:pt idx="958">
                  <c:v>45486</c:v>
                </c:pt>
                <c:pt idx="959">
                  <c:v>45487</c:v>
                </c:pt>
                <c:pt idx="960">
                  <c:v>45488</c:v>
                </c:pt>
                <c:pt idx="961">
                  <c:v>45489</c:v>
                </c:pt>
                <c:pt idx="962">
                  <c:v>45490</c:v>
                </c:pt>
                <c:pt idx="963">
                  <c:v>45491</c:v>
                </c:pt>
                <c:pt idx="964">
                  <c:v>45492</c:v>
                </c:pt>
                <c:pt idx="965">
                  <c:v>45493</c:v>
                </c:pt>
                <c:pt idx="966">
                  <c:v>45494</c:v>
                </c:pt>
                <c:pt idx="967">
                  <c:v>45495</c:v>
                </c:pt>
                <c:pt idx="968">
                  <c:v>45496</c:v>
                </c:pt>
                <c:pt idx="969">
                  <c:v>45497</c:v>
                </c:pt>
                <c:pt idx="970">
                  <c:v>45498</c:v>
                </c:pt>
                <c:pt idx="971">
                  <c:v>45499</c:v>
                </c:pt>
                <c:pt idx="972">
                  <c:v>45500</c:v>
                </c:pt>
                <c:pt idx="973">
                  <c:v>45501</c:v>
                </c:pt>
                <c:pt idx="974">
                  <c:v>45502</c:v>
                </c:pt>
                <c:pt idx="975">
                  <c:v>45503</c:v>
                </c:pt>
                <c:pt idx="976">
                  <c:v>45504</c:v>
                </c:pt>
                <c:pt idx="977">
                  <c:v>45505</c:v>
                </c:pt>
                <c:pt idx="978">
                  <c:v>45506</c:v>
                </c:pt>
                <c:pt idx="979">
                  <c:v>45507</c:v>
                </c:pt>
                <c:pt idx="980">
                  <c:v>45508</c:v>
                </c:pt>
                <c:pt idx="981">
                  <c:v>45509</c:v>
                </c:pt>
                <c:pt idx="982">
                  <c:v>45510</c:v>
                </c:pt>
                <c:pt idx="983">
                  <c:v>45511</c:v>
                </c:pt>
                <c:pt idx="984">
                  <c:v>45512</c:v>
                </c:pt>
                <c:pt idx="985">
                  <c:v>45513</c:v>
                </c:pt>
                <c:pt idx="986">
                  <c:v>45514</c:v>
                </c:pt>
                <c:pt idx="987">
                  <c:v>45515</c:v>
                </c:pt>
                <c:pt idx="988">
                  <c:v>45516</c:v>
                </c:pt>
                <c:pt idx="989">
                  <c:v>45517</c:v>
                </c:pt>
                <c:pt idx="990">
                  <c:v>45518</c:v>
                </c:pt>
                <c:pt idx="991">
                  <c:v>45519</c:v>
                </c:pt>
                <c:pt idx="992">
                  <c:v>45520</c:v>
                </c:pt>
                <c:pt idx="993">
                  <c:v>45521</c:v>
                </c:pt>
                <c:pt idx="994">
                  <c:v>45522</c:v>
                </c:pt>
                <c:pt idx="995">
                  <c:v>45523</c:v>
                </c:pt>
                <c:pt idx="996">
                  <c:v>45524</c:v>
                </c:pt>
                <c:pt idx="997">
                  <c:v>45525</c:v>
                </c:pt>
                <c:pt idx="998">
                  <c:v>45526</c:v>
                </c:pt>
                <c:pt idx="999">
                  <c:v>45527</c:v>
                </c:pt>
                <c:pt idx="1000">
                  <c:v>45528</c:v>
                </c:pt>
                <c:pt idx="1001">
                  <c:v>45529</c:v>
                </c:pt>
                <c:pt idx="1002">
                  <c:v>45530</c:v>
                </c:pt>
                <c:pt idx="1003">
                  <c:v>45531</c:v>
                </c:pt>
                <c:pt idx="1004">
                  <c:v>45532</c:v>
                </c:pt>
                <c:pt idx="1005">
                  <c:v>45533</c:v>
                </c:pt>
                <c:pt idx="1006">
                  <c:v>45534</c:v>
                </c:pt>
                <c:pt idx="1007">
                  <c:v>45535</c:v>
                </c:pt>
                <c:pt idx="1008">
                  <c:v>45536</c:v>
                </c:pt>
                <c:pt idx="1009">
                  <c:v>45537</c:v>
                </c:pt>
                <c:pt idx="1010">
                  <c:v>45538</c:v>
                </c:pt>
                <c:pt idx="1011">
                  <c:v>45539</c:v>
                </c:pt>
                <c:pt idx="1012">
                  <c:v>45540</c:v>
                </c:pt>
                <c:pt idx="1013">
                  <c:v>45541</c:v>
                </c:pt>
                <c:pt idx="1014">
                  <c:v>45542</c:v>
                </c:pt>
                <c:pt idx="1015">
                  <c:v>45543</c:v>
                </c:pt>
                <c:pt idx="1016">
                  <c:v>45544</c:v>
                </c:pt>
              </c:numCache>
            </c:numRef>
          </c:cat>
          <c:val>
            <c:numRef>
              <c:f>bpi!$B$19:$B$1035</c:f>
              <c:numCache>
                <c:formatCode>#,##0.00_ </c:formatCode>
                <c:ptCount val="1017"/>
                <c:pt idx="0">
                  <c:v>1150</c:v>
                </c:pt>
                <c:pt idx="1">
                  <c:v>1150</c:v>
                </c:pt>
                <c:pt idx="2">
                  <c:v>1137</c:v>
                </c:pt>
                <c:pt idx="3">
                  <c:v>1131</c:v>
                </c:pt>
                <c:pt idx="4">
                  <c:v>1125</c:v>
                </c:pt>
                <c:pt idx="5">
                  <c:v>1121</c:v>
                </c:pt>
                <c:pt idx="6">
                  <c:v>1121</c:v>
                </c:pt>
                <c:pt idx="7">
                  <c:v>1121</c:v>
                </c:pt>
                <c:pt idx="8">
                  <c:v>1119</c:v>
                </c:pt>
                <c:pt idx="9">
                  <c:v>1117</c:v>
                </c:pt>
                <c:pt idx="10">
                  <c:v>1117</c:v>
                </c:pt>
                <c:pt idx="11">
                  <c:v>1115</c:v>
                </c:pt>
                <c:pt idx="12">
                  <c:v>1117</c:v>
                </c:pt>
                <c:pt idx="13">
                  <c:v>1117</c:v>
                </c:pt>
                <c:pt idx="14">
                  <c:v>1117</c:v>
                </c:pt>
                <c:pt idx="15">
                  <c:v>1113</c:v>
                </c:pt>
                <c:pt idx="16">
                  <c:v>1113</c:v>
                </c:pt>
                <c:pt idx="17">
                  <c:v>1112</c:v>
                </c:pt>
                <c:pt idx="18">
                  <c:v>1111</c:v>
                </c:pt>
                <c:pt idx="19">
                  <c:v>1111</c:v>
                </c:pt>
                <c:pt idx="20">
                  <c:v>1111</c:v>
                </c:pt>
                <c:pt idx="21">
                  <c:v>1111</c:v>
                </c:pt>
                <c:pt idx="22">
                  <c:v>1110</c:v>
                </c:pt>
                <c:pt idx="23">
                  <c:v>1110</c:v>
                </c:pt>
                <c:pt idx="24">
                  <c:v>1109</c:v>
                </c:pt>
                <c:pt idx="25">
                  <c:v>1108</c:v>
                </c:pt>
                <c:pt idx="26">
                  <c:v>1107</c:v>
                </c:pt>
                <c:pt idx="27">
                  <c:v>1107</c:v>
                </c:pt>
                <c:pt idx="28">
                  <c:v>1107</c:v>
                </c:pt>
                <c:pt idx="29">
                  <c:v>1104</c:v>
                </c:pt>
                <c:pt idx="30">
                  <c:v>1103</c:v>
                </c:pt>
                <c:pt idx="31">
                  <c:v>1101</c:v>
                </c:pt>
                <c:pt idx="32">
                  <c:v>1101</c:v>
                </c:pt>
                <c:pt idx="33">
                  <c:v>1101</c:v>
                </c:pt>
                <c:pt idx="34">
                  <c:v>1101</c:v>
                </c:pt>
                <c:pt idx="35">
                  <c:v>1101</c:v>
                </c:pt>
                <c:pt idx="36">
                  <c:v>1101</c:v>
                </c:pt>
                <c:pt idx="37">
                  <c:v>1100</c:v>
                </c:pt>
                <c:pt idx="38">
                  <c:v>1102</c:v>
                </c:pt>
                <c:pt idx="39">
                  <c:v>1101</c:v>
                </c:pt>
                <c:pt idx="40">
                  <c:v>1102</c:v>
                </c:pt>
                <c:pt idx="41">
                  <c:v>1102</c:v>
                </c:pt>
                <c:pt idx="42">
                  <c:v>1102</c:v>
                </c:pt>
                <c:pt idx="43">
                  <c:v>1104</c:v>
                </c:pt>
                <c:pt idx="44">
                  <c:v>1108</c:v>
                </c:pt>
                <c:pt idx="45">
                  <c:v>1110</c:v>
                </c:pt>
                <c:pt idx="46">
                  <c:v>1112</c:v>
                </c:pt>
                <c:pt idx="47">
                  <c:v>1112</c:v>
                </c:pt>
                <c:pt idx="48">
                  <c:v>1111</c:v>
                </c:pt>
                <c:pt idx="49">
                  <c:v>1111</c:v>
                </c:pt>
                <c:pt idx="50">
                  <c:v>1112</c:v>
                </c:pt>
                <c:pt idx="51">
                  <c:v>1116</c:v>
                </c:pt>
                <c:pt idx="52">
                  <c:v>1118</c:v>
                </c:pt>
                <c:pt idx="53">
                  <c:v>1122</c:v>
                </c:pt>
                <c:pt idx="54">
                  <c:v>1124</c:v>
                </c:pt>
                <c:pt idx="55">
                  <c:v>1124</c:v>
                </c:pt>
                <c:pt idx="56">
                  <c:v>1124</c:v>
                </c:pt>
                <c:pt idx="57">
                  <c:v>1124</c:v>
                </c:pt>
                <c:pt idx="58">
                  <c:v>1123</c:v>
                </c:pt>
                <c:pt idx="59">
                  <c:v>1125</c:v>
                </c:pt>
                <c:pt idx="60">
                  <c:v>1127</c:v>
                </c:pt>
                <c:pt idx="61">
                  <c:v>1130</c:v>
                </c:pt>
                <c:pt idx="62">
                  <c:v>1130</c:v>
                </c:pt>
                <c:pt idx="63">
                  <c:v>1130</c:v>
                </c:pt>
                <c:pt idx="64">
                  <c:v>1130</c:v>
                </c:pt>
                <c:pt idx="65">
                  <c:v>1131</c:v>
                </c:pt>
                <c:pt idx="66">
                  <c:v>1131</c:v>
                </c:pt>
                <c:pt idx="67">
                  <c:v>1131</c:v>
                </c:pt>
                <c:pt idx="68">
                  <c:v>1131</c:v>
                </c:pt>
                <c:pt idx="69">
                  <c:v>1131</c:v>
                </c:pt>
                <c:pt idx="70">
                  <c:v>1131</c:v>
                </c:pt>
                <c:pt idx="71">
                  <c:v>1141</c:v>
                </c:pt>
                <c:pt idx="72">
                  <c:v>1150</c:v>
                </c:pt>
                <c:pt idx="73">
                  <c:v>1152</c:v>
                </c:pt>
                <c:pt idx="74">
                  <c:v>1156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1161</c:v>
                </c:pt>
                <c:pt idx="79">
                  <c:v>1161</c:v>
                </c:pt>
                <c:pt idx="80">
                  <c:v>1159</c:v>
                </c:pt>
                <c:pt idx="81">
                  <c:v>1158</c:v>
                </c:pt>
                <c:pt idx="82">
                  <c:v>1156</c:v>
                </c:pt>
                <c:pt idx="83">
                  <c:v>1156</c:v>
                </c:pt>
                <c:pt idx="84">
                  <c:v>1156</c:v>
                </c:pt>
                <c:pt idx="85">
                  <c:v>1155</c:v>
                </c:pt>
                <c:pt idx="86">
                  <c:v>1160</c:v>
                </c:pt>
                <c:pt idx="87">
                  <c:v>1160</c:v>
                </c:pt>
                <c:pt idx="88">
                  <c:v>1160</c:v>
                </c:pt>
                <c:pt idx="89">
                  <c:v>1165</c:v>
                </c:pt>
                <c:pt idx="90">
                  <c:v>1165</c:v>
                </c:pt>
                <c:pt idx="91">
                  <c:v>1165</c:v>
                </c:pt>
                <c:pt idx="92">
                  <c:v>1164</c:v>
                </c:pt>
                <c:pt idx="93">
                  <c:v>1168</c:v>
                </c:pt>
                <c:pt idx="94">
                  <c:v>1175</c:v>
                </c:pt>
                <c:pt idx="95">
                  <c:v>1183</c:v>
                </c:pt>
                <c:pt idx="96">
                  <c:v>1187</c:v>
                </c:pt>
                <c:pt idx="97">
                  <c:v>1189</c:v>
                </c:pt>
                <c:pt idx="98">
                  <c:v>1189</c:v>
                </c:pt>
                <c:pt idx="99">
                  <c:v>1204</c:v>
                </c:pt>
                <c:pt idx="100">
                  <c:v>1214</c:v>
                </c:pt>
                <c:pt idx="101">
                  <c:v>1226</c:v>
                </c:pt>
                <c:pt idx="102">
                  <c:v>1220</c:v>
                </c:pt>
                <c:pt idx="103">
                  <c:v>1219</c:v>
                </c:pt>
                <c:pt idx="104">
                  <c:v>1219</c:v>
                </c:pt>
                <c:pt idx="105">
                  <c:v>1219</c:v>
                </c:pt>
                <c:pt idx="106">
                  <c:v>1213</c:v>
                </c:pt>
                <c:pt idx="107">
                  <c:v>1210</c:v>
                </c:pt>
                <c:pt idx="108">
                  <c:v>1205</c:v>
                </c:pt>
                <c:pt idx="109">
                  <c:v>1204</c:v>
                </c:pt>
                <c:pt idx="110">
                  <c:v>1207</c:v>
                </c:pt>
                <c:pt idx="111">
                  <c:v>1207</c:v>
                </c:pt>
                <c:pt idx="112">
                  <c:v>1207</c:v>
                </c:pt>
                <c:pt idx="113">
                  <c:v>1211</c:v>
                </c:pt>
                <c:pt idx="114">
                  <c:v>1214</c:v>
                </c:pt>
                <c:pt idx="115">
                  <c:v>1216</c:v>
                </c:pt>
                <c:pt idx="116">
                  <c:v>1223</c:v>
                </c:pt>
                <c:pt idx="117">
                  <c:v>1222</c:v>
                </c:pt>
                <c:pt idx="118">
                  <c:v>1222</c:v>
                </c:pt>
                <c:pt idx="119">
                  <c:v>1222</c:v>
                </c:pt>
                <c:pt idx="120">
                  <c:v>1216</c:v>
                </c:pt>
                <c:pt idx="121">
                  <c:v>1215</c:v>
                </c:pt>
                <c:pt idx="122">
                  <c:v>1213</c:v>
                </c:pt>
                <c:pt idx="123">
                  <c:v>1213</c:v>
                </c:pt>
                <c:pt idx="124">
                  <c:v>1212</c:v>
                </c:pt>
                <c:pt idx="125">
                  <c:v>1212</c:v>
                </c:pt>
                <c:pt idx="126">
                  <c:v>1212</c:v>
                </c:pt>
                <c:pt idx="127">
                  <c:v>1212</c:v>
                </c:pt>
                <c:pt idx="128">
                  <c:v>1212</c:v>
                </c:pt>
                <c:pt idx="129">
                  <c:v>1214</c:v>
                </c:pt>
                <c:pt idx="130">
                  <c:v>1213</c:v>
                </c:pt>
                <c:pt idx="131">
                  <c:v>1210</c:v>
                </c:pt>
                <c:pt idx="132">
                  <c:v>1210</c:v>
                </c:pt>
                <c:pt idx="133">
                  <c:v>1210</c:v>
                </c:pt>
                <c:pt idx="134">
                  <c:v>1208</c:v>
                </c:pt>
                <c:pt idx="135">
                  <c:v>1206</c:v>
                </c:pt>
                <c:pt idx="136">
                  <c:v>1207</c:v>
                </c:pt>
                <c:pt idx="137">
                  <c:v>1207</c:v>
                </c:pt>
                <c:pt idx="138">
                  <c:v>1209</c:v>
                </c:pt>
                <c:pt idx="139">
                  <c:v>1209</c:v>
                </c:pt>
                <c:pt idx="140">
                  <c:v>1209</c:v>
                </c:pt>
                <c:pt idx="141">
                  <c:v>1209</c:v>
                </c:pt>
                <c:pt idx="142">
                  <c:v>1212</c:v>
                </c:pt>
                <c:pt idx="143">
                  <c:v>1210</c:v>
                </c:pt>
                <c:pt idx="144">
                  <c:v>1211</c:v>
                </c:pt>
                <c:pt idx="145">
                  <c:v>1212</c:v>
                </c:pt>
                <c:pt idx="146">
                  <c:v>1212</c:v>
                </c:pt>
                <c:pt idx="147">
                  <c:v>1211</c:v>
                </c:pt>
                <c:pt idx="148">
                  <c:v>1206</c:v>
                </c:pt>
                <c:pt idx="149">
                  <c:v>1203</c:v>
                </c:pt>
                <c:pt idx="150">
                  <c:v>1201</c:v>
                </c:pt>
                <c:pt idx="151">
                  <c:v>1202</c:v>
                </c:pt>
                <c:pt idx="152">
                  <c:v>1205</c:v>
                </c:pt>
                <c:pt idx="153">
                  <c:v>1205</c:v>
                </c:pt>
                <c:pt idx="154">
                  <c:v>1205</c:v>
                </c:pt>
                <c:pt idx="155">
                  <c:v>1205</c:v>
                </c:pt>
                <c:pt idx="156">
                  <c:v>1205</c:v>
                </c:pt>
                <c:pt idx="157">
                  <c:v>1205</c:v>
                </c:pt>
                <c:pt idx="158">
                  <c:v>1207</c:v>
                </c:pt>
                <c:pt idx="159">
                  <c:v>1208</c:v>
                </c:pt>
                <c:pt idx="160">
                  <c:v>1208</c:v>
                </c:pt>
                <c:pt idx="161">
                  <c:v>1209</c:v>
                </c:pt>
                <c:pt idx="162">
                  <c:v>1206</c:v>
                </c:pt>
                <c:pt idx="163">
                  <c:v>1202</c:v>
                </c:pt>
                <c:pt idx="164">
                  <c:v>1200</c:v>
                </c:pt>
                <c:pt idx="165">
                  <c:v>1201</c:v>
                </c:pt>
                <c:pt idx="166">
                  <c:v>1201</c:v>
                </c:pt>
                <c:pt idx="167">
                  <c:v>1201</c:v>
                </c:pt>
                <c:pt idx="168">
                  <c:v>1200</c:v>
                </c:pt>
                <c:pt idx="169">
                  <c:v>1200</c:v>
                </c:pt>
                <c:pt idx="170">
                  <c:v>1201</c:v>
                </c:pt>
                <c:pt idx="171">
                  <c:v>1201</c:v>
                </c:pt>
                <c:pt idx="172">
                  <c:v>1199</c:v>
                </c:pt>
                <c:pt idx="173">
                  <c:v>1199</c:v>
                </c:pt>
                <c:pt idx="174">
                  <c:v>1199</c:v>
                </c:pt>
                <c:pt idx="175">
                  <c:v>1199</c:v>
                </c:pt>
                <c:pt idx="176">
                  <c:v>1200</c:v>
                </c:pt>
                <c:pt idx="177">
                  <c:v>1201</c:v>
                </c:pt>
                <c:pt idx="178">
                  <c:v>1198</c:v>
                </c:pt>
                <c:pt idx="179">
                  <c:v>1195</c:v>
                </c:pt>
                <c:pt idx="180">
                  <c:v>1196</c:v>
                </c:pt>
                <c:pt idx="181">
                  <c:v>1196</c:v>
                </c:pt>
                <c:pt idx="182">
                  <c:v>1196</c:v>
                </c:pt>
                <c:pt idx="183">
                  <c:v>1197</c:v>
                </c:pt>
                <c:pt idx="184">
                  <c:v>1198</c:v>
                </c:pt>
                <c:pt idx="185">
                  <c:v>1198</c:v>
                </c:pt>
                <c:pt idx="186">
                  <c:v>1198</c:v>
                </c:pt>
                <c:pt idx="187">
                  <c:v>1199</c:v>
                </c:pt>
                <c:pt idx="188">
                  <c:v>1199</c:v>
                </c:pt>
                <c:pt idx="189">
                  <c:v>1199</c:v>
                </c:pt>
                <c:pt idx="190">
                  <c:v>1203</c:v>
                </c:pt>
                <c:pt idx="191">
                  <c:v>1204</c:v>
                </c:pt>
                <c:pt idx="192">
                  <c:v>1205</c:v>
                </c:pt>
                <c:pt idx="193">
                  <c:v>1208</c:v>
                </c:pt>
                <c:pt idx="194">
                  <c:v>1211</c:v>
                </c:pt>
                <c:pt idx="195">
                  <c:v>1210</c:v>
                </c:pt>
                <c:pt idx="196">
                  <c:v>1210</c:v>
                </c:pt>
                <c:pt idx="197">
                  <c:v>1207</c:v>
                </c:pt>
                <c:pt idx="198">
                  <c:v>1204</c:v>
                </c:pt>
                <c:pt idx="199">
                  <c:v>1201</c:v>
                </c:pt>
                <c:pt idx="200">
                  <c:v>1200</c:v>
                </c:pt>
                <c:pt idx="201">
                  <c:v>1195</c:v>
                </c:pt>
                <c:pt idx="202">
                  <c:v>1195</c:v>
                </c:pt>
                <c:pt idx="203">
                  <c:v>1196</c:v>
                </c:pt>
                <c:pt idx="204">
                  <c:v>1186</c:v>
                </c:pt>
                <c:pt idx="205">
                  <c:v>1178</c:v>
                </c:pt>
                <c:pt idx="206">
                  <c:v>1174</c:v>
                </c:pt>
                <c:pt idx="207">
                  <c:v>1168</c:v>
                </c:pt>
                <c:pt idx="208">
                  <c:v>1159</c:v>
                </c:pt>
                <c:pt idx="209">
                  <c:v>1159</c:v>
                </c:pt>
                <c:pt idx="210">
                  <c:v>1159</c:v>
                </c:pt>
                <c:pt idx="211">
                  <c:v>1155</c:v>
                </c:pt>
                <c:pt idx="212">
                  <c:v>1153</c:v>
                </c:pt>
                <c:pt idx="213">
                  <c:v>1152</c:v>
                </c:pt>
                <c:pt idx="214">
                  <c:v>1150</c:v>
                </c:pt>
                <c:pt idx="215">
                  <c:v>1143</c:v>
                </c:pt>
                <c:pt idx="216">
                  <c:v>1142</c:v>
                </c:pt>
                <c:pt idx="217">
                  <c:v>1142</c:v>
                </c:pt>
                <c:pt idx="218">
                  <c:v>1135</c:v>
                </c:pt>
                <c:pt idx="219">
                  <c:v>1133</c:v>
                </c:pt>
                <c:pt idx="220">
                  <c:v>1125</c:v>
                </c:pt>
                <c:pt idx="221">
                  <c:v>1121</c:v>
                </c:pt>
                <c:pt idx="222">
                  <c:v>1118</c:v>
                </c:pt>
                <c:pt idx="223">
                  <c:v>1118</c:v>
                </c:pt>
                <c:pt idx="224">
                  <c:v>1118</c:v>
                </c:pt>
                <c:pt idx="225">
                  <c:v>1110</c:v>
                </c:pt>
                <c:pt idx="226">
                  <c:v>1105</c:v>
                </c:pt>
                <c:pt idx="227">
                  <c:v>1095</c:v>
                </c:pt>
                <c:pt idx="228">
                  <c:v>1086</c:v>
                </c:pt>
                <c:pt idx="229">
                  <c:v>1077</c:v>
                </c:pt>
                <c:pt idx="230">
                  <c:v>1076</c:v>
                </c:pt>
                <c:pt idx="231">
                  <c:v>1076</c:v>
                </c:pt>
                <c:pt idx="232">
                  <c:v>1073</c:v>
                </c:pt>
                <c:pt idx="233">
                  <c:v>1071</c:v>
                </c:pt>
                <c:pt idx="234">
                  <c:v>1070</c:v>
                </c:pt>
                <c:pt idx="235">
                  <c:v>1069</c:v>
                </c:pt>
                <c:pt idx="236">
                  <c:v>1063</c:v>
                </c:pt>
                <c:pt idx="237">
                  <c:v>1063</c:v>
                </c:pt>
                <c:pt idx="238">
                  <c:v>1063</c:v>
                </c:pt>
                <c:pt idx="239">
                  <c:v>1060</c:v>
                </c:pt>
                <c:pt idx="240">
                  <c:v>1058</c:v>
                </c:pt>
                <c:pt idx="241">
                  <c:v>1053</c:v>
                </c:pt>
                <c:pt idx="242">
                  <c:v>1051</c:v>
                </c:pt>
                <c:pt idx="243">
                  <c:v>1050</c:v>
                </c:pt>
                <c:pt idx="244">
                  <c:v>1050</c:v>
                </c:pt>
                <c:pt idx="245">
                  <c:v>1050</c:v>
                </c:pt>
                <c:pt idx="246">
                  <c:v>1049</c:v>
                </c:pt>
                <c:pt idx="247">
                  <c:v>1047</c:v>
                </c:pt>
                <c:pt idx="248">
                  <c:v>1045</c:v>
                </c:pt>
                <c:pt idx="249">
                  <c:v>1042</c:v>
                </c:pt>
                <c:pt idx="250">
                  <c:v>1040</c:v>
                </c:pt>
                <c:pt idx="251">
                  <c:v>1040</c:v>
                </c:pt>
                <c:pt idx="252">
                  <c:v>1040</c:v>
                </c:pt>
                <c:pt idx="253">
                  <c:v>1036</c:v>
                </c:pt>
                <c:pt idx="254">
                  <c:v>1037</c:v>
                </c:pt>
                <c:pt idx="255">
                  <c:v>1036</c:v>
                </c:pt>
                <c:pt idx="256">
                  <c:v>1037</c:v>
                </c:pt>
                <c:pt idx="257">
                  <c:v>1038</c:v>
                </c:pt>
                <c:pt idx="258">
                  <c:v>1038</c:v>
                </c:pt>
                <c:pt idx="259">
                  <c:v>1038</c:v>
                </c:pt>
                <c:pt idx="260">
                  <c:v>1037</c:v>
                </c:pt>
                <c:pt idx="261">
                  <c:v>1036</c:v>
                </c:pt>
                <c:pt idx="262">
                  <c:v>1035</c:v>
                </c:pt>
                <c:pt idx="263">
                  <c:v>1037</c:v>
                </c:pt>
                <c:pt idx="264">
                  <c:v>1034</c:v>
                </c:pt>
                <c:pt idx="265">
                  <c:v>1034</c:v>
                </c:pt>
                <c:pt idx="266">
                  <c:v>1034</c:v>
                </c:pt>
                <c:pt idx="267">
                  <c:v>1034</c:v>
                </c:pt>
                <c:pt idx="268">
                  <c:v>1035</c:v>
                </c:pt>
                <c:pt idx="269">
                  <c:v>1036</c:v>
                </c:pt>
                <c:pt idx="270">
                  <c:v>1037</c:v>
                </c:pt>
                <c:pt idx="271">
                  <c:v>1037</c:v>
                </c:pt>
                <c:pt idx="272">
                  <c:v>1037</c:v>
                </c:pt>
                <c:pt idx="273">
                  <c:v>1037</c:v>
                </c:pt>
                <c:pt idx="274">
                  <c:v>1035</c:v>
                </c:pt>
                <c:pt idx="275">
                  <c:v>1035</c:v>
                </c:pt>
                <c:pt idx="276">
                  <c:v>1034</c:v>
                </c:pt>
                <c:pt idx="277">
                  <c:v>1030</c:v>
                </c:pt>
                <c:pt idx="278">
                  <c:v>1027</c:v>
                </c:pt>
                <c:pt idx="279">
                  <c:v>1027</c:v>
                </c:pt>
                <c:pt idx="280">
                  <c:v>1027</c:v>
                </c:pt>
                <c:pt idx="281">
                  <c:v>1031</c:v>
                </c:pt>
                <c:pt idx="282">
                  <c:v>1035</c:v>
                </c:pt>
                <c:pt idx="283">
                  <c:v>1036</c:v>
                </c:pt>
                <c:pt idx="284">
                  <c:v>1037</c:v>
                </c:pt>
                <c:pt idx="285">
                  <c:v>1039</c:v>
                </c:pt>
                <c:pt idx="286">
                  <c:v>1039</c:v>
                </c:pt>
                <c:pt idx="287">
                  <c:v>1039</c:v>
                </c:pt>
                <c:pt idx="288">
                  <c:v>1039</c:v>
                </c:pt>
                <c:pt idx="289">
                  <c:v>1045</c:v>
                </c:pt>
                <c:pt idx="290">
                  <c:v>1045</c:v>
                </c:pt>
                <c:pt idx="291">
                  <c:v>1047</c:v>
                </c:pt>
                <c:pt idx="292">
                  <c:v>1047</c:v>
                </c:pt>
                <c:pt idx="293">
                  <c:v>1046</c:v>
                </c:pt>
                <c:pt idx="294">
                  <c:v>1046</c:v>
                </c:pt>
                <c:pt idx="295">
                  <c:v>1048</c:v>
                </c:pt>
                <c:pt idx="296">
                  <c:v>1049</c:v>
                </c:pt>
                <c:pt idx="297">
                  <c:v>1050</c:v>
                </c:pt>
                <c:pt idx="298">
                  <c:v>1053</c:v>
                </c:pt>
                <c:pt idx="299">
                  <c:v>1054</c:v>
                </c:pt>
                <c:pt idx="300">
                  <c:v>1054</c:v>
                </c:pt>
                <c:pt idx="301">
                  <c:v>1054</c:v>
                </c:pt>
                <c:pt idx="302">
                  <c:v>1053</c:v>
                </c:pt>
                <c:pt idx="303">
                  <c:v>1054</c:v>
                </c:pt>
                <c:pt idx="304">
                  <c:v>1054</c:v>
                </c:pt>
                <c:pt idx="305">
                  <c:v>1057</c:v>
                </c:pt>
                <c:pt idx="306">
                  <c:v>1058</c:v>
                </c:pt>
                <c:pt idx="307">
                  <c:v>1058</c:v>
                </c:pt>
                <c:pt idx="308">
                  <c:v>1058</c:v>
                </c:pt>
                <c:pt idx="309">
                  <c:v>1058</c:v>
                </c:pt>
                <c:pt idx="310">
                  <c:v>1058</c:v>
                </c:pt>
                <c:pt idx="311">
                  <c:v>1058</c:v>
                </c:pt>
                <c:pt idx="312">
                  <c:v>1058</c:v>
                </c:pt>
                <c:pt idx="313">
                  <c:v>1058</c:v>
                </c:pt>
                <c:pt idx="314">
                  <c:v>1064</c:v>
                </c:pt>
                <c:pt idx="315">
                  <c:v>1069</c:v>
                </c:pt>
                <c:pt idx="316">
                  <c:v>1074</c:v>
                </c:pt>
                <c:pt idx="317">
                  <c:v>1075</c:v>
                </c:pt>
                <c:pt idx="318">
                  <c:v>1073</c:v>
                </c:pt>
                <c:pt idx="319">
                  <c:v>1073</c:v>
                </c:pt>
                <c:pt idx="320">
                  <c:v>1074</c:v>
                </c:pt>
                <c:pt idx="321">
                  <c:v>1074</c:v>
                </c:pt>
                <c:pt idx="322">
                  <c:v>1074</c:v>
                </c:pt>
                <c:pt idx="323">
                  <c:v>1072</c:v>
                </c:pt>
                <c:pt idx="324">
                  <c:v>1070</c:v>
                </c:pt>
                <c:pt idx="325">
                  <c:v>1070</c:v>
                </c:pt>
                <c:pt idx="326">
                  <c:v>1069</c:v>
                </c:pt>
                <c:pt idx="327">
                  <c:v>1069</c:v>
                </c:pt>
                <c:pt idx="328">
                  <c:v>1069</c:v>
                </c:pt>
                <c:pt idx="329">
                  <c:v>1069</c:v>
                </c:pt>
                <c:pt idx="330">
                  <c:v>1067</c:v>
                </c:pt>
                <c:pt idx="331">
                  <c:v>1064</c:v>
                </c:pt>
                <c:pt idx="332">
                  <c:v>1063</c:v>
                </c:pt>
                <c:pt idx="333">
                  <c:v>1061</c:v>
                </c:pt>
                <c:pt idx="334">
                  <c:v>1057</c:v>
                </c:pt>
                <c:pt idx="335">
                  <c:v>1057</c:v>
                </c:pt>
                <c:pt idx="336">
                  <c:v>1057</c:v>
                </c:pt>
                <c:pt idx="337">
                  <c:v>1051</c:v>
                </c:pt>
                <c:pt idx="338">
                  <c:v>1049</c:v>
                </c:pt>
                <c:pt idx="339">
                  <c:v>1048</c:v>
                </c:pt>
                <c:pt idx="340">
                  <c:v>1047</c:v>
                </c:pt>
                <c:pt idx="341">
                  <c:v>1045</c:v>
                </c:pt>
                <c:pt idx="342">
                  <c:v>1045</c:v>
                </c:pt>
                <c:pt idx="343">
                  <c:v>1045</c:v>
                </c:pt>
                <c:pt idx="344">
                  <c:v>1044</c:v>
                </c:pt>
                <c:pt idx="345">
                  <c:v>1041</c:v>
                </c:pt>
                <c:pt idx="346">
                  <c:v>1040</c:v>
                </c:pt>
                <c:pt idx="347">
                  <c:v>1039</c:v>
                </c:pt>
                <c:pt idx="348">
                  <c:v>1037</c:v>
                </c:pt>
                <c:pt idx="349">
                  <c:v>1037</c:v>
                </c:pt>
                <c:pt idx="350">
                  <c:v>1037</c:v>
                </c:pt>
                <c:pt idx="351">
                  <c:v>1034</c:v>
                </c:pt>
                <c:pt idx="352">
                  <c:v>1035</c:v>
                </c:pt>
                <c:pt idx="353">
                  <c:v>1035</c:v>
                </c:pt>
                <c:pt idx="354">
                  <c:v>1032</c:v>
                </c:pt>
                <c:pt idx="355">
                  <c:v>1032</c:v>
                </c:pt>
                <c:pt idx="356">
                  <c:v>1031</c:v>
                </c:pt>
                <c:pt idx="357">
                  <c:v>1031</c:v>
                </c:pt>
                <c:pt idx="358">
                  <c:v>1028</c:v>
                </c:pt>
                <c:pt idx="359">
                  <c:v>1025</c:v>
                </c:pt>
                <c:pt idx="360">
                  <c:v>1025</c:v>
                </c:pt>
                <c:pt idx="361">
                  <c:v>1026</c:v>
                </c:pt>
                <c:pt idx="362">
                  <c:v>1026</c:v>
                </c:pt>
                <c:pt idx="363">
                  <c:v>1026</c:v>
                </c:pt>
                <c:pt idx="364">
                  <c:v>1026</c:v>
                </c:pt>
                <c:pt idx="365">
                  <c:v>1022</c:v>
                </c:pt>
                <c:pt idx="366">
                  <c:v>1021</c:v>
                </c:pt>
                <c:pt idx="367">
                  <c:v>1020</c:v>
                </c:pt>
                <c:pt idx="368">
                  <c:v>1020</c:v>
                </c:pt>
                <c:pt idx="369">
                  <c:v>1021</c:v>
                </c:pt>
                <c:pt idx="370">
                  <c:v>1021</c:v>
                </c:pt>
                <c:pt idx="371">
                  <c:v>1021</c:v>
                </c:pt>
                <c:pt idx="372">
                  <c:v>1022</c:v>
                </c:pt>
                <c:pt idx="373">
                  <c:v>1020</c:v>
                </c:pt>
                <c:pt idx="374">
                  <c:v>1020</c:v>
                </c:pt>
                <c:pt idx="375">
                  <c:v>1018</c:v>
                </c:pt>
                <c:pt idx="376">
                  <c:v>1018</c:v>
                </c:pt>
                <c:pt idx="377">
                  <c:v>1019</c:v>
                </c:pt>
                <c:pt idx="378">
                  <c:v>1019</c:v>
                </c:pt>
                <c:pt idx="379">
                  <c:v>1017</c:v>
                </c:pt>
                <c:pt idx="380">
                  <c:v>1019</c:v>
                </c:pt>
                <c:pt idx="381">
                  <c:v>1019</c:v>
                </c:pt>
                <c:pt idx="382">
                  <c:v>1019</c:v>
                </c:pt>
                <c:pt idx="383">
                  <c:v>1019</c:v>
                </c:pt>
                <c:pt idx="384">
                  <c:v>1019</c:v>
                </c:pt>
                <c:pt idx="385">
                  <c:v>1019</c:v>
                </c:pt>
                <c:pt idx="386">
                  <c:v>1016</c:v>
                </c:pt>
                <c:pt idx="387">
                  <c:v>1014</c:v>
                </c:pt>
                <c:pt idx="388">
                  <c:v>1015</c:v>
                </c:pt>
                <c:pt idx="389">
                  <c:v>1015</c:v>
                </c:pt>
                <c:pt idx="390">
                  <c:v>1014</c:v>
                </c:pt>
                <c:pt idx="391">
                  <c:v>1014</c:v>
                </c:pt>
                <c:pt idx="392">
                  <c:v>1014</c:v>
                </c:pt>
                <c:pt idx="393">
                  <c:v>1012</c:v>
                </c:pt>
                <c:pt idx="394">
                  <c:v>1013</c:v>
                </c:pt>
                <c:pt idx="395">
                  <c:v>1012</c:v>
                </c:pt>
                <c:pt idx="396">
                  <c:v>1011</c:v>
                </c:pt>
                <c:pt idx="397">
                  <c:v>1011</c:v>
                </c:pt>
                <c:pt idx="398">
                  <c:v>1011</c:v>
                </c:pt>
                <c:pt idx="399">
                  <c:v>1011</c:v>
                </c:pt>
                <c:pt idx="400">
                  <c:v>1011</c:v>
                </c:pt>
                <c:pt idx="401">
                  <c:v>1009</c:v>
                </c:pt>
                <c:pt idx="402">
                  <c:v>1010</c:v>
                </c:pt>
                <c:pt idx="403">
                  <c:v>1005</c:v>
                </c:pt>
                <c:pt idx="404">
                  <c:v>1003</c:v>
                </c:pt>
                <c:pt idx="405">
                  <c:v>1003</c:v>
                </c:pt>
                <c:pt idx="406">
                  <c:v>1003</c:v>
                </c:pt>
                <c:pt idx="407">
                  <c:v>1005</c:v>
                </c:pt>
                <c:pt idx="408">
                  <c:v>1005</c:v>
                </c:pt>
                <c:pt idx="409">
                  <c:v>1005</c:v>
                </c:pt>
                <c:pt idx="410">
                  <c:v>1005</c:v>
                </c:pt>
                <c:pt idx="411">
                  <c:v>1006</c:v>
                </c:pt>
                <c:pt idx="412">
                  <c:v>1006</c:v>
                </c:pt>
                <c:pt idx="413">
                  <c:v>1006</c:v>
                </c:pt>
                <c:pt idx="414">
                  <c:v>1007</c:v>
                </c:pt>
                <c:pt idx="415">
                  <c:v>1006</c:v>
                </c:pt>
                <c:pt idx="416">
                  <c:v>1008</c:v>
                </c:pt>
                <c:pt idx="417">
                  <c:v>1008</c:v>
                </c:pt>
                <c:pt idx="418">
                  <c:v>1008</c:v>
                </c:pt>
                <c:pt idx="419">
                  <c:v>1008</c:v>
                </c:pt>
                <c:pt idx="420">
                  <c:v>1008</c:v>
                </c:pt>
                <c:pt idx="421">
                  <c:v>1008</c:v>
                </c:pt>
                <c:pt idx="422">
                  <c:v>1008</c:v>
                </c:pt>
                <c:pt idx="423">
                  <c:v>1008</c:v>
                </c:pt>
                <c:pt idx="424">
                  <c:v>1008</c:v>
                </c:pt>
                <c:pt idx="425">
                  <c:v>1008</c:v>
                </c:pt>
                <c:pt idx="426">
                  <c:v>1012</c:v>
                </c:pt>
                <c:pt idx="427">
                  <c:v>1014</c:v>
                </c:pt>
                <c:pt idx="428">
                  <c:v>1018</c:v>
                </c:pt>
                <c:pt idx="429">
                  <c:v>1019</c:v>
                </c:pt>
                <c:pt idx="430">
                  <c:v>1019</c:v>
                </c:pt>
                <c:pt idx="431">
                  <c:v>1019</c:v>
                </c:pt>
                <c:pt idx="432">
                  <c:v>1017</c:v>
                </c:pt>
                <c:pt idx="433">
                  <c:v>1017</c:v>
                </c:pt>
                <c:pt idx="434">
                  <c:v>1017</c:v>
                </c:pt>
                <c:pt idx="435">
                  <c:v>1014</c:v>
                </c:pt>
                <c:pt idx="436">
                  <c:v>1012</c:v>
                </c:pt>
                <c:pt idx="437">
                  <c:v>1012</c:v>
                </c:pt>
                <c:pt idx="438">
                  <c:v>1012</c:v>
                </c:pt>
                <c:pt idx="439">
                  <c:v>1010</c:v>
                </c:pt>
                <c:pt idx="440">
                  <c:v>1010</c:v>
                </c:pt>
                <c:pt idx="441">
                  <c:v>1010</c:v>
                </c:pt>
                <c:pt idx="442">
                  <c:v>1008</c:v>
                </c:pt>
                <c:pt idx="443">
                  <c:v>1006</c:v>
                </c:pt>
                <c:pt idx="444">
                  <c:v>1005</c:v>
                </c:pt>
                <c:pt idx="445">
                  <c:v>1005</c:v>
                </c:pt>
                <c:pt idx="446">
                  <c:v>1006</c:v>
                </c:pt>
                <c:pt idx="447">
                  <c:v>1006</c:v>
                </c:pt>
                <c:pt idx="448">
                  <c:v>1006</c:v>
                </c:pt>
                <c:pt idx="449">
                  <c:v>1006</c:v>
                </c:pt>
                <c:pt idx="450">
                  <c:v>1007</c:v>
                </c:pt>
                <c:pt idx="451">
                  <c:v>1009</c:v>
                </c:pt>
                <c:pt idx="452">
                  <c:v>1009</c:v>
                </c:pt>
                <c:pt idx="453">
                  <c:v>1008</c:v>
                </c:pt>
                <c:pt idx="454">
                  <c:v>1008</c:v>
                </c:pt>
                <c:pt idx="455">
                  <c:v>1008</c:v>
                </c:pt>
                <c:pt idx="456">
                  <c:v>1009</c:v>
                </c:pt>
                <c:pt idx="457">
                  <c:v>1010</c:v>
                </c:pt>
                <c:pt idx="458">
                  <c:v>1010</c:v>
                </c:pt>
                <c:pt idx="459">
                  <c:v>1010</c:v>
                </c:pt>
                <c:pt idx="460">
                  <c:v>1011</c:v>
                </c:pt>
                <c:pt idx="461">
                  <c:v>1011</c:v>
                </c:pt>
                <c:pt idx="462">
                  <c:v>1011</c:v>
                </c:pt>
                <c:pt idx="463">
                  <c:v>1010</c:v>
                </c:pt>
                <c:pt idx="464">
                  <c:v>1010</c:v>
                </c:pt>
                <c:pt idx="465">
                  <c:v>1009</c:v>
                </c:pt>
                <c:pt idx="466">
                  <c:v>1009</c:v>
                </c:pt>
                <c:pt idx="467">
                  <c:v>1008</c:v>
                </c:pt>
                <c:pt idx="468">
                  <c:v>1008</c:v>
                </c:pt>
                <c:pt idx="469">
                  <c:v>1008</c:v>
                </c:pt>
                <c:pt idx="470">
                  <c:v>1007</c:v>
                </c:pt>
                <c:pt idx="471">
                  <c:v>1009</c:v>
                </c:pt>
                <c:pt idx="472">
                  <c:v>1008</c:v>
                </c:pt>
                <c:pt idx="473">
                  <c:v>1003</c:v>
                </c:pt>
                <c:pt idx="474">
                  <c:v>1001</c:v>
                </c:pt>
                <c:pt idx="475">
                  <c:v>1001</c:v>
                </c:pt>
                <c:pt idx="476">
                  <c:v>1001</c:v>
                </c:pt>
                <c:pt idx="477">
                  <c:v>998</c:v>
                </c:pt>
                <c:pt idx="478">
                  <c:v>995</c:v>
                </c:pt>
                <c:pt idx="479">
                  <c:v>993</c:v>
                </c:pt>
                <c:pt idx="480">
                  <c:v>991</c:v>
                </c:pt>
                <c:pt idx="481">
                  <c:v>990</c:v>
                </c:pt>
                <c:pt idx="482">
                  <c:v>989</c:v>
                </c:pt>
                <c:pt idx="483">
                  <c:v>989</c:v>
                </c:pt>
                <c:pt idx="484">
                  <c:v>990</c:v>
                </c:pt>
                <c:pt idx="485">
                  <c:v>991</c:v>
                </c:pt>
                <c:pt idx="486">
                  <c:v>992</c:v>
                </c:pt>
                <c:pt idx="487">
                  <c:v>991</c:v>
                </c:pt>
                <c:pt idx="488">
                  <c:v>991</c:v>
                </c:pt>
                <c:pt idx="489">
                  <c:v>991</c:v>
                </c:pt>
                <c:pt idx="490">
                  <c:v>991</c:v>
                </c:pt>
                <c:pt idx="491">
                  <c:v>991</c:v>
                </c:pt>
                <c:pt idx="492">
                  <c:v>990</c:v>
                </c:pt>
                <c:pt idx="493">
                  <c:v>990</c:v>
                </c:pt>
                <c:pt idx="494">
                  <c:v>986</c:v>
                </c:pt>
                <c:pt idx="495">
                  <c:v>985</c:v>
                </c:pt>
                <c:pt idx="496">
                  <c:v>985</c:v>
                </c:pt>
                <c:pt idx="497">
                  <c:v>985</c:v>
                </c:pt>
                <c:pt idx="498">
                  <c:v>983</c:v>
                </c:pt>
                <c:pt idx="499">
                  <c:v>982</c:v>
                </c:pt>
                <c:pt idx="500">
                  <c:v>982</c:v>
                </c:pt>
                <c:pt idx="501">
                  <c:v>982</c:v>
                </c:pt>
                <c:pt idx="502">
                  <c:v>983</c:v>
                </c:pt>
                <c:pt idx="503">
                  <c:v>983</c:v>
                </c:pt>
                <c:pt idx="504">
                  <c:v>983</c:v>
                </c:pt>
                <c:pt idx="505">
                  <c:v>985</c:v>
                </c:pt>
                <c:pt idx="506">
                  <c:v>986</c:v>
                </c:pt>
                <c:pt idx="507">
                  <c:v>987</c:v>
                </c:pt>
                <c:pt idx="508">
                  <c:v>984</c:v>
                </c:pt>
                <c:pt idx="509">
                  <c:v>979</c:v>
                </c:pt>
                <c:pt idx="510">
                  <c:v>978</c:v>
                </c:pt>
                <c:pt idx="511">
                  <c:v>976</c:v>
                </c:pt>
                <c:pt idx="512">
                  <c:v>975</c:v>
                </c:pt>
                <c:pt idx="513">
                  <c:v>972</c:v>
                </c:pt>
                <c:pt idx="514">
                  <c:v>969</c:v>
                </c:pt>
                <c:pt idx="515">
                  <c:v>967</c:v>
                </c:pt>
                <c:pt idx="516">
                  <c:v>967</c:v>
                </c:pt>
                <c:pt idx="517">
                  <c:v>967</c:v>
                </c:pt>
                <c:pt idx="518">
                  <c:v>966</c:v>
                </c:pt>
                <c:pt idx="519">
                  <c:v>966</c:v>
                </c:pt>
                <c:pt idx="520">
                  <c:v>966</c:v>
                </c:pt>
                <c:pt idx="521">
                  <c:v>966</c:v>
                </c:pt>
                <c:pt idx="522">
                  <c:v>965</c:v>
                </c:pt>
                <c:pt idx="523">
                  <c:v>962</c:v>
                </c:pt>
                <c:pt idx="524">
                  <c:v>961</c:v>
                </c:pt>
                <c:pt idx="525">
                  <c:v>961</c:v>
                </c:pt>
                <c:pt idx="526">
                  <c:v>961</c:v>
                </c:pt>
                <c:pt idx="527">
                  <c:v>959</c:v>
                </c:pt>
                <c:pt idx="528">
                  <c:v>957</c:v>
                </c:pt>
                <c:pt idx="529">
                  <c:v>950</c:v>
                </c:pt>
                <c:pt idx="530">
                  <c:v>944</c:v>
                </c:pt>
                <c:pt idx="531">
                  <c:v>944</c:v>
                </c:pt>
                <c:pt idx="532">
                  <c:v>944</c:v>
                </c:pt>
                <c:pt idx="533">
                  <c:v>941</c:v>
                </c:pt>
                <c:pt idx="534">
                  <c:v>938</c:v>
                </c:pt>
                <c:pt idx="535">
                  <c:v>936</c:v>
                </c:pt>
                <c:pt idx="536">
                  <c:v>935</c:v>
                </c:pt>
                <c:pt idx="537">
                  <c:v>932</c:v>
                </c:pt>
                <c:pt idx="538">
                  <c:v>931</c:v>
                </c:pt>
                <c:pt idx="539">
                  <c:v>931</c:v>
                </c:pt>
                <c:pt idx="540">
                  <c:v>928</c:v>
                </c:pt>
                <c:pt idx="541">
                  <c:v>927</c:v>
                </c:pt>
                <c:pt idx="542">
                  <c:v>924</c:v>
                </c:pt>
                <c:pt idx="543">
                  <c:v>923</c:v>
                </c:pt>
                <c:pt idx="544">
                  <c:v>920</c:v>
                </c:pt>
                <c:pt idx="545">
                  <c:v>921</c:v>
                </c:pt>
                <c:pt idx="546">
                  <c:v>921</c:v>
                </c:pt>
                <c:pt idx="547">
                  <c:v>919</c:v>
                </c:pt>
                <c:pt idx="548">
                  <c:v>918</c:v>
                </c:pt>
                <c:pt idx="549">
                  <c:v>913</c:v>
                </c:pt>
                <c:pt idx="550">
                  <c:v>912</c:v>
                </c:pt>
                <c:pt idx="551">
                  <c:v>911</c:v>
                </c:pt>
                <c:pt idx="552">
                  <c:v>911</c:v>
                </c:pt>
                <c:pt idx="553">
                  <c:v>911</c:v>
                </c:pt>
                <c:pt idx="554">
                  <c:v>911</c:v>
                </c:pt>
                <c:pt idx="555">
                  <c:v>911</c:v>
                </c:pt>
                <c:pt idx="556">
                  <c:v>911</c:v>
                </c:pt>
                <c:pt idx="557">
                  <c:v>910</c:v>
                </c:pt>
                <c:pt idx="558">
                  <c:v>910</c:v>
                </c:pt>
                <c:pt idx="559">
                  <c:v>910</c:v>
                </c:pt>
                <c:pt idx="560">
                  <c:v>910</c:v>
                </c:pt>
                <c:pt idx="561">
                  <c:v>907</c:v>
                </c:pt>
                <c:pt idx="562">
                  <c:v>905</c:v>
                </c:pt>
                <c:pt idx="563">
                  <c:v>905</c:v>
                </c:pt>
                <c:pt idx="564">
                  <c:v>905</c:v>
                </c:pt>
                <c:pt idx="565">
                  <c:v>907</c:v>
                </c:pt>
                <c:pt idx="566">
                  <c:v>907</c:v>
                </c:pt>
                <c:pt idx="567">
                  <c:v>907</c:v>
                </c:pt>
                <c:pt idx="568">
                  <c:v>907</c:v>
                </c:pt>
                <c:pt idx="569">
                  <c:v>907</c:v>
                </c:pt>
                <c:pt idx="570">
                  <c:v>906</c:v>
                </c:pt>
                <c:pt idx="571">
                  <c:v>906</c:v>
                </c:pt>
                <c:pt idx="572">
                  <c:v>906</c:v>
                </c:pt>
                <c:pt idx="573">
                  <c:v>906</c:v>
                </c:pt>
                <c:pt idx="574">
                  <c:v>905</c:v>
                </c:pt>
                <c:pt idx="575">
                  <c:v>903</c:v>
                </c:pt>
                <c:pt idx="576">
                  <c:v>902</c:v>
                </c:pt>
                <c:pt idx="577">
                  <c:v>902</c:v>
                </c:pt>
                <c:pt idx="578">
                  <c:v>902</c:v>
                </c:pt>
                <c:pt idx="579">
                  <c:v>903</c:v>
                </c:pt>
                <c:pt idx="580">
                  <c:v>903</c:v>
                </c:pt>
                <c:pt idx="581">
                  <c:v>903</c:v>
                </c:pt>
                <c:pt idx="582">
                  <c:v>906</c:v>
                </c:pt>
                <c:pt idx="583">
                  <c:v>906</c:v>
                </c:pt>
                <c:pt idx="584">
                  <c:v>906</c:v>
                </c:pt>
                <c:pt idx="585">
                  <c:v>907</c:v>
                </c:pt>
                <c:pt idx="586">
                  <c:v>906</c:v>
                </c:pt>
                <c:pt idx="587">
                  <c:v>907</c:v>
                </c:pt>
                <c:pt idx="588">
                  <c:v>907</c:v>
                </c:pt>
                <c:pt idx="589">
                  <c:v>907</c:v>
                </c:pt>
                <c:pt idx="590">
                  <c:v>909</c:v>
                </c:pt>
                <c:pt idx="591">
                  <c:v>911</c:v>
                </c:pt>
                <c:pt idx="592">
                  <c:v>913</c:v>
                </c:pt>
                <c:pt idx="593">
                  <c:v>916</c:v>
                </c:pt>
                <c:pt idx="594">
                  <c:v>917</c:v>
                </c:pt>
                <c:pt idx="595">
                  <c:v>917</c:v>
                </c:pt>
                <c:pt idx="596">
                  <c:v>917</c:v>
                </c:pt>
                <c:pt idx="597">
                  <c:v>918</c:v>
                </c:pt>
                <c:pt idx="598">
                  <c:v>920</c:v>
                </c:pt>
                <c:pt idx="599">
                  <c:v>922</c:v>
                </c:pt>
                <c:pt idx="600">
                  <c:v>923</c:v>
                </c:pt>
                <c:pt idx="601">
                  <c:v>923</c:v>
                </c:pt>
                <c:pt idx="602">
                  <c:v>923</c:v>
                </c:pt>
                <c:pt idx="603">
                  <c:v>924</c:v>
                </c:pt>
                <c:pt idx="604">
                  <c:v>926</c:v>
                </c:pt>
                <c:pt idx="605">
                  <c:v>929</c:v>
                </c:pt>
                <c:pt idx="606">
                  <c:v>932</c:v>
                </c:pt>
                <c:pt idx="607">
                  <c:v>933</c:v>
                </c:pt>
                <c:pt idx="608">
                  <c:v>933</c:v>
                </c:pt>
                <c:pt idx="609">
                  <c:v>933</c:v>
                </c:pt>
                <c:pt idx="610">
                  <c:v>934</c:v>
                </c:pt>
                <c:pt idx="611">
                  <c:v>938</c:v>
                </c:pt>
                <c:pt idx="612">
                  <c:v>940</c:v>
                </c:pt>
                <c:pt idx="613">
                  <c:v>941</c:v>
                </c:pt>
                <c:pt idx="614">
                  <c:v>944</c:v>
                </c:pt>
                <c:pt idx="615">
                  <c:v>944</c:v>
                </c:pt>
                <c:pt idx="616">
                  <c:v>943</c:v>
                </c:pt>
                <c:pt idx="617">
                  <c:v>946</c:v>
                </c:pt>
                <c:pt idx="618">
                  <c:v>947</c:v>
                </c:pt>
                <c:pt idx="619">
                  <c:v>947</c:v>
                </c:pt>
                <c:pt idx="620">
                  <c:v>948</c:v>
                </c:pt>
                <c:pt idx="621">
                  <c:v>950</c:v>
                </c:pt>
                <c:pt idx="622">
                  <c:v>950</c:v>
                </c:pt>
                <c:pt idx="623">
                  <c:v>950</c:v>
                </c:pt>
                <c:pt idx="624">
                  <c:v>951</c:v>
                </c:pt>
                <c:pt idx="625">
                  <c:v>952</c:v>
                </c:pt>
                <c:pt idx="626">
                  <c:v>954</c:v>
                </c:pt>
                <c:pt idx="627">
                  <c:v>954</c:v>
                </c:pt>
                <c:pt idx="628">
                  <c:v>957</c:v>
                </c:pt>
                <c:pt idx="629">
                  <c:v>957</c:v>
                </c:pt>
                <c:pt idx="630">
                  <c:v>957</c:v>
                </c:pt>
                <c:pt idx="631">
                  <c:v>960</c:v>
                </c:pt>
                <c:pt idx="632">
                  <c:v>962</c:v>
                </c:pt>
                <c:pt idx="633">
                  <c:v>964</c:v>
                </c:pt>
                <c:pt idx="634">
                  <c:v>966</c:v>
                </c:pt>
                <c:pt idx="635">
                  <c:v>968</c:v>
                </c:pt>
                <c:pt idx="636">
                  <c:v>968</c:v>
                </c:pt>
                <c:pt idx="637">
                  <c:v>968</c:v>
                </c:pt>
                <c:pt idx="638">
                  <c:v>974</c:v>
                </c:pt>
                <c:pt idx="639">
                  <c:v>974</c:v>
                </c:pt>
                <c:pt idx="640">
                  <c:v>975</c:v>
                </c:pt>
                <c:pt idx="641">
                  <c:v>978</c:v>
                </c:pt>
                <c:pt idx="642">
                  <c:v>982</c:v>
                </c:pt>
                <c:pt idx="643">
                  <c:v>982</c:v>
                </c:pt>
                <c:pt idx="644">
                  <c:v>982</c:v>
                </c:pt>
                <c:pt idx="645">
                  <c:v>986</c:v>
                </c:pt>
                <c:pt idx="646">
                  <c:v>988</c:v>
                </c:pt>
                <c:pt idx="647">
                  <c:v>991</c:v>
                </c:pt>
                <c:pt idx="648">
                  <c:v>994</c:v>
                </c:pt>
                <c:pt idx="649">
                  <c:v>995</c:v>
                </c:pt>
                <c:pt idx="650">
                  <c:v>995</c:v>
                </c:pt>
                <c:pt idx="651">
                  <c:v>995</c:v>
                </c:pt>
                <c:pt idx="652">
                  <c:v>997</c:v>
                </c:pt>
                <c:pt idx="653">
                  <c:v>1000</c:v>
                </c:pt>
                <c:pt idx="654">
                  <c:v>1002</c:v>
                </c:pt>
                <c:pt idx="655">
                  <c:v>1005</c:v>
                </c:pt>
                <c:pt idx="656">
                  <c:v>1008</c:v>
                </c:pt>
                <c:pt idx="657">
                  <c:v>1008</c:v>
                </c:pt>
                <c:pt idx="658">
                  <c:v>1008</c:v>
                </c:pt>
                <c:pt idx="659">
                  <c:v>1010</c:v>
                </c:pt>
                <c:pt idx="660">
                  <c:v>1011</c:v>
                </c:pt>
                <c:pt idx="661">
                  <c:v>1012</c:v>
                </c:pt>
                <c:pt idx="662">
                  <c:v>1011</c:v>
                </c:pt>
                <c:pt idx="663">
                  <c:v>1011</c:v>
                </c:pt>
                <c:pt idx="664">
                  <c:v>1011</c:v>
                </c:pt>
                <c:pt idx="665">
                  <c:v>1011</c:v>
                </c:pt>
                <c:pt idx="666">
                  <c:v>1010</c:v>
                </c:pt>
                <c:pt idx="667">
                  <c:v>1009</c:v>
                </c:pt>
                <c:pt idx="668">
                  <c:v>1008</c:v>
                </c:pt>
                <c:pt idx="669">
                  <c:v>1009</c:v>
                </c:pt>
                <c:pt idx="670">
                  <c:v>1009</c:v>
                </c:pt>
                <c:pt idx="671">
                  <c:v>1009</c:v>
                </c:pt>
                <c:pt idx="672">
                  <c:v>1009</c:v>
                </c:pt>
                <c:pt idx="673">
                  <c:v>1009</c:v>
                </c:pt>
                <c:pt idx="674">
                  <c:v>1009</c:v>
                </c:pt>
                <c:pt idx="675">
                  <c:v>1009</c:v>
                </c:pt>
                <c:pt idx="676">
                  <c:v>1009</c:v>
                </c:pt>
                <c:pt idx="677">
                  <c:v>1009</c:v>
                </c:pt>
                <c:pt idx="678">
                  <c:v>1006</c:v>
                </c:pt>
                <c:pt idx="679">
                  <c:v>1006</c:v>
                </c:pt>
                <c:pt idx="680">
                  <c:v>1004</c:v>
                </c:pt>
                <c:pt idx="681">
                  <c:v>1002</c:v>
                </c:pt>
                <c:pt idx="682">
                  <c:v>999</c:v>
                </c:pt>
                <c:pt idx="683">
                  <c:v>994</c:v>
                </c:pt>
                <c:pt idx="684">
                  <c:v>991</c:v>
                </c:pt>
                <c:pt idx="685">
                  <c:v>991</c:v>
                </c:pt>
                <c:pt idx="686">
                  <c:v>991</c:v>
                </c:pt>
                <c:pt idx="687">
                  <c:v>992</c:v>
                </c:pt>
                <c:pt idx="688">
                  <c:v>990</c:v>
                </c:pt>
                <c:pt idx="689">
                  <c:v>989</c:v>
                </c:pt>
                <c:pt idx="690">
                  <c:v>987</c:v>
                </c:pt>
                <c:pt idx="691">
                  <c:v>985</c:v>
                </c:pt>
                <c:pt idx="692">
                  <c:v>985</c:v>
                </c:pt>
                <c:pt idx="693">
                  <c:v>985</c:v>
                </c:pt>
                <c:pt idx="694">
                  <c:v>980</c:v>
                </c:pt>
                <c:pt idx="695">
                  <c:v>977</c:v>
                </c:pt>
                <c:pt idx="696">
                  <c:v>975</c:v>
                </c:pt>
                <c:pt idx="697">
                  <c:v>975</c:v>
                </c:pt>
                <c:pt idx="698">
                  <c:v>972</c:v>
                </c:pt>
                <c:pt idx="699">
                  <c:v>972</c:v>
                </c:pt>
                <c:pt idx="700">
                  <c:v>972</c:v>
                </c:pt>
                <c:pt idx="701">
                  <c:v>972</c:v>
                </c:pt>
                <c:pt idx="702">
                  <c:v>970</c:v>
                </c:pt>
                <c:pt idx="703">
                  <c:v>967</c:v>
                </c:pt>
                <c:pt idx="704">
                  <c:v>966</c:v>
                </c:pt>
                <c:pt idx="705">
                  <c:v>965</c:v>
                </c:pt>
                <c:pt idx="706">
                  <c:v>964</c:v>
                </c:pt>
                <c:pt idx="707">
                  <c:v>965</c:v>
                </c:pt>
                <c:pt idx="708">
                  <c:v>964</c:v>
                </c:pt>
                <c:pt idx="709">
                  <c:v>963</c:v>
                </c:pt>
                <c:pt idx="710">
                  <c:v>961</c:v>
                </c:pt>
                <c:pt idx="711">
                  <c:v>961</c:v>
                </c:pt>
                <c:pt idx="712">
                  <c:v>961</c:v>
                </c:pt>
                <c:pt idx="713">
                  <c:v>961</c:v>
                </c:pt>
                <c:pt idx="714">
                  <c:v>961</c:v>
                </c:pt>
                <c:pt idx="715">
                  <c:v>961</c:v>
                </c:pt>
                <c:pt idx="716">
                  <c:v>960</c:v>
                </c:pt>
                <c:pt idx="717">
                  <c:v>962</c:v>
                </c:pt>
                <c:pt idx="718">
                  <c:v>962</c:v>
                </c:pt>
                <c:pt idx="719">
                  <c:v>962</c:v>
                </c:pt>
                <c:pt idx="720">
                  <c:v>962</c:v>
                </c:pt>
                <c:pt idx="721">
                  <c:v>962</c:v>
                </c:pt>
                <c:pt idx="722">
                  <c:v>963</c:v>
                </c:pt>
                <c:pt idx="723">
                  <c:v>963</c:v>
                </c:pt>
                <c:pt idx="724">
                  <c:v>962</c:v>
                </c:pt>
                <c:pt idx="725">
                  <c:v>960</c:v>
                </c:pt>
                <c:pt idx="726">
                  <c:v>959</c:v>
                </c:pt>
                <c:pt idx="727">
                  <c:v>959</c:v>
                </c:pt>
                <c:pt idx="728">
                  <c:v>959</c:v>
                </c:pt>
                <c:pt idx="729">
                  <c:v>958</c:v>
                </c:pt>
                <c:pt idx="730">
                  <c:v>957</c:v>
                </c:pt>
                <c:pt idx="731">
                  <c:v>958</c:v>
                </c:pt>
                <c:pt idx="732">
                  <c:v>958</c:v>
                </c:pt>
                <c:pt idx="733">
                  <c:v>957</c:v>
                </c:pt>
                <c:pt idx="734">
                  <c:v>957</c:v>
                </c:pt>
                <c:pt idx="735">
                  <c:v>957</c:v>
                </c:pt>
                <c:pt idx="736">
                  <c:v>957</c:v>
                </c:pt>
                <c:pt idx="737">
                  <c:v>956</c:v>
                </c:pt>
                <c:pt idx="738">
                  <c:v>955</c:v>
                </c:pt>
                <c:pt idx="739">
                  <c:v>955</c:v>
                </c:pt>
                <c:pt idx="740">
                  <c:v>956</c:v>
                </c:pt>
                <c:pt idx="741">
                  <c:v>956</c:v>
                </c:pt>
                <c:pt idx="742">
                  <c:v>956</c:v>
                </c:pt>
                <c:pt idx="743">
                  <c:v>954</c:v>
                </c:pt>
                <c:pt idx="744">
                  <c:v>954</c:v>
                </c:pt>
                <c:pt idx="745">
                  <c:v>954</c:v>
                </c:pt>
                <c:pt idx="746">
                  <c:v>954</c:v>
                </c:pt>
                <c:pt idx="747">
                  <c:v>954</c:v>
                </c:pt>
                <c:pt idx="748">
                  <c:v>954</c:v>
                </c:pt>
                <c:pt idx="749">
                  <c:v>954</c:v>
                </c:pt>
                <c:pt idx="750">
                  <c:v>953</c:v>
                </c:pt>
                <c:pt idx="751">
                  <c:v>953</c:v>
                </c:pt>
                <c:pt idx="752">
                  <c:v>953</c:v>
                </c:pt>
                <c:pt idx="753">
                  <c:v>953</c:v>
                </c:pt>
                <c:pt idx="754">
                  <c:v>954</c:v>
                </c:pt>
                <c:pt idx="755">
                  <c:v>954</c:v>
                </c:pt>
                <c:pt idx="756">
                  <c:v>954</c:v>
                </c:pt>
                <c:pt idx="757">
                  <c:v>955</c:v>
                </c:pt>
                <c:pt idx="758">
                  <c:v>956</c:v>
                </c:pt>
                <c:pt idx="759">
                  <c:v>956</c:v>
                </c:pt>
                <c:pt idx="760">
                  <c:v>957</c:v>
                </c:pt>
                <c:pt idx="761">
                  <c:v>956</c:v>
                </c:pt>
                <c:pt idx="762">
                  <c:v>956</c:v>
                </c:pt>
                <c:pt idx="763">
                  <c:v>956</c:v>
                </c:pt>
                <c:pt idx="764">
                  <c:v>956</c:v>
                </c:pt>
                <c:pt idx="765">
                  <c:v>955</c:v>
                </c:pt>
                <c:pt idx="766">
                  <c:v>955</c:v>
                </c:pt>
                <c:pt idx="767">
                  <c:v>953</c:v>
                </c:pt>
                <c:pt idx="768">
                  <c:v>952</c:v>
                </c:pt>
                <c:pt idx="769">
                  <c:v>952</c:v>
                </c:pt>
                <c:pt idx="770">
                  <c:v>952</c:v>
                </c:pt>
                <c:pt idx="771">
                  <c:v>950</c:v>
                </c:pt>
                <c:pt idx="772">
                  <c:v>948</c:v>
                </c:pt>
                <c:pt idx="773">
                  <c:v>947</c:v>
                </c:pt>
                <c:pt idx="774">
                  <c:v>945</c:v>
                </c:pt>
                <c:pt idx="775">
                  <c:v>945</c:v>
                </c:pt>
                <c:pt idx="776">
                  <c:v>945</c:v>
                </c:pt>
                <c:pt idx="777">
                  <c:v>945</c:v>
                </c:pt>
                <c:pt idx="778">
                  <c:v>943</c:v>
                </c:pt>
                <c:pt idx="779">
                  <c:v>942</c:v>
                </c:pt>
                <c:pt idx="780">
                  <c:v>943</c:v>
                </c:pt>
                <c:pt idx="781">
                  <c:v>942</c:v>
                </c:pt>
                <c:pt idx="782">
                  <c:v>942</c:v>
                </c:pt>
                <c:pt idx="783">
                  <c:v>942</c:v>
                </c:pt>
                <c:pt idx="784">
                  <c:v>942</c:v>
                </c:pt>
                <c:pt idx="785">
                  <c:v>941</c:v>
                </c:pt>
                <c:pt idx="786">
                  <c:v>942</c:v>
                </c:pt>
                <c:pt idx="787">
                  <c:v>943</c:v>
                </c:pt>
                <c:pt idx="788">
                  <c:v>944</c:v>
                </c:pt>
                <c:pt idx="789">
                  <c:v>946</c:v>
                </c:pt>
                <c:pt idx="790">
                  <c:v>946</c:v>
                </c:pt>
                <c:pt idx="791">
                  <c:v>946</c:v>
                </c:pt>
                <c:pt idx="792">
                  <c:v>946</c:v>
                </c:pt>
                <c:pt idx="793">
                  <c:v>946</c:v>
                </c:pt>
                <c:pt idx="794">
                  <c:v>945</c:v>
                </c:pt>
                <c:pt idx="795">
                  <c:v>944</c:v>
                </c:pt>
                <c:pt idx="796">
                  <c:v>944</c:v>
                </c:pt>
                <c:pt idx="797">
                  <c:v>944</c:v>
                </c:pt>
                <c:pt idx="798">
                  <c:v>944</c:v>
                </c:pt>
                <c:pt idx="799">
                  <c:v>943</c:v>
                </c:pt>
                <c:pt idx="800">
                  <c:v>943</c:v>
                </c:pt>
                <c:pt idx="801">
                  <c:v>944</c:v>
                </c:pt>
                <c:pt idx="802">
                  <c:v>944</c:v>
                </c:pt>
                <c:pt idx="803">
                  <c:v>944</c:v>
                </c:pt>
                <c:pt idx="804">
                  <c:v>944</c:v>
                </c:pt>
                <c:pt idx="805">
                  <c:v>944</c:v>
                </c:pt>
                <c:pt idx="806">
                  <c:v>944</c:v>
                </c:pt>
                <c:pt idx="807">
                  <c:v>944</c:v>
                </c:pt>
                <c:pt idx="808">
                  <c:v>944</c:v>
                </c:pt>
                <c:pt idx="809">
                  <c:v>944</c:v>
                </c:pt>
                <c:pt idx="810">
                  <c:v>944</c:v>
                </c:pt>
                <c:pt idx="811">
                  <c:v>944</c:v>
                </c:pt>
                <c:pt idx="812">
                  <c:v>946</c:v>
                </c:pt>
                <c:pt idx="813">
                  <c:v>949</c:v>
                </c:pt>
                <c:pt idx="814">
                  <c:v>948</c:v>
                </c:pt>
                <c:pt idx="815">
                  <c:v>948</c:v>
                </c:pt>
                <c:pt idx="816">
                  <c:v>948</c:v>
                </c:pt>
                <c:pt idx="817">
                  <c:v>948</c:v>
                </c:pt>
                <c:pt idx="818">
                  <c:v>948</c:v>
                </c:pt>
                <c:pt idx="819">
                  <c:v>948</c:v>
                </c:pt>
                <c:pt idx="820">
                  <c:v>947</c:v>
                </c:pt>
                <c:pt idx="821">
                  <c:v>947</c:v>
                </c:pt>
                <c:pt idx="822">
                  <c:v>947</c:v>
                </c:pt>
                <c:pt idx="823">
                  <c:v>946</c:v>
                </c:pt>
                <c:pt idx="824">
                  <c:v>947</c:v>
                </c:pt>
                <c:pt idx="825">
                  <c:v>946</c:v>
                </c:pt>
                <c:pt idx="826">
                  <c:v>946</c:v>
                </c:pt>
                <c:pt idx="827">
                  <c:v>946</c:v>
                </c:pt>
                <c:pt idx="828">
                  <c:v>945</c:v>
                </c:pt>
                <c:pt idx="829">
                  <c:v>943</c:v>
                </c:pt>
                <c:pt idx="830">
                  <c:v>944</c:v>
                </c:pt>
                <c:pt idx="831">
                  <c:v>944</c:v>
                </c:pt>
                <c:pt idx="832">
                  <c:v>943</c:v>
                </c:pt>
                <c:pt idx="833">
                  <c:v>943</c:v>
                </c:pt>
                <c:pt idx="834">
                  <c:v>943</c:v>
                </c:pt>
                <c:pt idx="835">
                  <c:v>943</c:v>
                </c:pt>
                <c:pt idx="836">
                  <c:v>941</c:v>
                </c:pt>
                <c:pt idx="837">
                  <c:v>942</c:v>
                </c:pt>
                <c:pt idx="838">
                  <c:v>940</c:v>
                </c:pt>
                <c:pt idx="839">
                  <c:v>940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942</c:v>
                </c:pt>
                <c:pt idx="844">
                  <c:v>942</c:v>
                </c:pt>
                <c:pt idx="845">
                  <c:v>940</c:v>
                </c:pt>
                <c:pt idx="846">
                  <c:v>939</c:v>
                </c:pt>
                <c:pt idx="847">
                  <c:v>939</c:v>
                </c:pt>
                <c:pt idx="848">
                  <c:v>937</c:v>
                </c:pt>
                <c:pt idx="849">
                  <c:v>935</c:v>
                </c:pt>
                <c:pt idx="850">
                  <c:v>932</c:v>
                </c:pt>
                <c:pt idx="851">
                  <c:v>931</c:v>
                </c:pt>
                <c:pt idx="852">
                  <c:v>931</c:v>
                </c:pt>
                <c:pt idx="853">
                  <c:v>931</c:v>
                </c:pt>
                <c:pt idx="854">
                  <c:v>931</c:v>
                </c:pt>
                <c:pt idx="855">
                  <c:v>932</c:v>
                </c:pt>
                <c:pt idx="856">
                  <c:v>933</c:v>
                </c:pt>
                <c:pt idx="857">
                  <c:v>934</c:v>
                </c:pt>
                <c:pt idx="858">
                  <c:v>933</c:v>
                </c:pt>
                <c:pt idx="859">
                  <c:v>933</c:v>
                </c:pt>
                <c:pt idx="860">
                  <c:v>933</c:v>
                </c:pt>
                <c:pt idx="861">
                  <c:v>933</c:v>
                </c:pt>
                <c:pt idx="862">
                  <c:v>935</c:v>
                </c:pt>
                <c:pt idx="863">
                  <c:v>936</c:v>
                </c:pt>
                <c:pt idx="864">
                  <c:v>937</c:v>
                </c:pt>
                <c:pt idx="865">
                  <c:v>939</c:v>
                </c:pt>
                <c:pt idx="866">
                  <c:v>939</c:v>
                </c:pt>
                <c:pt idx="867">
                  <c:v>939</c:v>
                </c:pt>
                <c:pt idx="868">
                  <c:v>940</c:v>
                </c:pt>
                <c:pt idx="869">
                  <c:v>942</c:v>
                </c:pt>
                <c:pt idx="870">
                  <c:v>943</c:v>
                </c:pt>
                <c:pt idx="871">
                  <c:v>943</c:v>
                </c:pt>
                <c:pt idx="872">
                  <c:v>944</c:v>
                </c:pt>
                <c:pt idx="873">
                  <c:v>946</c:v>
                </c:pt>
                <c:pt idx="874">
                  <c:v>946</c:v>
                </c:pt>
                <c:pt idx="875">
                  <c:v>946</c:v>
                </c:pt>
                <c:pt idx="876">
                  <c:v>949</c:v>
                </c:pt>
                <c:pt idx="877">
                  <c:v>948</c:v>
                </c:pt>
                <c:pt idx="878">
                  <c:v>946</c:v>
                </c:pt>
                <c:pt idx="879">
                  <c:v>946</c:v>
                </c:pt>
                <c:pt idx="880">
                  <c:v>948</c:v>
                </c:pt>
                <c:pt idx="881">
                  <c:v>947</c:v>
                </c:pt>
                <c:pt idx="882">
                  <c:v>948</c:v>
                </c:pt>
                <c:pt idx="883">
                  <c:v>948</c:v>
                </c:pt>
                <c:pt idx="884">
                  <c:v>949</c:v>
                </c:pt>
                <c:pt idx="885">
                  <c:v>949</c:v>
                </c:pt>
                <c:pt idx="886">
                  <c:v>949</c:v>
                </c:pt>
                <c:pt idx="887">
                  <c:v>949</c:v>
                </c:pt>
                <c:pt idx="888">
                  <c:v>949</c:v>
                </c:pt>
                <c:pt idx="889">
                  <c:v>949</c:v>
                </c:pt>
                <c:pt idx="890">
                  <c:v>948</c:v>
                </c:pt>
                <c:pt idx="891">
                  <c:v>949</c:v>
                </c:pt>
                <c:pt idx="892">
                  <c:v>948</c:v>
                </c:pt>
                <c:pt idx="893">
                  <c:v>948</c:v>
                </c:pt>
                <c:pt idx="894">
                  <c:v>948</c:v>
                </c:pt>
                <c:pt idx="895">
                  <c:v>948</c:v>
                </c:pt>
                <c:pt idx="896">
                  <c:v>948</c:v>
                </c:pt>
                <c:pt idx="897">
                  <c:v>948</c:v>
                </c:pt>
                <c:pt idx="898">
                  <c:v>951</c:v>
                </c:pt>
                <c:pt idx="899">
                  <c:v>951</c:v>
                </c:pt>
                <c:pt idx="900">
                  <c:v>951</c:v>
                </c:pt>
                <c:pt idx="901">
                  <c:v>952</c:v>
                </c:pt>
                <c:pt idx="902">
                  <c:v>952</c:v>
                </c:pt>
                <c:pt idx="903">
                  <c:v>952</c:v>
                </c:pt>
                <c:pt idx="904">
                  <c:v>957</c:v>
                </c:pt>
                <c:pt idx="905">
                  <c:v>957</c:v>
                </c:pt>
                <c:pt idx="906">
                  <c:v>958</c:v>
                </c:pt>
                <c:pt idx="907">
                  <c:v>956</c:v>
                </c:pt>
                <c:pt idx="908">
                  <c:v>955</c:v>
                </c:pt>
                <c:pt idx="909">
                  <c:v>956</c:v>
                </c:pt>
                <c:pt idx="910">
                  <c:v>956</c:v>
                </c:pt>
                <c:pt idx="911">
                  <c:v>956</c:v>
                </c:pt>
                <c:pt idx="912">
                  <c:v>959</c:v>
                </c:pt>
                <c:pt idx="913">
                  <c:v>959</c:v>
                </c:pt>
                <c:pt idx="914">
                  <c:v>960</c:v>
                </c:pt>
                <c:pt idx="915">
                  <c:v>959</c:v>
                </c:pt>
                <c:pt idx="916">
                  <c:v>959</c:v>
                </c:pt>
                <c:pt idx="917">
                  <c:v>959</c:v>
                </c:pt>
                <c:pt idx="918">
                  <c:v>957</c:v>
                </c:pt>
                <c:pt idx="919">
                  <c:v>956</c:v>
                </c:pt>
                <c:pt idx="920">
                  <c:v>955</c:v>
                </c:pt>
                <c:pt idx="921">
                  <c:v>955</c:v>
                </c:pt>
                <c:pt idx="922">
                  <c:v>956</c:v>
                </c:pt>
                <c:pt idx="923">
                  <c:v>956</c:v>
                </c:pt>
                <c:pt idx="924">
                  <c:v>956</c:v>
                </c:pt>
                <c:pt idx="925">
                  <c:v>956</c:v>
                </c:pt>
                <c:pt idx="926">
                  <c:v>955</c:v>
                </c:pt>
                <c:pt idx="927">
                  <c:v>955</c:v>
                </c:pt>
                <c:pt idx="928">
                  <c:v>955</c:v>
                </c:pt>
                <c:pt idx="929">
                  <c:v>954</c:v>
                </c:pt>
                <c:pt idx="930">
                  <c:v>954</c:v>
                </c:pt>
                <c:pt idx="931">
                  <c:v>954</c:v>
                </c:pt>
                <c:pt idx="932">
                  <c:v>953</c:v>
                </c:pt>
                <c:pt idx="933">
                  <c:v>952</c:v>
                </c:pt>
                <c:pt idx="934">
                  <c:v>952</c:v>
                </c:pt>
                <c:pt idx="935">
                  <c:v>952</c:v>
                </c:pt>
                <c:pt idx="936">
                  <c:v>951</c:v>
                </c:pt>
                <c:pt idx="937">
                  <c:v>951</c:v>
                </c:pt>
                <c:pt idx="938">
                  <c:v>951</c:v>
                </c:pt>
                <c:pt idx="939">
                  <c:v>950</c:v>
                </c:pt>
                <c:pt idx="940">
                  <c:v>949</c:v>
                </c:pt>
                <c:pt idx="941">
                  <c:v>947</c:v>
                </c:pt>
                <c:pt idx="942">
                  <c:v>947</c:v>
                </c:pt>
                <c:pt idx="943">
                  <c:v>948</c:v>
                </c:pt>
                <c:pt idx="944">
                  <c:v>948</c:v>
                </c:pt>
                <c:pt idx="945">
                  <c:v>948</c:v>
                </c:pt>
                <c:pt idx="946">
                  <c:v>943</c:v>
                </c:pt>
                <c:pt idx="947">
                  <c:v>943</c:v>
                </c:pt>
                <c:pt idx="948">
                  <c:v>942</c:v>
                </c:pt>
                <c:pt idx="949">
                  <c:v>942</c:v>
                </c:pt>
                <c:pt idx="950">
                  <c:v>942</c:v>
                </c:pt>
                <c:pt idx="951">
                  <c:v>942</c:v>
                </c:pt>
                <c:pt idx="952">
                  <c:v>942</c:v>
                </c:pt>
                <c:pt idx="953">
                  <c:v>942</c:v>
                </c:pt>
                <c:pt idx="954">
                  <c:v>939</c:v>
                </c:pt>
                <c:pt idx="955">
                  <c:v>936</c:v>
                </c:pt>
                <c:pt idx="956">
                  <c:v>936</c:v>
                </c:pt>
                <c:pt idx="957">
                  <c:v>937</c:v>
                </c:pt>
                <c:pt idx="958">
                  <c:v>936</c:v>
                </c:pt>
                <c:pt idx="959">
                  <c:v>936</c:v>
                </c:pt>
                <c:pt idx="960">
                  <c:v>935</c:v>
                </c:pt>
                <c:pt idx="961">
                  <c:v>933</c:v>
                </c:pt>
                <c:pt idx="962">
                  <c:v>932</c:v>
                </c:pt>
                <c:pt idx="963">
                  <c:v>930</c:v>
                </c:pt>
                <c:pt idx="964">
                  <c:v>929</c:v>
                </c:pt>
                <c:pt idx="965">
                  <c:v>928</c:v>
                </c:pt>
                <c:pt idx="966">
                  <c:v>928</c:v>
                </c:pt>
                <c:pt idx="967">
                  <c:v>927</c:v>
                </c:pt>
                <c:pt idx="968">
                  <c:v>926</c:v>
                </c:pt>
                <c:pt idx="969">
                  <c:v>924</c:v>
                </c:pt>
                <c:pt idx="970">
                  <c:v>921</c:v>
                </c:pt>
                <c:pt idx="971">
                  <c:v>921</c:v>
                </c:pt>
                <c:pt idx="972">
                  <c:v>921</c:v>
                </c:pt>
                <c:pt idx="973">
                  <c:v>921</c:v>
                </c:pt>
                <c:pt idx="974">
                  <c:v>919</c:v>
                </c:pt>
                <c:pt idx="975">
                  <c:v>915</c:v>
                </c:pt>
                <c:pt idx="976">
                  <c:v>915</c:v>
                </c:pt>
                <c:pt idx="977">
                  <c:v>915</c:v>
                </c:pt>
                <c:pt idx="978">
                  <c:v>914</c:v>
                </c:pt>
                <c:pt idx="979">
                  <c:v>913</c:v>
                </c:pt>
                <c:pt idx="980">
                  <c:v>913</c:v>
                </c:pt>
                <c:pt idx="981">
                  <c:v>912</c:v>
                </c:pt>
                <c:pt idx="982">
                  <c:v>908</c:v>
                </c:pt>
                <c:pt idx="983">
                  <c:v>906</c:v>
                </c:pt>
                <c:pt idx="984">
                  <c:v>905</c:v>
                </c:pt>
                <c:pt idx="985">
                  <c:v>906</c:v>
                </c:pt>
                <c:pt idx="986">
                  <c:v>906</c:v>
                </c:pt>
                <c:pt idx="987">
                  <c:v>906</c:v>
                </c:pt>
                <c:pt idx="988">
                  <c:v>904</c:v>
                </c:pt>
                <c:pt idx="989">
                  <c:v>902</c:v>
                </c:pt>
                <c:pt idx="990">
                  <c:v>900</c:v>
                </c:pt>
                <c:pt idx="991">
                  <c:v>899</c:v>
                </c:pt>
                <c:pt idx="992">
                  <c:v>899</c:v>
                </c:pt>
                <c:pt idx="993">
                  <c:v>899</c:v>
                </c:pt>
                <c:pt idx="994">
                  <c:v>899</c:v>
                </c:pt>
                <c:pt idx="995">
                  <c:v>898</c:v>
                </c:pt>
                <c:pt idx="996">
                  <c:v>896</c:v>
                </c:pt>
                <c:pt idx="997">
                  <c:v>897</c:v>
                </c:pt>
                <c:pt idx="998">
                  <c:v>897</c:v>
                </c:pt>
                <c:pt idx="999">
                  <c:v>895</c:v>
                </c:pt>
                <c:pt idx="1000">
                  <c:v>895</c:v>
                </c:pt>
                <c:pt idx="1001">
                  <c:v>895</c:v>
                </c:pt>
                <c:pt idx="1002">
                  <c:v>896</c:v>
                </c:pt>
                <c:pt idx="1003">
                  <c:v>896</c:v>
                </c:pt>
                <c:pt idx="1004">
                  <c:v>897</c:v>
                </c:pt>
                <c:pt idx="1005">
                  <c:v>895</c:v>
                </c:pt>
                <c:pt idx="1006">
                  <c:v>896</c:v>
                </c:pt>
                <c:pt idx="1007">
                  <c:v>896</c:v>
                </c:pt>
                <c:pt idx="1008">
                  <c:v>896</c:v>
                </c:pt>
                <c:pt idx="1009">
                  <c:v>894</c:v>
                </c:pt>
                <c:pt idx="1010">
                  <c:v>892</c:v>
                </c:pt>
                <c:pt idx="1011">
                  <c:v>889</c:v>
                </c:pt>
                <c:pt idx="1012">
                  <c:v>887</c:v>
                </c:pt>
                <c:pt idx="1013">
                  <c:v>885</c:v>
                </c:pt>
                <c:pt idx="1014">
                  <c:v>885</c:v>
                </c:pt>
                <c:pt idx="1015">
                  <c:v>885</c:v>
                </c:pt>
                <c:pt idx="1016">
                  <c:v>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8-4FEE-BEB5-DBCE79E45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114800"/>
        <c:axId val="239120080"/>
      </c:lineChart>
      <c:dateAx>
        <c:axId val="239114800"/>
        <c:scaling>
          <c:orientation val="minMax"/>
          <c:min val="44813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239120080"/>
        <c:crosses val="autoZero"/>
        <c:auto val="1"/>
        <c:lblOffset val="100"/>
        <c:baseTimeUnit val="days"/>
        <c:majorUnit val="45"/>
        <c:majorTimeUnit val="days"/>
      </c:dateAx>
      <c:valAx>
        <c:axId val="239120080"/>
        <c:scaling>
          <c:orientation val="minMax"/>
          <c:max val="1150"/>
          <c:min val="800"/>
        </c:scaling>
        <c:delete val="0"/>
        <c:axPos val="l"/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2391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61969123938248"/>
          <c:y val="0.15841119018776501"/>
          <c:w val="0.84078657490648312"/>
          <c:h val="0.61201041338411011"/>
        </c:manualLayout>
      </c:layout>
      <c:lineChart>
        <c:grouping val="standard"/>
        <c:varyColors val="0"/>
        <c:ser>
          <c:idx val="0"/>
          <c:order val="0"/>
          <c:tx>
            <c:strRef>
              <c:f>bpi!$B$16</c:f>
              <c:strCache>
                <c:ptCount val="1"/>
                <c:pt idx="0">
                  <c:v>综合指数:大宗商品价格BPI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413"/>
              <c:layout>
                <c:manualLayout>
                  <c:x val="-6.9419396976662259E-2"/>
                  <c:y val="-0.15102187286096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2BD-4E8F-9DE9-034535E17141}"/>
                </c:ext>
              </c:extLst>
            </c:dLbl>
            <c:dLbl>
              <c:idx val="4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8AC-42A8-A18A-F0399A825E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bpi!$A$648:$A$1083</c:f>
              <c:numCache>
                <c:formatCode>yyyy\-mm\-dd;@</c:formatCode>
                <c:ptCount val="436"/>
                <c:pt idx="0">
                  <c:v>45157</c:v>
                </c:pt>
                <c:pt idx="1">
                  <c:v>45158</c:v>
                </c:pt>
                <c:pt idx="2">
                  <c:v>45159</c:v>
                </c:pt>
                <c:pt idx="3">
                  <c:v>45160</c:v>
                </c:pt>
                <c:pt idx="4">
                  <c:v>45161</c:v>
                </c:pt>
                <c:pt idx="5">
                  <c:v>45162</c:v>
                </c:pt>
                <c:pt idx="6">
                  <c:v>45163</c:v>
                </c:pt>
                <c:pt idx="7">
                  <c:v>45164</c:v>
                </c:pt>
                <c:pt idx="8">
                  <c:v>45165</c:v>
                </c:pt>
                <c:pt idx="9">
                  <c:v>45166</c:v>
                </c:pt>
                <c:pt idx="10">
                  <c:v>45167</c:v>
                </c:pt>
                <c:pt idx="11">
                  <c:v>45168</c:v>
                </c:pt>
                <c:pt idx="12">
                  <c:v>45169</c:v>
                </c:pt>
                <c:pt idx="13">
                  <c:v>45170</c:v>
                </c:pt>
                <c:pt idx="14">
                  <c:v>45171</c:v>
                </c:pt>
                <c:pt idx="15">
                  <c:v>45172</c:v>
                </c:pt>
                <c:pt idx="16">
                  <c:v>45173</c:v>
                </c:pt>
                <c:pt idx="17">
                  <c:v>45174</c:v>
                </c:pt>
                <c:pt idx="18">
                  <c:v>45175</c:v>
                </c:pt>
                <c:pt idx="19">
                  <c:v>45176</c:v>
                </c:pt>
                <c:pt idx="20">
                  <c:v>45177</c:v>
                </c:pt>
                <c:pt idx="21">
                  <c:v>45178</c:v>
                </c:pt>
                <c:pt idx="22">
                  <c:v>45179</c:v>
                </c:pt>
                <c:pt idx="23">
                  <c:v>45180</c:v>
                </c:pt>
                <c:pt idx="24">
                  <c:v>45181</c:v>
                </c:pt>
                <c:pt idx="25">
                  <c:v>45182</c:v>
                </c:pt>
                <c:pt idx="26">
                  <c:v>45183</c:v>
                </c:pt>
                <c:pt idx="27">
                  <c:v>45184</c:v>
                </c:pt>
                <c:pt idx="28">
                  <c:v>45185</c:v>
                </c:pt>
                <c:pt idx="29">
                  <c:v>45186</c:v>
                </c:pt>
                <c:pt idx="30">
                  <c:v>45187</c:v>
                </c:pt>
                <c:pt idx="31">
                  <c:v>45188</c:v>
                </c:pt>
                <c:pt idx="32">
                  <c:v>45189</c:v>
                </c:pt>
                <c:pt idx="33">
                  <c:v>45190</c:v>
                </c:pt>
                <c:pt idx="34">
                  <c:v>45191</c:v>
                </c:pt>
                <c:pt idx="35">
                  <c:v>45192</c:v>
                </c:pt>
                <c:pt idx="36">
                  <c:v>45193</c:v>
                </c:pt>
                <c:pt idx="37">
                  <c:v>45194</c:v>
                </c:pt>
                <c:pt idx="38">
                  <c:v>45195</c:v>
                </c:pt>
                <c:pt idx="39">
                  <c:v>45196</c:v>
                </c:pt>
                <c:pt idx="40">
                  <c:v>45197</c:v>
                </c:pt>
                <c:pt idx="41">
                  <c:v>45198</c:v>
                </c:pt>
                <c:pt idx="42">
                  <c:v>45199</c:v>
                </c:pt>
                <c:pt idx="43">
                  <c:v>45200</c:v>
                </c:pt>
                <c:pt idx="44">
                  <c:v>45201</c:v>
                </c:pt>
                <c:pt idx="45">
                  <c:v>45202</c:v>
                </c:pt>
                <c:pt idx="46">
                  <c:v>45203</c:v>
                </c:pt>
                <c:pt idx="47">
                  <c:v>45204</c:v>
                </c:pt>
                <c:pt idx="48">
                  <c:v>45205</c:v>
                </c:pt>
                <c:pt idx="49">
                  <c:v>45206</c:v>
                </c:pt>
                <c:pt idx="50">
                  <c:v>45207</c:v>
                </c:pt>
                <c:pt idx="51">
                  <c:v>45208</c:v>
                </c:pt>
                <c:pt idx="52">
                  <c:v>45209</c:v>
                </c:pt>
                <c:pt idx="53">
                  <c:v>45210</c:v>
                </c:pt>
                <c:pt idx="54">
                  <c:v>45211</c:v>
                </c:pt>
                <c:pt idx="55">
                  <c:v>45212</c:v>
                </c:pt>
                <c:pt idx="56">
                  <c:v>45213</c:v>
                </c:pt>
                <c:pt idx="57">
                  <c:v>45214</c:v>
                </c:pt>
                <c:pt idx="58">
                  <c:v>45215</c:v>
                </c:pt>
                <c:pt idx="59">
                  <c:v>45216</c:v>
                </c:pt>
                <c:pt idx="60">
                  <c:v>45217</c:v>
                </c:pt>
                <c:pt idx="61">
                  <c:v>45218</c:v>
                </c:pt>
                <c:pt idx="62">
                  <c:v>45219</c:v>
                </c:pt>
                <c:pt idx="63">
                  <c:v>45220</c:v>
                </c:pt>
                <c:pt idx="64">
                  <c:v>45221</c:v>
                </c:pt>
                <c:pt idx="65">
                  <c:v>45222</c:v>
                </c:pt>
                <c:pt idx="66">
                  <c:v>45223</c:v>
                </c:pt>
                <c:pt idx="67">
                  <c:v>45224</c:v>
                </c:pt>
                <c:pt idx="68">
                  <c:v>45225</c:v>
                </c:pt>
                <c:pt idx="69">
                  <c:v>45226</c:v>
                </c:pt>
                <c:pt idx="70">
                  <c:v>45227</c:v>
                </c:pt>
                <c:pt idx="71">
                  <c:v>45228</c:v>
                </c:pt>
                <c:pt idx="72">
                  <c:v>45229</c:v>
                </c:pt>
                <c:pt idx="73">
                  <c:v>45230</c:v>
                </c:pt>
                <c:pt idx="74">
                  <c:v>45231</c:v>
                </c:pt>
                <c:pt idx="75">
                  <c:v>45232</c:v>
                </c:pt>
                <c:pt idx="76">
                  <c:v>45233</c:v>
                </c:pt>
                <c:pt idx="77">
                  <c:v>45234</c:v>
                </c:pt>
                <c:pt idx="78">
                  <c:v>45235</c:v>
                </c:pt>
                <c:pt idx="79">
                  <c:v>45236</c:v>
                </c:pt>
                <c:pt idx="80">
                  <c:v>45237</c:v>
                </c:pt>
                <c:pt idx="81">
                  <c:v>45238</c:v>
                </c:pt>
                <c:pt idx="82">
                  <c:v>45239</c:v>
                </c:pt>
                <c:pt idx="83">
                  <c:v>45240</c:v>
                </c:pt>
                <c:pt idx="84">
                  <c:v>45241</c:v>
                </c:pt>
                <c:pt idx="85">
                  <c:v>45242</c:v>
                </c:pt>
                <c:pt idx="86">
                  <c:v>45243</c:v>
                </c:pt>
                <c:pt idx="87">
                  <c:v>45244</c:v>
                </c:pt>
                <c:pt idx="88">
                  <c:v>45245</c:v>
                </c:pt>
                <c:pt idx="89">
                  <c:v>45246</c:v>
                </c:pt>
                <c:pt idx="90">
                  <c:v>45247</c:v>
                </c:pt>
                <c:pt idx="91">
                  <c:v>45248</c:v>
                </c:pt>
                <c:pt idx="92">
                  <c:v>45249</c:v>
                </c:pt>
                <c:pt idx="93">
                  <c:v>45250</c:v>
                </c:pt>
                <c:pt idx="94">
                  <c:v>45251</c:v>
                </c:pt>
                <c:pt idx="95">
                  <c:v>45252</c:v>
                </c:pt>
                <c:pt idx="96">
                  <c:v>45253</c:v>
                </c:pt>
                <c:pt idx="97">
                  <c:v>45254</c:v>
                </c:pt>
                <c:pt idx="98">
                  <c:v>45255</c:v>
                </c:pt>
                <c:pt idx="99">
                  <c:v>45256</c:v>
                </c:pt>
                <c:pt idx="100">
                  <c:v>45257</c:v>
                </c:pt>
                <c:pt idx="101">
                  <c:v>45258</c:v>
                </c:pt>
                <c:pt idx="102">
                  <c:v>45259</c:v>
                </c:pt>
                <c:pt idx="103">
                  <c:v>45260</c:v>
                </c:pt>
                <c:pt idx="104">
                  <c:v>45261</c:v>
                </c:pt>
                <c:pt idx="105">
                  <c:v>45262</c:v>
                </c:pt>
                <c:pt idx="106">
                  <c:v>45263</c:v>
                </c:pt>
                <c:pt idx="107">
                  <c:v>45264</c:v>
                </c:pt>
                <c:pt idx="108">
                  <c:v>45265</c:v>
                </c:pt>
                <c:pt idx="109">
                  <c:v>45266</c:v>
                </c:pt>
                <c:pt idx="110">
                  <c:v>45267</c:v>
                </c:pt>
                <c:pt idx="111">
                  <c:v>45268</c:v>
                </c:pt>
                <c:pt idx="112">
                  <c:v>45269</c:v>
                </c:pt>
                <c:pt idx="113">
                  <c:v>45270</c:v>
                </c:pt>
                <c:pt idx="114">
                  <c:v>45271</c:v>
                </c:pt>
                <c:pt idx="115">
                  <c:v>45272</c:v>
                </c:pt>
                <c:pt idx="116">
                  <c:v>45273</c:v>
                </c:pt>
                <c:pt idx="117">
                  <c:v>45274</c:v>
                </c:pt>
                <c:pt idx="118">
                  <c:v>45275</c:v>
                </c:pt>
                <c:pt idx="119">
                  <c:v>45276</c:v>
                </c:pt>
                <c:pt idx="120">
                  <c:v>45277</c:v>
                </c:pt>
                <c:pt idx="121">
                  <c:v>45278</c:v>
                </c:pt>
                <c:pt idx="122">
                  <c:v>45279</c:v>
                </c:pt>
                <c:pt idx="123">
                  <c:v>45280</c:v>
                </c:pt>
                <c:pt idx="124">
                  <c:v>45281</c:v>
                </c:pt>
                <c:pt idx="125">
                  <c:v>45282</c:v>
                </c:pt>
                <c:pt idx="126">
                  <c:v>45283</c:v>
                </c:pt>
                <c:pt idx="127">
                  <c:v>45284</c:v>
                </c:pt>
                <c:pt idx="128">
                  <c:v>45285</c:v>
                </c:pt>
                <c:pt idx="129">
                  <c:v>45286</c:v>
                </c:pt>
                <c:pt idx="130">
                  <c:v>45287</c:v>
                </c:pt>
                <c:pt idx="131">
                  <c:v>45288</c:v>
                </c:pt>
                <c:pt idx="132">
                  <c:v>45289</c:v>
                </c:pt>
                <c:pt idx="133">
                  <c:v>45290</c:v>
                </c:pt>
                <c:pt idx="134">
                  <c:v>45291</c:v>
                </c:pt>
                <c:pt idx="135">
                  <c:v>45292</c:v>
                </c:pt>
                <c:pt idx="136">
                  <c:v>45293</c:v>
                </c:pt>
                <c:pt idx="137">
                  <c:v>45294</c:v>
                </c:pt>
                <c:pt idx="138">
                  <c:v>45295</c:v>
                </c:pt>
                <c:pt idx="139">
                  <c:v>45296</c:v>
                </c:pt>
                <c:pt idx="140">
                  <c:v>45297</c:v>
                </c:pt>
                <c:pt idx="141">
                  <c:v>45298</c:v>
                </c:pt>
                <c:pt idx="142">
                  <c:v>45299</c:v>
                </c:pt>
                <c:pt idx="143">
                  <c:v>45300</c:v>
                </c:pt>
                <c:pt idx="144">
                  <c:v>45301</c:v>
                </c:pt>
                <c:pt idx="145">
                  <c:v>45302</c:v>
                </c:pt>
                <c:pt idx="146">
                  <c:v>45303</c:v>
                </c:pt>
                <c:pt idx="147">
                  <c:v>45304</c:v>
                </c:pt>
                <c:pt idx="148">
                  <c:v>45305</c:v>
                </c:pt>
                <c:pt idx="149">
                  <c:v>45306</c:v>
                </c:pt>
                <c:pt idx="150">
                  <c:v>45307</c:v>
                </c:pt>
                <c:pt idx="151">
                  <c:v>45308</c:v>
                </c:pt>
                <c:pt idx="152">
                  <c:v>45309</c:v>
                </c:pt>
                <c:pt idx="153">
                  <c:v>45310</c:v>
                </c:pt>
                <c:pt idx="154">
                  <c:v>45311</c:v>
                </c:pt>
                <c:pt idx="155">
                  <c:v>45312</c:v>
                </c:pt>
                <c:pt idx="156">
                  <c:v>45313</c:v>
                </c:pt>
                <c:pt idx="157">
                  <c:v>45314</c:v>
                </c:pt>
                <c:pt idx="158">
                  <c:v>45315</c:v>
                </c:pt>
                <c:pt idx="159">
                  <c:v>45316</c:v>
                </c:pt>
                <c:pt idx="160">
                  <c:v>45317</c:v>
                </c:pt>
                <c:pt idx="161">
                  <c:v>45318</c:v>
                </c:pt>
                <c:pt idx="162">
                  <c:v>45319</c:v>
                </c:pt>
                <c:pt idx="163">
                  <c:v>45320</c:v>
                </c:pt>
                <c:pt idx="164">
                  <c:v>45321</c:v>
                </c:pt>
                <c:pt idx="165">
                  <c:v>45322</c:v>
                </c:pt>
                <c:pt idx="166">
                  <c:v>45323</c:v>
                </c:pt>
                <c:pt idx="167">
                  <c:v>45324</c:v>
                </c:pt>
                <c:pt idx="168">
                  <c:v>45325</c:v>
                </c:pt>
                <c:pt idx="169">
                  <c:v>45326</c:v>
                </c:pt>
                <c:pt idx="170">
                  <c:v>45327</c:v>
                </c:pt>
                <c:pt idx="171">
                  <c:v>45328</c:v>
                </c:pt>
                <c:pt idx="172">
                  <c:v>45329</c:v>
                </c:pt>
                <c:pt idx="173">
                  <c:v>45330</c:v>
                </c:pt>
                <c:pt idx="174">
                  <c:v>45331</c:v>
                </c:pt>
                <c:pt idx="175">
                  <c:v>45332</c:v>
                </c:pt>
                <c:pt idx="176">
                  <c:v>45333</c:v>
                </c:pt>
                <c:pt idx="177">
                  <c:v>45334</c:v>
                </c:pt>
                <c:pt idx="178">
                  <c:v>45335</c:v>
                </c:pt>
                <c:pt idx="179">
                  <c:v>45336</c:v>
                </c:pt>
                <c:pt idx="180">
                  <c:v>45337</c:v>
                </c:pt>
                <c:pt idx="181">
                  <c:v>45338</c:v>
                </c:pt>
                <c:pt idx="182">
                  <c:v>45339</c:v>
                </c:pt>
                <c:pt idx="183">
                  <c:v>45340</c:v>
                </c:pt>
                <c:pt idx="184">
                  <c:v>45341</c:v>
                </c:pt>
                <c:pt idx="185">
                  <c:v>45342</c:v>
                </c:pt>
                <c:pt idx="186">
                  <c:v>45343</c:v>
                </c:pt>
                <c:pt idx="187">
                  <c:v>45344</c:v>
                </c:pt>
                <c:pt idx="188">
                  <c:v>45345</c:v>
                </c:pt>
                <c:pt idx="189">
                  <c:v>45346</c:v>
                </c:pt>
                <c:pt idx="190">
                  <c:v>45347</c:v>
                </c:pt>
                <c:pt idx="191">
                  <c:v>45348</c:v>
                </c:pt>
                <c:pt idx="192">
                  <c:v>45349</c:v>
                </c:pt>
                <c:pt idx="193">
                  <c:v>45350</c:v>
                </c:pt>
                <c:pt idx="194">
                  <c:v>45351</c:v>
                </c:pt>
                <c:pt idx="195">
                  <c:v>45352</c:v>
                </c:pt>
                <c:pt idx="196">
                  <c:v>45353</c:v>
                </c:pt>
                <c:pt idx="197">
                  <c:v>45354</c:v>
                </c:pt>
                <c:pt idx="198">
                  <c:v>45355</c:v>
                </c:pt>
                <c:pt idx="199">
                  <c:v>45356</c:v>
                </c:pt>
                <c:pt idx="200">
                  <c:v>45357</c:v>
                </c:pt>
                <c:pt idx="201">
                  <c:v>45358</c:v>
                </c:pt>
                <c:pt idx="202">
                  <c:v>45359</c:v>
                </c:pt>
                <c:pt idx="203">
                  <c:v>45360</c:v>
                </c:pt>
                <c:pt idx="204">
                  <c:v>45361</c:v>
                </c:pt>
                <c:pt idx="205">
                  <c:v>45362</c:v>
                </c:pt>
                <c:pt idx="206">
                  <c:v>45363</c:v>
                </c:pt>
                <c:pt idx="207">
                  <c:v>45364</c:v>
                </c:pt>
                <c:pt idx="208">
                  <c:v>45365</c:v>
                </c:pt>
                <c:pt idx="209">
                  <c:v>45366</c:v>
                </c:pt>
                <c:pt idx="210">
                  <c:v>45367</c:v>
                </c:pt>
                <c:pt idx="211">
                  <c:v>45368</c:v>
                </c:pt>
                <c:pt idx="212">
                  <c:v>45369</c:v>
                </c:pt>
                <c:pt idx="213">
                  <c:v>45370</c:v>
                </c:pt>
                <c:pt idx="214">
                  <c:v>45371</c:v>
                </c:pt>
                <c:pt idx="215">
                  <c:v>45372</c:v>
                </c:pt>
                <c:pt idx="216">
                  <c:v>45373</c:v>
                </c:pt>
                <c:pt idx="217">
                  <c:v>45374</c:v>
                </c:pt>
                <c:pt idx="218">
                  <c:v>45375</c:v>
                </c:pt>
                <c:pt idx="219">
                  <c:v>45376</c:v>
                </c:pt>
                <c:pt idx="220">
                  <c:v>45377</c:v>
                </c:pt>
                <c:pt idx="221">
                  <c:v>45378</c:v>
                </c:pt>
                <c:pt idx="222">
                  <c:v>45379</c:v>
                </c:pt>
                <c:pt idx="223">
                  <c:v>45380</c:v>
                </c:pt>
                <c:pt idx="224">
                  <c:v>45381</c:v>
                </c:pt>
                <c:pt idx="225">
                  <c:v>45382</c:v>
                </c:pt>
                <c:pt idx="226">
                  <c:v>45383</c:v>
                </c:pt>
                <c:pt idx="227">
                  <c:v>45384</c:v>
                </c:pt>
                <c:pt idx="228">
                  <c:v>45385</c:v>
                </c:pt>
                <c:pt idx="229">
                  <c:v>45386</c:v>
                </c:pt>
                <c:pt idx="230">
                  <c:v>45387</c:v>
                </c:pt>
                <c:pt idx="231">
                  <c:v>45388</c:v>
                </c:pt>
                <c:pt idx="232">
                  <c:v>45389</c:v>
                </c:pt>
                <c:pt idx="233">
                  <c:v>45390</c:v>
                </c:pt>
                <c:pt idx="234">
                  <c:v>45391</c:v>
                </c:pt>
                <c:pt idx="235">
                  <c:v>45392</c:v>
                </c:pt>
                <c:pt idx="236">
                  <c:v>45393</c:v>
                </c:pt>
                <c:pt idx="237">
                  <c:v>45394</c:v>
                </c:pt>
                <c:pt idx="238">
                  <c:v>45395</c:v>
                </c:pt>
                <c:pt idx="239">
                  <c:v>45396</c:v>
                </c:pt>
                <c:pt idx="240">
                  <c:v>45397</c:v>
                </c:pt>
                <c:pt idx="241">
                  <c:v>45398</c:v>
                </c:pt>
                <c:pt idx="242">
                  <c:v>45399</c:v>
                </c:pt>
                <c:pt idx="243">
                  <c:v>45400</c:v>
                </c:pt>
                <c:pt idx="244">
                  <c:v>45401</c:v>
                </c:pt>
                <c:pt idx="245">
                  <c:v>45402</c:v>
                </c:pt>
                <c:pt idx="246">
                  <c:v>45403</c:v>
                </c:pt>
                <c:pt idx="247">
                  <c:v>45404</c:v>
                </c:pt>
                <c:pt idx="248">
                  <c:v>45405</c:v>
                </c:pt>
                <c:pt idx="249">
                  <c:v>45406</c:v>
                </c:pt>
                <c:pt idx="250">
                  <c:v>45407</c:v>
                </c:pt>
                <c:pt idx="251">
                  <c:v>45408</c:v>
                </c:pt>
                <c:pt idx="252">
                  <c:v>45409</c:v>
                </c:pt>
                <c:pt idx="253">
                  <c:v>45410</c:v>
                </c:pt>
                <c:pt idx="254">
                  <c:v>45411</c:v>
                </c:pt>
                <c:pt idx="255">
                  <c:v>45412</c:v>
                </c:pt>
                <c:pt idx="256">
                  <c:v>45413</c:v>
                </c:pt>
                <c:pt idx="257">
                  <c:v>45414</c:v>
                </c:pt>
                <c:pt idx="258">
                  <c:v>45415</c:v>
                </c:pt>
                <c:pt idx="259">
                  <c:v>45416</c:v>
                </c:pt>
                <c:pt idx="260">
                  <c:v>45417</c:v>
                </c:pt>
                <c:pt idx="261">
                  <c:v>45418</c:v>
                </c:pt>
                <c:pt idx="262">
                  <c:v>45419</c:v>
                </c:pt>
                <c:pt idx="263">
                  <c:v>45420</c:v>
                </c:pt>
                <c:pt idx="264">
                  <c:v>45421</c:v>
                </c:pt>
                <c:pt idx="265">
                  <c:v>45422</c:v>
                </c:pt>
                <c:pt idx="266">
                  <c:v>45423</c:v>
                </c:pt>
                <c:pt idx="267">
                  <c:v>45424</c:v>
                </c:pt>
                <c:pt idx="268">
                  <c:v>45425</c:v>
                </c:pt>
                <c:pt idx="269">
                  <c:v>45426</c:v>
                </c:pt>
                <c:pt idx="270">
                  <c:v>45427</c:v>
                </c:pt>
                <c:pt idx="271">
                  <c:v>45428</c:v>
                </c:pt>
                <c:pt idx="272">
                  <c:v>45429</c:v>
                </c:pt>
                <c:pt idx="273">
                  <c:v>45430</c:v>
                </c:pt>
                <c:pt idx="274">
                  <c:v>45431</c:v>
                </c:pt>
                <c:pt idx="275">
                  <c:v>45432</c:v>
                </c:pt>
                <c:pt idx="276">
                  <c:v>45433</c:v>
                </c:pt>
                <c:pt idx="277">
                  <c:v>45434</c:v>
                </c:pt>
                <c:pt idx="278">
                  <c:v>45435</c:v>
                </c:pt>
                <c:pt idx="279">
                  <c:v>45436</c:v>
                </c:pt>
                <c:pt idx="280">
                  <c:v>45437</c:v>
                </c:pt>
                <c:pt idx="281">
                  <c:v>45438</c:v>
                </c:pt>
                <c:pt idx="282">
                  <c:v>45439</c:v>
                </c:pt>
                <c:pt idx="283">
                  <c:v>45440</c:v>
                </c:pt>
                <c:pt idx="284">
                  <c:v>45441</c:v>
                </c:pt>
                <c:pt idx="285">
                  <c:v>45442</c:v>
                </c:pt>
                <c:pt idx="286">
                  <c:v>45443</c:v>
                </c:pt>
                <c:pt idx="287">
                  <c:v>45444</c:v>
                </c:pt>
                <c:pt idx="288">
                  <c:v>45445</c:v>
                </c:pt>
                <c:pt idx="289">
                  <c:v>45446</c:v>
                </c:pt>
                <c:pt idx="290">
                  <c:v>45447</c:v>
                </c:pt>
                <c:pt idx="291">
                  <c:v>45448</c:v>
                </c:pt>
                <c:pt idx="292">
                  <c:v>45449</c:v>
                </c:pt>
                <c:pt idx="293">
                  <c:v>45450</c:v>
                </c:pt>
                <c:pt idx="294">
                  <c:v>45451</c:v>
                </c:pt>
                <c:pt idx="295">
                  <c:v>45452</c:v>
                </c:pt>
                <c:pt idx="296">
                  <c:v>45453</c:v>
                </c:pt>
                <c:pt idx="297">
                  <c:v>45454</c:v>
                </c:pt>
                <c:pt idx="298">
                  <c:v>45455</c:v>
                </c:pt>
                <c:pt idx="299">
                  <c:v>45456</c:v>
                </c:pt>
                <c:pt idx="300">
                  <c:v>45457</c:v>
                </c:pt>
                <c:pt idx="301">
                  <c:v>45458</c:v>
                </c:pt>
                <c:pt idx="302">
                  <c:v>45459</c:v>
                </c:pt>
                <c:pt idx="303">
                  <c:v>45460</c:v>
                </c:pt>
                <c:pt idx="304">
                  <c:v>45461</c:v>
                </c:pt>
                <c:pt idx="305">
                  <c:v>45462</c:v>
                </c:pt>
                <c:pt idx="306">
                  <c:v>45463</c:v>
                </c:pt>
                <c:pt idx="307">
                  <c:v>45464</c:v>
                </c:pt>
                <c:pt idx="308">
                  <c:v>45465</c:v>
                </c:pt>
                <c:pt idx="309">
                  <c:v>45466</c:v>
                </c:pt>
                <c:pt idx="310">
                  <c:v>45467</c:v>
                </c:pt>
                <c:pt idx="311">
                  <c:v>45468</c:v>
                </c:pt>
                <c:pt idx="312">
                  <c:v>45469</c:v>
                </c:pt>
                <c:pt idx="313">
                  <c:v>45470</c:v>
                </c:pt>
                <c:pt idx="314">
                  <c:v>45471</c:v>
                </c:pt>
                <c:pt idx="315">
                  <c:v>45472</c:v>
                </c:pt>
                <c:pt idx="316">
                  <c:v>45473</c:v>
                </c:pt>
                <c:pt idx="317">
                  <c:v>45474</c:v>
                </c:pt>
                <c:pt idx="318">
                  <c:v>45475</c:v>
                </c:pt>
                <c:pt idx="319">
                  <c:v>45476</c:v>
                </c:pt>
                <c:pt idx="320">
                  <c:v>45477</c:v>
                </c:pt>
                <c:pt idx="321">
                  <c:v>45478</c:v>
                </c:pt>
                <c:pt idx="322">
                  <c:v>45479</c:v>
                </c:pt>
                <c:pt idx="323">
                  <c:v>45480</c:v>
                </c:pt>
                <c:pt idx="324">
                  <c:v>45481</c:v>
                </c:pt>
                <c:pt idx="325">
                  <c:v>45482</c:v>
                </c:pt>
                <c:pt idx="326">
                  <c:v>45483</c:v>
                </c:pt>
                <c:pt idx="327">
                  <c:v>45484</c:v>
                </c:pt>
                <c:pt idx="328">
                  <c:v>45485</c:v>
                </c:pt>
                <c:pt idx="329">
                  <c:v>45486</c:v>
                </c:pt>
                <c:pt idx="330">
                  <c:v>45487</c:v>
                </c:pt>
                <c:pt idx="331">
                  <c:v>45488</c:v>
                </c:pt>
                <c:pt idx="332">
                  <c:v>45489</c:v>
                </c:pt>
                <c:pt idx="333">
                  <c:v>45490</c:v>
                </c:pt>
                <c:pt idx="334">
                  <c:v>45491</c:v>
                </c:pt>
                <c:pt idx="335">
                  <c:v>45492</c:v>
                </c:pt>
                <c:pt idx="336">
                  <c:v>45493</c:v>
                </c:pt>
                <c:pt idx="337">
                  <c:v>45494</c:v>
                </c:pt>
                <c:pt idx="338">
                  <c:v>45495</c:v>
                </c:pt>
                <c:pt idx="339">
                  <c:v>45496</c:v>
                </c:pt>
                <c:pt idx="340">
                  <c:v>45497</c:v>
                </c:pt>
                <c:pt idx="341">
                  <c:v>45498</c:v>
                </c:pt>
                <c:pt idx="342">
                  <c:v>45499</c:v>
                </c:pt>
                <c:pt idx="343">
                  <c:v>45500</c:v>
                </c:pt>
                <c:pt idx="344">
                  <c:v>45501</c:v>
                </c:pt>
                <c:pt idx="345">
                  <c:v>45502</c:v>
                </c:pt>
                <c:pt idx="346">
                  <c:v>45503</c:v>
                </c:pt>
                <c:pt idx="347">
                  <c:v>45504</c:v>
                </c:pt>
                <c:pt idx="348">
                  <c:v>45505</c:v>
                </c:pt>
                <c:pt idx="349">
                  <c:v>45506</c:v>
                </c:pt>
                <c:pt idx="350">
                  <c:v>45507</c:v>
                </c:pt>
                <c:pt idx="351">
                  <c:v>45508</c:v>
                </c:pt>
                <c:pt idx="352">
                  <c:v>45509</c:v>
                </c:pt>
                <c:pt idx="353">
                  <c:v>45510</c:v>
                </c:pt>
                <c:pt idx="354">
                  <c:v>45511</c:v>
                </c:pt>
                <c:pt idx="355">
                  <c:v>45512</c:v>
                </c:pt>
                <c:pt idx="356">
                  <c:v>45513</c:v>
                </c:pt>
                <c:pt idx="357">
                  <c:v>45514</c:v>
                </c:pt>
                <c:pt idx="358">
                  <c:v>45515</c:v>
                </c:pt>
                <c:pt idx="359">
                  <c:v>45516</c:v>
                </c:pt>
                <c:pt idx="360">
                  <c:v>45517</c:v>
                </c:pt>
                <c:pt idx="361">
                  <c:v>45518</c:v>
                </c:pt>
                <c:pt idx="362">
                  <c:v>45519</c:v>
                </c:pt>
                <c:pt idx="363">
                  <c:v>45520</c:v>
                </c:pt>
                <c:pt idx="364">
                  <c:v>45521</c:v>
                </c:pt>
                <c:pt idx="365">
                  <c:v>45522</c:v>
                </c:pt>
                <c:pt idx="366">
                  <c:v>45523</c:v>
                </c:pt>
                <c:pt idx="367">
                  <c:v>45524</c:v>
                </c:pt>
                <c:pt idx="368">
                  <c:v>45525</c:v>
                </c:pt>
                <c:pt idx="369">
                  <c:v>45526</c:v>
                </c:pt>
                <c:pt idx="370">
                  <c:v>45527</c:v>
                </c:pt>
                <c:pt idx="371">
                  <c:v>45528</c:v>
                </c:pt>
                <c:pt idx="372">
                  <c:v>45529</c:v>
                </c:pt>
                <c:pt idx="373">
                  <c:v>45530</c:v>
                </c:pt>
                <c:pt idx="374">
                  <c:v>45531</c:v>
                </c:pt>
                <c:pt idx="375">
                  <c:v>45532</c:v>
                </c:pt>
                <c:pt idx="376">
                  <c:v>45533</c:v>
                </c:pt>
                <c:pt idx="377">
                  <c:v>45534</c:v>
                </c:pt>
                <c:pt idx="378">
                  <c:v>45535</c:v>
                </c:pt>
                <c:pt idx="379">
                  <c:v>45536</c:v>
                </c:pt>
                <c:pt idx="380">
                  <c:v>45537</c:v>
                </c:pt>
                <c:pt idx="381">
                  <c:v>45538</c:v>
                </c:pt>
                <c:pt idx="382">
                  <c:v>45539</c:v>
                </c:pt>
                <c:pt idx="383">
                  <c:v>45540</c:v>
                </c:pt>
                <c:pt idx="384">
                  <c:v>45541</c:v>
                </c:pt>
                <c:pt idx="385">
                  <c:v>45542</c:v>
                </c:pt>
                <c:pt idx="386">
                  <c:v>45543</c:v>
                </c:pt>
                <c:pt idx="387">
                  <c:v>45544</c:v>
                </c:pt>
                <c:pt idx="388">
                  <c:v>45545</c:v>
                </c:pt>
                <c:pt idx="389">
                  <c:v>45546</c:v>
                </c:pt>
                <c:pt idx="390">
                  <c:v>45547</c:v>
                </c:pt>
                <c:pt idx="391">
                  <c:v>45548</c:v>
                </c:pt>
                <c:pt idx="392">
                  <c:v>45549</c:v>
                </c:pt>
                <c:pt idx="393">
                  <c:v>45550</c:v>
                </c:pt>
                <c:pt idx="394">
                  <c:v>45551</c:v>
                </c:pt>
                <c:pt idx="395">
                  <c:v>45552</c:v>
                </c:pt>
                <c:pt idx="396">
                  <c:v>45553</c:v>
                </c:pt>
                <c:pt idx="397">
                  <c:v>45554</c:v>
                </c:pt>
                <c:pt idx="398">
                  <c:v>45555</c:v>
                </c:pt>
                <c:pt idx="399">
                  <c:v>45556</c:v>
                </c:pt>
                <c:pt idx="400">
                  <c:v>45557</c:v>
                </c:pt>
                <c:pt idx="401">
                  <c:v>45558</c:v>
                </c:pt>
                <c:pt idx="402">
                  <c:v>45559</c:v>
                </c:pt>
                <c:pt idx="403">
                  <c:v>45560</c:v>
                </c:pt>
                <c:pt idx="404">
                  <c:v>45561</c:v>
                </c:pt>
                <c:pt idx="405">
                  <c:v>45562</c:v>
                </c:pt>
                <c:pt idx="406">
                  <c:v>45563</c:v>
                </c:pt>
                <c:pt idx="407">
                  <c:v>45564</c:v>
                </c:pt>
                <c:pt idx="408">
                  <c:v>45565</c:v>
                </c:pt>
                <c:pt idx="409">
                  <c:v>45566</c:v>
                </c:pt>
                <c:pt idx="410">
                  <c:v>45567</c:v>
                </c:pt>
                <c:pt idx="411">
                  <c:v>45568</c:v>
                </c:pt>
                <c:pt idx="412">
                  <c:v>45569</c:v>
                </c:pt>
                <c:pt idx="413">
                  <c:v>45570</c:v>
                </c:pt>
                <c:pt idx="414">
                  <c:v>45571</c:v>
                </c:pt>
                <c:pt idx="415">
                  <c:v>45572</c:v>
                </c:pt>
                <c:pt idx="416">
                  <c:v>45573</c:v>
                </c:pt>
                <c:pt idx="417">
                  <c:v>45574</c:v>
                </c:pt>
                <c:pt idx="418">
                  <c:v>45575</c:v>
                </c:pt>
                <c:pt idx="419">
                  <c:v>45576</c:v>
                </c:pt>
                <c:pt idx="420">
                  <c:v>45577</c:v>
                </c:pt>
                <c:pt idx="421">
                  <c:v>45578</c:v>
                </c:pt>
                <c:pt idx="422">
                  <c:v>45579</c:v>
                </c:pt>
                <c:pt idx="423">
                  <c:v>45580</c:v>
                </c:pt>
                <c:pt idx="424">
                  <c:v>45581</c:v>
                </c:pt>
                <c:pt idx="425">
                  <c:v>45582</c:v>
                </c:pt>
                <c:pt idx="426">
                  <c:v>45583</c:v>
                </c:pt>
                <c:pt idx="427">
                  <c:v>45584</c:v>
                </c:pt>
                <c:pt idx="428">
                  <c:v>45585</c:v>
                </c:pt>
                <c:pt idx="429">
                  <c:v>45586</c:v>
                </c:pt>
                <c:pt idx="430">
                  <c:v>45587</c:v>
                </c:pt>
                <c:pt idx="431">
                  <c:v>45588</c:v>
                </c:pt>
                <c:pt idx="432">
                  <c:v>45589</c:v>
                </c:pt>
                <c:pt idx="433">
                  <c:v>45590</c:v>
                </c:pt>
                <c:pt idx="434">
                  <c:v>45591</c:v>
                </c:pt>
                <c:pt idx="435">
                  <c:v>45592</c:v>
                </c:pt>
              </c:numCache>
            </c:numRef>
          </c:cat>
          <c:val>
            <c:numRef>
              <c:f>bpi!$B$648:$B$1083</c:f>
              <c:numCache>
                <c:formatCode>#,##0.00_ </c:formatCode>
                <c:ptCount val="436"/>
                <c:pt idx="0">
                  <c:v>957</c:v>
                </c:pt>
                <c:pt idx="1">
                  <c:v>957</c:v>
                </c:pt>
                <c:pt idx="2">
                  <c:v>960</c:v>
                </c:pt>
                <c:pt idx="3">
                  <c:v>962</c:v>
                </c:pt>
                <c:pt idx="4">
                  <c:v>964</c:v>
                </c:pt>
                <c:pt idx="5">
                  <c:v>966</c:v>
                </c:pt>
                <c:pt idx="6">
                  <c:v>968</c:v>
                </c:pt>
                <c:pt idx="7">
                  <c:v>968</c:v>
                </c:pt>
                <c:pt idx="8">
                  <c:v>968</c:v>
                </c:pt>
                <c:pt idx="9">
                  <c:v>974</c:v>
                </c:pt>
                <c:pt idx="10">
                  <c:v>974</c:v>
                </c:pt>
                <c:pt idx="11">
                  <c:v>975</c:v>
                </c:pt>
                <c:pt idx="12">
                  <c:v>978</c:v>
                </c:pt>
                <c:pt idx="13">
                  <c:v>982</c:v>
                </c:pt>
                <c:pt idx="14">
                  <c:v>982</c:v>
                </c:pt>
                <c:pt idx="15">
                  <c:v>982</c:v>
                </c:pt>
                <c:pt idx="16">
                  <c:v>986</c:v>
                </c:pt>
                <c:pt idx="17">
                  <c:v>988</c:v>
                </c:pt>
                <c:pt idx="18">
                  <c:v>991</c:v>
                </c:pt>
                <c:pt idx="19">
                  <c:v>994</c:v>
                </c:pt>
                <c:pt idx="20">
                  <c:v>995</c:v>
                </c:pt>
                <c:pt idx="21">
                  <c:v>995</c:v>
                </c:pt>
                <c:pt idx="22">
                  <c:v>995</c:v>
                </c:pt>
                <c:pt idx="23">
                  <c:v>997</c:v>
                </c:pt>
                <c:pt idx="24">
                  <c:v>1000</c:v>
                </c:pt>
                <c:pt idx="25">
                  <c:v>1002</c:v>
                </c:pt>
                <c:pt idx="26">
                  <c:v>1005</c:v>
                </c:pt>
                <c:pt idx="27">
                  <c:v>1008</c:v>
                </c:pt>
                <c:pt idx="28">
                  <c:v>1008</c:v>
                </c:pt>
                <c:pt idx="29">
                  <c:v>1008</c:v>
                </c:pt>
                <c:pt idx="30">
                  <c:v>1010</c:v>
                </c:pt>
                <c:pt idx="31">
                  <c:v>1011</c:v>
                </c:pt>
                <c:pt idx="32">
                  <c:v>1012</c:v>
                </c:pt>
                <c:pt idx="33">
                  <c:v>1011</c:v>
                </c:pt>
                <c:pt idx="34">
                  <c:v>1011</c:v>
                </c:pt>
                <c:pt idx="35">
                  <c:v>1011</c:v>
                </c:pt>
                <c:pt idx="36">
                  <c:v>1011</c:v>
                </c:pt>
                <c:pt idx="37">
                  <c:v>1010</c:v>
                </c:pt>
                <c:pt idx="38">
                  <c:v>1009</c:v>
                </c:pt>
                <c:pt idx="39">
                  <c:v>1008</c:v>
                </c:pt>
                <c:pt idx="40">
                  <c:v>1009</c:v>
                </c:pt>
                <c:pt idx="41">
                  <c:v>1009</c:v>
                </c:pt>
                <c:pt idx="42">
                  <c:v>1009</c:v>
                </c:pt>
                <c:pt idx="43">
                  <c:v>1009</c:v>
                </c:pt>
                <c:pt idx="44">
                  <c:v>1009</c:v>
                </c:pt>
                <c:pt idx="45">
                  <c:v>1009</c:v>
                </c:pt>
                <c:pt idx="46">
                  <c:v>1009</c:v>
                </c:pt>
                <c:pt idx="47">
                  <c:v>1009</c:v>
                </c:pt>
                <c:pt idx="48">
                  <c:v>1009</c:v>
                </c:pt>
                <c:pt idx="49">
                  <c:v>1006</c:v>
                </c:pt>
                <c:pt idx="50">
                  <c:v>1006</c:v>
                </c:pt>
                <c:pt idx="51">
                  <c:v>1004</c:v>
                </c:pt>
                <c:pt idx="52">
                  <c:v>1002</c:v>
                </c:pt>
                <c:pt idx="53">
                  <c:v>999</c:v>
                </c:pt>
                <c:pt idx="54">
                  <c:v>994</c:v>
                </c:pt>
                <c:pt idx="55">
                  <c:v>991</c:v>
                </c:pt>
                <c:pt idx="56">
                  <c:v>991</c:v>
                </c:pt>
                <c:pt idx="57">
                  <c:v>991</c:v>
                </c:pt>
                <c:pt idx="58">
                  <c:v>992</c:v>
                </c:pt>
                <c:pt idx="59">
                  <c:v>990</c:v>
                </c:pt>
                <c:pt idx="60">
                  <c:v>989</c:v>
                </c:pt>
                <c:pt idx="61">
                  <c:v>987</c:v>
                </c:pt>
                <c:pt idx="62">
                  <c:v>985</c:v>
                </c:pt>
                <c:pt idx="63">
                  <c:v>985</c:v>
                </c:pt>
                <c:pt idx="64">
                  <c:v>985</c:v>
                </c:pt>
                <c:pt idx="65">
                  <c:v>980</c:v>
                </c:pt>
                <c:pt idx="66">
                  <c:v>977</c:v>
                </c:pt>
                <c:pt idx="67">
                  <c:v>975</c:v>
                </c:pt>
                <c:pt idx="68">
                  <c:v>975</c:v>
                </c:pt>
                <c:pt idx="69">
                  <c:v>972</c:v>
                </c:pt>
                <c:pt idx="70">
                  <c:v>972</c:v>
                </c:pt>
                <c:pt idx="71">
                  <c:v>972</c:v>
                </c:pt>
                <c:pt idx="72">
                  <c:v>972</c:v>
                </c:pt>
                <c:pt idx="73">
                  <c:v>970</c:v>
                </c:pt>
                <c:pt idx="74">
                  <c:v>967</c:v>
                </c:pt>
                <c:pt idx="75">
                  <c:v>966</c:v>
                </c:pt>
                <c:pt idx="76">
                  <c:v>965</c:v>
                </c:pt>
                <c:pt idx="77">
                  <c:v>964</c:v>
                </c:pt>
                <c:pt idx="78">
                  <c:v>965</c:v>
                </c:pt>
                <c:pt idx="79">
                  <c:v>964</c:v>
                </c:pt>
                <c:pt idx="80">
                  <c:v>963</c:v>
                </c:pt>
                <c:pt idx="81">
                  <c:v>961</c:v>
                </c:pt>
                <c:pt idx="82">
                  <c:v>961</c:v>
                </c:pt>
                <c:pt idx="83">
                  <c:v>961</c:v>
                </c:pt>
                <c:pt idx="84">
                  <c:v>961</c:v>
                </c:pt>
                <c:pt idx="85">
                  <c:v>961</c:v>
                </c:pt>
                <c:pt idx="86">
                  <c:v>961</c:v>
                </c:pt>
                <c:pt idx="87">
                  <c:v>960</c:v>
                </c:pt>
                <c:pt idx="88">
                  <c:v>962</c:v>
                </c:pt>
                <c:pt idx="89">
                  <c:v>962</c:v>
                </c:pt>
                <c:pt idx="90">
                  <c:v>962</c:v>
                </c:pt>
                <c:pt idx="91">
                  <c:v>962</c:v>
                </c:pt>
                <c:pt idx="92">
                  <c:v>962</c:v>
                </c:pt>
                <c:pt idx="93">
                  <c:v>963</c:v>
                </c:pt>
                <c:pt idx="94">
                  <c:v>963</c:v>
                </c:pt>
                <c:pt idx="95">
                  <c:v>962</c:v>
                </c:pt>
                <c:pt idx="96">
                  <c:v>960</c:v>
                </c:pt>
                <c:pt idx="97">
                  <c:v>959</c:v>
                </c:pt>
                <c:pt idx="98">
                  <c:v>959</c:v>
                </c:pt>
                <c:pt idx="99">
                  <c:v>959</c:v>
                </c:pt>
                <c:pt idx="100">
                  <c:v>958</c:v>
                </c:pt>
                <c:pt idx="101">
                  <c:v>957</c:v>
                </c:pt>
                <c:pt idx="102">
                  <c:v>958</c:v>
                </c:pt>
                <c:pt idx="103">
                  <c:v>958</c:v>
                </c:pt>
                <c:pt idx="104">
                  <c:v>957</c:v>
                </c:pt>
                <c:pt idx="105">
                  <c:v>957</c:v>
                </c:pt>
                <c:pt idx="106">
                  <c:v>957</c:v>
                </c:pt>
                <c:pt idx="107">
                  <c:v>957</c:v>
                </c:pt>
                <c:pt idx="108">
                  <c:v>956</c:v>
                </c:pt>
                <c:pt idx="109">
                  <c:v>955</c:v>
                </c:pt>
                <c:pt idx="110">
                  <c:v>955</c:v>
                </c:pt>
                <c:pt idx="111">
                  <c:v>956</c:v>
                </c:pt>
                <c:pt idx="112">
                  <c:v>956</c:v>
                </c:pt>
                <c:pt idx="113">
                  <c:v>956</c:v>
                </c:pt>
                <c:pt idx="114">
                  <c:v>954</c:v>
                </c:pt>
                <c:pt idx="115">
                  <c:v>954</c:v>
                </c:pt>
                <c:pt idx="116">
                  <c:v>954</c:v>
                </c:pt>
                <c:pt idx="117">
                  <c:v>954</c:v>
                </c:pt>
                <c:pt idx="118">
                  <c:v>954</c:v>
                </c:pt>
                <c:pt idx="119">
                  <c:v>954</c:v>
                </c:pt>
                <c:pt idx="120">
                  <c:v>954</c:v>
                </c:pt>
                <c:pt idx="121">
                  <c:v>953</c:v>
                </c:pt>
                <c:pt idx="122">
                  <c:v>953</c:v>
                </c:pt>
                <c:pt idx="123">
                  <c:v>953</c:v>
                </c:pt>
                <c:pt idx="124">
                  <c:v>953</c:v>
                </c:pt>
                <c:pt idx="125">
                  <c:v>954</c:v>
                </c:pt>
                <c:pt idx="126">
                  <c:v>954</c:v>
                </c:pt>
                <c:pt idx="127">
                  <c:v>954</c:v>
                </c:pt>
                <c:pt idx="128">
                  <c:v>955</c:v>
                </c:pt>
                <c:pt idx="129">
                  <c:v>956</c:v>
                </c:pt>
                <c:pt idx="130">
                  <c:v>956</c:v>
                </c:pt>
                <c:pt idx="131">
                  <c:v>957</c:v>
                </c:pt>
                <c:pt idx="132">
                  <c:v>956</c:v>
                </c:pt>
                <c:pt idx="133">
                  <c:v>956</c:v>
                </c:pt>
                <c:pt idx="134">
                  <c:v>956</c:v>
                </c:pt>
                <c:pt idx="135">
                  <c:v>956</c:v>
                </c:pt>
                <c:pt idx="136">
                  <c:v>955</c:v>
                </c:pt>
                <c:pt idx="137">
                  <c:v>955</c:v>
                </c:pt>
                <c:pt idx="138">
                  <c:v>953</c:v>
                </c:pt>
                <c:pt idx="139">
                  <c:v>952</c:v>
                </c:pt>
                <c:pt idx="140">
                  <c:v>952</c:v>
                </c:pt>
                <c:pt idx="141">
                  <c:v>952</c:v>
                </c:pt>
                <c:pt idx="142">
                  <c:v>950</c:v>
                </c:pt>
                <c:pt idx="143">
                  <c:v>948</c:v>
                </c:pt>
                <c:pt idx="144">
                  <c:v>947</c:v>
                </c:pt>
                <c:pt idx="145">
                  <c:v>945</c:v>
                </c:pt>
                <c:pt idx="146">
                  <c:v>945</c:v>
                </c:pt>
                <c:pt idx="147">
                  <c:v>945</c:v>
                </c:pt>
                <c:pt idx="148">
                  <c:v>945</c:v>
                </c:pt>
                <c:pt idx="149">
                  <c:v>943</c:v>
                </c:pt>
                <c:pt idx="150">
                  <c:v>942</c:v>
                </c:pt>
                <c:pt idx="151">
                  <c:v>943</c:v>
                </c:pt>
                <c:pt idx="152">
                  <c:v>942</c:v>
                </c:pt>
                <c:pt idx="153">
                  <c:v>942</c:v>
                </c:pt>
                <c:pt idx="154">
                  <c:v>942</c:v>
                </c:pt>
                <c:pt idx="155">
                  <c:v>942</c:v>
                </c:pt>
                <c:pt idx="156">
                  <c:v>941</c:v>
                </c:pt>
                <c:pt idx="157">
                  <c:v>942</c:v>
                </c:pt>
                <c:pt idx="158">
                  <c:v>943</c:v>
                </c:pt>
                <c:pt idx="159">
                  <c:v>944</c:v>
                </c:pt>
                <c:pt idx="160">
                  <c:v>946</c:v>
                </c:pt>
                <c:pt idx="161">
                  <c:v>946</c:v>
                </c:pt>
                <c:pt idx="162">
                  <c:v>946</c:v>
                </c:pt>
                <c:pt idx="163">
                  <c:v>946</c:v>
                </c:pt>
                <c:pt idx="164">
                  <c:v>946</c:v>
                </c:pt>
                <c:pt idx="165">
                  <c:v>945</c:v>
                </c:pt>
                <c:pt idx="166">
                  <c:v>944</c:v>
                </c:pt>
                <c:pt idx="167">
                  <c:v>944</c:v>
                </c:pt>
                <c:pt idx="168">
                  <c:v>944</c:v>
                </c:pt>
                <c:pt idx="169">
                  <c:v>944</c:v>
                </c:pt>
                <c:pt idx="170">
                  <c:v>943</c:v>
                </c:pt>
                <c:pt idx="171">
                  <c:v>943</c:v>
                </c:pt>
                <c:pt idx="172">
                  <c:v>944</c:v>
                </c:pt>
                <c:pt idx="173">
                  <c:v>944</c:v>
                </c:pt>
                <c:pt idx="174">
                  <c:v>944</c:v>
                </c:pt>
                <c:pt idx="175">
                  <c:v>944</c:v>
                </c:pt>
                <c:pt idx="176">
                  <c:v>944</c:v>
                </c:pt>
                <c:pt idx="177">
                  <c:v>944</c:v>
                </c:pt>
                <c:pt idx="178">
                  <c:v>944</c:v>
                </c:pt>
                <c:pt idx="179">
                  <c:v>944</c:v>
                </c:pt>
                <c:pt idx="180">
                  <c:v>944</c:v>
                </c:pt>
                <c:pt idx="181">
                  <c:v>944</c:v>
                </c:pt>
                <c:pt idx="182">
                  <c:v>944</c:v>
                </c:pt>
                <c:pt idx="183">
                  <c:v>946</c:v>
                </c:pt>
                <c:pt idx="184">
                  <c:v>949</c:v>
                </c:pt>
                <c:pt idx="185">
                  <c:v>948</c:v>
                </c:pt>
                <c:pt idx="186">
                  <c:v>948</c:v>
                </c:pt>
                <c:pt idx="187">
                  <c:v>948</c:v>
                </c:pt>
                <c:pt idx="188">
                  <c:v>948</c:v>
                </c:pt>
                <c:pt idx="189">
                  <c:v>948</c:v>
                </c:pt>
                <c:pt idx="190">
                  <c:v>948</c:v>
                </c:pt>
                <c:pt idx="191">
                  <c:v>947</c:v>
                </c:pt>
                <c:pt idx="192">
                  <c:v>947</c:v>
                </c:pt>
                <c:pt idx="193">
                  <c:v>947</c:v>
                </c:pt>
                <c:pt idx="194">
                  <c:v>946</c:v>
                </c:pt>
                <c:pt idx="195">
                  <c:v>947</c:v>
                </c:pt>
                <c:pt idx="196">
                  <c:v>946</c:v>
                </c:pt>
                <c:pt idx="197">
                  <c:v>946</c:v>
                </c:pt>
                <c:pt idx="198">
                  <c:v>946</c:v>
                </c:pt>
                <c:pt idx="199">
                  <c:v>945</c:v>
                </c:pt>
                <c:pt idx="200">
                  <c:v>943</c:v>
                </c:pt>
                <c:pt idx="201">
                  <c:v>944</c:v>
                </c:pt>
                <c:pt idx="202">
                  <c:v>944</c:v>
                </c:pt>
                <c:pt idx="203">
                  <c:v>943</c:v>
                </c:pt>
                <c:pt idx="204">
                  <c:v>943</c:v>
                </c:pt>
                <c:pt idx="205">
                  <c:v>943</c:v>
                </c:pt>
                <c:pt idx="206">
                  <c:v>943</c:v>
                </c:pt>
                <c:pt idx="207">
                  <c:v>941</c:v>
                </c:pt>
                <c:pt idx="208">
                  <c:v>942</c:v>
                </c:pt>
                <c:pt idx="209">
                  <c:v>940</c:v>
                </c:pt>
                <c:pt idx="210">
                  <c:v>940</c:v>
                </c:pt>
                <c:pt idx="211">
                  <c:v>940</c:v>
                </c:pt>
                <c:pt idx="212">
                  <c:v>941</c:v>
                </c:pt>
                <c:pt idx="213">
                  <c:v>942</c:v>
                </c:pt>
                <c:pt idx="214">
                  <c:v>942</c:v>
                </c:pt>
                <c:pt idx="215">
                  <c:v>942</c:v>
                </c:pt>
                <c:pt idx="216">
                  <c:v>940</c:v>
                </c:pt>
                <c:pt idx="217">
                  <c:v>939</c:v>
                </c:pt>
                <c:pt idx="218">
                  <c:v>939</c:v>
                </c:pt>
                <c:pt idx="219">
                  <c:v>937</c:v>
                </c:pt>
                <c:pt idx="220">
                  <c:v>935</c:v>
                </c:pt>
                <c:pt idx="221">
                  <c:v>932</c:v>
                </c:pt>
                <c:pt idx="222">
                  <c:v>931</c:v>
                </c:pt>
                <c:pt idx="223">
                  <c:v>931</c:v>
                </c:pt>
                <c:pt idx="224">
                  <c:v>931</c:v>
                </c:pt>
                <c:pt idx="225">
                  <c:v>931</c:v>
                </c:pt>
                <c:pt idx="226">
                  <c:v>932</c:v>
                </c:pt>
                <c:pt idx="227">
                  <c:v>933</c:v>
                </c:pt>
                <c:pt idx="228">
                  <c:v>934</c:v>
                </c:pt>
                <c:pt idx="229">
                  <c:v>933</c:v>
                </c:pt>
                <c:pt idx="230">
                  <c:v>933</c:v>
                </c:pt>
                <c:pt idx="231">
                  <c:v>933</c:v>
                </c:pt>
                <c:pt idx="232">
                  <c:v>933</c:v>
                </c:pt>
                <c:pt idx="233">
                  <c:v>935</c:v>
                </c:pt>
                <c:pt idx="234">
                  <c:v>936</c:v>
                </c:pt>
                <c:pt idx="235">
                  <c:v>937</c:v>
                </c:pt>
                <c:pt idx="236">
                  <c:v>939</c:v>
                </c:pt>
                <c:pt idx="237">
                  <c:v>939</c:v>
                </c:pt>
                <c:pt idx="238">
                  <c:v>939</c:v>
                </c:pt>
                <c:pt idx="239">
                  <c:v>940</c:v>
                </c:pt>
                <c:pt idx="240">
                  <c:v>942</c:v>
                </c:pt>
                <c:pt idx="241">
                  <c:v>943</c:v>
                </c:pt>
                <c:pt idx="242">
                  <c:v>943</c:v>
                </c:pt>
                <c:pt idx="243">
                  <c:v>944</c:v>
                </c:pt>
                <c:pt idx="244">
                  <c:v>946</c:v>
                </c:pt>
                <c:pt idx="245">
                  <c:v>946</c:v>
                </c:pt>
                <c:pt idx="246">
                  <c:v>946</c:v>
                </c:pt>
                <c:pt idx="247">
                  <c:v>949</c:v>
                </c:pt>
                <c:pt idx="248">
                  <c:v>948</c:v>
                </c:pt>
                <c:pt idx="249">
                  <c:v>946</c:v>
                </c:pt>
                <c:pt idx="250">
                  <c:v>946</c:v>
                </c:pt>
                <c:pt idx="251">
                  <c:v>948</c:v>
                </c:pt>
                <c:pt idx="252">
                  <c:v>947</c:v>
                </c:pt>
                <c:pt idx="253">
                  <c:v>948</c:v>
                </c:pt>
                <c:pt idx="254">
                  <c:v>948</c:v>
                </c:pt>
                <c:pt idx="255">
                  <c:v>949</c:v>
                </c:pt>
                <c:pt idx="256">
                  <c:v>949</c:v>
                </c:pt>
                <c:pt idx="257">
                  <c:v>949</c:v>
                </c:pt>
                <c:pt idx="258">
                  <c:v>949</c:v>
                </c:pt>
                <c:pt idx="259">
                  <c:v>949</c:v>
                </c:pt>
                <c:pt idx="260">
                  <c:v>949</c:v>
                </c:pt>
                <c:pt idx="261">
                  <c:v>948</c:v>
                </c:pt>
                <c:pt idx="262">
                  <c:v>949</c:v>
                </c:pt>
                <c:pt idx="263">
                  <c:v>948</c:v>
                </c:pt>
                <c:pt idx="264">
                  <c:v>948</c:v>
                </c:pt>
                <c:pt idx="265">
                  <c:v>948</c:v>
                </c:pt>
                <c:pt idx="266">
                  <c:v>948</c:v>
                </c:pt>
                <c:pt idx="267">
                  <c:v>948</c:v>
                </c:pt>
                <c:pt idx="268">
                  <c:v>948</c:v>
                </c:pt>
                <c:pt idx="269">
                  <c:v>951</c:v>
                </c:pt>
                <c:pt idx="270">
                  <c:v>951</c:v>
                </c:pt>
                <c:pt idx="271">
                  <c:v>951</c:v>
                </c:pt>
                <c:pt idx="272">
                  <c:v>952</c:v>
                </c:pt>
                <c:pt idx="273">
                  <c:v>952</c:v>
                </c:pt>
                <c:pt idx="274">
                  <c:v>952</c:v>
                </c:pt>
                <c:pt idx="275">
                  <c:v>957</c:v>
                </c:pt>
                <c:pt idx="276">
                  <c:v>957</c:v>
                </c:pt>
                <c:pt idx="277">
                  <c:v>958</c:v>
                </c:pt>
                <c:pt idx="278">
                  <c:v>956</c:v>
                </c:pt>
                <c:pt idx="279">
                  <c:v>955</c:v>
                </c:pt>
                <c:pt idx="280">
                  <c:v>956</c:v>
                </c:pt>
                <c:pt idx="281">
                  <c:v>956</c:v>
                </c:pt>
                <c:pt idx="282">
                  <c:v>956</c:v>
                </c:pt>
                <c:pt idx="283">
                  <c:v>959</c:v>
                </c:pt>
                <c:pt idx="284">
                  <c:v>959</c:v>
                </c:pt>
                <c:pt idx="285">
                  <c:v>960</c:v>
                </c:pt>
                <c:pt idx="286">
                  <c:v>959</c:v>
                </c:pt>
                <c:pt idx="287">
                  <c:v>959</c:v>
                </c:pt>
                <c:pt idx="288">
                  <c:v>959</c:v>
                </c:pt>
                <c:pt idx="289">
                  <c:v>957</c:v>
                </c:pt>
                <c:pt idx="290">
                  <c:v>956</c:v>
                </c:pt>
                <c:pt idx="291">
                  <c:v>955</c:v>
                </c:pt>
                <c:pt idx="292">
                  <c:v>955</c:v>
                </c:pt>
                <c:pt idx="293">
                  <c:v>956</c:v>
                </c:pt>
                <c:pt idx="294">
                  <c:v>956</c:v>
                </c:pt>
                <c:pt idx="295">
                  <c:v>956</c:v>
                </c:pt>
                <c:pt idx="296">
                  <c:v>956</c:v>
                </c:pt>
                <c:pt idx="297">
                  <c:v>955</c:v>
                </c:pt>
                <c:pt idx="298">
                  <c:v>955</c:v>
                </c:pt>
                <c:pt idx="299">
                  <c:v>955</c:v>
                </c:pt>
                <c:pt idx="300">
                  <c:v>954</c:v>
                </c:pt>
                <c:pt idx="301">
                  <c:v>954</c:v>
                </c:pt>
                <c:pt idx="302">
                  <c:v>954</c:v>
                </c:pt>
                <c:pt idx="303">
                  <c:v>953</c:v>
                </c:pt>
                <c:pt idx="304">
                  <c:v>952</c:v>
                </c:pt>
                <c:pt idx="305">
                  <c:v>952</c:v>
                </c:pt>
                <c:pt idx="306">
                  <c:v>952</c:v>
                </c:pt>
                <c:pt idx="307">
                  <c:v>951</c:v>
                </c:pt>
                <c:pt idx="308">
                  <c:v>951</c:v>
                </c:pt>
                <c:pt idx="309">
                  <c:v>951</c:v>
                </c:pt>
                <c:pt idx="310">
                  <c:v>950</c:v>
                </c:pt>
                <c:pt idx="311">
                  <c:v>949</c:v>
                </c:pt>
                <c:pt idx="312">
                  <c:v>947</c:v>
                </c:pt>
                <c:pt idx="313">
                  <c:v>947</c:v>
                </c:pt>
                <c:pt idx="314">
                  <c:v>948</c:v>
                </c:pt>
                <c:pt idx="315">
                  <c:v>948</c:v>
                </c:pt>
                <c:pt idx="316">
                  <c:v>948</c:v>
                </c:pt>
                <c:pt idx="317">
                  <c:v>943</c:v>
                </c:pt>
                <c:pt idx="318">
                  <c:v>943</c:v>
                </c:pt>
                <c:pt idx="319">
                  <c:v>942</c:v>
                </c:pt>
                <c:pt idx="320">
                  <c:v>942</c:v>
                </c:pt>
                <c:pt idx="321">
                  <c:v>942</c:v>
                </c:pt>
                <c:pt idx="322">
                  <c:v>942</c:v>
                </c:pt>
                <c:pt idx="323">
                  <c:v>942</c:v>
                </c:pt>
                <c:pt idx="324">
                  <c:v>942</c:v>
                </c:pt>
                <c:pt idx="325">
                  <c:v>939</c:v>
                </c:pt>
                <c:pt idx="326">
                  <c:v>936</c:v>
                </c:pt>
                <c:pt idx="327">
                  <c:v>936</c:v>
                </c:pt>
                <c:pt idx="328">
                  <c:v>937</c:v>
                </c:pt>
                <c:pt idx="329">
                  <c:v>936</c:v>
                </c:pt>
                <c:pt idx="330">
                  <c:v>936</c:v>
                </c:pt>
                <c:pt idx="331">
                  <c:v>935</c:v>
                </c:pt>
                <c:pt idx="332">
                  <c:v>933</c:v>
                </c:pt>
                <c:pt idx="333">
                  <c:v>932</c:v>
                </c:pt>
                <c:pt idx="334">
                  <c:v>930</c:v>
                </c:pt>
                <c:pt idx="335">
                  <c:v>929</c:v>
                </c:pt>
                <c:pt idx="336">
                  <c:v>928</c:v>
                </c:pt>
                <c:pt idx="337">
                  <c:v>928</c:v>
                </c:pt>
                <c:pt idx="338">
                  <c:v>927</c:v>
                </c:pt>
                <c:pt idx="339">
                  <c:v>926</c:v>
                </c:pt>
                <c:pt idx="340">
                  <c:v>924</c:v>
                </c:pt>
                <c:pt idx="341">
                  <c:v>921</c:v>
                </c:pt>
                <c:pt idx="342">
                  <c:v>921</c:v>
                </c:pt>
                <c:pt idx="343">
                  <c:v>921</c:v>
                </c:pt>
                <c:pt idx="344">
                  <c:v>921</c:v>
                </c:pt>
                <c:pt idx="345">
                  <c:v>919</c:v>
                </c:pt>
                <c:pt idx="346">
                  <c:v>915</c:v>
                </c:pt>
                <c:pt idx="347">
                  <c:v>915</c:v>
                </c:pt>
                <c:pt idx="348">
                  <c:v>915</c:v>
                </c:pt>
                <c:pt idx="349">
                  <c:v>914</c:v>
                </c:pt>
                <c:pt idx="350">
                  <c:v>913</c:v>
                </c:pt>
                <c:pt idx="351">
                  <c:v>913</c:v>
                </c:pt>
                <c:pt idx="352">
                  <c:v>912</c:v>
                </c:pt>
                <c:pt idx="353">
                  <c:v>908</c:v>
                </c:pt>
                <c:pt idx="354">
                  <c:v>906</c:v>
                </c:pt>
                <c:pt idx="355">
                  <c:v>905</c:v>
                </c:pt>
                <c:pt idx="356">
                  <c:v>906</c:v>
                </c:pt>
                <c:pt idx="357">
                  <c:v>906</c:v>
                </c:pt>
                <c:pt idx="358">
                  <c:v>906</c:v>
                </c:pt>
                <c:pt idx="359">
                  <c:v>904</c:v>
                </c:pt>
                <c:pt idx="360">
                  <c:v>902</c:v>
                </c:pt>
                <c:pt idx="361">
                  <c:v>900</c:v>
                </c:pt>
                <c:pt idx="362">
                  <c:v>899</c:v>
                </c:pt>
                <c:pt idx="363">
                  <c:v>899</c:v>
                </c:pt>
                <c:pt idx="364">
                  <c:v>899</c:v>
                </c:pt>
                <c:pt idx="365">
                  <c:v>899</c:v>
                </c:pt>
                <c:pt idx="366">
                  <c:v>898</c:v>
                </c:pt>
                <c:pt idx="367">
                  <c:v>896</c:v>
                </c:pt>
                <c:pt idx="368">
                  <c:v>897</c:v>
                </c:pt>
                <c:pt idx="369">
                  <c:v>897</c:v>
                </c:pt>
                <c:pt idx="370">
                  <c:v>895</c:v>
                </c:pt>
                <c:pt idx="371">
                  <c:v>895</c:v>
                </c:pt>
                <c:pt idx="372">
                  <c:v>895</c:v>
                </c:pt>
                <c:pt idx="373">
                  <c:v>896</c:v>
                </c:pt>
                <c:pt idx="374">
                  <c:v>896</c:v>
                </c:pt>
                <c:pt idx="375">
                  <c:v>897</c:v>
                </c:pt>
                <c:pt idx="376">
                  <c:v>895</c:v>
                </c:pt>
                <c:pt idx="377">
                  <c:v>896</c:v>
                </c:pt>
                <c:pt idx="378">
                  <c:v>896</c:v>
                </c:pt>
                <c:pt idx="379">
                  <c:v>896</c:v>
                </c:pt>
                <c:pt idx="380">
                  <c:v>894</c:v>
                </c:pt>
                <c:pt idx="381">
                  <c:v>892</c:v>
                </c:pt>
                <c:pt idx="382">
                  <c:v>889</c:v>
                </c:pt>
                <c:pt idx="383">
                  <c:v>887</c:v>
                </c:pt>
                <c:pt idx="384">
                  <c:v>885</c:v>
                </c:pt>
                <c:pt idx="385">
                  <c:v>885</c:v>
                </c:pt>
                <c:pt idx="386">
                  <c:v>885</c:v>
                </c:pt>
                <c:pt idx="387">
                  <c:v>882</c:v>
                </c:pt>
                <c:pt idx="388">
                  <c:v>880</c:v>
                </c:pt>
                <c:pt idx="389">
                  <c:v>879</c:v>
                </c:pt>
                <c:pt idx="390">
                  <c:v>880</c:v>
                </c:pt>
                <c:pt idx="391">
                  <c:v>881</c:v>
                </c:pt>
                <c:pt idx="392">
                  <c:v>880</c:v>
                </c:pt>
                <c:pt idx="393">
                  <c:v>880</c:v>
                </c:pt>
                <c:pt idx="394">
                  <c:v>880</c:v>
                </c:pt>
                <c:pt idx="395">
                  <c:v>880</c:v>
                </c:pt>
                <c:pt idx="396">
                  <c:v>880</c:v>
                </c:pt>
                <c:pt idx="397">
                  <c:v>880</c:v>
                </c:pt>
                <c:pt idx="398">
                  <c:v>881</c:v>
                </c:pt>
                <c:pt idx="399">
                  <c:v>881</c:v>
                </c:pt>
                <c:pt idx="400">
                  <c:v>881</c:v>
                </c:pt>
                <c:pt idx="401">
                  <c:v>879</c:v>
                </c:pt>
                <c:pt idx="402">
                  <c:v>877</c:v>
                </c:pt>
                <c:pt idx="403">
                  <c:v>879</c:v>
                </c:pt>
                <c:pt idx="404">
                  <c:v>881</c:v>
                </c:pt>
                <c:pt idx="405">
                  <c:v>882</c:v>
                </c:pt>
                <c:pt idx="406">
                  <c:v>882</c:v>
                </c:pt>
                <c:pt idx="407">
                  <c:v>884</c:v>
                </c:pt>
                <c:pt idx="408">
                  <c:v>888</c:v>
                </c:pt>
                <c:pt idx="409">
                  <c:v>888</c:v>
                </c:pt>
                <c:pt idx="410">
                  <c:v>888</c:v>
                </c:pt>
                <c:pt idx="411">
                  <c:v>888</c:v>
                </c:pt>
                <c:pt idx="412">
                  <c:v>888</c:v>
                </c:pt>
                <c:pt idx="413">
                  <c:v>888</c:v>
                </c:pt>
                <c:pt idx="414">
                  <c:v>888</c:v>
                </c:pt>
                <c:pt idx="415">
                  <c:v>888</c:v>
                </c:pt>
                <c:pt idx="416">
                  <c:v>899</c:v>
                </c:pt>
                <c:pt idx="417">
                  <c:v>900</c:v>
                </c:pt>
                <c:pt idx="418">
                  <c:v>901</c:v>
                </c:pt>
                <c:pt idx="419">
                  <c:v>902</c:v>
                </c:pt>
                <c:pt idx="420">
                  <c:v>903</c:v>
                </c:pt>
                <c:pt idx="421">
                  <c:v>903</c:v>
                </c:pt>
                <c:pt idx="422">
                  <c:v>903</c:v>
                </c:pt>
                <c:pt idx="423">
                  <c:v>901</c:v>
                </c:pt>
                <c:pt idx="424">
                  <c:v>900</c:v>
                </c:pt>
                <c:pt idx="425">
                  <c:v>899</c:v>
                </c:pt>
                <c:pt idx="426">
                  <c:v>896</c:v>
                </c:pt>
                <c:pt idx="427">
                  <c:v>895</c:v>
                </c:pt>
                <c:pt idx="428">
                  <c:v>895</c:v>
                </c:pt>
                <c:pt idx="429">
                  <c:v>894</c:v>
                </c:pt>
                <c:pt idx="430">
                  <c:v>892</c:v>
                </c:pt>
                <c:pt idx="431">
                  <c:v>895</c:v>
                </c:pt>
                <c:pt idx="432">
                  <c:v>894</c:v>
                </c:pt>
                <c:pt idx="433">
                  <c:v>894</c:v>
                </c:pt>
                <c:pt idx="434">
                  <c:v>894</c:v>
                </c:pt>
                <c:pt idx="435">
                  <c:v>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4-4546-BC1F-2449B9F91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375680"/>
        <c:axId val="425386720"/>
      </c:lineChart>
      <c:dateAx>
        <c:axId val="425375680"/>
        <c:scaling>
          <c:orientation val="minMax"/>
          <c:min val="45439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425386720"/>
        <c:crosses val="autoZero"/>
        <c:auto val="1"/>
        <c:lblOffset val="100"/>
        <c:baseTimeUnit val="days"/>
      </c:dateAx>
      <c:valAx>
        <c:axId val="425386720"/>
        <c:scaling>
          <c:orientation val="minMax"/>
          <c:max val="1010"/>
          <c:min val="870"/>
        </c:scaling>
        <c:delete val="0"/>
        <c:axPos val="l"/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4253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273746873792074E-2"/>
          <c:y val="0.16781900987714235"/>
          <c:w val="0.87541863652553598"/>
          <c:h val="0.58132083154723613"/>
        </c:manualLayout>
      </c:layout>
      <c:lineChart>
        <c:grouping val="standard"/>
        <c:varyColors val="0"/>
        <c:ser>
          <c:idx val="0"/>
          <c:order val="0"/>
          <c:tx>
            <c:strRef>
              <c:f>bpi!$C$16</c:f>
              <c:strCache>
                <c:ptCount val="1"/>
                <c:pt idx="0">
                  <c:v>综合指数:大宗商品价格BPI:同比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bpi!$A$19:$A$1265</c:f>
              <c:numCache>
                <c:formatCode>yyyy\-mm\-dd;@</c:formatCode>
                <c:ptCount val="1247"/>
                <c:pt idx="0">
                  <c:v>44527</c:v>
                </c:pt>
                <c:pt idx="1">
                  <c:v>44528</c:v>
                </c:pt>
                <c:pt idx="2">
                  <c:v>44530</c:v>
                </c:pt>
                <c:pt idx="3">
                  <c:v>44531</c:v>
                </c:pt>
                <c:pt idx="4">
                  <c:v>44532</c:v>
                </c:pt>
                <c:pt idx="5">
                  <c:v>44533</c:v>
                </c:pt>
                <c:pt idx="6">
                  <c:v>44534</c:v>
                </c:pt>
                <c:pt idx="7">
                  <c:v>44535</c:v>
                </c:pt>
                <c:pt idx="8">
                  <c:v>44536</c:v>
                </c:pt>
                <c:pt idx="9">
                  <c:v>44537</c:v>
                </c:pt>
                <c:pt idx="10">
                  <c:v>44538</c:v>
                </c:pt>
                <c:pt idx="11">
                  <c:v>44539</c:v>
                </c:pt>
                <c:pt idx="12">
                  <c:v>44540</c:v>
                </c:pt>
                <c:pt idx="13">
                  <c:v>44541</c:v>
                </c:pt>
                <c:pt idx="14">
                  <c:v>44542</c:v>
                </c:pt>
                <c:pt idx="15">
                  <c:v>44543</c:v>
                </c:pt>
                <c:pt idx="16">
                  <c:v>44544</c:v>
                </c:pt>
                <c:pt idx="17">
                  <c:v>44545</c:v>
                </c:pt>
                <c:pt idx="18">
                  <c:v>44546</c:v>
                </c:pt>
                <c:pt idx="19">
                  <c:v>44547</c:v>
                </c:pt>
                <c:pt idx="20">
                  <c:v>44548</c:v>
                </c:pt>
                <c:pt idx="21">
                  <c:v>44549</c:v>
                </c:pt>
                <c:pt idx="22">
                  <c:v>44550</c:v>
                </c:pt>
                <c:pt idx="23">
                  <c:v>44551</c:v>
                </c:pt>
                <c:pt idx="24">
                  <c:v>44552</c:v>
                </c:pt>
                <c:pt idx="25">
                  <c:v>44553</c:v>
                </c:pt>
                <c:pt idx="26">
                  <c:v>44554</c:v>
                </c:pt>
                <c:pt idx="27">
                  <c:v>44555</c:v>
                </c:pt>
                <c:pt idx="28">
                  <c:v>44556</c:v>
                </c:pt>
                <c:pt idx="29">
                  <c:v>44557</c:v>
                </c:pt>
                <c:pt idx="30">
                  <c:v>44558</c:v>
                </c:pt>
                <c:pt idx="31">
                  <c:v>44559</c:v>
                </c:pt>
                <c:pt idx="32">
                  <c:v>44560</c:v>
                </c:pt>
                <c:pt idx="33">
                  <c:v>44561</c:v>
                </c:pt>
                <c:pt idx="34">
                  <c:v>44562</c:v>
                </c:pt>
                <c:pt idx="35">
                  <c:v>44563</c:v>
                </c:pt>
                <c:pt idx="36">
                  <c:v>44564</c:v>
                </c:pt>
                <c:pt idx="37">
                  <c:v>44565</c:v>
                </c:pt>
                <c:pt idx="38">
                  <c:v>44566</c:v>
                </c:pt>
                <c:pt idx="39">
                  <c:v>44567</c:v>
                </c:pt>
                <c:pt idx="40">
                  <c:v>44568</c:v>
                </c:pt>
                <c:pt idx="41">
                  <c:v>44569</c:v>
                </c:pt>
                <c:pt idx="42">
                  <c:v>44570</c:v>
                </c:pt>
                <c:pt idx="43">
                  <c:v>44571</c:v>
                </c:pt>
                <c:pt idx="44">
                  <c:v>44572</c:v>
                </c:pt>
                <c:pt idx="45">
                  <c:v>44573</c:v>
                </c:pt>
                <c:pt idx="46">
                  <c:v>44574</c:v>
                </c:pt>
                <c:pt idx="47">
                  <c:v>44575</c:v>
                </c:pt>
                <c:pt idx="48">
                  <c:v>44576</c:v>
                </c:pt>
                <c:pt idx="49">
                  <c:v>44577</c:v>
                </c:pt>
                <c:pt idx="50">
                  <c:v>44578</c:v>
                </c:pt>
                <c:pt idx="51">
                  <c:v>44579</c:v>
                </c:pt>
                <c:pt idx="52">
                  <c:v>44580</c:v>
                </c:pt>
                <c:pt idx="53">
                  <c:v>44581</c:v>
                </c:pt>
                <c:pt idx="54">
                  <c:v>44582</c:v>
                </c:pt>
                <c:pt idx="55">
                  <c:v>44583</c:v>
                </c:pt>
                <c:pt idx="56">
                  <c:v>44584</c:v>
                </c:pt>
                <c:pt idx="57">
                  <c:v>44585</c:v>
                </c:pt>
                <c:pt idx="58">
                  <c:v>44586</c:v>
                </c:pt>
                <c:pt idx="59">
                  <c:v>44587</c:v>
                </c:pt>
                <c:pt idx="60">
                  <c:v>44588</c:v>
                </c:pt>
                <c:pt idx="61">
                  <c:v>44589</c:v>
                </c:pt>
                <c:pt idx="62">
                  <c:v>44590</c:v>
                </c:pt>
                <c:pt idx="63">
                  <c:v>44591</c:v>
                </c:pt>
                <c:pt idx="64">
                  <c:v>44592</c:v>
                </c:pt>
                <c:pt idx="65">
                  <c:v>44593</c:v>
                </c:pt>
                <c:pt idx="66">
                  <c:v>44594</c:v>
                </c:pt>
                <c:pt idx="67">
                  <c:v>44595</c:v>
                </c:pt>
                <c:pt idx="68">
                  <c:v>44596</c:v>
                </c:pt>
                <c:pt idx="69">
                  <c:v>44597</c:v>
                </c:pt>
                <c:pt idx="70">
                  <c:v>44598</c:v>
                </c:pt>
                <c:pt idx="71">
                  <c:v>44599</c:v>
                </c:pt>
                <c:pt idx="72">
                  <c:v>44600</c:v>
                </c:pt>
                <c:pt idx="73">
                  <c:v>44601</c:v>
                </c:pt>
                <c:pt idx="74">
                  <c:v>44602</c:v>
                </c:pt>
                <c:pt idx="75">
                  <c:v>44603</c:v>
                </c:pt>
                <c:pt idx="76">
                  <c:v>44604</c:v>
                </c:pt>
                <c:pt idx="77">
                  <c:v>44605</c:v>
                </c:pt>
                <c:pt idx="78">
                  <c:v>44606</c:v>
                </c:pt>
                <c:pt idx="79">
                  <c:v>44607</c:v>
                </c:pt>
                <c:pt idx="80">
                  <c:v>44608</c:v>
                </c:pt>
                <c:pt idx="81">
                  <c:v>44609</c:v>
                </c:pt>
                <c:pt idx="82">
                  <c:v>44610</c:v>
                </c:pt>
                <c:pt idx="83">
                  <c:v>44611</c:v>
                </c:pt>
                <c:pt idx="84">
                  <c:v>44612</c:v>
                </c:pt>
                <c:pt idx="85">
                  <c:v>44613</c:v>
                </c:pt>
                <c:pt idx="86">
                  <c:v>44614</c:v>
                </c:pt>
                <c:pt idx="87">
                  <c:v>44615</c:v>
                </c:pt>
                <c:pt idx="88">
                  <c:v>44616</c:v>
                </c:pt>
                <c:pt idx="89">
                  <c:v>44617</c:v>
                </c:pt>
                <c:pt idx="90">
                  <c:v>44618</c:v>
                </c:pt>
                <c:pt idx="91">
                  <c:v>44619</c:v>
                </c:pt>
                <c:pt idx="92">
                  <c:v>44620</c:v>
                </c:pt>
                <c:pt idx="93">
                  <c:v>44621</c:v>
                </c:pt>
                <c:pt idx="94">
                  <c:v>44622</c:v>
                </c:pt>
                <c:pt idx="95">
                  <c:v>44623</c:v>
                </c:pt>
                <c:pt idx="96">
                  <c:v>44624</c:v>
                </c:pt>
                <c:pt idx="97">
                  <c:v>44625</c:v>
                </c:pt>
                <c:pt idx="98">
                  <c:v>44626</c:v>
                </c:pt>
                <c:pt idx="99">
                  <c:v>44627</c:v>
                </c:pt>
                <c:pt idx="100">
                  <c:v>44628</c:v>
                </c:pt>
                <c:pt idx="101">
                  <c:v>44629</c:v>
                </c:pt>
                <c:pt idx="102">
                  <c:v>44630</c:v>
                </c:pt>
                <c:pt idx="103">
                  <c:v>44631</c:v>
                </c:pt>
                <c:pt idx="104">
                  <c:v>44632</c:v>
                </c:pt>
                <c:pt idx="105">
                  <c:v>44633</c:v>
                </c:pt>
                <c:pt idx="106">
                  <c:v>44634</c:v>
                </c:pt>
                <c:pt idx="107">
                  <c:v>44635</c:v>
                </c:pt>
                <c:pt idx="108">
                  <c:v>44636</c:v>
                </c:pt>
                <c:pt idx="109">
                  <c:v>44637</c:v>
                </c:pt>
                <c:pt idx="110">
                  <c:v>44638</c:v>
                </c:pt>
                <c:pt idx="111">
                  <c:v>44639</c:v>
                </c:pt>
                <c:pt idx="112">
                  <c:v>44640</c:v>
                </c:pt>
                <c:pt idx="113">
                  <c:v>44641</c:v>
                </c:pt>
                <c:pt idx="114">
                  <c:v>44642</c:v>
                </c:pt>
                <c:pt idx="115">
                  <c:v>44643</c:v>
                </c:pt>
                <c:pt idx="116">
                  <c:v>44644</c:v>
                </c:pt>
                <c:pt idx="117">
                  <c:v>44645</c:v>
                </c:pt>
                <c:pt idx="118">
                  <c:v>44646</c:v>
                </c:pt>
                <c:pt idx="119">
                  <c:v>44647</c:v>
                </c:pt>
                <c:pt idx="120">
                  <c:v>44648</c:v>
                </c:pt>
                <c:pt idx="121">
                  <c:v>44649</c:v>
                </c:pt>
                <c:pt idx="122">
                  <c:v>44650</c:v>
                </c:pt>
                <c:pt idx="123">
                  <c:v>44651</c:v>
                </c:pt>
                <c:pt idx="124">
                  <c:v>44652</c:v>
                </c:pt>
                <c:pt idx="125">
                  <c:v>44653</c:v>
                </c:pt>
                <c:pt idx="126">
                  <c:v>44654</c:v>
                </c:pt>
                <c:pt idx="127">
                  <c:v>44655</c:v>
                </c:pt>
                <c:pt idx="128">
                  <c:v>44656</c:v>
                </c:pt>
                <c:pt idx="129">
                  <c:v>44657</c:v>
                </c:pt>
                <c:pt idx="130">
                  <c:v>44658</c:v>
                </c:pt>
                <c:pt idx="131">
                  <c:v>44659</c:v>
                </c:pt>
                <c:pt idx="132">
                  <c:v>44660</c:v>
                </c:pt>
                <c:pt idx="133">
                  <c:v>44661</c:v>
                </c:pt>
                <c:pt idx="134">
                  <c:v>44662</c:v>
                </c:pt>
                <c:pt idx="135">
                  <c:v>44663</c:v>
                </c:pt>
                <c:pt idx="136">
                  <c:v>44664</c:v>
                </c:pt>
                <c:pt idx="137">
                  <c:v>44665</c:v>
                </c:pt>
                <c:pt idx="138">
                  <c:v>44666</c:v>
                </c:pt>
                <c:pt idx="139">
                  <c:v>44667</c:v>
                </c:pt>
                <c:pt idx="140">
                  <c:v>44668</c:v>
                </c:pt>
                <c:pt idx="141">
                  <c:v>44669</c:v>
                </c:pt>
                <c:pt idx="142">
                  <c:v>44670</c:v>
                </c:pt>
                <c:pt idx="143">
                  <c:v>44671</c:v>
                </c:pt>
                <c:pt idx="144">
                  <c:v>44672</c:v>
                </c:pt>
                <c:pt idx="145">
                  <c:v>44673</c:v>
                </c:pt>
                <c:pt idx="146">
                  <c:v>44674</c:v>
                </c:pt>
                <c:pt idx="147">
                  <c:v>44675</c:v>
                </c:pt>
                <c:pt idx="148">
                  <c:v>44676</c:v>
                </c:pt>
                <c:pt idx="149">
                  <c:v>44677</c:v>
                </c:pt>
                <c:pt idx="150">
                  <c:v>44678</c:v>
                </c:pt>
                <c:pt idx="151">
                  <c:v>44679</c:v>
                </c:pt>
                <c:pt idx="152">
                  <c:v>44680</c:v>
                </c:pt>
                <c:pt idx="153">
                  <c:v>44681</c:v>
                </c:pt>
                <c:pt idx="154">
                  <c:v>44682</c:v>
                </c:pt>
                <c:pt idx="155">
                  <c:v>44683</c:v>
                </c:pt>
                <c:pt idx="156">
                  <c:v>44684</c:v>
                </c:pt>
                <c:pt idx="157">
                  <c:v>44685</c:v>
                </c:pt>
                <c:pt idx="158">
                  <c:v>44686</c:v>
                </c:pt>
                <c:pt idx="159">
                  <c:v>44687</c:v>
                </c:pt>
                <c:pt idx="160">
                  <c:v>44688</c:v>
                </c:pt>
                <c:pt idx="161">
                  <c:v>44689</c:v>
                </c:pt>
                <c:pt idx="162">
                  <c:v>44690</c:v>
                </c:pt>
                <c:pt idx="163">
                  <c:v>44691</c:v>
                </c:pt>
                <c:pt idx="164">
                  <c:v>44692</c:v>
                </c:pt>
                <c:pt idx="165">
                  <c:v>44693</c:v>
                </c:pt>
                <c:pt idx="166">
                  <c:v>44694</c:v>
                </c:pt>
                <c:pt idx="167">
                  <c:v>44695</c:v>
                </c:pt>
                <c:pt idx="168">
                  <c:v>44696</c:v>
                </c:pt>
                <c:pt idx="169">
                  <c:v>44697</c:v>
                </c:pt>
                <c:pt idx="170">
                  <c:v>44698</c:v>
                </c:pt>
                <c:pt idx="171">
                  <c:v>44699</c:v>
                </c:pt>
                <c:pt idx="172">
                  <c:v>44700</c:v>
                </c:pt>
                <c:pt idx="173">
                  <c:v>44701</c:v>
                </c:pt>
                <c:pt idx="174">
                  <c:v>44702</c:v>
                </c:pt>
                <c:pt idx="175">
                  <c:v>44703</c:v>
                </c:pt>
                <c:pt idx="176">
                  <c:v>44704</c:v>
                </c:pt>
                <c:pt idx="177">
                  <c:v>44705</c:v>
                </c:pt>
                <c:pt idx="178">
                  <c:v>44706</c:v>
                </c:pt>
                <c:pt idx="179">
                  <c:v>44707</c:v>
                </c:pt>
                <c:pt idx="180">
                  <c:v>44708</c:v>
                </c:pt>
                <c:pt idx="181">
                  <c:v>44709</c:v>
                </c:pt>
                <c:pt idx="182">
                  <c:v>44710</c:v>
                </c:pt>
                <c:pt idx="183">
                  <c:v>44711</c:v>
                </c:pt>
                <c:pt idx="184">
                  <c:v>44712</c:v>
                </c:pt>
                <c:pt idx="185">
                  <c:v>44713</c:v>
                </c:pt>
                <c:pt idx="186">
                  <c:v>44714</c:v>
                </c:pt>
                <c:pt idx="187">
                  <c:v>44715</c:v>
                </c:pt>
                <c:pt idx="188">
                  <c:v>44716</c:v>
                </c:pt>
                <c:pt idx="189">
                  <c:v>44717</c:v>
                </c:pt>
                <c:pt idx="190">
                  <c:v>44718</c:v>
                </c:pt>
                <c:pt idx="191">
                  <c:v>44719</c:v>
                </c:pt>
                <c:pt idx="192">
                  <c:v>44720</c:v>
                </c:pt>
                <c:pt idx="193">
                  <c:v>44721</c:v>
                </c:pt>
                <c:pt idx="194">
                  <c:v>44722</c:v>
                </c:pt>
                <c:pt idx="195">
                  <c:v>44723</c:v>
                </c:pt>
                <c:pt idx="196">
                  <c:v>44724</c:v>
                </c:pt>
                <c:pt idx="197">
                  <c:v>44725</c:v>
                </c:pt>
                <c:pt idx="198">
                  <c:v>44726</c:v>
                </c:pt>
                <c:pt idx="199">
                  <c:v>44727</c:v>
                </c:pt>
                <c:pt idx="200">
                  <c:v>44728</c:v>
                </c:pt>
                <c:pt idx="201">
                  <c:v>44729</c:v>
                </c:pt>
                <c:pt idx="202">
                  <c:v>44730</c:v>
                </c:pt>
                <c:pt idx="203">
                  <c:v>44731</c:v>
                </c:pt>
                <c:pt idx="204">
                  <c:v>44732</c:v>
                </c:pt>
                <c:pt idx="205">
                  <c:v>44733</c:v>
                </c:pt>
                <c:pt idx="206">
                  <c:v>44734</c:v>
                </c:pt>
                <c:pt idx="207">
                  <c:v>44735</c:v>
                </c:pt>
                <c:pt idx="208">
                  <c:v>44736</c:v>
                </c:pt>
                <c:pt idx="209">
                  <c:v>44737</c:v>
                </c:pt>
                <c:pt idx="210">
                  <c:v>44738</c:v>
                </c:pt>
                <c:pt idx="211">
                  <c:v>44739</c:v>
                </c:pt>
                <c:pt idx="212">
                  <c:v>44740</c:v>
                </c:pt>
                <c:pt idx="213">
                  <c:v>44741</c:v>
                </c:pt>
                <c:pt idx="214">
                  <c:v>44742</c:v>
                </c:pt>
                <c:pt idx="215">
                  <c:v>44743</c:v>
                </c:pt>
                <c:pt idx="216">
                  <c:v>44744</c:v>
                </c:pt>
                <c:pt idx="217">
                  <c:v>44745</c:v>
                </c:pt>
                <c:pt idx="218">
                  <c:v>44746</c:v>
                </c:pt>
                <c:pt idx="219">
                  <c:v>44747</c:v>
                </c:pt>
                <c:pt idx="220">
                  <c:v>44748</c:v>
                </c:pt>
                <c:pt idx="221">
                  <c:v>44749</c:v>
                </c:pt>
                <c:pt idx="222">
                  <c:v>44750</c:v>
                </c:pt>
                <c:pt idx="223">
                  <c:v>44751</c:v>
                </c:pt>
                <c:pt idx="224">
                  <c:v>44752</c:v>
                </c:pt>
                <c:pt idx="225">
                  <c:v>44753</c:v>
                </c:pt>
                <c:pt idx="226">
                  <c:v>44754</c:v>
                </c:pt>
                <c:pt idx="227">
                  <c:v>44755</c:v>
                </c:pt>
                <c:pt idx="228">
                  <c:v>44756</c:v>
                </c:pt>
                <c:pt idx="229">
                  <c:v>44757</c:v>
                </c:pt>
                <c:pt idx="230">
                  <c:v>44758</c:v>
                </c:pt>
                <c:pt idx="231">
                  <c:v>44759</c:v>
                </c:pt>
                <c:pt idx="232">
                  <c:v>44760</c:v>
                </c:pt>
                <c:pt idx="233">
                  <c:v>44761</c:v>
                </c:pt>
                <c:pt idx="234">
                  <c:v>44762</c:v>
                </c:pt>
                <c:pt idx="235">
                  <c:v>44763</c:v>
                </c:pt>
                <c:pt idx="236">
                  <c:v>44764</c:v>
                </c:pt>
                <c:pt idx="237">
                  <c:v>44765</c:v>
                </c:pt>
                <c:pt idx="238">
                  <c:v>44766</c:v>
                </c:pt>
                <c:pt idx="239">
                  <c:v>44767</c:v>
                </c:pt>
                <c:pt idx="240">
                  <c:v>44768</c:v>
                </c:pt>
                <c:pt idx="241">
                  <c:v>44769</c:v>
                </c:pt>
                <c:pt idx="242">
                  <c:v>44770</c:v>
                </c:pt>
                <c:pt idx="243">
                  <c:v>44771</c:v>
                </c:pt>
                <c:pt idx="244">
                  <c:v>44772</c:v>
                </c:pt>
                <c:pt idx="245">
                  <c:v>44773</c:v>
                </c:pt>
                <c:pt idx="246">
                  <c:v>44774</c:v>
                </c:pt>
                <c:pt idx="247">
                  <c:v>44775</c:v>
                </c:pt>
                <c:pt idx="248">
                  <c:v>44776</c:v>
                </c:pt>
                <c:pt idx="249">
                  <c:v>44777</c:v>
                </c:pt>
                <c:pt idx="250">
                  <c:v>44778</c:v>
                </c:pt>
                <c:pt idx="251">
                  <c:v>44779</c:v>
                </c:pt>
                <c:pt idx="252">
                  <c:v>44780</c:v>
                </c:pt>
                <c:pt idx="253">
                  <c:v>44781</c:v>
                </c:pt>
                <c:pt idx="254">
                  <c:v>44782</c:v>
                </c:pt>
                <c:pt idx="255">
                  <c:v>44783</c:v>
                </c:pt>
                <c:pt idx="256">
                  <c:v>44784</c:v>
                </c:pt>
                <c:pt idx="257">
                  <c:v>44785</c:v>
                </c:pt>
                <c:pt idx="258">
                  <c:v>44786</c:v>
                </c:pt>
                <c:pt idx="259">
                  <c:v>44787</c:v>
                </c:pt>
                <c:pt idx="260">
                  <c:v>44788</c:v>
                </c:pt>
                <c:pt idx="261">
                  <c:v>44789</c:v>
                </c:pt>
                <c:pt idx="262">
                  <c:v>44790</c:v>
                </c:pt>
                <c:pt idx="263">
                  <c:v>44791</c:v>
                </c:pt>
                <c:pt idx="264">
                  <c:v>44792</c:v>
                </c:pt>
                <c:pt idx="265">
                  <c:v>44793</c:v>
                </c:pt>
                <c:pt idx="266">
                  <c:v>44794</c:v>
                </c:pt>
                <c:pt idx="267">
                  <c:v>44795</c:v>
                </c:pt>
                <c:pt idx="268">
                  <c:v>44796</c:v>
                </c:pt>
                <c:pt idx="269">
                  <c:v>44797</c:v>
                </c:pt>
                <c:pt idx="270">
                  <c:v>44798</c:v>
                </c:pt>
                <c:pt idx="271">
                  <c:v>44799</c:v>
                </c:pt>
                <c:pt idx="272">
                  <c:v>44800</c:v>
                </c:pt>
                <c:pt idx="273">
                  <c:v>44801</c:v>
                </c:pt>
                <c:pt idx="274">
                  <c:v>44802</c:v>
                </c:pt>
                <c:pt idx="275">
                  <c:v>44803</c:v>
                </c:pt>
                <c:pt idx="276">
                  <c:v>44804</c:v>
                </c:pt>
                <c:pt idx="277">
                  <c:v>44805</c:v>
                </c:pt>
                <c:pt idx="278">
                  <c:v>44806</c:v>
                </c:pt>
                <c:pt idx="279">
                  <c:v>44807</c:v>
                </c:pt>
                <c:pt idx="280">
                  <c:v>44808</c:v>
                </c:pt>
                <c:pt idx="281">
                  <c:v>44809</c:v>
                </c:pt>
                <c:pt idx="282">
                  <c:v>44810</c:v>
                </c:pt>
                <c:pt idx="283">
                  <c:v>44811</c:v>
                </c:pt>
                <c:pt idx="284">
                  <c:v>44812</c:v>
                </c:pt>
                <c:pt idx="285">
                  <c:v>44813</c:v>
                </c:pt>
                <c:pt idx="286">
                  <c:v>44814</c:v>
                </c:pt>
                <c:pt idx="287">
                  <c:v>44815</c:v>
                </c:pt>
                <c:pt idx="288">
                  <c:v>44816</c:v>
                </c:pt>
                <c:pt idx="289">
                  <c:v>44817</c:v>
                </c:pt>
                <c:pt idx="290">
                  <c:v>44818</c:v>
                </c:pt>
                <c:pt idx="291">
                  <c:v>44819</c:v>
                </c:pt>
                <c:pt idx="292">
                  <c:v>44820</c:v>
                </c:pt>
                <c:pt idx="293">
                  <c:v>44821</c:v>
                </c:pt>
                <c:pt idx="294">
                  <c:v>44822</c:v>
                </c:pt>
                <c:pt idx="295">
                  <c:v>44823</c:v>
                </c:pt>
                <c:pt idx="296">
                  <c:v>44824</c:v>
                </c:pt>
                <c:pt idx="297">
                  <c:v>44825</c:v>
                </c:pt>
                <c:pt idx="298">
                  <c:v>44826</c:v>
                </c:pt>
                <c:pt idx="299">
                  <c:v>44827</c:v>
                </c:pt>
                <c:pt idx="300">
                  <c:v>44828</c:v>
                </c:pt>
                <c:pt idx="301">
                  <c:v>44829</c:v>
                </c:pt>
                <c:pt idx="302">
                  <c:v>44830</c:v>
                </c:pt>
                <c:pt idx="303">
                  <c:v>44831</c:v>
                </c:pt>
                <c:pt idx="304">
                  <c:v>44832</c:v>
                </c:pt>
                <c:pt idx="305">
                  <c:v>44833</c:v>
                </c:pt>
                <c:pt idx="306">
                  <c:v>44834</c:v>
                </c:pt>
                <c:pt idx="307">
                  <c:v>44835</c:v>
                </c:pt>
                <c:pt idx="308">
                  <c:v>44836</c:v>
                </c:pt>
                <c:pt idx="309">
                  <c:v>44837</c:v>
                </c:pt>
                <c:pt idx="310">
                  <c:v>44838</c:v>
                </c:pt>
                <c:pt idx="311">
                  <c:v>44839</c:v>
                </c:pt>
                <c:pt idx="312">
                  <c:v>44840</c:v>
                </c:pt>
                <c:pt idx="313">
                  <c:v>44841</c:v>
                </c:pt>
                <c:pt idx="314">
                  <c:v>44842</c:v>
                </c:pt>
                <c:pt idx="315">
                  <c:v>44843</c:v>
                </c:pt>
                <c:pt idx="316">
                  <c:v>44844</c:v>
                </c:pt>
                <c:pt idx="317">
                  <c:v>44845</c:v>
                </c:pt>
                <c:pt idx="318">
                  <c:v>44846</c:v>
                </c:pt>
                <c:pt idx="319">
                  <c:v>44847</c:v>
                </c:pt>
                <c:pt idx="320">
                  <c:v>44848</c:v>
                </c:pt>
                <c:pt idx="321">
                  <c:v>44849</c:v>
                </c:pt>
                <c:pt idx="322">
                  <c:v>44850</c:v>
                </c:pt>
                <c:pt idx="323">
                  <c:v>44851</c:v>
                </c:pt>
                <c:pt idx="324">
                  <c:v>44852</c:v>
                </c:pt>
                <c:pt idx="325">
                  <c:v>44853</c:v>
                </c:pt>
                <c:pt idx="326">
                  <c:v>44854</c:v>
                </c:pt>
                <c:pt idx="327">
                  <c:v>44855</c:v>
                </c:pt>
                <c:pt idx="328">
                  <c:v>44856</c:v>
                </c:pt>
                <c:pt idx="329">
                  <c:v>44857</c:v>
                </c:pt>
                <c:pt idx="330">
                  <c:v>44858</c:v>
                </c:pt>
                <c:pt idx="331">
                  <c:v>44859</c:v>
                </c:pt>
                <c:pt idx="332">
                  <c:v>44860</c:v>
                </c:pt>
                <c:pt idx="333">
                  <c:v>44861</c:v>
                </c:pt>
                <c:pt idx="334">
                  <c:v>44862</c:v>
                </c:pt>
                <c:pt idx="335">
                  <c:v>44863</c:v>
                </c:pt>
                <c:pt idx="336">
                  <c:v>44864</c:v>
                </c:pt>
                <c:pt idx="337">
                  <c:v>44865</c:v>
                </c:pt>
                <c:pt idx="338">
                  <c:v>44866</c:v>
                </c:pt>
                <c:pt idx="339">
                  <c:v>44867</c:v>
                </c:pt>
                <c:pt idx="340">
                  <c:v>44868</c:v>
                </c:pt>
                <c:pt idx="341">
                  <c:v>44869</c:v>
                </c:pt>
                <c:pt idx="342">
                  <c:v>44870</c:v>
                </c:pt>
                <c:pt idx="343">
                  <c:v>44871</c:v>
                </c:pt>
                <c:pt idx="344">
                  <c:v>44872</c:v>
                </c:pt>
                <c:pt idx="345">
                  <c:v>44873</c:v>
                </c:pt>
                <c:pt idx="346">
                  <c:v>44874</c:v>
                </c:pt>
                <c:pt idx="347">
                  <c:v>44875</c:v>
                </c:pt>
                <c:pt idx="348">
                  <c:v>44876</c:v>
                </c:pt>
                <c:pt idx="349">
                  <c:v>44877</c:v>
                </c:pt>
                <c:pt idx="350">
                  <c:v>44878</c:v>
                </c:pt>
                <c:pt idx="351">
                  <c:v>44879</c:v>
                </c:pt>
                <c:pt idx="352">
                  <c:v>44880</c:v>
                </c:pt>
                <c:pt idx="353">
                  <c:v>44881</c:v>
                </c:pt>
                <c:pt idx="354">
                  <c:v>44882</c:v>
                </c:pt>
                <c:pt idx="355">
                  <c:v>44883</c:v>
                </c:pt>
                <c:pt idx="356">
                  <c:v>44884</c:v>
                </c:pt>
                <c:pt idx="357">
                  <c:v>44885</c:v>
                </c:pt>
                <c:pt idx="358">
                  <c:v>44886</c:v>
                </c:pt>
                <c:pt idx="359">
                  <c:v>44887</c:v>
                </c:pt>
                <c:pt idx="360">
                  <c:v>44888</c:v>
                </c:pt>
                <c:pt idx="361">
                  <c:v>44889</c:v>
                </c:pt>
                <c:pt idx="362">
                  <c:v>44890</c:v>
                </c:pt>
                <c:pt idx="363">
                  <c:v>44891</c:v>
                </c:pt>
                <c:pt idx="364">
                  <c:v>44892</c:v>
                </c:pt>
                <c:pt idx="365">
                  <c:v>44893</c:v>
                </c:pt>
                <c:pt idx="366">
                  <c:v>44894</c:v>
                </c:pt>
                <c:pt idx="367">
                  <c:v>44895</c:v>
                </c:pt>
                <c:pt idx="368">
                  <c:v>44896</c:v>
                </c:pt>
                <c:pt idx="369">
                  <c:v>44897</c:v>
                </c:pt>
                <c:pt idx="370">
                  <c:v>44898</c:v>
                </c:pt>
                <c:pt idx="371">
                  <c:v>44899</c:v>
                </c:pt>
                <c:pt idx="372">
                  <c:v>44900</c:v>
                </c:pt>
                <c:pt idx="373">
                  <c:v>44901</c:v>
                </c:pt>
                <c:pt idx="374">
                  <c:v>44902</c:v>
                </c:pt>
                <c:pt idx="375">
                  <c:v>44903</c:v>
                </c:pt>
                <c:pt idx="376">
                  <c:v>44904</c:v>
                </c:pt>
                <c:pt idx="377">
                  <c:v>44905</c:v>
                </c:pt>
                <c:pt idx="378">
                  <c:v>44906</c:v>
                </c:pt>
                <c:pt idx="379">
                  <c:v>44907</c:v>
                </c:pt>
                <c:pt idx="380">
                  <c:v>44908</c:v>
                </c:pt>
                <c:pt idx="381">
                  <c:v>44909</c:v>
                </c:pt>
                <c:pt idx="382">
                  <c:v>44910</c:v>
                </c:pt>
                <c:pt idx="383">
                  <c:v>44911</c:v>
                </c:pt>
                <c:pt idx="384">
                  <c:v>44912</c:v>
                </c:pt>
                <c:pt idx="385">
                  <c:v>44913</c:v>
                </c:pt>
                <c:pt idx="386">
                  <c:v>44914</c:v>
                </c:pt>
                <c:pt idx="387">
                  <c:v>44915</c:v>
                </c:pt>
                <c:pt idx="388">
                  <c:v>44916</c:v>
                </c:pt>
                <c:pt idx="389">
                  <c:v>44917</c:v>
                </c:pt>
                <c:pt idx="390">
                  <c:v>44918</c:v>
                </c:pt>
                <c:pt idx="391">
                  <c:v>44919</c:v>
                </c:pt>
                <c:pt idx="392">
                  <c:v>44920</c:v>
                </c:pt>
                <c:pt idx="393">
                  <c:v>44921</c:v>
                </c:pt>
                <c:pt idx="394">
                  <c:v>44922</c:v>
                </c:pt>
                <c:pt idx="395">
                  <c:v>44923</c:v>
                </c:pt>
                <c:pt idx="396">
                  <c:v>44924</c:v>
                </c:pt>
                <c:pt idx="397">
                  <c:v>44925</c:v>
                </c:pt>
                <c:pt idx="398">
                  <c:v>44926</c:v>
                </c:pt>
                <c:pt idx="399">
                  <c:v>44927</c:v>
                </c:pt>
                <c:pt idx="400">
                  <c:v>44928</c:v>
                </c:pt>
                <c:pt idx="401">
                  <c:v>44929</c:v>
                </c:pt>
                <c:pt idx="402">
                  <c:v>44930</c:v>
                </c:pt>
                <c:pt idx="403">
                  <c:v>44931</c:v>
                </c:pt>
                <c:pt idx="404">
                  <c:v>44932</c:v>
                </c:pt>
                <c:pt idx="405">
                  <c:v>44933</c:v>
                </c:pt>
                <c:pt idx="406">
                  <c:v>44934</c:v>
                </c:pt>
                <c:pt idx="407">
                  <c:v>44935</c:v>
                </c:pt>
                <c:pt idx="408">
                  <c:v>44936</c:v>
                </c:pt>
                <c:pt idx="409">
                  <c:v>44937</c:v>
                </c:pt>
                <c:pt idx="410">
                  <c:v>44938</c:v>
                </c:pt>
                <c:pt idx="411">
                  <c:v>44939</c:v>
                </c:pt>
                <c:pt idx="412">
                  <c:v>44940</c:v>
                </c:pt>
                <c:pt idx="413">
                  <c:v>44941</c:v>
                </c:pt>
                <c:pt idx="414">
                  <c:v>44942</c:v>
                </c:pt>
                <c:pt idx="415">
                  <c:v>44943</c:v>
                </c:pt>
                <c:pt idx="416">
                  <c:v>44944</c:v>
                </c:pt>
                <c:pt idx="417">
                  <c:v>44945</c:v>
                </c:pt>
                <c:pt idx="418">
                  <c:v>44946</c:v>
                </c:pt>
                <c:pt idx="419">
                  <c:v>44947</c:v>
                </c:pt>
                <c:pt idx="420">
                  <c:v>44948</c:v>
                </c:pt>
                <c:pt idx="421">
                  <c:v>44949</c:v>
                </c:pt>
                <c:pt idx="422">
                  <c:v>44950</c:v>
                </c:pt>
                <c:pt idx="423">
                  <c:v>44951</c:v>
                </c:pt>
                <c:pt idx="424">
                  <c:v>44952</c:v>
                </c:pt>
                <c:pt idx="425">
                  <c:v>44953</c:v>
                </c:pt>
                <c:pt idx="426">
                  <c:v>44954</c:v>
                </c:pt>
                <c:pt idx="427">
                  <c:v>44955</c:v>
                </c:pt>
                <c:pt idx="428">
                  <c:v>44956</c:v>
                </c:pt>
                <c:pt idx="429">
                  <c:v>44957</c:v>
                </c:pt>
                <c:pt idx="430">
                  <c:v>44958</c:v>
                </c:pt>
                <c:pt idx="431">
                  <c:v>44959</c:v>
                </c:pt>
                <c:pt idx="432">
                  <c:v>44960</c:v>
                </c:pt>
                <c:pt idx="433">
                  <c:v>44961</c:v>
                </c:pt>
                <c:pt idx="434">
                  <c:v>44962</c:v>
                </c:pt>
                <c:pt idx="435">
                  <c:v>44963</c:v>
                </c:pt>
                <c:pt idx="436">
                  <c:v>44964</c:v>
                </c:pt>
                <c:pt idx="437">
                  <c:v>44965</c:v>
                </c:pt>
                <c:pt idx="438">
                  <c:v>44966</c:v>
                </c:pt>
                <c:pt idx="439">
                  <c:v>44967</c:v>
                </c:pt>
                <c:pt idx="440">
                  <c:v>44968</c:v>
                </c:pt>
                <c:pt idx="441">
                  <c:v>44969</c:v>
                </c:pt>
                <c:pt idx="442">
                  <c:v>44970</c:v>
                </c:pt>
                <c:pt idx="443">
                  <c:v>44971</c:v>
                </c:pt>
                <c:pt idx="444">
                  <c:v>44972</c:v>
                </c:pt>
                <c:pt idx="445">
                  <c:v>44973</c:v>
                </c:pt>
                <c:pt idx="446">
                  <c:v>44974</c:v>
                </c:pt>
                <c:pt idx="447">
                  <c:v>44975</c:v>
                </c:pt>
                <c:pt idx="448">
                  <c:v>44976</c:v>
                </c:pt>
                <c:pt idx="449">
                  <c:v>44977</c:v>
                </c:pt>
                <c:pt idx="450">
                  <c:v>44978</c:v>
                </c:pt>
                <c:pt idx="451">
                  <c:v>44979</c:v>
                </c:pt>
                <c:pt idx="452">
                  <c:v>44980</c:v>
                </c:pt>
                <c:pt idx="453">
                  <c:v>44981</c:v>
                </c:pt>
                <c:pt idx="454">
                  <c:v>44982</c:v>
                </c:pt>
                <c:pt idx="455">
                  <c:v>44983</c:v>
                </c:pt>
                <c:pt idx="456">
                  <c:v>44984</c:v>
                </c:pt>
                <c:pt idx="457">
                  <c:v>44985</c:v>
                </c:pt>
                <c:pt idx="458">
                  <c:v>44986</c:v>
                </c:pt>
                <c:pt idx="459">
                  <c:v>44987</c:v>
                </c:pt>
                <c:pt idx="460">
                  <c:v>44988</c:v>
                </c:pt>
                <c:pt idx="461">
                  <c:v>44989</c:v>
                </c:pt>
                <c:pt idx="462">
                  <c:v>44990</c:v>
                </c:pt>
                <c:pt idx="463">
                  <c:v>44991</c:v>
                </c:pt>
                <c:pt idx="464">
                  <c:v>44992</c:v>
                </c:pt>
                <c:pt idx="465">
                  <c:v>44993</c:v>
                </c:pt>
                <c:pt idx="466">
                  <c:v>44994</c:v>
                </c:pt>
                <c:pt idx="467">
                  <c:v>44995</c:v>
                </c:pt>
                <c:pt idx="468">
                  <c:v>44996</c:v>
                </c:pt>
                <c:pt idx="469">
                  <c:v>44997</c:v>
                </c:pt>
                <c:pt idx="470">
                  <c:v>44998</c:v>
                </c:pt>
                <c:pt idx="471">
                  <c:v>44999</c:v>
                </c:pt>
                <c:pt idx="472">
                  <c:v>45000</c:v>
                </c:pt>
                <c:pt idx="473">
                  <c:v>45001</c:v>
                </c:pt>
                <c:pt idx="474">
                  <c:v>45002</c:v>
                </c:pt>
                <c:pt idx="475">
                  <c:v>45003</c:v>
                </c:pt>
                <c:pt idx="476">
                  <c:v>45004</c:v>
                </c:pt>
                <c:pt idx="477">
                  <c:v>45005</c:v>
                </c:pt>
                <c:pt idx="478">
                  <c:v>45006</c:v>
                </c:pt>
                <c:pt idx="479">
                  <c:v>45007</c:v>
                </c:pt>
                <c:pt idx="480">
                  <c:v>45008</c:v>
                </c:pt>
                <c:pt idx="481">
                  <c:v>45009</c:v>
                </c:pt>
                <c:pt idx="482">
                  <c:v>45010</c:v>
                </c:pt>
                <c:pt idx="483">
                  <c:v>45011</c:v>
                </c:pt>
                <c:pt idx="484">
                  <c:v>45012</c:v>
                </c:pt>
                <c:pt idx="485">
                  <c:v>45013</c:v>
                </c:pt>
                <c:pt idx="486">
                  <c:v>45014</c:v>
                </c:pt>
                <c:pt idx="487">
                  <c:v>45015</c:v>
                </c:pt>
                <c:pt idx="488">
                  <c:v>45016</c:v>
                </c:pt>
                <c:pt idx="489">
                  <c:v>45017</c:v>
                </c:pt>
                <c:pt idx="490">
                  <c:v>45018</c:v>
                </c:pt>
                <c:pt idx="491">
                  <c:v>45019</c:v>
                </c:pt>
                <c:pt idx="492">
                  <c:v>45020</c:v>
                </c:pt>
                <c:pt idx="493">
                  <c:v>45021</c:v>
                </c:pt>
                <c:pt idx="494">
                  <c:v>45022</c:v>
                </c:pt>
                <c:pt idx="495">
                  <c:v>45023</c:v>
                </c:pt>
                <c:pt idx="496">
                  <c:v>45024</c:v>
                </c:pt>
                <c:pt idx="497">
                  <c:v>45025</c:v>
                </c:pt>
                <c:pt idx="498">
                  <c:v>45026</c:v>
                </c:pt>
                <c:pt idx="499">
                  <c:v>45027</c:v>
                </c:pt>
                <c:pt idx="500">
                  <c:v>45028</c:v>
                </c:pt>
                <c:pt idx="501">
                  <c:v>45029</c:v>
                </c:pt>
                <c:pt idx="502">
                  <c:v>45030</c:v>
                </c:pt>
                <c:pt idx="503">
                  <c:v>45031</c:v>
                </c:pt>
                <c:pt idx="504">
                  <c:v>45032</c:v>
                </c:pt>
                <c:pt idx="505">
                  <c:v>45033</c:v>
                </c:pt>
                <c:pt idx="506">
                  <c:v>45034</c:v>
                </c:pt>
                <c:pt idx="507">
                  <c:v>45035</c:v>
                </c:pt>
                <c:pt idx="508">
                  <c:v>45036</c:v>
                </c:pt>
                <c:pt idx="509">
                  <c:v>45037</c:v>
                </c:pt>
                <c:pt idx="510">
                  <c:v>45038</c:v>
                </c:pt>
                <c:pt idx="511">
                  <c:v>45039</c:v>
                </c:pt>
                <c:pt idx="512">
                  <c:v>45040</c:v>
                </c:pt>
                <c:pt idx="513">
                  <c:v>45041</c:v>
                </c:pt>
                <c:pt idx="514">
                  <c:v>45042</c:v>
                </c:pt>
                <c:pt idx="515">
                  <c:v>45043</c:v>
                </c:pt>
                <c:pt idx="516">
                  <c:v>45044</c:v>
                </c:pt>
                <c:pt idx="517">
                  <c:v>45045</c:v>
                </c:pt>
                <c:pt idx="518">
                  <c:v>45046</c:v>
                </c:pt>
                <c:pt idx="519">
                  <c:v>45047</c:v>
                </c:pt>
                <c:pt idx="520">
                  <c:v>45048</c:v>
                </c:pt>
                <c:pt idx="521">
                  <c:v>45049</c:v>
                </c:pt>
                <c:pt idx="522">
                  <c:v>45050</c:v>
                </c:pt>
                <c:pt idx="523">
                  <c:v>45051</c:v>
                </c:pt>
                <c:pt idx="524">
                  <c:v>45052</c:v>
                </c:pt>
                <c:pt idx="525">
                  <c:v>45053</c:v>
                </c:pt>
                <c:pt idx="526">
                  <c:v>45054</c:v>
                </c:pt>
                <c:pt idx="527">
                  <c:v>45055</c:v>
                </c:pt>
                <c:pt idx="528">
                  <c:v>45056</c:v>
                </c:pt>
                <c:pt idx="529">
                  <c:v>45057</c:v>
                </c:pt>
                <c:pt idx="530">
                  <c:v>45058</c:v>
                </c:pt>
                <c:pt idx="531">
                  <c:v>45059</c:v>
                </c:pt>
                <c:pt idx="532">
                  <c:v>45060</c:v>
                </c:pt>
                <c:pt idx="533">
                  <c:v>45061</c:v>
                </c:pt>
                <c:pt idx="534">
                  <c:v>45062</c:v>
                </c:pt>
                <c:pt idx="535">
                  <c:v>45063</c:v>
                </c:pt>
                <c:pt idx="536">
                  <c:v>45064</c:v>
                </c:pt>
                <c:pt idx="537">
                  <c:v>45065</c:v>
                </c:pt>
                <c:pt idx="538">
                  <c:v>45066</c:v>
                </c:pt>
                <c:pt idx="539">
                  <c:v>45067</c:v>
                </c:pt>
                <c:pt idx="540">
                  <c:v>45068</c:v>
                </c:pt>
                <c:pt idx="541">
                  <c:v>45069</c:v>
                </c:pt>
                <c:pt idx="542">
                  <c:v>45070</c:v>
                </c:pt>
                <c:pt idx="543">
                  <c:v>45071</c:v>
                </c:pt>
                <c:pt idx="544">
                  <c:v>45072</c:v>
                </c:pt>
                <c:pt idx="545">
                  <c:v>45073</c:v>
                </c:pt>
                <c:pt idx="546">
                  <c:v>45074</c:v>
                </c:pt>
                <c:pt idx="547">
                  <c:v>45075</c:v>
                </c:pt>
                <c:pt idx="548">
                  <c:v>45076</c:v>
                </c:pt>
                <c:pt idx="549">
                  <c:v>45077</c:v>
                </c:pt>
                <c:pt idx="550">
                  <c:v>45078</c:v>
                </c:pt>
                <c:pt idx="551">
                  <c:v>45079</c:v>
                </c:pt>
                <c:pt idx="552">
                  <c:v>45080</c:v>
                </c:pt>
                <c:pt idx="553">
                  <c:v>45081</c:v>
                </c:pt>
                <c:pt idx="554">
                  <c:v>45082</c:v>
                </c:pt>
                <c:pt idx="555">
                  <c:v>45083</c:v>
                </c:pt>
                <c:pt idx="556">
                  <c:v>45084</c:v>
                </c:pt>
                <c:pt idx="557">
                  <c:v>45085</c:v>
                </c:pt>
                <c:pt idx="558">
                  <c:v>45086</c:v>
                </c:pt>
                <c:pt idx="559">
                  <c:v>45087</c:v>
                </c:pt>
                <c:pt idx="560">
                  <c:v>45088</c:v>
                </c:pt>
                <c:pt idx="561">
                  <c:v>45089</c:v>
                </c:pt>
                <c:pt idx="562">
                  <c:v>45090</c:v>
                </c:pt>
                <c:pt idx="563">
                  <c:v>45091</c:v>
                </c:pt>
                <c:pt idx="564">
                  <c:v>45092</c:v>
                </c:pt>
                <c:pt idx="565">
                  <c:v>45093</c:v>
                </c:pt>
                <c:pt idx="566">
                  <c:v>45094</c:v>
                </c:pt>
                <c:pt idx="567">
                  <c:v>45095</c:v>
                </c:pt>
                <c:pt idx="568">
                  <c:v>45096</c:v>
                </c:pt>
                <c:pt idx="569">
                  <c:v>45097</c:v>
                </c:pt>
                <c:pt idx="570">
                  <c:v>45098</c:v>
                </c:pt>
                <c:pt idx="571">
                  <c:v>45099</c:v>
                </c:pt>
                <c:pt idx="572">
                  <c:v>45100</c:v>
                </c:pt>
                <c:pt idx="573">
                  <c:v>45101</c:v>
                </c:pt>
                <c:pt idx="574">
                  <c:v>45102</c:v>
                </c:pt>
                <c:pt idx="575">
                  <c:v>45103</c:v>
                </c:pt>
                <c:pt idx="576">
                  <c:v>45104</c:v>
                </c:pt>
                <c:pt idx="577">
                  <c:v>45105</c:v>
                </c:pt>
                <c:pt idx="578">
                  <c:v>45106</c:v>
                </c:pt>
                <c:pt idx="579">
                  <c:v>45107</c:v>
                </c:pt>
                <c:pt idx="580">
                  <c:v>45108</c:v>
                </c:pt>
                <c:pt idx="581">
                  <c:v>45109</c:v>
                </c:pt>
                <c:pt idx="582">
                  <c:v>45110</c:v>
                </c:pt>
                <c:pt idx="583">
                  <c:v>45111</c:v>
                </c:pt>
                <c:pt idx="584">
                  <c:v>45112</c:v>
                </c:pt>
                <c:pt idx="585">
                  <c:v>45113</c:v>
                </c:pt>
                <c:pt idx="586">
                  <c:v>45114</c:v>
                </c:pt>
                <c:pt idx="587">
                  <c:v>45115</c:v>
                </c:pt>
                <c:pt idx="588">
                  <c:v>45116</c:v>
                </c:pt>
                <c:pt idx="589">
                  <c:v>45117</c:v>
                </c:pt>
                <c:pt idx="590">
                  <c:v>45118</c:v>
                </c:pt>
                <c:pt idx="591">
                  <c:v>45119</c:v>
                </c:pt>
                <c:pt idx="592">
                  <c:v>45120</c:v>
                </c:pt>
                <c:pt idx="593">
                  <c:v>45121</c:v>
                </c:pt>
                <c:pt idx="594">
                  <c:v>45122</c:v>
                </c:pt>
                <c:pt idx="595">
                  <c:v>45123</c:v>
                </c:pt>
                <c:pt idx="596">
                  <c:v>45124</c:v>
                </c:pt>
                <c:pt idx="597">
                  <c:v>45125</c:v>
                </c:pt>
                <c:pt idx="598">
                  <c:v>45126</c:v>
                </c:pt>
                <c:pt idx="599">
                  <c:v>45127</c:v>
                </c:pt>
                <c:pt idx="600">
                  <c:v>45128</c:v>
                </c:pt>
                <c:pt idx="601">
                  <c:v>45129</c:v>
                </c:pt>
                <c:pt idx="602">
                  <c:v>45130</c:v>
                </c:pt>
                <c:pt idx="603">
                  <c:v>45131</c:v>
                </c:pt>
                <c:pt idx="604">
                  <c:v>45132</c:v>
                </c:pt>
                <c:pt idx="605">
                  <c:v>45133</c:v>
                </c:pt>
                <c:pt idx="606">
                  <c:v>45134</c:v>
                </c:pt>
                <c:pt idx="607">
                  <c:v>45135</c:v>
                </c:pt>
                <c:pt idx="608">
                  <c:v>45136</c:v>
                </c:pt>
                <c:pt idx="609">
                  <c:v>45137</c:v>
                </c:pt>
                <c:pt idx="610">
                  <c:v>45138</c:v>
                </c:pt>
                <c:pt idx="611">
                  <c:v>45139</c:v>
                </c:pt>
                <c:pt idx="612">
                  <c:v>45140</c:v>
                </c:pt>
                <c:pt idx="613">
                  <c:v>45141</c:v>
                </c:pt>
                <c:pt idx="614">
                  <c:v>45142</c:v>
                </c:pt>
                <c:pt idx="615">
                  <c:v>45143</c:v>
                </c:pt>
                <c:pt idx="616">
                  <c:v>45144</c:v>
                </c:pt>
                <c:pt idx="617">
                  <c:v>45145</c:v>
                </c:pt>
                <c:pt idx="618">
                  <c:v>45146</c:v>
                </c:pt>
                <c:pt idx="619">
                  <c:v>45147</c:v>
                </c:pt>
                <c:pt idx="620">
                  <c:v>45148</c:v>
                </c:pt>
                <c:pt idx="621">
                  <c:v>45149</c:v>
                </c:pt>
                <c:pt idx="622">
                  <c:v>45150</c:v>
                </c:pt>
                <c:pt idx="623">
                  <c:v>45151</c:v>
                </c:pt>
                <c:pt idx="624">
                  <c:v>45152</c:v>
                </c:pt>
                <c:pt idx="625">
                  <c:v>45153</c:v>
                </c:pt>
                <c:pt idx="626">
                  <c:v>45154</c:v>
                </c:pt>
                <c:pt idx="627">
                  <c:v>45155</c:v>
                </c:pt>
                <c:pt idx="628">
                  <c:v>45156</c:v>
                </c:pt>
                <c:pt idx="629">
                  <c:v>45157</c:v>
                </c:pt>
                <c:pt idx="630">
                  <c:v>45158</c:v>
                </c:pt>
                <c:pt idx="631">
                  <c:v>45159</c:v>
                </c:pt>
                <c:pt idx="632">
                  <c:v>45160</c:v>
                </c:pt>
                <c:pt idx="633">
                  <c:v>45161</c:v>
                </c:pt>
                <c:pt idx="634">
                  <c:v>45162</c:v>
                </c:pt>
                <c:pt idx="635">
                  <c:v>45163</c:v>
                </c:pt>
                <c:pt idx="636">
                  <c:v>45164</c:v>
                </c:pt>
                <c:pt idx="637">
                  <c:v>45165</c:v>
                </c:pt>
                <c:pt idx="638">
                  <c:v>45166</c:v>
                </c:pt>
                <c:pt idx="639">
                  <c:v>45167</c:v>
                </c:pt>
                <c:pt idx="640">
                  <c:v>45168</c:v>
                </c:pt>
                <c:pt idx="641">
                  <c:v>45169</c:v>
                </c:pt>
                <c:pt idx="642">
                  <c:v>45170</c:v>
                </c:pt>
                <c:pt idx="643">
                  <c:v>45171</c:v>
                </c:pt>
                <c:pt idx="644">
                  <c:v>45172</c:v>
                </c:pt>
                <c:pt idx="645">
                  <c:v>45173</c:v>
                </c:pt>
                <c:pt idx="646">
                  <c:v>45174</c:v>
                </c:pt>
                <c:pt idx="647">
                  <c:v>45175</c:v>
                </c:pt>
                <c:pt idx="648">
                  <c:v>45176</c:v>
                </c:pt>
                <c:pt idx="649">
                  <c:v>45177</c:v>
                </c:pt>
                <c:pt idx="650">
                  <c:v>45178</c:v>
                </c:pt>
                <c:pt idx="651">
                  <c:v>45179</c:v>
                </c:pt>
                <c:pt idx="652">
                  <c:v>45180</c:v>
                </c:pt>
                <c:pt idx="653">
                  <c:v>45181</c:v>
                </c:pt>
                <c:pt idx="654">
                  <c:v>45182</c:v>
                </c:pt>
                <c:pt idx="655">
                  <c:v>45183</c:v>
                </c:pt>
                <c:pt idx="656">
                  <c:v>45184</c:v>
                </c:pt>
                <c:pt idx="657">
                  <c:v>45185</c:v>
                </c:pt>
                <c:pt idx="658">
                  <c:v>45186</c:v>
                </c:pt>
                <c:pt idx="659">
                  <c:v>45187</c:v>
                </c:pt>
                <c:pt idx="660">
                  <c:v>45188</c:v>
                </c:pt>
                <c:pt idx="661">
                  <c:v>45189</c:v>
                </c:pt>
                <c:pt idx="662">
                  <c:v>45190</c:v>
                </c:pt>
                <c:pt idx="663">
                  <c:v>45191</c:v>
                </c:pt>
                <c:pt idx="664">
                  <c:v>45192</c:v>
                </c:pt>
                <c:pt idx="665">
                  <c:v>45193</c:v>
                </c:pt>
                <c:pt idx="666">
                  <c:v>45194</c:v>
                </c:pt>
                <c:pt idx="667">
                  <c:v>45195</c:v>
                </c:pt>
                <c:pt idx="668">
                  <c:v>45196</c:v>
                </c:pt>
                <c:pt idx="669">
                  <c:v>45197</c:v>
                </c:pt>
                <c:pt idx="670">
                  <c:v>45198</c:v>
                </c:pt>
                <c:pt idx="671">
                  <c:v>45199</c:v>
                </c:pt>
                <c:pt idx="672">
                  <c:v>45200</c:v>
                </c:pt>
                <c:pt idx="673">
                  <c:v>45201</c:v>
                </c:pt>
                <c:pt idx="674">
                  <c:v>45202</c:v>
                </c:pt>
                <c:pt idx="675">
                  <c:v>45203</c:v>
                </c:pt>
                <c:pt idx="676">
                  <c:v>45204</c:v>
                </c:pt>
                <c:pt idx="677">
                  <c:v>45205</c:v>
                </c:pt>
                <c:pt idx="678">
                  <c:v>45206</c:v>
                </c:pt>
                <c:pt idx="679">
                  <c:v>45207</c:v>
                </c:pt>
                <c:pt idx="680">
                  <c:v>45208</c:v>
                </c:pt>
                <c:pt idx="681">
                  <c:v>45209</c:v>
                </c:pt>
                <c:pt idx="682">
                  <c:v>45210</c:v>
                </c:pt>
                <c:pt idx="683">
                  <c:v>45211</c:v>
                </c:pt>
                <c:pt idx="684">
                  <c:v>45212</c:v>
                </c:pt>
                <c:pt idx="685">
                  <c:v>45213</c:v>
                </c:pt>
                <c:pt idx="686">
                  <c:v>45214</c:v>
                </c:pt>
                <c:pt idx="687">
                  <c:v>45215</c:v>
                </c:pt>
                <c:pt idx="688">
                  <c:v>45216</c:v>
                </c:pt>
                <c:pt idx="689">
                  <c:v>45217</c:v>
                </c:pt>
                <c:pt idx="690">
                  <c:v>45218</c:v>
                </c:pt>
                <c:pt idx="691">
                  <c:v>45219</c:v>
                </c:pt>
                <c:pt idx="692">
                  <c:v>45220</c:v>
                </c:pt>
                <c:pt idx="693">
                  <c:v>45221</c:v>
                </c:pt>
                <c:pt idx="694">
                  <c:v>45222</c:v>
                </c:pt>
                <c:pt idx="695">
                  <c:v>45223</c:v>
                </c:pt>
                <c:pt idx="696">
                  <c:v>45224</c:v>
                </c:pt>
                <c:pt idx="697">
                  <c:v>45225</c:v>
                </c:pt>
                <c:pt idx="698">
                  <c:v>45226</c:v>
                </c:pt>
                <c:pt idx="699">
                  <c:v>45227</c:v>
                </c:pt>
                <c:pt idx="700">
                  <c:v>45228</c:v>
                </c:pt>
                <c:pt idx="701">
                  <c:v>45229</c:v>
                </c:pt>
                <c:pt idx="702">
                  <c:v>45230</c:v>
                </c:pt>
                <c:pt idx="703">
                  <c:v>45231</c:v>
                </c:pt>
                <c:pt idx="704">
                  <c:v>45232</c:v>
                </c:pt>
                <c:pt idx="705">
                  <c:v>45233</c:v>
                </c:pt>
                <c:pt idx="706">
                  <c:v>45234</c:v>
                </c:pt>
                <c:pt idx="707">
                  <c:v>45235</c:v>
                </c:pt>
                <c:pt idx="708">
                  <c:v>45236</c:v>
                </c:pt>
                <c:pt idx="709">
                  <c:v>45237</c:v>
                </c:pt>
                <c:pt idx="710">
                  <c:v>45238</c:v>
                </c:pt>
                <c:pt idx="711">
                  <c:v>45239</c:v>
                </c:pt>
                <c:pt idx="712">
                  <c:v>45240</c:v>
                </c:pt>
                <c:pt idx="713">
                  <c:v>45241</c:v>
                </c:pt>
                <c:pt idx="714">
                  <c:v>45242</c:v>
                </c:pt>
                <c:pt idx="715">
                  <c:v>45243</c:v>
                </c:pt>
                <c:pt idx="716">
                  <c:v>45244</c:v>
                </c:pt>
                <c:pt idx="717">
                  <c:v>45245</c:v>
                </c:pt>
                <c:pt idx="718">
                  <c:v>45246</c:v>
                </c:pt>
                <c:pt idx="719">
                  <c:v>45247</c:v>
                </c:pt>
                <c:pt idx="720">
                  <c:v>45248</c:v>
                </c:pt>
                <c:pt idx="721">
                  <c:v>45249</c:v>
                </c:pt>
                <c:pt idx="722">
                  <c:v>45250</c:v>
                </c:pt>
                <c:pt idx="723">
                  <c:v>45251</c:v>
                </c:pt>
                <c:pt idx="724">
                  <c:v>45252</c:v>
                </c:pt>
                <c:pt idx="725">
                  <c:v>45253</c:v>
                </c:pt>
                <c:pt idx="726">
                  <c:v>45254</c:v>
                </c:pt>
                <c:pt idx="727">
                  <c:v>45255</c:v>
                </c:pt>
                <c:pt idx="728">
                  <c:v>45256</c:v>
                </c:pt>
                <c:pt idx="729">
                  <c:v>45257</c:v>
                </c:pt>
                <c:pt idx="730">
                  <c:v>45258</c:v>
                </c:pt>
                <c:pt idx="731">
                  <c:v>45259</c:v>
                </c:pt>
                <c:pt idx="732">
                  <c:v>45260</c:v>
                </c:pt>
                <c:pt idx="733">
                  <c:v>45261</c:v>
                </c:pt>
                <c:pt idx="734">
                  <c:v>45262</c:v>
                </c:pt>
                <c:pt idx="735">
                  <c:v>45263</c:v>
                </c:pt>
                <c:pt idx="736">
                  <c:v>45264</c:v>
                </c:pt>
                <c:pt idx="737">
                  <c:v>45265</c:v>
                </c:pt>
                <c:pt idx="738">
                  <c:v>45266</c:v>
                </c:pt>
                <c:pt idx="739">
                  <c:v>45267</c:v>
                </c:pt>
                <c:pt idx="740">
                  <c:v>45268</c:v>
                </c:pt>
                <c:pt idx="741">
                  <c:v>45269</c:v>
                </c:pt>
                <c:pt idx="742">
                  <c:v>45270</c:v>
                </c:pt>
                <c:pt idx="743">
                  <c:v>45271</c:v>
                </c:pt>
                <c:pt idx="744">
                  <c:v>45272</c:v>
                </c:pt>
                <c:pt idx="745">
                  <c:v>45273</c:v>
                </c:pt>
                <c:pt idx="746">
                  <c:v>45274</c:v>
                </c:pt>
                <c:pt idx="747">
                  <c:v>45275</c:v>
                </c:pt>
                <c:pt idx="748">
                  <c:v>45276</c:v>
                </c:pt>
                <c:pt idx="749">
                  <c:v>45277</c:v>
                </c:pt>
                <c:pt idx="750">
                  <c:v>45278</c:v>
                </c:pt>
                <c:pt idx="751">
                  <c:v>45279</c:v>
                </c:pt>
                <c:pt idx="752">
                  <c:v>45280</c:v>
                </c:pt>
                <c:pt idx="753">
                  <c:v>45281</c:v>
                </c:pt>
                <c:pt idx="754">
                  <c:v>45282</c:v>
                </c:pt>
                <c:pt idx="755">
                  <c:v>45283</c:v>
                </c:pt>
                <c:pt idx="756">
                  <c:v>45284</c:v>
                </c:pt>
                <c:pt idx="757">
                  <c:v>45285</c:v>
                </c:pt>
                <c:pt idx="758">
                  <c:v>45286</c:v>
                </c:pt>
                <c:pt idx="759">
                  <c:v>45287</c:v>
                </c:pt>
                <c:pt idx="760">
                  <c:v>45288</c:v>
                </c:pt>
                <c:pt idx="761">
                  <c:v>45289</c:v>
                </c:pt>
                <c:pt idx="762">
                  <c:v>45290</c:v>
                </c:pt>
                <c:pt idx="763">
                  <c:v>45291</c:v>
                </c:pt>
                <c:pt idx="764">
                  <c:v>45292</c:v>
                </c:pt>
                <c:pt idx="765">
                  <c:v>45293</c:v>
                </c:pt>
                <c:pt idx="766">
                  <c:v>45294</c:v>
                </c:pt>
                <c:pt idx="767">
                  <c:v>45295</c:v>
                </c:pt>
                <c:pt idx="768">
                  <c:v>45296</c:v>
                </c:pt>
                <c:pt idx="769">
                  <c:v>45297</c:v>
                </c:pt>
                <c:pt idx="770">
                  <c:v>45298</c:v>
                </c:pt>
                <c:pt idx="771">
                  <c:v>45299</c:v>
                </c:pt>
                <c:pt idx="772">
                  <c:v>45300</c:v>
                </c:pt>
                <c:pt idx="773">
                  <c:v>45301</c:v>
                </c:pt>
                <c:pt idx="774">
                  <c:v>45302</c:v>
                </c:pt>
                <c:pt idx="775">
                  <c:v>45303</c:v>
                </c:pt>
                <c:pt idx="776">
                  <c:v>45304</c:v>
                </c:pt>
                <c:pt idx="777">
                  <c:v>45305</c:v>
                </c:pt>
                <c:pt idx="778">
                  <c:v>45306</c:v>
                </c:pt>
                <c:pt idx="779">
                  <c:v>45307</c:v>
                </c:pt>
                <c:pt idx="780">
                  <c:v>45308</c:v>
                </c:pt>
                <c:pt idx="781">
                  <c:v>45309</c:v>
                </c:pt>
                <c:pt idx="782">
                  <c:v>45310</c:v>
                </c:pt>
                <c:pt idx="783">
                  <c:v>45311</c:v>
                </c:pt>
                <c:pt idx="784">
                  <c:v>45312</c:v>
                </c:pt>
                <c:pt idx="785">
                  <c:v>45313</c:v>
                </c:pt>
                <c:pt idx="786">
                  <c:v>45314</c:v>
                </c:pt>
                <c:pt idx="787">
                  <c:v>45315</c:v>
                </c:pt>
                <c:pt idx="788">
                  <c:v>45316</c:v>
                </c:pt>
                <c:pt idx="789">
                  <c:v>45317</c:v>
                </c:pt>
                <c:pt idx="790">
                  <c:v>45318</c:v>
                </c:pt>
                <c:pt idx="791">
                  <c:v>45319</c:v>
                </c:pt>
                <c:pt idx="792">
                  <c:v>45320</c:v>
                </c:pt>
                <c:pt idx="793">
                  <c:v>45321</c:v>
                </c:pt>
                <c:pt idx="794">
                  <c:v>45322</c:v>
                </c:pt>
                <c:pt idx="795">
                  <c:v>45323</c:v>
                </c:pt>
                <c:pt idx="796">
                  <c:v>45324</c:v>
                </c:pt>
                <c:pt idx="797">
                  <c:v>45325</c:v>
                </c:pt>
                <c:pt idx="798">
                  <c:v>45326</c:v>
                </c:pt>
                <c:pt idx="799">
                  <c:v>45327</c:v>
                </c:pt>
                <c:pt idx="800">
                  <c:v>45328</c:v>
                </c:pt>
                <c:pt idx="801">
                  <c:v>45329</c:v>
                </c:pt>
                <c:pt idx="802">
                  <c:v>45330</c:v>
                </c:pt>
                <c:pt idx="803">
                  <c:v>45331</c:v>
                </c:pt>
                <c:pt idx="804">
                  <c:v>45332</c:v>
                </c:pt>
                <c:pt idx="805">
                  <c:v>45333</c:v>
                </c:pt>
                <c:pt idx="806">
                  <c:v>45334</c:v>
                </c:pt>
                <c:pt idx="807">
                  <c:v>45335</c:v>
                </c:pt>
                <c:pt idx="808">
                  <c:v>45336</c:v>
                </c:pt>
                <c:pt idx="809">
                  <c:v>45337</c:v>
                </c:pt>
                <c:pt idx="810">
                  <c:v>45338</c:v>
                </c:pt>
                <c:pt idx="811">
                  <c:v>45339</c:v>
                </c:pt>
                <c:pt idx="812">
                  <c:v>45340</c:v>
                </c:pt>
                <c:pt idx="813">
                  <c:v>45341</c:v>
                </c:pt>
                <c:pt idx="814">
                  <c:v>45342</c:v>
                </c:pt>
                <c:pt idx="815">
                  <c:v>45343</c:v>
                </c:pt>
                <c:pt idx="816">
                  <c:v>45344</c:v>
                </c:pt>
                <c:pt idx="817">
                  <c:v>45345</c:v>
                </c:pt>
                <c:pt idx="818">
                  <c:v>45346</c:v>
                </c:pt>
                <c:pt idx="819">
                  <c:v>45347</c:v>
                </c:pt>
                <c:pt idx="820">
                  <c:v>45348</c:v>
                </c:pt>
                <c:pt idx="821">
                  <c:v>45349</c:v>
                </c:pt>
                <c:pt idx="822">
                  <c:v>45350</c:v>
                </c:pt>
                <c:pt idx="823">
                  <c:v>45351</c:v>
                </c:pt>
                <c:pt idx="824">
                  <c:v>45352</c:v>
                </c:pt>
                <c:pt idx="825">
                  <c:v>45353</c:v>
                </c:pt>
                <c:pt idx="826">
                  <c:v>45354</c:v>
                </c:pt>
                <c:pt idx="827">
                  <c:v>45355</c:v>
                </c:pt>
                <c:pt idx="828">
                  <c:v>45356</c:v>
                </c:pt>
                <c:pt idx="829">
                  <c:v>45357</c:v>
                </c:pt>
                <c:pt idx="830">
                  <c:v>45358</c:v>
                </c:pt>
                <c:pt idx="831">
                  <c:v>45359</c:v>
                </c:pt>
                <c:pt idx="832">
                  <c:v>45360</c:v>
                </c:pt>
                <c:pt idx="833">
                  <c:v>45361</c:v>
                </c:pt>
                <c:pt idx="834">
                  <c:v>45362</c:v>
                </c:pt>
                <c:pt idx="835">
                  <c:v>45363</c:v>
                </c:pt>
                <c:pt idx="836">
                  <c:v>45364</c:v>
                </c:pt>
                <c:pt idx="837">
                  <c:v>45365</c:v>
                </c:pt>
                <c:pt idx="838">
                  <c:v>45366</c:v>
                </c:pt>
                <c:pt idx="839">
                  <c:v>45367</c:v>
                </c:pt>
                <c:pt idx="840">
                  <c:v>45368</c:v>
                </c:pt>
                <c:pt idx="841">
                  <c:v>45369</c:v>
                </c:pt>
                <c:pt idx="842">
                  <c:v>45370</c:v>
                </c:pt>
                <c:pt idx="843">
                  <c:v>45371</c:v>
                </c:pt>
                <c:pt idx="844">
                  <c:v>45372</c:v>
                </c:pt>
                <c:pt idx="845">
                  <c:v>45373</c:v>
                </c:pt>
                <c:pt idx="846">
                  <c:v>45374</c:v>
                </c:pt>
                <c:pt idx="847">
                  <c:v>45375</c:v>
                </c:pt>
                <c:pt idx="848">
                  <c:v>45376</c:v>
                </c:pt>
                <c:pt idx="849">
                  <c:v>45377</c:v>
                </c:pt>
                <c:pt idx="850">
                  <c:v>45378</c:v>
                </c:pt>
                <c:pt idx="851">
                  <c:v>45379</c:v>
                </c:pt>
                <c:pt idx="852">
                  <c:v>45380</c:v>
                </c:pt>
                <c:pt idx="853">
                  <c:v>45381</c:v>
                </c:pt>
                <c:pt idx="854">
                  <c:v>45382</c:v>
                </c:pt>
                <c:pt idx="855">
                  <c:v>45383</c:v>
                </c:pt>
                <c:pt idx="856">
                  <c:v>45384</c:v>
                </c:pt>
                <c:pt idx="857">
                  <c:v>45385</c:v>
                </c:pt>
                <c:pt idx="858">
                  <c:v>45386</c:v>
                </c:pt>
                <c:pt idx="859">
                  <c:v>45387</c:v>
                </c:pt>
                <c:pt idx="860">
                  <c:v>45388</c:v>
                </c:pt>
                <c:pt idx="861">
                  <c:v>45389</c:v>
                </c:pt>
                <c:pt idx="862">
                  <c:v>45390</c:v>
                </c:pt>
                <c:pt idx="863">
                  <c:v>45391</c:v>
                </c:pt>
                <c:pt idx="864">
                  <c:v>45392</c:v>
                </c:pt>
                <c:pt idx="865">
                  <c:v>45393</c:v>
                </c:pt>
                <c:pt idx="866">
                  <c:v>45394</c:v>
                </c:pt>
                <c:pt idx="867">
                  <c:v>45395</c:v>
                </c:pt>
                <c:pt idx="868">
                  <c:v>45396</c:v>
                </c:pt>
                <c:pt idx="869">
                  <c:v>45397</c:v>
                </c:pt>
                <c:pt idx="870">
                  <c:v>45398</c:v>
                </c:pt>
                <c:pt idx="871">
                  <c:v>45399</c:v>
                </c:pt>
                <c:pt idx="872">
                  <c:v>45400</c:v>
                </c:pt>
                <c:pt idx="873">
                  <c:v>45401</c:v>
                </c:pt>
                <c:pt idx="874">
                  <c:v>45402</c:v>
                </c:pt>
                <c:pt idx="875">
                  <c:v>45403</c:v>
                </c:pt>
                <c:pt idx="876">
                  <c:v>45404</c:v>
                </c:pt>
                <c:pt idx="877">
                  <c:v>45405</c:v>
                </c:pt>
                <c:pt idx="878">
                  <c:v>45406</c:v>
                </c:pt>
                <c:pt idx="879">
                  <c:v>45407</c:v>
                </c:pt>
                <c:pt idx="880">
                  <c:v>45408</c:v>
                </c:pt>
                <c:pt idx="881">
                  <c:v>45409</c:v>
                </c:pt>
                <c:pt idx="882">
                  <c:v>45410</c:v>
                </c:pt>
                <c:pt idx="883">
                  <c:v>45411</c:v>
                </c:pt>
                <c:pt idx="884">
                  <c:v>45412</c:v>
                </c:pt>
                <c:pt idx="885">
                  <c:v>45413</c:v>
                </c:pt>
                <c:pt idx="886">
                  <c:v>45414</c:v>
                </c:pt>
                <c:pt idx="887">
                  <c:v>45415</c:v>
                </c:pt>
                <c:pt idx="888">
                  <c:v>45416</c:v>
                </c:pt>
                <c:pt idx="889">
                  <c:v>45417</c:v>
                </c:pt>
                <c:pt idx="890">
                  <c:v>45418</c:v>
                </c:pt>
                <c:pt idx="891">
                  <c:v>45419</c:v>
                </c:pt>
                <c:pt idx="892">
                  <c:v>45420</c:v>
                </c:pt>
                <c:pt idx="893">
                  <c:v>45421</c:v>
                </c:pt>
                <c:pt idx="894">
                  <c:v>45422</c:v>
                </c:pt>
                <c:pt idx="895">
                  <c:v>45423</c:v>
                </c:pt>
                <c:pt idx="896">
                  <c:v>45424</c:v>
                </c:pt>
                <c:pt idx="897">
                  <c:v>45425</c:v>
                </c:pt>
                <c:pt idx="898">
                  <c:v>45426</c:v>
                </c:pt>
                <c:pt idx="899">
                  <c:v>45427</c:v>
                </c:pt>
                <c:pt idx="900">
                  <c:v>45428</c:v>
                </c:pt>
                <c:pt idx="901">
                  <c:v>45429</c:v>
                </c:pt>
                <c:pt idx="902">
                  <c:v>45430</c:v>
                </c:pt>
                <c:pt idx="903">
                  <c:v>45431</c:v>
                </c:pt>
                <c:pt idx="904">
                  <c:v>45432</c:v>
                </c:pt>
                <c:pt idx="905">
                  <c:v>45433</c:v>
                </c:pt>
                <c:pt idx="906">
                  <c:v>45434</c:v>
                </c:pt>
                <c:pt idx="907">
                  <c:v>45435</c:v>
                </c:pt>
                <c:pt idx="908">
                  <c:v>45436</c:v>
                </c:pt>
                <c:pt idx="909">
                  <c:v>45437</c:v>
                </c:pt>
                <c:pt idx="910">
                  <c:v>45438</c:v>
                </c:pt>
                <c:pt idx="911">
                  <c:v>45439</c:v>
                </c:pt>
                <c:pt idx="912">
                  <c:v>45440</c:v>
                </c:pt>
                <c:pt idx="913">
                  <c:v>45441</c:v>
                </c:pt>
                <c:pt idx="914">
                  <c:v>45442</c:v>
                </c:pt>
                <c:pt idx="915">
                  <c:v>45443</c:v>
                </c:pt>
                <c:pt idx="916">
                  <c:v>45444</c:v>
                </c:pt>
                <c:pt idx="917">
                  <c:v>45445</c:v>
                </c:pt>
                <c:pt idx="918">
                  <c:v>45446</c:v>
                </c:pt>
                <c:pt idx="919">
                  <c:v>45447</c:v>
                </c:pt>
                <c:pt idx="920">
                  <c:v>45448</c:v>
                </c:pt>
                <c:pt idx="921">
                  <c:v>45449</c:v>
                </c:pt>
                <c:pt idx="922">
                  <c:v>45450</c:v>
                </c:pt>
                <c:pt idx="923">
                  <c:v>45451</c:v>
                </c:pt>
                <c:pt idx="924">
                  <c:v>45452</c:v>
                </c:pt>
                <c:pt idx="925">
                  <c:v>45453</c:v>
                </c:pt>
                <c:pt idx="926">
                  <c:v>45454</c:v>
                </c:pt>
                <c:pt idx="927">
                  <c:v>45455</c:v>
                </c:pt>
                <c:pt idx="928">
                  <c:v>45456</c:v>
                </c:pt>
                <c:pt idx="929">
                  <c:v>45457</c:v>
                </c:pt>
                <c:pt idx="930">
                  <c:v>45458</c:v>
                </c:pt>
                <c:pt idx="931">
                  <c:v>45459</c:v>
                </c:pt>
                <c:pt idx="932">
                  <c:v>45460</c:v>
                </c:pt>
                <c:pt idx="933">
                  <c:v>45461</c:v>
                </c:pt>
                <c:pt idx="934">
                  <c:v>45462</c:v>
                </c:pt>
                <c:pt idx="935">
                  <c:v>45463</c:v>
                </c:pt>
                <c:pt idx="936">
                  <c:v>45464</c:v>
                </c:pt>
                <c:pt idx="937">
                  <c:v>45465</c:v>
                </c:pt>
                <c:pt idx="938">
                  <c:v>45466</c:v>
                </c:pt>
                <c:pt idx="939">
                  <c:v>45467</c:v>
                </c:pt>
                <c:pt idx="940">
                  <c:v>45468</c:v>
                </c:pt>
                <c:pt idx="941">
                  <c:v>45469</c:v>
                </c:pt>
                <c:pt idx="942">
                  <c:v>45470</c:v>
                </c:pt>
                <c:pt idx="943">
                  <c:v>45471</c:v>
                </c:pt>
                <c:pt idx="944">
                  <c:v>45472</c:v>
                </c:pt>
                <c:pt idx="945">
                  <c:v>45473</c:v>
                </c:pt>
                <c:pt idx="946">
                  <c:v>45474</c:v>
                </c:pt>
                <c:pt idx="947">
                  <c:v>45475</c:v>
                </c:pt>
                <c:pt idx="948">
                  <c:v>45476</c:v>
                </c:pt>
                <c:pt idx="949">
                  <c:v>45477</c:v>
                </c:pt>
                <c:pt idx="950">
                  <c:v>45478</c:v>
                </c:pt>
                <c:pt idx="951">
                  <c:v>45479</c:v>
                </c:pt>
                <c:pt idx="952">
                  <c:v>45480</c:v>
                </c:pt>
                <c:pt idx="953">
                  <c:v>45481</c:v>
                </c:pt>
                <c:pt idx="954">
                  <c:v>45482</c:v>
                </c:pt>
                <c:pt idx="955">
                  <c:v>45483</c:v>
                </c:pt>
                <c:pt idx="956">
                  <c:v>45484</c:v>
                </c:pt>
                <c:pt idx="957">
                  <c:v>45485</c:v>
                </c:pt>
                <c:pt idx="958">
                  <c:v>45486</c:v>
                </c:pt>
                <c:pt idx="959">
                  <c:v>45487</c:v>
                </c:pt>
                <c:pt idx="960">
                  <c:v>45488</c:v>
                </c:pt>
                <c:pt idx="961">
                  <c:v>45489</c:v>
                </c:pt>
                <c:pt idx="962">
                  <c:v>45490</c:v>
                </c:pt>
                <c:pt idx="963">
                  <c:v>45491</c:v>
                </c:pt>
                <c:pt idx="964">
                  <c:v>45492</c:v>
                </c:pt>
                <c:pt idx="965">
                  <c:v>45493</c:v>
                </c:pt>
                <c:pt idx="966">
                  <c:v>45494</c:v>
                </c:pt>
                <c:pt idx="967">
                  <c:v>45495</c:v>
                </c:pt>
                <c:pt idx="968">
                  <c:v>45496</c:v>
                </c:pt>
                <c:pt idx="969">
                  <c:v>45497</c:v>
                </c:pt>
                <c:pt idx="970">
                  <c:v>45498</c:v>
                </c:pt>
                <c:pt idx="971">
                  <c:v>45499</c:v>
                </c:pt>
                <c:pt idx="972">
                  <c:v>45500</c:v>
                </c:pt>
                <c:pt idx="973">
                  <c:v>45501</c:v>
                </c:pt>
                <c:pt idx="974">
                  <c:v>45502</c:v>
                </c:pt>
                <c:pt idx="975">
                  <c:v>45503</c:v>
                </c:pt>
                <c:pt idx="976">
                  <c:v>45504</c:v>
                </c:pt>
                <c:pt idx="977">
                  <c:v>45505</c:v>
                </c:pt>
                <c:pt idx="978">
                  <c:v>45506</c:v>
                </c:pt>
                <c:pt idx="979">
                  <c:v>45507</c:v>
                </c:pt>
                <c:pt idx="980">
                  <c:v>45508</c:v>
                </c:pt>
                <c:pt idx="981">
                  <c:v>45509</c:v>
                </c:pt>
                <c:pt idx="982">
                  <c:v>45510</c:v>
                </c:pt>
                <c:pt idx="983">
                  <c:v>45511</c:v>
                </c:pt>
                <c:pt idx="984">
                  <c:v>45512</c:v>
                </c:pt>
                <c:pt idx="985">
                  <c:v>45513</c:v>
                </c:pt>
                <c:pt idx="986">
                  <c:v>45514</c:v>
                </c:pt>
                <c:pt idx="987">
                  <c:v>45515</c:v>
                </c:pt>
                <c:pt idx="988">
                  <c:v>45516</c:v>
                </c:pt>
                <c:pt idx="989">
                  <c:v>45517</c:v>
                </c:pt>
                <c:pt idx="990">
                  <c:v>45518</c:v>
                </c:pt>
                <c:pt idx="991">
                  <c:v>45519</c:v>
                </c:pt>
                <c:pt idx="992">
                  <c:v>45520</c:v>
                </c:pt>
                <c:pt idx="993">
                  <c:v>45521</c:v>
                </c:pt>
                <c:pt idx="994">
                  <c:v>45522</c:v>
                </c:pt>
                <c:pt idx="995">
                  <c:v>45523</c:v>
                </c:pt>
                <c:pt idx="996">
                  <c:v>45524</c:v>
                </c:pt>
                <c:pt idx="997">
                  <c:v>45525</c:v>
                </c:pt>
                <c:pt idx="998">
                  <c:v>45526</c:v>
                </c:pt>
                <c:pt idx="999">
                  <c:v>45527</c:v>
                </c:pt>
                <c:pt idx="1000">
                  <c:v>45528</c:v>
                </c:pt>
                <c:pt idx="1001">
                  <c:v>45529</c:v>
                </c:pt>
                <c:pt idx="1002">
                  <c:v>45530</c:v>
                </c:pt>
                <c:pt idx="1003">
                  <c:v>45531</c:v>
                </c:pt>
                <c:pt idx="1004">
                  <c:v>45532</c:v>
                </c:pt>
                <c:pt idx="1005">
                  <c:v>45533</c:v>
                </c:pt>
                <c:pt idx="1006">
                  <c:v>45534</c:v>
                </c:pt>
                <c:pt idx="1007">
                  <c:v>45535</c:v>
                </c:pt>
                <c:pt idx="1008">
                  <c:v>45536</c:v>
                </c:pt>
                <c:pt idx="1009">
                  <c:v>45537</c:v>
                </c:pt>
                <c:pt idx="1010">
                  <c:v>45538</c:v>
                </c:pt>
                <c:pt idx="1011">
                  <c:v>45539</c:v>
                </c:pt>
                <c:pt idx="1012">
                  <c:v>45540</c:v>
                </c:pt>
                <c:pt idx="1013">
                  <c:v>45541</c:v>
                </c:pt>
                <c:pt idx="1014">
                  <c:v>45542</c:v>
                </c:pt>
                <c:pt idx="1015">
                  <c:v>45543</c:v>
                </c:pt>
                <c:pt idx="1016">
                  <c:v>45544</c:v>
                </c:pt>
                <c:pt idx="1017">
                  <c:v>45545</c:v>
                </c:pt>
                <c:pt idx="1018">
                  <c:v>45546</c:v>
                </c:pt>
                <c:pt idx="1019">
                  <c:v>45547</c:v>
                </c:pt>
                <c:pt idx="1020">
                  <c:v>45548</c:v>
                </c:pt>
                <c:pt idx="1021">
                  <c:v>45549</c:v>
                </c:pt>
                <c:pt idx="1022">
                  <c:v>45550</c:v>
                </c:pt>
                <c:pt idx="1023">
                  <c:v>45551</c:v>
                </c:pt>
                <c:pt idx="1024">
                  <c:v>45552</c:v>
                </c:pt>
                <c:pt idx="1025">
                  <c:v>45553</c:v>
                </c:pt>
                <c:pt idx="1026">
                  <c:v>45554</c:v>
                </c:pt>
                <c:pt idx="1027">
                  <c:v>45555</c:v>
                </c:pt>
                <c:pt idx="1028">
                  <c:v>45556</c:v>
                </c:pt>
                <c:pt idx="1029">
                  <c:v>45557</c:v>
                </c:pt>
                <c:pt idx="1030">
                  <c:v>45558</c:v>
                </c:pt>
                <c:pt idx="1031">
                  <c:v>45559</c:v>
                </c:pt>
                <c:pt idx="1032">
                  <c:v>45560</c:v>
                </c:pt>
                <c:pt idx="1033">
                  <c:v>45561</c:v>
                </c:pt>
                <c:pt idx="1034">
                  <c:v>45562</c:v>
                </c:pt>
                <c:pt idx="1035">
                  <c:v>45563</c:v>
                </c:pt>
                <c:pt idx="1036">
                  <c:v>45564</c:v>
                </c:pt>
                <c:pt idx="1037">
                  <c:v>45565</c:v>
                </c:pt>
                <c:pt idx="1038">
                  <c:v>45566</c:v>
                </c:pt>
                <c:pt idx="1039">
                  <c:v>45567</c:v>
                </c:pt>
                <c:pt idx="1040">
                  <c:v>45568</c:v>
                </c:pt>
                <c:pt idx="1041">
                  <c:v>45569</c:v>
                </c:pt>
                <c:pt idx="1042">
                  <c:v>45570</c:v>
                </c:pt>
                <c:pt idx="1043">
                  <c:v>45571</c:v>
                </c:pt>
                <c:pt idx="1044">
                  <c:v>45572</c:v>
                </c:pt>
                <c:pt idx="1045">
                  <c:v>45573</c:v>
                </c:pt>
                <c:pt idx="1046">
                  <c:v>45574</c:v>
                </c:pt>
                <c:pt idx="1047">
                  <c:v>45575</c:v>
                </c:pt>
                <c:pt idx="1048">
                  <c:v>45576</c:v>
                </c:pt>
                <c:pt idx="1049">
                  <c:v>45577</c:v>
                </c:pt>
                <c:pt idx="1050">
                  <c:v>45578</c:v>
                </c:pt>
                <c:pt idx="1051">
                  <c:v>45579</c:v>
                </c:pt>
                <c:pt idx="1052">
                  <c:v>45580</c:v>
                </c:pt>
                <c:pt idx="1053">
                  <c:v>45581</c:v>
                </c:pt>
                <c:pt idx="1054">
                  <c:v>45582</c:v>
                </c:pt>
                <c:pt idx="1055">
                  <c:v>45583</c:v>
                </c:pt>
                <c:pt idx="1056">
                  <c:v>45584</c:v>
                </c:pt>
                <c:pt idx="1057">
                  <c:v>45585</c:v>
                </c:pt>
                <c:pt idx="1058">
                  <c:v>45586</c:v>
                </c:pt>
                <c:pt idx="1059">
                  <c:v>45587</c:v>
                </c:pt>
                <c:pt idx="1060">
                  <c:v>45588</c:v>
                </c:pt>
                <c:pt idx="1061">
                  <c:v>45589</c:v>
                </c:pt>
                <c:pt idx="1062">
                  <c:v>45590</c:v>
                </c:pt>
                <c:pt idx="1063">
                  <c:v>45591</c:v>
                </c:pt>
                <c:pt idx="1064">
                  <c:v>45592</c:v>
                </c:pt>
                <c:pt idx="1065">
                  <c:v>45593</c:v>
                </c:pt>
                <c:pt idx="1066">
                  <c:v>45594</c:v>
                </c:pt>
                <c:pt idx="1067">
                  <c:v>45595</c:v>
                </c:pt>
                <c:pt idx="1068">
                  <c:v>45596</c:v>
                </c:pt>
                <c:pt idx="1069">
                  <c:v>45597</c:v>
                </c:pt>
                <c:pt idx="1070">
                  <c:v>45598</c:v>
                </c:pt>
                <c:pt idx="1071">
                  <c:v>45599</c:v>
                </c:pt>
                <c:pt idx="1072">
                  <c:v>45600</c:v>
                </c:pt>
                <c:pt idx="1073">
                  <c:v>45601</c:v>
                </c:pt>
                <c:pt idx="1074">
                  <c:v>45602</c:v>
                </c:pt>
                <c:pt idx="1075">
                  <c:v>45603</c:v>
                </c:pt>
                <c:pt idx="1076">
                  <c:v>45604</c:v>
                </c:pt>
                <c:pt idx="1077">
                  <c:v>45605</c:v>
                </c:pt>
                <c:pt idx="1078">
                  <c:v>45606</c:v>
                </c:pt>
                <c:pt idx="1079">
                  <c:v>45607</c:v>
                </c:pt>
                <c:pt idx="1080">
                  <c:v>45608</c:v>
                </c:pt>
                <c:pt idx="1081">
                  <c:v>45609</c:v>
                </c:pt>
                <c:pt idx="1082">
                  <c:v>45610</c:v>
                </c:pt>
                <c:pt idx="1083">
                  <c:v>45611</c:v>
                </c:pt>
                <c:pt idx="1084">
                  <c:v>45612</c:v>
                </c:pt>
                <c:pt idx="1085">
                  <c:v>45613</c:v>
                </c:pt>
                <c:pt idx="1086">
                  <c:v>45614</c:v>
                </c:pt>
                <c:pt idx="1087">
                  <c:v>45615</c:v>
                </c:pt>
                <c:pt idx="1088">
                  <c:v>45616</c:v>
                </c:pt>
                <c:pt idx="1089">
                  <c:v>45617</c:v>
                </c:pt>
                <c:pt idx="1090">
                  <c:v>45618</c:v>
                </c:pt>
                <c:pt idx="1091">
                  <c:v>45619</c:v>
                </c:pt>
                <c:pt idx="1092">
                  <c:v>45620</c:v>
                </c:pt>
                <c:pt idx="1093">
                  <c:v>45621</c:v>
                </c:pt>
                <c:pt idx="1094">
                  <c:v>45622</c:v>
                </c:pt>
                <c:pt idx="1095">
                  <c:v>45623</c:v>
                </c:pt>
                <c:pt idx="1096">
                  <c:v>45624</c:v>
                </c:pt>
                <c:pt idx="1097">
                  <c:v>45625</c:v>
                </c:pt>
                <c:pt idx="1098">
                  <c:v>45626</c:v>
                </c:pt>
                <c:pt idx="1099">
                  <c:v>45627</c:v>
                </c:pt>
                <c:pt idx="1100">
                  <c:v>45628</c:v>
                </c:pt>
                <c:pt idx="1101">
                  <c:v>45629</c:v>
                </c:pt>
                <c:pt idx="1102">
                  <c:v>45630</c:v>
                </c:pt>
                <c:pt idx="1103">
                  <c:v>45631</c:v>
                </c:pt>
                <c:pt idx="1104">
                  <c:v>45632</c:v>
                </c:pt>
                <c:pt idx="1105">
                  <c:v>45633</c:v>
                </c:pt>
                <c:pt idx="1106">
                  <c:v>45634</c:v>
                </c:pt>
                <c:pt idx="1107">
                  <c:v>45635</c:v>
                </c:pt>
                <c:pt idx="1108">
                  <c:v>45636</c:v>
                </c:pt>
                <c:pt idx="1109">
                  <c:v>45637</c:v>
                </c:pt>
                <c:pt idx="1110">
                  <c:v>45638</c:v>
                </c:pt>
                <c:pt idx="1111">
                  <c:v>45639</c:v>
                </c:pt>
                <c:pt idx="1112">
                  <c:v>45640</c:v>
                </c:pt>
                <c:pt idx="1113">
                  <c:v>45641</c:v>
                </c:pt>
                <c:pt idx="1114">
                  <c:v>45642</c:v>
                </c:pt>
                <c:pt idx="1115">
                  <c:v>45643</c:v>
                </c:pt>
                <c:pt idx="1116">
                  <c:v>45644</c:v>
                </c:pt>
                <c:pt idx="1117">
                  <c:v>45645</c:v>
                </c:pt>
                <c:pt idx="1118">
                  <c:v>45646</c:v>
                </c:pt>
                <c:pt idx="1119">
                  <c:v>45647</c:v>
                </c:pt>
                <c:pt idx="1120">
                  <c:v>45648</c:v>
                </c:pt>
                <c:pt idx="1121">
                  <c:v>45649</c:v>
                </c:pt>
                <c:pt idx="1122">
                  <c:v>45650</c:v>
                </c:pt>
                <c:pt idx="1123">
                  <c:v>45651</c:v>
                </c:pt>
                <c:pt idx="1124">
                  <c:v>45652</c:v>
                </c:pt>
                <c:pt idx="1125">
                  <c:v>45653</c:v>
                </c:pt>
                <c:pt idx="1126">
                  <c:v>45654</c:v>
                </c:pt>
                <c:pt idx="1127">
                  <c:v>45655</c:v>
                </c:pt>
                <c:pt idx="1128">
                  <c:v>45656</c:v>
                </c:pt>
                <c:pt idx="1129">
                  <c:v>45657</c:v>
                </c:pt>
                <c:pt idx="1130">
                  <c:v>45658</c:v>
                </c:pt>
                <c:pt idx="1131">
                  <c:v>45659</c:v>
                </c:pt>
                <c:pt idx="1132">
                  <c:v>45660</c:v>
                </c:pt>
                <c:pt idx="1133">
                  <c:v>45661</c:v>
                </c:pt>
                <c:pt idx="1134">
                  <c:v>45662</c:v>
                </c:pt>
                <c:pt idx="1135">
                  <c:v>45663</c:v>
                </c:pt>
                <c:pt idx="1136">
                  <c:v>45664</c:v>
                </c:pt>
                <c:pt idx="1137">
                  <c:v>45665</c:v>
                </c:pt>
                <c:pt idx="1138">
                  <c:v>45666</c:v>
                </c:pt>
                <c:pt idx="1139">
                  <c:v>45667</c:v>
                </c:pt>
                <c:pt idx="1140">
                  <c:v>45668</c:v>
                </c:pt>
                <c:pt idx="1141">
                  <c:v>45669</c:v>
                </c:pt>
                <c:pt idx="1142">
                  <c:v>45670</c:v>
                </c:pt>
                <c:pt idx="1143">
                  <c:v>45671</c:v>
                </c:pt>
                <c:pt idx="1144">
                  <c:v>45672</c:v>
                </c:pt>
                <c:pt idx="1145">
                  <c:v>45673</c:v>
                </c:pt>
                <c:pt idx="1146">
                  <c:v>45674</c:v>
                </c:pt>
                <c:pt idx="1147">
                  <c:v>45675</c:v>
                </c:pt>
                <c:pt idx="1148">
                  <c:v>45676</c:v>
                </c:pt>
                <c:pt idx="1149">
                  <c:v>45677</c:v>
                </c:pt>
                <c:pt idx="1150">
                  <c:v>45678</c:v>
                </c:pt>
                <c:pt idx="1151">
                  <c:v>45679</c:v>
                </c:pt>
                <c:pt idx="1152">
                  <c:v>45680</c:v>
                </c:pt>
                <c:pt idx="1153">
                  <c:v>45681</c:v>
                </c:pt>
                <c:pt idx="1154">
                  <c:v>45682</c:v>
                </c:pt>
                <c:pt idx="1155">
                  <c:v>45683</c:v>
                </c:pt>
                <c:pt idx="1156">
                  <c:v>45684</c:v>
                </c:pt>
                <c:pt idx="1157">
                  <c:v>45685</c:v>
                </c:pt>
                <c:pt idx="1158">
                  <c:v>45686</c:v>
                </c:pt>
                <c:pt idx="1159">
                  <c:v>45687</c:v>
                </c:pt>
                <c:pt idx="1160">
                  <c:v>45688</c:v>
                </c:pt>
                <c:pt idx="1161">
                  <c:v>45689</c:v>
                </c:pt>
                <c:pt idx="1162">
                  <c:v>45690</c:v>
                </c:pt>
                <c:pt idx="1163">
                  <c:v>45691</c:v>
                </c:pt>
                <c:pt idx="1164">
                  <c:v>45692</c:v>
                </c:pt>
                <c:pt idx="1165">
                  <c:v>45693</c:v>
                </c:pt>
                <c:pt idx="1166">
                  <c:v>45694</c:v>
                </c:pt>
                <c:pt idx="1167">
                  <c:v>45695</c:v>
                </c:pt>
                <c:pt idx="1168">
                  <c:v>45696</c:v>
                </c:pt>
                <c:pt idx="1169">
                  <c:v>45697</c:v>
                </c:pt>
                <c:pt idx="1170">
                  <c:v>45698</c:v>
                </c:pt>
                <c:pt idx="1171">
                  <c:v>45699</c:v>
                </c:pt>
                <c:pt idx="1172">
                  <c:v>45700</c:v>
                </c:pt>
                <c:pt idx="1173">
                  <c:v>45701</c:v>
                </c:pt>
                <c:pt idx="1174">
                  <c:v>45702</c:v>
                </c:pt>
                <c:pt idx="1175">
                  <c:v>45703</c:v>
                </c:pt>
                <c:pt idx="1176">
                  <c:v>45704</c:v>
                </c:pt>
                <c:pt idx="1177">
                  <c:v>45705</c:v>
                </c:pt>
                <c:pt idx="1178">
                  <c:v>45706</c:v>
                </c:pt>
                <c:pt idx="1179">
                  <c:v>45707</c:v>
                </c:pt>
                <c:pt idx="1180">
                  <c:v>45708</c:v>
                </c:pt>
                <c:pt idx="1181">
                  <c:v>45709</c:v>
                </c:pt>
                <c:pt idx="1182">
                  <c:v>45710</c:v>
                </c:pt>
                <c:pt idx="1183">
                  <c:v>45711</c:v>
                </c:pt>
                <c:pt idx="1184">
                  <c:v>45712</c:v>
                </c:pt>
                <c:pt idx="1185">
                  <c:v>45713</c:v>
                </c:pt>
                <c:pt idx="1186">
                  <c:v>45714</c:v>
                </c:pt>
                <c:pt idx="1187">
                  <c:v>45715</c:v>
                </c:pt>
                <c:pt idx="1188">
                  <c:v>45716</c:v>
                </c:pt>
                <c:pt idx="1189">
                  <c:v>45717</c:v>
                </c:pt>
              </c:numCache>
            </c:numRef>
          </c:cat>
          <c:val>
            <c:numRef>
              <c:f>bpi!$C$19:$C$1265</c:f>
              <c:numCache>
                <c:formatCode>#,##0.00_ </c:formatCode>
                <c:ptCount val="124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-10.782608695652174</c:v>
                </c:pt>
                <c:pt idx="365">
                  <c:v>-11.130434782608695</c:v>
                </c:pt>
                <c:pt idx="366">
                  <c:v>#N/A</c:v>
                </c:pt>
                <c:pt idx="367">
                  <c:v>-10.29023746701847</c:v>
                </c:pt>
                <c:pt idx="368">
                  <c:v>-9.8143236074270561</c:v>
                </c:pt>
                <c:pt idx="369">
                  <c:v>-9.2444444444444436</c:v>
                </c:pt>
                <c:pt idx="370">
                  <c:v>-8.9206066012488847</c:v>
                </c:pt>
                <c:pt idx="371">
                  <c:v>-8.9206066012488847</c:v>
                </c:pt>
                <c:pt idx="372">
                  <c:v>-8.831400535236396</c:v>
                </c:pt>
                <c:pt idx="373">
                  <c:v>-8.8471849865951739</c:v>
                </c:pt>
                <c:pt idx="374">
                  <c:v>-8.6839749328558629</c:v>
                </c:pt>
                <c:pt idx="375">
                  <c:v>-8.8630259623992824</c:v>
                </c:pt>
                <c:pt idx="376">
                  <c:v>-8.6995515695067258</c:v>
                </c:pt>
                <c:pt idx="377">
                  <c:v>-8.7735004476275726</c:v>
                </c:pt>
                <c:pt idx="378">
                  <c:v>-8.7735004476275726</c:v>
                </c:pt>
                <c:pt idx="379">
                  <c:v>-8.952551477170994</c:v>
                </c:pt>
                <c:pt idx="380">
                  <c:v>-8.4456424079065595</c:v>
                </c:pt>
                <c:pt idx="381">
                  <c:v>-8.4456424079065595</c:v>
                </c:pt>
                <c:pt idx="382">
                  <c:v>-8.3633093525179856</c:v>
                </c:pt>
                <c:pt idx="383">
                  <c:v>-8.2808280828082808</c:v>
                </c:pt>
                <c:pt idx="384">
                  <c:v>-8.2808280828082808</c:v>
                </c:pt>
                <c:pt idx="385">
                  <c:v>-8.2808280828082808</c:v>
                </c:pt>
                <c:pt idx="386">
                  <c:v>-8.5508550855085499</c:v>
                </c:pt>
                <c:pt idx="387">
                  <c:v>-8.6486486486486491</c:v>
                </c:pt>
                <c:pt idx="388">
                  <c:v>-8.5585585585585591</c:v>
                </c:pt>
                <c:pt idx="389">
                  <c:v>-8.4761045987376029</c:v>
                </c:pt>
                <c:pt idx="390">
                  <c:v>-8.4837545126353788</c:v>
                </c:pt>
                <c:pt idx="391">
                  <c:v>-8.4010840108401084</c:v>
                </c:pt>
                <c:pt idx="392">
                  <c:v>-8.4010840108401084</c:v>
                </c:pt>
                <c:pt idx="393">
                  <c:v>-8.581752484191508</c:v>
                </c:pt>
                <c:pt idx="394">
                  <c:v>-8.2427536231884062</c:v>
                </c:pt>
                <c:pt idx="395">
                  <c:v>-8.2502266545784231</c:v>
                </c:pt>
                <c:pt idx="396">
                  <c:v>-8.1743869209809272</c:v>
                </c:pt>
                <c:pt idx="397">
                  <c:v>-8.1743869209809272</c:v>
                </c:pt>
                <c:pt idx="398">
                  <c:v>-8.1743869209809272</c:v>
                </c:pt>
                <c:pt idx="399">
                  <c:v>-8.1743869209809272</c:v>
                </c:pt>
                <c:pt idx="400">
                  <c:v>-8.1743869209809272</c:v>
                </c:pt>
                <c:pt idx="401">
                  <c:v>-8.3560399636693905</c:v>
                </c:pt>
                <c:pt idx="402">
                  <c:v>-8.1818181818181817</c:v>
                </c:pt>
                <c:pt idx="403">
                  <c:v>-8.802177858439201</c:v>
                </c:pt>
                <c:pt idx="404">
                  <c:v>-8.9009990917347857</c:v>
                </c:pt>
                <c:pt idx="405">
                  <c:v>-8.9836660617059891</c:v>
                </c:pt>
                <c:pt idx="406">
                  <c:v>-8.9836660617059891</c:v>
                </c:pt>
                <c:pt idx="407">
                  <c:v>-8.802177858439201</c:v>
                </c:pt>
                <c:pt idx="408">
                  <c:v>-8.9673913043478262</c:v>
                </c:pt>
                <c:pt idx="409">
                  <c:v>-9.2960288808664266</c:v>
                </c:pt>
                <c:pt idx="410">
                  <c:v>-9.4594594594594597</c:v>
                </c:pt>
                <c:pt idx="411">
                  <c:v>-9.5323741007194247</c:v>
                </c:pt>
                <c:pt idx="412">
                  <c:v>-9.5323741007194247</c:v>
                </c:pt>
                <c:pt idx="413">
                  <c:v>-9.4509450945094517</c:v>
                </c:pt>
                <c:pt idx="414">
                  <c:v>-9.3609360936093609</c:v>
                </c:pt>
                <c:pt idx="415">
                  <c:v>-9.5323741007194247</c:v>
                </c:pt>
                <c:pt idx="416">
                  <c:v>-9.67741935483871</c:v>
                </c:pt>
                <c:pt idx="417">
                  <c:v>-9.8389982110912353</c:v>
                </c:pt>
                <c:pt idx="418">
                  <c:v>-10.160427807486631</c:v>
                </c:pt>
                <c:pt idx="419">
                  <c:v>-10.320284697508896</c:v>
                </c:pt>
                <c:pt idx="420">
                  <c:v>-10.320284697508896</c:v>
                </c:pt>
                <c:pt idx="421">
                  <c:v>-10.320284697508896</c:v>
                </c:pt>
                <c:pt idx="422">
                  <c:v>-10.320284697508896</c:v>
                </c:pt>
                <c:pt idx="423">
                  <c:v>-10.240427426536064</c:v>
                </c:pt>
                <c:pt idx="424">
                  <c:v>-10.4</c:v>
                </c:pt>
                <c:pt idx="425">
                  <c:v>-10.559006211180124</c:v>
                </c:pt>
                <c:pt idx="426">
                  <c:v>-10.442477876106194</c:v>
                </c:pt>
                <c:pt idx="427">
                  <c:v>-10.265486725663717</c:v>
                </c:pt>
                <c:pt idx="428">
                  <c:v>-9.9115044247787605</c:v>
                </c:pt>
                <c:pt idx="429">
                  <c:v>-9.8230088495575227</c:v>
                </c:pt>
                <c:pt idx="430">
                  <c:v>-9.9027409372236956</c:v>
                </c:pt>
                <c:pt idx="431">
                  <c:v>-9.9027409372236956</c:v>
                </c:pt>
                <c:pt idx="432">
                  <c:v>-10.079575596816976</c:v>
                </c:pt>
                <c:pt idx="433">
                  <c:v>-10.079575596816976</c:v>
                </c:pt>
                <c:pt idx="434">
                  <c:v>-10.079575596816976</c:v>
                </c:pt>
                <c:pt idx="435">
                  <c:v>-10.344827586206897</c:v>
                </c:pt>
                <c:pt idx="436">
                  <c:v>-11.305872042068362</c:v>
                </c:pt>
                <c:pt idx="437">
                  <c:v>-12</c:v>
                </c:pt>
                <c:pt idx="438">
                  <c:v>-12.152777777777777</c:v>
                </c:pt>
                <c:pt idx="439">
                  <c:v>-12.629757785467127</c:v>
                </c:pt>
                <c:pt idx="440">
                  <c:v>-12.705272255834055</c:v>
                </c:pt>
                <c:pt idx="441">
                  <c:v>-12.705272255834055</c:v>
                </c:pt>
                <c:pt idx="442">
                  <c:v>-12.878133102852205</c:v>
                </c:pt>
                <c:pt idx="443">
                  <c:v>-13.350559862187769</c:v>
                </c:pt>
                <c:pt idx="444">
                  <c:v>-13.436692506459949</c:v>
                </c:pt>
                <c:pt idx="445">
                  <c:v>-13.287316652286455</c:v>
                </c:pt>
                <c:pt idx="446">
                  <c:v>-13.126079447322972</c:v>
                </c:pt>
                <c:pt idx="447">
                  <c:v>-12.975778546712801</c:v>
                </c:pt>
                <c:pt idx="448">
                  <c:v>-12.975778546712801</c:v>
                </c:pt>
                <c:pt idx="449">
                  <c:v>-12.975778546712801</c:v>
                </c:pt>
                <c:pt idx="450">
                  <c:v>-12.813852813852813</c:v>
                </c:pt>
                <c:pt idx="451">
                  <c:v>-13.017241379310345</c:v>
                </c:pt>
                <c:pt idx="452">
                  <c:v>-13.017241379310345</c:v>
                </c:pt>
                <c:pt idx="453">
                  <c:v>-13.103448275862069</c:v>
                </c:pt>
                <c:pt idx="454">
                  <c:v>-13.476394849785409</c:v>
                </c:pt>
                <c:pt idx="455">
                  <c:v>-13.476394849785409</c:v>
                </c:pt>
                <c:pt idx="456">
                  <c:v>-13.390557939914164</c:v>
                </c:pt>
                <c:pt idx="457">
                  <c:v>-13.23024054982818</c:v>
                </c:pt>
                <c:pt idx="458">
                  <c:v>-13.527397260273974</c:v>
                </c:pt>
                <c:pt idx="459">
                  <c:v>-14.042553191489363</c:v>
                </c:pt>
                <c:pt idx="460">
                  <c:v>-14.539306846999157</c:v>
                </c:pt>
                <c:pt idx="461">
                  <c:v>-14.827295703454086</c:v>
                </c:pt>
                <c:pt idx="462">
                  <c:v>-14.970563498738434</c:v>
                </c:pt>
                <c:pt idx="463">
                  <c:v>-15.054667788057191</c:v>
                </c:pt>
                <c:pt idx="464">
                  <c:v>-16.112956810631228</c:v>
                </c:pt>
                <c:pt idx="465">
                  <c:v>-16.886326194398681</c:v>
                </c:pt>
                <c:pt idx="466">
                  <c:v>-17.69983686786297</c:v>
                </c:pt>
                <c:pt idx="467">
                  <c:v>-17.377049180327869</c:v>
                </c:pt>
                <c:pt idx="468">
                  <c:v>-17.309269893355207</c:v>
                </c:pt>
                <c:pt idx="469">
                  <c:v>-17.309269893355207</c:v>
                </c:pt>
                <c:pt idx="470">
                  <c:v>-17.391304347826086</c:v>
                </c:pt>
                <c:pt idx="471">
                  <c:v>-16.817807089859851</c:v>
                </c:pt>
                <c:pt idx="472">
                  <c:v>-16.694214876033058</c:v>
                </c:pt>
                <c:pt idx="473">
                  <c:v>-16.763485477178421</c:v>
                </c:pt>
                <c:pt idx="474">
                  <c:v>-16.86046511627907</c:v>
                </c:pt>
                <c:pt idx="475">
                  <c:v>-17.067108533554268</c:v>
                </c:pt>
                <c:pt idx="476">
                  <c:v>-17.067108533554268</c:v>
                </c:pt>
                <c:pt idx="477">
                  <c:v>-17.315658657829328</c:v>
                </c:pt>
                <c:pt idx="478">
                  <c:v>-17.836498761354253</c:v>
                </c:pt>
                <c:pt idx="479">
                  <c:v>-18.204283360790775</c:v>
                </c:pt>
                <c:pt idx="480">
                  <c:v>-18.503289473684212</c:v>
                </c:pt>
                <c:pt idx="481">
                  <c:v>-19.051512673753066</c:v>
                </c:pt>
                <c:pt idx="482">
                  <c:v>-19.067103109656301</c:v>
                </c:pt>
                <c:pt idx="483">
                  <c:v>-19.067103109656301</c:v>
                </c:pt>
                <c:pt idx="484">
                  <c:v>-18.985270049099835</c:v>
                </c:pt>
                <c:pt idx="485">
                  <c:v>-18.503289473684212</c:v>
                </c:pt>
                <c:pt idx="486">
                  <c:v>-18.353909465020575</c:v>
                </c:pt>
                <c:pt idx="487">
                  <c:v>-18.301731244847485</c:v>
                </c:pt>
                <c:pt idx="488">
                  <c:v>-18.301731244847485</c:v>
                </c:pt>
                <c:pt idx="489">
                  <c:v>-18.234323432343231</c:v>
                </c:pt>
                <c:pt idx="490">
                  <c:v>-18.234323432343231</c:v>
                </c:pt>
                <c:pt idx="491">
                  <c:v>-18.234323432343231</c:v>
                </c:pt>
                <c:pt idx="492">
                  <c:v>-18.316831683168317</c:v>
                </c:pt>
                <c:pt idx="493">
                  <c:v>-18.316831683168317</c:v>
                </c:pt>
                <c:pt idx="494">
                  <c:v>-18.780889621087315</c:v>
                </c:pt>
                <c:pt idx="495">
                  <c:v>-18.796372629843365</c:v>
                </c:pt>
                <c:pt idx="496">
                  <c:v>-18.595041322314049</c:v>
                </c:pt>
                <c:pt idx="497">
                  <c:v>-18.595041322314049</c:v>
                </c:pt>
                <c:pt idx="498">
                  <c:v>-18.760330578512395</c:v>
                </c:pt>
                <c:pt idx="499">
                  <c:v>-18.70860927152318</c:v>
                </c:pt>
                <c:pt idx="500">
                  <c:v>-18.573797678275287</c:v>
                </c:pt>
                <c:pt idx="501">
                  <c:v>-18.641259320629661</c:v>
                </c:pt>
                <c:pt idx="502">
                  <c:v>-18.558409279204639</c:v>
                </c:pt>
                <c:pt idx="503">
                  <c:v>-18.693134822167078</c:v>
                </c:pt>
                <c:pt idx="504">
                  <c:v>-18.693134822167078</c:v>
                </c:pt>
                <c:pt idx="505">
                  <c:v>-18.527708850289496</c:v>
                </c:pt>
                <c:pt idx="506">
                  <c:v>-18.444995864350702</c:v>
                </c:pt>
                <c:pt idx="507">
                  <c:v>-18.564356435643564</c:v>
                </c:pt>
                <c:pt idx="508">
                  <c:v>-18.677685950413224</c:v>
                </c:pt>
                <c:pt idx="509">
                  <c:v>-19.15772089182494</c:v>
                </c:pt>
                <c:pt idx="510">
                  <c:v>-19.306930693069308</c:v>
                </c:pt>
                <c:pt idx="511">
                  <c:v>-19.471947194719473</c:v>
                </c:pt>
                <c:pt idx="512">
                  <c:v>-19.488026424442609</c:v>
                </c:pt>
                <c:pt idx="513">
                  <c:v>-19.402985074626866</c:v>
                </c:pt>
                <c:pt idx="514">
                  <c:v>-19.451371571072318</c:v>
                </c:pt>
                <c:pt idx="515">
                  <c:v>-19.483763530391339</c:v>
                </c:pt>
                <c:pt idx="516">
                  <c:v>-19.550748752079866</c:v>
                </c:pt>
                <c:pt idx="517">
                  <c:v>-19.751037344398341</c:v>
                </c:pt>
                <c:pt idx="518">
                  <c:v>-19.834024896265561</c:v>
                </c:pt>
                <c:pt idx="519">
                  <c:v>-19.834024896265561</c:v>
                </c:pt>
                <c:pt idx="520">
                  <c:v>-19.834024896265561</c:v>
                </c:pt>
                <c:pt idx="521">
                  <c:v>-19.834024896265561</c:v>
                </c:pt>
                <c:pt idx="522">
                  <c:v>-19.91701244813278</c:v>
                </c:pt>
                <c:pt idx="523">
                  <c:v>-20.298260149130073</c:v>
                </c:pt>
                <c:pt idx="524">
                  <c:v>-20.447019867549667</c:v>
                </c:pt>
                <c:pt idx="525">
                  <c:v>-20.447019867549667</c:v>
                </c:pt>
                <c:pt idx="526">
                  <c:v>-20.512820512820511</c:v>
                </c:pt>
                <c:pt idx="527">
                  <c:v>-20.480928689883914</c:v>
                </c:pt>
                <c:pt idx="528">
                  <c:v>-20.382695507487522</c:v>
                </c:pt>
                <c:pt idx="529">
                  <c:v>-20.833333333333336</c:v>
                </c:pt>
                <c:pt idx="530">
                  <c:v>-21.398834304746046</c:v>
                </c:pt>
                <c:pt idx="531">
                  <c:v>-21.398834304746046</c:v>
                </c:pt>
                <c:pt idx="532">
                  <c:v>-21.398834304746046</c:v>
                </c:pt>
                <c:pt idx="533">
                  <c:v>-21.583333333333332</c:v>
                </c:pt>
                <c:pt idx="534">
                  <c:v>-21.833333333333332</c:v>
                </c:pt>
                <c:pt idx="535">
                  <c:v>-22.064945878434639</c:v>
                </c:pt>
                <c:pt idx="536">
                  <c:v>-22.148209825145713</c:v>
                </c:pt>
                <c:pt idx="537">
                  <c:v>-22.268557130942451</c:v>
                </c:pt>
                <c:pt idx="538">
                  <c:v>-22.351959966638866</c:v>
                </c:pt>
                <c:pt idx="539">
                  <c:v>-22.351959966638866</c:v>
                </c:pt>
                <c:pt idx="540">
                  <c:v>-22.602168473728106</c:v>
                </c:pt>
                <c:pt idx="541">
                  <c:v>-22.75</c:v>
                </c:pt>
                <c:pt idx="542">
                  <c:v>-23.064113238967526</c:v>
                </c:pt>
                <c:pt idx="543">
                  <c:v>-22.95492487479132</c:v>
                </c:pt>
                <c:pt idx="544">
                  <c:v>-23.01255230125523</c:v>
                </c:pt>
                <c:pt idx="545">
                  <c:v>-22.993311036789301</c:v>
                </c:pt>
                <c:pt idx="546">
                  <c:v>-22.993311036789301</c:v>
                </c:pt>
                <c:pt idx="547">
                  <c:v>-23.160535117056856</c:v>
                </c:pt>
                <c:pt idx="548">
                  <c:v>-23.308270676691727</c:v>
                </c:pt>
                <c:pt idx="549">
                  <c:v>-23.789649415692821</c:v>
                </c:pt>
                <c:pt idx="550">
                  <c:v>-23.87312186978297</c:v>
                </c:pt>
                <c:pt idx="551">
                  <c:v>-23.956594323873119</c:v>
                </c:pt>
                <c:pt idx="552">
                  <c:v>-24.020016680567139</c:v>
                </c:pt>
                <c:pt idx="553">
                  <c:v>-24.020016680567139</c:v>
                </c:pt>
                <c:pt idx="554">
                  <c:v>-24.020016680567139</c:v>
                </c:pt>
                <c:pt idx="555">
                  <c:v>-24.272651704073152</c:v>
                </c:pt>
                <c:pt idx="556">
                  <c:v>-24.335548172757477</c:v>
                </c:pt>
                <c:pt idx="557">
                  <c:v>-24.481327800829874</c:v>
                </c:pt>
                <c:pt idx="558">
                  <c:v>-24.668874172185433</c:v>
                </c:pt>
                <c:pt idx="559">
                  <c:v>-24.855491329479769</c:v>
                </c:pt>
                <c:pt idx="560">
                  <c:v>-24.793388429752067</c:v>
                </c:pt>
                <c:pt idx="561">
                  <c:v>-25.041322314049587</c:v>
                </c:pt>
                <c:pt idx="562">
                  <c:v>-25.020712510356258</c:v>
                </c:pt>
                <c:pt idx="563">
                  <c:v>-24.833887043189367</c:v>
                </c:pt>
                <c:pt idx="564">
                  <c:v>-24.646128226477934</c:v>
                </c:pt>
                <c:pt idx="565">
                  <c:v>-24.416666666666668</c:v>
                </c:pt>
                <c:pt idx="566">
                  <c:v>-24.10041841004184</c:v>
                </c:pt>
                <c:pt idx="567">
                  <c:v>-24.10041841004184</c:v>
                </c:pt>
                <c:pt idx="568">
                  <c:v>-24.163879598662209</c:v>
                </c:pt>
                <c:pt idx="569">
                  <c:v>-23.524451939291737</c:v>
                </c:pt>
                <c:pt idx="570">
                  <c:v>-23.089983022071305</c:v>
                </c:pt>
                <c:pt idx="571">
                  <c:v>-22.827938671209541</c:v>
                </c:pt>
                <c:pt idx="572">
                  <c:v>-22.43150684931507</c:v>
                </c:pt>
                <c:pt idx="573">
                  <c:v>-21.829163071613461</c:v>
                </c:pt>
                <c:pt idx="574">
                  <c:v>-21.915444348576361</c:v>
                </c:pt>
                <c:pt idx="575">
                  <c:v>-22.088006902502158</c:v>
                </c:pt>
                <c:pt idx="576">
                  <c:v>-21.904761904761905</c:v>
                </c:pt>
                <c:pt idx="577">
                  <c:v>-21.769297484822204</c:v>
                </c:pt>
                <c:pt idx="578">
                  <c:v>-21.701388888888889</c:v>
                </c:pt>
                <c:pt idx="579">
                  <c:v>-21.478260869565215</c:v>
                </c:pt>
                <c:pt idx="580">
                  <c:v>-20.99737532808399</c:v>
                </c:pt>
                <c:pt idx="581">
                  <c:v>-20.928196147110334</c:v>
                </c:pt>
                <c:pt idx="582">
                  <c:v>-20.665499124343256</c:v>
                </c:pt>
                <c:pt idx="583">
                  <c:v>-20.176211453744493</c:v>
                </c:pt>
                <c:pt idx="584">
                  <c:v>-20.035304501323921</c:v>
                </c:pt>
                <c:pt idx="585">
                  <c:v>-19.377777777777776</c:v>
                </c:pt>
                <c:pt idx="586">
                  <c:v>-19.179304192685105</c:v>
                </c:pt>
                <c:pt idx="587">
                  <c:v>-18.872987477638638</c:v>
                </c:pt>
                <c:pt idx="588">
                  <c:v>-18.872987477638638</c:v>
                </c:pt>
                <c:pt idx="589">
                  <c:v>-18.872987477638638</c:v>
                </c:pt>
                <c:pt idx="590">
                  <c:v>-18.108108108108109</c:v>
                </c:pt>
                <c:pt idx="591">
                  <c:v>-17.556561085972849</c:v>
                </c:pt>
                <c:pt idx="592">
                  <c:v>-16.621004566210047</c:v>
                </c:pt>
                <c:pt idx="593">
                  <c:v>-15.653775322283609</c:v>
                </c:pt>
                <c:pt idx="594">
                  <c:v>-14.856081708449395</c:v>
                </c:pt>
                <c:pt idx="595">
                  <c:v>-14.776951672862454</c:v>
                </c:pt>
                <c:pt idx="596">
                  <c:v>-14.776951672862454</c:v>
                </c:pt>
                <c:pt idx="597">
                  <c:v>-14.445479962721341</c:v>
                </c:pt>
                <c:pt idx="598">
                  <c:v>-14.098972922502334</c:v>
                </c:pt>
                <c:pt idx="599">
                  <c:v>-13.831775700934578</c:v>
                </c:pt>
                <c:pt idx="600">
                  <c:v>-13.657623947614594</c:v>
                </c:pt>
                <c:pt idx="601">
                  <c:v>-13.170272812793979</c:v>
                </c:pt>
                <c:pt idx="602">
                  <c:v>-13.170272812793979</c:v>
                </c:pt>
                <c:pt idx="603">
                  <c:v>-13.076199435559738</c:v>
                </c:pt>
                <c:pt idx="604">
                  <c:v>-12.641509433962264</c:v>
                </c:pt>
                <c:pt idx="605">
                  <c:v>-12.19281663516068</c:v>
                </c:pt>
                <c:pt idx="606">
                  <c:v>-11.490978157644824</c:v>
                </c:pt>
                <c:pt idx="607">
                  <c:v>-11.227402473834443</c:v>
                </c:pt>
                <c:pt idx="608">
                  <c:v>-11.142857142857142</c:v>
                </c:pt>
                <c:pt idx="609">
                  <c:v>-11.142857142857142</c:v>
                </c:pt>
                <c:pt idx="610">
                  <c:v>-11.047619047619047</c:v>
                </c:pt>
                <c:pt idx="611">
                  <c:v>-10.581506196377502</c:v>
                </c:pt>
                <c:pt idx="612">
                  <c:v>-10.219675262655205</c:v>
                </c:pt>
                <c:pt idx="613">
                  <c:v>-9.9521531100478473</c:v>
                </c:pt>
                <c:pt idx="614">
                  <c:v>-9.4049904030710181</c:v>
                </c:pt>
                <c:pt idx="615">
                  <c:v>-9.2307692307692317</c:v>
                </c:pt>
                <c:pt idx="616">
                  <c:v>-9.3269230769230766</c:v>
                </c:pt>
                <c:pt idx="617">
                  <c:v>-9.0384615384615383</c:v>
                </c:pt>
                <c:pt idx="618">
                  <c:v>-8.5907335907335902</c:v>
                </c:pt>
                <c:pt idx="619">
                  <c:v>-8.6788813886210221</c:v>
                </c:pt>
                <c:pt idx="620">
                  <c:v>-8.4942084942084932</c:v>
                </c:pt>
                <c:pt idx="621">
                  <c:v>-8.389585342333655</c:v>
                </c:pt>
                <c:pt idx="622">
                  <c:v>-8.4778420038535636</c:v>
                </c:pt>
                <c:pt idx="623">
                  <c:v>-8.4778420038535636</c:v>
                </c:pt>
                <c:pt idx="624">
                  <c:v>-8.3815028901734099</c:v>
                </c:pt>
                <c:pt idx="625">
                  <c:v>-8.1967213114754092</c:v>
                </c:pt>
                <c:pt idx="626">
                  <c:v>-7.9150579150579148</c:v>
                </c:pt>
                <c:pt idx="627">
                  <c:v>-7.8260869565217401</c:v>
                </c:pt>
                <c:pt idx="628">
                  <c:v>-7.714561234329798</c:v>
                </c:pt>
                <c:pt idx="629">
                  <c:v>-7.4468085106382977</c:v>
                </c:pt>
                <c:pt idx="630">
                  <c:v>-7.4468085106382977</c:v>
                </c:pt>
                <c:pt idx="631">
                  <c:v>-7.1566731141199229</c:v>
                </c:pt>
                <c:pt idx="632">
                  <c:v>-6.9632495164410058</c:v>
                </c:pt>
                <c:pt idx="633">
                  <c:v>-6.8599033816425123</c:v>
                </c:pt>
                <c:pt idx="634">
                  <c:v>-6.756756756756757</c:v>
                </c:pt>
                <c:pt idx="635">
                  <c:v>-6.653809064609451</c:v>
                </c:pt>
                <c:pt idx="636">
                  <c:v>-6.653809064609451</c:v>
                </c:pt>
                <c:pt idx="637">
                  <c:v>-6.653809064609451</c:v>
                </c:pt>
                <c:pt idx="638">
                  <c:v>-6.075216972034716</c:v>
                </c:pt>
                <c:pt idx="639">
                  <c:v>-5.8937198067632846</c:v>
                </c:pt>
                <c:pt idx="640">
                  <c:v>-5.7971014492753623</c:v>
                </c:pt>
                <c:pt idx="641">
                  <c:v>-5.4158607350096712</c:v>
                </c:pt>
                <c:pt idx="642">
                  <c:v>-4.6601941747572813</c:v>
                </c:pt>
                <c:pt idx="643">
                  <c:v>-4.3816942551119764</c:v>
                </c:pt>
                <c:pt idx="644">
                  <c:v>-4.3816942551119764</c:v>
                </c:pt>
                <c:pt idx="645">
                  <c:v>-3.992210321324245</c:v>
                </c:pt>
                <c:pt idx="646">
                  <c:v>-4.1707080504364695</c:v>
                </c:pt>
                <c:pt idx="647">
                  <c:v>-4.2512077294685993</c:v>
                </c:pt>
                <c:pt idx="648">
                  <c:v>-4.0540540540540544</c:v>
                </c:pt>
                <c:pt idx="649">
                  <c:v>-4.0501446480231431</c:v>
                </c:pt>
                <c:pt idx="650">
                  <c:v>-4.234841193455245</c:v>
                </c:pt>
                <c:pt idx="651">
                  <c:v>-4.234841193455245</c:v>
                </c:pt>
                <c:pt idx="652">
                  <c:v>-4.0423484119345519</c:v>
                </c:pt>
                <c:pt idx="653">
                  <c:v>-3.753609239653513</c:v>
                </c:pt>
                <c:pt idx="654">
                  <c:v>-4.1148325358851681</c:v>
                </c:pt>
                <c:pt idx="655">
                  <c:v>-3.8277511961722488</c:v>
                </c:pt>
                <c:pt idx="656">
                  <c:v>-3.7249283667621778</c:v>
                </c:pt>
                <c:pt idx="657">
                  <c:v>-3.7249283667621778</c:v>
                </c:pt>
                <c:pt idx="658">
                  <c:v>-3.6328871892925432</c:v>
                </c:pt>
                <c:pt idx="659">
                  <c:v>-3.4416826003824093</c:v>
                </c:pt>
                <c:pt idx="660">
                  <c:v>-3.5305343511450387</c:v>
                </c:pt>
                <c:pt idx="661">
                  <c:v>-3.5271687321258343</c:v>
                </c:pt>
                <c:pt idx="662">
                  <c:v>-3.7142857142857144</c:v>
                </c:pt>
                <c:pt idx="663">
                  <c:v>-3.9886039886039883</c:v>
                </c:pt>
                <c:pt idx="664">
                  <c:v>-4.0796963946869065</c:v>
                </c:pt>
                <c:pt idx="665">
                  <c:v>-4.0796963946869065</c:v>
                </c:pt>
                <c:pt idx="666">
                  <c:v>-4.1745730550284632</c:v>
                </c:pt>
                <c:pt idx="667">
                  <c:v>-4.1785375118708457</c:v>
                </c:pt>
                <c:pt idx="668">
                  <c:v>-4.3643263757115749</c:v>
                </c:pt>
                <c:pt idx="669">
                  <c:v>-4.269449715370019</c:v>
                </c:pt>
                <c:pt idx="670">
                  <c:v>-4.5411542100283819</c:v>
                </c:pt>
                <c:pt idx="671">
                  <c:v>-4.6313799621928169</c:v>
                </c:pt>
                <c:pt idx="672">
                  <c:v>-4.6313799621928169</c:v>
                </c:pt>
                <c:pt idx="673">
                  <c:v>-4.6313799621928169</c:v>
                </c:pt>
                <c:pt idx="674">
                  <c:v>-4.6313799621928169</c:v>
                </c:pt>
                <c:pt idx="675">
                  <c:v>-4.6313799621928169</c:v>
                </c:pt>
                <c:pt idx="676">
                  <c:v>-4.6313799621928169</c:v>
                </c:pt>
                <c:pt idx="677">
                  <c:v>-4.6313799621928169</c:v>
                </c:pt>
                <c:pt idx="678">
                  <c:v>-4.9149338374291114</c:v>
                </c:pt>
                <c:pt idx="679">
                  <c:v>-5.4511278195488719</c:v>
                </c:pt>
                <c:pt idx="680">
                  <c:v>-6.0804490177736206</c:v>
                </c:pt>
                <c:pt idx="681">
                  <c:v>-6.7039106145251397</c:v>
                </c:pt>
                <c:pt idx="682">
                  <c:v>-7.0697674418604652</c:v>
                </c:pt>
                <c:pt idx="683">
                  <c:v>-7.3625349487418461</c:v>
                </c:pt>
                <c:pt idx="684">
                  <c:v>-7.6421248835041933</c:v>
                </c:pt>
                <c:pt idx="685">
                  <c:v>-7.7281191806331471</c:v>
                </c:pt>
                <c:pt idx="686">
                  <c:v>-7.7281191806331471</c:v>
                </c:pt>
                <c:pt idx="687">
                  <c:v>-7.6350093109869652</c:v>
                </c:pt>
                <c:pt idx="688">
                  <c:v>-7.6492537313432836</c:v>
                </c:pt>
                <c:pt idx="689">
                  <c:v>-7.5700934579439254</c:v>
                </c:pt>
                <c:pt idx="690">
                  <c:v>-7.7570093457943923</c:v>
                </c:pt>
                <c:pt idx="691">
                  <c:v>-7.8578110383536011</c:v>
                </c:pt>
                <c:pt idx="692">
                  <c:v>-7.8578110383536011</c:v>
                </c:pt>
                <c:pt idx="693">
                  <c:v>-7.8578110383536011</c:v>
                </c:pt>
                <c:pt idx="694">
                  <c:v>-8.3255378858746489</c:v>
                </c:pt>
                <c:pt idx="695">
                  <c:v>-8.4348641049671969</c:v>
                </c:pt>
                <c:pt idx="696">
                  <c:v>-8.3646616541353378</c:v>
                </c:pt>
                <c:pt idx="697">
                  <c:v>-8.2784571966133598</c:v>
                </c:pt>
                <c:pt idx="698">
                  <c:v>-8.3883129123468425</c:v>
                </c:pt>
                <c:pt idx="699">
                  <c:v>-8.0416272469252608</c:v>
                </c:pt>
                <c:pt idx="700">
                  <c:v>-8.0416272469252608</c:v>
                </c:pt>
                <c:pt idx="701">
                  <c:v>-8.0416272469252608</c:v>
                </c:pt>
                <c:pt idx="702">
                  <c:v>-7.7069457659372027</c:v>
                </c:pt>
                <c:pt idx="703">
                  <c:v>-7.8169685414680652</c:v>
                </c:pt>
                <c:pt idx="704">
                  <c:v>-7.8244274809160315</c:v>
                </c:pt>
                <c:pt idx="705">
                  <c:v>-7.8319006685768873</c:v>
                </c:pt>
                <c:pt idx="706">
                  <c:v>-7.751196172248803</c:v>
                </c:pt>
                <c:pt idx="707">
                  <c:v>-7.6555023923444976</c:v>
                </c:pt>
                <c:pt idx="708">
                  <c:v>-7.751196172248803</c:v>
                </c:pt>
                <c:pt idx="709">
                  <c:v>-7.7586206896551726</c:v>
                </c:pt>
                <c:pt idx="710">
                  <c:v>-7.6849183477425562</c:v>
                </c:pt>
                <c:pt idx="711">
                  <c:v>-7.5961538461538458</c:v>
                </c:pt>
                <c:pt idx="712">
                  <c:v>-7.507218479307026</c:v>
                </c:pt>
                <c:pt idx="713">
                  <c:v>-7.328833172613308</c:v>
                </c:pt>
                <c:pt idx="714">
                  <c:v>-7.328833172613308</c:v>
                </c:pt>
                <c:pt idx="715">
                  <c:v>-7.328833172613308</c:v>
                </c:pt>
                <c:pt idx="716">
                  <c:v>-7.1566731141199229</c:v>
                </c:pt>
                <c:pt idx="717">
                  <c:v>-7.0531400966183568</c:v>
                </c:pt>
                <c:pt idx="718">
                  <c:v>-7.0531400966183568</c:v>
                </c:pt>
                <c:pt idx="719">
                  <c:v>-6.7829457364341081</c:v>
                </c:pt>
                <c:pt idx="720">
                  <c:v>-6.7829457364341081</c:v>
                </c:pt>
                <c:pt idx="721">
                  <c:v>-6.6925315227934048</c:v>
                </c:pt>
                <c:pt idx="722">
                  <c:v>-6.595538312318137</c:v>
                </c:pt>
                <c:pt idx="723">
                  <c:v>-6.3229571984435795</c:v>
                </c:pt>
                <c:pt idx="724">
                  <c:v>-6.1463414634146343</c:v>
                </c:pt>
                <c:pt idx="725">
                  <c:v>-6.3414634146341466</c:v>
                </c:pt>
                <c:pt idx="726">
                  <c:v>-6.530214424951267</c:v>
                </c:pt>
                <c:pt idx="727">
                  <c:v>-6.530214424951267</c:v>
                </c:pt>
                <c:pt idx="728">
                  <c:v>-6.530214424951267</c:v>
                </c:pt>
                <c:pt idx="729">
                  <c:v>-6.6276803118908383</c:v>
                </c:pt>
                <c:pt idx="730">
                  <c:v>-6.3600782778864966</c:v>
                </c:pt>
                <c:pt idx="731">
                  <c:v>-6.1704211557296764</c:v>
                </c:pt>
                <c:pt idx="732">
                  <c:v>-6.0784313725490193</c:v>
                </c:pt>
                <c:pt idx="733">
                  <c:v>-6.1764705882352944</c:v>
                </c:pt>
                <c:pt idx="734">
                  <c:v>-6.2683643486777667</c:v>
                </c:pt>
                <c:pt idx="735">
                  <c:v>-6.2683643486777667</c:v>
                </c:pt>
                <c:pt idx="736">
                  <c:v>-6.2683643486777667</c:v>
                </c:pt>
                <c:pt idx="737">
                  <c:v>-6.4579256360078272</c:v>
                </c:pt>
                <c:pt idx="738">
                  <c:v>-6.3725490196078427</c:v>
                </c:pt>
                <c:pt idx="739">
                  <c:v>-6.3725490196078427</c:v>
                </c:pt>
                <c:pt idx="740">
                  <c:v>-6.0903732809430258</c:v>
                </c:pt>
                <c:pt idx="741">
                  <c:v>-6.0903732809430258</c:v>
                </c:pt>
                <c:pt idx="742">
                  <c:v>-6.1825318940137386</c:v>
                </c:pt>
                <c:pt idx="743">
                  <c:v>-6.3788027477919531</c:v>
                </c:pt>
                <c:pt idx="744">
                  <c:v>-6.1946902654867255</c:v>
                </c:pt>
                <c:pt idx="745">
                  <c:v>-6.3788027477919531</c:v>
                </c:pt>
                <c:pt idx="746">
                  <c:v>-6.3788027477919531</c:v>
                </c:pt>
                <c:pt idx="747">
                  <c:v>-6.3788027477919531</c:v>
                </c:pt>
                <c:pt idx="748">
                  <c:v>-6.3788027477919531</c:v>
                </c:pt>
                <c:pt idx="749">
                  <c:v>-6.3788027477919531</c:v>
                </c:pt>
                <c:pt idx="750">
                  <c:v>-6.4769381746810604</c:v>
                </c:pt>
                <c:pt idx="751">
                  <c:v>-6.2007874015748037</c:v>
                </c:pt>
                <c:pt idx="752">
                  <c:v>-6.0157790927021697</c:v>
                </c:pt>
                <c:pt idx="753">
                  <c:v>-6.1083743842364537</c:v>
                </c:pt>
                <c:pt idx="754">
                  <c:v>-6.0098522167487687</c:v>
                </c:pt>
                <c:pt idx="755">
                  <c:v>-5.9171597633136095</c:v>
                </c:pt>
                <c:pt idx="756">
                  <c:v>-5.9171597633136095</c:v>
                </c:pt>
                <c:pt idx="757">
                  <c:v>-5.8185404339250493</c:v>
                </c:pt>
                <c:pt idx="758">
                  <c:v>-5.5335968379446641</c:v>
                </c:pt>
                <c:pt idx="759">
                  <c:v>-5.6268509378084897</c:v>
                </c:pt>
                <c:pt idx="760">
                  <c:v>-5.4347826086956523</c:v>
                </c:pt>
                <c:pt idx="761">
                  <c:v>-5.4401582591493574</c:v>
                </c:pt>
                <c:pt idx="762">
                  <c:v>-5.4401582591493574</c:v>
                </c:pt>
                <c:pt idx="763">
                  <c:v>-5.4401582591493574</c:v>
                </c:pt>
                <c:pt idx="764">
                  <c:v>-5.4401582591493574</c:v>
                </c:pt>
                <c:pt idx="765">
                  <c:v>-5.5390702274975272</c:v>
                </c:pt>
                <c:pt idx="766">
                  <c:v>-5.3518334985133791</c:v>
                </c:pt>
                <c:pt idx="767">
                  <c:v>-5.6435643564356441</c:v>
                </c:pt>
                <c:pt idx="768">
                  <c:v>-5.2736318407960194</c:v>
                </c:pt>
                <c:pt idx="769">
                  <c:v>-5.0847457627118651</c:v>
                </c:pt>
                <c:pt idx="770">
                  <c:v>-5.0847457627118651</c:v>
                </c:pt>
                <c:pt idx="771">
                  <c:v>-5.2841475573280157</c:v>
                </c:pt>
                <c:pt idx="772">
                  <c:v>-5.6716417910447765</c:v>
                </c:pt>
                <c:pt idx="773">
                  <c:v>-5.7711442786069647</c:v>
                </c:pt>
                <c:pt idx="774">
                  <c:v>-5.9701492537313428</c:v>
                </c:pt>
                <c:pt idx="775">
                  <c:v>-5.9701492537313428</c:v>
                </c:pt>
                <c:pt idx="776">
                  <c:v>-6.0636182902584492</c:v>
                </c:pt>
                <c:pt idx="777">
                  <c:v>-6.0636182902584492</c:v>
                </c:pt>
                <c:pt idx="778">
                  <c:v>-6.2624254473161027</c:v>
                </c:pt>
                <c:pt idx="779">
                  <c:v>-6.4548162859980138</c:v>
                </c:pt>
                <c:pt idx="780">
                  <c:v>-6.2624254473161027</c:v>
                </c:pt>
                <c:pt idx="781">
                  <c:v>-6.5476190476190483</c:v>
                </c:pt>
                <c:pt idx="782">
                  <c:v>-6.5476190476190483</c:v>
                </c:pt>
                <c:pt idx="783">
                  <c:v>-6.5476190476190483</c:v>
                </c:pt>
                <c:pt idx="784">
                  <c:v>-6.5476190476190483</c:v>
                </c:pt>
                <c:pt idx="785">
                  <c:v>-6.6468253968253972</c:v>
                </c:pt>
                <c:pt idx="786">
                  <c:v>-6.5476190476190483</c:v>
                </c:pt>
                <c:pt idx="787">
                  <c:v>-6.4484126984126995</c:v>
                </c:pt>
                <c:pt idx="788">
                  <c:v>-6.3492063492063489</c:v>
                </c:pt>
                <c:pt idx="789">
                  <c:v>-6.1507936507936503</c:v>
                </c:pt>
                <c:pt idx="790">
                  <c:v>-6.1507936507936503</c:v>
                </c:pt>
                <c:pt idx="791">
                  <c:v>-6.5217391304347823</c:v>
                </c:pt>
                <c:pt idx="792">
                  <c:v>-6.7061143984220903</c:v>
                </c:pt>
                <c:pt idx="793">
                  <c:v>-7.0726915520628681</c:v>
                </c:pt>
                <c:pt idx="794">
                  <c:v>-7.2620215897939158</c:v>
                </c:pt>
                <c:pt idx="795">
                  <c:v>-7.3601570166830221</c:v>
                </c:pt>
                <c:pt idx="796">
                  <c:v>-7.3601570166830221</c:v>
                </c:pt>
                <c:pt idx="797">
                  <c:v>-7.1779744346116034</c:v>
                </c:pt>
                <c:pt idx="798">
                  <c:v>-7.1779744346116034</c:v>
                </c:pt>
                <c:pt idx="799">
                  <c:v>-7.2763028515240897</c:v>
                </c:pt>
                <c:pt idx="800">
                  <c:v>-7.001972386587771</c:v>
                </c:pt>
                <c:pt idx="801">
                  <c:v>-6.7193675889328066</c:v>
                </c:pt>
                <c:pt idx="802">
                  <c:v>-6.7193675889328066</c:v>
                </c:pt>
                <c:pt idx="803">
                  <c:v>-6.7193675889328066</c:v>
                </c:pt>
                <c:pt idx="804">
                  <c:v>-6.5346534653465351</c:v>
                </c:pt>
                <c:pt idx="805">
                  <c:v>-6.5346534653465351</c:v>
                </c:pt>
                <c:pt idx="806">
                  <c:v>-6.5346534653465351</c:v>
                </c:pt>
                <c:pt idx="807">
                  <c:v>-6.3492063492063489</c:v>
                </c:pt>
                <c:pt idx="808">
                  <c:v>-6.1630218687872764</c:v>
                </c:pt>
                <c:pt idx="809">
                  <c:v>-6.0696517412935327</c:v>
                </c:pt>
                <c:pt idx="810">
                  <c:v>-6.0696517412935327</c:v>
                </c:pt>
                <c:pt idx="811">
                  <c:v>-6.1630218687872764</c:v>
                </c:pt>
                <c:pt idx="812">
                  <c:v>-5.964214711729622</c:v>
                </c:pt>
                <c:pt idx="813">
                  <c:v>-5.6660039761431413</c:v>
                </c:pt>
                <c:pt idx="814">
                  <c:v>-5.7654075546719685</c:v>
                </c:pt>
                <c:pt idx="815">
                  <c:v>-5.8589870903674282</c:v>
                </c:pt>
                <c:pt idx="816">
                  <c:v>-6.0455896927651143</c:v>
                </c:pt>
                <c:pt idx="817">
                  <c:v>-6.0455896927651143</c:v>
                </c:pt>
                <c:pt idx="818">
                  <c:v>-5.9523809523809517</c:v>
                </c:pt>
                <c:pt idx="819">
                  <c:v>-5.9523809523809517</c:v>
                </c:pt>
                <c:pt idx="820">
                  <c:v>-6.0515873015873014</c:v>
                </c:pt>
                <c:pt idx="821">
                  <c:v>-6.1446977205153619</c:v>
                </c:pt>
                <c:pt idx="822">
                  <c:v>-6.2376237623762378</c:v>
                </c:pt>
                <c:pt idx="823">
                  <c:v>-6.3366336633663369</c:v>
                </c:pt>
                <c:pt idx="824">
                  <c:v>-6.2376237623762378</c:v>
                </c:pt>
                <c:pt idx="825">
                  <c:v>-6.3366336633663369</c:v>
                </c:pt>
                <c:pt idx="826">
                  <c:v>-6.4292779426310576</c:v>
                </c:pt>
                <c:pt idx="827">
                  <c:v>-6.4292779426310576</c:v>
                </c:pt>
                <c:pt idx="828">
                  <c:v>-6.5281899109792292</c:v>
                </c:pt>
                <c:pt idx="829">
                  <c:v>-6.6336633663366342</c:v>
                </c:pt>
                <c:pt idx="830">
                  <c:v>-6.5346534653465351</c:v>
                </c:pt>
                <c:pt idx="831">
                  <c:v>-6.4420218037661057</c:v>
                </c:pt>
                <c:pt idx="832">
                  <c:v>-6.5411298315163524</c:v>
                </c:pt>
                <c:pt idx="833">
                  <c:v>-6.4484126984126995</c:v>
                </c:pt>
                <c:pt idx="834">
                  <c:v>-6.4484126984126995</c:v>
                </c:pt>
                <c:pt idx="835">
                  <c:v>-6.4484126984126995</c:v>
                </c:pt>
                <c:pt idx="836">
                  <c:v>-6.5541211519364442</c:v>
                </c:pt>
                <c:pt idx="837">
                  <c:v>-6.6402378592666009</c:v>
                </c:pt>
                <c:pt idx="838">
                  <c:v>-6.746031746031746</c:v>
                </c:pt>
                <c:pt idx="839">
                  <c:v>-6.281156530408774</c:v>
                </c:pt>
                <c:pt idx="840">
                  <c:v>-6.0939060939060941</c:v>
                </c:pt>
                <c:pt idx="841">
                  <c:v>-5.9940059940059944</c:v>
                </c:pt>
                <c:pt idx="842">
                  <c:v>-5.8941058941058948</c:v>
                </c:pt>
                <c:pt idx="843">
                  <c:v>-5.6112224448897798</c:v>
                </c:pt>
                <c:pt idx="844">
                  <c:v>-5.3266331658291453</c:v>
                </c:pt>
                <c:pt idx="845">
                  <c:v>-5.3373615307150049</c:v>
                </c:pt>
                <c:pt idx="846">
                  <c:v>-5.2472250252270429</c:v>
                </c:pt>
                <c:pt idx="847">
                  <c:v>-5.1515151515151514</c:v>
                </c:pt>
                <c:pt idx="848">
                  <c:v>-5.2578361981799802</c:v>
                </c:pt>
                <c:pt idx="849">
                  <c:v>-5.4600606673407484</c:v>
                </c:pt>
                <c:pt idx="850">
                  <c:v>-5.858585858585859</c:v>
                </c:pt>
                <c:pt idx="851">
                  <c:v>-6.0544904137235118</c:v>
                </c:pt>
                <c:pt idx="852">
                  <c:v>-6.149193548387097</c:v>
                </c:pt>
                <c:pt idx="853">
                  <c:v>-6.0544904137235118</c:v>
                </c:pt>
                <c:pt idx="854">
                  <c:v>-6.0544904137235118</c:v>
                </c:pt>
                <c:pt idx="855">
                  <c:v>-5.9535822401614524</c:v>
                </c:pt>
                <c:pt idx="856">
                  <c:v>-5.8526740665993948</c:v>
                </c:pt>
                <c:pt idx="857">
                  <c:v>-5.7517658930373363</c:v>
                </c:pt>
                <c:pt idx="858">
                  <c:v>-5.7575757575757578</c:v>
                </c:pt>
                <c:pt idx="859">
                  <c:v>-5.7575757575757578</c:v>
                </c:pt>
                <c:pt idx="860">
                  <c:v>-5.3752535496957403</c:v>
                </c:pt>
                <c:pt idx="861">
                  <c:v>-5.2791878172588831</c:v>
                </c:pt>
                <c:pt idx="862">
                  <c:v>-5.0761421319796955</c:v>
                </c:pt>
                <c:pt idx="863">
                  <c:v>-4.9746192893401018</c:v>
                </c:pt>
                <c:pt idx="864">
                  <c:v>-4.6795523906408949</c:v>
                </c:pt>
                <c:pt idx="865">
                  <c:v>-4.3788187372708762</c:v>
                </c:pt>
                <c:pt idx="866">
                  <c:v>-4.3788187372708762</c:v>
                </c:pt>
                <c:pt idx="867">
                  <c:v>-4.3788187372708762</c:v>
                </c:pt>
                <c:pt idx="868">
                  <c:v>-4.3743641912512716</c:v>
                </c:pt>
                <c:pt idx="869">
                  <c:v>-4.1709053916581889</c:v>
                </c:pt>
                <c:pt idx="870">
                  <c:v>-4.0691759918616484</c:v>
                </c:pt>
                <c:pt idx="871">
                  <c:v>-4.2639593908629436</c:v>
                </c:pt>
                <c:pt idx="872">
                  <c:v>-4.2596348884381339</c:v>
                </c:pt>
                <c:pt idx="873">
                  <c:v>-4.154002026342452</c:v>
                </c:pt>
                <c:pt idx="874">
                  <c:v>-3.8617886178861789</c:v>
                </c:pt>
                <c:pt idx="875">
                  <c:v>-3.3707865168539324</c:v>
                </c:pt>
                <c:pt idx="876">
                  <c:v>-2.9652351738241309</c:v>
                </c:pt>
                <c:pt idx="877">
                  <c:v>-2.8688524590163933</c:v>
                </c:pt>
                <c:pt idx="878">
                  <c:v>-2.9743589743589745</c:v>
                </c:pt>
                <c:pt idx="879">
                  <c:v>-2.6748971193415638</c:v>
                </c:pt>
                <c:pt idx="880">
                  <c:v>-2.1671826625386998</c:v>
                </c:pt>
                <c:pt idx="881">
                  <c:v>-2.0682523267838677</c:v>
                </c:pt>
                <c:pt idx="882">
                  <c:v>-1.9648397104446742</c:v>
                </c:pt>
                <c:pt idx="883">
                  <c:v>-1.9648397104446742</c:v>
                </c:pt>
                <c:pt idx="884">
                  <c:v>-1.7598343685300208</c:v>
                </c:pt>
                <c:pt idx="885">
                  <c:v>-1.7598343685300208</c:v>
                </c:pt>
                <c:pt idx="886">
                  <c:v>-1.7598343685300208</c:v>
                </c:pt>
                <c:pt idx="887">
                  <c:v>-1.7598343685300208</c:v>
                </c:pt>
                <c:pt idx="888">
                  <c:v>-1.6580310880829014</c:v>
                </c:pt>
                <c:pt idx="889">
                  <c:v>-1.3513513513513513</c:v>
                </c:pt>
                <c:pt idx="890">
                  <c:v>-1.3527575442247659</c:v>
                </c:pt>
                <c:pt idx="891">
                  <c:v>-1.2486992715920915</c:v>
                </c:pt>
                <c:pt idx="892">
                  <c:v>-1.3527575442247659</c:v>
                </c:pt>
                <c:pt idx="893">
                  <c:v>-1.1470281543274243</c:v>
                </c:pt>
                <c:pt idx="894">
                  <c:v>-0.94043887147335425</c:v>
                </c:pt>
                <c:pt idx="895">
                  <c:v>-0.21052631578947367</c:v>
                </c:pt>
                <c:pt idx="896">
                  <c:v>0.42372881355932202</c:v>
                </c:pt>
                <c:pt idx="897">
                  <c:v>0.42372881355932202</c:v>
                </c:pt>
                <c:pt idx="898">
                  <c:v>0.74152542372881358</c:v>
                </c:pt>
                <c:pt idx="899">
                  <c:v>1.0626992561105209</c:v>
                </c:pt>
                <c:pt idx="900">
                  <c:v>1.3859275053304905</c:v>
                </c:pt>
                <c:pt idx="901">
                  <c:v>1.7094017094017095</c:v>
                </c:pt>
                <c:pt idx="902">
                  <c:v>1.8181818181818181</c:v>
                </c:pt>
                <c:pt idx="903">
                  <c:v>2.1459227467811157</c:v>
                </c:pt>
                <c:pt idx="904">
                  <c:v>2.7926960257787328</c:v>
                </c:pt>
                <c:pt idx="905">
                  <c:v>2.7926960257787328</c:v>
                </c:pt>
                <c:pt idx="906">
                  <c:v>3.2327586206896552</c:v>
                </c:pt>
                <c:pt idx="907">
                  <c:v>3.1283710895361381</c:v>
                </c:pt>
                <c:pt idx="908">
                  <c:v>3.3549783549783552</c:v>
                </c:pt>
                <c:pt idx="909">
                  <c:v>3.5752979414951245</c:v>
                </c:pt>
                <c:pt idx="910">
                  <c:v>3.9130434782608701</c:v>
                </c:pt>
                <c:pt idx="911">
                  <c:v>3.8002171552660156</c:v>
                </c:pt>
                <c:pt idx="912">
                  <c:v>4.1259500542888166</c:v>
                </c:pt>
                <c:pt idx="913">
                  <c:v>4.3525571273122958</c:v>
                </c:pt>
                <c:pt idx="914">
                  <c:v>4.5751633986928102</c:v>
                </c:pt>
                <c:pt idx="915">
                  <c:v>5.0383351588170866</c:v>
                </c:pt>
                <c:pt idx="916">
                  <c:v>5.1535087719298245</c:v>
                </c:pt>
                <c:pt idx="917">
                  <c:v>5.2689352360043902</c:v>
                </c:pt>
                <c:pt idx="918">
                  <c:v>5.0493962678375413</c:v>
                </c:pt>
                <c:pt idx="919">
                  <c:v>4.9396267837541163</c:v>
                </c:pt>
                <c:pt idx="920">
                  <c:v>4.8298572996706914</c:v>
                </c:pt>
                <c:pt idx="921">
                  <c:v>4.8298572996706914</c:v>
                </c:pt>
                <c:pt idx="922">
                  <c:v>4.9396267837541163</c:v>
                </c:pt>
                <c:pt idx="923">
                  <c:v>5.0549450549450547</c:v>
                </c:pt>
                <c:pt idx="924">
                  <c:v>5.0549450549450547</c:v>
                </c:pt>
                <c:pt idx="925">
                  <c:v>5.0549450549450547</c:v>
                </c:pt>
                <c:pt idx="926">
                  <c:v>4.9450549450549453</c:v>
                </c:pt>
                <c:pt idx="927">
                  <c:v>5.2921719955898565</c:v>
                </c:pt>
                <c:pt idx="928">
                  <c:v>5.5248618784530388</c:v>
                </c:pt>
                <c:pt idx="929">
                  <c:v>5.4143646408839778</c:v>
                </c:pt>
                <c:pt idx="930">
                  <c:v>5.4143646408839778</c:v>
                </c:pt>
                <c:pt idx="931">
                  <c:v>5.1819184123484012</c:v>
                </c:pt>
                <c:pt idx="932">
                  <c:v>5.0716648291069459</c:v>
                </c:pt>
                <c:pt idx="933">
                  <c:v>4.9614112458654906</c:v>
                </c:pt>
                <c:pt idx="934">
                  <c:v>4.9614112458654906</c:v>
                </c:pt>
                <c:pt idx="935">
                  <c:v>4.9614112458654906</c:v>
                </c:pt>
                <c:pt idx="936">
                  <c:v>4.9668874172185431</c:v>
                </c:pt>
                <c:pt idx="937">
                  <c:v>4.9668874172185431</c:v>
                </c:pt>
                <c:pt idx="938">
                  <c:v>4.9668874172185431</c:v>
                </c:pt>
                <c:pt idx="939">
                  <c:v>4.8565121412803531</c:v>
                </c:pt>
                <c:pt idx="940">
                  <c:v>4.8618784530386741</c:v>
                </c:pt>
                <c:pt idx="941">
                  <c:v>4.8726467331118499</c:v>
                </c:pt>
                <c:pt idx="942">
                  <c:v>4.9889135254988917</c:v>
                </c:pt>
                <c:pt idx="943">
                  <c:v>5.0997782705099777</c:v>
                </c:pt>
                <c:pt idx="944">
                  <c:v>5.0997782705099777</c:v>
                </c:pt>
                <c:pt idx="945">
                  <c:v>4.9833887043189371</c:v>
                </c:pt>
                <c:pt idx="946">
                  <c:v>4.4296788482834994</c:v>
                </c:pt>
                <c:pt idx="947">
                  <c:v>4.4296788482834994</c:v>
                </c:pt>
                <c:pt idx="948">
                  <c:v>3.9735099337748347</c:v>
                </c:pt>
                <c:pt idx="949">
                  <c:v>3.9735099337748347</c:v>
                </c:pt>
                <c:pt idx="950">
                  <c:v>3.9735099337748347</c:v>
                </c:pt>
                <c:pt idx="951">
                  <c:v>3.8588754134509373</c:v>
                </c:pt>
                <c:pt idx="952">
                  <c:v>3.9735099337748347</c:v>
                </c:pt>
                <c:pt idx="953">
                  <c:v>3.8588754134509373</c:v>
                </c:pt>
                <c:pt idx="954">
                  <c:v>3.528114663726571</c:v>
                </c:pt>
                <c:pt idx="955">
                  <c:v>3.1973539140022051</c:v>
                </c:pt>
                <c:pt idx="956">
                  <c:v>2.9702970297029703</c:v>
                </c:pt>
                <c:pt idx="957">
                  <c:v>2.8540065861690453</c:v>
                </c:pt>
                <c:pt idx="958">
                  <c:v>2.5191675794085433</c:v>
                </c:pt>
                <c:pt idx="959">
                  <c:v>2.1834061135371177</c:v>
                </c:pt>
                <c:pt idx="960">
                  <c:v>1.9629225736095965</c:v>
                </c:pt>
                <c:pt idx="961">
                  <c:v>1.7448200654307526</c:v>
                </c:pt>
                <c:pt idx="962">
                  <c:v>1.6357688113413305</c:v>
                </c:pt>
                <c:pt idx="963">
                  <c:v>1.3071895424836601</c:v>
                </c:pt>
                <c:pt idx="964">
                  <c:v>0.97826086956521752</c:v>
                </c:pt>
                <c:pt idx="965">
                  <c:v>0.65075921908893708</c:v>
                </c:pt>
                <c:pt idx="966">
                  <c:v>0.54171180931744312</c:v>
                </c:pt>
                <c:pt idx="967">
                  <c:v>0.43336944745395445</c:v>
                </c:pt>
                <c:pt idx="968">
                  <c:v>0.32502708559046589</c:v>
                </c:pt>
                <c:pt idx="969">
                  <c:v>0</c:v>
                </c:pt>
                <c:pt idx="970">
                  <c:v>-0.5399568034557235</c:v>
                </c:pt>
                <c:pt idx="971">
                  <c:v>-0.86114101184068881</c:v>
                </c:pt>
                <c:pt idx="972">
                  <c:v>-1.1802575107296138</c:v>
                </c:pt>
                <c:pt idx="973">
                  <c:v>-1.2861736334405145</c:v>
                </c:pt>
                <c:pt idx="974">
                  <c:v>-1.5005359056806002</c:v>
                </c:pt>
                <c:pt idx="975">
                  <c:v>-1.929260450160772</c:v>
                </c:pt>
                <c:pt idx="976">
                  <c:v>-2.0342612419700217</c:v>
                </c:pt>
                <c:pt idx="977">
                  <c:v>-2.4520255863539444</c:v>
                </c:pt>
                <c:pt idx="978">
                  <c:v>-2.7659574468085104</c:v>
                </c:pt>
                <c:pt idx="979">
                  <c:v>-2.9755579171094579</c:v>
                </c:pt>
                <c:pt idx="980">
                  <c:v>-3.2838983050847461</c:v>
                </c:pt>
                <c:pt idx="981">
                  <c:v>-3.3898305084745761</c:v>
                </c:pt>
                <c:pt idx="982">
                  <c:v>-3.7115588547189819</c:v>
                </c:pt>
                <c:pt idx="983">
                  <c:v>-4.2283298097251585</c:v>
                </c:pt>
                <c:pt idx="984">
                  <c:v>-4.4350580781414992</c:v>
                </c:pt>
                <c:pt idx="985">
                  <c:v>-4.3294614572333678</c:v>
                </c:pt>
                <c:pt idx="986">
                  <c:v>-4.4303797468354427</c:v>
                </c:pt>
                <c:pt idx="987">
                  <c:v>-4.6315789473684212</c:v>
                </c:pt>
                <c:pt idx="988">
                  <c:v>-4.8421052631578947</c:v>
                </c:pt>
                <c:pt idx="989">
                  <c:v>-5.0526315789473681</c:v>
                </c:pt>
                <c:pt idx="990">
                  <c:v>-5.3627760252365935</c:v>
                </c:pt>
                <c:pt idx="991">
                  <c:v>-5.5672268907563032</c:v>
                </c:pt>
                <c:pt idx="992">
                  <c:v>-5.765199161425576</c:v>
                </c:pt>
                <c:pt idx="993">
                  <c:v>-5.765199161425576</c:v>
                </c:pt>
                <c:pt idx="994">
                  <c:v>-6.0606060606060606</c:v>
                </c:pt>
                <c:pt idx="995">
                  <c:v>-6.1650992685475439</c:v>
                </c:pt>
                <c:pt idx="996">
                  <c:v>-6.3740856844305123</c:v>
                </c:pt>
                <c:pt idx="997">
                  <c:v>-6.5625</c:v>
                </c:pt>
                <c:pt idx="998">
                  <c:v>-6.756756756756757</c:v>
                </c:pt>
                <c:pt idx="999">
                  <c:v>-7.1576763485477173</c:v>
                </c:pt>
                <c:pt idx="1000">
                  <c:v>-7.3498964803312621</c:v>
                </c:pt>
                <c:pt idx="1001">
                  <c:v>-7.5413223140495864</c:v>
                </c:pt>
                <c:pt idx="1002">
                  <c:v>-7.4380165289256199</c:v>
                </c:pt>
                <c:pt idx="1003">
                  <c:v>-7.4380165289256199</c:v>
                </c:pt>
                <c:pt idx="1004">
                  <c:v>-7.9055441478439432</c:v>
                </c:pt>
                <c:pt idx="1005">
                  <c:v>-8.1108829568788501</c:v>
                </c:pt>
                <c:pt idx="1006">
                  <c:v>-8.1025641025641022</c:v>
                </c:pt>
                <c:pt idx="1007">
                  <c:v>-8.3844580777096116</c:v>
                </c:pt>
                <c:pt idx="1008">
                  <c:v>-8.7576374745417525</c:v>
                </c:pt>
                <c:pt idx="1009">
                  <c:v>-8.9613034623217924</c:v>
                </c:pt>
                <c:pt idx="1010">
                  <c:v>-9.1649694501018324</c:v>
                </c:pt>
                <c:pt idx="1011">
                  <c:v>-9.8377281947261661</c:v>
                </c:pt>
                <c:pt idx="1012">
                  <c:v>-10.222672064777328</c:v>
                </c:pt>
                <c:pt idx="1013">
                  <c:v>-10.696266397578205</c:v>
                </c:pt>
                <c:pt idx="1014">
                  <c:v>-10.965794768611669</c:v>
                </c:pt>
                <c:pt idx="1015">
                  <c:v>-11.055276381909549</c:v>
                </c:pt>
                <c:pt idx="1016">
                  <c:v>-11.356783919597991</c:v>
                </c:pt>
                <c:pt idx="1017">
                  <c:v>-11.557788944723619</c:v>
                </c:pt>
                <c:pt idx="1018">
                  <c:v>-11.835506519558676</c:v>
                </c:pt>
                <c:pt idx="1019">
                  <c:v>-12</c:v>
                </c:pt>
                <c:pt idx="1020">
                  <c:v>-12.075848303393213</c:v>
                </c:pt>
                <c:pt idx="1021">
                  <c:v>-12.437810945273633</c:v>
                </c:pt>
                <c:pt idx="1022">
                  <c:v>-12.698412698412698</c:v>
                </c:pt>
                <c:pt idx="1023">
                  <c:v>-12.698412698412698</c:v>
                </c:pt>
                <c:pt idx="1024">
                  <c:v>-12.698412698412698</c:v>
                </c:pt>
                <c:pt idx="1025">
                  <c:v>-12.871287128712872</c:v>
                </c:pt>
                <c:pt idx="1026">
                  <c:v>-12.957467853610286</c:v>
                </c:pt>
                <c:pt idx="1027">
                  <c:v>-12.944664031620553</c:v>
                </c:pt>
                <c:pt idx="1028">
                  <c:v>-12.858555885262115</c:v>
                </c:pt>
                <c:pt idx="1029">
                  <c:v>-12.858555885262115</c:v>
                </c:pt>
                <c:pt idx="1030">
                  <c:v>-13.056379821958458</c:v>
                </c:pt>
                <c:pt idx="1031">
                  <c:v>-13.254203758654798</c:v>
                </c:pt>
                <c:pt idx="1032">
                  <c:v>-12.970297029702971</c:v>
                </c:pt>
                <c:pt idx="1033">
                  <c:v>-12.685827552031714</c:v>
                </c:pt>
                <c:pt idx="1034">
                  <c:v>-12.5</c:v>
                </c:pt>
                <c:pt idx="1035">
                  <c:v>-12.586719524281467</c:v>
                </c:pt>
                <c:pt idx="1036">
                  <c:v>-12.388503468780971</c:v>
                </c:pt>
                <c:pt idx="1037">
                  <c:v>-11.992071357779981</c:v>
                </c:pt>
                <c:pt idx="1038">
                  <c:v>-11.992071357779981</c:v>
                </c:pt>
                <c:pt idx="1039">
                  <c:v>-11.992071357779981</c:v>
                </c:pt>
                <c:pt idx="1040">
                  <c:v>-11.992071357779981</c:v>
                </c:pt>
                <c:pt idx="1041">
                  <c:v>-11.992071357779981</c:v>
                </c:pt>
                <c:pt idx="1042">
                  <c:v>-11.992071357779981</c:v>
                </c:pt>
                <c:pt idx="1043">
                  <c:v>-11.992071357779981</c:v>
                </c:pt>
                <c:pt idx="1044">
                  <c:v>-11.72962226640159</c:v>
                </c:pt>
                <c:pt idx="1045">
                  <c:v>-10.636182902584492</c:v>
                </c:pt>
                <c:pt idx="1046">
                  <c:v>-10.358565737051793</c:v>
                </c:pt>
                <c:pt idx="1047">
                  <c:v>-10.079840319361278</c:v>
                </c:pt>
                <c:pt idx="1048">
                  <c:v>-9.7097097097097098</c:v>
                </c:pt>
                <c:pt idx="1049">
                  <c:v>-9.1549295774647899</c:v>
                </c:pt>
                <c:pt idx="1050">
                  <c:v>-8.8799192734611516</c:v>
                </c:pt>
                <c:pt idx="1051">
                  <c:v>-8.8799192734611516</c:v>
                </c:pt>
                <c:pt idx="1052">
                  <c:v>-9.0817356205852668</c:v>
                </c:pt>
                <c:pt idx="1053">
                  <c:v>-9.2741935483870961</c:v>
                </c:pt>
                <c:pt idx="1054">
                  <c:v>-9.191919191919192</c:v>
                </c:pt>
                <c:pt idx="1055">
                  <c:v>-9.4034378159757335</c:v>
                </c:pt>
                <c:pt idx="1056">
                  <c:v>-9.3211752786220874</c:v>
                </c:pt>
                <c:pt idx="1057">
                  <c:v>-9.1370558375634516</c:v>
                </c:pt>
                <c:pt idx="1058">
                  <c:v>-9.2385786802030445</c:v>
                </c:pt>
                <c:pt idx="1059">
                  <c:v>-9.4416243654822338</c:v>
                </c:pt>
                <c:pt idx="1060">
                  <c:v>-8.6734693877551017</c:v>
                </c:pt>
                <c:pt idx="1061">
                  <c:v>-8.4953940634595693</c:v>
                </c:pt>
                <c:pt idx="1062">
                  <c:v>-8.3076923076923084</c:v>
                </c:pt>
                <c:pt idx="1063">
                  <c:v>-8.3076923076923084</c:v>
                </c:pt>
                <c:pt idx="1064">
                  <c:v>-8.0246913580246915</c:v>
                </c:pt>
                <c:pt idx="1065">
                  <c:v>-7.9218106995884776</c:v>
                </c:pt>
                <c:pt idx="1066">
                  <c:v>-8.1275720164609062</c:v>
                </c:pt>
                <c:pt idx="1067">
                  <c:v>-8.1275720164609062</c:v>
                </c:pt>
                <c:pt idx="1068">
                  <c:v>-8.0412371134020617</c:v>
                </c:pt>
                <c:pt idx="1069">
                  <c:v>-7.6525336091003107</c:v>
                </c:pt>
                <c:pt idx="1070">
                  <c:v>-7.5569358178053827</c:v>
                </c:pt>
                <c:pt idx="1071">
                  <c:v>-7.461139896373056</c:v>
                </c:pt>
                <c:pt idx="1072">
                  <c:v>-7.2614107883817436</c:v>
                </c:pt>
                <c:pt idx="1073">
                  <c:v>-7.461139896373056</c:v>
                </c:pt>
                <c:pt idx="1074">
                  <c:v>-7.1576763485477173</c:v>
                </c:pt>
                <c:pt idx="1075">
                  <c:v>-6.95742471443406</c:v>
                </c:pt>
                <c:pt idx="1076">
                  <c:v>-6.5556711758584809</c:v>
                </c:pt>
                <c:pt idx="1077">
                  <c:v>-6.5556711758584809</c:v>
                </c:pt>
                <c:pt idx="1078">
                  <c:v>-6.5556711758584809</c:v>
                </c:pt>
                <c:pt idx="1079">
                  <c:v>-6.6597294484911558</c:v>
                </c:pt>
                <c:pt idx="1080">
                  <c:v>-6.6597294484911558</c:v>
                </c:pt>
                <c:pt idx="1081">
                  <c:v>-6.9719042663891786</c:v>
                </c:pt>
                <c:pt idx="1082">
                  <c:v>-6.979166666666667</c:v>
                </c:pt>
                <c:pt idx="1083">
                  <c:v>-7.1725571725571733</c:v>
                </c:pt>
                <c:pt idx="1084">
                  <c:v>-7.1725571725571733</c:v>
                </c:pt>
                <c:pt idx="1085">
                  <c:v>-7.1725571725571733</c:v>
                </c:pt>
                <c:pt idx="1086">
                  <c:v>-7.380457380457381</c:v>
                </c:pt>
                <c:pt idx="1087">
                  <c:v>-7.380457380457381</c:v>
                </c:pt>
                <c:pt idx="1088">
                  <c:v>-7.4766355140186906</c:v>
                </c:pt>
                <c:pt idx="1089">
                  <c:v>-7.5804776739356177</c:v>
                </c:pt>
                <c:pt idx="1090">
                  <c:v>-7.5883575883575887</c:v>
                </c:pt>
                <c:pt idx="1091">
                  <c:v>-7.395833333333333</c:v>
                </c:pt>
                <c:pt idx="1092">
                  <c:v>-7.2992700729926998</c:v>
                </c:pt>
                <c:pt idx="1093">
                  <c:v>-7.1949947862356618</c:v>
                </c:pt>
                <c:pt idx="1094">
                  <c:v>-7.1949947862356618</c:v>
                </c:pt>
                <c:pt idx="1095">
                  <c:v>-7.2025052192066799</c:v>
                </c:pt>
                <c:pt idx="1096">
                  <c:v>-7.0010449320794148</c:v>
                </c:pt>
                <c:pt idx="1097">
                  <c:v>-7.0981210855949897</c:v>
                </c:pt>
                <c:pt idx="1098">
                  <c:v>-7.0981210855949897</c:v>
                </c:pt>
                <c:pt idx="1099">
                  <c:v>-7.0010449320794148</c:v>
                </c:pt>
                <c:pt idx="1100">
                  <c:v>-6.8965517241379306</c:v>
                </c:pt>
                <c:pt idx="1101">
                  <c:v>-6.8965517241379306</c:v>
                </c:pt>
                <c:pt idx="1102">
                  <c:v>-6.8965517241379306</c:v>
                </c:pt>
                <c:pt idx="1103">
                  <c:v>-6.6945606694560666</c:v>
                </c:pt>
                <c:pt idx="1104">
                  <c:v>-6.7015706806282731</c:v>
                </c:pt>
                <c:pt idx="1105">
                  <c:v>-6.7015706806282731</c:v>
                </c:pt>
                <c:pt idx="1106">
                  <c:v>-6.6945606694560666</c:v>
                </c:pt>
                <c:pt idx="1107">
                  <c:v>-6.7991631799163175</c:v>
                </c:pt>
                <c:pt idx="1108">
                  <c:v>-6.6945606694560666</c:v>
                </c:pt>
                <c:pt idx="1109">
                  <c:v>-6.498951781970649</c:v>
                </c:pt>
                <c:pt idx="1110">
                  <c:v>-6.498951781970649</c:v>
                </c:pt>
                <c:pt idx="1111">
                  <c:v>-6.6037735849056602</c:v>
                </c:pt>
                <c:pt idx="1112">
                  <c:v>-6.6037735849056602</c:v>
                </c:pt>
                <c:pt idx="1113">
                  <c:v>-6.6037735849056602</c:v>
                </c:pt>
                <c:pt idx="1114">
                  <c:v>-6.7085953878406714</c:v>
                </c:pt>
                <c:pt idx="1115">
                  <c:v>-6.8134171907756809</c:v>
                </c:pt>
                <c:pt idx="1116">
                  <c:v>-7.0304302203567675</c:v>
                </c:pt>
                <c:pt idx="1117">
                  <c:v>-7.2402938090241342</c:v>
                </c:pt>
                <c:pt idx="1118">
                  <c:v>-7.2402938090241342</c:v>
                </c:pt>
                <c:pt idx="1119">
                  <c:v>-7.2402938090241342</c:v>
                </c:pt>
                <c:pt idx="1120">
                  <c:v>-7.3375262054507342</c:v>
                </c:pt>
                <c:pt idx="1121">
                  <c:v>-7.3375262054507342</c:v>
                </c:pt>
                <c:pt idx="1122">
                  <c:v>-7.3375262054507342</c:v>
                </c:pt>
                <c:pt idx="1123">
                  <c:v>-7.4345549738219896</c:v>
                </c:pt>
                <c:pt idx="1124">
                  <c:v>-7.4267782426778242</c:v>
                </c:pt>
                <c:pt idx="1125">
                  <c:v>-7.5313807531380759</c:v>
                </c:pt>
                <c:pt idx="1126">
                  <c:v>-7.7324973876698007</c:v>
                </c:pt>
                <c:pt idx="1127">
                  <c:v>-7.6359832635983267</c:v>
                </c:pt>
                <c:pt idx="1128">
                  <c:v>-7.7405857740585766</c:v>
                </c:pt>
                <c:pt idx="1129">
                  <c:v>-7.8451882845188283</c:v>
                </c:pt>
                <c:pt idx="1130">
                  <c:v>-7.8451882845188283</c:v>
                </c:pt>
                <c:pt idx="1131">
                  <c:v>-7.7486910994764404</c:v>
                </c:pt>
                <c:pt idx="1132">
                  <c:v>-7.9581151832460728</c:v>
                </c:pt>
                <c:pt idx="1133">
                  <c:v>-7.7649527806925498</c:v>
                </c:pt>
                <c:pt idx="1134">
                  <c:v>-7.6680672268907566</c:v>
                </c:pt>
                <c:pt idx="1135">
                  <c:v>-7.7731092436974789</c:v>
                </c:pt>
                <c:pt idx="1136">
                  <c:v>-7.8781512605042012</c:v>
                </c:pt>
                <c:pt idx="1137">
                  <c:v>-7.6842105263157894</c:v>
                </c:pt>
                <c:pt idx="1138">
                  <c:v>-7.4894514767932492</c:v>
                </c:pt>
                <c:pt idx="1139">
                  <c:v>-7.1805702217529035</c:v>
                </c:pt>
                <c:pt idx="1140">
                  <c:v>-6.9841269841269842</c:v>
                </c:pt>
                <c:pt idx="1141">
                  <c:v>-6.9841269841269842</c:v>
                </c:pt>
                <c:pt idx="1142">
                  <c:v>-6.3492063492063489</c:v>
                </c:pt>
                <c:pt idx="1143">
                  <c:v>-6.1375661375661377</c:v>
                </c:pt>
                <c:pt idx="1144">
                  <c:v>-5.8324496288441141</c:v>
                </c:pt>
                <c:pt idx="1145">
                  <c:v>-5.8386411889596603</c:v>
                </c:pt>
                <c:pt idx="1146">
                  <c:v>-5.7264050901378578</c:v>
                </c:pt>
                <c:pt idx="1147">
                  <c:v>-5.6263269639065818</c:v>
                </c:pt>
                <c:pt idx="1148">
                  <c:v>-5.6263269639065818</c:v>
                </c:pt>
                <c:pt idx="1149">
                  <c:v>-5.6263269639065818</c:v>
                </c:pt>
                <c:pt idx="1150">
                  <c:v>-5.6263269639065818</c:v>
                </c:pt>
                <c:pt idx="1151">
                  <c:v>-5.63230605738576</c:v>
                </c:pt>
                <c:pt idx="1152">
                  <c:v>-5.8386411889596603</c:v>
                </c:pt>
                <c:pt idx="1153">
                  <c:v>-5.9384941675503713</c:v>
                </c:pt>
                <c:pt idx="1154">
                  <c:v>-6.0381355932203391</c:v>
                </c:pt>
                <c:pt idx="1155">
                  <c:v>-6.2367864693446089</c:v>
                </c:pt>
                <c:pt idx="1156">
                  <c:v>-6.2367864693446089</c:v>
                </c:pt>
                <c:pt idx="1157">
                  <c:v>-6.2367864693446089</c:v>
                </c:pt>
                <c:pt idx="1158">
                  <c:v>-6.2367864693446089</c:v>
                </c:pt>
                <c:pt idx="1159">
                  <c:v>-6.2367864693446089</c:v>
                </c:pt>
                <c:pt idx="1160">
                  <c:v>-6.1375661375661377</c:v>
                </c:pt>
                <c:pt idx="1161">
                  <c:v>-6.0381355932203391</c:v>
                </c:pt>
                <c:pt idx="1162">
                  <c:v>-6.0381355932203391</c:v>
                </c:pt>
                <c:pt idx="1163">
                  <c:v>-6.0381355932203391</c:v>
                </c:pt>
                <c:pt idx="1164">
                  <c:v>-6.0381355932203391</c:v>
                </c:pt>
                <c:pt idx="1165">
                  <c:v>-5.5143160127253443</c:v>
                </c:pt>
                <c:pt idx="1166">
                  <c:v>-5.1961823966065745</c:v>
                </c:pt>
                <c:pt idx="1167">
                  <c:v>-5.0847457627118651</c:v>
                </c:pt>
                <c:pt idx="1168">
                  <c:v>-4.9788135593220337</c:v>
                </c:pt>
                <c:pt idx="1169">
                  <c:v>-4.9788135593220337</c:v>
                </c:pt>
                <c:pt idx="1170">
                  <c:v>-4.343220338983051</c:v>
                </c:pt>
                <c:pt idx="1171">
                  <c:v>-4.2372881355932197</c:v>
                </c:pt>
                <c:pt idx="1172">
                  <c:v>-4.1313559322033901</c:v>
                </c:pt>
                <c:pt idx="1173">
                  <c:v>-4.2372881355932197</c:v>
                </c:pt>
                <c:pt idx="1174">
                  <c:v>-4.2372881355932197</c:v>
                </c:pt>
                <c:pt idx="1175">
                  <c:v>-4.2372881355932197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7-4C60-8813-8CE059999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375680"/>
        <c:axId val="425386720"/>
      </c:lineChart>
      <c:lineChart>
        <c:grouping val="standard"/>
        <c:varyColors val="0"/>
        <c:ser>
          <c:idx val="1"/>
          <c:order val="1"/>
          <c:tx>
            <c:strRef>
              <c:f>bpi!$D$11</c:f>
              <c:strCache>
                <c:ptCount val="1"/>
                <c:pt idx="0">
                  <c:v>PPI:当月同比（右轴）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bpi!$D$18:$D$1208</c:f>
              <c:numCache>
                <c:formatCode>#,##0.00_ </c:formatCode>
                <c:ptCount val="1191"/>
                <c:pt idx="0" formatCode="General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12.9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10.3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9.1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8.8000000000000007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8.3000000000000007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8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6.4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6.1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4.2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2.2999999999999998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0.94799999999999995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-1.3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-1.3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-0.7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-0.8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-1.4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-2.5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-3.6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-4.5999999999999996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-5.4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-4.4000000000000004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-3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-2.5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-2.6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-3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-2.7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-2.5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-2.7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-2.8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-2.5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-1.4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-0.8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-0.8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-1.8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-2.8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-2.9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-2.5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-2.2999999999999998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-2.2999999999999998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6C7-4C60-8813-8CE059999B69}"/>
            </c:ext>
          </c:extLst>
        </c:ser>
        <c:ser>
          <c:idx val="2"/>
          <c:order val="2"/>
          <c:tx>
            <c:strRef>
              <c:f>bpi!$E$16</c:f>
              <c:strCache>
                <c:ptCount val="1"/>
                <c:pt idx="0">
                  <c:v>PPI:当月同比(近月预测)（右轴）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175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2EB-4BDC-A109-C2EE8CD4EC20}"/>
              </c:ext>
            </c:extLst>
          </c:dPt>
          <c:val>
            <c:numRef>
              <c:f>bpi!$E$18:$E$1208</c:f>
              <c:numCache>
                <c:formatCode>#,##0.00_ </c:formatCode>
                <c:ptCount val="1191"/>
                <c:pt idx="1161">
                  <c:v>-2.2999999999999998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-1.9298135593220338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B-4BDC-A109-C2EE8CD4E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80064"/>
        <c:axId val="394487264"/>
      </c:lineChart>
      <c:dateAx>
        <c:axId val="425375680"/>
        <c:scaling>
          <c:orientation val="minMax"/>
          <c:min val="44896"/>
        </c:scaling>
        <c:delete val="0"/>
        <c:axPos val="b"/>
        <c:numFmt formatCode="yyyy\-mm\-dd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425386720"/>
        <c:crosses val="autoZero"/>
        <c:auto val="1"/>
        <c:lblOffset val="100"/>
        <c:baseTimeUnit val="days"/>
        <c:majorUnit val="1"/>
        <c:majorTimeUnit val="months"/>
      </c:dateAx>
      <c:valAx>
        <c:axId val="425386720"/>
        <c:scaling>
          <c:orientation val="minMax"/>
        </c:scaling>
        <c:delete val="0"/>
        <c:axPos val="l"/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425375680"/>
        <c:crosses val="autoZero"/>
        <c:crossBetween val="between"/>
      </c:valAx>
      <c:valAx>
        <c:axId val="394487264"/>
        <c:scaling>
          <c:orientation val="minMax"/>
          <c:max val="1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394480064"/>
        <c:crosses val="max"/>
        <c:crossBetween val="between"/>
      </c:valAx>
      <c:catAx>
        <c:axId val="394480064"/>
        <c:scaling>
          <c:orientation val="minMax"/>
        </c:scaling>
        <c:delete val="1"/>
        <c:axPos val="b"/>
        <c:majorTickMark val="out"/>
        <c:minorTickMark val="none"/>
        <c:tickLblPos val="nextTo"/>
        <c:crossAx val="394487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85595547297379E-2"/>
          <c:y val="0.17160495237976511"/>
          <c:w val="0.87541863652553598"/>
          <c:h val="0.56996324335946058"/>
        </c:manualLayout>
      </c:layout>
      <c:scatterChart>
        <c:scatterStyle val="smoothMarker"/>
        <c:varyColors val="0"/>
        <c:ser>
          <c:idx val="1"/>
          <c:order val="1"/>
          <c:tx>
            <c:strRef>
              <c:f>bpi!$D$16</c:f>
              <c:strCache>
                <c:ptCount val="1"/>
                <c:pt idx="0">
                  <c:v>PPI:当月同比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698019482467929"/>
                  <c:y val="-0.193628736152004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bpi!$C$19:$C$1097</c:f>
              <c:numCache>
                <c:formatCode>#,##0.00_ </c:formatCode>
                <c:ptCount val="107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-10.782608695652174</c:v>
                </c:pt>
                <c:pt idx="365">
                  <c:v>-11.130434782608695</c:v>
                </c:pt>
                <c:pt idx="366">
                  <c:v>#N/A</c:v>
                </c:pt>
                <c:pt idx="367">
                  <c:v>-10.29023746701847</c:v>
                </c:pt>
                <c:pt idx="368">
                  <c:v>-9.8143236074270561</c:v>
                </c:pt>
                <c:pt idx="369">
                  <c:v>-9.2444444444444436</c:v>
                </c:pt>
                <c:pt idx="370">
                  <c:v>-8.9206066012488847</c:v>
                </c:pt>
                <c:pt idx="371">
                  <c:v>-8.9206066012488847</c:v>
                </c:pt>
                <c:pt idx="372">
                  <c:v>-8.831400535236396</c:v>
                </c:pt>
                <c:pt idx="373">
                  <c:v>-8.8471849865951739</c:v>
                </c:pt>
                <c:pt idx="374">
                  <c:v>-8.6839749328558629</c:v>
                </c:pt>
                <c:pt idx="375">
                  <c:v>-8.8630259623992824</c:v>
                </c:pt>
                <c:pt idx="376">
                  <c:v>-8.6995515695067258</c:v>
                </c:pt>
                <c:pt idx="377">
                  <c:v>-8.7735004476275726</c:v>
                </c:pt>
                <c:pt idx="378">
                  <c:v>-8.7735004476275726</c:v>
                </c:pt>
                <c:pt idx="379">
                  <c:v>-8.952551477170994</c:v>
                </c:pt>
                <c:pt idx="380">
                  <c:v>-8.4456424079065595</c:v>
                </c:pt>
                <c:pt idx="381">
                  <c:v>-8.4456424079065595</c:v>
                </c:pt>
                <c:pt idx="382">
                  <c:v>-8.3633093525179856</c:v>
                </c:pt>
                <c:pt idx="383">
                  <c:v>-8.2808280828082808</c:v>
                </c:pt>
                <c:pt idx="384">
                  <c:v>-8.2808280828082808</c:v>
                </c:pt>
                <c:pt idx="385">
                  <c:v>-8.2808280828082808</c:v>
                </c:pt>
                <c:pt idx="386">
                  <c:v>-8.5508550855085499</c:v>
                </c:pt>
                <c:pt idx="387">
                  <c:v>-8.6486486486486491</c:v>
                </c:pt>
                <c:pt idx="388">
                  <c:v>-8.5585585585585591</c:v>
                </c:pt>
                <c:pt idx="389">
                  <c:v>-8.4761045987376029</c:v>
                </c:pt>
                <c:pt idx="390">
                  <c:v>-8.4837545126353788</c:v>
                </c:pt>
                <c:pt idx="391">
                  <c:v>-8.4010840108401084</c:v>
                </c:pt>
                <c:pt idx="392">
                  <c:v>-8.4010840108401084</c:v>
                </c:pt>
                <c:pt idx="393">
                  <c:v>-8.581752484191508</c:v>
                </c:pt>
                <c:pt idx="394">
                  <c:v>-8.2427536231884062</c:v>
                </c:pt>
                <c:pt idx="395">
                  <c:v>-8.2502266545784231</c:v>
                </c:pt>
                <c:pt idx="396">
                  <c:v>-8.1743869209809272</c:v>
                </c:pt>
                <c:pt idx="397">
                  <c:v>-8.1743869209809272</c:v>
                </c:pt>
                <c:pt idx="398">
                  <c:v>-8.1743869209809272</c:v>
                </c:pt>
                <c:pt idx="399">
                  <c:v>-8.1743869209809272</c:v>
                </c:pt>
                <c:pt idx="400">
                  <c:v>-8.1743869209809272</c:v>
                </c:pt>
                <c:pt idx="401">
                  <c:v>-8.3560399636693905</c:v>
                </c:pt>
                <c:pt idx="402">
                  <c:v>-8.1818181818181817</c:v>
                </c:pt>
                <c:pt idx="403">
                  <c:v>-8.802177858439201</c:v>
                </c:pt>
                <c:pt idx="404">
                  <c:v>-8.9009990917347857</c:v>
                </c:pt>
                <c:pt idx="405">
                  <c:v>-8.9836660617059891</c:v>
                </c:pt>
                <c:pt idx="406">
                  <c:v>-8.9836660617059891</c:v>
                </c:pt>
                <c:pt idx="407">
                  <c:v>-8.802177858439201</c:v>
                </c:pt>
                <c:pt idx="408">
                  <c:v>-8.9673913043478262</c:v>
                </c:pt>
                <c:pt idx="409">
                  <c:v>-9.2960288808664266</c:v>
                </c:pt>
                <c:pt idx="410">
                  <c:v>-9.4594594594594597</c:v>
                </c:pt>
                <c:pt idx="411">
                  <c:v>-9.5323741007194247</c:v>
                </c:pt>
                <c:pt idx="412">
                  <c:v>-9.5323741007194247</c:v>
                </c:pt>
                <c:pt idx="413">
                  <c:v>-9.4509450945094517</c:v>
                </c:pt>
                <c:pt idx="414">
                  <c:v>-9.3609360936093609</c:v>
                </c:pt>
                <c:pt idx="415">
                  <c:v>-9.5323741007194247</c:v>
                </c:pt>
                <c:pt idx="416">
                  <c:v>-9.67741935483871</c:v>
                </c:pt>
                <c:pt idx="417">
                  <c:v>-9.8389982110912353</c:v>
                </c:pt>
                <c:pt idx="418">
                  <c:v>-10.160427807486631</c:v>
                </c:pt>
                <c:pt idx="419">
                  <c:v>-10.320284697508896</c:v>
                </c:pt>
                <c:pt idx="420">
                  <c:v>-10.320284697508896</c:v>
                </c:pt>
                <c:pt idx="421">
                  <c:v>-10.320284697508896</c:v>
                </c:pt>
                <c:pt idx="422">
                  <c:v>-10.320284697508896</c:v>
                </c:pt>
                <c:pt idx="423">
                  <c:v>-10.240427426536064</c:v>
                </c:pt>
                <c:pt idx="424">
                  <c:v>-10.4</c:v>
                </c:pt>
                <c:pt idx="425">
                  <c:v>-10.559006211180124</c:v>
                </c:pt>
                <c:pt idx="426">
                  <c:v>-10.442477876106194</c:v>
                </c:pt>
                <c:pt idx="427">
                  <c:v>-10.265486725663717</c:v>
                </c:pt>
                <c:pt idx="428">
                  <c:v>-9.9115044247787605</c:v>
                </c:pt>
                <c:pt idx="429">
                  <c:v>-9.8230088495575227</c:v>
                </c:pt>
                <c:pt idx="430">
                  <c:v>-9.9027409372236956</c:v>
                </c:pt>
                <c:pt idx="431">
                  <c:v>-9.9027409372236956</c:v>
                </c:pt>
                <c:pt idx="432">
                  <c:v>-10.079575596816976</c:v>
                </c:pt>
                <c:pt idx="433">
                  <c:v>-10.079575596816976</c:v>
                </c:pt>
                <c:pt idx="434">
                  <c:v>-10.079575596816976</c:v>
                </c:pt>
                <c:pt idx="435">
                  <c:v>-10.344827586206897</c:v>
                </c:pt>
                <c:pt idx="436">
                  <c:v>-11.305872042068362</c:v>
                </c:pt>
                <c:pt idx="437">
                  <c:v>-12</c:v>
                </c:pt>
                <c:pt idx="438">
                  <c:v>-12.152777777777777</c:v>
                </c:pt>
                <c:pt idx="439">
                  <c:v>-12.629757785467127</c:v>
                </c:pt>
                <c:pt idx="440">
                  <c:v>-12.705272255834055</c:v>
                </c:pt>
                <c:pt idx="441">
                  <c:v>-12.705272255834055</c:v>
                </c:pt>
                <c:pt idx="442">
                  <c:v>-12.878133102852205</c:v>
                </c:pt>
                <c:pt idx="443">
                  <c:v>-13.350559862187769</c:v>
                </c:pt>
                <c:pt idx="444">
                  <c:v>-13.436692506459949</c:v>
                </c:pt>
                <c:pt idx="445">
                  <c:v>-13.287316652286455</c:v>
                </c:pt>
                <c:pt idx="446">
                  <c:v>-13.126079447322972</c:v>
                </c:pt>
                <c:pt idx="447">
                  <c:v>-12.975778546712801</c:v>
                </c:pt>
                <c:pt idx="448">
                  <c:v>-12.975778546712801</c:v>
                </c:pt>
                <c:pt idx="449">
                  <c:v>-12.975778546712801</c:v>
                </c:pt>
                <c:pt idx="450">
                  <c:v>-12.813852813852813</c:v>
                </c:pt>
                <c:pt idx="451">
                  <c:v>-13.017241379310345</c:v>
                </c:pt>
                <c:pt idx="452">
                  <c:v>-13.017241379310345</c:v>
                </c:pt>
                <c:pt idx="453">
                  <c:v>-13.103448275862069</c:v>
                </c:pt>
                <c:pt idx="454">
                  <c:v>-13.476394849785409</c:v>
                </c:pt>
                <c:pt idx="455">
                  <c:v>-13.476394849785409</c:v>
                </c:pt>
                <c:pt idx="456">
                  <c:v>-13.390557939914164</c:v>
                </c:pt>
                <c:pt idx="457">
                  <c:v>-13.23024054982818</c:v>
                </c:pt>
                <c:pt idx="458">
                  <c:v>-13.527397260273974</c:v>
                </c:pt>
                <c:pt idx="459">
                  <c:v>-14.042553191489363</c:v>
                </c:pt>
                <c:pt idx="460">
                  <c:v>-14.539306846999157</c:v>
                </c:pt>
                <c:pt idx="461">
                  <c:v>-14.827295703454086</c:v>
                </c:pt>
                <c:pt idx="462">
                  <c:v>-14.970563498738434</c:v>
                </c:pt>
                <c:pt idx="463">
                  <c:v>-15.054667788057191</c:v>
                </c:pt>
                <c:pt idx="464">
                  <c:v>-16.112956810631228</c:v>
                </c:pt>
                <c:pt idx="465">
                  <c:v>-16.886326194398681</c:v>
                </c:pt>
                <c:pt idx="466">
                  <c:v>-17.69983686786297</c:v>
                </c:pt>
                <c:pt idx="467">
                  <c:v>-17.377049180327869</c:v>
                </c:pt>
                <c:pt idx="468">
                  <c:v>-17.309269893355207</c:v>
                </c:pt>
                <c:pt idx="469">
                  <c:v>-17.309269893355207</c:v>
                </c:pt>
                <c:pt idx="470">
                  <c:v>-17.391304347826086</c:v>
                </c:pt>
                <c:pt idx="471">
                  <c:v>-16.817807089859851</c:v>
                </c:pt>
                <c:pt idx="472">
                  <c:v>-16.694214876033058</c:v>
                </c:pt>
                <c:pt idx="473">
                  <c:v>-16.763485477178421</c:v>
                </c:pt>
                <c:pt idx="474">
                  <c:v>-16.86046511627907</c:v>
                </c:pt>
                <c:pt idx="475">
                  <c:v>-17.067108533554268</c:v>
                </c:pt>
                <c:pt idx="476">
                  <c:v>-17.067108533554268</c:v>
                </c:pt>
                <c:pt idx="477">
                  <c:v>-17.315658657829328</c:v>
                </c:pt>
                <c:pt idx="478">
                  <c:v>-17.836498761354253</c:v>
                </c:pt>
                <c:pt idx="479">
                  <c:v>-18.204283360790775</c:v>
                </c:pt>
                <c:pt idx="480">
                  <c:v>-18.503289473684212</c:v>
                </c:pt>
                <c:pt idx="481">
                  <c:v>-19.051512673753066</c:v>
                </c:pt>
                <c:pt idx="482">
                  <c:v>-19.067103109656301</c:v>
                </c:pt>
                <c:pt idx="483">
                  <c:v>-19.067103109656301</c:v>
                </c:pt>
                <c:pt idx="484">
                  <c:v>-18.985270049099835</c:v>
                </c:pt>
                <c:pt idx="485">
                  <c:v>-18.503289473684212</c:v>
                </c:pt>
                <c:pt idx="486">
                  <c:v>-18.353909465020575</c:v>
                </c:pt>
                <c:pt idx="487">
                  <c:v>-18.301731244847485</c:v>
                </c:pt>
                <c:pt idx="488">
                  <c:v>-18.301731244847485</c:v>
                </c:pt>
                <c:pt idx="489">
                  <c:v>-18.234323432343231</c:v>
                </c:pt>
                <c:pt idx="490">
                  <c:v>-18.234323432343231</c:v>
                </c:pt>
                <c:pt idx="491">
                  <c:v>-18.234323432343231</c:v>
                </c:pt>
                <c:pt idx="492">
                  <c:v>-18.316831683168317</c:v>
                </c:pt>
                <c:pt idx="493">
                  <c:v>-18.316831683168317</c:v>
                </c:pt>
                <c:pt idx="494">
                  <c:v>-18.780889621087315</c:v>
                </c:pt>
                <c:pt idx="495">
                  <c:v>-18.796372629843365</c:v>
                </c:pt>
                <c:pt idx="496">
                  <c:v>-18.595041322314049</c:v>
                </c:pt>
                <c:pt idx="497">
                  <c:v>-18.595041322314049</c:v>
                </c:pt>
                <c:pt idx="498">
                  <c:v>-18.760330578512395</c:v>
                </c:pt>
                <c:pt idx="499">
                  <c:v>-18.70860927152318</c:v>
                </c:pt>
                <c:pt idx="500">
                  <c:v>-18.573797678275287</c:v>
                </c:pt>
                <c:pt idx="501">
                  <c:v>-18.641259320629661</c:v>
                </c:pt>
                <c:pt idx="502">
                  <c:v>-18.558409279204639</c:v>
                </c:pt>
                <c:pt idx="503">
                  <c:v>-18.693134822167078</c:v>
                </c:pt>
                <c:pt idx="504">
                  <c:v>-18.693134822167078</c:v>
                </c:pt>
                <c:pt idx="505">
                  <c:v>-18.527708850289496</c:v>
                </c:pt>
                <c:pt idx="506">
                  <c:v>-18.444995864350702</c:v>
                </c:pt>
                <c:pt idx="507">
                  <c:v>-18.564356435643564</c:v>
                </c:pt>
                <c:pt idx="508">
                  <c:v>-18.677685950413224</c:v>
                </c:pt>
                <c:pt idx="509">
                  <c:v>-19.15772089182494</c:v>
                </c:pt>
                <c:pt idx="510">
                  <c:v>-19.306930693069308</c:v>
                </c:pt>
                <c:pt idx="511">
                  <c:v>-19.471947194719473</c:v>
                </c:pt>
                <c:pt idx="512">
                  <c:v>-19.488026424442609</c:v>
                </c:pt>
                <c:pt idx="513">
                  <c:v>-19.402985074626866</c:v>
                </c:pt>
                <c:pt idx="514">
                  <c:v>-19.451371571072318</c:v>
                </c:pt>
                <c:pt idx="515">
                  <c:v>-19.483763530391339</c:v>
                </c:pt>
                <c:pt idx="516">
                  <c:v>-19.550748752079866</c:v>
                </c:pt>
                <c:pt idx="517">
                  <c:v>-19.751037344398341</c:v>
                </c:pt>
                <c:pt idx="518">
                  <c:v>-19.834024896265561</c:v>
                </c:pt>
                <c:pt idx="519">
                  <c:v>-19.834024896265561</c:v>
                </c:pt>
                <c:pt idx="520">
                  <c:v>-19.834024896265561</c:v>
                </c:pt>
                <c:pt idx="521">
                  <c:v>-19.834024896265561</c:v>
                </c:pt>
                <c:pt idx="522">
                  <c:v>-19.91701244813278</c:v>
                </c:pt>
                <c:pt idx="523">
                  <c:v>-20.298260149130073</c:v>
                </c:pt>
                <c:pt idx="524">
                  <c:v>-20.447019867549667</c:v>
                </c:pt>
                <c:pt idx="525">
                  <c:v>-20.447019867549667</c:v>
                </c:pt>
                <c:pt idx="526">
                  <c:v>-20.512820512820511</c:v>
                </c:pt>
                <c:pt idx="527">
                  <c:v>-20.480928689883914</c:v>
                </c:pt>
                <c:pt idx="528">
                  <c:v>-20.382695507487522</c:v>
                </c:pt>
                <c:pt idx="529">
                  <c:v>-20.833333333333336</c:v>
                </c:pt>
                <c:pt idx="530">
                  <c:v>-21.398834304746046</c:v>
                </c:pt>
                <c:pt idx="531">
                  <c:v>-21.398834304746046</c:v>
                </c:pt>
                <c:pt idx="532">
                  <c:v>-21.398834304746046</c:v>
                </c:pt>
                <c:pt idx="533">
                  <c:v>-21.583333333333332</c:v>
                </c:pt>
                <c:pt idx="534">
                  <c:v>-21.833333333333332</c:v>
                </c:pt>
                <c:pt idx="535">
                  <c:v>-22.064945878434639</c:v>
                </c:pt>
                <c:pt idx="536">
                  <c:v>-22.148209825145713</c:v>
                </c:pt>
                <c:pt idx="537">
                  <c:v>-22.268557130942451</c:v>
                </c:pt>
                <c:pt idx="538">
                  <c:v>-22.351959966638866</c:v>
                </c:pt>
                <c:pt idx="539">
                  <c:v>-22.351959966638866</c:v>
                </c:pt>
                <c:pt idx="540">
                  <c:v>-22.602168473728106</c:v>
                </c:pt>
                <c:pt idx="541">
                  <c:v>-22.75</c:v>
                </c:pt>
                <c:pt idx="542">
                  <c:v>-23.064113238967526</c:v>
                </c:pt>
                <c:pt idx="543">
                  <c:v>-22.95492487479132</c:v>
                </c:pt>
                <c:pt idx="544">
                  <c:v>-23.01255230125523</c:v>
                </c:pt>
                <c:pt idx="545">
                  <c:v>-22.993311036789301</c:v>
                </c:pt>
                <c:pt idx="546">
                  <c:v>-22.993311036789301</c:v>
                </c:pt>
                <c:pt idx="547">
                  <c:v>-23.160535117056856</c:v>
                </c:pt>
                <c:pt idx="548">
                  <c:v>-23.308270676691727</c:v>
                </c:pt>
                <c:pt idx="549">
                  <c:v>-23.789649415692821</c:v>
                </c:pt>
                <c:pt idx="550">
                  <c:v>-23.87312186978297</c:v>
                </c:pt>
                <c:pt idx="551">
                  <c:v>-23.956594323873119</c:v>
                </c:pt>
                <c:pt idx="552">
                  <c:v>-24.020016680567139</c:v>
                </c:pt>
                <c:pt idx="553">
                  <c:v>-24.020016680567139</c:v>
                </c:pt>
                <c:pt idx="554">
                  <c:v>-24.020016680567139</c:v>
                </c:pt>
                <c:pt idx="555">
                  <c:v>-24.272651704073152</c:v>
                </c:pt>
                <c:pt idx="556">
                  <c:v>-24.335548172757477</c:v>
                </c:pt>
                <c:pt idx="557">
                  <c:v>-24.481327800829874</c:v>
                </c:pt>
                <c:pt idx="558">
                  <c:v>-24.668874172185433</c:v>
                </c:pt>
                <c:pt idx="559">
                  <c:v>-24.855491329479769</c:v>
                </c:pt>
                <c:pt idx="560">
                  <c:v>-24.793388429752067</c:v>
                </c:pt>
                <c:pt idx="561">
                  <c:v>-25.041322314049587</c:v>
                </c:pt>
                <c:pt idx="562">
                  <c:v>-25.020712510356258</c:v>
                </c:pt>
                <c:pt idx="563">
                  <c:v>-24.833887043189367</c:v>
                </c:pt>
                <c:pt idx="564">
                  <c:v>-24.646128226477934</c:v>
                </c:pt>
                <c:pt idx="565">
                  <c:v>-24.416666666666668</c:v>
                </c:pt>
                <c:pt idx="566">
                  <c:v>-24.10041841004184</c:v>
                </c:pt>
                <c:pt idx="567">
                  <c:v>-24.10041841004184</c:v>
                </c:pt>
                <c:pt idx="568">
                  <c:v>-24.163879598662209</c:v>
                </c:pt>
                <c:pt idx="569">
                  <c:v>-23.524451939291737</c:v>
                </c:pt>
                <c:pt idx="570">
                  <c:v>-23.089983022071305</c:v>
                </c:pt>
                <c:pt idx="571">
                  <c:v>-22.827938671209541</c:v>
                </c:pt>
                <c:pt idx="572">
                  <c:v>-22.43150684931507</c:v>
                </c:pt>
                <c:pt idx="573">
                  <c:v>-21.829163071613461</c:v>
                </c:pt>
                <c:pt idx="574">
                  <c:v>-21.915444348576361</c:v>
                </c:pt>
                <c:pt idx="575">
                  <c:v>-22.088006902502158</c:v>
                </c:pt>
                <c:pt idx="576">
                  <c:v>-21.904761904761905</c:v>
                </c:pt>
                <c:pt idx="577">
                  <c:v>-21.769297484822204</c:v>
                </c:pt>
                <c:pt idx="578">
                  <c:v>-21.701388888888889</c:v>
                </c:pt>
                <c:pt idx="579">
                  <c:v>-21.478260869565215</c:v>
                </c:pt>
                <c:pt idx="580">
                  <c:v>-20.99737532808399</c:v>
                </c:pt>
                <c:pt idx="581">
                  <c:v>-20.928196147110334</c:v>
                </c:pt>
                <c:pt idx="582">
                  <c:v>-20.665499124343256</c:v>
                </c:pt>
                <c:pt idx="583">
                  <c:v>-20.176211453744493</c:v>
                </c:pt>
                <c:pt idx="584">
                  <c:v>-20.035304501323921</c:v>
                </c:pt>
                <c:pt idx="585">
                  <c:v>-19.377777777777776</c:v>
                </c:pt>
                <c:pt idx="586">
                  <c:v>-19.179304192685105</c:v>
                </c:pt>
                <c:pt idx="587">
                  <c:v>-18.872987477638638</c:v>
                </c:pt>
                <c:pt idx="588">
                  <c:v>-18.872987477638638</c:v>
                </c:pt>
                <c:pt idx="589">
                  <c:v>-18.872987477638638</c:v>
                </c:pt>
                <c:pt idx="590">
                  <c:v>-18.108108108108109</c:v>
                </c:pt>
                <c:pt idx="591">
                  <c:v>-17.556561085972849</c:v>
                </c:pt>
                <c:pt idx="592">
                  <c:v>-16.621004566210047</c:v>
                </c:pt>
                <c:pt idx="593">
                  <c:v>-15.653775322283609</c:v>
                </c:pt>
                <c:pt idx="594">
                  <c:v>-14.856081708449395</c:v>
                </c:pt>
                <c:pt idx="595">
                  <c:v>-14.776951672862454</c:v>
                </c:pt>
                <c:pt idx="596">
                  <c:v>-14.776951672862454</c:v>
                </c:pt>
                <c:pt idx="597">
                  <c:v>-14.445479962721341</c:v>
                </c:pt>
                <c:pt idx="598">
                  <c:v>-14.098972922502334</c:v>
                </c:pt>
                <c:pt idx="599">
                  <c:v>-13.831775700934578</c:v>
                </c:pt>
                <c:pt idx="600">
                  <c:v>-13.657623947614594</c:v>
                </c:pt>
                <c:pt idx="601">
                  <c:v>-13.170272812793979</c:v>
                </c:pt>
                <c:pt idx="602">
                  <c:v>-13.170272812793979</c:v>
                </c:pt>
                <c:pt idx="603">
                  <c:v>-13.076199435559738</c:v>
                </c:pt>
                <c:pt idx="604">
                  <c:v>-12.641509433962264</c:v>
                </c:pt>
                <c:pt idx="605">
                  <c:v>-12.19281663516068</c:v>
                </c:pt>
                <c:pt idx="606">
                  <c:v>-11.490978157644824</c:v>
                </c:pt>
                <c:pt idx="607">
                  <c:v>-11.227402473834443</c:v>
                </c:pt>
                <c:pt idx="608">
                  <c:v>-11.142857142857142</c:v>
                </c:pt>
                <c:pt idx="609">
                  <c:v>-11.142857142857142</c:v>
                </c:pt>
                <c:pt idx="610">
                  <c:v>-11.047619047619047</c:v>
                </c:pt>
                <c:pt idx="611">
                  <c:v>-10.581506196377502</c:v>
                </c:pt>
                <c:pt idx="612">
                  <c:v>-10.219675262655205</c:v>
                </c:pt>
                <c:pt idx="613">
                  <c:v>-9.9521531100478473</c:v>
                </c:pt>
                <c:pt idx="614">
                  <c:v>-9.4049904030710181</c:v>
                </c:pt>
                <c:pt idx="615">
                  <c:v>-9.2307692307692317</c:v>
                </c:pt>
                <c:pt idx="616">
                  <c:v>-9.3269230769230766</c:v>
                </c:pt>
                <c:pt idx="617">
                  <c:v>-9.0384615384615383</c:v>
                </c:pt>
                <c:pt idx="618">
                  <c:v>-8.5907335907335902</c:v>
                </c:pt>
                <c:pt idx="619">
                  <c:v>-8.6788813886210221</c:v>
                </c:pt>
                <c:pt idx="620">
                  <c:v>-8.4942084942084932</c:v>
                </c:pt>
                <c:pt idx="621">
                  <c:v>-8.389585342333655</c:v>
                </c:pt>
                <c:pt idx="622">
                  <c:v>-8.4778420038535636</c:v>
                </c:pt>
                <c:pt idx="623">
                  <c:v>-8.4778420038535636</c:v>
                </c:pt>
                <c:pt idx="624">
                  <c:v>-8.3815028901734099</c:v>
                </c:pt>
                <c:pt idx="625">
                  <c:v>-8.1967213114754092</c:v>
                </c:pt>
                <c:pt idx="626">
                  <c:v>-7.9150579150579148</c:v>
                </c:pt>
                <c:pt idx="627">
                  <c:v>-7.8260869565217401</c:v>
                </c:pt>
                <c:pt idx="628">
                  <c:v>-7.714561234329798</c:v>
                </c:pt>
                <c:pt idx="629">
                  <c:v>-7.4468085106382977</c:v>
                </c:pt>
                <c:pt idx="630">
                  <c:v>-7.4468085106382977</c:v>
                </c:pt>
                <c:pt idx="631">
                  <c:v>-7.1566731141199229</c:v>
                </c:pt>
                <c:pt idx="632">
                  <c:v>-6.9632495164410058</c:v>
                </c:pt>
                <c:pt idx="633">
                  <c:v>-6.8599033816425123</c:v>
                </c:pt>
                <c:pt idx="634">
                  <c:v>-6.756756756756757</c:v>
                </c:pt>
                <c:pt idx="635">
                  <c:v>-6.653809064609451</c:v>
                </c:pt>
                <c:pt idx="636">
                  <c:v>-6.653809064609451</c:v>
                </c:pt>
                <c:pt idx="637">
                  <c:v>-6.653809064609451</c:v>
                </c:pt>
                <c:pt idx="638">
                  <c:v>-6.075216972034716</c:v>
                </c:pt>
                <c:pt idx="639">
                  <c:v>-5.8937198067632846</c:v>
                </c:pt>
                <c:pt idx="640">
                  <c:v>-5.7971014492753623</c:v>
                </c:pt>
                <c:pt idx="641">
                  <c:v>-5.4158607350096712</c:v>
                </c:pt>
                <c:pt idx="642">
                  <c:v>-4.6601941747572813</c:v>
                </c:pt>
                <c:pt idx="643">
                  <c:v>-4.3816942551119764</c:v>
                </c:pt>
                <c:pt idx="644">
                  <c:v>-4.3816942551119764</c:v>
                </c:pt>
                <c:pt idx="645">
                  <c:v>-3.992210321324245</c:v>
                </c:pt>
                <c:pt idx="646">
                  <c:v>-4.1707080504364695</c:v>
                </c:pt>
                <c:pt idx="647">
                  <c:v>-4.2512077294685993</c:v>
                </c:pt>
                <c:pt idx="648">
                  <c:v>-4.0540540540540544</c:v>
                </c:pt>
                <c:pt idx="649">
                  <c:v>-4.0501446480231431</c:v>
                </c:pt>
                <c:pt idx="650">
                  <c:v>-4.234841193455245</c:v>
                </c:pt>
                <c:pt idx="651">
                  <c:v>-4.234841193455245</c:v>
                </c:pt>
                <c:pt idx="652">
                  <c:v>-4.0423484119345519</c:v>
                </c:pt>
                <c:pt idx="653">
                  <c:v>-3.753609239653513</c:v>
                </c:pt>
                <c:pt idx="654">
                  <c:v>-4.1148325358851681</c:v>
                </c:pt>
                <c:pt idx="655">
                  <c:v>-3.8277511961722488</c:v>
                </c:pt>
                <c:pt idx="656">
                  <c:v>-3.7249283667621778</c:v>
                </c:pt>
                <c:pt idx="657">
                  <c:v>-3.7249283667621778</c:v>
                </c:pt>
                <c:pt idx="658">
                  <c:v>-3.6328871892925432</c:v>
                </c:pt>
                <c:pt idx="659">
                  <c:v>-3.4416826003824093</c:v>
                </c:pt>
                <c:pt idx="660">
                  <c:v>-3.5305343511450387</c:v>
                </c:pt>
                <c:pt idx="661">
                  <c:v>-3.5271687321258343</c:v>
                </c:pt>
                <c:pt idx="662">
                  <c:v>-3.7142857142857144</c:v>
                </c:pt>
                <c:pt idx="663">
                  <c:v>-3.9886039886039883</c:v>
                </c:pt>
                <c:pt idx="664">
                  <c:v>-4.0796963946869065</c:v>
                </c:pt>
                <c:pt idx="665">
                  <c:v>-4.0796963946869065</c:v>
                </c:pt>
                <c:pt idx="666">
                  <c:v>-4.1745730550284632</c:v>
                </c:pt>
                <c:pt idx="667">
                  <c:v>-4.1785375118708457</c:v>
                </c:pt>
                <c:pt idx="668">
                  <c:v>-4.3643263757115749</c:v>
                </c:pt>
                <c:pt idx="669">
                  <c:v>-4.269449715370019</c:v>
                </c:pt>
                <c:pt idx="670">
                  <c:v>-4.5411542100283819</c:v>
                </c:pt>
                <c:pt idx="671">
                  <c:v>-4.6313799621928169</c:v>
                </c:pt>
                <c:pt idx="672">
                  <c:v>-4.6313799621928169</c:v>
                </c:pt>
                <c:pt idx="673">
                  <c:v>-4.6313799621928169</c:v>
                </c:pt>
                <c:pt idx="674">
                  <c:v>-4.6313799621928169</c:v>
                </c:pt>
                <c:pt idx="675">
                  <c:v>-4.6313799621928169</c:v>
                </c:pt>
                <c:pt idx="676">
                  <c:v>-4.6313799621928169</c:v>
                </c:pt>
                <c:pt idx="677">
                  <c:v>-4.6313799621928169</c:v>
                </c:pt>
                <c:pt idx="678">
                  <c:v>-4.9149338374291114</c:v>
                </c:pt>
                <c:pt idx="679">
                  <c:v>-5.4511278195488719</c:v>
                </c:pt>
                <c:pt idx="680">
                  <c:v>-6.0804490177736206</c:v>
                </c:pt>
                <c:pt idx="681">
                  <c:v>-6.7039106145251397</c:v>
                </c:pt>
                <c:pt idx="682">
                  <c:v>-7.0697674418604652</c:v>
                </c:pt>
                <c:pt idx="683">
                  <c:v>-7.3625349487418461</c:v>
                </c:pt>
                <c:pt idx="684">
                  <c:v>-7.6421248835041933</c:v>
                </c:pt>
                <c:pt idx="685">
                  <c:v>-7.7281191806331471</c:v>
                </c:pt>
                <c:pt idx="686">
                  <c:v>-7.7281191806331471</c:v>
                </c:pt>
                <c:pt idx="687">
                  <c:v>-7.6350093109869652</c:v>
                </c:pt>
                <c:pt idx="688">
                  <c:v>-7.6492537313432836</c:v>
                </c:pt>
                <c:pt idx="689">
                  <c:v>-7.5700934579439254</c:v>
                </c:pt>
                <c:pt idx="690">
                  <c:v>-7.7570093457943923</c:v>
                </c:pt>
                <c:pt idx="691">
                  <c:v>-7.8578110383536011</c:v>
                </c:pt>
                <c:pt idx="692">
                  <c:v>-7.8578110383536011</c:v>
                </c:pt>
                <c:pt idx="693">
                  <c:v>-7.8578110383536011</c:v>
                </c:pt>
                <c:pt idx="694">
                  <c:v>-8.3255378858746489</c:v>
                </c:pt>
                <c:pt idx="695">
                  <c:v>-8.4348641049671969</c:v>
                </c:pt>
                <c:pt idx="696">
                  <c:v>-8.3646616541353378</c:v>
                </c:pt>
                <c:pt idx="697">
                  <c:v>-8.2784571966133598</c:v>
                </c:pt>
                <c:pt idx="698">
                  <c:v>-8.3883129123468425</c:v>
                </c:pt>
                <c:pt idx="699">
                  <c:v>-8.0416272469252608</c:v>
                </c:pt>
                <c:pt idx="700">
                  <c:v>-8.0416272469252608</c:v>
                </c:pt>
                <c:pt idx="701">
                  <c:v>-8.0416272469252608</c:v>
                </c:pt>
                <c:pt idx="702">
                  <c:v>-7.7069457659372027</c:v>
                </c:pt>
                <c:pt idx="703">
                  <c:v>-7.8169685414680652</c:v>
                </c:pt>
                <c:pt idx="704">
                  <c:v>-7.8244274809160315</c:v>
                </c:pt>
                <c:pt idx="705">
                  <c:v>-7.8319006685768873</c:v>
                </c:pt>
                <c:pt idx="706">
                  <c:v>-7.751196172248803</c:v>
                </c:pt>
                <c:pt idx="707">
                  <c:v>-7.6555023923444976</c:v>
                </c:pt>
                <c:pt idx="708">
                  <c:v>-7.751196172248803</c:v>
                </c:pt>
                <c:pt idx="709">
                  <c:v>-7.7586206896551726</c:v>
                </c:pt>
                <c:pt idx="710">
                  <c:v>-7.6849183477425562</c:v>
                </c:pt>
                <c:pt idx="711">
                  <c:v>-7.5961538461538458</c:v>
                </c:pt>
                <c:pt idx="712">
                  <c:v>-7.507218479307026</c:v>
                </c:pt>
                <c:pt idx="713">
                  <c:v>-7.328833172613308</c:v>
                </c:pt>
                <c:pt idx="714">
                  <c:v>-7.328833172613308</c:v>
                </c:pt>
                <c:pt idx="715">
                  <c:v>-7.328833172613308</c:v>
                </c:pt>
                <c:pt idx="716">
                  <c:v>-7.1566731141199229</c:v>
                </c:pt>
                <c:pt idx="717">
                  <c:v>-7.0531400966183568</c:v>
                </c:pt>
                <c:pt idx="718">
                  <c:v>-7.0531400966183568</c:v>
                </c:pt>
                <c:pt idx="719">
                  <c:v>-6.7829457364341081</c:v>
                </c:pt>
                <c:pt idx="720">
                  <c:v>-6.7829457364341081</c:v>
                </c:pt>
                <c:pt idx="721">
                  <c:v>-6.6925315227934048</c:v>
                </c:pt>
                <c:pt idx="722">
                  <c:v>-6.595538312318137</c:v>
                </c:pt>
                <c:pt idx="723">
                  <c:v>-6.3229571984435795</c:v>
                </c:pt>
                <c:pt idx="724">
                  <c:v>-6.1463414634146343</c:v>
                </c:pt>
                <c:pt idx="725">
                  <c:v>-6.3414634146341466</c:v>
                </c:pt>
                <c:pt idx="726">
                  <c:v>-6.530214424951267</c:v>
                </c:pt>
                <c:pt idx="727">
                  <c:v>-6.530214424951267</c:v>
                </c:pt>
                <c:pt idx="728">
                  <c:v>-6.530214424951267</c:v>
                </c:pt>
                <c:pt idx="729">
                  <c:v>-6.6276803118908383</c:v>
                </c:pt>
                <c:pt idx="730">
                  <c:v>-6.3600782778864966</c:v>
                </c:pt>
                <c:pt idx="731">
                  <c:v>-6.1704211557296764</c:v>
                </c:pt>
                <c:pt idx="732">
                  <c:v>-6.0784313725490193</c:v>
                </c:pt>
                <c:pt idx="733">
                  <c:v>-6.1764705882352944</c:v>
                </c:pt>
                <c:pt idx="734">
                  <c:v>-6.2683643486777667</c:v>
                </c:pt>
                <c:pt idx="735">
                  <c:v>-6.2683643486777667</c:v>
                </c:pt>
                <c:pt idx="736">
                  <c:v>-6.2683643486777667</c:v>
                </c:pt>
                <c:pt idx="737">
                  <c:v>-6.4579256360078272</c:v>
                </c:pt>
                <c:pt idx="738">
                  <c:v>-6.3725490196078427</c:v>
                </c:pt>
                <c:pt idx="739">
                  <c:v>-6.3725490196078427</c:v>
                </c:pt>
                <c:pt idx="740">
                  <c:v>-6.0903732809430258</c:v>
                </c:pt>
                <c:pt idx="741">
                  <c:v>-6.0903732809430258</c:v>
                </c:pt>
                <c:pt idx="742">
                  <c:v>-6.1825318940137386</c:v>
                </c:pt>
                <c:pt idx="743">
                  <c:v>-6.3788027477919531</c:v>
                </c:pt>
                <c:pt idx="744">
                  <c:v>-6.1946902654867255</c:v>
                </c:pt>
                <c:pt idx="745">
                  <c:v>-6.3788027477919531</c:v>
                </c:pt>
                <c:pt idx="746">
                  <c:v>-6.3788027477919531</c:v>
                </c:pt>
                <c:pt idx="747">
                  <c:v>-6.3788027477919531</c:v>
                </c:pt>
                <c:pt idx="748">
                  <c:v>-6.3788027477919531</c:v>
                </c:pt>
                <c:pt idx="749">
                  <c:v>-6.3788027477919531</c:v>
                </c:pt>
                <c:pt idx="750">
                  <c:v>-6.4769381746810604</c:v>
                </c:pt>
                <c:pt idx="751">
                  <c:v>-6.2007874015748037</c:v>
                </c:pt>
                <c:pt idx="752">
                  <c:v>-6.0157790927021697</c:v>
                </c:pt>
                <c:pt idx="753">
                  <c:v>-6.1083743842364537</c:v>
                </c:pt>
                <c:pt idx="754">
                  <c:v>-6.0098522167487687</c:v>
                </c:pt>
                <c:pt idx="755">
                  <c:v>-5.9171597633136095</c:v>
                </c:pt>
                <c:pt idx="756">
                  <c:v>-5.9171597633136095</c:v>
                </c:pt>
                <c:pt idx="757">
                  <c:v>-5.8185404339250493</c:v>
                </c:pt>
                <c:pt idx="758">
                  <c:v>-5.5335968379446641</c:v>
                </c:pt>
                <c:pt idx="759">
                  <c:v>-5.6268509378084897</c:v>
                </c:pt>
                <c:pt idx="760">
                  <c:v>-5.4347826086956523</c:v>
                </c:pt>
                <c:pt idx="761">
                  <c:v>-5.4401582591493574</c:v>
                </c:pt>
                <c:pt idx="762">
                  <c:v>-5.4401582591493574</c:v>
                </c:pt>
                <c:pt idx="763">
                  <c:v>-5.4401582591493574</c:v>
                </c:pt>
                <c:pt idx="764">
                  <c:v>-5.4401582591493574</c:v>
                </c:pt>
                <c:pt idx="765">
                  <c:v>-5.5390702274975272</c:v>
                </c:pt>
                <c:pt idx="766">
                  <c:v>-5.3518334985133791</c:v>
                </c:pt>
                <c:pt idx="767">
                  <c:v>-5.6435643564356441</c:v>
                </c:pt>
                <c:pt idx="768">
                  <c:v>-5.2736318407960194</c:v>
                </c:pt>
                <c:pt idx="769">
                  <c:v>-5.0847457627118651</c:v>
                </c:pt>
                <c:pt idx="770">
                  <c:v>-5.0847457627118651</c:v>
                </c:pt>
                <c:pt idx="771">
                  <c:v>-5.2841475573280157</c:v>
                </c:pt>
                <c:pt idx="772">
                  <c:v>-5.6716417910447765</c:v>
                </c:pt>
                <c:pt idx="773">
                  <c:v>-5.7711442786069647</c:v>
                </c:pt>
                <c:pt idx="774">
                  <c:v>-5.9701492537313428</c:v>
                </c:pt>
                <c:pt idx="775">
                  <c:v>-5.9701492537313428</c:v>
                </c:pt>
                <c:pt idx="776">
                  <c:v>-6.0636182902584492</c:v>
                </c:pt>
                <c:pt idx="777">
                  <c:v>-6.0636182902584492</c:v>
                </c:pt>
                <c:pt idx="778">
                  <c:v>-6.2624254473161027</c:v>
                </c:pt>
                <c:pt idx="779">
                  <c:v>-6.4548162859980138</c:v>
                </c:pt>
                <c:pt idx="780">
                  <c:v>-6.2624254473161027</c:v>
                </c:pt>
                <c:pt idx="781">
                  <c:v>-6.5476190476190483</c:v>
                </c:pt>
                <c:pt idx="782">
                  <c:v>-6.5476190476190483</c:v>
                </c:pt>
                <c:pt idx="783">
                  <c:v>-6.5476190476190483</c:v>
                </c:pt>
                <c:pt idx="784">
                  <c:v>-6.5476190476190483</c:v>
                </c:pt>
                <c:pt idx="785">
                  <c:v>-6.6468253968253972</c:v>
                </c:pt>
                <c:pt idx="786">
                  <c:v>-6.5476190476190483</c:v>
                </c:pt>
                <c:pt idx="787">
                  <c:v>-6.4484126984126995</c:v>
                </c:pt>
                <c:pt idx="788">
                  <c:v>-6.3492063492063489</c:v>
                </c:pt>
                <c:pt idx="789">
                  <c:v>-6.1507936507936503</c:v>
                </c:pt>
                <c:pt idx="790">
                  <c:v>-6.1507936507936503</c:v>
                </c:pt>
                <c:pt idx="791">
                  <c:v>-6.5217391304347823</c:v>
                </c:pt>
                <c:pt idx="792">
                  <c:v>-6.7061143984220903</c:v>
                </c:pt>
                <c:pt idx="793">
                  <c:v>-7.0726915520628681</c:v>
                </c:pt>
                <c:pt idx="794">
                  <c:v>-7.2620215897939158</c:v>
                </c:pt>
                <c:pt idx="795">
                  <c:v>-7.3601570166830221</c:v>
                </c:pt>
                <c:pt idx="796">
                  <c:v>-7.3601570166830221</c:v>
                </c:pt>
                <c:pt idx="797">
                  <c:v>-7.1779744346116034</c:v>
                </c:pt>
                <c:pt idx="798">
                  <c:v>-7.1779744346116034</c:v>
                </c:pt>
                <c:pt idx="799">
                  <c:v>-7.2763028515240897</c:v>
                </c:pt>
                <c:pt idx="800">
                  <c:v>-7.001972386587771</c:v>
                </c:pt>
                <c:pt idx="801">
                  <c:v>-6.7193675889328066</c:v>
                </c:pt>
                <c:pt idx="802">
                  <c:v>-6.7193675889328066</c:v>
                </c:pt>
                <c:pt idx="803">
                  <c:v>-6.7193675889328066</c:v>
                </c:pt>
                <c:pt idx="804">
                  <c:v>-6.5346534653465351</c:v>
                </c:pt>
                <c:pt idx="805">
                  <c:v>-6.5346534653465351</c:v>
                </c:pt>
                <c:pt idx="806">
                  <c:v>-6.5346534653465351</c:v>
                </c:pt>
                <c:pt idx="807">
                  <c:v>-6.3492063492063489</c:v>
                </c:pt>
                <c:pt idx="808">
                  <c:v>-6.1630218687872764</c:v>
                </c:pt>
                <c:pt idx="809">
                  <c:v>-6.0696517412935327</c:v>
                </c:pt>
                <c:pt idx="810">
                  <c:v>-6.0696517412935327</c:v>
                </c:pt>
                <c:pt idx="811">
                  <c:v>-6.1630218687872764</c:v>
                </c:pt>
                <c:pt idx="812">
                  <c:v>-5.964214711729622</c:v>
                </c:pt>
                <c:pt idx="813">
                  <c:v>-5.6660039761431413</c:v>
                </c:pt>
                <c:pt idx="814">
                  <c:v>-5.7654075546719685</c:v>
                </c:pt>
                <c:pt idx="815">
                  <c:v>-5.8589870903674282</c:v>
                </c:pt>
                <c:pt idx="816">
                  <c:v>-6.0455896927651143</c:v>
                </c:pt>
                <c:pt idx="817">
                  <c:v>-6.0455896927651143</c:v>
                </c:pt>
                <c:pt idx="818">
                  <c:v>-5.9523809523809517</c:v>
                </c:pt>
                <c:pt idx="819">
                  <c:v>-5.9523809523809517</c:v>
                </c:pt>
                <c:pt idx="820">
                  <c:v>-6.0515873015873014</c:v>
                </c:pt>
                <c:pt idx="821">
                  <c:v>-6.1446977205153619</c:v>
                </c:pt>
                <c:pt idx="822">
                  <c:v>-6.2376237623762378</c:v>
                </c:pt>
                <c:pt idx="823">
                  <c:v>-6.3366336633663369</c:v>
                </c:pt>
                <c:pt idx="824">
                  <c:v>-6.2376237623762378</c:v>
                </c:pt>
                <c:pt idx="825">
                  <c:v>-6.3366336633663369</c:v>
                </c:pt>
                <c:pt idx="826">
                  <c:v>-6.4292779426310576</c:v>
                </c:pt>
                <c:pt idx="827">
                  <c:v>-6.4292779426310576</c:v>
                </c:pt>
                <c:pt idx="828">
                  <c:v>-6.5281899109792292</c:v>
                </c:pt>
                <c:pt idx="829">
                  <c:v>-6.6336633663366342</c:v>
                </c:pt>
                <c:pt idx="830">
                  <c:v>-6.5346534653465351</c:v>
                </c:pt>
                <c:pt idx="831">
                  <c:v>-6.4420218037661057</c:v>
                </c:pt>
                <c:pt idx="832">
                  <c:v>-6.5411298315163524</c:v>
                </c:pt>
                <c:pt idx="833">
                  <c:v>-6.4484126984126995</c:v>
                </c:pt>
                <c:pt idx="834">
                  <c:v>-6.4484126984126995</c:v>
                </c:pt>
                <c:pt idx="835">
                  <c:v>-6.4484126984126995</c:v>
                </c:pt>
                <c:pt idx="836">
                  <c:v>-6.5541211519364442</c:v>
                </c:pt>
                <c:pt idx="837">
                  <c:v>-6.6402378592666009</c:v>
                </c:pt>
                <c:pt idx="838">
                  <c:v>-6.746031746031746</c:v>
                </c:pt>
                <c:pt idx="839">
                  <c:v>-6.281156530408774</c:v>
                </c:pt>
                <c:pt idx="840">
                  <c:v>-6.0939060939060941</c:v>
                </c:pt>
                <c:pt idx="841">
                  <c:v>-5.9940059940059944</c:v>
                </c:pt>
                <c:pt idx="842">
                  <c:v>-5.8941058941058948</c:v>
                </c:pt>
                <c:pt idx="843">
                  <c:v>-5.6112224448897798</c:v>
                </c:pt>
                <c:pt idx="844">
                  <c:v>-5.3266331658291453</c:v>
                </c:pt>
                <c:pt idx="845">
                  <c:v>-5.3373615307150049</c:v>
                </c:pt>
                <c:pt idx="846">
                  <c:v>-5.2472250252270429</c:v>
                </c:pt>
                <c:pt idx="847">
                  <c:v>-5.1515151515151514</c:v>
                </c:pt>
                <c:pt idx="848">
                  <c:v>-5.2578361981799802</c:v>
                </c:pt>
                <c:pt idx="849">
                  <c:v>-5.4600606673407484</c:v>
                </c:pt>
                <c:pt idx="850">
                  <c:v>-5.858585858585859</c:v>
                </c:pt>
                <c:pt idx="851">
                  <c:v>-6.0544904137235118</c:v>
                </c:pt>
                <c:pt idx="852">
                  <c:v>-6.149193548387097</c:v>
                </c:pt>
                <c:pt idx="853">
                  <c:v>-6.0544904137235118</c:v>
                </c:pt>
                <c:pt idx="854">
                  <c:v>-6.0544904137235118</c:v>
                </c:pt>
                <c:pt idx="855">
                  <c:v>-5.9535822401614524</c:v>
                </c:pt>
                <c:pt idx="856">
                  <c:v>-5.8526740665993948</c:v>
                </c:pt>
                <c:pt idx="857">
                  <c:v>-5.7517658930373363</c:v>
                </c:pt>
                <c:pt idx="858">
                  <c:v>-5.7575757575757578</c:v>
                </c:pt>
                <c:pt idx="859">
                  <c:v>-5.7575757575757578</c:v>
                </c:pt>
                <c:pt idx="860">
                  <c:v>-5.3752535496957403</c:v>
                </c:pt>
                <c:pt idx="861">
                  <c:v>-5.2791878172588831</c:v>
                </c:pt>
                <c:pt idx="862">
                  <c:v>-5.0761421319796955</c:v>
                </c:pt>
                <c:pt idx="863">
                  <c:v>-4.9746192893401018</c:v>
                </c:pt>
                <c:pt idx="864">
                  <c:v>-4.6795523906408949</c:v>
                </c:pt>
                <c:pt idx="865">
                  <c:v>-4.3788187372708762</c:v>
                </c:pt>
                <c:pt idx="866">
                  <c:v>-4.3788187372708762</c:v>
                </c:pt>
                <c:pt idx="867">
                  <c:v>-4.3788187372708762</c:v>
                </c:pt>
                <c:pt idx="868">
                  <c:v>-4.3743641912512716</c:v>
                </c:pt>
                <c:pt idx="869">
                  <c:v>-4.1709053916581889</c:v>
                </c:pt>
                <c:pt idx="870">
                  <c:v>-4.0691759918616484</c:v>
                </c:pt>
                <c:pt idx="871">
                  <c:v>-4.2639593908629436</c:v>
                </c:pt>
                <c:pt idx="872">
                  <c:v>-4.2596348884381339</c:v>
                </c:pt>
                <c:pt idx="873">
                  <c:v>-4.154002026342452</c:v>
                </c:pt>
                <c:pt idx="874">
                  <c:v>-3.8617886178861789</c:v>
                </c:pt>
                <c:pt idx="875">
                  <c:v>-3.3707865168539324</c:v>
                </c:pt>
                <c:pt idx="876">
                  <c:v>-2.9652351738241309</c:v>
                </c:pt>
                <c:pt idx="877">
                  <c:v>-2.8688524590163933</c:v>
                </c:pt>
                <c:pt idx="878">
                  <c:v>-2.9743589743589745</c:v>
                </c:pt>
                <c:pt idx="879">
                  <c:v>-2.6748971193415638</c:v>
                </c:pt>
                <c:pt idx="880">
                  <c:v>-2.1671826625386998</c:v>
                </c:pt>
                <c:pt idx="881">
                  <c:v>-2.0682523267838677</c:v>
                </c:pt>
                <c:pt idx="882">
                  <c:v>-1.9648397104446742</c:v>
                </c:pt>
                <c:pt idx="883">
                  <c:v>-1.9648397104446742</c:v>
                </c:pt>
                <c:pt idx="884">
                  <c:v>-1.7598343685300208</c:v>
                </c:pt>
                <c:pt idx="885">
                  <c:v>-1.7598343685300208</c:v>
                </c:pt>
                <c:pt idx="886">
                  <c:v>-1.7598343685300208</c:v>
                </c:pt>
                <c:pt idx="887">
                  <c:v>-1.7598343685300208</c:v>
                </c:pt>
                <c:pt idx="888">
                  <c:v>-1.6580310880829014</c:v>
                </c:pt>
                <c:pt idx="889">
                  <c:v>-1.3513513513513513</c:v>
                </c:pt>
                <c:pt idx="890">
                  <c:v>-1.3527575442247659</c:v>
                </c:pt>
                <c:pt idx="891">
                  <c:v>-1.2486992715920915</c:v>
                </c:pt>
                <c:pt idx="892">
                  <c:v>-1.3527575442247659</c:v>
                </c:pt>
                <c:pt idx="893">
                  <c:v>-1.1470281543274243</c:v>
                </c:pt>
                <c:pt idx="894">
                  <c:v>-0.94043887147335425</c:v>
                </c:pt>
                <c:pt idx="895">
                  <c:v>-0.21052631578947367</c:v>
                </c:pt>
                <c:pt idx="896">
                  <c:v>0.42372881355932202</c:v>
                </c:pt>
                <c:pt idx="897">
                  <c:v>0.42372881355932202</c:v>
                </c:pt>
                <c:pt idx="898">
                  <c:v>0.74152542372881358</c:v>
                </c:pt>
                <c:pt idx="899">
                  <c:v>1.0626992561105209</c:v>
                </c:pt>
                <c:pt idx="900">
                  <c:v>1.3859275053304905</c:v>
                </c:pt>
                <c:pt idx="901">
                  <c:v>1.7094017094017095</c:v>
                </c:pt>
                <c:pt idx="902">
                  <c:v>1.8181818181818181</c:v>
                </c:pt>
                <c:pt idx="903">
                  <c:v>2.1459227467811157</c:v>
                </c:pt>
                <c:pt idx="904">
                  <c:v>2.7926960257787328</c:v>
                </c:pt>
                <c:pt idx="905">
                  <c:v>2.7926960257787328</c:v>
                </c:pt>
                <c:pt idx="906">
                  <c:v>3.2327586206896552</c:v>
                </c:pt>
                <c:pt idx="907">
                  <c:v>3.1283710895361381</c:v>
                </c:pt>
                <c:pt idx="908">
                  <c:v>3.3549783549783552</c:v>
                </c:pt>
                <c:pt idx="909">
                  <c:v>3.5752979414951245</c:v>
                </c:pt>
                <c:pt idx="910">
                  <c:v>3.9130434782608701</c:v>
                </c:pt>
                <c:pt idx="911">
                  <c:v>3.8002171552660156</c:v>
                </c:pt>
                <c:pt idx="912">
                  <c:v>4.1259500542888166</c:v>
                </c:pt>
                <c:pt idx="913">
                  <c:v>4.3525571273122958</c:v>
                </c:pt>
                <c:pt idx="914">
                  <c:v>4.5751633986928102</c:v>
                </c:pt>
                <c:pt idx="915">
                  <c:v>5.0383351588170866</c:v>
                </c:pt>
                <c:pt idx="916">
                  <c:v>5.1535087719298245</c:v>
                </c:pt>
                <c:pt idx="917">
                  <c:v>5.2689352360043902</c:v>
                </c:pt>
                <c:pt idx="918">
                  <c:v>5.0493962678375413</c:v>
                </c:pt>
                <c:pt idx="919">
                  <c:v>4.9396267837541163</c:v>
                </c:pt>
                <c:pt idx="920">
                  <c:v>4.8298572996706914</c:v>
                </c:pt>
                <c:pt idx="921">
                  <c:v>4.8298572996706914</c:v>
                </c:pt>
                <c:pt idx="922">
                  <c:v>4.9396267837541163</c:v>
                </c:pt>
                <c:pt idx="923">
                  <c:v>5.0549450549450547</c:v>
                </c:pt>
                <c:pt idx="924">
                  <c:v>5.0549450549450547</c:v>
                </c:pt>
                <c:pt idx="925">
                  <c:v>5.0549450549450547</c:v>
                </c:pt>
                <c:pt idx="926">
                  <c:v>4.9450549450549453</c:v>
                </c:pt>
                <c:pt idx="927">
                  <c:v>5.2921719955898565</c:v>
                </c:pt>
                <c:pt idx="928">
                  <c:v>5.5248618784530388</c:v>
                </c:pt>
                <c:pt idx="929">
                  <c:v>5.4143646408839778</c:v>
                </c:pt>
                <c:pt idx="930">
                  <c:v>5.4143646408839778</c:v>
                </c:pt>
                <c:pt idx="931">
                  <c:v>5.1819184123484012</c:v>
                </c:pt>
                <c:pt idx="932">
                  <c:v>5.0716648291069459</c:v>
                </c:pt>
                <c:pt idx="933">
                  <c:v>4.9614112458654906</c:v>
                </c:pt>
                <c:pt idx="934">
                  <c:v>4.9614112458654906</c:v>
                </c:pt>
                <c:pt idx="935">
                  <c:v>4.9614112458654906</c:v>
                </c:pt>
                <c:pt idx="936">
                  <c:v>4.9668874172185431</c:v>
                </c:pt>
                <c:pt idx="937">
                  <c:v>4.9668874172185431</c:v>
                </c:pt>
                <c:pt idx="938">
                  <c:v>4.9668874172185431</c:v>
                </c:pt>
                <c:pt idx="939">
                  <c:v>4.8565121412803531</c:v>
                </c:pt>
                <c:pt idx="940">
                  <c:v>4.8618784530386741</c:v>
                </c:pt>
                <c:pt idx="941">
                  <c:v>4.8726467331118499</c:v>
                </c:pt>
                <c:pt idx="942">
                  <c:v>4.9889135254988917</c:v>
                </c:pt>
                <c:pt idx="943">
                  <c:v>5.0997782705099777</c:v>
                </c:pt>
                <c:pt idx="944">
                  <c:v>5.0997782705099777</c:v>
                </c:pt>
                <c:pt idx="945">
                  <c:v>4.9833887043189371</c:v>
                </c:pt>
                <c:pt idx="946">
                  <c:v>4.4296788482834994</c:v>
                </c:pt>
                <c:pt idx="947">
                  <c:v>4.4296788482834994</c:v>
                </c:pt>
                <c:pt idx="948">
                  <c:v>3.9735099337748347</c:v>
                </c:pt>
                <c:pt idx="949">
                  <c:v>3.9735099337748347</c:v>
                </c:pt>
                <c:pt idx="950">
                  <c:v>3.9735099337748347</c:v>
                </c:pt>
                <c:pt idx="951">
                  <c:v>3.8588754134509373</c:v>
                </c:pt>
                <c:pt idx="952">
                  <c:v>3.9735099337748347</c:v>
                </c:pt>
                <c:pt idx="953">
                  <c:v>3.8588754134509373</c:v>
                </c:pt>
                <c:pt idx="954">
                  <c:v>3.528114663726571</c:v>
                </c:pt>
                <c:pt idx="955">
                  <c:v>3.1973539140022051</c:v>
                </c:pt>
                <c:pt idx="956">
                  <c:v>2.9702970297029703</c:v>
                </c:pt>
                <c:pt idx="957">
                  <c:v>2.8540065861690453</c:v>
                </c:pt>
                <c:pt idx="958">
                  <c:v>2.5191675794085433</c:v>
                </c:pt>
                <c:pt idx="959">
                  <c:v>2.1834061135371177</c:v>
                </c:pt>
                <c:pt idx="960">
                  <c:v>1.9629225736095965</c:v>
                </c:pt>
                <c:pt idx="961">
                  <c:v>1.7448200654307526</c:v>
                </c:pt>
                <c:pt idx="962">
                  <c:v>1.6357688113413305</c:v>
                </c:pt>
                <c:pt idx="963">
                  <c:v>1.3071895424836601</c:v>
                </c:pt>
                <c:pt idx="964">
                  <c:v>0.97826086956521752</c:v>
                </c:pt>
                <c:pt idx="965">
                  <c:v>0.65075921908893708</c:v>
                </c:pt>
                <c:pt idx="966">
                  <c:v>0.54171180931744312</c:v>
                </c:pt>
                <c:pt idx="967">
                  <c:v>0.43336944745395445</c:v>
                </c:pt>
                <c:pt idx="968">
                  <c:v>0.32502708559046589</c:v>
                </c:pt>
                <c:pt idx="969">
                  <c:v>0</c:v>
                </c:pt>
                <c:pt idx="970">
                  <c:v>-0.5399568034557235</c:v>
                </c:pt>
                <c:pt idx="971">
                  <c:v>-0.86114101184068881</c:v>
                </c:pt>
                <c:pt idx="972">
                  <c:v>-1.1802575107296138</c:v>
                </c:pt>
                <c:pt idx="973">
                  <c:v>-1.2861736334405145</c:v>
                </c:pt>
                <c:pt idx="974">
                  <c:v>-1.5005359056806002</c:v>
                </c:pt>
                <c:pt idx="975">
                  <c:v>-1.929260450160772</c:v>
                </c:pt>
                <c:pt idx="976">
                  <c:v>-2.0342612419700217</c:v>
                </c:pt>
                <c:pt idx="977">
                  <c:v>-2.4520255863539444</c:v>
                </c:pt>
                <c:pt idx="978">
                  <c:v>-2.7659574468085104</c:v>
                </c:pt>
                <c:pt idx="979">
                  <c:v>-2.9755579171094579</c:v>
                </c:pt>
                <c:pt idx="980">
                  <c:v>-3.2838983050847461</c:v>
                </c:pt>
                <c:pt idx="981">
                  <c:v>-3.3898305084745761</c:v>
                </c:pt>
                <c:pt idx="982">
                  <c:v>-3.7115588547189819</c:v>
                </c:pt>
                <c:pt idx="983">
                  <c:v>-4.2283298097251585</c:v>
                </c:pt>
                <c:pt idx="984">
                  <c:v>-4.4350580781414992</c:v>
                </c:pt>
                <c:pt idx="985">
                  <c:v>-4.3294614572333678</c:v>
                </c:pt>
                <c:pt idx="986">
                  <c:v>-4.4303797468354427</c:v>
                </c:pt>
                <c:pt idx="987">
                  <c:v>-4.6315789473684212</c:v>
                </c:pt>
                <c:pt idx="988">
                  <c:v>-4.8421052631578947</c:v>
                </c:pt>
                <c:pt idx="989">
                  <c:v>-5.0526315789473681</c:v>
                </c:pt>
                <c:pt idx="990">
                  <c:v>-5.3627760252365935</c:v>
                </c:pt>
                <c:pt idx="991">
                  <c:v>-5.5672268907563032</c:v>
                </c:pt>
                <c:pt idx="992">
                  <c:v>-5.765199161425576</c:v>
                </c:pt>
                <c:pt idx="993">
                  <c:v>-5.765199161425576</c:v>
                </c:pt>
                <c:pt idx="994">
                  <c:v>-6.0606060606060606</c:v>
                </c:pt>
                <c:pt idx="995">
                  <c:v>-6.1650992685475439</c:v>
                </c:pt>
                <c:pt idx="996">
                  <c:v>-6.3740856844305123</c:v>
                </c:pt>
                <c:pt idx="997">
                  <c:v>-6.5625</c:v>
                </c:pt>
                <c:pt idx="998">
                  <c:v>-6.756756756756757</c:v>
                </c:pt>
                <c:pt idx="999">
                  <c:v>-7.1576763485477173</c:v>
                </c:pt>
                <c:pt idx="1000">
                  <c:v>-7.3498964803312621</c:v>
                </c:pt>
                <c:pt idx="1001">
                  <c:v>-7.5413223140495864</c:v>
                </c:pt>
                <c:pt idx="1002">
                  <c:v>-7.4380165289256199</c:v>
                </c:pt>
                <c:pt idx="1003">
                  <c:v>-7.4380165289256199</c:v>
                </c:pt>
                <c:pt idx="1004">
                  <c:v>-7.9055441478439432</c:v>
                </c:pt>
                <c:pt idx="1005">
                  <c:v>-8.1108829568788501</c:v>
                </c:pt>
                <c:pt idx="1006">
                  <c:v>-8.1025641025641022</c:v>
                </c:pt>
                <c:pt idx="1007">
                  <c:v>-8.3844580777096116</c:v>
                </c:pt>
                <c:pt idx="1008">
                  <c:v>-8.7576374745417525</c:v>
                </c:pt>
                <c:pt idx="1009">
                  <c:v>-8.9613034623217924</c:v>
                </c:pt>
                <c:pt idx="1010">
                  <c:v>-9.1649694501018324</c:v>
                </c:pt>
                <c:pt idx="1011">
                  <c:v>-9.8377281947261661</c:v>
                </c:pt>
                <c:pt idx="1012">
                  <c:v>-10.222672064777328</c:v>
                </c:pt>
                <c:pt idx="1013">
                  <c:v>-10.696266397578205</c:v>
                </c:pt>
                <c:pt idx="1014">
                  <c:v>-10.965794768611669</c:v>
                </c:pt>
                <c:pt idx="1015">
                  <c:v>-11.055276381909549</c:v>
                </c:pt>
                <c:pt idx="1016">
                  <c:v>-11.356783919597991</c:v>
                </c:pt>
                <c:pt idx="1017">
                  <c:v>-11.557788944723619</c:v>
                </c:pt>
                <c:pt idx="1018">
                  <c:v>-11.835506519558676</c:v>
                </c:pt>
                <c:pt idx="1019">
                  <c:v>-12</c:v>
                </c:pt>
                <c:pt idx="1020">
                  <c:v>-12.075848303393213</c:v>
                </c:pt>
                <c:pt idx="1021">
                  <c:v>-12.437810945273633</c:v>
                </c:pt>
                <c:pt idx="1022">
                  <c:v>-12.698412698412698</c:v>
                </c:pt>
                <c:pt idx="1023">
                  <c:v>-12.698412698412698</c:v>
                </c:pt>
                <c:pt idx="1024">
                  <c:v>-12.698412698412698</c:v>
                </c:pt>
                <c:pt idx="1025">
                  <c:v>-12.871287128712872</c:v>
                </c:pt>
                <c:pt idx="1026">
                  <c:v>-12.957467853610286</c:v>
                </c:pt>
                <c:pt idx="1027">
                  <c:v>-12.944664031620553</c:v>
                </c:pt>
                <c:pt idx="1028">
                  <c:v>-12.858555885262115</c:v>
                </c:pt>
                <c:pt idx="1029">
                  <c:v>-12.858555885262115</c:v>
                </c:pt>
                <c:pt idx="1030">
                  <c:v>-13.056379821958458</c:v>
                </c:pt>
                <c:pt idx="1031">
                  <c:v>-13.254203758654798</c:v>
                </c:pt>
                <c:pt idx="1032">
                  <c:v>-12.970297029702971</c:v>
                </c:pt>
                <c:pt idx="1033">
                  <c:v>-12.685827552031714</c:v>
                </c:pt>
                <c:pt idx="1034">
                  <c:v>-12.5</c:v>
                </c:pt>
                <c:pt idx="1035">
                  <c:v>-12.586719524281467</c:v>
                </c:pt>
                <c:pt idx="1036">
                  <c:v>-12.388503468780971</c:v>
                </c:pt>
                <c:pt idx="1037">
                  <c:v>-11.992071357779981</c:v>
                </c:pt>
                <c:pt idx="1038">
                  <c:v>-11.992071357779981</c:v>
                </c:pt>
                <c:pt idx="1039">
                  <c:v>-11.992071357779981</c:v>
                </c:pt>
                <c:pt idx="1040">
                  <c:v>-11.992071357779981</c:v>
                </c:pt>
                <c:pt idx="1041">
                  <c:v>-11.992071357779981</c:v>
                </c:pt>
                <c:pt idx="1042">
                  <c:v>-11.992071357779981</c:v>
                </c:pt>
                <c:pt idx="1043">
                  <c:v>-11.992071357779981</c:v>
                </c:pt>
                <c:pt idx="1044">
                  <c:v>-11.72962226640159</c:v>
                </c:pt>
                <c:pt idx="1045">
                  <c:v>-10.636182902584492</c:v>
                </c:pt>
                <c:pt idx="1046">
                  <c:v>-10.358565737051793</c:v>
                </c:pt>
                <c:pt idx="1047">
                  <c:v>-10.079840319361278</c:v>
                </c:pt>
                <c:pt idx="1048">
                  <c:v>-9.7097097097097098</c:v>
                </c:pt>
                <c:pt idx="1049">
                  <c:v>-9.1549295774647899</c:v>
                </c:pt>
                <c:pt idx="1050">
                  <c:v>-8.8799192734611516</c:v>
                </c:pt>
                <c:pt idx="1051">
                  <c:v>-8.8799192734611516</c:v>
                </c:pt>
                <c:pt idx="1052">
                  <c:v>-9.0817356205852668</c:v>
                </c:pt>
                <c:pt idx="1053">
                  <c:v>-9.2741935483870961</c:v>
                </c:pt>
                <c:pt idx="1054">
                  <c:v>-9.191919191919192</c:v>
                </c:pt>
                <c:pt idx="1055">
                  <c:v>-9.4034378159757335</c:v>
                </c:pt>
                <c:pt idx="1056">
                  <c:v>-9.3211752786220874</c:v>
                </c:pt>
                <c:pt idx="1057">
                  <c:v>-9.1370558375634516</c:v>
                </c:pt>
                <c:pt idx="1058">
                  <c:v>-9.2385786802030445</c:v>
                </c:pt>
                <c:pt idx="1059">
                  <c:v>-9.4416243654822338</c:v>
                </c:pt>
                <c:pt idx="1060">
                  <c:v>-8.6734693877551017</c:v>
                </c:pt>
                <c:pt idx="1061">
                  <c:v>-8.4953940634595693</c:v>
                </c:pt>
                <c:pt idx="1062">
                  <c:v>-8.3076923076923084</c:v>
                </c:pt>
                <c:pt idx="1063">
                  <c:v>-8.3076923076923084</c:v>
                </c:pt>
                <c:pt idx="1064">
                  <c:v>-8.0246913580246915</c:v>
                </c:pt>
                <c:pt idx="1065">
                  <c:v>-7.9218106995884776</c:v>
                </c:pt>
                <c:pt idx="1066">
                  <c:v>-8.1275720164609062</c:v>
                </c:pt>
                <c:pt idx="1067">
                  <c:v>-8.1275720164609062</c:v>
                </c:pt>
                <c:pt idx="1068">
                  <c:v>-8.0412371134020617</c:v>
                </c:pt>
                <c:pt idx="1069">
                  <c:v>-7.6525336091003107</c:v>
                </c:pt>
                <c:pt idx="1070">
                  <c:v>-7.5569358178053827</c:v>
                </c:pt>
                <c:pt idx="1071">
                  <c:v>-7.461139896373056</c:v>
                </c:pt>
                <c:pt idx="1072">
                  <c:v>-7.2614107883817436</c:v>
                </c:pt>
                <c:pt idx="1073">
                  <c:v>-7.461139896373056</c:v>
                </c:pt>
                <c:pt idx="1074">
                  <c:v>-7.1576763485477173</c:v>
                </c:pt>
                <c:pt idx="1075">
                  <c:v>-6.95742471443406</c:v>
                </c:pt>
                <c:pt idx="1076">
                  <c:v>-6.5556711758584809</c:v>
                </c:pt>
                <c:pt idx="1077">
                  <c:v>-6.5556711758584809</c:v>
                </c:pt>
                <c:pt idx="1078">
                  <c:v>-6.5556711758584809</c:v>
                </c:pt>
              </c:numCache>
            </c:numRef>
          </c:xVal>
          <c:yVal>
            <c:numRef>
              <c:f>bpi!$D$48:$D$1127</c:f>
              <c:numCache>
                <c:formatCode>#,##0.00_ </c:formatCode>
                <c:ptCount val="10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10.3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9.1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8.8000000000000007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8.3000000000000007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6.4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6.1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4.2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2.2999999999999998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0.94799999999999995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-1.3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-1.3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-0.7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-0.8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-1.4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-2.5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-3.6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-4.5999999999999996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-5.4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-4.4000000000000004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-3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-2.5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-2.6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-3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-2.7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-2.5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-2.7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-2.8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-2.5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-1.4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-0.8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-0.8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-1.8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-2.8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-2.9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-2.5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5E-485A-A811-38DF0ECEC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75680"/>
        <c:axId val="4253867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bpi!$C$16</c15:sqref>
                        </c15:formulaRef>
                      </c:ext>
                    </c:extLst>
                    <c:strCache>
                      <c:ptCount val="1"/>
                      <c:pt idx="0">
                        <c:v>综合指数:大宗商品价格BPI:同比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bpi!$A$19:$A$1097</c15:sqref>
                        </c15:formulaRef>
                      </c:ext>
                    </c:extLst>
                    <c:numCache>
                      <c:formatCode>yyyy\-mm\-dd;@</c:formatCode>
                      <c:ptCount val="1079"/>
                      <c:pt idx="0">
                        <c:v>44527</c:v>
                      </c:pt>
                      <c:pt idx="1">
                        <c:v>44528</c:v>
                      </c:pt>
                      <c:pt idx="2">
                        <c:v>44530</c:v>
                      </c:pt>
                      <c:pt idx="3">
                        <c:v>44531</c:v>
                      </c:pt>
                      <c:pt idx="4">
                        <c:v>44532</c:v>
                      </c:pt>
                      <c:pt idx="5">
                        <c:v>44533</c:v>
                      </c:pt>
                      <c:pt idx="6">
                        <c:v>44534</c:v>
                      </c:pt>
                      <c:pt idx="7">
                        <c:v>44535</c:v>
                      </c:pt>
                      <c:pt idx="8">
                        <c:v>44536</c:v>
                      </c:pt>
                      <c:pt idx="9">
                        <c:v>44537</c:v>
                      </c:pt>
                      <c:pt idx="10">
                        <c:v>44538</c:v>
                      </c:pt>
                      <c:pt idx="11">
                        <c:v>44539</c:v>
                      </c:pt>
                      <c:pt idx="12">
                        <c:v>44540</c:v>
                      </c:pt>
                      <c:pt idx="13">
                        <c:v>44541</c:v>
                      </c:pt>
                      <c:pt idx="14">
                        <c:v>44542</c:v>
                      </c:pt>
                      <c:pt idx="15">
                        <c:v>44543</c:v>
                      </c:pt>
                      <c:pt idx="16">
                        <c:v>44544</c:v>
                      </c:pt>
                      <c:pt idx="17">
                        <c:v>44545</c:v>
                      </c:pt>
                      <c:pt idx="18">
                        <c:v>44546</c:v>
                      </c:pt>
                      <c:pt idx="19">
                        <c:v>44547</c:v>
                      </c:pt>
                      <c:pt idx="20">
                        <c:v>44548</c:v>
                      </c:pt>
                      <c:pt idx="21">
                        <c:v>44549</c:v>
                      </c:pt>
                      <c:pt idx="22">
                        <c:v>44550</c:v>
                      </c:pt>
                      <c:pt idx="23">
                        <c:v>44551</c:v>
                      </c:pt>
                      <c:pt idx="24">
                        <c:v>44552</c:v>
                      </c:pt>
                      <c:pt idx="25">
                        <c:v>44553</c:v>
                      </c:pt>
                      <c:pt idx="26">
                        <c:v>44554</c:v>
                      </c:pt>
                      <c:pt idx="27">
                        <c:v>44555</c:v>
                      </c:pt>
                      <c:pt idx="28">
                        <c:v>44556</c:v>
                      </c:pt>
                      <c:pt idx="29">
                        <c:v>44557</c:v>
                      </c:pt>
                      <c:pt idx="30">
                        <c:v>44558</c:v>
                      </c:pt>
                      <c:pt idx="31">
                        <c:v>44559</c:v>
                      </c:pt>
                      <c:pt idx="32">
                        <c:v>44560</c:v>
                      </c:pt>
                      <c:pt idx="33">
                        <c:v>44561</c:v>
                      </c:pt>
                      <c:pt idx="34">
                        <c:v>44562</c:v>
                      </c:pt>
                      <c:pt idx="35">
                        <c:v>44563</c:v>
                      </c:pt>
                      <c:pt idx="36">
                        <c:v>44564</c:v>
                      </c:pt>
                      <c:pt idx="37">
                        <c:v>44565</c:v>
                      </c:pt>
                      <c:pt idx="38">
                        <c:v>44566</c:v>
                      </c:pt>
                      <c:pt idx="39">
                        <c:v>44567</c:v>
                      </c:pt>
                      <c:pt idx="40">
                        <c:v>44568</c:v>
                      </c:pt>
                      <c:pt idx="41">
                        <c:v>44569</c:v>
                      </c:pt>
                      <c:pt idx="42">
                        <c:v>44570</c:v>
                      </c:pt>
                      <c:pt idx="43">
                        <c:v>44571</c:v>
                      </c:pt>
                      <c:pt idx="44">
                        <c:v>44572</c:v>
                      </c:pt>
                      <c:pt idx="45">
                        <c:v>44573</c:v>
                      </c:pt>
                      <c:pt idx="46">
                        <c:v>44574</c:v>
                      </c:pt>
                      <c:pt idx="47">
                        <c:v>44575</c:v>
                      </c:pt>
                      <c:pt idx="48">
                        <c:v>44576</c:v>
                      </c:pt>
                      <c:pt idx="49">
                        <c:v>44577</c:v>
                      </c:pt>
                      <c:pt idx="50">
                        <c:v>44578</c:v>
                      </c:pt>
                      <c:pt idx="51">
                        <c:v>44579</c:v>
                      </c:pt>
                      <c:pt idx="52">
                        <c:v>44580</c:v>
                      </c:pt>
                      <c:pt idx="53">
                        <c:v>44581</c:v>
                      </c:pt>
                      <c:pt idx="54">
                        <c:v>44582</c:v>
                      </c:pt>
                      <c:pt idx="55">
                        <c:v>44583</c:v>
                      </c:pt>
                      <c:pt idx="56">
                        <c:v>44584</c:v>
                      </c:pt>
                      <c:pt idx="57">
                        <c:v>44585</c:v>
                      </c:pt>
                      <c:pt idx="58">
                        <c:v>44586</c:v>
                      </c:pt>
                      <c:pt idx="59">
                        <c:v>44587</c:v>
                      </c:pt>
                      <c:pt idx="60">
                        <c:v>44588</c:v>
                      </c:pt>
                      <c:pt idx="61">
                        <c:v>44589</c:v>
                      </c:pt>
                      <c:pt idx="62">
                        <c:v>44590</c:v>
                      </c:pt>
                      <c:pt idx="63">
                        <c:v>44591</c:v>
                      </c:pt>
                      <c:pt idx="64">
                        <c:v>44592</c:v>
                      </c:pt>
                      <c:pt idx="65">
                        <c:v>44593</c:v>
                      </c:pt>
                      <c:pt idx="66">
                        <c:v>44594</c:v>
                      </c:pt>
                      <c:pt idx="67">
                        <c:v>44595</c:v>
                      </c:pt>
                      <c:pt idx="68">
                        <c:v>44596</c:v>
                      </c:pt>
                      <c:pt idx="69">
                        <c:v>44597</c:v>
                      </c:pt>
                      <c:pt idx="70">
                        <c:v>44598</c:v>
                      </c:pt>
                      <c:pt idx="71">
                        <c:v>44599</c:v>
                      </c:pt>
                      <c:pt idx="72">
                        <c:v>44600</c:v>
                      </c:pt>
                      <c:pt idx="73">
                        <c:v>44601</c:v>
                      </c:pt>
                      <c:pt idx="74">
                        <c:v>44602</c:v>
                      </c:pt>
                      <c:pt idx="75">
                        <c:v>44603</c:v>
                      </c:pt>
                      <c:pt idx="76">
                        <c:v>44604</c:v>
                      </c:pt>
                      <c:pt idx="77">
                        <c:v>44605</c:v>
                      </c:pt>
                      <c:pt idx="78">
                        <c:v>44606</c:v>
                      </c:pt>
                      <c:pt idx="79">
                        <c:v>44607</c:v>
                      </c:pt>
                      <c:pt idx="80">
                        <c:v>44608</c:v>
                      </c:pt>
                      <c:pt idx="81">
                        <c:v>44609</c:v>
                      </c:pt>
                      <c:pt idx="82">
                        <c:v>44610</c:v>
                      </c:pt>
                      <c:pt idx="83">
                        <c:v>44611</c:v>
                      </c:pt>
                      <c:pt idx="84">
                        <c:v>44612</c:v>
                      </c:pt>
                      <c:pt idx="85">
                        <c:v>44613</c:v>
                      </c:pt>
                      <c:pt idx="86">
                        <c:v>44614</c:v>
                      </c:pt>
                      <c:pt idx="87">
                        <c:v>44615</c:v>
                      </c:pt>
                      <c:pt idx="88">
                        <c:v>44616</c:v>
                      </c:pt>
                      <c:pt idx="89">
                        <c:v>44617</c:v>
                      </c:pt>
                      <c:pt idx="90">
                        <c:v>44618</c:v>
                      </c:pt>
                      <c:pt idx="91">
                        <c:v>44619</c:v>
                      </c:pt>
                      <c:pt idx="92">
                        <c:v>44620</c:v>
                      </c:pt>
                      <c:pt idx="93">
                        <c:v>44621</c:v>
                      </c:pt>
                      <c:pt idx="94">
                        <c:v>44622</c:v>
                      </c:pt>
                      <c:pt idx="95">
                        <c:v>44623</c:v>
                      </c:pt>
                      <c:pt idx="96">
                        <c:v>44624</c:v>
                      </c:pt>
                      <c:pt idx="97">
                        <c:v>44625</c:v>
                      </c:pt>
                      <c:pt idx="98">
                        <c:v>44626</c:v>
                      </c:pt>
                      <c:pt idx="99">
                        <c:v>44627</c:v>
                      </c:pt>
                      <c:pt idx="100">
                        <c:v>44628</c:v>
                      </c:pt>
                      <c:pt idx="101">
                        <c:v>44629</c:v>
                      </c:pt>
                      <c:pt idx="102">
                        <c:v>44630</c:v>
                      </c:pt>
                      <c:pt idx="103">
                        <c:v>44631</c:v>
                      </c:pt>
                      <c:pt idx="104">
                        <c:v>44632</c:v>
                      </c:pt>
                      <c:pt idx="105">
                        <c:v>44633</c:v>
                      </c:pt>
                      <c:pt idx="106">
                        <c:v>44634</c:v>
                      </c:pt>
                      <c:pt idx="107">
                        <c:v>44635</c:v>
                      </c:pt>
                      <c:pt idx="108">
                        <c:v>44636</c:v>
                      </c:pt>
                      <c:pt idx="109">
                        <c:v>44637</c:v>
                      </c:pt>
                      <c:pt idx="110">
                        <c:v>44638</c:v>
                      </c:pt>
                      <c:pt idx="111">
                        <c:v>44639</c:v>
                      </c:pt>
                      <c:pt idx="112">
                        <c:v>44640</c:v>
                      </c:pt>
                      <c:pt idx="113">
                        <c:v>44641</c:v>
                      </c:pt>
                      <c:pt idx="114">
                        <c:v>44642</c:v>
                      </c:pt>
                      <c:pt idx="115">
                        <c:v>44643</c:v>
                      </c:pt>
                      <c:pt idx="116">
                        <c:v>44644</c:v>
                      </c:pt>
                      <c:pt idx="117">
                        <c:v>44645</c:v>
                      </c:pt>
                      <c:pt idx="118">
                        <c:v>44646</c:v>
                      </c:pt>
                      <c:pt idx="119">
                        <c:v>44647</c:v>
                      </c:pt>
                      <c:pt idx="120">
                        <c:v>44648</c:v>
                      </c:pt>
                      <c:pt idx="121">
                        <c:v>44649</c:v>
                      </c:pt>
                      <c:pt idx="122">
                        <c:v>44650</c:v>
                      </c:pt>
                      <c:pt idx="123">
                        <c:v>44651</c:v>
                      </c:pt>
                      <c:pt idx="124">
                        <c:v>44652</c:v>
                      </c:pt>
                      <c:pt idx="125">
                        <c:v>44653</c:v>
                      </c:pt>
                      <c:pt idx="126">
                        <c:v>44654</c:v>
                      </c:pt>
                      <c:pt idx="127">
                        <c:v>44655</c:v>
                      </c:pt>
                      <c:pt idx="128">
                        <c:v>44656</c:v>
                      </c:pt>
                      <c:pt idx="129">
                        <c:v>44657</c:v>
                      </c:pt>
                      <c:pt idx="130">
                        <c:v>44658</c:v>
                      </c:pt>
                      <c:pt idx="131">
                        <c:v>44659</c:v>
                      </c:pt>
                      <c:pt idx="132">
                        <c:v>44660</c:v>
                      </c:pt>
                      <c:pt idx="133">
                        <c:v>44661</c:v>
                      </c:pt>
                      <c:pt idx="134">
                        <c:v>44662</c:v>
                      </c:pt>
                      <c:pt idx="135">
                        <c:v>44663</c:v>
                      </c:pt>
                      <c:pt idx="136">
                        <c:v>44664</c:v>
                      </c:pt>
                      <c:pt idx="137">
                        <c:v>44665</c:v>
                      </c:pt>
                      <c:pt idx="138">
                        <c:v>44666</c:v>
                      </c:pt>
                      <c:pt idx="139">
                        <c:v>44667</c:v>
                      </c:pt>
                      <c:pt idx="140">
                        <c:v>44668</c:v>
                      </c:pt>
                      <c:pt idx="141">
                        <c:v>44669</c:v>
                      </c:pt>
                      <c:pt idx="142">
                        <c:v>44670</c:v>
                      </c:pt>
                      <c:pt idx="143">
                        <c:v>44671</c:v>
                      </c:pt>
                      <c:pt idx="144">
                        <c:v>44672</c:v>
                      </c:pt>
                      <c:pt idx="145">
                        <c:v>44673</c:v>
                      </c:pt>
                      <c:pt idx="146">
                        <c:v>44674</c:v>
                      </c:pt>
                      <c:pt idx="147">
                        <c:v>44675</c:v>
                      </c:pt>
                      <c:pt idx="148">
                        <c:v>44676</c:v>
                      </c:pt>
                      <c:pt idx="149">
                        <c:v>44677</c:v>
                      </c:pt>
                      <c:pt idx="150">
                        <c:v>44678</c:v>
                      </c:pt>
                      <c:pt idx="151">
                        <c:v>44679</c:v>
                      </c:pt>
                      <c:pt idx="152">
                        <c:v>44680</c:v>
                      </c:pt>
                      <c:pt idx="153">
                        <c:v>44681</c:v>
                      </c:pt>
                      <c:pt idx="154">
                        <c:v>44682</c:v>
                      </c:pt>
                      <c:pt idx="155">
                        <c:v>44683</c:v>
                      </c:pt>
                      <c:pt idx="156">
                        <c:v>44684</c:v>
                      </c:pt>
                      <c:pt idx="157">
                        <c:v>44685</c:v>
                      </c:pt>
                      <c:pt idx="158">
                        <c:v>44686</c:v>
                      </c:pt>
                      <c:pt idx="159">
                        <c:v>44687</c:v>
                      </c:pt>
                      <c:pt idx="160">
                        <c:v>44688</c:v>
                      </c:pt>
                      <c:pt idx="161">
                        <c:v>44689</c:v>
                      </c:pt>
                      <c:pt idx="162">
                        <c:v>44690</c:v>
                      </c:pt>
                      <c:pt idx="163">
                        <c:v>44691</c:v>
                      </c:pt>
                      <c:pt idx="164">
                        <c:v>44692</c:v>
                      </c:pt>
                      <c:pt idx="165">
                        <c:v>44693</c:v>
                      </c:pt>
                      <c:pt idx="166">
                        <c:v>44694</c:v>
                      </c:pt>
                      <c:pt idx="167">
                        <c:v>44695</c:v>
                      </c:pt>
                      <c:pt idx="168">
                        <c:v>44696</c:v>
                      </c:pt>
                      <c:pt idx="169">
                        <c:v>44697</c:v>
                      </c:pt>
                      <c:pt idx="170">
                        <c:v>44698</c:v>
                      </c:pt>
                      <c:pt idx="171">
                        <c:v>44699</c:v>
                      </c:pt>
                      <c:pt idx="172">
                        <c:v>44700</c:v>
                      </c:pt>
                      <c:pt idx="173">
                        <c:v>44701</c:v>
                      </c:pt>
                      <c:pt idx="174">
                        <c:v>44702</c:v>
                      </c:pt>
                      <c:pt idx="175">
                        <c:v>44703</c:v>
                      </c:pt>
                      <c:pt idx="176">
                        <c:v>44704</c:v>
                      </c:pt>
                      <c:pt idx="177">
                        <c:v>44705</c:v>
                      </c:pt>
                      <c:pt idx="178">
                        <c:v>44706</c:v>
                      </c:pt>
                      <c:pt idx="179">
                        <c:v>44707</c:v>
                      </c:pt>
                      <c:pt idx="180">
                        <c:v>44708</c:v>
                      </c:pt>
                      <c:pt idx="181">
                        <c:v>44709</c:v>
                      </c:pt>
                      <c:pt idx="182">
                        <c:v>44710</c:v>
                      </c:pt>
                      <c:pt idx="183">
                        <c:v>44711</c:v>
                      </c:pt>
                      <c:pt idx="184">
                        <c:v>44712</c:v>
                      </c:pt>
                      <c:pt idx="185">
                        <c:v>44713</c:v>
                      </c:pt>
                      <c:pt idx="186">
                        <c:v>44714</c:v>
                      </c:pt>
                      <c:pt idx="187">
                        <c:v>44715</c:v>
                      </c:pt>
                      <c:pt idx="188">
                        <c:v>44716</c:v>
                      </c:pt>
                      <c:pt idx="189">
                        <c:v>44717</c:v>
                      </c:pt>
                      <c:pt idx="190">
                        <c:v>44718</c:v>
                      </c:pt>
                      <c:pt idx="191">
                        <c:v>44719</c:v>
                      </c:pt>
                      <c:pt idx="192">
                        <c:v>44720</c:v>
                      </c:pt>
                      <c:pt idx="193">
                        <c:v>44721</c:v>
                      </c:pt>
                      <c:pt idx="194">
                        <c:v>44722</c:v>
                      </c:pt>
                      <c:pt idx="195">
                        <c:v>44723</c:v>
                      </c:pt>
                      <c:pt idx="196">
                        <c:v>44724</c:v>
                      </c:pt>
                      <c:pt idx="197">
                        <c:v>44725</c:v>
                      </c:pt>
                      <c:pt idx="198">
                        <c:v>44726</c:v>
                      </c:pt>
                      <c:pt idx="199">
                        <c:v>44727</c:v>
                      </c:pt>
                      <c:pt idx="200">
                        <c:v>44728</c:v>
                      </c:pt>
                      <c:pt idx="201">
                        <c:v>44729</c:v>
                      </c:pt>
                      <c:pt idx="202">
                        <c:v>44730</c:v>
                      </c:pt>
                      <c:pt idx="203">
                        <c:v>44731</c:v>
                      </c:pt>
                      <c:pt idx="204">
                        <c:v>44732</c:v>
                      </c:pt>
                      <c:pt idx="205">
                        <c:v>44733</c:v>
                      </c:pt>
                      <c:pt idx="206">
                        <c:v>44734</c:v>
                      </c:pt>
                      <c:pt idx="207">
                        <c:v>44735</c:v>
                      </c:pt>
                      <c:pt idx="208">
                        <c:v>44736</c:v>
                      </c:pt>
                      <c:pt idx="209">
                        <c:v>44737</c:v>
                      </c:pt>
                      <c:pt idx="210">
                        <c:v>44738</c:v>
                      </c:pt>
                      <c:pt idx="211">
                        <c:v>44739</c:v>
                      </c:pt>
                      <c:pt idx="212">
                        <c:v>44740</c:v>
                      </c:pt>
                      <c:pt idx="213">
                        <c:v>44741</c:v>
                      </c:pt>
                      <c:pt idx="214">
                        <c:v>44742</c:v>
                      </c:pt>
                      <c:pt idx="215">
                        <c:v>44743</c:v>
                      </c:pt>
                      <c:pt idx="216">
                        <c:v>44744</c:v>
                      </c:pt>
                      <c:pt idx="217">
                        <c:v>44745</c:v>
                      </c:pt>
                      <c:pt idx="218">
                        <c:v>44746</c:v>
                      </c:pt>
                      <c:pt idx="219">
                        <c:v>44747</c:v>
                      </c:pt>
                      <c:pt idx="220">
                        <c:v>44748</c:v>
                      </c:pt>
                      <c:pt idx="221">
                        <c:v>44749</c:v>
                      </c:pt>
                      <c:pt idx="222">
                        <c:v>44750</c:v>
                      </c:pt>
                      <c:pt idx="223">
                        <c:v>44751</c:v>
                      </c:pt>
                      <c:pt idx="224">
                        <c:v>44752</c:v>
                      </c:pt>
                      <c:pt idx="225">
                        <c:v>44753</c:v>
                      </c:pt>
                      <c:pt idx="226">
                        <c:v>44754</c:v>
                      </c:pt>
                      <c:pt idx="227">
                        <c:v>44755</c:v>
                      </c:pt>
                      <c:pt idx="228">
                        <c:v>44756</c:v>
                      </c:pt>
                      <c:pt idx="229">
                        <c:v>44757</c:v>
                      </c:pt>
                      <c:pt idx="230">
                        <c:v>44758</c:v>
                      </c:pt>
                      <c:pt idx="231">
                        <c:v>44759</c:v>
                      </c:pt>
                      <c:pt idx="232">
                        <c:v>44760</c:v>
                      </c:pt>
                      <c:pt idx="233">
                        <c:v>44761</c:v>
                      </c:pt>
                      <c:pt idx="234">
                        <c:v>44762</c:v>
                      </c:pt>
                      <c:pt idx="235">
                        <c:v>44763</c:v>
                      </c:pt>
                      <c:pt idx="236">
                        <c:v>44764</c:v>
                      </c:pt>
                      <c:pt idx="237">
                        <c:v>44765</c:v>
                      </c:pt>
                      <c:pt idx="238">
                        <c:v>44766</c:v>
                      </c:pt>
                      <c:pt idx="239">
                        <c:v>44767</c:v>
                      </c:pt>
                      <c:pt idx="240">
                        <c:v>44768</c:v>
                      </c:pt>
                      <c:pt idx="241">
                        <c:v>44769</c:v>
                      </c:pt>
                      <c:pt idx="242">
                        <c:v>44770</c:v>
                      </c:pt>
                      <c:pt idx="243">
                        <c:v>44771</c:v>
                      </c:pt>
                      <c:pt idx="244">
                        <c:v>44772</c:v>
                      </c:pt>
                      <c:pt idx="245">
                        <c:v>44773</c:v>
                      </c:pt>
                      <c:pt idx="246">
                        <c:v>44774</c:v>
                      </c:pt>
                      <c:pt idx="247">
                        <c:v>44775</c:v>
                      </c:pt>
                      <c:pt idx="248">
                        <c:v>44776</c:v>
                      </c:pt>
                      <c:pt idx="249">
                        <c:v>44777</c:v>
                      </c:pt>
                      <c:pt idx="250">
                        <c:v>44778</c:v>
                      </c:pt>
                      <c:pt idx="251">
                        <c:v>44779</c:v>
                      </c:pt>
                      <c:pt idx="252">
                        <c:v>44780</c:v>
                      </c:pt>
                      <c:pt idx="253">
                        <c:v>44781</c:v>
                      </c:pt>
                      <c:pt idx="254">
                        <c:v>44782</c:v>
                      </c:pt>
                      <c:pt idx="255">
                        <c:v>44783</c:v>
                      </c:pt>
                      <c:pt idx="256">
                        <c:v>44784</c:v>
                      </c:pt>
                      <c:pt idx="257">
                        <c:v>44785</c:v>
                      </c:pt>
                      <c:pt idx="258">
                        <c:v>44786</c:v>
                      </c:pt>
                      <c:pt idx="259">
                        <c:v>44787</c:v>
                      </c:pt>
                      <c:pt idx="260">
                        <c:v>44788</c:v>
                      </c:pt>
                      <c:pt idx="261">
                        <c:v>44789</c:v>
                      </c:pt>
                      <c:pt idx="262">
                        <c:v>44790</c:v>
                      </c:pt>
                      <c:pt idx="263">
                        <c:v>44791</c:v>
                      </c:pt>
                      <c:pt idx="264">
                        <c:v>44792</c:v>
                      </c:pt>
                      <c:pt idx="265">
                        <c:v>44793</c:v>
                      </c:pt>
                      <c:pt idx="266">
                        <c:v>44794</c:v>
                      </c:pt>
                      <c:pt idx="267">
                        <c:v>44795</c:v>
                      </c:pt>
                      <c:pt idx="268">
                        <c:v>44796</c:v>
                      </c:pt>
                      <c:pt idx="269">
                        <c:v>44797</c:v>
                      </c:pt>
                      <c:pt idx="270">
                        <c:v>44798</c:v>
                      </c:pt>
                      <c:pt idx="271">
                        <c:v>44799</c:v>
                      </c:pt>
                      <c:pt idx="272">
                        <c:v>44800</c:v>
                      </c:pt>
                      <c:pt idx="273">
                        <c:v>44801</c:v>
                      </c:pt>
                      <c:pt idx="274">
                        <c:v>44802</c:v>
                      </c:pt>
                      <c:pt idx="275">
                        <c:v>44803</c:v>
                      </c:pt>
                      <c:pt idx="276">
                        <c:v>44804</c:v>
                      </c:pt>
                      <c:pt idx="277">
                        <c:v>44805</c:v>
                      </c:pt>
                      <c:pt idx="278">
                        <c:v>44806</c:v>
                      </c:pt>
                      <c:pt idx="279">
                        <c:v>44807</c:v>
                      </c:pt>
                      <c:pt idx="280">
                        <c:v>44808</c:v>
                      </c:pt>
                      <c:pt idx="281">
                        <c:v>44809</c:v>
                      </c:pt>
                      <c:pt idx="282">
                        <c:v>44810</c:v>
                      </c:pt>
                      <c:pt idx="283">
                        <c:v>44811</c:v>
                      </c:pt>
                      <c:pt idx="284">
                        <c:v>44812</c:v>
                      </c:pt>
                      <c:pt idx="285">
                        <c:v>44813</c:v>
                      </c:pt>
                      <c:pt idx="286">
                        <c:v>44814</c:v>
                      </c:pt>
                      <c:pt idx="287">
                        <c:v>44815</c:v>
                      </c:pt>
                      <c:pt idx="288">
                        <c:v>44816</c:v>
                      </c:pt>
                      <c:pt idx="289">
                        <c:v>44817</c:v>
                      </c:pt>
                      <c:pt idx="290">
                        <c:v>44818</c:v>
                      </c:pt>
                      <c:pt idx="291">
                        <c:v>44819</c:v>
                      </c:pt>
                      <c:pt idx="292">
                        <c:v>44820</c:v>
                      </c:pt>
                      <c:pt idx="293">
                        <c:v>44821</c:v>
                      </c:pt>
                      <c:pt idx="294">
                        <c:v>44822</c:v>
                      </c:pt>
                      <c:pt idx="295">
                        <c:v>44823</c:v>
                      </c:pt>
                      <c:pt idx="296">
                        <c:v>44824</c:v>
                      </c:pt>
                      <c:pt idx="297">
                        <c:v>44825</c:v>
                      </c:pt>
                      <c:pt idx="298">
                        <c:v>44826</c:v>
                      </c:pt>
                      <c:pt idx="299">
                        <c:v>44827</c:v>
                      </c:pt>
                      <c:pt idx="300">
                        <c:v>44828</c:v>
                      </c:pt>
                      <c:pt idx="301">
                        <c:v>44829</c:v>
                      </c:pt>
                      <c:pt idx="302">
                        <c:v>44830</c:v>
                      </c:pt>
                      <c:pt idx="303">
                        <c:v>44831</c:v>
                      </c:pt>
                      <c:pt idx="304">
                        <c:v>44832</c:v>
                      </c:pt>
                      <c:pt idx="305">
                        <c:v>44833</c:v>
                      </c:pt>
                      <c:pt idx="306">
                        <c:v>44834</c:v>
                      </c:pt>
                      <c:pt idx="307">
                        <c:v>44835</c:v>
                      </c:pt>
                      <c:pt idx="308">
                        <c:v>44836</c:v>
                      </c:pt>
                      <c:pt idx="309">
                        <c:v>44837</c:v>
                      </c:pt>
                      <c:pt idx="310">
                        <c:v>44838</c:v>
                      </c:pt>
                      <c:pt idx="311">
                        <c:v>44839</c:v>
                      </c:pt>
                      <c:pt idx="312">
                        <c:v>44840</c:v>
                      </c:pt>
                      <c:pt idx="313">
                        <c:v>44841</c:v>
                      </c:pt>
                      <c:pt idx="314">
                        <c:v>44842</c:v>
                      </c:pt>
                      <c:pt idx="315">
                        <c:v>44843</c:v>
                      </c:pt>
                      <c:pt idx="316">
                        <c:v>44844</c:v>
                      </c:pt>
                      <c:pt idx="317">
                        <c:v>44845</c:v>
                      </c:pt>
                      <c:pt idx="318">
                        <c:v>44846</c:v>
                      </c:pt>
                      <c:pt idx="319">
                        <c:v>44847</c:v>
                      </c:pt>
                      <c:pt idx="320">
                        <c:v>44848</c:v>
                      </c:pt>
                      <c:pt idx="321">
                        <c:v>44849</c:v>
                      </c:pt>
                      <c:pt idx="322">
                        <c:v>44850</c:v>
                      </c:pt>
                      <c:pt idx="323">
                        <c:v>44851</c:v>
                      </c:pt>
                      <c:pt idx="324">
                        <c:v>44852</c:v>
                      </c:pt>
                      <c:pt idx="325">
                        <c:v>44853</c:v>
                      </c:pt>
                      <c:pt idx="326">
                        <c:v>44854</c:v>
                      </c:pt>
                      <c:pt idx="327">
                        <c:v>44855</c:v>
                      </c:pt>
                      <c:pt idx="328">
                        <c:v>44856</c:v>
                      </c:pt>
                      <c:pt idx="329">
                        <c:v>44857</c:v>
                      </c:pt>
                      <c:pt idx="330">
                        <c:v>44858</c:v>
                      </c:pt>
                      <c:pt idx="331">
                        <c:v>44859</c:v>
                      </c:pt>
                      <c:pt idx="332">
                        <c:v>44860</c:v>
                      </c:pt>
                      <c:pt idx="333">
                        <c:v>44861</c:v>
                      </c:pt>
                      <c:pt idx="334">
                        <c:v>44862</c:v>
                      </c:pt>
                      <c:pt idx="335">
                        <c:v>44863</c:v>
                      </c:pt>
                      <c:pt idx="336">
                        <c:v>44864</c:v>
                      </c:pt>
                      <c:pt idx="337">
                        <c:v>44865</c:v>
                      </c:pt>
                      <c:pt idx="338">
                        <c:v>44866</c:v>
                      </c:pt>
                      <c:pt idx="339">
                        <c:v>44867</c:v>
                      </c:pt>
                      <c:pt idx="340">
                        <c:v>44868</c:v>
                      </c:pt>
                      <c:pt idx="341">
                        <c:v>44869</c:v>
                      </c:pt>
                      <c:pt idx="342">
                        <c:v>44870</c:v>
                      </c:pt>
                      <c:pt idx="343">
                        <c:v>44871</c:v>
                      </c:pt>
                      <c:pt idx="344">
                        <c:v>44872</c:v>
                      </c:pt>
                      <c:pt idx="345">
                        <c:v>44873</c:v>
                      </c:pt>
                      <c:pt idx="346">
                        <c:v>44874</c:v>
                      </c:pt>
                      <c:pt idx="347">
                        <c:v>44875</c:v>
                      </c:pt>
                      <c:pt idx="348">
                        <c:v>44876</c:v>
                      </c:pt>
                      <c:pt idx="349">
                        <c:v>44877</c:v>
                      </c:pt>
                      <c:pt idx="350">
                        <c:v>44878</c:v>
                      </c:pt>
                      <c:pt idx="351">
                        <c:v>44879</c:v>
                      </c:pt>
                      <c:pt idx="352">
                        <c:v>44880</c:v>
                      </c:pt>
                      <c:pt idx="353">
                        <c:v>44881</c:v>
                      </c:pt>
                      <c:pt idx="354">
                        <c:v>44882</c:v>
                      </c:pt>
                      <c:pt idx="355">
                        <c:v>44883</c:v>
                      </c:pt>
                      <c:pt idx="356">
                        <c:v>44884</c:v>
                      </c:pt>
                      <c:pt idx="357">
                        <c:v>44885</c:v>
                      </c:pt>
                      <c:pt idx="358">
                        <c:v>44886</c:v>
                      </c:pt>
                      <c:pt idx="359">
                        <c:v>44887</c:v>
                      </c:pt>
                      <c:pt idx="360">
                        <c:v>44888</c:v>
                      </c:pt>
                      <c:pt idx="361">
                        <c:v>44889</c:v>
                      </c:pt>
                      <c:pt idx="362">
                        <c:v>44890</c:v>
                      </c:pt>
                      <c:pt idx="363">
                        <c:v>44891</c:v>
                      </c:pt>
                      <c:pt idx="364">
                        <c:v>44892</c:v>
                      </c:pt>
                      <c:pt idx="365">
                        <c:v>44893</c:v>
                      </c:pt>
                      <c:pt idx="366">
                        <c:v>44894</c:v>
                      </c:pt>
                      <c:pt idx="367">
                        <c:v>44895</c:v>
                      </c:pt>
                      <c:pt idx="368">
                        <c:v>44896</c:v>
                      </c:pt>
                      <c:pt idx="369">
                        <c:v>44897</c:v>
                      </c:pt>
                      <c:pt idx="370">
                        <c:v>44898</c:v>
                      </c:pt>
                      <c:pt idx="371">
                        <c:v>44899</c:v>
                      </c:pt>
                      <c:pt idx="372">
                        <c:v>44900</c:v>
                      </c:pt>
                      <c:pt idx="373">
                        <c:v>44901</c:v>
                      </c:pt>
                      <c:pt idx="374">
                        <c:v>44902</c:v>
                      </c:pt>
                      <c:pt idx="375">
                        <c:v>44903</c:v>
                      </c:pt>
                      <c:pt idx="376">
                        <c:v>44904</c:v>
                      </c:pt>
                      <c:pt idx="377">
                        <c:v>44905</c:v>
                      </c:pt>
                      <c:pt idx="378">
                        <c:v>44906</c:v>
                      </c:pt>
                      <c:pt idx="379">
                        <c:v>44907</c:v>
                      </c:pt>
                      <c:pt idx="380">
                        <c:v>44908</c:v>
                      </c:pt>
                      <c:pt idx="381">
                        <c:v>44909</c:v>
                      </c:pt>
                      <c:pt idx="382">
                        <c:v>44910</c:v>
                      </c:pt>
                      <c:pt idx="383">
                        <c:v>44911</c:v>
                      </c:pt>
                      <c:pt idx="384">
                        <c:v>44912</c:v>
                      </c:pt>
                      <c:pt idx="385">
                        <c:v>44913</c:v>
                      </c:pt>
                      <c:pt idx="386">
                        <c:v>44914</c:v>
                      </c:pt>
                      <c:pt idx="387">
                        <c:v>44915</c:v>
                      </c:pt>
                      <c:pt idx="388">
                        <c:v>44916</c:v>
                      </c:pt>
                      <c:pt idx="389">
                        <c:v>44917</c:v>
                      </c:pt>
                      <c:pt idx="390">
                        <c:v>44918</c:v>
                      </c:pt>
                      <c:pt idx="391">
                        <c:v>44919</c:v>
                      </c:pt>
                      <c:pt idx="392">
                        <c:v>44920</c:v>
                      </c:pt>
                      <c:pt idx="393">
                        <c:v>44921</c:v>
                      </c:pt>
                      <c:pt idx="394">
                        <c:v>44922</c:v>
                      </c:pt>
                      <c:pt idx="395">
                        <c:v>44923</c:v>
                      </c:pt>
                      <c:pt idx="396">
                        <c:v>44924</c:v>
                      </c:pt>
                      <c:pt idx="397">
                        <c:v>44925</c:v>
                      </c:pt>
                      <c:pt idx="398">
                        <c:v>44926</c:v>
                      </c:pt>
                      <c:pt idx="399">
                        <c:v>44927</c:v>
                      </c:pt>
                      <c:pt idx="400">
                        <c:v>44928</c:v>
                      </c:pt>
                      <c:pt idx="401">
                        <c:v>44929</c:v>
                      </c:pt>
                      <c:pt idx="402">
                        <c:v>44930</c:v>
                      </c:pt>
                      <c:pt idx="403">
                        <c:v>44931</c:v>
                      </c:pt>
                      <c:pt idx="404">
                        <c:v>44932</c:v>
                      </c:pt>
                      <c:pt idx="405">
                        <c:v>44933</c:v>
                      </c:pt>
                      <c:pt idx="406">
                        <c:v>44934</c:v>
                      </c:pt>
                      <c:pt idx="407">
                        <c:v>44935</c:v>
                      </c:pt>
                      <c:pt idx="408">
                        <c:v>44936</c:v>
                      </c:pt>
                      <c:pt idx="409">
                        <c:v>44937</c:v>
                      </c:pt>
                      <c:pt idx="410">
                        <c:v>44938</c:v>
                      </c:pt>
                      <c:pt idx="411">
                        <c:v>44939</c:v>
                      </c:pt>
                      <c:pt idx="412">
                        <c:v>44940</c:v>
                      </c:pt>
                      <c:pt idx="413">
                        <c:v>44941</c:v>
                      </c:pt>
                      <c:pt idx="414">
                        <c:v>44942</c:v>
                      </c:pt>
                      <c:pt idx="415">
                        <c:v>44943</c:v>
                      </c:pt>
                      <c:pt idx="416">
                        <c:v>44944</c:v>
                      </c:pt>
                      <c:pt idx="417">
                        <c:v>44945</c:v>
                      </c:pt>
                      <c:pt idx="418">
                        <c:v>44946</c:v>
                      </c:pt>
                      <c:pt idx="419">
                        <c:v>44947</c:v>
                      </c:pt>
                      <c:pt idx="420">
                        <c:v>44948</c:v>
                      </c:pt>
                      <c:pt idx="421">
                        <c:v>44949</c:v>
                      </c:pt>
                      <c:pt idx="422">
                        <c:v>44950</c:v>
                      </c:pt>
                      <c:pt idx="423">
                        <c:v>44951</c:v>
                      </c:pt>
                      <c:pt idx="424">
                        <c:v>44952</c:v>
                      </c:pt>
                      <c:pt idx="425">
                        <c:v>44953</c:v>
                      </c:pt>
                      <c:pt idx="426">
                        <c:v>44954</c:v>
                      </c:pt>
                      <c:pt idx="427">
                        <c:v>44955</c:v>
                      </c:pt>
                      <c:pt idx="428">
                        <c:v>44956</c:v>
                      </c:pt>
                      <c:pt idx="429">
                        <c:v>44957</c:v>
                      </c:pt>
                      <c:pt idx="430">
                        <c:v>44958</c:v>
                      </c:pt>
                      <c:pt idx="431">
                        <c:v>44959</c:v>
                      </c:pt>
                      <c:pt idx="432">
                        <c:v>44960</c:v>
                      </c:pt>
                      <c:pt idx="433">
                        <c:v>44961</c:v>
                      </c:pt>
                      <c:pt idx="434">
                        <c:v>44962</c:v>
                      </c:pt>
                      <c:pt idx="435">
                        <c:v>44963</c:v>
                      </c:pt>
                      <c:pt idx="436">
                        <c:v>44964</c:v>
                      </c:pt>
                      <c:pt idx="437">
                        <c:v>44965</c:v>
                      </c:pt>
                      <c:pt idx="438">
                        <c:v>44966</c:v>
                      </c:pt>
                      <c:pt idx="439">
                        <c:v>44967</c:v>
                      </c:pt>
                      <c:pt idx="440">
                        <c:v>44968</c:v>
                      </c:pt>
                      <c:pt idx="441">
                        <c:v>44969</c:v>
                      </c:pt>
                      <c:pt idx="442">
                        <c:v>44970</c:v>
                      </c:pt>
                      <c:pt idx="443">
                        <c:v>44971</c:v>
                      </c:pt>
                      <c:pt idx="444">
                        <c:v>44972</c:v>
                      </c:pt>
                      <c:pt idx="445">
                        <c:v>44973</c:v>
                      </c:pt>
                      <c:pt idx="446">
                        <c:v>44974</c:v>
                      </c:pt>
                      <c:pt idx="447">
                        <c:v>44975</c:v>
                      </c:pt>
                      <c:pt idx="448">
                        <c:v>44976</c:v>
                      </c:pt>
                      <c:pt idx="449">
                        <c:v>44977</c:v>
                      </c:pt>
                      <c:pt idx="450">
                        <c:v>44978</c:v>
                      </c:pt>
                      <c:pt idx="451">
                        <c:v>44979</c:v>
                      </c:pt>
                      <c:pt idx="452">
                        <c:v>44980</c:v>
                      </c:pt>
                      <c:pt idx="453">
                        <c:v>44981</c:v>
                      </c:pt>
                      <c:pt idx="454">
                        <c:v>44982</c:v>
                      </c:pt>
                      <c:pt idx="455">
                        <c:v>44983</c:v>
                      </c:pt>
                      <c:pt idx="456">
                        <c:v>44984</c:v>
                      </c:pt>
                      <c:pt idx="457">
                        <c:v>44985</c:v>
                      </c:pt>
                      <c:pt idx="458">
                        <c:v>44986</c:v>
                      </c:pt>
                      <c:pt idx="459">
                        <c:v>44987</c:v>
                      </c:pt>
                      <c:pt idx="460">
                        <c:v>44988</c:v>
                      </c:pt>
                      <c:pt idx="461">
                        <c:v>44989</c:v>
                      </c:pt>
                      <c:pt idx="462">
                        <c:v>44990</c:v>
                      </c:pt>
                      <c:pt idx="463">
                        <c:v>44991</c:v>
                      </c:pt>
                      <c:pt idx="464">
                        <c:v>44992</c:v>
                      </c:pt>
                      <c:pt idx="465">
                        <c:v>44993</c:v>
                      </c:pt>
                      <c:pt idx="466">
                        <c:v>44994</c:v>
                      </c:pt>
                      <c:pt idx="467">
                        <c:v>44995</c:v>
                      </c:pt>
                      <c:pt idx="468">
                        <c:v>44996</c:v>
                      </c:pt>
                      <c:pt idx="469">
                        <c:v>44997</c:v>
                      </c:pt>
                      <c:pt idx="470">
                        <c:v>44998</c:v>
                      </c:pt>
                      <c:pt idx="471">
                        <c:v>44999</c:v>
                      </c:pt>
                      <c:pt idx="472">
                        <c:v>45000</c:v>
                      </c:pt>
                      <c:pt idx="473">
                        <c:v>45001</c:v>
                      </c:pt>
                      <c:pt idx="474">
                        <c:v>45002</c:v>
                      </c:pt>
                      <c:pt idx="475">
                        <c:v>45003</c:v>
                      </c:pt>
                      <c:pt idx="476">
                        <c:v>45004</c:v>
                      </c:pt>
                      <c:pt idx="477">
                        <c:v>45005</c:v>
                      </c:pt>
                      <c:pt idx="478">
                        <c:v>45006</c:v>
                      </c:pt>
                      <c:pt idx="479">
                        <c:v>45007</c:v>
                      </c:pt>
                      <c:pt idx="480">
                        <c:v>45008</c:v>
                      </c:pt>
                      <c:pt idx="481">
                        <c:v>45009</c:v>
                      </c:pt>
                      <c:pt idx="482">
                        <c:v>45010</c:v>
                      </c:pt>
                      <c:pt idx="483">
                        <c:v>45011</c:v>
                      </c:pt>
                      <c:pt idx="484">
                        <c:v>45012</c:v>
                      </c:pt>
                      <c:pt idx="485">
                        <c:v>45013</c:v>
                      </c:pt>
                      <c:pt idx="486">
                        <c:v>45014</c:v>
                      </c:pt>
                      <c:pt idx="487">
                        <c:v>45015</c:v>
                      </c:pt>
                      <c:pt idx="488">
                        <c:v>45016</c:v>
                      </c:pt>
                      <c:pt idx="489">
                        <c:v>45017</c:v>
                      </c:pt>
                      <c:pt idx="490">
                        <c:v>45018</c:v>
                      </c:pt>
                      <c:pt idx="491">
                        <c:v>45019</c:v>
                      </c:pt>
                      <c:pt idx="492">
                        <c:v>45020</c:v>
                      </c:pt>
                      <c:pt idx="493">
                        <c:v>45021</c:v>
                      </c:pt>
                      <c:pt idx="494">
                        <c:v>45022</c:v>
                      </c:pt>
                      <c:pt idx="495">
                        <c:v>45023</c:v>
                      </c:pt>
                      <c:pt idx="496">
                        <c:v>45024</c:v>
                      </c:pt>
                      <c:pt idx="497">
                        <c:v>45025</c:v>
                      </c:pt>
                      <c:pt idx="498">
                        <c:v>45026</c:v>
                      </c:pt>
                      <c:pt idx="499">
                        <c:v>45027</c:v>
                      </c:pt>
                      <c:pt idx="500">
                        <c:v>45028</c:v>
                      </c:pt>
                      <c:pt idx="501">
                        <c:v>45029</c:v>
                      </c:pt>
                      <c:pt idx="502">
                        <c:v>45030</c:v>
                      </c:pt>
                      <c:pt idx="503">
                        <c:v>45031</c:v>
                      </c:pt>
                      <c:pt idx="504">
                        <c:v>45032</c:v>
                      </c:pt>
                      <c:pt idx="505">
                        <c:v>45033</c:v>
                      </c:pt>
                      <c:pt idx="506">
                        <c:v>45034</c:v>
                      </c:pt>
                      <c:pt idx="507">
                        <c:v>45035</c:v>
                      </c:pt>
                      <c:pt idx="508">
                        <c:v>45036</c:v>
                      </c:pt>
                      <c:pt idx="509">
                        <c:v>45037</c:v>
                      </c:pt>
                      <c:pt idx="510">
                        <c:v>45038</c:v>
                      </c:pt>
                      <c:pt idx="511">
                        <c:v>45039</c:v>
                      </c:pt>
                      <c:pt idx="512">
                        <c:v>45040</c:v>
                      </c:pt>
                      <c:pt idx="513">
                        <c:v>45041</c:v>
                      </c:pt>
                      <c:pt idx="514">
                        <c:v>45042</c:v>
                      </c:pt>
                      <c:pt idx="515">
                        <c:v>45043</c:v>
                      </c:pt>
                      <c:pt idx="516">
                        <c:v>45044</c:v>
                      </c:pt>
                      <c:pt idx="517">
                        <c:v>45045</c:v>
                      </c:pt>
                      <c:pt idx="518">
                        <c:v>45046</c:v>
                      </c:pt>
                      <c:pt idx="519">
                        <c:v>45047</c:v>
                      </c:pt>
                      <c:pt idx="520">
                        <c:v>45048</c:v>
                      </c:pt>
                      <c:pt idx="521">
                        <c:v>45049</c:v>
                      </c:pt>
                      <c:pt idx="522">
                        <c:v>45050</c:v>
                      </c:pt>
                      <c:pt idx="523">
                        <c:v>45051</c:v>
                      </c:pt>
                      <c:pt idx="524">
                        <c:v>45052</c:v>
                      </c:pt>
                      <c:pt idx="525">
                        <c:v>45053</c:v>
                      </c:pt>
                      <c:pt idx="526">
                        <c:v>45054</c:v>
                      </c:pt>
                      <c:pt idx="527">
                        <c:v>45055</c:v>
                      </c:pt>
                      <c:pt idx="528">
                        <c:v>45056</c:v>
                      </c:pt>
                      <c:pt idx="529">
                        <c:v>45057</c:v>
                      </c:pt>
                      <c:pt idx="530">
                        <c:v>45058</c:v>
                      </c:pt>
                      <c:pt idx="531">
                        <c:v>45059</c:v>
                      </c:pt>
                      <c:pt idx="532">
                        <c:v>45060</c:v>
                      </c:pt>
                      <c:pt idx="533">
                        <c:v>45061</c:v>
                      </c:pt>
                      <c:pt idx="534">
                        <c:v>45062</c:v>
                      </c:pt>
                      <c:pt idx="535">
                        <c:v>45063</c:v>
                      </c:pt>
                      <c:pt idx="536">
                        <c:v>45064</c:v>
                      </c:pt>
                      <c:pt idx="537">
                        <c:v>45065</c:v>
                      </c:pt>
                      <c:pt idx="538">
                        <c:v>45066</c:v>
                      </c:pt>
                      <c:pt idx="539">
                        <c:v>45067</c:v>
                      </c:pt>
                      <c:pt idx="540">
                        <c:v>45068</c:v>
                      </c:pt>
                      <c:pt idx="541">
                        <c:v>45069</c:v>
                      </c:pt>
                      <c:pt idx="542">
                        <c:v>45070</c:v>
                      </c:pt>
                      <c:pt idx="543">
                        <c:v>45071</c:v>
                      </c:pt>
                      <c:pt idx="544">
                        <c:v>45072</c:v>
                      </c:pt>
                      <c:pt idx="545">
                        <c:v>45073</c:v>
                      </c:pt>
                      <c:pt idx="546">
                        <c:v>45074</c:v>
                      </c:pt>
                      <c:pt idx="547">
                        <c:v>45075</c:v>
                      </c:pt>
                      <c:pt idx="548">
                        <c:v>45076</c:v>
                      </c:pt>
                      <c:pt idx="549">
                        <c:v>45077</c:v>
                      </c:pt>
                      <c:pt idx="550">
                        <c:v>45078</c:v>
                      </c:pt>
                      <c:pt idx="551">
                        <c:v>45079</c:v>
                      </c:pt>
                      <c:pt idx="552">
                        <c:v>45080</c:v>
                      </c:pt>
                      <c:pt idx="553">
                        <c:v>45081</c:v>
                      </c:pt>
                      <c:pt idx="554">
                        <c:v>45082</c:v>
                      </c:pt>
                      <c:pt idx="555">
                        <c:v>45083</c:v>
                      </c:pt>
                      <c:pt idx="556">
                        <c:v>45084</c:v>
                      </c:pt>
                      <c:pt idx="557">
                        <c:v>45085</c:v>
                      </c:pt>
                      <c:pt idx="558">
                        <c:v>45086</c:v>
                      </c:pt>
                      <c:pt idx="559">
                        <c:v>45087</c:v>
                      </c:pt>
                      <c:pt idx="560">
                        <c:v>45088</c:v>
                      </c:pt>
                      <c:pt idx="561">
                        <c:v>45089</c:v>
                      </c:pt>
                      <c:pt idx="562">
                        <c:v>45090</c:v>
                      </c:pt>
                      <c:pt idx="563">
                        <c:v>45091</c:v>
                      </c:pt>
                      <c:pt idx="564">
                        <c:v>45092</c:v>
                      </c:pt>
                      <c:pt idx="565">
                        <c:v>45093</c:v>
                      </c:pt>
                      <c:pt idx="566">
                        <c:v>45094</c:v>
                      </c:pt>
                      <c:pt idx="567">
                        <c:v>45095</c:v>
                      </c:pt>
                      <c:pt idx="568">
                        <c:v>45096</c:v>
                      </c:pt>
                      <c:pt idx="569">
                        <c:v>45097</c:v>
                      </c:pt>
                      <c:pt idx="570">
                        <c:v>45098</c:v>
                      </c:pt>
                      <c:pt idx="571">
                        <c:v>45099</c:v>
                      </c:pt>
                      <c:pt idx="572">
                        <c:v>45100</c:v>
                      </c:pt>
                      <c:pt idx="573">
                        <c:v>45101</c:v>
                      </c:pt>
                      <c:pt idx="574">
                        <c:v>45102</c:v>
                      </c:pt>
                      <c:pt idx="575">
                        <c:v>45103</c:v>
                      </c:pt>
                      <c:pt idx="576">
                        <c:v>45104</c:v>
                      </c:pt>
                      <c:pt idx="577">
                        <c:v>45105</c:v>
                      </c:pt>
                      <c:pt idx="578">
                        <c:v>45106</c:v>
                      </c:pt>
                      <c:pt idx="579">
                        <c:v>45107</c:v>
                      </c:pt>
                      <c:pt idx="580">
                        <c:v>45108</c:v>
                      </c:pt>
                      <c:pt idx="581">
                        <c:v>45109</c:v>
                      </c:pt>
                      <c:pt idx="582">
                        <c:v>45110</c:v>
                      </c:pt>
                      <c:pt idx="583">
                        <c:v>45111</c:v>
                      </c:pt>
                      <c:pt idx="584">
                        <c:v>45112</c:v>
                      </c:pt>
                      <c:pt idx="585">
                        <c:v>45113</c:v>
                      </c:pt>
                      <c:pt idx="586">
                        <c:v>45114</c:v>
                      </c:pt>
                      <c:pt idx="587">
                        <c:v>45115</c:v>
                      </c:pt>
                      <c:pt idx="588">
                        <c:v>45116</c:v>
                      </c:pt>
                      <c:pt idx="589">
                        <c:v>45117</c:v>
                      </c:pt>
                      <c:pt idx="590">
                        <c:v>45118</c:v>
                      </c:pt>
                      <c:pt idx="591">
                        <c:v>45119</c:v>
                      </c:pt>
                      <c:pt idx="592">
                        <c:v>45120</c:v>
                      </c:pt>
                      <c:pt idx="593">
                        <c:v>45121</c:v>
                      </c:pt>
                      <c:pt idx="594">
                        <c:v>45122</c:v>
                      </c:pt>
                      <c:pt idx="595">
                        <c:v>45123</c:v>
                      </c:pt>
                      <c:pt idx="596">
                        <c:v>45124</c:v>
                      </c:pt>
                      <c:pt idx="597">
                        <c:v>45125</c:v>
                      </c:pt>
                      <c:pt idx="598">
                        <c:v>45126</c:v>
                      </c:pt>
                      <c:pt idx="599">
                        <c:v>45127</c:v>
                      </c:pt>
                      <c:pt idx="600">
                        <c:v>45128</c:v>
                      </c:pt>
                      <c:pt idx="601">
                        <c:v>45129</c:v>
                      </c:pt>
                      <c:pt idx="602">
                        <c:v>45130</c:v>
                      </c:pt>
                      <c:pt idx="603">
                        <c:v>45131</c:v>
                      </c:pt>
                      <c:pt idx="604">
                        <c:v>45132</c:v>
                      </c:pt>
                      <c:pt idx="605">
                        <c:v>45133</c:v>
                      </c:pt>
                      <c:pt idx="606">
                        <c:v>45134</c:v>
                      </c:pt>
                      <c:pt idx="607">
                        <c:v>45135</c:v>
                      </c:pt>
                      <c:pt idx="608">
                        <c:v>45136</c:v>
                      </c:pt>
                      <c:pt idx="609">
                        <c:v>45137</c:v>
                      </c:pt>
                      <c:pt idx="610">
                        <c:v>45138</c:v>
                      </c:pt>
                      <c:pt idx="611">
                        <c:v>45139</c:v>
                      </c:pt>
                      <c:pt idx="612">
                        <c:v>45140</c:v>
                      </c:pt>
                      <c:pt idx="613">
                        <c:v>45141</c:v>
                      </c:pt>
                      <c:pt idx="614">
                        <c:v>45142</c:v>
                      </c:pt>
                      <c:pt idx="615">
                        <c:v>45143</c:v>
                      </c:pt>
                      <c:pt idx="616">
                        <c:v>45144</c:v>
                      </c:pt>
                      <c:pt idx="617">
                        <c:v>45145</c:v>
                      </c:pt>
                      <c:pt idx="618">
                        <c:v>45146</c:v>
                      </c:pt>
                      <c:pt idx="619">
                        <c:v>45147</c:v>
                      </c:pt>
                      <c:pt idx="620">
                        <c:v>45148</c:v>
                      </c:pt>
                      <c:pt idx="621">
                        <c:v>45149</c:v>
                      </c:pt>
                      <c:pt idx="622">
                        <c:v>45150</c:v>
                      </c:pt>
                      <c:pt idx="623">
                        <c:v>45151</c:v>
                      </c:pt>
                      <c:pt idx="624">
                        <c:v>45152</c:v>
                      </c:pt>
                      <c:pt idx="625">
                        <c:v>45153</c:v>
                      </c:pt>
                      <c:pt idx="626">
                        <c:v>45154</c:v>
                      </c:pt>
                      <c:pt idx="627">
                        <c:v>45155</c:v>
                      </c:pt>
                      <c:pt idx="628">
                        <c:v>45156</c:v>
                      </c:pt>
                      <c:pt idx="629">
                        <c:v>45157</c:v>
                      </c:pt>
                      <c:pt idx="630">
                        <c:v>45158</c:v>
                      </c:pt>
                      <c:pt idx="631">
                        <c:v>45159</c:v>
                      </c:pt>
                      <c:pt idx="632">
                        <c:v>45160</c:v>
                      </c:pt>
                      <c:pt idx="633">
                        <c:v>45161</c:v>
                      </c:pt>
                      <c:pt idx="634">
                        <c:v>45162</c:v>
                      </c:pt>
                      <c:pt idx="635">
                        <c:v>45163</c:v>
                      </c:pt>
                      <c:pt idx="636">
                        <c:v>45164</c:v>
                      </c:pt>
                      <c:pt idx="637">
                        <c:v>45165</c:v>
                      </c:pt>
                      <c:pt idx="638">
                        <c:v>45166</c:v>
                      </c:pt>
                      <c:pt idx="639">
                        <c:v>45167</c:v>
                      </c:pt>
                      <c:pt idx="640">
                        <c:v>45168</c:v>
                      </c:pt>
                      <c:pt idx="641">
                        <c:v>45169</c:v>
                      </c:pt>
                      <c:pt idx="642">
                        <c:v>45170</c:v>
                      </c:pt>
                      <c:pt idx="643">
                        <c:v>45171</c:v>
                      </c:pt>
                      <c:pt idx="644">
                        <c:v>45172</c:v>
                      </c:pt>
                      <c:pt idx="645">
                        <c:v>45173</c:v>
                      </c:pt>
                      <c:pt idx="646">
                        <c:v>45174</c:v>
                      </c:pt>
                      <c:pt idx="647">
                        <c:v>45175</c:v>
                      </c:pt>
                      <c:pt idx="648">
                        <c:v>45176</c:v>
                      </c:pt>
                      <c:pt idx="649">
                        <c:v>45177</c:v>
                      </c:pt>
                      <c:pt idx="650">
                        <c:v>45178</c:v>
                      </c:pt>
                      <c:pt idx="651">
                        <c:v>45179</c:v>
                      </c:pt>
                      <c:pt idx="652">
                        <c:v>45180</c:v>
                      </c:pt>
                      <c:pt idx="653">
                        <c:v>45181</c:v>
                      </c:pt>
                      <c:pt idx="654">
                        <c:v>45182</c:v>
                      </c:pt>
                      <c:pt idx="655">
                        <c:v>45183</c:v>
                      </c:pt>
                      <c:pt idx="656">
                        <c:v>45184</c:v>
                      </c:pt>
                      <c:pt idx="657">
                        <c:v>45185</c:v>
                      </c:pt>
                      <c:pt idx="658">
                        <c:v>45186</c:v>
                      </c:pt>
                      <c:pt idx="659">
                        <c:v>45187</c:v>
                      </c:pt>
                      <c:pt idx="660">
                        <c:v>45188</c:v>
                      </c:pt>
                      <c:pt idx="661">
                        <c:v>45189</c:v>
                      </c:pt>
                      <c:pt idx="662">
                        <c:v>45190</c:v>
                      </c:pt>
                      <c:pt idx="663">
                        <c:v>45191</c:v>
                      </c:pt>
                      <c:pt idx="664">
                        <c:v>45192</c:v>
                      </c:pt>
                      <c:pt idx="665">
                        <c:v>45193</c:v>
                      </c:pt>
                      <c:pt idx="666">
                        <c:v>45194</c:v>
                      </c:pt>
                      <c:pt idx="667">
                        <c:v>45195</c:v>
                      </c:pt>
                      <c:pt idx="668">
                        <c:v>45196</c:v>
                      </c:pt>
                      <c:pt idx="669">
                        <c:v>45197</c:v>
                      </c:pt>
                      <c:pt idx="670">
                        <c:v>45198</c:v>
                      </c:pt>
                      <c:pt idx="671">
                        <c:v>45199</c:v>
                      </c:pt>
                      <c:pt idx="672">
                        <c:v>45200</c:v>
                      </c:pt>
                      <c:pt idx="673">
                        <c:v>45201</c:v>
                      </c:pt>
                      <c:pt idx="674">
                        <c:v>45202</c:v>
                      </c:pt>
                      <c:pt idx="675">
                        <c:v>45203</c:v>
                      </c:pt>
                      <c:pt idx="676">
                        <c:v>45204</c:v>
                      </c:pt>
                      <c:pt idx="677">
                        <c:v>45205</c:v>
                      </c:pt>
                      <c:pt idx="678">
                        <c:v>45206</c:v>
                      </c:pt>
                      <c:pt idx="679">
                        <c:v>45207</c:v>
                      </c:pt>
                      <c:pt idx="680">
                        <c:v>45208</c:v>
                      </c:pt>
                      <c:pt idx="681">
                        <c:v>45209</c:v>
                      </c:pt>
                      <c:pt idx="682">
                        <c:v>45210</c:v>
                      </c:pt>
                      <c:pt idx="683">
                        <c:v>45211</c:v>
                      </c:pt>
                      <c:pt idx="684">
                        <c:v>45212</c:v>
                      </c:pt>
                      <c:pt idx="685">
                        <c:v>45213</c:v>
                      </c:pt>
                      <c:pt idx="686">
                        <c:v>45214</c:v>
                      </c:pt>
                      <c:pt idx="687">
                        <c:v>45215</c:v>
                      </c:pt>
                      <c:pt idx="688">
                        <c:v>45216</c:v>
                      </c:pt>
                      <c:pt idx="689">
                        <c:v>45217</c:v>
                      </c:pt>
                      <c:pt idx="690">
                        <c:v>45218</c:v>
                      </c:pt>
                      <c:pt idx="691">
                        <c:v>45219</c:v>
                      </c:pt>
                      <c:pt idx="692">
                        <c:v>45220</c:v>
                      </c:pt>
                      <c:pt idx="693">
                        <c:v>45221</c:v>
                      </c:pt>
                      <c:pt idx="694">
                        <c:v>45222</c:v>
                      </c:pt>
                      <c:pt idx="695">
                        <c:v>45223</c:v>
                      </c:pt>
                      <c:pt idx="696">
                        <c:v>45224</c:v>
                      </c:pt>
                      <c:pt idx="697">
                        <c:v>45225</c:v>
                      </c:pt>
                      <c:pt idx="698">
                        <c:v>45226</c:v>
                      </c:pt>
                      <c:pt idx="699">
                        <c:v>45227</c:v>
                      </c:pt>
                      <c:pt idx="700">
                        <c:v>45228</c:v>
                      </c:pt>
                      <c:pt idx="701">
                        <c:v>45229</c:v>
                      </c:pt>
                      <c:pt idx="702">
                        <c:v>45230</c:v>
                      </c:pt>
                      <c:pt idx="703">
                        <c:v>45231</c:v>
                      </c:pt>
                      <c:pt idx="704">
                        <c:v>45232</c:v>
                      </c:pt>
                      <c:pt idx="705">
                        <c:v>45233</c:v>
                      </c:pt>
                      <c:pt idx="706">
                        <c:v>45234</c:v>
                      </c:pt>
                      <c:pt idx="707">
                        <c:v>45235</c:v>
                      </c:pt>
                      <c:pt idx="708">
                        <c:v>45236</c:v>
                      </c:pt>
                      <c:pt idx="709">
                        <c:v>45237</c:v>
                      </c:pt>
                      <c:pt idx="710">
                        <c:v>45238</c:v>
                      </c:pt>
                      <c:pt idx="711">
                        <c:v>45239</c:v>
                      </c:pt>
                      <c:pt idx="712">
                        <c:v>45240</c:v>
                      </c:pt>
                      <c:pt idx="713">
                        <c:v>45241</c:v>
                      </c:pt>
                      <c:pt idx="714">
                        <c:v>45242</c:v>
                      </c:pt>
                      <c:pt idx="715">
                        <c:v>45243</c:v>
                      </c:pt>
                      <c:pt idx="716">
                        <c:v>45244</c:v>
                      </c:pt>
                      <c:pt idx="717">
                        <c:v>45245</c:v>
                      </c:pt>
                      <c:pt idx="718">
                        <c:v>45246</c:v>
                      </c:pt>
                      <c:pt idx="719">
                        <c:v>45247</c:v>
                      </c:pt>
                      <c:pt idx="720">
                        <c:v>45248</c:v>
                      </c:pt>
                      <c:pt idx="721">
                        <c:v>45249</c:v>
                      </c:pt>
                      <c:pt idx="722">
                        <c:v>45250</c:v>
                      </c:pt>
                      <c:pt idx="723">
                        <c:v>45251</c:v>
                      </c:pt>
                      <c:pt idx="724">
                        <c:v>45252</c:v>
                      </c:pt>
                      <c:pt idx="725">
                        <c:v>45253</c:v>
                      </c:pt>
                      <c:pt idx="726">
                        <c:v>45254</c:v>
                      </c:pt>
                      <c:pt idx="727">
                        <c:v>45255</c:v>
                      </c:pt>
                      <c:pt idx="728">
                        <c:v>45256</c:v>
                      </c:pt>
                      <c:pt idx="729">
                        <c:v>45257</c:v>
                      </c:pt>
                      <c:pt idx="730">
                        <c:v>45258</c:v>
                      </c:pt>
                      <c:pt idx="731">
                        <c:v>45259</c:v>
                      </c:pt>
                      <c:pt idx="732">
                        <c:v>45260</c:v>
                      </c:pt>
                      <c:pt idx="733">
                        <c:v>45261</c:v>
                      </c:pt>
                      <c:pt idx="734">
                        <c:v>45262</c:v>
                      </c:pt>
                      <c:pt idx="735">
                        <c:v>45263</c:v>
                      </c:pt>
                      <c:pt idx="736">
                        <c:v>45264</c:v>
                      </c:pt>
                      <c:pt idx="737">
                        <c:v>45265</c:v>
                      </c:pt>
                      <c:pt idx="738">
                        <c:v>45266</c:v>
                      </c:pt>
                      <c:pt idx="739">
                        <c:v>45267</c:v>
                      </c:pt>
                      <c:pt idx="740">
                        <c:v>45268</c:v>
                      </c:pt>
                      <c:pt idx="741">
                        <c:v>45269</c:v>
                      </c:pt>
                      <c:pt idx="742">
                        <c:v>45270</c:v>
                      </c:pt>
                      <c:pt idx="743">
                        <c:v>45271</c:v>
                      </c:pt>
                      <c:pt idx="744">
                        <c:v>45272</c:v>
                      </c:pt>
                      <c:pt idx="745">
                        <c:v>45273</c:v>
                      </c:pt>
                      <c:pt idx="746">
                        <c:v>45274</c:v>
                      </c:pt>
                      <c:pt idx="747">
                        <c:v>45275</c:v>
                      </c:pt>
                      <c:pt idx="748">
                        <c:v>45276</c:v>
                      </c:pt>
                      <c:pt idx="749">
                        <c:v>45277</c:v>
                      </c:pt>
                      <c:pt idx="750">
                        <c:v>45278</c:v>
                      </c:pt>
                      <c:pt idx="751">
                        <c:v>45279</c:v>
                      </c:pt>
                      <c:pt idx="752">
                        <c:v>45280</c:v>
                      </c:pt>
                      <c:pt idx="753">
                        <c:v>45281</c:v>
                      </c:pt>
                      <c:pt idx="754">
                        <c:v>45282</c:v>
                      </c:pt>
                      <c:pt idx="755">
                        <c:v>45283</c:v>
                      </c:pt>
                      <c:pt idx="756">
                        <c:v>45284</c:v>
                      </c:pt>
                      <c:pt idx="757">
                        <c:v>45285</c:v>
                      </c:pt>
                      <c:pt idx="758">
                        <c:v>45286</c:v>
                      </c:pt>
                      <c:pt idx="759">
                        <c:v>45287</c:v>
                      </c:pt>
                      <c:pt idx="760">
                        <c:v>45288</c:v>
                      </c:pt>
                      <c:pt idx="761">
                        <c:v>45289</c:v>
                      </c:pt>
                      <c:pt idx="762">
                        <c:v>45290</c:v>
                      </c:pt>
                      <c:pt idx="763">
                        <c:v>45291</c:v>
                      </c:pt>
                      <c:pt idx="764">
                        <c:v>45292</c:v>
                      </c:pt>
                      <c:pt idx="765">
                        <c:v>45293</c:v>
                      </c:pt>
                      <c:pt idx="766">
                        <c:v>45294</c:v>
                      </c:pt>
                      <c:pt idx="767">
                        <c:v>45295</c:v>
                      </c:pt>
                      <c:pt idx="768">
                        <c:v>45296</c:v>
                      </c:pt>
                      <c:pt idx="769">
                        <c:v>45297</c:v>
                      </c:pt>
                      <c:pt idx="770">
                        <c:v>45298</c:v>
                      </c:pt>
                      <c:pt idx="771">
                        <c:v>45299</c:v>
                      </c:pt>
                      <c:pt idx="772">
                        <c:v>45300</c:v>
                      </c:pt>
                      <c:pt idx="773">
                        <c:v>45301</c:v>
                      </c:pt>
                      <c:pt idx="774">
                        <c:v>45302</c:v>
                      </c:pt>
                      <c:pt idx="775">
                        <c:v>45303</c:v>
                      </c:pt>
                      <c:pt idx="776">
                        <c:v>45304</c:v>
                      </c:pt>
                      <c:pt idx="777">
                        <c:v>45305</c:v>
                      </c:pt>
                      <c:pt idx="778">
                        <c:v>45306</c:v>
                      </c:pt>
                      <c:pt idx="779">
                        <c:v>45307</c:v>
                      </c:pt>
                      <c:pt idx="780">
                        <c:v>45308</c:v>
                      </c:pt>
                      <c:pt idx="781">
                        <c:v>45309</c:v>
                      </c:pt>
                      <c:pt idx="782">
                        <c:v>45310</c:v>
                      </c:pt>
                      <c:pt idx="783">
                        <c:v>45311</c:v>
                      </c:pt>
                      <c:pt idx="784">
                        <c:v>45312</c:v>
                      </c:pt>
                      <c:pt idx="785">
                        <c:v>45313</c:v>
                      </c:pt>
                      <c:pt idx="786">
                        <c:v>45314</c:v>
                      </c:pt>
                      <c:pt idx="787">
                        <c:v>45315</c:v>
                      </c:pt>
                      <c:pt idx="788">
                        <c:v>45316</c:v>
                      </c:pt>
                      <c:pt idx="789">
                        <c:v>45317</c:v>
                      </c:pt>
                      <c:pt idx="790">
                        <c:v>45318</c:v>
                      </c:pt>
                      <c:pt idx="791">
                        <c:v>45319</c:v>
                      </c:pt>
                      <c:pt idx="792">
                        <c:v>45320</c:v>
                      </c:pt>
                      <c:pt idx="793">
                        <c:v>45321</c:v>
                      </c:pt>
                      <c:pt idx="794">
                        <c:v>45322</c:v>
                      </c:pt>
                      <c:pt idx="795">
                        <c:v>45323</c:v>
                      </c:pt>
                      <c:pt idx="796">
                        <c:v>45324</c:v>
                      </c:pt>
                      <c:pt idx="797">
                        <c:v>45325</c:v>
                      </c:pt>
                      <c:pt idx="798">
                        <c:v>45326</c:v>
                      </c:pt>
                      <c:pt idx="799">
                        <c:v>45327</c:v>
                      </c:pt>
                      <c:pt idx="800">
                        <c:v>45328</c:v>
                      </c:pt>
                      <c:pt idx="801">
                        <c:v>45329</c:v>
                      </c:pt>
                      <c:pt idx="802">
                        <c:v>45330</c:v>
                      </c:pt>
                      <c:pt idx="803">
                        <c:v>45331</c:v>
                      </c:pt>
                      <c:pt idx="804">
                        <c:v>45332</c:v>
                      </c:pt>
                      <c:pt idx="805">
                        <c:v>45333</c:v>
                      </c:pt>
                      <c:pt idx="806">
                        <c:v>45334</c:v>
                      </c:pt>
                      <c:pt idx="807">
                        <c:v>45335</c:v>
                      </c:pt>
                      <c:pt idx="808">
                        <c:v>45336</c:v>
                      </c:pt>
                      <c:pt idx="809">
                        <c:v>45337</c:v>
                      </c:pt>
                      <c:pt idx="810">
                        <c:v>45338</c:v>
                      </c:pt>
                      <c:pt idx="811">
                        <c:v>45339</c:v>
                      </c:pt>
                      <c:pt idx="812">
                        <c:v>45340</c:v>
                      </c:pt>
                      <c:pt idx="813">
                        <c:v>45341</c:v>
                      </c:pt>
                      <c:pt idx="814">
                        <c:v>45342</c:v>
                      </c:pt>
                      <c:pt idx="815">
                        <c:v>45343</c:v>
                      </c:pt>
                      <c:pt idx="816">
                        <c:v>45344</c:v>
                      </c:pt>
                      <c:pt idx="817">
                        <c:v>45345</c:v>
                      </c:pt>
                      <c:pt idx="818">
                        <c:v>45346</c:v>
                      </c:pt>
                      <c:pt idx="819">
                        <c:v>45347</c:v>
                      </c:pt>
                      <c:pt idx="820">
                        <c:v>45348</c:v>
                      </c:pt>
                      <c:pt idx="821">
                        <c:v>45349</c:v>
                      </c:pt>
                      <c:pt idx="822">
                        <c:v>45350</c:v>
                      </c:pt>
                      <c:pt idx="823">
                        <c:v>45351</c:v>
                      </c:pt>
                      <c:pt idx="824">
                        <c:v>45352</c:v>
                      </c:pt>
                      <c:pt idx="825">
                        <c:v>45353</c:v>
                      </c:pt>
                      <c:pt idx="826">
                        <c:v>45354</c:v>
                      </c:pt>
                      <c:pt idx="827">
                        <c:v>45355</c:v>
                      </c:pt>
                      <c:pt idx="828">
                        <c:v>45356</c:v>
                      </c:pt>
                      <c:pt idx="829">
                        <c:v>45357</c:v>
                      </c:pt>
                      <c:pt idx="830">
                        <c:v>45358</c:v>
                      </c:pt>
                      <c:pt idx="831">
                        <c:v>45359</c:v>
                      </c:pt>
                      <c:pt idx="832">
                        <c:v>45360</c:v>
                      </c:pt>
                      <c:pt idx="833">
                        <c:v>45361</c:v>
                      </c:pt>
                      <c:pt idx="834">
                        <c:v>45362</c:v>
                      </c:pt>
                      <c:pt idx="835">
                        <c:v>45363</c:v>
                      </c:pt>
                      <c:pt idx="836">
                        <c:v>45364</c:v>
                      </c:pt>
                      <c:pt idx="837">
                        <c:v>45365</c:v>
                      </c:pt>
                      <c:pt idx="838">
                        <c:v>45366</c:v>
                      </c:pt>
                      <c:pt idx="839">
                        <c:v>45367</c:v>
                      </c:pt>
                      <c:pt idx="840">
                        <c:v>45368</c:v>
                      </c:pt>
                      <c:pt idx="841">
                        <c:v>45369</c:v>
                      </c:pt>
                      <c:pt idx="842">
                        <c:v>45370</c:v>
                      </c:pt>
                      <c:pt idx="843">
                        <c:v>45371</c:v>
                      </c:pt>
                      <c:pt idx="844">
                        <c:v>45372</c:v>
                      </c:pt>
                      <c:pt idx="845">
                        <c:v>45373</c:v>
                      </c:pt>
                      <c:pt idx="846">
                        <c:v>45374</c:v>
                      </c:pt>
                      <c:pt idx="847">
                        <c:v>45375</c:v>
                      </c:pt>
                      <c:pt idx="848">
                        <c:v>45376</c:v>
                      </c:pt>
                      <c:pt idx="849">
                        <c:v>45377</c:v>
                      </c:pt>
                      <c:pt idx="850">
                        <c:v>45378</c:v>
                      </c:pt>
                      <c:pt idx="851">
                        <c:v>45379</c:v>
                      </c:pt>
                      <c:pt idx="852">
                        <c:v>45380</c:v>
                      </c:pt>
                      <c:pt idx="853">
                        <c:v>45381</c:v>
                      </c:pt>
                      <c:pt idx="854">
                        <c:v>45382</c:v>
                      </c:pt>
                      <c:pt idx="855">
                        <c:v>45383</c:v>
                      </c:pt>
                      <c:pt idx="856">
                        <c:v>45384</c:v>
                      </c:pt>
                      <c:pt idx="857">
                        <c:v>45385</c:v>
                      </c:pt>
                      <c:pt idx="858">
                        <c:v>45386</c:v>
                      </c:pt>
                      <c:pt idx="859">
                        <c:v>45387</c:v>
                      </c:pt>
                      <c:pt idx="860">
                        <c:v>45388</c:v>
                      </c:pt>
                      <c:pt idx="861">
                        <c:v>45389</c:v>
                      </c:pt>
                      <c:pt idx="862">
                        <c:v>45390</c:v>
                      </c:pt>
                      <c:pt idx="863">
                        <c:v>45391</c:v>
                      </c:pt>
                      <c:pt idx="864">
                        <c:v>45392</c:v>
                      </c:pt>
                      <c:pt idx="865">
                        <c:v>45393</c:v>
                      </c:pt>
                      <c:pt idx="866">
                        <c:v>45394</c:v>
                      </c:pt>
                      <c:pt idx="867">
                        <c:v>45395</c:v>
                      </c:pt>
                      <c:pt idx="868">
                        <c:v>45396</c:v>
                      </c:pt>
                      <c:pt idx="869">
                        <c:v>45397</c:v>
                      </c:pt>
                      <c:pt idx="870">
                        <c:v>45398</c:v>
                      </c:pt>
                      <c:pt idx="871">
                        <c:v>45399</c:v>
                      </c:pt>
                      <c:pt idx="872">
                        <c:v>45400</c:v>
                      </c:pt>
                      <c:pt idx="873">
                        <c:v>45401</c:v>
                      </c:pt>
                      <c:pt idx="874">
                        <c:v>45402</c:v>
                      </c:pt>
                      <c:pt idx="875">
                        <c:v>45403</c:v>
                      </c:pt>
                      <c:pt idx="876">
                        <c:v>45404</c:v>
                      </c:pt>
                      <c:pt idx="877">
                        <c:v>45405</c:v>
                      </c:pt>
                      <c:pt idx="878">
                        <c:v>45406</c:v>
                      </c:pt>
                      <c:pt idx="879">
                        <c:v>45407</c:v>
                      </c:pt>
                      <c:pt idx="880">
                        <c:v>45408</c:v>
                      </c:pt>
                      <c:pt idx="881">
                        <c:v>45409</c:v>
                      </c:pt>
                      <c:pt idx="882">
                        <c:v>45410</c:v>
                      </c:pt>
                      <c:pt idx="883">
                        <c:v>45411</c:v>
                      </c:pt>
                      <c:pt idx="884">
                        <c:v>45412</c:v>
                      </c:pt>
                      <c:pt idx="885">
                        <c:v>45413</c:v>
                      </c:pt>
                      <c:pt idx="886">
                        <c:v>45414</c:v>
                      </c:pt>
                      <c:pt idx="887">
                        <c:v>45415</c:v>
                      </c:pt>
                      <c:pt idx="888">
                        <c:v>45416</c:v>
                      </c:pt>
                      <c:pt idx="889">
                        <c:v>45417</c:v>
                      </c:pt>
                      <c:pt idx="890">
                        <c:v>45418</c:v>
                      </c:pt>
                      <c:pt idx="891">
                        <c:v>45419</c:v>
                      </c:pt>
                      <c:pt idx="892">
                        <c:v>45420</c:v>
                      </c:pt>
                      <c:pt idx="893">
                        <c:v>45421</c:v>
                      </c:pt>
                      <c:pt idx="894">
                        <c:v>45422</c:v>
                      </c:pt>
                      <c:pt idx="895">
                        <c:v>45423</c:v>
                      </c:pt>
                      <c:pt idx="896">
                        <c:v>45424</c:v>
                      </c:pt>
                      <c:pt idx="897">
                        <c:v>45425</c:v>
                      </c:pt>
                      <c:pt idx="898">
                        <c:v>45426</c:v>
                      </c:pt>
                      <c:pt idx="899">
                        <c:v>45427</c:v>
                      </c:pt>
                      <c:pt idx="900">
                        <c:v>45428</c:v>
                      </c:pt>
                      <c:pt idx="901">
                        <c:v>45429</c:v>
                      </c:pt>
                      <c:pt idx="902">
                        <c:v>45430</c:v>
                      </c:pt>
                      <c:pt idx="903">
                        <c:v>45431</c:v>
                      </c:pt>
                      <c:pt idx="904">
                        <c:v>45432</c:v>
                      </c:pt>
                      <c:pt idx="905">
                        <c:v>45433</c:v>
                      </c:pt>
                      <c:pt idx="906">
                        <c:v>45434</c:v>
                      </c:pt>
                      <c:pt idx="907">
                        <c:v>45435</c:v>
                      </c:pt>
                      <c:pt idx="908">
                        <c:v>45436</c:v>
                      </c:pt>
                      <c:pt idx="909">
                        <c:v>45437</c:v>
                      </c:pt>
                      <c:pt idx="910">
                        <c:v>45438</c:v>
                      </c:pt>
                      <c:pt idx="911">
                        <c:v>45439</c:v>
                      </c:pt>
                      <c:pt idx="912">
                        <c:v>45440</c:v>
                      </c:pt>
                      <c:pt idx="913">
                        <c:v>45441</c:v>
                      </c:pt>
                      <c:pt idx="914">
                        <c:v>45442</c:v>
                      </c:pt>
                      <c:pt idx="915">
                        <c:v>45443</c:v>
                      </c:pt>
                      <c:pt idx="916">
                        <c:v>45444</c:v>
                      </c:pt>
                      <c:pt idx="917">
                        <c:v>45445</c:v>
                      </c:pt>
                      <c:pt idx="918">
                        <c:v>45446</c:v>
                      </c:pt>
                      <c:pt idx="919">
                        <c:v>45447</c:v>
                      </c:pt>
                      <c:pt idx="920">
                        <c:v>45448</c:v>
                      </c:pt>
                      <c:pt idx="921">
                        <c:v>45449</c:v>
                      </c:pt>
                      <c:pt idx="922">
                        <c:v>45450</c:v>
                      </c:pt>
                      <c:pt idx="923">
                        <c:v>45451</c:v>
                      </c:pt>
                      <c:pt idx="924">
                        <c:v>45452</c:v>
                      </c:pt>
                      <c:pt idx="925">
                        <c:v>45453</c:v>
                      </c:pt>
                      <c:pt idx="926">
                        <c:v>45454</c:v>
                      </c:pt>
                      <c:pt idx="927">
                        <c:v>45455</c:v>
                      </c:pt>
                      <c:pt idx="928">
                        <c:v>45456</c:v>
                      </c:pt>
                      <c:pt idx="929">
                        <c:v>45457</c:v>
                      </c:pt>
                      <c:pt idx="930">
                        <c:v>45458</c:v>
                      </c:pt>
                      <c:pt idx="931">
                        <c:v>45459</c:v>
                      </c:pt>
                      <c:pt idx="932">
                        <c:v>45460</c:v>
                      </c:pt>
                      <c:pt idx="933">
                        <c:v>45461</c:v>
                      </c:pt>
                      <c:pt idx="934">
                        <c:v>45462</c:v>
                      </c:pt>
                      <c:pt idx="935">
                        <c:v>45463</c:v>
                      </c:pt>
                      <c:pt idx="936">
                        <c:v>45464</c:v>
                      </c:pt>
                      <c:pt idx="937">
                        <c:v>45465</c:v>
                      </c:pt>
                      <c:pt idx="938">
                        <c:v>45466</c:v>
                      </c:pt>
                      <c:pt idx="939">
                        <c:v>45467</c:v>
                      </c:pt>
                      <c:pt idx="940">
                        <c:v>45468</c:v>
                      </c:pt>
                      <c:pt idx="941">
                        <c:v>45469</c:v>
                      </c:pt>
                      <c:pt idx="942">
                        <c:v>45470</c:v>
                      </c:pt>
                      <c:pt idx="943">
                        <c:v>45471</c:v>
                      </c:pt>
                      <c:pt idx="944">
                        <c:v>45472</c:v>
                      </c:pt>
                      <c:pt idx="945">
                        <c:v>45473</c:v>
                      </c:pt>
                      <c:pt idx="946">
                        <c:v>45474</c:v>
                      </c:pt>
                      <c:pt idx="947">
                        <c:v>45475</c:v>
                      </c:pt>
                      <c:pt idx="948">
                        <c:v>45476</c:v>
                      </c:pt>
                      <c:pt idx="949">
                        <c:v>45477</c:v>
                      </c:pt>
                      <c:pt idx="950">
                        <c:v>45478</c:v>
                      </c:pt>
                      <c:pt idx="951">
                        <c:v>45479</c:v>
                      </c:pt>
                      <c:pt idx="952">
                        <c:v>45480</c:v>
                      </c:pt>
                      <c:pt idx="953">
                        <c:v>45481</c:v>
                      </c:pt>
                      <c:pt idx="954">
                        <c:v>45482</c:v>
                      </c:pt>
                      <c:pt idx="955">
                        <c:v>45483</c:v>
                      </c:pt>
                      <c:pt idx="956">
                        <c:v>45484</c:v>
                      </c:pt>
                      <c:pt idx="957">
                        <c:v>45485</c:v>
                      </c:pt>
                      <c:pt idx="958">
                        <c:v>45486</c:v>
                      </c:pt>
                      <c:pt idx="959">
                        <c:v>45487</c:v>
                      </c:pt>
                      <c:pt idx="960">
                        <c:v>45488</c:v>
                      </c:pt>
                      <c:pt idx="961">
                        <c:v>45489</c:v>
                      </c:pt>
                      <c:pt idx="962">
                        <c:v>45490</c:v>
                      </c:pt>
                      <c:pt idx="963">
                        <c:v>45491</c:v>
                      </c:pt>
                      <c:pt idx="964">
                        <c:v>45492</c:v>
                      </c:pt>
                      <c:pt idx="965">
                        <c:v>45493</c:v>
                      </c:pt>
                      <c:pt idx="966">
                        <c:v>45494</c:v>
                      </c:pt>
                      <c:pt idx="967">
                        <c:v>45495</c:v>
                      </c:pt>
                      <c:pt idx="968">
                        <c:v>45496</c:v>
                      </c:pt>
                      <c:pt idx="969">
                        <c:v>45497</c:v>
                      </c:pt>
                      <c:pt idx="970">
                        <c:v>45498</c:v>
                      </c:pt>
                      <c:pt idx="971">
                        <c:v>45499</c:v>
                      </c:pt>
                      <c:pt idx="972">
                        <c:v>45500</c:v>
                      </c:pt>
                      <c:pt idx="973">
                        <c:v>45501</c:v>
                      </c:pt>
                      <c:pt idx="974">
                        <c:v>45502</c:v>
                      </c:pt>
                      <c:pt idx="975">
                        <c:v>45503</c:v>
                      </c:pt>
                      <c:pt idx="976">
                        <c:v>45504</c:v>
                      </c:pt>
                      <c:pt idx="977">
                        <c:v>45505</c:v>
                      </c:pt>
                      <c:pt idx="978">
                        <c:v>45506</c:v>
                      </c:pt>
                      <c:pt idx="979">
                        <c:v>45507</c:v>
                      </c:pt>
                      <c:pt idx="980">
                        <c:v>45508</c:v>
                      </c:pt>
                      <c:pt idx="981">
                        <c:v>45509</c:v>
                      </c:pt>
                      <c:pt idx="982">
                        <c:v>45510</c:v>
                      </c:pt>
                      <c:pt idx="983">
                        <c:v>45511</c:v>
                      </c:pt>
                      <c:pt idx="984">
                        <c:v>45512</c:v>
                      </c:pt>
                      <c:pt idx="985">
                        <c:v>45513</c:v>
                      </c:pt>
                      <c:pt idx="986">
                        <c:v>45514</c:v>
                      </c:pt>
                      <c:pt idx="987">
                        <c:v>45515</c:v>
                      </c:pt>
                      <c:pt idx="988">
                        <c:v>45516</c:v>
                      </c:pt>
                      <c:pt idx="989">
                        <c:v>45517</c:v>
                      </c:pt>
                      <c:pt idx="990">
                        <c:v>45518</c:v>
                      </c:pt>
                      <c:pt idx="991">
                        <c:v>45519</c:v>
                      </c:pt>
                      <c:pt idx="992">
                        <c:v>45520</c:v>
                      </c:pt>
                      <c:pt idx="993">
                        <c:v>45521</c:v>
                      </c:pt>
                      <c:pt idx="994">
                        <c:v>45522</c:v>
                      </c:pt>
                      <c:pt idx="995">
                        <c:v>45523</c:v>
                      </c:pt>
                      <c:pt idx="996">
                        <c:v>45524</c:v>
                      </c:pt>
                      <c:pt idx="997">
                        <c:v>45525</c:v>
                      </c:pt>
                      <c:pt idx="998">
                        <c:v>45526</c:v>
                      </c:pt>
                      <c:pt idx="999">
                        <c:v>45527</c:v>
                      </c:pt>
                      <c:pt idx="1000">
                        <c:v>45528</c:v>
                      </c:pt>
                      <c:pt idx="1001">
                        <c:v>45529</c:v>
                      </c:pt>
                      <c:pt idx="1002">
                        <c:v>45530</c:v>
                      </c:pt>
                      <c:pt idx="1003">
                        <c:v>45531</c:v>
                      </c:pt>
                      <c:pt idx="1004">
                        <c:v>45532</c:v>
                      </c:pt>
                      <c:pt idx="1005">
                        <c:v>45533</c:v>
                      </c:pt>
                      <c:pt idx="1006">
                        <c:v>45534</c:v>
                      </c:pt>
                      <c:pt idx="1007">
                        <c:v>45535</c:v>
                      </c:pt>
                      <c:pt idx="1008">
                        <c:v>45536</c:v>
                      </c:pt>
                      <c:pt idx="1009">
                        <c:v>45537</c:v>
                      </c:pt>
                      <c:pt idx="1010">
                        <c:v>45538</c:v>
                      </c:pt>
                      <c:pt idx="1011">
                        <c:v>45539</c:v>
                      </c:pt>
                      <c:pt idx="1012">
                        <c:v>45540</c:v>
                      </c:pt>
                      <c:pt idx="1013">
                        <c:v>45541</c:v>
                      </c:pt>
                      <c:pt idx="1014">
                        <c:v>45542</c:v>
                      </c:pt>
                      <c:pt idx="1015">
                        <c:v>45543</c:v>
                      </c:pt>
                      <c:pt idx="1016">
                        <c:v>45544</c:v>
                      </c:pt>
                      <c:pt idx="1017">
                        <c:v>45545</c:v>
                      </c:pt>
                      <c:pt idx="1018">
                        <c:v>45546</c:v>
                      </c:pt>
                      <c:pt idx="1019">
                        <c:v>45547</c:v>
                      </c:pt>
                      <c:pt idx="1020">
                        <c:v>45548</c:v>
                      </c:pt>
                      <c:pt idx="1021">
                        <c:v>45549</c:v>
                      </c:pt>
                      <c:pt idx="1022">
                        <c:v>45550</c:v>
                      </c:pt>
                      <c:pt idx="1023">
                        <c:v>45551</c:v>
                      </c:pt>
                      <c:pt idx="1024">
                        <c:v>45552</c:v>
                      </c:pt>
                      <c:pt idx="1025">
                        <c:v>45553</c:v>
                      </c:pt>
                      <c:pt idx="1026">
                        <c:v>45554</c:v>
                      </c:pt>
                      <c:pt idx="1027">
                        <c:v>45555</c:v>
                      </c:pt>
                      <c:pt idx="1028">
                        <c:v>45556</c:v>
                      </c:pt>
                      <c:pt idx="1029">
                        <c:v>45557</c:v>
                      </c:pt>
                      <c:pt idx="1030">
                        <c:v>45558</c:v>
                      </c:pt>
                      <c:pt idx="1031">
                        <c:v>45559</c:v>
                      </c:pt>
                      <c:pt idx="1032">
                        <c:v>45560</c:v>
                      </c:pt>
                      <c:pt idx="1033">
                        <c:v>45561</c:v>
                      </c:pt>
                      <c:pt idx="1034">
                        <c:v>45562</c:v>
                      </c:pt>
                      <c:pt idx="1035">
                        <c:v>45563</c:v>
                      </c:pt>
                      <c:pt idx="1036">
                        <c:v>45564</c:v>
                      </c:pt>
                      <c:pt idx="1037">
                        <c:v>45565</c:v>
                      </c:pt>
                      <c:pt idx="1038">
                        <c:v>45566</c:v>
                      </c:pt>
                      <c:pt idx="1039">
                        <c:v>45567</c:v>
                      </c:pt>
                      <c:pt idx="1040">
                        <c:v>45568</c:v>
                      </c:pt>
                      <c:pt idx="1041">
                        <c:v>45569</c:v>
                      </c:pt>
                      <c:pt idx="1042">
                        <c:v>45570</c:v>
                      </c:pt>
                      <c:pt idx="1043">
                        <c:v>45571</c:v>
                      </c:pt>
                      <c:pt idx="1044">
                        <c:v>45572</c:v>
                      </c:pt>
                      <c:pt idx="1045">
                        <c:v>45573</c:v>
                      </c:pt>
                      <c:pt idx="1046">
                        <c:v>45574</c:v>
                      </c:pt>
                      <c:pt idx="1047">
                        <c:v>45575</c:v>
                      </c:pt>
                      <c:pt idx="1048">
                        <c:v>45576</c:v>
                      </c:pt>
                      <c:pt idx="1049">
                        <c:v>45577</c:v>
                      </c:pt>
                      <c:pt idx="1050">
                        <c:v>45578</c:v>
                      </c:pt>
                      <c:pt idx="1051">
                        <c:v>45579</c:v>
                      </c:pt>
                      <c:pt idx="1052">
                        <c:v>45580</c:v>
                      </c:pt>
                      <c:pt idx="1053">
                        <c:v>45581</c:v>
                      </c:pt>
                      <c:pt idx="1054">
                        <c:v>45582</c:v>
                      </c:pt>
                      <c:pt idx="1055">
                        <c:v>45583</c:v>
                      </c:pt>
                      <c:pt idx="1056">
                        <c:v>45584</c:v>
                      </c:pt>
                      <c:pt idx="1057">
                        <c:v>45585</c:v>
                      </c:pt>
                      <c:pt idx="1058">
                        <c:v>45586</c:v>
                      </c:pt>
                      <c:pt idx="1059">
                        <c:v>45587</c:v>
                      </c:pt>
                      <c:pt idx="1060">
                        <c:v>45588</c:v>
                      </c:pt>
                      <c:pt idx="1061">
                        <c:v>45589</c:v>
                      </c:pt>
                      <c:pt idx="1062">
                        <c:v>45590</c:v>
                      </c:pt>
                      <c:pt idx="1063">
                        <c:v>45591</c:v>
                      </c:pt>
                      <c:pt idx="1064">
                        <c:v>45592</c:v>
                      </c:pt>
                      <c:pt idx="1065">
                        <c:v>45593</c:v>
                      </c:pt>
                      <c:pt idx="1066">
                        <c:v>45594</c:v>
                      </c:pt>
                      <c:pt idx="1067">
                        <c:v>45595</c:v>
                      </c:pt>
                      <c:pt idx="1068">
                        <c:v>45596</c:v>
                      </c:pt>
                      <c:pt idx="1069">
                        <c:v>45597</c:v>
                      </c:pt>
                      <c:pt idx="1070">
                        <c:v>45598</c:v>
                      </c:pt>
                      <c:pt idx="1071">
                        <c:v>45599</c:v>
                      </c:pt>
                      <c:pt idx="1072">
                        <c:v>45600</c:v>
                      </c:pt>
                      <c:pt idx="1073">
                        <c:v>45601</c:v>
                      </c:pt>
                      <c:pt idx="1074">
                        <c:v>45602</c:v>
                      </c:pt>
                      <c:pt idx="1075">
                        <c:v>45603</c:v>
                      </c:pt>
                      <c:pt idx="1076">
                        <c:v>45604</c:v>
                      </c:pt>
                      <c:pt idx="1077">
                        <c:v>45605</c:v>
                      </c:pt>
                      <c:pt idx="1078">
                        <c:v>45606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bpi!$C$19:$C$1097</c15:sqref>
                        </c15:formulaRef>
                      </c:ext>
                    </c:extLst>
                    <c:numCache>
                      <c:formatCode>#,##0.00_ </c:formatCode>
                      <c:ptCount val="1079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  <c:pt idx="360">
                        <c:v>#N/A</c:v>
                      </c:pt>
                      <c:pt idx="361">
                        <c:v>#N/A</c:v>
                      </c:pt>
                      <c:pt idx="362">
                        <c:v>#N/A</c:v>
                      </c:pt>
                      <c:pt idx="363">
                        <c:v>#N/A</c:v>
                      </c:pt>
                      <c:pt idx="364">
                        <c:v>-10.782608695652174</c:v>
                      </c:pt>
                      <c:pt idx="365">
                        <c:v>-11.130434782608695</c:v>
                      </c:pt>
                      <c:pt idx="366">
                        <c:v>#N/A</c:v>
                      </c:pt>
                      <c:pt idx="367">
                        <c:v>-10.29023746701847</c:v>
                      </c:pt>
                      <c:pt idx="368">
                        <c:v>-9.8143236074270561</c:v>
                      </c:pt>
                      <c:pt idx="369">
                        <c:v>-9.2444444444444436</c:v>
                      </c:pt>
                      <c:pt idx="370">
                        <c:v>-8.9206066012488847</c:v>
                      </c:pt>
                      <c:pt idx="371">
                        <c:v>-8.9206066012488847</c:v>
                      </c:pt>
                      <c:pt idx="372">
                        <c:v>-8.831400535236396</c:v>
                      </c:pt>
                      <c:pt idx="373">
                        <c:v>-8.8471849865951739</c:v>
                      </c:pt>
                      <c:pt idx="374">
                        <c:v>-8.6839749328558629</c:v>
                      </c:pt>
                      <c:pt idx="375">
                        <c:v>-8.8630259623992824</c:v>
                      </c:pt>
                      <c:pt idx="376">
                        <c:v>-8.6995515695067258</c:v>
                      </c:pt>
                      <c:pt idx="377">
                        <c:v>-8.7735004476275726</c:v>
                      </c:pt>
                      <c:pt idx="378">
                        <c:v>-8.7735004476275726</c:v>
                      </c:pt>
                      <c:pt idx="379">
                        <c:v>-8.952551477170994</c:v>
                      </c:pt>
                      <c:pt idx="380">
                        <c:v>-8.4456424079065595</c:v>
                      </c:pt>
                      <c:pt idx="381">
                        <c:v>-8.4456424079065595</c:v>
                      </c:pt>
                      <c:pt idx="382">
                        <c:v>-8.3633093525179856</c:v>
                      </c:pt>
                      <c:pt idx="383">
                        <c:v>-8.2808280828082808</c:v>
                      </c:pt>
                      <c:pt idx="384">
                        <c:v>-8.2808280828082808</c:v>
                      </c:pt>
                      <c:pt idx="385">
                        <c:v>-8.2808280828082808</c:v>
                      </c:pt>
                      <c:pt idx="386">
                        <c:v>-8.5508550855085499</c:v>
                      </c:pt>
                      <c:pt idx="387">
                        <c:v>-8.6486486486486491</c:v>
                      </c:pt>
                      <c:pt idx="388">
                        <c:v>-8.5585585585585591</c:v>
                      </c:pt>
                      <c:pt idx="389">
                        <c:v>-8.4761045987376029</c:v>
                      </c:pt>
                      <c:pt idx="390">
                        <c:v>-8.4837545126353788</c:v>
                      </c:pt>
                      <c:pt idx="391">
                        <c:v>-8.4010840108401084</c:v>
                      </c:pt>
                      <c:pt idx="392">
                        <c:v>-8.4010840108401084</c:v>
                      </c:pt>
                      <c:pt idx="393">
                        <c:v>-8.581752484191508</c:v>
                      </c:pt>
                      <c:pt idx="394">
                        <c:v>-8.2427536231884062</c:v>
                      </c:pt>
                      <c:pt idx="395">
                        <c:v>-8.2502266545784231</c:v>
                      </c:pt>
                      <c:pt idx="396">
                        <c:v>-8.1743869209809272</c:v>
                      </c:pt>
                      <c:pt idx="397">
                        <c:v>-8.1743869209809272</c:v>
                      </c:pt>
                      <c:pt idx="398">
                        <c:v>-8.1743869209809272</c:v>
                      </c:pt>
                      <c:pt idx="399">
                        <c:v>-8.1743869209809272</c:v>
                      </c:pt>
                      <c:pt idx="400">
                        <c:v>-8.1743869209809272</c:v>
                      </c:pt>
                      <c:pt idx="401">
                        <c:v>-8.3560399636693905</c:v>
                      </c:pt>
                      <c:pt idx="402">
                        <c:v>-8.1818181818181817</c:v>
                      </c:pt>
                      <c:pt idx="403">
                        <c:v>-8.802177858439201</c:v>
                      </c:pt>
                      <c:pt idx="404">
                        <c:v>-8.9009990917347857</c:v>
                      </c:pt>
                      <c:pt idx="405">
                        <c:v>-8.9836660617059891</c:v>
                      </c:pt>
                      <c:pt idx="406">
                        <c:v>-8.9836660617059891</c:v>
                      </c:pt>
                      <c:pt idx="407">
                        <c:v>-8.802177858439201</c:v>
                      </c:pt>
                      <c:pt idx="408">
                        <c:v>-8.9673913043478262</c:v>
                      </c:pt>
                      <c:pt idx="409">
                        <c:v>-9.2960288808664266</c:v>
                      </c:pt>
                      <c:pt idx="410">
                        <c:v>-9.4594594594594597</c:v>
                      </c:pt>
                      <c:pt idx="411">
                        <c:v>-9.5323741007194247</c:v>
                      </c:pt>
                      <c:pt idx="412">
                        <c:v>-9.5323741007194247</c:v>
                      </c:pt>
                      <c:pt idx="413">
                        <c:v>-9.4509450945094517</c:v>
                      </c:pt>
                      <c:pt idx="414">
                        <c:v>-9.3609360936093609</c:v>
                      </c:pt>
                      <c:pt idx="415">
                        <c:v>-9.5323741007194247</c:v>
                      </c:pt>
                      <c:pt idx="416">
                        <c:v>-9.67741935483871</c:v>
                      </c:pt>
                      <c:pt idx="417">
                        <c:v>-9.8389982110912353</c:v>
                      </c:pt>
                      <c:pt idx="418">
                        <c:v>-10.160427807486631</c:v>
                      </c:pt>
                      <c:pt idx="419">
                        <c:v>-10.320284697508896</c:v>
                      </c:pt>
                      <c:pt idx="420">
                        <c:v>-10.320284697508896</c:v>
                      </c:pt>
                      <c:pt idx="421">
                        <c:v>-10.320284697508896</c:v>
                      </c:pt>
                      <c:pt idx="422">
                        <c:v>-10.320284697508896</c:v>
                      </c:pt>
                      <c:pt idx="423">
                        <c:v>-10.240427426536064</c:v>
                      </c:pt>
                      <c:pt idx="424">
                        <c:v>-10.4</c:v>
                      </c:pt>
                      <c:pt idx="425">
                        <c:v>-10.559006211180124</c:v>
                      </c:pt>
                      <c:pt idx="426">
                        <c:v>-10.442477876106194</c:v>
                      </c:pt>
                      <c:pt idx="427">
                        <c:v>-10.265486725663717</c:v>
                      </c:pt>
                      <c:pt idx="428">
                        <c:v>-9.9115044247787605</c:v>
                      </c:pt>
                      <c:pt idx="429">
                        <c:v>-9.8230088495575227</c:v>
                      </c:pt>
                      <c:pt idx="430">
                        <c:v>-9.9027409372236956</c:v>
                      </c:pt>
                      <c:pt idx="431">
                        <c:v>-9.9027409372236956</c:v>
                      </c:pt>
                      <c:pt idx="432">
                        <c:v>-10.079575596816976</c:v>
                      </c:pt>
                      <c:pt idx="433">
                        <c:v>-10.079575596816976</c:v>
                      </c:pt>
                      <c:pt idx="434">
                        <c:v>-10.079575596816976</c:v>
                      </c:pt>
                      <c:pt idx="435">
                        <c:v>-10.344827586206897</c:v>
                      </c:pt>
                      <c:pt idx="436">
                        <c:v>-11.305872042068362</c:v>
                      </c:pt>
                      <c:pt idx="437">
                        <c:v>-12</c:v>
                      </c:pt>
                      <c:pt idx="438">
                        <c:v>-12.152777777777777</c:v>
                      </c:pt>
                      <c:pt idx="439">
                        <c:v>-12.629757785467127</c:v>
                      </c:pt>
                      <c:pt idx="440">
                        <c:v>-12.705272255834055</c:v>
                      </c:pt>
                      <c:pt idx="441">
                        <c:v>-12.705272255834055</c:v>
                      </c:pt>
                      <c:pt idx="442">
                        <c:v>-12.878133102852205</c:v>
                      </c:pt>
                      <c:pt idx="443">
                        <c:v>-13.350559862187769</c:v>
                      </c:pt>
                      <c:pt idx="444">
                        <c:v>-13.436692506459949</c:v>
                      </c:pt>
                      <c:pt idx="445">
                        <c:v>-13.287316652286455</c:v>
                      </c:pt>
                      <c:pt idx="446">
                        <c:v>-13.126079447322972</c:v>
                      </c:pt>
                      <c:pt idx="447">
                        <c:v>-12.975778546712801</c:v>
                      </c:pt>
                      <c:pt idx="448">
                        <c:v>-12.975778546712801</c:v>
                      </c:pt>
                      <c:pt idx="449">
                        <c:v>-12.975778546712801</c:v>
                      </c:pt>
                      <c:pt idx="450">
                        <c:v>-12.813852813852813</c:v>
                      </c:pt>
                      <c:pt idx="451">
                        <c:v>-13.017241379310345</c:v>
                      </c:pt>
                      <c:pt idx="452">
                        <c:v>-13.017241379310345</c:v>
                      </c:pt>
                      <c:pt idx="453">
                        <c:v>-13.103448275862069</c:v>
                      </c:pt>
                      <c:pt idx="454">
                        <c:v>-13.476394849785409</c:v>
                      </c:pt>
                      <c:pt idx="455">
                        <c:v>-13.476394849785409</c:v>
                      </c:pt>
                      <c:pt idx="456">
                        <c:v>-13.390557939914164</c:v>
                      </c:pt>
                      <c:pt idx="457">
                        <c:v>-13.23024054982818</c:v>
                      </c:pt>
                      <c:pt idx="458">
                        <c:v>-13.527397260273974</c:v>
                      </c:pt>
                      <c:pt idx="459">
                        <c:v>-14.042553191489363</c:v>
                      </c:pt>
                      <c:pt idx="460">
                        <c:v>-14.539306846999157</c:v>
                      </c:pt>
                      <c:pt idx="461">
                        <c:v>-14.827295703454086</c:v>
                      </c:pt>
                      <c:pt idx="462">
                        <c:v>-14.970563498738434</c:v>
                      </c:pt>
                      <c:pt idx="463">
                        <c:v>-15.054667788057191</c:v>
                      </c:pt>
                      <c:pt idx="464">
                        <c:v>-16.112956810631228</c:v>
                      </c:pt>
                      <c:pt idx="465">
                        <c:v>-16.886326194398681</c:v>
                      </c:pt>
                      <c:pt idx="466">
                        <c:v>-17.69983686786297</c:v>
                      </c:pt>
                      <c:pt idx="467">
                        <c:v>-17.377049180327869</c:v>
                      </c:pt>
                      <c:pt idx="468">
                        <c:v>-17.309269893355207</c:v>
                      </c:pt>
                      <c:pt idx="469">
                        <c:v>-17.309269893355207</c:v>
                      </c:pt>
                      <c:pt idx="470">
                        <c:v>-17.391304347826086</c:v>
                      </c:pt>
                      <c:pt idx="471">
                        <c:v>-16.817807089859851</c:v>
                      </c:pt>
                      <c:pt idx="472">
                        <c:v>-16.694214876033058</c:v>
                      </c:pt>
                      <c:pt idx="473">
                        <c:v>-16.763485477178421</c:v>
                      </c:pt>
                      <c:pt idx="474">
                        <c:v>-16.86046511627907</c:v>
                      </c:pt>
                      <c:pt idx="475">
                        <c:v>-17.067108533554268</c:v>
                      </c:pt>
                      <c:pt idx="476">
                        <c:v>-17.067108533554268</c:v>
                      </c:pt>
                      <c:pt idx="477">
                        <c:v>-17.315658657829328</c:v>
                      </c:pt>
                      <c:pt idx="478">
                        <c:v>-17.836498761354253</c:v>
                      </c:pt>
                      <c:pt idx="479">
                        <c:v>-18.204283360790775</c:v>
                      </c:pt>
                      <c:pt idx="480">
                        <c:v>-18.503289473684212</c:v>
                      </c:pt>
                      <c:pt idx="481">
                        <c:v>-19.051512673753066</c:v>
                      </c:pt>
                      <c:pt idx="482">
                        <c:v>-19.067103109656301</c:v>
                      </c:pt>
                      <c:pt idx="483">
                        <c:v>-19.067103109656301</c:v>
                      </c:pt>
                      <c:pt idx="484">
                        <c:v>-18.985270049099835</c:v>
                      </c:pt>
                      <c:pt idx="485">
                        <c:v>-18.503289473684212</c:v>
                      </c:pt>
                      <c:pt idx="486">
                        <c:v>-18.353909465020575</c:v>
                      </c:pt>
                      <c:pt idx="487">
                        <c:v>-18.301731244847485</c:v>
                      </c:pt>
                      <c:pt idx="488">
                        <c:v>-18.301731244847485</c:v>
                      </c:pt>
                      <c:pt idx="489">
                        <c:v>-18.234323432343231</c:v>
                      </c:pt>
                      <c:pt idx="490">
                        <c:v>-18.234323432343231</c:v>
                      </c:pt>
                      <c:pt idx="491">
                        <c:v>-18.234323432343231</c:v>
                      </c:pt>
                      <c:pt idx="492">
                        <c:v>-18.316831683168317</c:v>
                      </c:pt>
                      <c:pt idx="493">
                        <c:v>-18.316831683168317</c:v>
                      </c:pt>
                      <c:pt idx="494">
                        <c:v>-18.780889621087315</c:v>
                      </c:pt>
                      <c:pt idx="495">
                        <c:v>-18.796372629843365</c:v>
                      </c:pt>
                      <c:pt idx="496">
                        <c:v>-18.595041322314049</c:v>
                      </c:pt>
                      <c:pt idx="497">
                        <c:v>-18.595041322314049</c:v>
                      </c:pt>
                      <c:pt idx="498">
                        <c:v>-18.760330578512395</c:v>
                      </c:pt>
                      <c:pt idx="499">
                        <c:v>-18.70860927152318</c:v>
                      </c:pt>
                      <c:pt idx="500">
                        <c:v>-18.573797678275287</c:v>
                      </c:pt>
                      <c:pt idx="501">
                        <c:v>-18.641259320629661</c:v>
                      </c:pt>
                      <c:pt idx="502">
                        <c:v>-18.558409279204639</c:v>
                      </c:pt>
                      <c:pt idx="503">
                        <c:v>-18.693134822167078</c:v>
                      </c:pt>
                      <c:pt idx="504">
                        <c:v>-18.693134822167078</c:v>
                      </c:pt>
                      <c:pt idx="505">
                        <c:v>-18.527708850289496</c:v>
                      </c:pt>
                      <c:pt idx="506">
                        <c:v>-18.444995864350702</c:v>
                      </c:pt>
                      <c:pt idx="507">
                        <c:v>-18.564356435643564</c:v>
                      </c:pt>
                      <c:pt idx="508">
                        <c:v>-18.677685950413224</c:v>
                      </c:pt>
                      <c:pt idx="509">
                        <c:v>-19.15772089182494</c:v>
                      </c:pt>
                      <c:pt idx="510">
                        <c:v>-19.306930693069308</c:v>
                      </c:pt>
                      <c:pt idx="511">
                        <c:v>-19.471947194719473</c:v>
                      </c:pt>
                      <c:pt idx="512">
                        <c:v>-19.488026424442609</c:v>
                      </c:pt>
                      <c:pt idx="513">
                        <c:v>-19.402985074626866</c:v>
                      </c:pt>
                      <c:pt idx="514">
                        <c:v>-19.451371571072318</c:v>
                      </c:pt>
                      <c:pt idx="515">
                        <c:v>-19.483763530391339</c:v>
                      </c:pt>
                      <c:pt idx="516">
                        <c:v>-19.550748752079866</c:v>
                      </c:pt>
                      <c:pt idx="517">
                        <c:v>-19.751037344398341</c:v>
                      </c:pt>
                      <c:pt idx="518">
                        <c:v>-19.834024896265561</c:v>
                      </c:pt>
                      <c:pt idx="519">
                        <c:v>-19.834024896265561</c:v>
                      </c:pt>
                      <c:pt idx="520">
                        <c:v>-19.834024896265561</c:v>
                      </c:pt>
                      <c:pt idx="521">
                        <c:v>-19.834024896265561</c:v>
                      </c:pt>
                      <c:pt idx="522">
                        <c:v>-19.91701244813278</c:v>
                      </c:pt>
                      <c:pt idx="523">
                        <c:v>-20.298260149130073</c:v>
                      </c:pt>
                      <c:pt idx="524">
                        <c:v>-20.447019867549667</c:v>
                      </c:pt>
                      <c:pt idx="525">
                        <c:v>-20.447019867549667</c:v>
                      </c:pt>
                      <c:pt idx="526">
                        <c:v>-20.512820512820511</c:v>
                      </c:pt>
                      <c:pt idx="527">
                        <c:v>-20.480928689883914</c:v>
                      </c:pt>
                      <c:pt idx="528">
                        <c:v>-20.382695507487522</c:v>
                      </c:pt>
                      <c:pt idx="529">
                        <c:v>-20.833333333333336</c:v>
                      </c:pt>
                      <c:pt idx="530">
                        <c:v>-21.398834304746046</c:v>
                      </c:pt>
                      <c:pt idx="531">
                        <c:v>-21.398834304746046</c:v>
                      </c:pt>
                      <c:pt idx="532">
                        <c:v>-21.398834304746046</c:v>
                      </c:pt>
                      <c:pt idx="533">
                        <c:v>-21.583333333333332</c:v>
                      </c:pt>
                      <c:pt idx="534">
                        <c:v>-21.833333333333332</c:v>
                      </c:pt>
                      <c:pt idx="535">
                        <c:v>-22.064945878434639</c:v>
                      </c:pt>
                      <c:pt idx="536">
                        <c:v>-22.148209825145713</c:v>
                      </c:pt>
                      <c:pt idx="537">
                        <c:v>-22.268557130942451</c:v>
                      </c:pt>
                      <c:pt idx="538">
                        <c:v>-22.351959966638866</c:v>
                      </c:pt>
                      <c:pt idx="539">
                        <c:v>-22.351959966638866</c:v>
                      </c:pt>
                      <c:pt idx="540">
                        <c:v>-22.602168473728106</c:v>
                      </c:pt>
                      <c:pt idx="541">
                        <c:v>-22.75</c:v>
                      </c:pt>
                      <c:pt idx="542">
                        <c:v>-23.064113238967526</c:v>
                      </c:pt>
                      <c:pt idx="543">
                        <c:v>-22.95492487479132</c:v>
                      </c:pt>
                      <c:pt idx="544">
                        <c:v>-23.01255230125523</c:v>
                      </c:pt>
                      <c:pt idx="545">
                        <c:v>-22.993311036789301</c:v>
                      </c:pt>
                      <c:pt idx="546">
                        <c:v>-22.993311036789301</c:v>
                      </c:pt>
                      <c:pt idx="547">
                        <c:v>-23.160535117056856</c:v>
                      </c:pt>
                      <c:pt idx="548">
                        <c:v>-23.308270676691727</c:v>
                      </c:pt>
                      <c:pt idx="549">
                        <c:v>-23.789649415692821</c:v>
                      </c:pt>
                      <c:pt idx="550">
                        <c:v>-23.87312186978297</c:v>
                      </c:pt>
                      <c:pt idx="551">
                        <c:v>-23.956594323873119</c:v>
                      </c:pt>
                      <c:pt idx="552">
                        <c:v>-24.020016680567139</c:v>
                      </c:pt>
                      <c:pt idx="553">
                        <c:v>-24.020016680567139</c:v>
                      </c:pt>
                      <c:pt idx="554">
                        <c:v>-24.020016680567139</c:v>
                      </c:pt>
                      <c:pt idx="555">
                        <c:v>-24.272651704073152</c:v>
                      </c:pt>
                      <c:pt idx="556">
                        <c:v>-24.335548172757477</c:v>
                      </c:pt>
                      <c:pt idx="557">
                        <c:v>-24.481327800829874</c:v>
                      </c:pt>
                      <c:pt idx="558">
                        <c:v>-24.668874172185433</c:v>
                      </c:pt>
                      <c:pt idx="559">
                        <c:v>-24.855491329479769</c:v>
                      </c:pt>
                      <c:pt idx="560">
                        <c:v>-24.793388429752067</c:v>
                      </c:pt>
                      <c:pt idx="561">
                        <c:v>-25.041322314049587</c:v>
                      </c:pt>
                      <c:pt idx="562">
                        <c:v>-25.020712510356258</c:v>
                      </c:pt>
                      <c:pt idx="563">
                        <c:v>-24.833887043189367</c:v>
                      </c:pt>
                      <c:pt idx="564">
                        <c:v>-24.646128226477934</c:v>
                      </c:pt>
                      <c:pt idx="565">
                        <c:v>-24.416666666666668</c:v>
                      </c:pt>
                      <c:pt idx="566">
                        <c:v>-24.10041841004184</c:v>
                      </c:pt>
                      <c:pt idx="567">
                        <c:v>-24.10041841004184</c:v>
                      </c:pt>
                      <c:pt idx="568">
                        <c:v>-24.163879598662209</c:v>
                      </c:pt>
                      <c:pt idx="569">
                        <c:v>-23.524451939291737</c:v>
                      </c:pt>
                      <c:pt idx="570">
                        <c:v>-23.089983022071305</c:v>
                      </c:pt>
                      <c:pt idx="571">
                        <c:v>-22.827938671209541</c:v>
                      </c:pt>
                      <c:pt idx="572">
                        <c:v>-22.43150684931507</c:v>
                      </c:pt>
                      <c:pt idx="573">
                        <c:v>-21.829163071613461</c:v>
                      </c:pt>
                      <c:pt idx="574">
                        <c:v>-21.915444348576361</c:v>
                      </c:pt>
                      <c:pt idx="575">
                        <c:v>-22.088006902502158</c:v>
                      </c:pt>
                      <c:pt idx="576">
                        <c:v>-21.904761904761905</c:v>
                      </c:pt>
                      <c:pt idx="577">
                        <c:v>-21.769297484822204</c:v>
                      </c:pt>
                      <c:pt idx="578">
                        <c:v>-21.701388888888889</c:v>
                      </c:pt>
                      <c:pt idx="579">
                        <c:v>-21.478260869565215</c:v>
                      </c:pt>
                      <c:pt idx="580">
                        <c:v>-20.99737532808399</c:v>
                      </c:pt>
                      <c:pt idx="581">
                        <c:v>-20.928196147110334</c:v>
                      </c:pt>
                      <c:pt idx="582">
                        <c:v>-20.665499124343256</c:v>
                      </c:pt>
                      <c:pt idx="583">
                        <c:v>-20.176211453744493</c:v>
                      </c:pt>
                      <c:pt idx="584">
                        <c:v>-20.035304501323921</c:v>
                      </c:pt>
                      <c:pt idx="585">
                        <c:v>-19.377777777777776</c:v>
                      </c:pt>
                      <c:pt idx="586">
                        <c:v>-19.179304192685105</c:v>
                      </c:pt>
                      <c:pt idx="587">
                        <c:v>-18.872987477638638</c:v>
                      </c:pt>
                      <c:pt idx="588">
                        <c:v>-18.872987477638638</c:v>
                      </c:pt>
                      <c:pt idx="589">
                        <c:v>-18.872987477638638</c:v>
                      </c:pt>
                      <c:pt idx="590">
                        <c:v>-18.108108108108109</c:v>
                      </c:pt>
                      <c:pt idx="591">
                        <c:v>-17.556561085972849</c:v>
                      </c:pt>
                      <c:pt idx="592">
                        <c:v>-16.621004566210047</c:v>
                      </c:pt>
                      <c:pt idx="593">
                        <c:v>-15.653775322283609</c:v>
                      </c:pt>
                      <c:pt idx="594">
                        <c:v>-14.856081708449395</c:v>
                      </c:pt>
                      <c:pt idx="595">
                        <c:v>-14.776951672862454</c:v>
                      </c:pt>
                      <c:pt idx="596">
                        <c:v>-14.776951672862454</c:v>
                      </c:pt>
                      <c:pt idx="597">
                        <c:v>-14.445479962721341</c:v>
                      </c:pt>
                      <c:pt idx="598">
                        <c:v>-14.098972922502334</c:v>
                      </c:pt>
                      <c:pt idx="599">
                        <c:v>-13.831775700934578</c:v>
                      </c:pt>
                      <c:pt idx="600">
                        <c:v>-13.657623947614594</c:v>
                      </c:pt>
                      <c:pt idx="601">
                        <c:v>-13.170272812793979</c:v>
                      </c:pt>
                      <c:pt idx="602">
                        <c:v>-13.170272812793979</c:v>
                      </c:pt>
                      <c:pt idx="603">
                        <c:v>-13.076199435559738</c:v>
                      </c:pt>
                      <c:pt idx="604">
                        <c:v>-12.641509433962264</c:v>
                      </c:pt>
                      <c:pt idx="605">
                        <c:v>-12.19281663516068</c:v>
                      </c:pt>
                      <c:pt idx="606">
                        <c:v>-11.490978157644824</c:v>
                      </c:pt>
                      <c:pt idx="607">
                        <c:v>-11.227402473834443</c:v>
                      </c:pt>
                      <c:pt idx="608">
                        <c:v>-11.142857142857142</c:v>
                      </c:pt>
                      <c:pt idx="609">
                        <c:v>-11.142857142857142</c:v>
                      </c:pt>
                      <c:pt idx="610">
                        <c:v>-11.047619047619047</c:v>
                      </c:pt>
                      <c:pt idx="611">
                        <c:v>-10.581506196377502</c:v>
                      </c:pt>
                      <c:pt idx="612">
                        <c:v>-10.219675262655205</c:v>
                      </c:pt>
                      <c:pt idx="613">
                        <c:v>-9.9521531100478473</c:v>
                      </c:pt>
                      <c:pt idx="614">
                        <c:v>-9.4049904030710181</c:v>
                      </c:pt>
                      <c:pt idx="615">
                        <c:v>-9.2307692307692317</c:v>
                      </c:pt>
                      <c:pt idx="616">
                        <c:v>-9.3269230769230766</c:v>
                      </c:pt>
                      <c:pt idx="617">
                        <c:v>-9.0384615384615383</c:v>
                      </c:pt>
                      <c:pt idx="618">
                        <c:v>-8.5907335907335902</c:v>
                      </c:pt>
                      <c:pt idx="619">
                        <c:v>-8.6788813886210221</c:v>
                      </c:pt>
                      <c:pt idx="620">
                        <c:v>-8.4942084942084932</c:v>
                      </c:pt>
                      <c:pt idx="621">
                        <c:v>-8.389585342333655</c:v>
                      </c:pt>
                      <c:pt idx="622">
                        <c:v>-8.4778420038535636</c:v>
                      </c:pt>
                      <c:pt idx="623">
                        <c:v>-8.4778420038535636</c:v>
                      </c:pt>
                      <c:pt idx="624">
                        <c:v>-8.3815028901734099</c:v>
                      </c:pt>
                      <c:pt idx="625">
                        <c:v>-8.1967213114754092</c:v>
                      </c:pt>
                      <c:pt idx="626">
                        <c:v>-7.9150579150579148</c:v>
                      </c:pt>
                      <c:pt idx="627">
                        <c:v>-7.8260869565217401</c:v>
                      </c:pt>
                      <c:pt idx="628">
                        <c:v>-7.714561234329798</c:v>
                      </c:pt>
                      <c:pt idx="629">
                        <c:v>-7.4468085106382977</c:v>
                      </c:pt>
                      <c:pt idx="630">
                        <c:v>-7.4468085106382977</c:v>
                      </c:pt>
                      <c:pt idx="631">
                        <c:v>-7.1566731141199229</c:v>
                      </c:pt>
                      <c:pt idx="632">
                        <c:v>-6.9632495164410058</c:v>
                      </c:pt>
                      <c:pt idx="633">
                        <c:v>-6.8599033816425123</c:v>
                      </c:pt>
                      <c:pt idx="634">
                        <c:v>-6.756756756756757</c:v>
                      </c:pt>
                      <c:pt idx="635">
                        <c:v>-6.653809064609451</c:v>
                      </c:pt>
                      <c:pt idx="636">
                        <c:v>-6.653809064609451</c:v>
                      </c:pt>
                      <c:pt idx="637">
                        <c:v>-6.653809064609451</c:v>
                      </c:pt>
                      <c:pt idx="638">
                        <c:v>-6.075216972034716</c:v>
                      </c:pt>
                      <c:pt idx="639">
                        <c:v>-5.8937198067632846</c:v>
                      </c:pt>
                      <c:pt idx="640">
                        <c:v>-5.7971014492753623</c:v>
                      </c:pt>
                      <c:pt idx="641">
                        <c:v>-5.4158607350096712</c:v>
                      </c:pt>
                      <c:pt idx="642">
                        <c:v>-4.6601941747572813</c:v>
                      </c:pt>
                      <c:pt idx="643">
                        <c:v>-4.3816942551119764</c:v>
                      </c:pt>
                      <c:pt idx="644">
                        <c:v>-4.3816942551119764</c:v>
                      </c:pt>
                      <c:pt idx="645">
                        <c:v>-3.992210321324245</c:v>
                      </c:pt>
                      <c:pt idx="646">
                        <c:v>-4.1707080504364695</c:v>
                      </c:pt>
                      <c:pt idx="647">
                        <c:v>-4.2512077294685993</c:v>
                      </c:pt>
                      <c:pt idx="648">
                        <c:v>-4.0540540540540544</c:v>
                      </c:pt>
                      <c:pt idx="649">
                        <c:v>-4.0501446480231431</c:v>
                      </c:pt>
                      <c:pt idx="650">
                        <c:v>-4.234841193455245</c:v>
                      </c:pt>
                      <c:pt idx="651">
                        <c:v>-4.234841193455245</c:v>
                      </c:pt>
                      <c:pt idx="652">
                        <c:v>-4.0423484119345519</c:v>
                      </c:pt>
                      <c:pt idx="653">
                        <c:v>-3.753609239653513</c:v>
                      </c:pt>
                      <c:pt idx="654">
                        <c:v>-4.1148325358851681</c:v>
                      </c:pt>
                      <c:pt idx="655">
                        <c:v>-3.8277511961722488</c:v>
                      </c:pt>
                      <c:pt idx="656">
                        <c:v>-3.7249283667621778</c:v>
                      </c:pt>
                      <c:pt idx="657">
                        <c:v>-3.7249283667621778</c:v>
                      </c:pt>
                      <c:pt idx="658">
                        <c:v>-3.6328871892925432</c:v>
                      </c:pt>
                      <c:pt idx="659">
                        <c:v>-3.4416826003824093</c:v>
                      </c:pt>
                      <c:pt idx="660">
                        <c:v>-3.5305343511450387</c:v>
                      </c:pt>
                      <c:pt idx="661">
                        <c:v>-3.5271687321258343</c:v>
                      </c:pt>
                      <c:pt idx="662">
                        <c:v>-3.7142857142857144</c:v>
                      </c:pt>
                      <c:pt idx="663">
                        <c:v>-3.9886039886039883</c:v>
                      </c:pt>
                      <c:pt idx="664">
                        <c:v>-4.0796963946869065</c:v>
                      </c:pt>
                      <c:pt idx="665">
                        <c:v>-4.0796963946869065</c:v>
                      </c:pt>
                      <c:pt idx="666">
                        <c:v>-4.1745730550284632</c:v>
                      </c:pt>
                      <c:pt idx="667">
                        <c:v>-4.1785375118708457</c:v>
                      </c:pt>
                      <c:pt idx="668">
                        <c:v>-4.3643263757115749</c:v>
                      </c:pt>
                      <c:pt idx="669">
                        <c:v>-4.269449715370019</c:v>
                      </c:pt>
                      <c:pt idx="670">
                        <c:v>-4.5411542100283819</c:v>
                      </c:pt>
                      <c:pt idx="671">
                        <c:v>-4.6313799621928169</c:v>
                      </c:pt>
                      <c:pt idx="672">
                        <c:v>-4.6313799621928169</c:v>
                      </c:pt>
                      <c:pt idx="673">
                        <c:v>-4.6313799621928169</c:v>
                      </c:pt>
                      <c:pt idx="674">
                        <c:v>-4.6313799621928169</c:v>
                      </c:pt>
                      <c:pt idx="675">
                        <c:v>-4.6313799621928169</c:v>
                      </c:pt>
                      <c:pt idx="676">
                        <c:v>-4.6313799621928169</c:v>
                      </c:pt>
                      <c:pt idx="677">
                        <c:v>-4.6313799621928169</c:v>
                      </c:pt>
                      <c:pt idx="678">
                        <c:v>-4.9149338374291114</c:v>
                      </c:pt>
                      <c:pt idx="679">
                        <c:v>-5.4511278195488719</c:v>
                      </c:pt>
                      <c:pt idx="680">
                        <c:v>-6.0804490177736206</c:v>
                      </c:pt>
                      <c:pt idx="681">
                        <c:v>-6.7039106145251397</c:v>
                      </c:pt>
                      <c:pt idx="682">
                        <c:v>-7.0697674418604652</c:v>
                      </c:pt>
                      <c:pt idx="683">
                        <c:v>-7.3625349487418461</c:v>
                      </c:pt>
                      <c:pt idx="684">
                        <c:v>-7.6421248835041933</c:v>
                      </c:pt>
                      <c:pt idx="685">
                        <c:v>-7.7281191806331471</c:v>
                      </c:pt>
                      <c:pt idx="686">
                        <c:v>-7.7281191806331471</c:v>
                      </c:pt>
                      <c:pt idx="687">
                        <c:v>-7.6350093109869652</c:v>
                      </c:pt>
                      <c:pt idx="688">
                        <c:v>-7.6492537313432836</c:v>
                      </c:pt>
                      <c:pt idx="689">
                        <c:v>-7.5700934579439254</c:v>
                      </c:pt>
                      <c:pt idx="690">
                        <c:v>-7.7570093457943923</c:v>
                      </c:pt>
                      <c:pt idx="691">
                        <c:v>-7.8578110383536011</c:v>
                      </c:pt>
                      <c:pt idx="692">
                        <c:v>-7.8578110383536011</c:v>
                      </c:pt>
                      <c:pt idx="693">
                        <c:v>-7.8578110383536011</c:v>
                      </c:pt>
                      <c:pt idx="694">
                        <c:v>-8.3255378858746489</c:v>
                      </c:pt>
                      <c:pt idx="695">
                        <c:v>-8.4348641049671969</c:v>
                      </c:pt>
                      <c:pt idx="696">
                        <c:v>-8.3646616541353378</c:v>
                      </c:pt>
                      <c:pt idx="697">
                        <c:v>-8.2784571966133598</c:v>
                      </c:pt>
                      <c:pt idx="698">
                        <c:v>-8.3883129123468425</c:v>
                      </c:pt>
                      <c:pt idx="699">
                        <c:v>-8.0416272469252608</c:v>
                      </c:pt>
                      <c:pt idx="700">
                        <c:v>-8.0416272469252608</c:v>
                      </c:pt>
                      <c:pt idx="701">
                        <c:v>-8.0416272469252608</c:v>
                      </c:pt>
                      <c:pt idx="702">
                        <c:v>-7.7069457659372027</c:v>
                      </c:pt>
                      <c:pt idx="703">
                        <c:v>-7.8169685414680652</c:v>
                      </c:pt>
                      <c:pt idx="704">
                        <c:v>-7.8244274809160315</c:v>
                      </c:pt>
                      <c:pt idx="705">
                        <c:v>-7.8319006685768873</c:v>
                      </c:pt>
                      <c:pt idx="706">
                        <c:v>-7.751196172248803</c:v>
                      </c:pt>
                      <c:pt idx="707">
                        <c:v>-7.6555023923444976</c:v>
                      </c:pt>
                      <c:pt idx="708">
                        <c:v>-7.751196172248803</c:v>
                      </c:pt>
                      <c:pt idx="709">
                        <c:v>-7.7586206896551726</c:v>
                      </c:pt>
                      <c:pt idx="710">
                        <c:v>-7.6849183477425562</c:v>
                      </c:pt>
                      <c:pt idx="711">
                        <c:v>-7.5961538461538458</c:v>
                      </c:pt>
                      <c:pt idx="712">
                        <c:v>-7.507218479307026</c:v>
                      </c:pt>
                      <c:pt idx="713">
                        <c:v>-7.328833172613308</c:v>
                      </c:pt>
                      <c:pt idx="714">
                        <c:v>-7.328833172613308</c:v>
                      </c:pt>
                      <c:pt idx="715">
                        <c:v>-7.328833172613308</c:v>
                      </c:pt>
                      <c:pt idx="716">
                        <c:v>-7.1566731141199229</c:v>
                      </c:pt>
                      <c:pt idx="717">
                        <c:v>-7.0531400966183568</c:v>
                      </c:pt>
                      <c:pt idx="718">
                        <c:v>-7.0531400966183568</c:v>
                      </c:pt>
                      <c:pt idx="719">
                        <c:v>-6.7829457364341081</c:v>
                      </c:pt>
                      <c:pt idx="720">
                        <c:v>-6.7829457364341081</c:v>
                      </c:pt>
                      <c:pt idx="721">
                        <c:v>-6.6925315227934048</c:v>
                      </c:pt>
                      <c:pt idx="722">
                        <c:v>-6.595538312318137</c:v>
                      </c:pt>
                      <c:pt idx="723">
                        <c:v>-6.3229571984435795</c:v>
                      </c:pt>
                      <c:pt idx="724">
                        <c:v>-6.1463414634146343</c:v>
                      </c:pt>
                      <c:pt idx="725">
                        <c:v>-6.3414634146341466</c:v>
                      </c:pt>
                      <c:pt idx="726">
                        <c:v>-6.530214424951267</c:v>
                      </c:pt>
                      <c:pt idx="727">
                        <c:v>-6.530214424951267</c:v>
                      </c:pt>
                      <c:pt idx="728">
                        <c:v>-6.530214424951267</c:v>
                      </c:pt>
                      <c:pt idx="729">
                        <c:v>-6.6276803118908383</c:v>
                      </c:pt>
                      <c:pt idx="730">
                        <c:v>-6.3600782778864966</c:v>
                      </c:pt>
                      <c:pt idx="731">
                        <c:v>-6.1704211557296764</c:v>
                      </c:pt>
                      <c:pt idx="732">
                        <c:v>-6.0784313725490193</c:v>
                      </c:pt>
                      <c:pt idx="733">
                        <c:v>-6.1764705882352944</c:v>
                      </c:pt>
                      <c:pt idx="734">
                        <c:v>-6.2683643486777667</c:v>
                      </c:pt>
                      <c:pt idx="735">
                        <c:v>-6.2683643486777667</c:v>
                      </c:pt>
                      <c:pt idx="736">
                        <c:v>-6.2683643486777667</c:v>
                      </c:pt>
                      <c:pt idx="737">
                        <c:v>-6.4579256360078272</c:v>
                      </c:pt>
                      <c:pt idx="738">
                        <c:v>-6.3725490196078427</c:v>
                      </c:pt>
                      <c:pt idx="739">
                        <c:v>-6.3725490196078427</c:v>
                      </c:pt>
                      <c:pt idx="740">
                        <c:v>-6.0903732809430258</c:v>
                      </c:pt>
                      <c:pt idx="741">
                        <c:v>-6.0903732809430258</c:v>
                      </c:pt>
                      <c:pt idx="742">
                        <c:v>-6.1825318940137386</c:v>
                      </c:pt>
                      <c:pt idx="743">
                        <c:v>-6.3788027477919531</c:v>
                      </c:pt>
                      <c:pt idx="744">
                        <c:v>-6.1946902654867255</c:v>
                      </c:pt>
                      <c:pt idx="745">
                        <c:v>-6.3788027477919531</c:v>
                      </c:pt>
                      <c:pt idx="746">
                        <c:v>-6.3788027477919531</c:v>
                      </c:pt>
                      <c:pt idx="747">
                        <c:v>-6.3788027477919531</c:v>
                      </c:pt>
                      <c:pt idx="748">
                        <c:v>-6.3788027477919531</c:v>
                      </c:pt>
                      <c:pt idx="749">
                        <c:v>-6.3788027477919531</c:v>
                      </c:pt>
                      <c:pt idx="750">
                        <c:v>-6.4769381746810604</c:v>
                      </c:pt>
                      <c:pt idx="751">
                        <c:v>-6.2007874015748037</c:v>
                      </c:pt>
                      <c:pt idx="752">
                        <c:v>-6.0157790927021697</c:v>
                      </c:pt>
                      <c:pt idx="753">
                        <c:v>-6.1083743842364537</c:v>
                      </c:pt>
                      <c:pt idx="754">
                        <c:v>-6.0098522167487687</c:v>
                      </c:pt>
                      <c:pt idx="755">
                        <c:v>-5.9171597633136095</c:v>
                      </c:pt>
                      <c:pt idx="756">
                        <c:v>-5.9171597633136095</c:v>
                      </c:pt>
                      <c:pt idx="757">
                        <c:v>-5.8185404339250493</c:v>
                      </c:pt>
                      <c:pt idx="758">
                        <c:v>-5.5335968379446641</c:v>
                      </c:pt>
                      <c:pt idx="759">
                        <c:v>-5.6268509378084897</c:v>
                      </c:pt>
                      <c:pt idx="760">
                        <c:v>-5.4347826086956523</c:v>
                      </c:pt>
                      <c:pt idx="761">
                        <c:v>-5.4401582591493574</c:v>
                      </c:pt>
                      <c:pt idx="762">
                        <c:v>-5.4401582591493574</c:v>
                      </c:pt>
                      <c:pt idx="763">
                        <c:v>-5.4401582591493574</c:v>
                      </c:pt>
                      <c:pt idx="764">
                        <c:v>-5.4401582591493574</c:v>
                      </c:pt>
                      <c:pt idx="765">
                        <c:v>-5.5390702274975272</c:v>
                      </c:pt>
                      <c:pt idx="766">
                        <c:v>-5.3518334985133791</c:v>
                      </c:pt>
                      <c:pt idx="767">
                        <c:v>-5.6435643564356441</c:v>
                      </c:pt>
                      <c:pt idx="768">
                        <c:v>-5.2736318407960194</c:v>
                      </c:pt>
                      <c:pt idx="769">
                        <c:v>-5.0847457627118651</c:v>
                      </c:pt>
                      <c:pt idx="770">
                        <c:v>-5.0847457627118651</c:v>
                      </c:pt>
                      <c:pt idx="771">
                        <c:v>-5.2841475573280157</c:v>
                      </c:pt>
                      <c:pt idx="772">
                        <c:v>-5.6716417910447765</c:v>
                      </c:pt>
                      <c:pt idx="773">
                        <c:v>-5.7711442786069647</c:v>
                      </c:pt>
                      <c:pt idx="774">
                        <c:v>-5.9701492537313428</c:v>
                      </c:pt>
                      <c:pt idx="775">
                        <c:v>-5.9701492537313428</c:v>
                      </c:pt>
                      <c:pt idx="776">
                        <c:v>-6.0636182902584492</c:v>
                      </c:pt>
                      <c:pt idx="777">
                        <c:v>-6.0636182902584492</c:v>
                      </c:pt>
                      <c:pt idx="778">
                        <c:v>-6.2624254473161027</c:v>
                      </c:pt>
                      <c:pt idx="779">
                        <c:v>-6.4548162859980138</c:v>
                      </c:pt>
                      <c:pt idx="780">
                        <c:v>-6.2624254473161027</c:v>
                      </c:pt>
                      <c:pt idx="781">
                        <c:v>-6.5476190476190483</c:v>
                      </c:pt>
                      <c:pt idx="782">
                        <c:v>-6.5476190476190483</c:v>
                      </c:pt>
                      <c:pt idx="783">
                        <c:v>-6.5476190476190483</c:v>
                      </c:pt>
                      <c:pt idx="784">
                        <c:v>-6.5476190476190483</c:v>
                      </c:pt>
                      <c:pt idx="785">
                        <c:v>-6.6468253968253972</c:v>
                      </c:pt>
                      <c:pt idx="786">
                        <c:v>-6.5476190476190483</c:v>
                      </c:pt>
                      <c:pt idx="787">
                        <c:v>-6.4484126984126995</c:v>
                      </c:pt>
                      <c:pt idx="788">
                        <c:v>-6.3492063492063489</c:v>
                      </c:pt>
                      <c:pt idx="789">
                        <c:v>-6.1507936507936503</c:v>
                      </c:pt>
                      <c:pt idx="790">
                        <c:v>-6.1507936507936503</c:v>
                      </c:pt>
                      <c:pt idx="791">
                        <c:v>-6.5217391304347823</c:v>
                      </c:pt>
                      <c:pt idx="792">
                        <c:v>-6.7061143984220903</c:v>
                      </c:pt>
                      <c:pt idx="793">
                        <c:v>-7.0726915520628681</c:v>
                      </c:pt>
                      <c:pt idx="794">
                        <c:v>-7.2620215897939158</c:v>
                      </c:pt>
                      <c:pt idx="795">
                        <c:v>-7.3601570166830221</c:v>
                      </c:pt>
                      <c:pt idx="796">
                        <c:v>-7.3601570166830221</c:v>
                      </c:pt>
                      <c:pt idx="797">
                        <c:v>-7.1779744346116034</c:v>
                      </c:pt>
                      <c:pt idx="798">
                        <c:v>-7.1779744346116034</c:v>
                      </c:pt>
                      <c:pt idx="799">
                        <c:v>-7.2763028515240897</c:v>
                      </c:pt>
                      <c:pt idx="800">
                        <c:v>-7.001972386587771</c:v>
                      </c:pt>
                      <c:pt idx="801">
                        <c:v>-6.7193675889328066</c:v>
                      </c:pt>
                      <c:pt idx="802">
                        <c:v>-6.7193675889328066</c:v>
                      </c:pt>
                      <c:pt idx="803">
                        <c:v>-6.7193675889328066</c:v>
                      </c:pt>
                      <c:pt idx="804">
                        <c:v>-6.5346534653465351</c:v>
                      </c:pt>
                      <c:pt idx="805">
                        <c:v>-6.5346534653465351</c:v>
                      </c:pt>
                      <c:pt idx="806">
                        <c:v>-6.5346534653465351</c:v>
                      </c:pt>
                      <c:pt idx="807">
                        <c:v>-6.3492063492063489</c:v>
                      </c:pt>
                      <c:pt idx="808">
                        <c:v>-6.1630218687872764</c:v>
                      </c:pt>
                      <c:pt idx="809">
                        <c:v>-6.0696517412935327</c:v>
                      </c:pt>
                      <c:pt idx="810">
                        <c:v>-6.0696517412935327</c:v>
                      </c:pt>
                      <c:pt idx="811">
                        <c:v>-6.1630218687872764</c:v>
                      </c:pt>
                      <c:pt idx="812">
                        <c:v>-5.964214711729622</c:v>
                      </c:pt>
                      <c:pt idx="813">
                        <c:v>-5.6660039761431413</c:v>
                      </c:pt>
                      <c:pt idx="814">
                        <c:v>-5.7654075546719685</c:v>
                      </c:pt>
                      <c:pt idx="815">
                        <c:v>-5.8589870903674282</c:v>
                      </c:pt>
                      <c:pt idx="816">
                        <c:v>-6.0455896927651143</c:v>
                      </c:pt>
                      <c:pt idx="817">
                        <c:v>-6.0455896927651143</c:v>
                      </c:pt>
                      <c:pt idx="818">
                        <c:v>-5.9523809523809517</c:v>
                      </c:pt>
                      <c:pt idx="819">
                        <c:v>-5.9523809523809517</c:v>
                      </c:pt>
                      <c:pt idx="820">
                        <c:v>-6.0515873015873014</c:v>
                      </c:pt>
                      <c:pt idx="821">
                        <c:v>-6.1446977205153619</c:v>
                      </c:pt>
                      <c:pt idx="822">
                        <c:v>-6.2376237623762378</c:v>
                      </c:pt>
                      <c:pt idx="823">
                        <c:v>-6.3366336633663369</c:v>
                      </c:pt>
                      <c:pt idx="824">
                        <c:v>-6.2376237623762378</c:v>
                      </c:pt>
                      <c:pt idx="825">
                        <c:v>-6.3366336633663369</c:v>
                      </c:pt>
                      <c:pt idx="826">
                        <c:v>-6.4292779426310576</c:v>
                      </c:pt>
                      <c:pt idx="827">
                        <c:v>-6.4292779426310576</c:v>
                      </c:pt>
                      <c:pt idx="828">
                        <c:v>-6.5281899109792292</c:v>
                      </c:pt>
                      <c:pt idx="829">
                        <c:v>-6.6336633663366342</c:v>
                      </c:pt>
                      <c:pt idx="830">
                        <c:v>-6.5346534653465351</c:v>
                      </c:pt>
                      <c:pt idx="831">
                        <c:v>-6.4420218037661057</c:v>
                      </c:pt>
                      <c:pt idx="832">
                        <c:v>-6.5411298315163524</c:v>
                      </c:pt>
                      <c:pt idx="833">
                        <c:v>-6.4484126984126995</c:v>
                      </c:pt>
                      <c:pt idx="834">
                        <c:v>-6.4484126984126995</c:v>
                      </c:pt>
                      <c:pt idx="835">
                        <c:v>-6.4484126984126995</c:v>
                      </c:pt>
                      <c:pt idx="836">
                        <c:v>-6.5541211519364442</c:v>
                      </c:pt>
                      <c:pt idx="837">
                        <c:v>-6.6402378592666009</c:v>
                      </c:pt>
                      <c:pt idx="838">
                        <c:v>-6.746031746031746</c:v>
                      </c:pt>
                      <c:pt idx="839">
                        <c:v>-6.281156530408774</c:v>
                      </c:pt>
                      <c:pt idx="840">
                        <c:v>-6.0939060939060941</c:v>
                      </c:pt>
                      <c:pt idx="841">
                        <c:v>-5.9940059940059944</c:v>
                      </c:pt>
                      <c:pt idx="842">
                        <c:v>-5.8941058941058948</c:v>
                      </c:pt>
                      <c:pt idx="843">
                        <c:v>-5.6112224448897798</c:v>
                      </c:pt>
                      <c:pt idx="844">
                        <c:v>-5.3266331658291453</c:v>
                      </c:pt>
                      <c:pt idx="845">
                        <c:v>-5.3373615307150049</c:v>
                      </c:pt>
                      <c:pt idx="846">
                        <c:v>-5.2472250252270429</c:v>
                      </c:pt>
                      <c:pt idx="847">
                        <c:v>-5.1515151515151514</c:v>
                      </c:pt>
                      <c:pt idx="848">
                        <c:v>-5.2578361981799802</c:v>
                      </c:pt>
                      <c:pt idx="849">
                        <c:v>-5.4600606673407484</c:v>
                      </c:pt>
                      <c:pt idx="850">
                        <c:v>-5.858585858585859</c:v>
                      </c:pt>
                      <c:pt idx="851">
                        <c:v>-6.0544904137235118</c:v>
                      </c:pt>
                      <c:pt idx="852">
                        <c:v>-6.149193548387097</c:v>
                      </c:pt>
                      <c:pt idx="853">
                        <c:v>-6.0544904137235118</c:v>
                      </c:pt>
                      <c:pt idx="854">
                        <c:v>-6.0544904137235118</c:v>
                      </c:pt>
                      <c:pt idx="855">
                        <c:v>-5.9535822401614524</c:v>
                      </c:pt>
                      <c:pt idx="856">
                        <c:v>-5.8526740665993948</c:v>
                      </c:pt>
                      <c:pt idx="857">
                        <c:v>-5.7517658930373363</c:v>
                      </c:pt>
                      <c:pt idx="858">
                        <c:v>-5.7575757575757578</c:v>
                      </c:pt>
                      <c:pt idx="859">
                        <c:v>-5.7575757575757578</c:v>
                      </c:pt>
                      <c:pt idx="860">
                        <c:v>-5.3752535496957403</c:v>
                      </c:pt>
                      <c:pt idx="861">
                        <c:v>-5.2791878172588831</c:v>
                      </c:pt>
                      <c:pt idx="862">
                        <c:v>-5.0761421319796955</c:v>
                      </c:pt>
                      <c:pt idx="863">
                        <c:v>-4.9746192893401018</c:v>
                      </c:pt>
                      <c:pt idx="864">
                        <c:v>-4.6795523906408949</c:v>
                      </c:pt>
                      <c:pt idx="865">
                        <c:v>-4.3788187372708762</c:v>
                      </c:pt>
                      <c:pt idx="866">
                        <c:v>-4.3788187372708762</c:v>
                      </c:pt>
                      <c:pt idx="867">
                        <c:v>-4.3788187372708762</c:v>
                      </c:pt>
                      <c:pt idx="868">
                        <c:v>-4.3743641912512716</c:v>
                      </c:pt>
                      <c:pt idx="869">
                        <c:v>-4.1709053916581889</c:v>
                      </c:pt>
                      <c:pt idx="870">
                        <c:v>-4.0691759918616484</c:v>
                      </c:pt>
                      <c:pt idx="871">
                        <c:v>-4.2639593908629436</c:v>
                      </c:pt>
                      <c:pt idx="872">
                        <c:v>-4.2596348884381339</c:v>
                      </c:pt>
                      <c:pt idx="873">
                        <c:v>-4.154002026342452</c:v>
                      </c:pt>
                      <c:pt idx="874">
                        <c:v>-3.8617886178861789</c:v>
                      </c:pt>
                      <c:pt idx="875">
                        <c:v>-3.3707865168539324</c:v>
                      </c:pt>
                      <c:pt idx="876">
                        <c:v>-2.9652351738241309</c:v>
                      </c:pt>
                      <c:pt idx="877">
                        <c:v>-2.8688524590163933</c:v>
                      </c:pt>
                      <c:pt idx="878">
                        <c:v>-2.9743589743589745</c:v>
                      </c:pt>
                      <c:pt idx="879">
                        <c:v>-2.6748971193415638</c:v>
                      </c:pt>
                      <c:pt idx="880">
                        <c:v>-2.1671826625386998</c:v>
                      </c:pt>
                      <c:pt idx="881">
                        <c:v>-2.0682523267838677</c:v>
                      </c:pt>
                      <c:pt idx="882">
                        <c:v>-1.9648397104446742</c:v>
                      </c:pt>
                      <c:pt idx="883">
                        <c:v>-1.9648397104446742</c:v>
                      </c:pt>
                      <c:pt idx="884">
                        <c:v>-1.7598343685300208</c:v>
                      </c:pt>
                      <c:pt idx="885">
                        <c:v>-1.7598343685300208</c:v>
                      </c:pt>
                      <c:pt idx="886">
                        <c:v>-1.7598343685300208</c:v>
                      </c:pt>
                      <c:pt idx="887">
                        <c:v>-1.7598343685300208</c:v>
                      </c:pt>
                      <c:pt idx="888">
                        <c:v>-1.6580310880829014</c:v>
                      </c:pt>
                      <c:pt idx="889">
                        <c:v>-1.3513513513513513</c:v>
                      </c:pt>
                      <c:pt idx="890">
                        <c:v>-1.3527575442247659</c:v>
                      </c:pt>
                      <c:pt idx="891">
                        <c:v>-1.2486992715920915</c:v>
                      </c:pt>
                      <c:pt idx="892">
                        <c:v>-1.3527575442247659</c:v>
                      </c:pt>
                      <c:pt idx="893">
                        <c:v>-1.1470281543274243</c:v>
                      </c:pt>
                      <c:pt idx="894">
                        <c:v>-0.94043887147335425</c:v>
                      </c:pt>
                      <c:pt idx="895">
                        <c:v>-0.21052631578947367</c:v>
                      </c:pt>
                      <c:pt idx="896">
                        <c:v>0.42372881355932202</c:v>
                      </c:pt>
                      <c:pt idx="897">
                        <c:v>0.42372881355932202</c:v>
                      </c:pt>
                      <c:pt idx="898">
                        <c:v>0.74152542372881358</c:v>
                      </c:pt>
                      <c:pt idx="899">
                        <c:v>1.0626992561105209</c:v>
                      </c:pt>
                      <c:pt idx="900">
                        <c:v>1.3859275053304905</c:v>
                      </c:pt>
                      <c:pt idx="901">
                        <c:v>1.7094017094017095</c:v>
                      </c:pt>
                      <c:pt idx="902">
                        <c:v>1.8181818181818181</c:v>
                      </c:pt>
                      <c:pt idx="903">
                        <c:v>2.1459227467811157</c:v>
                      </c:pt>
                      <c:pt idx="904">
                        <c:v>2.7926960257787328</c:v>
                      </c:pt>
                      <c:pt idx="905">
                        <c:v>2.7926960257787328</c:v>
                      </c:pt>
                      <c:pt idx="906">
                        <c:v>3.2327586206896552</c:v>
                      </c:pt>
                      <c:pt idx="907">
                        <c:v>3.1283710895361381</c:v>
                      </c:pt>
                      <c:pt idx="908">
                        <c:v>3.3549783549783552</c:v>
                      </c:pt>
                      <c:pt idx="909">
                        <c:v>3.5752979414951245</c:v>
                      </c:pt>
                      <c:pt idx="910">
                        <c:v>3.9130434782608701</c:v>
                      </c:pt>
                      <c:pt idx="911">
                        <c:v>3.8002171552660156</c:v>
                      </c:pt>
                      <c:pt idx="912">
                        <c:v>4.1259500542888166</c:v>
                      </c:pt>
                      <c:pt idx="913">
                        <c:v>4.3525571273122958</c:v>
                      </c:pt>
                      <c:pt idx="914">
                        <c:v>4.5751633986928102</c:v>
                      </c:pt>
                      <c:pt idx="915">
                        <c:v>5.0383351588170866</c:v>
                      </c:pt>
                      <c:pt idx="916">
                        <c:v>5.1535087719298245</c:v>
                      </c:pt>
                      <c:pt idx="917">
                        <c:v>5.2689352360043902</c:v>
                      </c:pt>
                      <c:pt idx="918">
                        <c:v>5.0493962678375413</c:v>
                      </c:pt>
                      <c:pt idx="919">
                        <c:v>4.9396267837541163</c:v>
                      </c:pt>
                      <c:pt idx="920">
                        <c:v>4.8298572996706914</c:v>
                      </c:pt>
                      <c:pt idx="921">
                        <c:v>4.8298572996706914</c:v>
                      </c:pt>
                      <c:pt idx="922">
                        <c:v>4.9396267837541163</c:v>
                      </c:pt>
                      <c:pt idx="923">
                        <c:v>5.0549450549450547</c:v>
                      </c:pt>
                      <c:pt idx="924">
                        <c:v>5.0549450549450547</c:v>
                      </c:pt>
                      <c:pt idx="925">
                        <c:v>5.0549450549450547</c:v>
                      </c:pt>
                      <c:pt idx="926">
                        <c:v>4.9450549450549453</c:v>
                      </c:pt>
                      <c:pt idx="927">
                        <c:v>5.2921719955898565</c:v>
                      </c:pt>
                      <c:pt idx="928">
                        <c:v>5.5248618784530388</c:v>
                      </c:pt>
                      <c:pt idx="929">
                        <c:v>5.4143646408839778</c:v>
                      </c:pt>
                      <c:pt idx="930">
                        <c:v>5.4143646408839778</c:v>
                      </c:pt>
                      <c:pt idx="931">
                        <c:v>5.1819184123484012</c:v>
                      </c:pt>
                      <c:pt idx="932">
                        <c:v>5.0716648291069459</c:v>
                      </c:pt>
                      <c:pt idx="933">
                        <c:v>4.9614112458654906</c:v>
                      </c:pt>
                      <c:pt idx="934">
                        <c:v>4.9614112458654906</c:v>
                      </c:pt>
                      <c:pt idx="935">
                        <c:v>4.9614112458654906</c:v>
                      </c:pt>
                      <c:pt idx="936">
                        <c:v>4.9668874172185431</c:v>
                      </c:pt>
                      <c:pt idx="937">
                        <c:v>4.9668874172185431</c:v>
                      </c:pt>
                      <c:pt idx="938">
                        <c:v>4.9668874172185431</c:v>
                      </c:pt>
                      <c:pt idx="939">
                        <c:v>4.8565121412803531</c:v>
                      </c:pt>
                      <c:pt idx="940">
                        <c:v>4.8618784530386741</c:v>
                      </c:pt>
                      <c:pt idx="941">
                        <c:v>4.8726467331118499</c:v>
                      </c:pt>
                      <c:pt idx="942">
                        <c:v>4.9889135254988917</c:v>
                      </c:pt>
                      <c:pt idx="943">
                        <c:v>5.0997782705099777</c:v>
                      </c:pt>
                      <c:pt idx="944">
                        <c:v>5.0997782705099777</c:v>
                      </c:pt>
                      <c:pt idx="945">
                        <c:v>4.9833887043189371</c:v>
                      </c:pt>
                      <c:pt idx="946">
                        <c:v>4.4296788482834994</c:v>
                      </c:pt>
                      <c:pt idx="947">
                        <c:v>4.4296788482834994</c:v>
                      </c:pt>
                      <c:pt idx="948">
                        <c:v>3.9735099337748347</c:v>
                      </c:pt>
                      <c:pt idx="949">
                        <c:v>3.9735099337748347</c:v>
                      </c:pt>
                      <c:pt idx="950">
                        <c:v>3.9735099337748347</c:v>
                      </c:pt>
                      <c:pt idx="951">
                        <c:v>3.8588754134509373</c:v>
                      </c:pt>
                      <c:pt idx="952">
                        <c:v>3.9735099337748347</c:v>
                      </c:pt>
                      <c:pt idx="953">
                        <c:v>3.8588754134509373</c:v>
                      </c:pt>
                      <c:pt idx="954">
                        <c:v>3.528114663726571</c:v>
                      </c:pt>
                      <c:pt idx="955">
                        <c:v>3.1973539140022051</c:v>
                      </c:pt>
                      <c:pt idx="956">
                        <c:v>2.9702970297029703</c:v>
                      </c:pt>
                      <c:pt idx="957">
                        <c:v>2.8540065861690453</c:v>
                      </c:pt>
                      <c:pt idx="958">
                        <c:v>2.5191675794085433</c:v>
                      </c:pt>
                      <c:pt idx="959">
                        <c:v>2.1834061135371177</c:v>
                      </c:pt>
                      <c:pt idx="960">
                        <c:v>1.9629225736095965</c:v>
                      </c:pt>
                      <c:pt idx="961">
                        <c:v>1.7448200654307526</c:v>
                      </c:pt>
                      <c:pt idx="962">
                        <c:v>1.6357688113413305</c:v>
                      </c:pt>
                      <c:pt idx="963">
                        <c:v>1.3071895424836601</c:v>
                      </c:pt>
                      <c:pt idx="964">
                        <c:v>0.97826086956521752</c:v>
                      </c:pt>
                      <c:pt idx="965">
                        <c:v>0.65075921908893708</c:v>
                      </c:pt>
                      <c:pt idx="966">
                        <c:v>0.54171180931744312</c:v>
                      </c:pt>
                      <c:pt idx="967">
                        <c:v>0.43336944745395445</c:v>
                      </c:pt>
                      <c:pt idx="968">
                        <c:v>0.32502708559046589</c:v>
                      </c:pt>
                      <c:pt idx="969">
                        <c:v>0</c:v>
                      </c:pt>
                      <c:pt idx="970">
                        <c:v>-0.5399568034557235</c:v>
                      </c:pt>
                      <c:pt idx="971">
                        <c:v>-0.86114101184068881</c:v>
                      </c:pt>
                      <c:pt idx="972">
                        <c:v>-1.1802575107296138</c:v>
                      </c:pt>
                      <c:pt idx="973">
                        <c:v>-1.2861736334405145</c:v>
                      </c:pt>
                      <c:pt idx="974">
                        <c:v>-1.5005359056806002</c:v>
                      </c:pt>
                      <c:pt idx="975">
                        <c:v>-1.929260450160772</c:v>
                      </c:pt>
                      <c:pt idx="976">
                        <c:v>-2.0342612419700217</c:v>
                      </c:pt>
                      <c:pt idx="977">
                        <c:v>-2.4520255863539444</c:v>
                      </c:pt>
                      <c:pt idx="978">
                        <c:v>-2.7659574468085104</c:v>
                      </c:pt>
                      <c:pt idx="979">
                        <c:v>-2.9755579171094579</c:v>
                      </c:pt>
                      <c:pt idx="980">
                        <c:v>-3.2838983050847461</c:v>
                      </c:pt>
                      <c:pt idx="981">
                        <c:v>-3.3898305084745761</c:v>
                      </c:pt>
                      <c:pt idx="982">
                        <c:v>-3.7115588547189819</c:v>
                      </c:pt>
                      <c:pt idx="983">
                        <c:v>-4.2283298097251585</c:v>
                      </c:pt>
                      <c:pt idx="984">
                        <c:v>-4.4350580781414992</c:v>
                      </c:pt>
                      <c:pt idx="985">
                        <c:v>-4.3294614572333678</c:v>
                      </c:pt>
                      <c:pt idx="986">
                        <c:v>-4.4303797468354427</c:v>
                      </c:pt>
                      <c:pt idx="987">
                        <c:v>-4.6315789473684212</c:v>
                      </c:pt>
                      <c:pt idx="988">
                        <c:v>-4.8421052631578947</c:v>
                      </c:pt>
                      <c:pt idx="989">
                        <c:v>-5.0526315789473681</c:v>
                      </c:pt>
                      <c:pt idx="990">
                        <c:v>-5.3627760252365935</c:v>
                      </c:pt>
                      <c:pt idx="991">
                        <c:v>-5.5672268907563032</c:v>
                      </c:pt>
                      <c:pt idx="992">
                        <c:v>-5.765199161425576</c:v>
                      </c:pt>
                      <c:pt idx="993">
                        <c:v>-5.765199161425576</c:v>
                      </c:pt>
                      <c:pt idx="994">
                        <c:v>-6.0606060606060606</c:v>
                      </c:pt>
                      <c:pt idx="995">
                        <c:v>-6.1650992685475439</c:v>
                      </c:pt>
                      <c:pt idx="996">
                        <c:v>-6.3740856844305123</c:v>
                      </c:pt>
                      <c:pt idx="997">
                        <c:v>-6.5625</c:v>
                      </c:pt>
                      <c:pt idx="998">
                        <c:v>-6.756756756756757</c:v>
                      </c:pt>
                      <c:pt idx="999">
                        <c:v>-7.1576763485477173</c:v>
                      </c:pt>
                      <c:pt idx="1000">
                        <c:v>-7.3498964803312621</c:v>
                      </c:pt>
                      <c:pt idx="1001">
                        <c:v>-7.5413223140495864</c:v>
                      </c:pt>
                      <c:pt idx="1002">
                        <c:v>-7.4380165289256199</c:v>
                      </c:pt>
                      <c:pt idx="1003">
                        <c:v>-7.4380165289256199</c:v>
                      </c:pt>
                      <c:pt idx="1004">
                        <c:v>-7.9055441478439432</c:v>
                      </c:pt>
                      <c:pt idx="1005">
                        <c:v>-8.1108829568788501</c:v>
                      </c:pt>
                      <c:pt idx="1006">
                        <c:v>-8.1025641025641022</c:v>
                      </c:pt>
                      <c:pt idx="1007">
                        <c:v>-8.3844580777096116</c:v>
                      </c:pt>
                      <c:pt idx="1008">
                        <c:v>-8.7576374745417525</c:v>
                      </c:pt>
                      <c:pt idx="1009">
                        <c:v>-8.9613034623217924</c:v>
                      </c:pt>
                      <c:pt idx="1010">
                        <c:v>-9.1649694501018324</c:v>
                      </c:pt>
                      <c:pt idx="1011">
                        <c:v>-9.8377281947261661</c:v>
                      </c:pt>
                      <c:pt idx="1012">
                        <c:v>-10.222672064777328</c:v>
                      </c:pt>
                      <c:pt idx="1013">
                        <c:v>-10.696266397578205</c:v>
                      </c:pt>
                      <c:pt idx="1014">
                        <c:v>-10.965794768611669</c:v>
                      </c:pt>
                      <c:pt idx="1015">
                        <c:v>-11.055276381909549</c:v>
                      </c:pt>
                      <c:pt idx="1016">
                        <c:v>-11.356783919597991</c:v>
                      </c:pt>
                      <c:pt idx="1017">
                        <c:v>-11.557788944723619</c:v>
                      </c:pt>
                      <c:pt idx="1018">
                        <c:v>-11.835506519558676</c:v>
                      </c:pt>
                      <c:pt idx="1019">
                        <c:v>-12</c:v>
                      </c:pt>
                      <c:pt idx="1020">
                        <c:v>-12.075848303393213</c:v>
                      </c:pt>
                      <c:pt idx="1021">
                        <c:v>-12.437810945273633</c:v>
                      </c:pt>
                      <c:pt idx="1022">
                        <c:v>-12.698412698412698</c:v>
                      </c:pt>
                      <c:pt idx="1023">
                        <c:v>-12.698412698412698</c:v>
                      </c:pt>
                      <c:pt idx="1024">
                        <c:v>-12.698412698412698</c:v>
                      </c:pt>
                      <c:pt idx="1025">
                        <c:v>-12.871287128712872</c:v>
                      </c:pt>
                      <c:pt idx="1026">
                        <c:v>-12.957467853610286</c:v>
                      </c:pt>
                      <c:pt idx="1027">
                        <c:v>-12.944664031620553</c:v>
                      </c:pt>
                      <c:pt idx="1028">
                        <c:v>-12.858555885262115</c:v>
                      </c:pt>
                      <c:pt idx="1029">
                        <c:v>-12.858555885262115</c:v>
                      </c:pt>
                      <c:pt idx="1030">
                        <c:v>-13.056379821958458</c:v>
                      </c:pt>
                      <c:pt idx="1031">
                        <c:v>-13.254203758654798</c:v>
                      </c:pt>
                      <c:pt idx="1032">
                        <c:v>-12.970297029702971</c:v>
                      </c:pt>
                      <c:pt idx="1033">
                        <c:v>-12.685827552031714</c:v>
                      </c:pt>
                      <c:pt idx="1034">
                        <c:v>-12.5</c:v>
                      </c:pt>
                      <c:pt idx="1035">
                        <c:v>-12.586719524281467</c:v>
                      </c:pt>
                      <c:pt idx="1036">
                        <c:v>-12.388503468780971</c:v>
                      </c:pt>
                      <c:pt idx="1037">
                        <c:v>-11.992071357779981</c:v>
                      </c:pt>
                      <c:pt idx="1038">
                        <c:v>-11.992071357779981</c:v>
                      </c:pt>
                      <c:pt idx="1039">
                        <c:v>-11.992071357779981</c:v>
                      </c:pt>
                      <c:pt idx="1040">
                        <c:v>-11.992071357779981</c:v>
                      </c:pt>
                      <c:pt idx="1041">
                        <c:v>-11.992071357779981</c:v>
                      </c:pt>
                      <c:pt idx="1042">
                        <c:v>-11.992071357779981</c:v>
                      </c:pt>
                      <c:pt idx="1043">
                        <c:v>-11.992071357779981</c:v>
                      </c:pt>
                      <c:pt idx="1044">
                        <c:v>-11.72962226640159</c:v>
                      </c:pt>
                      <c:pt idx="1045">
                        <c:v>-10.636182902584492</c:v>
                      </c:pt>
                      <c:pt idx="1046">
                        <c:v>-10.358565737051793</c:v>
                      </c:pt>
                      <c:pt idx="1047">
                        <c:v>-10.079840319361278</c:v>
                      </c:pt>
                      <c:pt idx="1048">
                        <c:v>-9.7097097097097098</c:v>
                      </c:pt>
                      <c:pt idx="1049">
                        <c:v>-9.1549295774647899</c:v>
                      </c:pt>
                      <c:pt idx="1050">
                        <c:v>-8.8799192734611516</c:v>
                      </c:pt>
                      <c:pt idx="1051">
                        <c:v>-8.8799192734611516</c:v>
                      </c:pt>
                      <c:pt idx="1052">
                        <c:v>-9.0817356205852668</c:v>
                      </c:pt>
                      <c:pt idx="1053">
                        <c:v>-9.2741935483870961</c:v>
                      </c:pt>
                      <c:pt idx="1054">
                        <c:v>-9.191919191919192</c:v>
                      </c:pt>
                      <c:pt idx="1055">
                        <c:v>-9.4034378159757335</c:v>
                      </c:pt>
                      <c:pt idx="1056">
                        <c:v>-9.3211752786220874</c:v>
                      </c:pt>
                      <c:pt idx="1057">
                        <c:v>-9.1370558375634516</c:v>
                      </c:pt>
                      <c:pt idx="1058">
                        <c:v>-9.2385786802030445</c:v>
                      </c:pt>
                      <c:pt idx="1059">
                        <c:v>-9.4416243654822338</c:v>
                      </c:pt>
                      <c:pt idx="1060">
                        <c:v>-8.6734693877551017</c:v>
                      </c:pt>
                      <c:pt idx="1061">
                        <c:v>-8.4953940634595693</c:v>
                      </c:pt>
                      <c:pt idx="1062">
                        <c:v>-8.3076923076923084</c:v>
                      </c:pt>
                      <c:pt idx="1063">
                        <c:v>-8.3076923076923084</c:v>
                      </c:pt>
                      <c:pt idx="1064">
                        <c:v>-8.0246913580246915</c:v>
                      </c:pt>
                      <c:pt idx="1065">
                        <c:v>-7.9218106995884776</c:v>
                      </c:pt>
                      <c:pt idx="1066">
                        <c:v>-8.1275720164609062</c:v>
                      </c:pt>
                      <c:pt idx="1067">
                        <c:v>-8.1275720164609062</c:v>
                      </c:pt>
                      <c:pt idx="1068">
                        <c:v>-8.0412371134020617</c:v>
                      </c:pt>
                      <c:pt idx="1069">
                        <c:v>-7.6525336091003107</c:v>
                      </c:pt>
                      <c:pt idx="1070">
                        <c:v>-7.5569358178053827</c:v>
                      </c:pt>
                      <c:pt idx="1071">
                        <c:v>-7.461139896373056</c:v>
                      </c:pt>
                      <c:pt idx="1072">
                        <c:v>-7.2614107883817436</c:v>
                      </c:pt>
                      <c:pt idx="1073">
                        <c:v>-7.461139896373056</c:v>
                      </c:pt>
                      <c:pt idx="1074">
                        <c:v>-7.1576763485477173</c:v>
                      </c:pt>
                      <c:pt idx="1075">
                        <c:v>-6.95742471443406</c:v>
                      </c:pt>
                      <c:pt idx="1076">
                        <c:v>-6.5556711758584809</c:v>
                      </c:pt>
                      <c:pt idx="1077">
                        <c:v>-6.5556711758584809</c:v>
                      </c:pt>
                      <c:pt idx="1078">
                        <c:v>-6.5556711758584809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D5E-485A-A811-38DF0ECECD20}"/>
                  </c:ext>
                </c:extLst>
              </c15:ser>
            </c15:filteredScatterSeries>
          </c:ext>
        </c:extLst>
      </c:scatterChart>
      <c:valAx>
        <c:axId val="425375680"/>
        <c:scaling>
          <c:orientation val="minMax"/>
        </c:scaling>
        <c:delete val="0"/>
        <c:axPos val="b"/>
        <c:numFmt formatCode="#,##0.00_ 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425386720"/>
        <c:crosses val="autoZero"/>
        <c:crossBetween val="midCat"/>
      </c:valAx>
      <c:valAx>
        <c:axId val="425386720"/>
        <c:scaling>
          <c:orientation val="minMax"/>
        </c:scaling>
        <c:delete val="0"/>
        <c:axPos val="l"/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42537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楷体_GB2312" panose="0201060903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20.xml"/><Relationship Id="rId7" Type="http://schemas.openxmlformats.org/officeDocument/2006/relationships/image" Target="../media/image4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Relationship Id="rId9" Type="http://schemas.openxmlformats.org/officeDocument/2006/relationships/chart" Target="../charts/chart22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200024</xdr:colOff>
      <xdr:row>94</xdr:row>
      <xdr:rowOff>173037</xdr:rowOff>
    </xdr:from>
    <xdr:to>
      <xdr:col>33</xdr:col>
      <xdr:colOff>227012</xdr:colOff>
      <xdr:row>112</xdr:row>
      <xdr:rowOff>115887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9CAB819-84AB-B9D7-B83F-4F1618A77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231774</xdr:colOff>
      <xdr:row>113</xdr:row>
      <xdr:rowOff>69054</xdr:rowOff>
    </xdr:from>
    <xdr:to>
      <xdr:col>33</xdr:col>
      <xdr:colOff>258762</xdr:colOff>
      <xdr:row>131</xdr:row>
      <xdr:rowOff>12698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BEE0E34-8E96-479A-A953-A767602AF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238086</xdr:colOff>
      <xdr:row>0</xdr:row>
      <xdr:rowOff>38100</xdr:rowOff>
    </xdr:from>
    <xdr:to>
      <xdr:col>30</xdr:col>
      <xdr:colOff>66674</xdr:colOff>
      <xdr:row>16</xdr:row>
      <xdr:rowOff>179464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792DA76-1761-3AD4-A3D7-EB3E4424F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100165</xdr:colOff>
      <xdr:row>0</xdr:row>
      <xdr:rowOff>52161</xdr:rowOff>
    </xdr:from>
    <xdr:to>
      <xdr:col>22</xdr:col>
      <xdr:colOff>596295</xdr:colOff>
      <xdr:row>16</xdr:row>
      <xdr:rowOff>120497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1FF24B5-C823-4B0F-B440-C98621FD5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552789</xdr:colOff>
      <xdr:row>0</xdr:row>
      <xdr:rowOff>0</xdr:rowOff>
    </xdr:from>
    <xdr:to>
      <xdr:col>9</xdr:col>
      <xdr:colOff>462642</xdr:colOff>
      <xdr:row>18</xdr:row>
      <xdr:rowOff>30618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EC7E702-CA16-4B4D-8DFB-C44B09E03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583405</xdr:colOff>
      <xdr:row>141</xdr:row>
      <xdr:rowOff>176210</xdr:rowOff>
    </xdr:from>
    <xdr:to>
      <xdr:col>29</xdr:col>
      <xdr:colOff>500061</xdr:colOff>
      <xdr:row>157</xdr:row>
      <xdr:rowOff>61910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06497EE-067D-8F95-3D67-B045D57B2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3" name="矩形 1">
          <a:extLst xmlns:a="http://schemas.openxmlformats.org/drawingml/2006/main">
            <a:ext uri="{FF2B5EF4-FFF2-40B4-BE49-F238E27FC236}">
              <a16:creationId xmlns:a16="http://schemas.microsoft.com/office/drawing/2014/main" id="{28F0AE0D-11C3-80C2-426D-7FCC3A4E850E}"/>
            </a:ext>
          </a:extLst>
        </cdr:cNvPr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0.8468</cdr:x>
      <cdr:y>0.02188</cdr:y>
    </cdr:from>
    <cdr:to>
      <cdr:x>0.9853</cdr:x>
      <cdr:y>0.12304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3818687" y="60504"/>
          <a:ext cx="624574" cy="279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0.01126</cdr:x>
      <cdr:y>0.01837</cdr:y>
    </cdr:from>
    <cdr:to>
      <cdr:x>0.14976</cdr:x>
      <cdr:y>0.11953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CA0FFCC0-215C-9888-D16E-E7AB9CC1DCFD}"/>
            </a:ext>
          </a:extLst>
        </cdr:cNvPr>
        <cdr:cNvSpPr/>
      </cdr:nvSpPr>
      <cdr:spPr>
        <a:xfrm xmlns:a="http://schemas.openxmlformats.org/drawingml/2006/main">
          <a:off x="50800" y="50800"/>
          <a:ext cx="624574" cy="279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0.09042</cdr:x>
      <cdr:y>0.53162</cdr:y>
    </cdr:from>
    <cdr:to>
      <cdr:x>0.9132</cdr:x>
      <cdr:y>0.54392</cdr:y>
    </cdr:to>
    <cdr:cxnSp macro="">
      <cdr:nvCxnSpPr>
        <cdr:cNvPr id="6" name="直接连接符 5">
          <a:extLst xmlns:a="http://schemas.openxmlformats.org/drawingml/2006/main">
            <a:ext uri="{FF2B5EF4-FFF2-40B4-BE49-F238E27FC236}">
              <a16:creationId xmlns:a16="http://schemas.microsoft.com/office/drawing/2014/main" id="{664235BF-5787-54F4-923F-CF896AC9437E}"/>
            </a:ext>
          </a:extLst>
        </cdr:cNvPr>
        <cdr:cNvCxnSpPr/>
      </cdr:nvCxnSpPr>
      <cdr:spPr>
        <a:xfrm xmlns:a="http://schemas.openxmlformats.org/drawingml/2006/main" flipV="1">
          <a:off x="515372" y="1709008"/>
          <a:ext cx="4689567" cy="39510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0.51782</cdr:x>
      <cdr:y>0.44848</cdr:y>
    </cdr:from>
    <cdr:to>
      <cdr:x>0.68759</cdr:x>
      <cdr:y>0.54216</cdr:y>
    </cdr:to>
    <cdr:sp macro="" textlink="">
      <cdr:nvSpPr>
        <cdr:cNvPr id="7" name="文本框 8">
          <a:extLst xmlns:a="http://schemas.openxmlformats.org/drawingml/2006/main">
            <a:ext uri="{FF2B5EF4-FFF2-40B4-BE49-F238E27FC236}">
              <a16:creationId xmlns:a16="http://schemas.microsoft.com/office/drawing/2014/main" id="{FB716480-A202-85D1-39A5-DA13208BEE94}"/>
            </a:ext>
          </a:extLst>
        </cdr:cNvPr>
        <cdr:cNvSpPr txBox="1"/>
      </cdr:nvSpPr>
      <cdr:spPr>
        <a:xfrm xmlns:a="http://schemas.openxmlformats.org/drawingml/2006/main">
          <a:off x="2951427" y="1441726"/>
          <a:ext cx="967637" cy="30115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rPr>
            <a:t>中枢</a:t>
          </a:r>
          <a:r>
            <a:rPr lang="en-US" altLang="zh-CN" sz="1100"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rPr>
            <a:t>-1.39%</a:t>
          </a:r>
          <a:endParaRPr lang="zh-CN" altLang="en-US" sz="1100">
            <a:latin typeface="Arial" panose="020B0604020202020204" pitchFamily="34" charset="0"/>
            <a:ea typeface="楷体" panose="02010609060101010101" pitchFamily="49" charset="-122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0.7384</cdr:x>
      <cdr:y>0.60801</cdr:y>
    </cdr:from>
    <cdr:to>
      <cdr:x>0.91286</cdr:x>
      <cdr:y>0.71698</cdr:y>
    </cdr:to>
    <cdr:sp macro="" textlink="">
      <cdr:nvSpPr>
        <cdr:cNvPr id="9" name="文本框 8">
          <a:extLst xmlns:a="http://schemas.openxmlformats.org/drawingml/2006/main">
            <a:ext uri="{FF2B5EF4-FFF2-40B4-BE49-F238E27FC236}">
              <a16:creationId xmlns:a16="http://schemas.microsoft.com/office/drawing/2014/main" id="{6996C720-6DAF-BDA7-C130-3191C3CA7AA3}"/>
            </a:ext>
          </a:extLst>
        </cdr:cNvPr>
        <cdr:cNvSpPr txBox="1"/>
      </cdr:nvSpPr>
      <cdr:spPr>
        <a:xfrm xmlns:a="http://schemas.openxmlformats.org/drawingml/2006/main">
          <a:off x="4208651" y="1954549"/>
          <a:ext cx="994381" cy="35031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rPr>
            <a:t>中枢</a:t>
          </a:r>
          <a:r>
            <a:rPr lang="en-US" altLang="zh-CN" sz="1100"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rPr>
            <a:t>-1.62%</a:t>
          </a:r>
          <a:endParaRPr lang="zh-CN" altLang="en-US" sz="1100">
            <a:latin typeface="Arial" panose="020B0604020202020204" pitchFamily="34" charset="0"/>
            <a:ea typeface="楷体" panose="02010609060101010101" pitchFamily="49" charset="-122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0.08898</cdr:x>
      <cdr:y>0.58655</cdr:y>
    </cdr:from>
    <cdr:to>
      <cdr:x>0.90877</cdr:x>
      <cdr:y>0.59321</cdr:y>
    </cdr:to>
    <cdr:cxnSp macro="">
      <cdr:nvCxnSpPr>
        <cdr:cNvPr id="10" name="直接连接符 9">
          <a:extLst xmlns:a="http://schemas.openxmlformats.org/drawingml/2006/main">
            <a:ext uri="{FF2B5EF4-FFF2-40B4-BE49-F238E27FC236}">
              <a16:creationId xmlns:a16="http://schemas.microsoft.com/office/drawing/2014/main" id="{AF354E26-5084-8243-90B5-880A68C67A40}"/>
            </a:ext>
          </a:extLst>
        </cdr:cNvPr>
        <cdr:cNvCxnSpPr/>
      </cdr:nvCxnSpPr>
      <cdr:spPr>
        <a:xfrm xmlns:a="http://schemas.openxmlformats.org/drawingml/2006/main">
          <a:off x="507163" y="1885591"/>
          <a:ext cx="4672566" cy="21408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0.64255</cdr:x>
      <cdr:y>0.346</cdr:y>
    </cdr:from>
    <cdr:to>
      <cdr:x>0.8124</cdr:x>
      <cdr:y>0.44521</cdr:y>
    </cdr:to>
    <cdr:sp macro="" textlink="">
      <cdr:nvSpPr>
        <cdr:cNvPr id="4" name="文本框 1">
          <a:extLst xmlns:a="http://schemas.openxmlformats.org/drawingml/2006/main">
            <a:ext uri="{FF2B5EF4-FFF2-40B4-BE49-F238E27FC236}">
              <a16:creationId xmlns:a16="http://schemas.microsoft.com/office/drawing/2014/main" id="{405FFC45-4535-B0F8-4A6A-13E4AC439FE5}"/>
            </a:ext>
          </a:extLst>
        </cdr:cNvPr>
        <cdr:cNvSpPr txBox="1"/>
      </cdr:nvSpPr>
      <cdr:spPr>
        <a:xfrm xmlns:a="http://schemas.openxmlformats.org/drawingml/2006/main">
          <a:off x="3662315" y="1112277"/>
          <a:ext cx="968093" cy="31893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rPr>
            <a:t>中枢</a:t>
          </a:r>
          <a:r>
            <a:rPr lang="en-US" altLang="zh-CN" sz="1100"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rPr>
            <a:t>-0.90%</a:t>
          </a:r>
          <a:endParaRPr lang="zh-CN" altLang="en-US" sz="1100">
            <a:latin typeface="Arial" panose="020B0604020202020204" pitchFamily="34" charset="0"/>
            <a:ea typeface="楷体" panose="02010609060101010101" pitchFamily="49" charset="-122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0.09605</cdr:x>
      <cdr:y>0.47718</cdr:y>
    </cdr:from>
    <cdr:to>
      <cdr:x>0.91883</cdr:x>
      <cdr:y>0.48947</cdr:y>
    </cdr:to>
    <cdr:cxnSp macro="">
      <cdr:nvCxnSpPr>
        <cdr:cNvPr id="14" name="直接连接符 13">
          <a:extLst xmlns:a="http://schemas.openxmlformats.org/drawingml/2006/main">
            <a:ext uri="{FF2B5EF4-FFF2-40B4-BE49-F238E27FC236}">
              <a16:creationId xmlns:a16="http://schemas.microsoft.com/office/drawing/2014/main" id="{B5D0A19D-D66A-4EF8-FF3F-ED15AE91A842}"/>
            </a:ext>
          </a:extLst>
        </cdr:cNvPr>
        <cdr:cNvCxnSpPr/>
      </cdr:nvCxnSpPr>
      <cdr:spPr>
        <a:xfrm xmlns:a="http://schemas.openxmlformats.org/drawingml/2006/main" flipV="1">
          <a:off x="547460" y="1533978"/>
          <a:ext cx="4689567" cy="39510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428625</xdr:colOff>
      <xdr:row>2</xdr:row>
      <xdr:rowOff>152400</xdr:rowOff>
    </xdr:from>
    <xdr:to>
      <xdr:col>24</xdr:col>
      <xdr:colOff>314325</xdr:colOff>
      <xdr:row>21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0DF8BB-D12F-4441-EE2D-12F9F32B9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209550</xdr:colOff>
      <xdr:row>2</xdr:row>
      <xdr:rowOff>66675</xdr:rowOff>
    </xdr:from>
    <xdr:to>
      <xdr:col>36</xdr:col>
      <xdr:colOff>371474</xdr:colOff>
      <xdr:row>20</xdr:row>
      <xdr:rowOff>171450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9046552-A319-4636-B015-101A6A184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115045</xdr:colOff>
      <xdr:row>1</xdr:row>
      <xdr:rowOff>169152</xdr:rowOff>
    </xdr:from>
    <xdr:to>
      <xdr:col>51</xdr:col>
      <xdr:colOff>591251</xdr:colOff>
      <xdr:row>14</xdr:row>
      <xdr:rowOff>450616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F36943B-DF13-4ACB-ADD2-29EB592B9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629480</xdr:colOff>
      <xdr:row>0</xdr:row>
      <xdr:rowOff>10584</xdr:rowOff>
    </xdr:from>
    <xdr:to>
      <xdr:col>44</xdr:col>
      <xdr:colOff>325438</xdr:colOff>
      <xdr:row>14</xdr:row>
      <xdr:rowOff>251355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67B30E8-87B9-4F0E-B367-D109EF130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2</xdr:row>
      <xdr:rowOff>0</xdr:rowOff>
    </xdr:from>
    <xdr:to>
      <xdr:col>58</xdr:col>
      <xdr:colOff>353771</xdr:colOff>
      <xdr:row>14</xdr:row>
      <xdr:rowOff>636010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0D7F87-B074-4631-B890-6D09144E7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254000</xdr:colOff>
      <xdr:row>0</xdr:row>
      <xdr:rowOff>111125</xdr:rowOff>
    </xdr:from>
    <xdr:to>
      <xdr:col>38</xdr:col>
      <xdr:colOff>508000</xdr:colOff>
      <xdr:row>14</xdr:row>
      <xdr:rowOff>222250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C2A7FEE-92B3-4674-8704-1595F188A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10585</xdr:colOff>
      <xdr:row>0</xdr:row>
      <xdr:rowOff>79713</xdr:rowOff>
    </xdr:from>
    <xdr:to>
      <xdr:col>16</xdr:col>
      <xdr:colOff>276639</xdr:colOff>
      <xdr:row>14</xdr:row>
      <xdr:rowOff>775639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AD7264-6EF8-4F5F-BECE-013BC3F60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3" name="矩形 1">
          <a:extLst xmlns:a="http://schemas.openxmlformats.org/drawingml/2006/main">
            <a:ext uri="{FF2B5EF4-FFF2-40B4-BE49-F238E27FC236}">
              <a16:creationId xmlns:a16="http://schemas.microsoft.com/office/drawing/2014/main" id="{CE495005-743B-3A2E-ED66-7A61E6F8A83A}"/>
            </a:ext>
          </a:extLst>
        </cdr:cNvPr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0.06545</cdr:x>
      <cdr:y>0.02826</cdr:y>
    </cdr:from>
    <cdr:to>
      <cdr:x>0.20395</cdr:x>
      <cdr:y>0.1782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292988" y="71343"/>
          <a:ext cx="620030" cy="378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0.89008</cdr:x>
      <cdr:y>0.15901</cdr:y>
    </cdr:from>
    <cdr:to>
      <cdr:x>0.94163</cdr:x>
      <cdr:y>0.77938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CCA6F358-F26E-22DE-F186-FA5B4E0BB251}"/>
            </a:ext>
          </a:extLst>
        </cdr:cNvPr>
        <cdr:cNvSpPr/>
      </cdr:nvSpPr>
      <cdr:spPr>
        <a:xfrm xmlns:a="http://schemas.openxmlformats.org/drawingml/2006/main">
          <a:off x="4164977" y="511185"/>
          <a:ext cx="241218" cy="199434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alpha val="13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410578</xdr:colOff>
      <xdr:row>602</xdr:row>
      <xdr:rowOff>72925</xdr:rowOff>
    </xdr:from>
    <xdr:to>
      <xdr:col>27</xdr:col>
      <xdr:colOff>412072</xdr:colOff>
      <xdr:row>617</xdr:row>
      <xdr:rowOff>5193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7916177-C162-46BE-862A-77EE62E86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304927</xdr:colOff>
      <xdr:row>602</xdr:row>
      <xdr:rowOff>65064</xdr:rowOff>
    </xdr:from>
    <xdr:to>
      <xdr:col>35</xdr:col>
      <xdr:colOff>366032</xdr:colOff>
      <xdr:row>617</xdr:row>
      <xdr:rowOff>101014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131479-EF67-4CAB-874C-18D515C59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382057</xdr:colOff>
      <xdr:row>605</xdr:row>
      <xdr:rowOff>61668</xdr:rowOff>
    </xdr:from>
    <xdr:to>
      <xdr:col>42</xdr:col>
      <xdr:colOff>525461</xdr:colOff>
      <xdr:row>619</xdr:row>
      <xdr:rowOff>130703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C8740D0-2A2F-4DFA-AADA-5799399B7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609600</xdr:colOff>
      <xdr:row>606</xdr:row>
      <xdr:rowOff>168128</xdr:rowOff>
    </xdr:from>
    <xdr:to>
      <xdr:col>50</xdr:col>
      <xdr:colOff>166159</xdr:colOff>
      <xdr:row>620</xdr:row>
      <xdr:rowOff>150281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E2D6EEF-4EB8-44D6-ACD4-A4CC93FAB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0.05119</cdr:x>
      <cdr:y>0</cdr:y>
    </cdr:from>
    <cdr:to>
      <cdr:x>0.2045</cdr:x>
      <cdr:y>0.12125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17618" y="0"/>
          <a:ext cx="651756" cy="3095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1000"/>
            <a:t>元</a:t>
          </a:r>
          <a:r>
            <a:rPr lang="en-US" altLang="zh-CN" sz="1000"/>
            <a:t>/</a:t>
          </a:r>
          <a:r>
            <a:rPr lang="zh-CN" altLang="en-US" sz="1000"/>
            <a:t>吨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0.05728</cdr:x>
      <cdr:y>0</cdr:y>
    </cdr:from>
    <cdr:to>
      <cdr:x>0.21059</cdr:x>
      <cdr:y>0.12125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8913" y="0"/>
          <a:ext cx="719793" cy="3336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1000"/>
            <a:t>元</a:t>
          </a:r>
          <a:r>
            <a:rPr lang="en-US" altLang="zh-CN" sz="1000"/>
            <a:t>/</a:t>
          </a:r>
          <a:r>
            <a:rPr lang="zh-CN" altLang="en-US" sz="1000"/>
            <a:t>吨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0.05119</cdr:x>
      <cdr:y>0</cdr:y>
    </cdr:from>
    <cdr:to>
      <cdr:x>0.2045</cdr:x>
      <cdr:y>0.12125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17618" y="0"/>
          <a:ext cx="651756" cy="3095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1000"/>
            <a:t>元</a:t>
          </a:r>
          <a:r>
            <a:rPr lang="en-US" altLang="zh-CN" sz="1000"/>
            <a:t>/</a:t>
          </a:r>
          <a:r>
            <a:rPr lang="zh-CN" altLang="en-US" sz="1000"/>
            <a:t>吨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0.05119</cdr:x>
      <cdr:y>0</cdr:y>
    </cdr:from>
    <cdr:to>
      <cdr:x>0.2045</cdr:x>
      <cdr:y>0.12125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17618" y="0"/>
          <a:ext cx="651756" cy="3095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1000"/>
            <a:t>元</a:t>
          </a:r>
          <a:r>
            <a:rPr lang="en-US" altLang="zh-CN" sz="1000"/>
            <a:t>/</a:t>
          </a:r>
          <a:r>
            <a:rPr lang="zh-CN" altLang="en-US" sz="1000"/>
            <a:t>吨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28574</xdr:rowOff>
    </xdr:from>
    <xdr:to>
      <xdr:col>7</xdr:col>
      <xdr:colOff>228601</xdr:colOff>
      <xdr:row>18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1A40F1A-7F36-453B-9004-6224CB816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379640</xdr:colOff>
      <xdr:row>0</xdr:row>
      <xdr:rowOff>0</xdr:rowOff>
    </xdr:from>
    <xdr:to>
      <xdr:col>26</xdr:col>
      <xdr:colOff>417740</xdr:colOff>
      <xdr:row>15</xdr:row>
      <xdr:rowOff>28575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45E6817-D75D-4953-AE75-1AFFCF18F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51404</xdr:colOff>
      <xdr:row>16</xdr:row>
      <xdr:rowOff>26760</xdr:rowOff>
    </xdr:from>
    <xdr:to>
      <xdr:col>30</xdr:col>
      <xdr:colOff>89504</xdr:colOff>
      <xdr:row>20</xdr:row>
      <xdr:rowOff>19656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E15FA3A-11FC-4075-AACA-DABDA1DB9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9</xdr:col>
      <xdr:colOff>461786</xdr:colOff>
      <xdr:row>150</xdr:row>
      <xdr:rowOff>3849</xdr:rowOff>
    </xdr:from>
    <xdr:ext cx="5075463" cy="1551659"/>
    <xdr:pic>
      <xdr:nvPicPr>
        <xdr:cNvPr id="5" name="图片 4">
          <a:extLst>
            <a:ext uri="{FF2B5EF4-FFF2-40B4-BE49-F238E27FC236}">
              <a16:creationId xmlns:a16="http://schemas.microsoft.com/office/drawing/2014/main" id="{1925E4FF-F3C7-4E86-924E-2066381F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8186" y="27150099"/>
          <a:ext cx="5075463" cy="1551659"/>
        </a:xfrm>
        <a:prstGeom prst="rect">
          <a:avLst/>
        </a:prstGeom>
      </xdr:spPr>
    </xdr:pic>
    <xdr:clientData/>
  </xdr:oneCellAnchor>
  <xdr:oneCellAnchor>
    <xdr:from>
      <xdr:col>18</xdr:col>
      <xdr:colOff>103048</xdr:colOff>
      <xdr:row>144</xdr:row>
      <xdr:rowOff>142551</xdr:rowOff>
    </xdr:from>
    <xdr:ext cx="11249653" cy="2008512"/>
    <xdr:pic>
      <xdr:nvPicPr>
        <xdr:cNvPr id="6" name="图片 5">
          <a:extLst>
            <a:ext uri="{FF2B5EF4-FFF2-40B4-BE49-F238E27FC236}">
              <a16:creationId xmlns:a16="http://schemas.microsoft.com/office/drawing/2014/main" id="{AF7FF3CC-88C7-4314-AD16-488C940C7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1648" y="26202951"/>
          <a:ext cx="11249653" cy="2008512"/>
        </a:xfrm>
        <a:prstGeom prst="rect">
          <a:avLst/>
        </a:prstGeom>
      </xdr:spPr>
    </xdr:pic>
    <xdr:clientData/>
  </xdr:oneCellAnchor>
  <xdr:oneCellAnchor>
    <xdr:from>
      <xdr:col>18</xdr:col>
      <xdr:colOff>434683</xdr:colOff>
      <xdr:row>123</xdr:row>
      <xdr:rowOff>115498</xdr:rowOff>
    </xdr:from>
    <xdr:ext cx="7443289" cy="1920451"/>
    <xdr:pic>
      <xdr:nvPicPr>
        <xdr:cNvPr id="7" name="图片 6">
          <a:extLst>
            <a:ext uri="{FF2B5EF4-FFF2-40B4-BE49-F238E27FC236}">
              <a16:creationId xmlns:a16="http://schemas.microsoft.com/office/drawing/2014/main" id="{2430C557-3B4B-4651-9A8A-5D986BDF8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3283" y="22375423"/>
          <a:ext cx="7443289" cy="1920451"/>
        </a:xfrm>
        <a:prstGeom prst="rect">
          <a:avLst/>
        </a:prstGeom>
      </xdr:spPr>
    </xdr:pic>
    <xdr:clientData/>
  </xdr:oneCellAnchor>
  <xdr:oneCellAnchor>
    <xdr:from>
      <xdr:col>18</xdr:col>
      <xdr:colOff>174047</xdr:colOff>
      <xdr:row>110</xdr:row>
      <xdr:rowOff>9524</xdr:rowOff>
    </xdr:from>
    <xdr:ext cx="17340534" cy="1891730"/>
    <xdr:pic>
      <xdr:nvPicPr>
        <xdr:cNvPr id="8" name="图片 7">
          <a:extLst>
            <a:ext uri="{FF2B5EF4-FFF2-40B4-BE49-F238E27FC236}">
              <a16:creationId xmlns:a16="http://schemas.microsoft.com/office/drawing/2014/main" id="{5EB39477-DCDE-49D6-BCE0-736CCD763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2647" y="19916774"/>
          <a:ext cx="17340534" cy="1891730"/>
        </a:xfrm>
        <a:prstGeom prst="rect">
          <a:avLst/>
        </a:prstGeom>
      </xdr:spPr>
    </xdr:pic>
    <xdr:clientData/>
  </xdr:oneCellAnchor>
  <xdr:twoCellAnchor>
    <xdr:from>
      <xdr:col>7</xdr:col>
      <xdr:colOff>248142</xdr:colOff>
      <xdr:row>0</xdr:row>
      <xdr:rowOff>0</xdr:rowOff>
    </xdr:from>
    <xdr:to>
      <xdr:col>14</xdr:col>
      <xdr:colOff>650875</xdr:colOff>
      <xdr:row>18</xdr:row>
      <xdr:rowOff>31750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DD1D9D9-A4E7-41BE-80E3-6D03E9918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484931</xdr:colOff>
      <xdr:row>16</xdr:row>
      <xdr:rowOff>77196</xdr:rowOff>
    </xdr:from>
    <xdr:to>
      <xdr:col>22</xdr:col>
      <xdr:colOff>536639</xdr:colOff>
      <xdr:row>20</xdr:row>
      <xdr:rowOff>14342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20918B9B-8737-4BDE-BC38-42FEA3FEB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0.76319</cdr:x>
      <cdr:y>0.18519</cdr:y>
    </cdr:from>
    <cdr:to>
      <cdr:x>0.76528</cdr:x>
      <cdr:y>0.81019</cdr:y>
    </cdr:to>
    <cdr:cxnSp macro="">
      <cdr:nvCxnSpPr>
        <cdr:cNvPr id="3" name="直接连接符 2">
          <a:extLst xmlns:a="http://schemas.openxmlformats.org/drawingml/2006/main">
            <a:ext uri="{FF2B5EF4-FFF2-40B4-BE49-F238E27FC236}">
              <a16:creationId xmlns:a16="http://schemas.microsoft.com/office/drawing/2014/main" id="{B6BA1932-5D55-09AF-6DDC-FEDB77A85073}"/>
            </a:ext>
          </a:extLst>
        </cdr:cNvPr>
        <cdr:cNvCxnSpPr/>
      </cdr:nvCxnSpPr>
      <cdr:spPr>
        <a:xfrm xmlns:a="http://schemas.openxmlformats.org/drawingml/2006/main" flipH="1">
          <a:off x="3489325" y="508000"/>
          <a:ext cx="9525" cy="1714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0.79861</cdr:x>
      <cdr:y>0.18866</cdr:y>
    </cdr:from>
    <cdr:to>
      <cdr:x>0.80069</cdr:x>
      <cdr:y>0.81366</cdr:y>
    </cdr:to>
    <cdr:cxnSp macro="">
      <cdr:nvCxnSpPr>
        <cdr:cNvPr id="4" name="直接连接符 3">
          <a:extLst xmlns:a="http://schemas.openxmlformats.org/drawingml/2006/main">
            <a:ext uri="{FF2B5EF4-FFF2-40B4-BE49-F238E27FC236}">
              <a16:creationId xmlns:a16="http://schemas.microsoft.com/office/drawing/2014/main" id="{41F9E1E1-B21C-DDDA-0444-051CC34328F1}"/>
            </a:ext>
          </a:extLst>
        </cdr:cNvPr>
        <cdr:cNvCxnSpPr/>
      </cdr:nvCxnSpPr>
      <cdr:spPr>
        <a:xfrm xmlns:a="http://schemas.openxmlformats.org/drawingml/2006/main" flipH="1">
          <a:off x="3651250" y="517525"/>
          <a:ext cx="9525" cy="1714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0.83611</cdr:x>
      <cdr:y>0.18866</cdr:y>
    </cdr:from>
    <cdr:to>
      <cdr:x>0.83819</cdr:x>
      <cdr:y>0.81366</cdr:y>
    </cdr:to>
    <cdr:cxnSp macro="">
      <cdr:nvCxnSpPr>
        <cdr:cNvPr id="5" name="直接连接符 4">
          <a:extLst xmlns:a="http://schemas.openxmlformats.org/drawingml/2006/main">
            <a:ext uri="{FF2B5EF4-FFF2-40B4-BE49-F238E27FC236}">
              <a16:creationId xmlns:a16="http://schemas.microsoft.com/office/drawing/2014/main" id="{5CC58E9A-9C8C-4BF6-4AD3-5BD03CF831C2}"/>
            </a:ext>
          </a:extLst>
        </cdr:cNvPr>
        <cdr:cNvCxnSpPr/>
      </cdr:nvCxnSpPr>
      <cdr:spPr>
        <a:xfrm xmlns:a="http://schemas.openxmlformats.org/drawingml/2006/main" flipH="1">
          <a:off x="3822700" y="517525"/>
          <a:ext cx="9525" cy="1714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0.62569</cdr:x>
      <cdr:y>0.18866</cdr:y>
    </cdr:from>
    <cdr:to>
      <cdr:x>0.62778</cdr:x>
      <cdr:y>0.81366</cdr:y>
    </cdr:to>
    <cdr:cxnSp macro="">
      <cdr:nvCxnSpPr>
        <cdr:cNvPr id="6" name="直接连接符 5">
          <a:extLst xmlns:a="http://schemas.openxmlformats.org/drawingml/2006/main">
            <a:ext uri="{FF2B5EF4-FFF2-40B4-BE49-F238E27FC236}">
              <a16:creationId xmlns:a16="http://schemas.microsoft.com/office/drawing/2014/main" id="{3353432F-AECA-AC7B-C59E-D5C34DE21770}"/>
            </a:ext>
          </a:extLst>
        </cdr:cNvPr>
        <cdr:cNvCxnSpPr/>
      </cdr:nvCxnSpPr>
      <cdr:spPr>
        <a:xfrm xmlns:a="http://schemas.openxmlformats.org/drawingml/2006/main" flipH="1">
          <a:off x="2860675" y="517525"/>
          <a:ext cx="9525" cy="17145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accent2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0.89511</cdr:x>
      <cdr:y>0.046</cdr:y>
    </cdr:from>
    <cdr:to>
      <cdr:x>1</cdr:x>
      <cdr:y>0.18218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0C2E6270-3E37-ED5D-5A5B-8CB10191F6BA}"/>
            </a:ext>
          </a:extLst>
        </cdr:cNvPr>
        <cdr:cNvSpPr/>
      </cdr:nvSpPr>
      <cdr:spPr>
        <a:xfrm xmlns:a="http://schemas.openxmlformats.org/drawingml/2006/main">
          <a:off x="4412757" y="132279"/>
          <a:ext cx="517071" cy="3915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0.76319</cdr:x>
      <cdr:y>0.18519</cdr:y>
    </cdr:from>
    <cdr:to>
      <cdr:x>0.76528</cdr:x>
      <cdr:y>0.81019</cdr:y>
    </cdr:to>
    <cdr:cxnSp macro="">
      <cdr:nvCxnSpPr>
        <cdr:cNvPr id="3" name="直接连接符 2">
          <a:extLst xmlns:a="http://schemas.openxmlformats.org/drawingml/2006/main">
            <a:ext uri="{FF2B5EF4-FFF2-40B4-BE49-F238E27FC236}">
              <a16:creationId xmlns:a16="http://schemas.microsoft.com/office/drawing/2014/main" id="{B6BA1932-5D55-09AF-6DDC-FEDB77A85073}"/>
            </a:ext>
          </a:extLst>
        </cdr:cNvPr>
        <cdr:cNvCxnSpPr/>
      </cdr:nvCxnSpPr>
      <cdr:spPr>
        <a:xfrm xmlns:a="http://schemas.openxmlformats.org/drawingml/2006/main" flipH="1">
          <a:off x="3489325" y="508000"/>
          <a:ext cx="9525" cy="1714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0.79861</cdr:x>
      <cdr:y>0.18866</cdr:y>
    </cdr:from>
    <cdr:to>
      <cdr:x>0.80069</cdr:x>
      <cdr:y>0.81366</cdr:y>
    </cdr:to>
    <cdr:cxnSp macro="">
      <cdr:nvCxnSpPr>
        <cdr:cNvPr id="4" name="直接连接符 3">
          <a:extLst xmlns:a="http://schemas.openxmlformats.org/drawingml/2006/main">
            <a:ext uri="{FF2B5EF4-FFF2-40B4-BE49-F238E27FC236}">
              <a16:creationId xmlns:a16="http://schemas.microsoft.com/office/drawing/2014/main" id="{41F9E1E1-B21C-DDDA-0444-051CC34328F1}"/>
            </a:ext>
          </a:extLst>
        </cdr:cNvPr>
        <cdr:cNvCxnSpPr/>
      </cdr:nvCxnSpPr>
      <cdr:spPr>
        <a:xfrm xmlns:a="http://schemas.openxmlformats.org/drawingml/2006/main" flipH="1">
          <a:off x="3651250" y="517525"/>
          <a:ext cx="9525" cy="1714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0.83611</cdr:x>
      <cdr:y>0.18866</cdr:y>
    </cdr:from>
    <cdr:to>
      <cdr:x>0.83819</cdr:x>
      <cdr:y>0.81366</cdr:y>
    </cdr:to>
    <cdr:cxnSp macro="">
      <cdr:nvCxnSpPr>
        <cdr:cNvPr id="5" name="直接连接符 4">
          <a:extLst xmlns:a="http://schemas.openxmlformats.org/drawingml/2006/main">
            <a:ext uri="{FF2B5EF4-FFF2-40B4-BE49-F238E27FC236}">
              <a16:creationId xmlns:a16="http://schemas.microsoft.com/office/drawing/2014/main" id="{5CC58E9A-9C8C-4BF6-4AD3-5BD03CF831C2}"/>
            </a:ext>
          </a:extLst>
        </cdr:cNvPr>
        <cdr:cNvCxnSpPr/>
      </cdr:nvCxnSpPr>
      <cdr:spPr>
        <a:xfrm xmlns:a="http://schemas.openxmlformats.org/drawingml/2006/main" flipH="1">
          <a:off x="3822700" y="517525"/>
          <a:ext cx="9525" cy="1714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0.62569</cdr:x>
      <cdr:y>0.18866</cdr:y>
    </cdr:from>
    <cdr:to>
      <cdr:x>0.62778</cdr:x>
      <cdr:y>0.81366</cdr:y>
    </cdr:to>
    <cdr:cxnSp macro="">
      <cdr:nvCxnSpPr>
        <cdr:cNvPr id="6" name="直接连接符 5">
          <a:extLst xmlns:a="http://schemas.openxmlformats.org/drawingml/2006/main">
            <a:ext uri="{FF2B5EF4-FFF2-40B4-BE49-F238E27FC236}">
              <a16:creationId xmlns:a16="http://schemas.microsoft.com/office/drawing/2014/main" id="{3353432F-AECA-AC7B-C59E-D5C34DE21770}"/>
            </a:ext>
          </a:extLst>
        </cdr:cNvPr>
        <cdr:cNvCxnSpPr/>
      </cdr:nvCxnSpPr>
      <cdr:spPr>
        <a:xfrm xmlns:a="http://schemas.openxmlformats.org/drawingml/2006/main" flipH="1">
          <a:off x="2860675" y="517525"/>
          <a:ext cx="9525" cy="17145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accent2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460002</xdr:colOff>
      <xdr:row>2</xdr:row>
      <xdr:rowOff>44543</xdr:rowOff>
    </xdr:from>
    <xdr:to>
      <xdr:col>20</xdr:col>
      <xdr:colOff>628091</xdr:colOff>
      <xdr:row>13</xdr:row>
      <xdr:rowOff>1210234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A8858E4-2FAC-4DFA-A76C-064C85514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0.8615</cdr:x>
      <cdr:y>0.05609</cdr:y>
    </cdr:from>
    <cdr:to>
      <cdr:x>1</cdr:x>
      <cdr:y>0.11484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95269500-B6BC-5B1F-C3BE-484887B5535B}"/>
            </a:ext>
          </a:extLst>
        </cdr:cNvPr>
        <cdr:cNvSpPr/>
      </cdr:nvSpPr>
      <cdr:spPr>
        <a:xfrm xmlns:a="http://schemas.openxmlformats.org/drawingml/2006/main">
          <a:off x="4451639" y="193675"/>
          <a:ext cx="715673" cy="202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522685</xdr:colOff>
      <xdr:row>3</xdr:row>
      <xdr:rowOff>171450</xdr:rowOff>
    </xdr:from>
    <xdr:to>
      <xdr:col>31</xdr:col>
      <xdr:colOff>322659</xdr:colOff>
      <xdr:row>20</xdr:row>
      <xdr:rowOff>171450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8F452F8-5B36-58FE-1630-717794D86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436958</xdr:colOff>
      <xdr:row>0</xdr:row>
      <xdr:rowOff>107155</xdr:rowOff>
    </xdr:from>
    <xdr:to>
      <xdr:col>19</xdr:col>
      <xdr:colOff>771525</xdr:colOff>
      <xdr:row>19</xdr:row>
      <xdr:rowOff>142875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3E3E434-E49F-4581-8B03-98FBADD63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79178</xdr:colOff>
      <xdr:row>0</xdr:row>
      <xdr:rowOff>47626</xdr:rowOff>
    </xdr:from>
    <xdr:to>
      <xdr:col>6</xdr:col>
      <xdr:colOff>386953</xdr:colOff>
      <xdr:row>17</xdr:row>
      <xdr:rowOff>172640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467467C-4057-637B-ED3F-8A9EE9B80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457198</xdr:colOff>
      <xdr:row>1</xdr:row>
      <xdr:rowOff>29764</xdr:rowOff>
    </xdr:from>
    <xdr:to>
      <xdr:col>12</xdr:col>
      <xdr:colOff>105964</xdr:colOff>
      <xdr:row>17</xdr:row>
      <xdr:rowOff>160733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9B4D066-AC2C-4992-B505-F888E425E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1</xdr:row>
      <xdr:rowOff>57150</xdr:rowOff>
    </xdr:from>
    <xdr:to>
      <xdr:col>25</xdr:col>
      <xdr:colOff>542924</xdr:colOff>
      <xdr:row>20</xdr:row>
      <xdr:rowOff>133350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268A8C9-B762-4D87-B119-8F68A6541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0.04417</cdr:x>
      <cdr:y>0.03665</cdr:y>
    </cdr:from>
    <cdr:to>
      <cdr:x>0.18267</cdr:x>
      <cdr:y>0.0954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181983" y="97626"/>
          <a:ext cx="570591" cy="156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0.03759</cdr:x>
      <cdr:y>0.01182</cdr:y>
    </cdr:from>
    <cdr:to>
      <cdr:x>0.12066</cdr:x>
      <cdr:y>0.12236</cdr:y>
    </cdr:to>
    <cdr:sp macro="" textlink="">
      <cdr:nvSpPr>
        <cdr:cNvPr id="3" name="文本框 1">
          <a:extLst xmlns:a="http://schemas.openxmlformats.org/drawingml/2006/main">
            <a:ext uri="{FF2B5EF4-FFF2-40B4-BE49-F238E27FC236}">
              <a16:creationId xmlns:a16="http://schemas.microsoft.com/office/drawing/2014/main" id="{FA1DFFE3-7EAC-4903-C665-FD9CBC726F79}"/>
            </a:ext>
          </a:extLst>
        </cdr:cNvPr>
        <cdr:cNvSpPr txBox="1"/>
      </cdr:nvSpPr>
      <cdr:spPr>
        <a:xfrm xmlns:a="http://schemas.openxmlformats.org/drawingml/2006/main">
          <a:off x="151279" y="27254"/>
          <a:ext cx="334299" cy="254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%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0.89047</cdr:x>
      <cdr:y>0</cdr:y>
    </cdr:from>
    <cdr:to>
      <cdr:x>0.98329</cdr:x>
      <cdr:y>0.18113</cdr:y>
    </cdr:to>
    <cdr:sp macro="" textlink="">
      <cdr:nvSpPr>
        <cdr:cNvPr id="4" name="矩形 1">
          <a:extLst xmlns:a="http://schemas.openxmlformats.org/drawingml/2006/main">
            <a:ext uri="{FF2B5EF4-FFF2-40B4-BE49-F238E27FC236}">
              <a16:creationId xmlns:a16="http://schemas.microsoft.com/office/drawing/2014/main" id="{0B8AA62C-E9A9-8904-BA95-6E1F251C5588}"/>
            </a:ext>
          </a:extLst>
        </cdr:cNvPr>
        <cdr:cNvSpPr/>
      </cdr:nvSpPr>
      <cdr:spPr>
        <a:xfrm xmlns:a="http://schemas.openxmlformats.org/drawingml/2006/main">
          <a:off x="3044945" y="0"/>
          <a:ext cx="317380" cy="4175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/>
            <a:t>%</a:t>
          </a:r>
          <a:endParaRPr lang="zh-CN" altLang="en-US" sz="105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0.03759</cdr:x>
      <cdr:y>0.01182</cdr:y>
    </cdr:from>
    <cdr:to>
      <cdr:x>0.12066</cdr:x>
      <cdr:y>0.12236</cdr:y>
    </cdr:to>
    <cdr:sp macro="" textlink="">
      <cdr:nvSpPr>
        <cdr:cNvPr id="3" name="文本框 1">
          <a:extLst xmlns:a="http://schemas.openxmlformats.org/drawingml/2006/main">
            <a:ext uri="{FF2B5EF4-FFF2-40B4-BE49-F238E27FC236}">
              <a16:creationId xmlns:a16="http://schemas.microsoft.com/office/drawing/2014/main" id="{FA1DFFE3-7EAC-4903-C665-FD9CBC726F79}"/>
            </a:ext>
          </a:extLst>
        </cdr:cNvPr>
        <cdr:cNvSpPr txBox="1"/>
      </cdr:nvSpPr>
      <cdr:spPr>
        <a:xfrm xmlns:a="http://schemas.openxmlformats.org/drawingml/2006/main">
          <a:off x="151279" y="27254"/>
          <a:ext cx="334299" cy="254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%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0.89047</cdr:x>
      <cdr:y>0</cdr:y>
    </cdr:from>
    <cdr:to>
      <cdr:x>0.98329</cdr:x>
      <cdr:y>0.18113</cdr:y>
    </cdr:to>
    <cdr:sp macro="" textlink="">
      <cdr:nvSpPr>
        <cdr:cNvPr id="4" name="矩形 1">
          <a:extLst xmlns:a="http://schemas.openxmlformats.org/drawingml/2006/main">
            <a:ext uri="{FF2B5EF4-FFF2-40B4-BE49-F238E27FC236}">
              <a16:creationId xmlns:a16="http://schemas.microsoft.com/office/drawing/2014/main" id="{0B8AA62C-E9A9-8904-BA95-6E1F251C5588}"/>
            </a:ext>
          </a:extLst>
        </cdr:cNvPr>
        <cdr:cNvSpPr/>
      </cdr:nvSpPr>
      <cdr:spPr>
        <a:xfrm xmlns:a="http://schemas.openxmlformats.org/drawingml/2006/main">
          <a:off x="3044945" y="0"/>
          <a:ext cx="317380" cy="4175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/>
            <a:t>%</a:t>
          </a:r>
          <a:endParaRPr lang="zh-CN" altLang="en-US" sz="105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0.03759</cdr:x>
      <cdr:y>0.01182</cdr:y>
    </cdr:from>
    <cdr:to>
      <cdr:x>0.12066</cdr:x>
      <cdr:y>0.12236</cdr:y>
    </cdr:to>
    <cdr:sp macro="" textlink="">
      <cdr:nvSpPr>
        <cdr:cNvPr id="3" name="文本框 1">
          <a:extLst xmlns:a="http://schemas.openxmlformats.org/drawingml/2006/main">
            <a:ext uri="{FF2B5EF4-FFF2-40B4-BE49-F238E27FC236}">
              <a16:creationId xmlns:a16="http://schemas.microsoft.com/office/drawing/2014/main" id="{FA1DFFE3-7EAC-4903-C665-FD9CBC726F79}"/>
            </a:ext>
          </a:extLst>
        </cdr:cNvPr>
        <cdr:cNvSpPr txBox="1"/>
      </cdr:nvSpPr>
      <cdr:spPr>
        <a:xfrm xmlns:a="http://schemas.openxmlformats.org/drawingml/2006/main">
          <a:off x="151279" y="27254"/>
          <a:ext cx="334299" cy="254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%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0.89047</cdr:x>
      <cdr:y>0</cdr:y>
    </cdr:from>
    <cdr:to>
      <cdr:x>0.98329</cdr:x>
      <cdr:y>0.18113</cdr:y>
    </cdr:to>
    <cdr:sp macro="" textlink="">
      <cdr:nvSpPr>
        <cdr:cNvPr id="4" name="矩形 1">
          <a:extLst xmlns:a="http://schemas.openxmlformats.org/drawingml/2006/main">
            <a:ext uri="{FF2B5EF4-FFF2-40B4-BE49-F238E27FC236}">
              <a16:creationId xmlns:a16="http://schemas.microsoft.com/office/drawing/2014/main" id="{0B8AA62C-E9A9-8904-BA95-6E1F251C5588}"/>
            </a:ext>
          </a:extLst>
        </cdr:cNvPr>
        <cdr:cNvSpPr/>
      </cdr:nvSpPr>
      <cdr:spPr>
        <a:xfrm xmlns:a="http://schemas.openxmlformats.org/drawingml/2006/main">
          <a:off x="3044945" y="0"/>
          <a:ext cx="317380" cy="4175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/>
            <a:t>%</a:t>
          </a:r>
          <a:endParaRPr lang="zh-CN" altLang="en-US" sz="105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64484</xdr:colOff>
      <xdr:row>115</xdr:row>
      <xdr:rowOff>36894</xdr:rowOff>
    </xdr:from>
    <xdr:to>
      <xdr:col>33</xdr:col>
      <xdr:colOff>328083</xdr:colOff>
      <xdr:row>128</xdr:row>
      <xdr:rowOff>42333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D03F4EF-F918-4234-974A-48F51085E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303514</xdr:colOff>
      <xdr:row>114</xdr:row>
      <xdr:rowOff>126248</xdr:rowOff>
    </xdr:from>
    <xdr:to>
      <xdr:col>39</xdr:col>
      <xdr:colOff>152928</xdr:colOff>
      <xdr:row>128</xdr:row>
      <xdr:rowOff>57679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EAB5BB0-912A-4703-AAC5-CEB06E038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0.86075</cdr:x>
      <cdr:y>0.006</cdr:y>
    </cdr:from>
    <cdr:to>
      <cdr:x>0.99975</cdr:x>
      <cdr:y>0.09</cdr:y>
    </cdr:to>
    <cdr:sp macro="" textlink="" fLocksText="0">
      <cdr:nvSpPr>
        <cdr:cNvPr id="3" name="矩形 2"/>
        <cdr:cNvSpPr/>
      </cdr:nvSpPr>
      <cdr:spPr>
        <a:xfrm xmlns:a="http://schemas.openxmlformats.org/drawingml/2006/main">
          <a:off x="4057650" y="9525"/>
          <a:ext cx="6572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altLang="zh-CN" sz="1000">
            <a:latin typeface="楷体" panose="02010609060101010101" charset="-122"/>
            <a:ea typeface="楷体" panose="02010609060101010101" charset="-122"/>
          </a:endParaRPr>
        </a:p>
      </cdr:txBody>
    </cdr:sp>
  </cdr:relSizeAnchor>
  <cdr:relSizeAnchor xmlns:cdr="http://schemas.openxmlformats.org/drawingml/2006/chartDrawing">
    <cdr:from>
      <cdr:x>0.03759</cdr:x>
      <cdr:y>0.01182</cdr:y>
    </cdr:from>
    <cdr:to>
      <cdr:x>0.12066</cdr:x>
      <cdr:y>0.12236</cdr:y>
    </cdr:to>
    <cdr:sp macro="" textlink="">
      <cdr:nvSpPr>
        <cdr:cNvPr id="4" name="文本框 1">
          <a:extLst xmlns:a="http://schemas.openxmlformats.org/drawingml/2006/main">
            <a:ext uri="{FF2B5EF4-FFF2-40B4-BE49-F238E27FC236}">
              <a16:creationId xmlns:a16="http://schemas.microsoft.com/office/drawing/2014/main" id="{FA1DFFE3-7EAC-4903-C665-FD9CBC726F79}"/>
            </a:ext>
          </a:extLst>
        </cdr:cNvPr>
        <cdr:cNvSpPr txBox="1"/>
      </cdr:nvSpPr>
      <cdr:spPr>
        <a:xfrm xmlns:a="http://schemas.openxmlformats.org/drawingml/2006/main">
          <a:off x="151279" y="27254"/>
          <a:ext cx="334299" cy="254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%</a:t>
          </a:r>
          <a:endParaRPr lang="zh-CN" alt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0.01775</cdr:x>
      <cdr:y>0.006</cdr:y>
    </cdr:from>
    <cdr:to>
      <cdr:x>0.15625</cdr:x>
      <cdr:y>0.1325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67927" y="14623"/>
          <a:ext cx="530020" cy="3083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0.86075</cdr:x>
      <cdr:y>0.006</cdr:y>
    </cdr:from>
    <cdr:to>
      <cdr:x>0.99975</cdr:x>
      <cdr:y>0.09</cdr:y>
    </cdr:to>
    <cdr:sp macro="" textlink="" fLocksText="0">
      <cdr:nvSpPr>
        <cdr:cNvPr id="3" name="矩形 2"/>
        <cdr:cNvSpPr/>
      </cdr:nvSpPr>
      <cdr:spPr>
        <a:xfrm xmlns:a="http://schemas.openxmlformats.org/drawingml/2006/main">
          <a:off x="4057650" y="9525"/>
          <a:ext cx="6572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altLang="zh-CN" sz="1000">
            <a:latin typeface="楷体" panose="02010609060101010101" charset="-122"/>
            <a:ea typeface="楷体" panose="02010609060101010101" charset="-122"/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931155</xdr:colOff>
      <xdr:row>2</xdr:row>
      <xdr:rowOff>51127</xdr:rowOff>
    </xdr:from>
    <xdr:to>
      <xdr:col>17</xdr:col>
      <xdr:colOff>492125</xdr:colOff>
      <xdr:row>20</xdr:row>
      <xdr:rowOff>174624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D222BE7-9721-4934-8AE9-139CA14E3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52388</xdr:colOff>
      <xdr:row>2</xdr:row>
      <xdr:rowOff>160336</xdr:rowOff>
    </xdr:from>
    <xdr:to>
      <xdr:col>13</xdr:col>
      <xdr:colOff>63500</xdr:colOff>
      <xdr:row>18</xdr:row>
      <xdr:rowOff>69849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E96C14A-CA0C-4F01-B2AA-4E4F105F5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495301</xdr:colOff>
      <xdr:row>2</xdr:row>
      <xdr:rowOff>74613</xdr:rowOff>
    </xdr:from>
    <xdr:to>
      <xdr:col>20</xdr:col>
      <xdr:colOff>31751</xdr:colOff>
      <xdr:row>17</xdr:row>
      <xdr:rowOff>153988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918D746-4DB4-4864-8DB5-A8DAC2EB9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484187</xdr:colOff>
      <xdr:row>0</xdr:row>
      <xdr:rowOff>0</xdr:rowOff>
    </xdr:from>
    <xdr:to>
      <xdr:col>28</xdr:col>
      <xdr:colOff>428625</xdr:colOff>
      <xdr:row>18</xdr:row>
      <xdr:rowOff>134938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A621951-12DC-4965-8D85-13562E02A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468313</xdr:colOff>
      <xdr:row>4</xdr:row>
      <xdr:rowOff>76200</xdr:rowOff>
    </xdr:from>
    <xdr:to>
      <xdr:col>35</xdr:col>
      <xdr:colOff>514350</xdr:colOff>
      <xdr:row>20</xdr:row>
      <xdr:rowOff>30163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0507FCD-DA28-4BDD-975B-C160B38CA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269875</xdr:colOff>
      <xdr:row>0</xdr:row>
      <xdr:rowOff>158750</xdr:rowOff>
    </xdr:from>
    <xdr:to>
      <xdr:col>42</xdr:col>
      <xdr:colOff>142875</xdr:colOff>
      <xdr:row>19</xdr:row>
      <xdr:rowOff>119063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AF53CC3-182D-459B-965B-A6AC7F063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254000</xdr:colOff>
      <xdr:row>1</xdr:row>
      <xdr:rowOff>127000</xdr:rowOff>
    </xdr:from>
    <xdr:to>
      <xdr:col>5</xdr:col>
      <xdr:colOff>873125</xdr:colOff>
      <xdr:row>20</xdr:row>
      <xdr:rowOff>75872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DA47B36A-1E00-4142-B6ED-C719D0BE4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0.01775</cdr:x>
      <cdr:y>0.006</cdr:y>
    </cdr:from>
    <cdr:to>
      <cdr:x>0.15625</cdr:x>
      <cdr:y>0.06475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76200" y="9525"/>
          <a:ext cx="65722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0.48633</cdr:x>
      <cdr:y>0.22813</cdr:y>
    </cdr:from>
    <cdr:to>
      <cdr:x>0.48828</cdr:x>
      <cdr:y>0.81908</cdr:y>
    </cdr:to>
    <cdr:cxnSp macro="">
      <cdr:nvCxnSpPr>
        <cdr:cNvPr id="5" name="直接连接符 4">
          <a:extLst xmlns:a="http://schemas.openxmlformats.org/drawingml/2006/main">
            <a:ext uri="{FF2B5EF4-FFF2-40B4-BE49-F238E27FC236}">
              <a16:creationId xmlns:a16="http://schemas.microsoft.com/office/drawing/2014/main" id="{FB873529-4C19-5A31-DEC9-AA6DEC3566D7}"/>
            </a:ext>
          </a:extLst>
        </cdr:cNvPr>
        <cdr:cNvCxnSpPr/>
      </cdr:nvCxnSpPr>
      <cdr:spPr>
        <a:xfrm xmlns:a="http://schemas.openxmlformats.org/drawingml/2006/main">
          <a:off x="3026784" y="616678"/>
          <a:ext cx="12136" cy="1597446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0.06181</cdr:x>
      <cdr:y>0</cdr:y>
    </cdr:from>
    <cdr:to>
      <cdr:x>0.12359</cdr:x>
      <cdr:y>0.14952</cdr:y>
    </cdr:to>
    <cdr:sp macro="" textlink="">
      <cdr:nvSpPr>
        <cdr:cNvPr id="3" name="矩形 1">
          <a:extLst xmlns:a="http://schemas.openxmlformats.org/drawingml/2006/main">
            <a:ext uri="{FF2B5EF4-FFF2-40B4-BE49-F238E27FC236}">
              <a16:creationId xmlns:a16="http://schemas.microsoft.com/office/drawing/2014/main" id="{B59F9934-DB9D-719E-0AAB-9C200978D76D}"/>
            </a:ext>
          </a:extLst>
        </cdr:cNvPr>
        <cdr:cNvSpPr/>
      </cdr:nvSpPr>
      <cdr:spPr>
        <a:xfrm xmlns:a="http://schemas.openxmlformats.org/drawingml/2006/main">
          <a:off x="282970" y="0"/>
          <a:ext cx="282857" cy="4101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/>
            <a:t>%</a:t>
          </a:r>
          <a:endParaRPr lang="zh-CN" altLang="en-US" sz="1050"/>
        </a:p>
      </cdr:txBody>
    </cdr:sp>
  </cdr:relSizeAnchor>
  <cdr:relSizeAnchor xmlns:cdr="http://schemas.openxmlformats.org/drawingml/2006/chartDrawing">
    <cdr:from>
      <cdr:x>0.25161</cdr:x>
      <cdr:y>0.29771</cdr:y>
    </cdr:from>
    <cdr:to>
      <cdr:x>0.82343</cdr:x>
      <cdr:y>0.54433</cdr:y>
    </cdr:to>
    <cdr:sp macro="" textlink="">
      <cdr:nvSpPr>
        <cdr:cNvPr id="4" name="箭头: 右 3">
          <a:extLst xmlns:a="http://schemas.openxmlformats.org/drawingml/2006/main">
            <a:ext uri="{FF2B5EF4-FFF2-40B4-BE49-F238E27FC236}">
              <a16:creationId xmlns:a16="http://schemas.microsoft.com/office/drawing/2014/main" id="{EF9EDFB3-E10A-DDEC-3BEF-23B01D3C5260}"/>
            </a:ext>
          </a:extLst>
        </cdr:cNvPr>
        <cdr:cNvSpPr/>
      </cdr:nvSpPr>
      <cdr:spPr>
        <a:xfrm xmlns:a="http://schemas.openxmlformats.org/drawingml/2006/main" rot="20435961">
          <a:off x="995362" y="804863"/>
          <a:ext cx="2262188" cy="666750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accent1">
            <a:alpha val="17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0.06181</cdr:x>
      <cdr:y>0</cdr:y>
    </cdr:from>
    <cdr:to>
      <cdr:x>0.12359</cdr:x>
      <cdr:y>0.14952</cdr:y>
    </cdr:to>
    <cdr:sp macro="" textlink="">
      <cdr:nvSpPr>
        <cdr:cNvPr id="3" name="矩形 1">
          <a:extLst xmlns:a="http://schemas.openxmlformats.org/drawingml/2006/main">
            <a:ext uri="{FF2B5EF4-FFF2-40B4-BE49-F238E27FC236}">
              <a16:creationId xmlns:a16="http://schemas.microsoft.com/office/drawing/2014/main" id="{B59F9934-DB9D-719E-0AAB-9C200978D76D}"/>
            </a:ext>
          </a:extLst>
        </cdr:cNvPr>
        <cdr:cNvSpPr/>
      </cdr:nvSpPr>
      <cdr:spPr>
        <a:xfrm xmlns:a="http://schemas.openxmlformats.org/drawingml/2006/main">
          <a:off x="282970" y="0"/>
          <a:ext cx="282857" cy="4101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/>
            <a:t>%</a:t>
          </a:r>
          <a:endParaRPr lang="zh-CN" altLang="en-US" sz="1050"/>
        </a:p>
      </cdr:txBody>
    </cdr:sp>
  </cdr:relSizeAnchor>
  <cdr:relSizeAnchor xmlns:cdr="http://schemas.openxmlformats.org/drawingml/2006/chartDrawing">
    <cdr:from>
      <cdr:x>0.09988</cdr:x>
      <cdr:y>0.50527</cdr:y>
    </cdr:from>
    <cdr:to>
      <cdr:x>0.2576</cdr:x>
      <cdr:y>0.50855</cdr:y>
    </cdr:to>
    <cdr:cxnSp macro="">
      <cdr:nvCxnSpPr>
        <cdr:cNvPr id="2" name="直接连接符 1">
          <a:extLst xmlns:a="http://schemas.openxmlformats.org/drawingml/2006/main">
            <a:ext uri="{FF2B5EF4-FFF2-40B4-BE49-F238E27FC236}">
              <a16:creationId xmlns:a16="http://schemas.microsoft.com/office/drawing/2014/main" id="{58620776-D9F1-8ABA-9DE8-8E3A40D8D2EE}"/>
            </a:ext>
          </a:extLst>
        </cdr:cNvPr>
        <cdr:cNvCxnSpPr/>
      </cdr:nvCxnSpPr>
      <cdr:spPr>
        <a:xfrm xmlns:a="http://schemas.openxmlformats.org/drawingml/2006/main" flipH="1">
          <a:off x="397667" y="1363604"/>
          <a:ext cx="627955" cy="8852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0.28822</cdr:x>
      <cdr:y>0.30113</cdr:y>
    </cdr:from>
    <cdr:to>
      <cdr:x>0.44594</cdr:x>
      <cdr:y>0.30441</cdr:y>
    </cdr:to>
    <cdr:cxnSp macro="">
      <cdr:nvCxnSpPr>
        <cdr:cNvPr id="12" name="直接连接符 11">
          <a:extLst xmlns:a="http://schemas.openxmlformats.org/drawingml/2006/main">
            <a:ext uri="{FF2B5EF4-FFF2-40B4-BE49-F238E27FC236}">
              <a16:creationId xmlns:a16="http://schemas.microsoft.com/office/drawing/2014/main" id="{F8C290BA-60F4-86C4-5C69-C5208745134C}"/>
            </a:ext>
          </a:extLst>
        </cdr:cNvPr>
        <cdr:cNvCxnSpPr/>
      </cdr:nvCxnSpPr>
      <cdr:spPr>
        <a:xfrm xmlns:a="http://schemas.openxmlformats.org/drawingml/2006/main" flipH="1">
          <a:off x="1147521" y="812674"/>
          <a:ext cx="627954" cy="8852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0.52548</cdr:x>
      <cdr:y>0.35301</cdr:y>
    </cdr:from>
    <cdr:to>
      <cdr:x>0.70437</cdr:x>
      <cdr:y>0.35427</cdr:y>
    </cdr:to>
    <cdr:cxnSp macro="">
      <cdr:nvCxnSpPr>
        <cdr:cNvPr id="14" name="直接连接符 13">
          <a:extLst xmlns:a="http://schemas.openxmlformats.org/drawingml/2006/main">
            <a:ext uri="{FF2B5EF4-FFF2-40B4-BE49-F238E27FC236}">
              <a16:creationId xmlns:a16="http://schemas.microsoft.com/office/drawing/2014/main" id="{20905B43-ED2E-9C9D-7C57-4D4C0F899357}"/>
            </a:ext>
          </a:extLst>
        </cdr:cNvPr>
        <cdr:cNvCxnSpPr/>
      </cdr:nvCxnSpPr>
      <cdr:spPr>
        <a:xfrm xmlns:a="http://schemas.openxmlformats.org/drawingml/2006/main" flipH="1" flipV="1">
          <a:off x="2092174" y="952695"/>
          <a:ext cx="712241" cy="3401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0.71472</cdr:x>
      <cdr:y>0.32406</cdr:y>
    </cdr:from>
    <cdr:to>
      <cdr:x>0.87244</cdr:x>
      <cdr:y>0.32734</cdr:y>
    </cdr:to>
    <cdr:cxnSp macro="">
      <cdr:nvCxnSpPr>
        <cdr:cNvPr id="15" name="直接连接符 14">
          <a:extLst xmlns:a="http://schemas.openxmlformats.org/drawingml/2006/main">
            <a:ext uri="{FF2B5EF4-FFF2-40B4-BE49-F238E27FC236}">
              <a16:creationId xmlns:a16="http://schemas.microsoft.com/office/drawing/2014/main" id="{20905B43-ED2E-9C9D-7C57-4D4C0F899357}"/>
            </a:ext>
          </a:extLst>
        </cdr:cNvPr>
        <cdr:cNvCxnSpPr/>
      </cdr:nvCxnSpPr>
      <cdr:spPr>
        <a:xfrm xmlns:a="http://schemas.openxmlformats.org/drawingml/2006/main" flipH="1">
          <a:off x="2845638" y="874563"/>
          <a:ext cx="627955" cy="8852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0.01775</cdr:x>
      <cdr:y>0.006</cdr:y>
    </cdr:from>
    <cdr:to>
      <cdr:x>0.15625</cdr:x>
      <cdr:y>0.06475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76200" y="9525"/>
          <a:ext cx="65722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0.51694</cdr:x>
      <cdr:y>0.19583</cdr:y>
    </cdr:from>
    <cdr:to>
      <cdr:x>0.51889</cdr:x>
      <cdr:y>0.78678</cdr:y>
    </cdr:to>
    <cdr:cxnSp macro="">
      <cdr:nvCxnSpPr>
        <cdr:cNvPr id="5" name="直接连接符 4">
          <a:extLst xmlns:a="http://schemas.openxmlformats.org/drawingml/2006/main">
            <a:ext uri="{FF2B5EF4-FFF2-40B4-BE49-F238E27FC236}">
              <a16:creationId xmlns:a16="http://schemas.microsoft.com/office/drawing/2014/main" id="{FB873529-4C19-5A31-DEC9-AA6DEC3566D7}"/>
            </a:ext>
          </a:extLst>
        </cdr:cNvPr>
        <cdr:cNvCxnSpPr/>
      </cdr:nvCxnSpPr>
      <cdr:spPr>
        <a:xfrm xmlns:a="http://schemas.openxmlformats.org/drawingml/2006/main">
          <a:off x="2518485" y="593397"/>
          <a:ext cx="9525" cy="179070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0.06181</cdr:x>
      <cdr:y>0</cdr:y>
    </cdr:from>
    <cdr:to>
      <cdr:x>0.12359</cdr:x>
      <cdr:y>0.14952</cdr:y>
    </cdr:to>
    <cdr:sp macro="" textlink="">
      <cdr:nvSpPr>
        <cdr:cNvPr id="3" name="矩形 1">
          <a:extLst xmlns:a="http://schemas.openxmlformats.org/drawingml/2006/main">
            <a:ext uri="{FF2B5EF4-FFF2-40B4-BE49-F238E27FC236}">
              <a16:creationId xmlns:a16="http://schemas.microsoft.com/office/drawing/2014/main" id="{B59F9934-DB9D-719E-0AAB-9C200978D76D}"/>
            </a:ext>
          </a:extLst>
        </cdr:cNvPr>
        <cdr:cNvSpPr/>
      </cdr:nvSpPr>
      <cdr:spPr>
        <a:xfrm xmlns:a="http://schemas.openxmlformats.org/drawingml/2006/main">
          <a:off x="282970" y="0"/>
          <a:ext cx="282857" cy="4101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050"/>
            <a:t>%</a:t>
          </a:r>
          <a:endParaRPr lang="zh-CN" altLang="en-US" sz="1050"/>
        </a:p>
      </cdr:txBody>
    </cdr:sp>
  </cdr:relSizeAnchor>
  <cdr:relSizeAnchor xmlns:cdr="http://schemas.openxmlformats.org/drawingml/2006/chartDrawing">
    <cdr:from>
      <cdr:x>0.10269</cdr:x>
      <cdr:y>0.46026</cdr:y>
    </cdr:from>
    <cdr:to>
      <cdr:x>0.29615</cdr:x>
      <cdr:y>0.46227</cdr:y>
    </cdr:to>
    <cdr:cxnSp macro="">
      <cdr:nvCxnSpPr>
        <cdr:cNvPr id="2" name="直接连接符 1">
          <a:extLst xmlns:a="http://schemas.openxmlformats.org/drawingml/2006/main">
            <a:ext uri="{FF2B5EF4-FFF2-40B4-BE49-F238E27FC236}">
              <a16:creationId xmlns:a16="http://schemas.microsoft.com/office/drawing/2014/main" id="{58620776-D9F1-8ABA-9DE8-8E3A40D8D2EE}"/>
            </a:ext>
          </a:extLst>
        </cdr:cNvPr>
        <cdr:cNvCxnSpPr/>
      </cdr:nvCxnSpPr>
      <cdr:spPr>
        <a:xfrm xmlns:a="http://schemas.openxmlformats.org/drawingml/2006/main" flipH="1">
          <a:off x="431820" y="1264781"/>
          <a:ext cx="813555" cy="5523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0.32222</cdr:x>
      <cdr:y>0.2898</cdr:y>
    </cdr:from>
    <cdr:to>
      <cdr:x>0.5141</cdr:x>
      <cdr:y>0.29655</cdr:y>
    </cdr:to>
    <cdr:cxnSp macro="">
      <cdr:nvCxnSpPr>
        <cdr:cNvPr id="12" name="直接连接符 11">
          <a:extLst xmlns:a="http://schemas.openxmlformats.org/drawingml/2006/main">
            <a:ext uri="{FF2B5EF4-FFF2-40B4-BE49-F238E27FC236}">
              <a16:creationId xmlns:a16="http://schemas.microsoft.com/office/drawing/2014/main" id="{F8C290BA-60F4-86C4-5C69-C5208745134C}"/>
            </a:ext>
          </a:extLst>
        </cdr:cNvPr>
        <cdr:cNvCxnSpPr/>
      </cdr:nvCxnSpPr>
      <cdr:spPr>
        <a:xfrm xmlns:a="http://schemas.openxmlformats.org/drawingml/2006/main" flipH="1">
          <a:off x="1355018" y="796353"/>
          <a:ext cx="806910" cy="18548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0.56734</cdr:x>
      <cdr:y>0.2101</cdr:y>
    </cdr:from>
    <cdr:to>
      <cdr:x>0.74623</cdr:x>
      <cdr:y>0.21136</cdr:y>
    </cdr:to>
    <cdr:cxnSp macro="">
      <cdr:nvCxnSpPr>
        <cdr:cNvPr id="14" name="直接连接符 13">
          <a:extLst xmlns:a="http://schemas.openxmlformats.org/drawingml/2006/main">
            <a:ext uri="{FF2B5EF4-FFF2-40B4-BE49-F238E27FC236}">
              <a16:creationId xmlns:a16="http://schemas.microsoft.com/office/drawing/2014/main" id="{20905B43-ED2E-9C9D-7C57-4D4C0F899357}"/>
            </a:ext>
          </a:extLst>
        </cdr:cNvPr>
        <cdr:cNvCxnSpPr/>
      </cdr:nvCxnSpPr>
      <cdr:spPr>
        <a:xfrm xmlns:a="http://schemas.openxmlformats.org/drawingml/2006/main" flipH="1" flipV="1">
          <a:off x="2385827" y="577353"/>
          <a:ext cx="752284" cy="3463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0.77165</cdr:x>
      <cdr:y>0.21061</cdr:y>
    </cdr:from>
    <cdr:to>
      <cdr:x>0.92937</cdr:x>
      <cdr:y>0.21389</cdr:y>
    </cdr:to>
    <cdr:cxnSp macro="">
      <cdr:nvCxnSpPr>
        <cdr:cNvPr id="15" name="直接连接符 14">
          <a:extLst xmlns:a="http://schemas.openxmlformats.org/drawingml/2006/main">
            <a:ext uri="{FF2B5EF4-FFF2-40B4-BE49-F238E27FC236}">
              <a16:creationId xmlns:a16="http://schemas.microsoft.com/office/drawing/2014/main" id="{20905B43-ED2E-9C9D-7C57-4D4C0F899357}"/>
            </a:ext>
          </a:extLst>
        </cdr:cNvPr>
        <cdr:cNvCxnSpPr/>
      </cdr:nvCxnSpPr>
      <cdr:spPr>
        <a:xfrm xmlns:a="http://schemas.openxmlformats.org/drawingml/2006/main" flipH="1">
          <a:off x="3209484" y="600475"/>
          <a:ext cx="655996" cy="9351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rgbClr val="C00000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0.29634</cdr:x>
      <cdr:y>0.39399</cdr:y>
    </cdr:from>
    <cdr:to>
      <cdr:x>0.83428</cdr:x>
      <cdr:y>0.63663</cdr:y>
    </cdr:to>
    <cdr:sp macro="" textlink="">
      <cdr:nvSpPr>
        <cdr:cNvPr id="4" name="箭头: 右 3">
          <a:extLst xmlns:a="http://schemas.openxmlformats.org/drawingml/2006/main">
            <a:ext uri="{FF2B5EF4-FFF2-40B4-BE49-F238E27FC236}">
              <a16:creationId xmlns:a16="http://schemas.microsoft.com/office/drawing/2014/main" id="{FDFBEE78-D202-4A54-5F75-E9BE90DAC2FF}"/>
            </a:ext>
          </a:extLst>
        </cdr:cNvPr>
        <cdr:cNvSpPr/>
      </cdr:nvSpPr>
      <cdr:spPr>
        <a:xfrm xmlns:a="http://schemas.openxmlformats.org/drawingml/2006/main" rot="20392570">
          <a:off x="1246187" y="1082675"/>
          <a:ext cx="2262188" cy="666750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accent1">
            <a:alpha val="17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0.01775</cdr:x>
      <cdr:y>0.006</cdr:y>
    </cdr:from>
    <cdr:to>
      <cdr:x>0.15625</cdr:x>
      <cdr:y>0.06475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76200" y="9525"/>
          <a:ext cx="65722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0.48109</cdr:x>
      <cdr:y>0.17676</cdr:y>
    </cdr:from>
    <cdr:to>
      <cdr:x>0.4826</cdr:x>
      <cdr:y>0.85714</cdr:y>
    </cdr:to>
    <cdr:cxnSp macro="">
      <cdr:nvCxnSpPr>
        <cdr:cNvPr id="5" name="直接连接符 4">
          <a:extLst xmlns:a="http://schemas.openxmlformats.org/drawingml/2006/main">
            <a:ext uri="{FF2B5EF4-FFF2-40B4-BE49-F238E27FC236}">
              <a16:creationId xmlns:a16="http://schemas.microsoft.com/office/drawing/2014/main" id="{FB873529-4C19-5A31-DEC9-AA6DEC3566D7}"/>
            </a:ext>
          </a:extLst>
        </cdr:cNvPr>
        <cdr:cNvCxnSpPr/>
      </cdr:nvCxnSpPr>
      <cdr:spPr>
        <a:xfrm xmlns:a="http://schemas.openxmlformats.org/drawingml/2006/main">
          <a:off x="2524125" y="579438"/>
          <a:ext cx="7938" cy="2230437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0.01775</cdr:x>
      <cdr:y>0.006</cdr:y>
    </cdr:from>
    <cdr:to>
      <cdr:x>0.15625</cdr:x>
      <cdr:y>0.06475</cdr:y>
    </cdr:to>
    <cdr:sp macro="" textlink="" fLocksText="0">
      <cdr:nvSpPr>
        <cdr:cNvPr id="2" name="矩形 1"/>
        <cdr:cNvSpPr/>
      </cdr:nvSpPr>
      <cdr:spPr>
        <a:xfrm xmlns:a="http://schemas.openxmlformats.org/drawingml/2006/main">
          <a:off x="76200" y="9525"/>
          <a:ext cx="65722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/>
        <a:lstStyle xmlns:a="http://schemas.openxmlformats.org/drawingml/2006/main"/>
        <a:p xmlns:a="http://schemas.openxmlformats.org/drawingml/2006/main"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（</a:t>
          </a:r>
          <a:r>
            <a:rPr lang="en-US" altLang="zh-CN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%</a:t>
          </a:r>
          <a:r>
            <a:rPr lang="zh-CN" altLang="en-US" sz="1000">
              <a:latin typeface="楷体" panose="02010609060101010101" charset="-122"/>
              <a:ea typeface="楷体" panose="02010609060101010101" charset="-122"/>
              <a:cs typeface="楷体" panose="02010609060101010101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0.48633</cdr:x>
      <cdr:y>0.22813</cdr:y>
    </cdr:from>
    <cdr:to>
      <cdr:x>0.48828</cdr:x>
      <cdr:y>0.81908</cdr:y>
    </cdr:to>
    <cdr:cxnSp macro="">
      <cdr:nvCxnSpPr>
        <cdr:cNvPr id="5" name="直接连接符 4">
          <a:extLst xmlns:a="http://schemas.openxmlformats.org/drawingml/2006/main">
            <a:ext uri="{FF2B5EF4-FFF2-40B4-BE49-F238E27FC236}">
              <a16:creationId xmlns:a16="http://schemas.microsoft.com/office/drawing/2014/main" id="{FB873529-4C19-5A31-DEC9-AA6DEC3566D7}"/>
            </a:ext>
          </a:extLst>
        </cdr:cNvPr>
        <cdr:cNvCxnSpPr/>
      </cdr:nvCxnSpPr>
      <cdr:spPr>
        <a:xfrm xmlns:a="http://schemas.openxmlformats.org/drawingml/2006/main">
          <a:off x="3026784" y="616678"/>
          <a:ext cx="12136" cy="1597446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7</xdr:row>
      <xdr:rowOff>170922</xdr:rowOff>
    </xdr:from>
    <xdr:to>
      <xdr:col>10</xdr:col>
      <xdr:colOff>209550</xdr:colOff>
      <xdr:row>24</xdr:row>
      <xdr:rowOff>161193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B045CF3-A92B-399C-1C23-2BB8AC2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1437747"/>
          <a:ext cx="5229225" cy="3066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12</xdr:col>
      <xdr:colOff>161925</xdr:colOff>
      <xdr:row>51</xdr:row>
      <xdr:rowOff>47687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0C6DE0F-4939-A32C-79AF-988BFF175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5429250"/>
          <a:ext cx="6638925" cy="3848162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29</xdr:row>
      <xdr:rowOff>141636</xdr:rowOff>
    </xdr:from>
    <xdr:to>
      <xdr:col>22</xdr:col>
      <xdr:colOff>645839</xdr:colOff>
      <xdr:row>51</xdr:row>
      <xdr:rowOff>161926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8F47E48-FA54-3D5B-5592-581D5E32D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05775" y="5389911"/>
          <a:ext cx="6784702" cy="400174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639495</xdr:colOff>
      <xdr:row>1</xdr:row>
      <xdr:rowOff>142874</xdr:rowOff>
    </xdr:from>
    <xdr:to>
      <xdr:col>30</xdr:col>
      <xdr:colOff>438584</xdr:colOff>
      <xdr:row>16</xdr:row>
      <xdr:rowOff>101866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FE2FD42-0333-4A0A-A7F7-27B504D63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52400</xdr:colOff>
      <xdr:row>0</xdr:row>
      <xdr:rowOff>12906</xdr:rowOff>
    </xdr:from>
    <xdr:to>
      <xdr:col>12</xdr:col>
      <xdr:colOff>183284</xdr:colOff>
      <xdr:row>15</xdr:row>
      <xdr:rowOff>406928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AFB7A45-5D46-4653-AB03-CFC155D57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398234</xdr:colOff>
      <xdr:row>2</xdr:row>
      <xdr:rowOff>74386</xdr:rowOff>
    </xdr:from>
    <xdr:to>
      <xdr:col>21</xdr:col>
      <xdr:colOff>17318</xdr:colOff>
      <xdr:row>16</xdr:row>
      <xdr:rowOff>8659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FF9E4A1-1B86-42E4-8165-7F8986184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252410</xdr:colOff>
      <xdr:row>1073</xdr:row>
      <xdr:rowOff>175682</xdr:rowOff>
    </xdr:from>
    <xdr:to>
      <xdr:col>17</xdr:col>
      <xdr:colOff>144330</xdr:colOff>
      <xdr:row>1091</xdr:row>
      <xdr:rowOff>99192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8F9F50E-C49B-40F4-83C4-2F47F08A6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0.08819</cdr:x>
      <cdr:y>0.08565</cdr:y>
    </cdr:from>
    <cdr:to>
      <cdr:x>0.28819</cdr:x>
      <cdr:y>0.41898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40F7ABF9-24AB-868E-BC24-DC9F1DC7D26B}"/>
            </a:ext>
          </a:extLst>
        </cdr:cNvPr>
        <cdr:cNvSpPr txBox="1"/>
      </cdr:nvSpPr>
      <cdr:spPr>
        <a:xfrm xmlns:a="http://schemas.openxmlformats.org/drawingml/2006/main">
          <a:off x="403225" y="2349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zh-CN" altLang="en-US" sz="1100">
              <a:latin typeface="楷体_GB2312" panose="02010609030101010101" pitchFamily="49" charset="-122"/>
              <a:ea typeface="楷体_GB2312" panose="02010609030101010101" pitchFamily="49" charset="-122"/>
            </a:rPr>
            <a:t>（点）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0.07778</cdr:x>
      <cdr:y>0.08333</cdr:y>
    </cdr:from>
    <cdr:to>
      <cdr:x>0.27778</cdr:x>
      <cdr:y>0.41667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03DFA435-DF2F-6911-5A26-66DBE7535889}"/>
            </a:ext>
          </a:extLst>
        </cdr:cNvPr>
        <cdr:cNvSpPr txBox="1"/>
      </cdr:nvSpPr>
      <cdr:spPr>
        <a:xfrm xmlns:a="http://schemas.openxmlformats.org/drawingml/2006/main">
          <a:off x="355600" y="2286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楷体_GB2312" panose="02010609030101010101" pitchFamily="49" charset="-122"/>
              <a:ea typeface="楷体_GB2312" panose="02010609030101010101" pitchFamily="49" charset="-122"/>
            </a:rPr>
            <a:t>（点）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0.01712</cdr:x>
      <cdr:y>0.06268</cdr:y>
    </cdr:from>
    <cdr:to>
      <cdr:x>0.1195</cdr:x>
      <cdr:y>0.17142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03DFA435-DF2F-6911-5A26-66DBE7535889}"/>
            </a:ext>
          </a:extLst>
        </cdr:cNvPr>
        <cdr:cNvSpPr txBox="1"/>
      </cdr:nvSpPr>
      <cdr:spPr>
        <a:xfrm xmlns:a="http://schemas.openxmlformats.org/drawingml/2006/main">
          <a:off x="80643" y="210268"/>
          <a:ext cx="482282" cy="364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楷体_GB2312" panose="02010609030101010101" pitchFamily="49" charset="-122"/>
              <a:ea typeface="楷体_GB2312" panose="02010609030101010101" pitchFamily="49" charset="-122"/>
            </a:rPr>
            <a:t>（</a:t>
          </a:r>
          <a:r>
            <a:rPr lang="en-US" altLang="zh-CN" sz="1100">
              <a:latin typeface="楷体_GB2312" panose="02010609030101010101" pitchFamily="49" charset="-122"/>
              <a:ea typeface="楷体_GB2312" panose="02010609030101010101" pitchFamily="49" charset="-122"/>
            </a:rPr>
            <a:t>%</a:t>
          </a:r>
          <a:r>
            <a:rPr lang="zh-CN" altLang="en-US" sz="1100">
              <a:latin typeface="楷体_GB2312" panose="02010609030101010101" pitchFamily="49" charset="-122"/>
              <a:ea typeface="楷体_GB2312" panose="02010609030101010101" pitchFamily="49" charset="-122"/>
            </a:rPr>
            <a:t>）</a:t>
          </a:r>
        </a:p>
      </cdr:txBody>
    </cdr:sp>
  </cdr:relSizeAnchor>
  <cdr:relSizeAnchor xmlns:cdr="http://schemas.openxmlformats.org/drawingml/2006/chartDrawing">
    <cdr:from>
      <cdr:x>0.85268</cdr:x>
      <cdr:y>0.06935</cdr:y>
    </cdr:from>
    <cdr:to>
      <cdr:x>0.95506</cdr:x>
      <cdr:y>0.17809</cdr:y>
    </cdr:to>
    <cdr:sp macro="" textlink="">
      <cdr:nvSpPr>
        <cdr:cNvPr id="3" name="文本框 1">
          <a:extLst xmlns:a="http://schemas.openxmlformats.org/drawingml/2006/main">
            <a:ext uri="{FF2B5EF4-FFF2-40B4-BE49-F238E27FC236}">
              <a16:creationId xmlns:a16="http://schemas.microsoft.com/office/drawing/2014/main" id="{464E0CE7-6FFF-3812-682A-F962F3EB097B}"/>
            </a:ext>
          </a:extLst>
        </cdr:cNvPr>
        <cdr:cNvSpPr txBox="1"/>
      </cdr:nvSpPr>
      <cdr:spPr>
        <a:xfrm xmlns:a="http://schemas.openxmlformats.org/drawingml/2006/main">
          <a:off x="4016664" y="232641"/>
          <a:ext cx="482282" cy="364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楷体_GB2312" panose="02010609030101010101" pitchFamily="49" charset="-122"/>
              <a:ea typeface="楷体_GB2312" panose="02010609030101010101" pitchFamily="49" charset="-122"/>
            </a:rPr>
            <a:t>（</a:t>
          </a:r>
          <a:r>
            <a:rPr lang="en-US" altLang="zh-CN" sz="1100">
              <a:latin typeface="楷体_GB2312" panose="02010609030101010101" pitchFamily="49" charset="-122"/>
              <a:ea typeface="楷体_GB2312" panose="02010609030101010101" pitchFamily="49" charset="-122"/>
            </a:rPr>
            <a:t>%</a:t>
          </a:r>
          <a:r>
            <a:rPr lang="zh-CN" altLang="en-US" sz="1100">
              <a:latin typeface="楷体_GB2312" panose="02010609030101010101" pitchFamily="49" charset="-122"/>
              <a:ea typeface="楷体_GB2312" panose="02010609030101010101" pitchFamily="49" charset="-122"/>
            </a:rPr>
            <a:t>）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0.07778</cdr:x>
      <cdr:y>0.08333</cdr:y>
    </cdr:from>
    <cdr:to>
      <cdr:x>0.27778</cdr:x>
      <cdr:y>0.41667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03DFA435-DF2F-6911-5A26-66DBE7535889}"/>
            </a:ext>
          </a:extLst>
        </cdr:cNvPr>
        <cdr:cNvSpPr txBox="1"/>
      </cdr:nvSpPr>
      <cdr:spPr>
        <a:xfrm xmlns:a="http://schemas.openxmlformats.org/drawingml/2006/main">
          <a:off x="355600" y="2286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>
              <a:latin typeface="楷体_GB2312" panose="02010609030101010101" pitchFamily="49" charset="-122"/>
              <a:ea typeface="楷体_GB2312" panose="02010609030101010101" pitchFamily="49" charset="-122"/>
            </a:rPr>
            <a:t>（点）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sp\KimR$\My%20Documents\xl%20stuff\PYRAMI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rod%20levels%20manufacturi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-SHG-01\VOL1\MATERIAL\STEEL\MAGANG\MAGANG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IBG/Research/Property/DANG/Presentation/2012%20Property%20pack/1PPT%20Macro%20and%20Statistics%20(CN)v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\EDIT\Statistics_Dissemination\Vincent\Statlinks\SOPEMI%202007\5-Annexe%20statistique\Anglais\Tables\ANXA0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IJSTECH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y/Documents/&#22025;&#33620;&#24037;&#20316;/4.ad%20hoc/&#35266;&#28857;/20211103&#31574;&#30053;&#20250;/underlying-inflation-dashboard-data_Atlanta%20Fed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jpubfc6\rd$\Auto\M%20&amp;%20A\for%20new%20report\for%20HK\English%20table%20and%20chart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jpubfc6\rd$\Documents%20and%20Settings\HUXIAO\Local%20Settings\Temporary%20Internet%20Files\Content.IE5\2VIEC30L\LME%20Price%20vs%20SFE%20price-alum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jpubfc6\rd$\Auto\M%20&amp;%20A\for%20new%20report\for%20HK\Jinbei%20EP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%20Eugenia%20Lawrence%20Sector%20Update%20Sector.doc%20&#30340;%20&#22294;&#49260;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banking/MODELS/PR%20&amp;%20corporate%20works/marketing%20slides%20Uk-27%20Jun07_Raw.xls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&#22025;&#33620;&#24037;&#20316;%20-%20&#21103;&#26412;\us%20economic%20data\us%20economic%20dashboard.xlsx" TargetMode="External"/><Relationship Id="rId1" Type="http://schemas.openxmlformats.org/officeDocument/2006/relationships/externalLinkPath" Target="/Users/DELL/Desktop/&#22025;&#33620;&#24037;&#20316;%20-%20&#21103;&#26412;/us%20economic%20data/us%20economic%20dashboard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cuments/WeChat%20Files/wxid_5437924379821/FileStorage/File/2022-12/202208-household%20debt%20report_NY%20Fed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cuments/WeChat%20Files/wxid_5437924379821/FileStorage/File/2022-12/&#21103;&#26412;20220706-&#28040;&#36153;&#25968;&#25454;&#24635;&#35272;_BBG%20v.1.xlsx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&#22025;&#33620;&#24037;&#20316;%20-%20&#21103;&#26412;\2.%20&#19987;&#39064;\&#26085;&#26412;\JAPAN.xlsx" TargetMode="External"/><Relationship Id="rId1" Type="http://schemas.openxmlformats.org/officeDocument/2006/relationships/externalLinkPath" Target="/Users/DELL/Desktop/&#22025;&#33620;&#24037;&#20316;%20-%20&#21103;&#26412;/2.%20&#19987;&#39064;/&#26085;&#26412;/JAPAN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uduo/appdata/roaming/360se6/User%20Data/Default/open_direct/&#28508;&#22312;&#21361;&#26426;&#38142;&#65288;&#25968;&#25454;&#24213;&#31295;&#65289;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&#24191;&#21457;\&#25105;&#30340;&#35838;&#39064;\&#40527;&#21326;&#36335;&#28436;&#38656;&#35201;\PPI&#39044;&#27979;&#34920;&#65288;202406).xlsx" TargetMode="External"/><Relationship Id="rId1" Type="http://schemas.openxmlformats.org/officeDocument/2006/relationships/externalLinkPath" Target="file:///D:\&#24191;&#21457;\&#25105;&#30340;&#35838;&#39064;\&#40527;&#21326;&#36335;&#28436;&#38656;&#35201;\PPI&#39044;&#27979;&#34920;&#65288;202406).xlsx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DataBrowse\XLA\WindFunc.xla" TargetMode="External"/><Relationship Id="rId1" Type="http://schemas.openxmlformats.org/officeDocument/2006/relationships/externalLinkPath" Target="file:///F:\DataBrowse\XLA\WindFunc.xla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iFinD\ThsFunc.xla" TargetMode="External"/><Relationship Id="rId1" Type="http://schemas.openxmlformats.org/officeDocument/2006/relationships/externalLinkPath" Target="file:///F: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YRAMID"/>
      <sheetName val="GRAPH3"/>
      <sheetName val="GRAPH2"/>
      <sheetName val="GRAPH1"/>
      <sheetName val="manipulation"/>
      <sheetName val="A"/>
      <sheetName val="Cuadro 25"/>
      <sheetName val="Mens BM vs Op"/>
    </sheetNames>
    <sheetDataSet>
      <sheetData sheetId="0" refreshError="1">
        <row r="1">
          <cell r="A1" t="str">
            <v>Table</v>
          </cell>
        </row>
        <row r="184">
          <cell r="A184" t="str">
            <v>0-4</v>
          </cell>
          <cell r="B184">
            <v>15.564337483590073</v>
          </cell>
          <cell r="C184">
            <v>14.944044267261317</v>
          </cell>
          <cell r="D184">
            <v>7.4453595975015752</v>
          </cell>
        </row>
        <row r="185">
          <cell r="A185" t="str">
            <v>5-9</v>
          </cell>
          <cell r="B185">
            <v>15.785675600616088</v>
          </cell>
          <cell r="C185">
            <v>13.125198863104645</v>
          </cell>
          <cell r="D185">
            <v>7.5512389435148597</v>
          </cell>
        </row>
        <row r="186">
          <cell r="A186" t="str">
            <v>10-14</v>
          </cell>
          <cell r="B186">
            <v>12.676992134168875</v>
          </cell>
          <cell r="C186">
            <v>9.1270477886422761</v>
          </cell>
          <cell r="D186">
            <v>6.0641684975733003</v>
          </cell>
        </row>
        <row r="187">
          <cell r="A187" t="str">
            <v>15-19</v>
          </cell>
          <cell r="B187">
            <v>7.3529229533422313</v>
          </cell>
          <cell r="C187">
            <v>6.4082047908962814</v>
          </cell>
          <cell r="D187">
            <v>3.5173456973723161</v>
          </cell>
        </row>
        <row r="188">
          <cell r="A188" t="str">
            <v>20-24</v>
          </cell>
          <cell r="B188">
            <v>7.6951897501463318</v>
          </cell>
          <cell r="C188">
            <v>8.1590690933981467</v>
          </cell>
          <cell r="D188">
            <v>3.6810725108764744</v>
          </cell>
        </row>
        <row r="189">
          <cell r="A189" t="str">
            <v>25-29</v>
          </cell>
          <cell r="B189">
            <v>8.0759437940407448</v>
          </cell>
          <cell r="C189">
            <v>9.0895144665388603</v>
          </cell>
          <cell r="D189">
            <v>3.8632100916110015</v>
          </cell>
        </row>
        <row r="190">
          <cell r="A190" t="str">
            <v>30-34</v>
          </cell>
          <cell r="B190">
            <v>7.255174092834447</v>
          </cell>
          <cell r="C190">
            <v>9.0593674883222235</v>
          </cell>
          <cell r="D190">
            <v>3.4705865328724599</v>
          </cell>
        </row>
        <row r="191">
          <cell r="A191" t="str">
            <v>35-39</v>
          </cell>
          <cell r="B191">
            <v>7.3227818990394953</v>
          </cell>
          <cell r="C191">
            <v>7.933936005518702</v>
          </cell>
          <cell r="D191">
            <v>3.5029274165962607</v>
          </cell>
        </row>
        <row r="192">
          <cell r="A192" t="str">
            <v>40-44</v>
          </cell>
          <cell r="B192">
            <v>5.8394192507670111</v>
          </cell>
          <cell r="C192">
            <v>6.467863722289513</v>
          </cell>
          <cell r="D192">
            <v>2.7933457629258056</v>
          </cell>
        </row>
        <row r="193">
          <cell r="A193" t="str">
            <v>45-49</v>
          </cell>
          <cell r="B193">
            <v>4.6776219254848996</v>
          </cell>
          <cell r="C193">
            <v>4.6615851294515256</v>
          </cell>
          <cell r="D193">
            <v>2.2375881615977198</v>
          </cell>
        </row>
        <row r="194">
          <cell r="A194" t="str">
            <v>50-54</v>
          </cell>
          <cell r="B194">
            <v>2.3282597714236566</v>
          </cell>
          <cell r="C194">
            <v>2.9852192908575113</v>
          </cell>
          <cell r="D194">
            <v>1.1137468108053072</v>
          </cell>
        </row>
        <row r="195">
          <cell r="A195" t="str">
            <v>55-59</v>
          </cell>
          <cell r="B195">
            <v>1.457522252262037</v>
          </cell>
          <cell r="C195">
            <v>2.1074475736695892</v>
          </cell>
          <cell r="D195">
            <v>0.69722063665688361</v>
          </cell>
        </row>
        <row r="196">
          <cell r="A196" t="str">
            <v>60-64</v>
          </cell>
          <cell r="B196">
            <v>1.6949696147557773</v>
          </cell>
          <cell r="C196">
            <v>2.8871914780976522</v>
          </cell>
          <cell r="D196">
            <v>0.81080600456015173</v>
          </cell>
        </row>
        <row r="197">
          <cell r="A197" t="str">
            <v>65-69</v>
          </cell>
          <cell r="B197">
            <v>1.2014872988439975</v>
          </cell>
          <cell r="C197">
            <v>1.5100561228445912</v>
          </cell>
          <cell r="D197">
            <v>0.57474370503440342</v>
          </cell>
        </row>
        <row r="198">
          <cell r="A198" t="str">
            <v>70-74</v>
          </cell>
          <cell r="B198">
            <v>0.6235954523818722</v>
          </cell>
          <cell r="C198">
            <v>0.85798567383509672</v>
          </cell>
          <cell r="D198">
            <v>0.29830324556023302</v>
          </cell>
        </row>
        <row r="199">
          <cell r="A199" t="str">
            <v>75-79</v>
          </cell>
          <cell r="B199">
            <v>0.24309653228445866</v>
          </cell>
          <cell r="C199">
            <v>0.36293352156812414</v>
          </cell>
          <cell r="D199">
            <v>0.11628770589636203</v>
          </cell>
        </row>
        <row r="200">
          <cell r="A200" t="str">
            <v>80-84</v>
          </cell>
          <cell r="B200">
            <v>0.10933877014293493</v>
          </cell>
          <cell r="C200">
            <v>0.16711185264210524</v>
          </cell>
          <cell r="D200">
            <v>5.2303315995365231E-2</v>
          </cell>
        </row>
        <row r="201">
          <cell r="A201" t="str">
            <v>85-89</v>
          </cell>
          <cell r="B201">
            <v>5.4669385071467465E-2</v>
          </cell>
          <cell r="C201">
            <v>8.3555926321052618E-2</v>
          </cell>
          <cell r="D201">
            <v>2.6151657997682615E-2</v>
          </cell>
        </row>
        <row r="202">
          <cell r="A202" t="str">
            <v>90-94</v>
          </cell>
          <cell r="B202">
            <v>2.7334692535733732E-2</v>
          </cell>
          <cell r="C202">
            <v>4.1777963160526309E-2</v>
          </cell>
          <cell r="D202">
            <v>1.3075828998841308E-2</v>
          </cell>
        </row>
        <row r="203">
          <cell r="A203" t="str">
            <v>95+</v>
          </cell>
          <cell r="B203">
            <v>1.3667346267866866E-2</v>
          </cell>
          <cell r="C203">
            <v>2.0888981580263154E-2</v>
          </cell>
          <cell r="D203">
            <v>6.5379144994206538E-3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DP per hour"/>
      <sheetName val="GDP per person"/>
      <sheetName val="Time series"/>
      <sheetName val="table with hist comp"/>
      <sheetName val="GDP_per_hour"/>
      <sheetName val="GDP_per_person"/>
      <sheetName val="Time_series"/>
      <sheetName val="table_with_hist_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#REF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01ReInv"/>
      <sheetName val="02ReCon"/>
      <sheetName val="03GFA_A"/>
      <sheetName val="XXGFA_A (2)"/>
      <sheetName val="04GFA_F"/>
      <sheetName val="05LGovt"/>
      <sheetName val="06LandV"/>
      <sheetName val="07LandP"/>
      <sheetName val="08Mortg"/>
      <sheetName val="09Loan"/>
      <sheetName val="10Trust"/>
      <sheetName val="11NPL"/>
      <sheetName val="12PMIcn"/>
      <sheetName val="13PMIre"/>
      <sheetName val="14_70Px"/>
      <sheetName val="15_70Trd"/>
      <sheetName val="16_Stat"/>
      <sheetName val="A"/>
      <sheetName val="XXGFA_A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mplate%"/>
      <sheetName val="A11"/>
      <sheetName val="A12"/>
      <sheetName val="A13"/>
      <sheetName val="A14 sans estimation"/>
      <sheetName val="A14"/>
      <sheetName val="A14 New"/>
      <sheetName val="A15 New"/>
      <sheetName val="A15"/>
      <sheetName val="A16"/>
      <sheetName val="A21"/>
      <sheetName val="A22"/>
      <sheetName val="A23"/>
      <sheetName val="A24"/>
      <sheetName val="A13 2003old"/>
      <sheetName val="A13 2004old"/>
      <sheetName val="A13 old"/>
      <sheetName val="A14 ol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1"/>
      <sheetName val="A11"/>
      <sheetName val="Table_1"/>
    </sheetNames>
    <sheetDataSet>
      <sheetData sheetId="0"/>
      <sheetData sheetId="1" refreshError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Data"/>
      <sheetName val="color_coding"/>
      <sheetName val="ChartData"/>
      <sheetName val="Data Descriptions"/>
      <sheetName val="Sheet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inbei EPS"/>
      <sheetName val="global auto relationship"/>
      <sheetName val="DCX HP"/>
      <sheetName val="各大汽车集团"/>
      <sheetName val="三大集团"/>
      <sheetName val="排量价格"/>
      <sheetName val="汽车价格"/>
      <sheetName val="新增产能"/>
      <sheetName val="major events"/>
      <sheetName val="Sheet1"/>
      <sheetName val="Sheet2"/>
      <sheetName val="Sheet3"/>
    </sheetNames>
    <sheetDataSet>
      <sheetData sheetId="0"/>
      <sheetData sheetId="1"/>
      <sheetData sheetId="2">
        <row r="7">
          <cell r="B7">
            <v>35433</v>
          </cell>
          <cell r="E7">
            <v>35433</v>
          </cell>
        </row>
        <row r="101">
          <cell r="H101">
            <v>36091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ce vs. volume"/>
      <sheetName val="vs. HSI"/>
      <sheetName val="Sheet3"/>
      <sheetName val="price vs. volume (2)"/>
      <sheetName val="图表1"/>
    </sheetNames>
    <sheetDataSet>
      <sheetData sheetId="0">
        <row r="6">
          <cell r="Z6">
            <v>37236</v>
          </cell>
        </row>
        <row r="8">
          <cell r="AH8" t="str">
            <v>12/13/2001</v>
          </cell>
        </row>
        <row r="19">
          <cell r="T19" t="e">
            <v>#NAME?</v>
          </cell>
          <cell r="AC19" t="e">
            <v>#NAME?</v>
          </cell>
          <cell r="AH19" t="e">
            <v>#NAME?</v>
          </cell>
          <cell r="AK19" t="e">
            <v>#NAME?</v>
          </cell>
        </row>
        <row r="20">
          <cell r="AH20">
            <v>37257</v>
          </cell>
        </row>
      </sheetData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S"/>
      <sheetName val="price chart"/>
      <sheetName val="Sheet2"/>
      <sheetName val="Sheet3"/>
    </sheetNames>
    <sheetDataSet>
      <sheetData sheetId="0" refreshError="1"/>
      <sheetData sheetId="1">
        <row r="5">
          <cell r="B5">
            <v>34365</v>
          </cell>
          <cell r="E5">
            <v>34730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"/>
      <sheetName val="BOCI"/>
      <sheetName val="Results"/>
      <sheetName val="Model"/>
      <sheetName val="Depr"/>
      <sheetName val="Debt"/>
      <sheetName val="Tariffs"/>
      <sheetName val="Price-Chart"/>
      <sheetName val="Spread"/>
      <sheetName val="Price"/>
      <sheetName val="Sensi"/>
      <sheetName val="Assume"/>
      <sheetName val="Rev"/>
      <sheetName val="CF"/>
      <sheetName val="His-CF"/>
      <sheetName val="HS-IS"/>
      <sheetName val="BS"/>
      <sheetName val="Industry"/>
      <sheetName val="Capacity"/>
      <sheetName val="Production"/>
      <sheetName val="Event"/>
      <sheetName val="FA"/>
      <sheetName val="Segment"/>
      <sheetName val="His-BS"/>
      <sheetName val="Savings"/>
      <sheetName val="Dumping"/>
      <sheetName val="Prices"/>
      <sheetName val="Cost"/>
      <sheetName val="Facilities"/>
      <sheetName val="Competitors"/>
      <sheetName val="Utilization"/>
      <sheetName val="IS"/>
      <sheetName val="CAS-P&amp;L"/>
      <sheetName val="CAS-BS"/>
      <sheetName val="CAS-CF"/>
      <sheetName val="CAS-BOCI"/>
      <sheetName val="Breakdown"/>
      <sheetName val="Chart2"/>
      <sheetName val="Chart3"/>
      <sheetName val="Sheet1"/>
      <sheetName val="Sheet2"/>
      <sheetName val="Sheet3"/>
      <sheetName val="price chart"/>
      <sheetName val="price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nom"/>
      <sheetName val="nom adj"/>
      <sheetName val="trad"/>
      <sheetName val="gov"/>
      <sheetName val="def"/>
      <sheetName val="real"/>
      <sheetName val="gro"/>
      <sheetName val="cont"/>
      <sheetName val="SG"/>
      <sheetName val="INSURANCE"/>
      <sheetName val="PB PE"/>
      <sheetName val="Interest rate"/>
      <sheetName val="price chart"/>
      <sheetName val="nom_adj"/>
      <sheetName val="PB_PE"/>
      <sheetName val="Interest_rate"/>
      <sheetName val="price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A7" t="str">
            <v>EUBNK</v>
          </cell>
        </row>
      </sheetData>
      <sheetData sheetId="12"/>
      <sheetData sheetId="13" refreshError="1"/>
      <sheetData sheetId="14"/>
      <sheetData sheetId="15">
        <row r="7">
          <cell r="A7" t="str">
            <v>EUBNK</v>
          </cell>
        </row>
      </sheetData>
      <sheetData sheetId="16"/>
      <sheetData sheetId="1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SGE forecast"/>
      <sheetName val="FCI vs Non farm"/>
      <sheetName val="GDP real final sales"/>
      <sheetName val="u3 vs recession"/>
      <sheetName val="recession prob"/>
      <sheetName val="10Y3M"/>
      <sheetName val="10y2y"/>
      <sheetName val="18m3m vs recession"/>
      <sheetName val="10y2y vs FDTR"/>
      <sheetName val="FCIvsDXYvsSPX"/>
      <sheetName val="EPS vs new orders"/>
      <sheetName val="manuf new&amp;unfilled order"/>
      <sheetName val="IP"/>
      <sheetName val="new orders durable goods"/>
      <sheetName val="capex"/>
      <sheetName val="制造业增加值"/>
      <sheetName val="小企业资本开支意愿"/>
      <sheetName val="export"/>
      <sheetName val="各国PMI"/>
      <sheetName val="conf board"/>
      <sheetName val="Philly fed biz survey"/>
      <sheetName val="Empire State Survey"/>
      <sheetName val="NAHB vs economic cycle"/>
      <sheetName val="credit impulse vs gdp"/>
      <sheetName val="cons conf"/>
      <sheetName val="建筑许可"/>
      <sheetName val="pmi分项"/>
      <sheetName val="PMI"/>
      <sheetName val="CBOE VIX"/>
      <sheetName val="投资人情绪"/>
      <sheetName val="corp profit to gdp"/>
      <sheetName val="GDPnow"/>
      <sheetName val="qoq GDP %"/>
      <sheetName val="qoq GDP"/>
      <sheetName val="GDP 产出缺口"/>
      <sheetName val="环比拉动率"/>
      <sheetName val="环比拉动率2"/>
      <sheetName val="global PMI"/>
      <sheetName val="GDP同比拉动年"/>
      <sheetName val="Table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3">
          <cell r="A3" t="str">
            <v>Reported</v>
          </cell>
        </row>
        <row r="4">
          <cell r="A4" t="str">
            <v>Date</v>
          </cell>
          <cell r="B4" t="str">
            <v>Bullish</v>
          </cell>
          <cell r="C4" t="str">
            <v>Neutral</v>
          </cell>
          <cell r="D4" t="str">
            <v>Bearish</v>
          </cell>
        </row>
        <row r="6">
          <cell r="A6">
            <v>31954</v>
          </cell>
        </row>
        <row r="7">
          <cell r="A7">
            <v>31975</v>
          </cell>
          <cell r="F7" t="str">
            <v>看涨投资者和看跌投资者之差</v>
          </cell>
        </row>
        <row r="8">
          <cell r="A8">
            <v>31982</v>
          </cell>
          <cell r="B8">
            <v>0.36</v>
          </cell>
          <cell r="C8">
            <v>0.5</v>
          </cell>
          <cell r="D8">
            <v>0.14000000000000001</v>
          </cell>
          <cell r="E8">
            <v>31982</v>
          </cell>
          <cell r="F8">
            <v>0.21999999999999997</v>
          </cell>
          <cell r="G8">
            <v>0.21999999999999997</v>
          </cell>
        </row>
        <row r="9">
          <cell r="A9">
            <v>31989</v>
          </cell>
          <cell r="B9">
            <v>0.26</v>
          </cell>
          <cell r="C9">
            <v>0.48</v>
          </cell>
          <cell r="D9">
            <v>0.26</v>
          </cell>
          <cell r="E9">
            <v>31989</v>
          </cell>
          <cell r="F9">
            <v>0</v>
          </cell>
          <cell r="G9">
            <v>0</v>
          </cell>
        </row>
        <row r="10">
          <cell r="A10">
            <v>31996</v>
          </cell>
          <cell r="B10">
            <v>0.56000000000000005</v>
          </cell>
          <cell r="C10">
            <v>0.15</v>
          </cell>
          <cell r="D10">
            <v>0.28999999999999998</v>
          </cell>
          <cell r="E10">
            <v>31996</v>
          </cell>
          <cell r="F10">
            <v>0.27000000000000007</v>
          </cell>
          <cell r="G10">
            <v>0.27000000000000007</v>
          </cell>
        </row>
        <row r="11">
          <cell r="A11">
            <v>32003</v>
          </cell>
          <cell r="B11">
            <v>0.45</v>
          </cell>
          <cell r="C11">
            <v>0.35</v>
          </cell>
          <cell r="D11">
            <v>0.2</v>
          </cell>
          <cell r="E11">
            <v>32003</v>
          </cell>
          <cell r="F11">
            <v>0.25</v>
          </cell>
          <cell r="G11">
            <v>0.25</v>
          </cell>
        </row>
        <row r="12">
          <cell r="A12">
            <v>32010</v>
          </cell>
          <cell r="B12">
            <v>0.66</v>
          </cell>
          <cell r="C12">
            <v>0.28000000000000003</v>
          </cell>
          <cell r="D12">
            <v>0.06</v>
          </cell>
          <cell r="E12">
            <v>32010</v>
          </cell>
          <cell r="F12">
            <v>0.60000000000000009</v>
          </cell>
          <cell r="G12">
            <v>0.60000000000000009</v>
          </cell>
        </row>
        <row r="13">
          <cell r="A13">
            <v>32017</v>
          </cell>
          <cell r="B13">
            <v>0.52</v>
          </cell>
          <cell r="C13">
            <v>0.18</v>
          </cell>
          <cell r="D13">
            <v>0.3</v>
          </cell>
          <cell r="E13">
            <v>32017</v>
          </cell>
          <cell r="F13">
            <v>0.22000000000000003</v>
          </cell>
          <cell r="G13">
            <v>0.22000000000000003</v>
          </cell>
        </row>
        <row r="14">
          <cell r="A14">
            <v>32024</v>
          </cell>
          <cell r="B14">
            <v>0.42</v>
          </cell>
          <cell r="C14">
            <v>0.17</v>
          </cell>
          <cell r="D14">
            <v>0.41</v>
          </cell>
          <cell r="E14">
            <v>32024</v>
          </cell>
          <cell r="F14">
            <v>1.0000000000000009E-2</v>
          </cell>
          <cell r="G14">
            <v>1.0000000000000009E-2</v>
          </cell>
        </row>
        <row r="15">
          <cell r="A15">
            <v>32031</v>
          </cell>
          <cell r="B15">
            <v>0.5</v>
          </cell>
          <cell r="C15">
            <v>0.23</v>
          </cell>
          <cell r="D15">
            <v>0.27</v>
          </cell>
          <cell r="E15">
            <v>32031</v>
          </cell>
          <cell r="F15">
            <v>0.22999999999999998</v>
          </cell>
          <cell r="G15">
            <v>0.22999999999999998</v>
          </cell>
        </row>
        <row r="16">
          <cell r="A16">
            <v>32038</v>
          </cell>
          <cell r="B16">
            <v>0.6</v>
          </cell>
          <cell r="C16">
            <v>0.28999999999999998</v>
          </cell>
          <cell r="D16">
            <v>0.11</v>
          </cell>
          <cell r="E16">
            <v>32038</v>
          </cell>
          <cell r="F16">
            <v>0.49</v>
          </cell>
          <cell r="G16">
            <v>0.49</v>
          </cell>
        </row>
        <row r="17">
          <cell r="A17">
            <v>32045</v>
          </cell>
          <cell r="B17">
            <v>0.53</v>
          </cell>
          <cell r="C17">
            <v>0.17</v>
          </cell>
          <cell r="D17">
            <v>0.3</v>
          </cell>
          <cell r="E17">
            <v>32045</v>
          </cell>
          <cell r="F17">
            <v>0.23000000000000004</v>
          </cell>
          <cell r="G17">
            <v>0.23000000000000004</v>
          </cell>
        </row>
        <row r="18">
          <cell r="A18">
            <v>32052</v>
          </cell>
          <cell r="B18">
            <v>0.44</v>
          </cell>
          <cell r="C18">
            <v>0.26</v>
          </cell>
          <cell r="D18">
            <v>0.3</v>
          </cell>
          <cell r="E18">
            <v>32052</v>
          </cell>
          <cell r="F18">
            <v>0.14000000000000001</v>
          </cell>
          <cell r="G18">
            <v>0.14000000000000001</v>
          </cell>
        </row>
        <row r="19">
          <cell r="A19">
            <v>32059</v>
          </cell>
          <cell r="B19">
            <v>0.46</v>
          </cell>
          <cell r="C19">
            <v>0.39</v>
          </cell>
          <cell r="D19">
            <v>0.15</v>
          </cell>
          <cell r="E19">
            <v>32059</v>
          </cell>
          <cell r="F19">
            <v>0.31000000000000005</v>
          </cell>
          <cell r="G19">
            <v>0.31000000000000005</v>
          </cell>
        </row>
        <row r="20">
          <cell r="A20">
            <v>32066</v>
          </cell>
          <cell r="B20">
            <v>0.37</v>
          </cell>
          <cell r="C20">
            <v>0.3</v>
          </cell>
          <cell r="D20">
            <v>0.33</v>
          </cell>
          <cell r="E20">
            <v>32066</v>
          </cell>
          <cell r="F20">
            <v>3.999999999999998E-2</v>
          </cell>
          <cell r="G20">
            <v>3.999999999999998E-2</v>
          </cell>
        </row>
        <row r="21">
          <cell r="A21">
            <v>32073</v>
          </cell>
          <cell r="B21">
            <v>0.39</v>
          </cell>
          <cell r="C21">
            <v>0.3</v>
          </cell>
          <cell r="D21">
            <v>0.31</v>
          </cell>
          <cell r="E21">
            <v>32073</v>
          </cell>
          <cell r="F21">
            <v>8.0000000000000016E-2</v>
          </cell>
          <cell r="G21">
            <v>8.0000000000000016E-2</v>
          </cell>
        </row>
        <row r="22">
          <cell r="A22">
            <v>32080</v>
          </cell>
          <cell r="B22">
            <v>0.44</v>
          </cell>
          <cell r="C22">
            <v>0.23</v>
          </cell>
          <cell r="D22">
            <v>0.33</v>
          </cell>
          <cell r="E22">
            <v>32080</v>
          </cell>
          <cell r="F22">
            <v>0.10999999999999999</v>
          </cell>
          <cell r="G22">
            <v>0.10999999999999999</v>
          </cell>
        </row>
        <row r="23">
          <cell r="A23">
            <v>32087</v>
          </cell>
          <cell r="B23">
            <v>0.47</v>
          </cell>
          <cell r="C23">
            <v>0.31</v>
          </cell>
          <cell r="D23">
            <v>0.22</v>
          </cell>
          <cell r="E23">
            <v>32087</v>
          </cell>
          <cell r="F23">
            <v>0.24999999999999997</v>
          </cell>
          <cell r="G23">
            <v>0.24999999999999997</v>
          </cell>
        </row>
        <row r="24">
          <cell r="A24">
            <v>32094</v>
          </cell>
          <cell r="B24">
            <v>0.31</v>
          </cell>
          <cell r="C24">
            <v>0.41</v>
          </cell>
          <cell r="D24">
            <v>0.28000000000000003</v>
          </cell>
          <cell r="E24">
            <v>32094</v>
          </cell>
          <cell r="F24">
            <v>2.9999999999999971E-2</v>
          </cell>
          <cell r="G24">
            <v>2.9999999999999971E-2</v>
          </cell>
        </row>
        <row r="25">
          <cell r="A25">
            <v>32101</v>
          </cell>
          <cell r="B25">
            <v>0.39</v>
          </cell>
          <cell r="C25">
            <v>0.42</v>
          </cell>
          <cell r="D25">
            <v>0.19</v>
          </cell>
          <cell r="E25">
            <v>32101</v>
          </cell>
          <cell r="F25">
            <v>0.2</v>
          </cell>
          <cell r="G25">
            <v>0.2</v>
          </cell>
        </row>
        <row r="26">
          <cell r="A26">
            <v>32108</v>
          </cell>
          <cell r="B26">
            <v>0.27</v>
          </cell>
          <cell r="C26">
            <v>0.46</v>
          </cell>
          <cell r="D26">
            <v>0.27</v>
          </cell>
          <cell r="E26">
            <v>32108</v>
          </cell>
          <cell r="F26">
            <v>0</v>
          </cell>
          <cell r="G26">
            <v>0</v>
          </cell>
        </row>
        <row r="27">
          <cell r="A27">
            <v>32115</v>
          </cell>
          <cell r="B27">
            <v>0.25</v>
          </cell>
          <cell r="C27">
            <v>0.33</v>
          </cell>
          <cell r="D27">
            <v>0.42</v>
          </cell>
          <cell r="E27">
            <v>32115</v>
          </cell>
          <cell r="F27">
            <v>-0.16999999999999998</v>
          </cell>
          <cell r="G27">
            <v>-0.16999999999999998</v>
          </cell>
        </row>
        <row r="28">
          <cell r="A28">
            <v>32122</v>
          </cell>
          <cell r="B28">
            <v>0.23</v>
          </cell>
          <cell r="C28">
            <v>0.45</v>
          </cell>
          <cell r="D28">
            <v>0.32</v>
          </cell>
          <cell r="E28">
            <v>32122</v>
          </cell>
          <cell r="F28">
            <v>-0.09</v>
          </cell>
          <cell r="G28">
            <v>-0.09</v>
          </cell>
        </row>
        <row r="29">
          <cell r="A29">
            <v>32129</v>
          </cell>
          <cell r="B29">
            <v>0.33</v>
          </cell>
          <cell r="C29">
            <v>0.4</v>
          </cell>
          <cell r="D29">
            <v>0.27</v>
          </cell>
          <cell r="E29">
            <v>32129</v>
          </cell>
          <cell r="F29">
            <v>0.06</v>
          </cell>
          <cell r="G29">
            <v>0.06</v>
          </cell>
        </row>
        <row r="30">
          <cell r="A30">
            <v>32135</v>
          </cell>
          <cell r="B30">
            <v>0.28000000000000003</v>
          </cell>
          <cell r="C30">
            <v>0.52</v>
          </cell>
          <cell r="D30">
            <v>0.2</v>
          </cell>
          <cell r="E30">
            <v>32135</v>
          </cell>
          <cell r="F30">
            <v>8.0000000000000016E-2</v>
          </cell>
          <cell r="G30">
            <v>8.0000000000000016E-2</v>
          </cell>
        </row>
        <row r="31">
          <cell r="A31">
            <v>32142</v>
          </cell>
          <cell r="B31">
            <v>0.25</v>
          </cell>
          <cell r="C31">
            <v>0.49</v>
          </cell>
          <cell r="D31">
            <v>0.26</v>
          </cell>
          <cell r="E31">
            <v>32142</v>
          </cell>
          <cell r="F31">
            <v>-1.0000000000000009E-2</v>
          </cell>
          <cell r="G31">
            <v>-1.0000000000000009E-2</v>
          </cell>
        </row>
        <row r="32">
          <cell r="A32">
            <v>32150</v>
          </cell>
          <cell r="B32">
            <v>0.34</v>
          </cell>
          <cell r="C32">
            <v>0.46</v>
          </cell>
          <cell r="D32">
            <v>0.2</v>
          </cell>
          <cell r="E32">
            <v>32150</v>
          </cell>
          <cell r="F32">
            <v>0.14000000000000001</v>
          </cell>
          <cell r="G32">
            <v>0.14000000000000001</v>
          </cell>
        </row>
        <row r="33">
          <cell r="A33">
            <v>32157</v>
          </cell>
          <cell r="B33">
            <v>0.34</v>
          </cell>
          <cell r="C33">
            <v>0.4</v>
          </cell>
          <cell r="D33">
            <v>0.26</v>
          </cell>
          <cell r="E33">
            <v>32157</v>
          </cell>
          <cell r="F33">
            <v>8.0000000000000016E-2</v>
          </cell>
          <cell r="G33">
            <v>8.0000000000000016E-2</v>
          </cell>
        </row>
        <row r="34">
          <cell r="A34">
            <v>32164</v>
          </cell>
          <cell r="B34">
            <v>0.21</v>
          </cell>
          <cell r="C34">
            <v>0.48</v>
          </cell>
          <cell r="D34">
            <v>0.31</v>
          </cell>
          <cell r="E34">
            <v>32164</v>
          </cell>
          <cell r="F34">
            <v>-0.1</v>
          </cell>
          <cell r="G34">
            <v>-0.1</v>
          </cell>
        </row>
        <row r="35">
          <cell r="A35">
            <v>32171</v>
          </cell>
          <cell r="B35">
            <v>0.26</v>
          </cell>
          <cell r="C35">
            <v>0.45</v>
          </cell>
          <cell r="D35">
            <v>0.28999999999999998</v>
          </cell>
          <cell r="E35">
            <v>32171</v>
          </cell>
          <cell r="F35">
            <v>-2.9999999999999971E-2</v>
          </cell>
          <cell r="G35">
            <v>-2.9999999999999971E-2</v>
          </cell>
        </row>
        <row r="36">
          <cell r="A36">
            <v>32178</v>
          </cell>
          <cell r="B36">
            <v>0.32</v>
          </cell>
          <cell r="C36">
            <v>0.53</v>
          </cell>
          <cell r="D36">
            <v>0.15</v>
          </cell>
          <cell r="E36">
            <v>32178</v>
          </cell>
          <cell r="F36">
            <v>0.17</v>
          </cell>
          <cell r="G36">
            <v>0.17</v>
          </cell>
        </row>
        <row r="37">
          <cell r="A37">
            <v>32185</v>
          </cell>
          <cell r="B37">
            <v>0.32</v>
          </cell>
          <cell r="C37">
            <v>0.46</v>
          </cell>
          <cell r="D37">
            <v>0.22</v>
          </cell>
          <cell r="E37">
            <v>32185</v>
          </cell>
          <cell r="F37">
            <v>0.1</v>
          </cell>
          <cell r="G37">
            <v>0.1</v>
          </cell>
        </row>
        <row r="38">
          <cell r="A38">
            <v>32192</v>
          </cell>
          <cell r="B38">
            <v>0.27</v>
          </cell>
          <cell r="C38">
            <v>0.49</v>
          </cell>
          <cell r="D38">
            <v>0.24</v>
          </cell>
          <cell r="E38">
            <v>32192</v>
          </cell>
          <cell r="F38">
            <v>3.0000000000000027E-2</v>
          </cell>
          <cell r="G38">
            <v>3.0000000000000027E-2</v>
          </cell>
        </row>
        <row r="39">
          <cell r="A39">
            <v>32199</v>
          </cell>
          <cell r="B39">
            <v>0.3</v>
          </cell>
          <cell r="C39">
            <v>0.51</v>
          </cell>
          <cell r="D39">
            <v>0.19</v>
          </cell>
          <cell r="E39">
            <v>32199</v>
          </cell>
          <cell r="F39">
            <v>0.10999999999999999</v>
          </cell>
          <cell r="G39">
            <v>0.10999999999999999</v>
          </cell>
        </row>
        <row r="40">
          <cell r="A40">
            <v>32206</v>
          </cell>
          <cell r="B40">
            <v>0.38</v>
          </cell>
          <cell r="C40">
            <v>0.4</v>
          </cell>
          <cell r="D40">
            <v>0.22</v>
          </cell>
          <cell r="E40">
            <v>32206</v>
          </cell>
          <cell r="F40">
            <v>0.16</v>
          </cell>
          <cell r="G40">
            <v>0.16</v>
          </cell>
        </row>
        <row r="41">
          <cell r="A41">
            <v>32213</v>
          </cell>
          <cell r="B41">
            <v>0.43</v>
          </cell>
          <cell r="C41">
            <v>0.4</v>
          </cell>
          <cell r="D41">
            <v>0.17</v>
          </cell>
          <cell r="E41">
            <v>32213</v>
          </cell>
          <cell r="F41">
            <v>0.26</v>
          </cell>
          <cell r="G41">
            <v>0.26</v>
          </cell>
        </row>
        <row r="42">
          <cell r="A42">
            <v>32220</v>
          </cell>
          <cell r="B42">
            <v>0.41</v>
          </cell>
          <cell r="C42">
            <v>0.49</v>
          </cell>
          <cell r="D42">
            <v>0.1</v>
          </cell>
          <cell r="E42">
            <v>32220</v>
          </cell>
          <cell r="F42">
            <v>0.30999999999999994</v>
          </cell>
          <cell r="G42">
            <v>0.30999999999999994</v>
          </cell>
        </row>
        <row r="43">
          <cell r="A43">
            <v>32227</v>
          </cell>
          <cell r="B43">
            <v>0.45</v>
          </cell>
          <cell r="C43">
            <v>0.38</v>
          </cell>
          <cell r="D43">
            <v>0.17</v>
          </cell>
          <cell r="E43">
            <v>32227</v>
          </cell>
          <cell r="F43">
            <v>0.28000000000000003</v>
          </cell>
          <cell r="G43">
            <v>0.28000000000000003</v>
          </cell>
        </row>
        <row r="44">
          <cell r="A44">
            <v>32234</v>
          </cell>
          <cell r="B44">
            <v>0.35</v>
          </cell>
          <cell r="C44">
            <v>0.45</v>
          </cell>
          <cell r="D44">
            <v>0.2</v>
          </cell>
          <cell r="E44">
            <v>32234</v>
          </cell>
          <cell r="F44">
            <v>0.14999999999999997</v>
          </cell>
          <cell r="G44">
            <v>0.14999999999999997</v>
          </cell>
        </row>
        <row r="45">
          <cell r="A45">
            <v>32241</v>
          </cell>
          <cell r="B45">
            <v>0.33</v>
          </cell>
          <cell r="C45">
            <v>0.48</v>
          </cell>
          <cell r="D45">
            <v>0.19</v>
          </cell>
          <cell r="E45">
            <v>32241</v>
          </cell>
          <cell r="F45">
            <v>0.14000000000000001</v>
          </cell>
          <cell r="G45">
            <v>0.14000000000000001</v>
          </cell>
        </row>
        <row r="46">
          <cell r="A46">
            <v>32248</v>
          </cell>
          <cell r="B46">
            <v>0.23</v>
          </cell>
          <cell r="C46">
            <v>0.53</v>
          </cell>
          <cell r="D46">
            <v>0.24</v>
          </cell>
          <cell r="E46">
            <v>32248</v>
          </cell>
          <cell r="F46">
            <v>-9.9999999999999811E-3</v>
          </cell>
          <cell r="G46">
            <v>-9.9999999999999811E-3</v>
          </cell>
        </row>
        <row r="47">
          <cell r="A47">
            <v>32255</v>
          </cell>
          <cell r="B47">
            <v>0.23</v>
          </cell>
          <cell r="C47">
            <v>0.56999999999999995</v>
          </cell>
          <cell r="D47">
            <v>0.2</v>
          </cell>
          <cell r="E47">
            <v>32255</v>
          </cell>
          <cell r="F47">
            <v>0.03</v>
          </cell>
          <cell r="G47">
            <v>0.03</v>
          </cell>
        </row>
        <row r="48">
          <cell r="A48">
            <v>32262</v>
          </cell>
          <cell r="B48">
            <v>0.22</v>
          </cell>
          <cell r="C48">
            <v>0.48</v>
          </cell>
          <cell r="D48">
            <v>0.3</v>
          </cell>
          <cell r="E48">
            <v>32262</v>
          </cell>
          <cell r="F48">
            <v>-7.9999999999999988E-2</v>
          </cell>
          <cell r="G48">
            <v>-7.9999999999999988E-2</v>
          </cell>
        </row>
        <row r="49">
          <cell r="A49">
            <v>32269</v>
          </cell>
          <cell r="B49">
            <v>0.38</v>
          </cell>
          <cell r="C49">
            <v>0.42</v>
          </cell>
          <cell r="D49">
            <v>0.2</v>
          </cell>
          <cell r="E49">
            <v>32269</v>
          </cell>
          <cell r="F49">
            <v>0.18</v>
          </cell>
          <cell r="G49">
            <v>0.18</v>
          </cell>
        </row>
        <row r="50">
          <cell r="A50">
            <v>32276</v>
          </cell>
          <cell r="B50">
            <v>0.19</v>
          </cell>
          <cell r="C50">
            <v>0.56000000000000005</v>
          </cell>
          <cell r="D50">
            <v>0.25</v>
          </cell>
          <cell r="E50">
            <v>32276</v>
          </cell>
          <cell r="F50">
            <v>-0.06</v>
          </cell>
          <cell r="G50">
            <v>-0.06</v>
          </cell>
        </row>
        <row r="51">
          <cell r="A51">
            <v>32283</v>
          </cell>
          <cell r="B51">
            <v>0.23</v>
          </cell>
          <cell r="C51">
            <v>0.52</v>
          </cell>
          <cell r="D51">
            <v>0.25</v>
          </cell>
          <cell r="E51">
            <v>32283</v>
          </cell>
          <cell r="F51">
            <v>-1.999999999999999E-2</v>
          </cell>
          <cell r="G51">
            <v>-1.999999999999999E-2</v>
          </cell>
        </row>
        <row r="52">
          <cell r="A52">
            <v>32290</v>
          </cell>
          <cell r="B52">
            <v>0.28000000000000003</v>
          </cell>
          <cell r="C52">
            <v>0.52</v>
          </cell>
          <cell r="D52">
            <v>0.2</v>
          </cell>
          <cell r="E52">
            <v>32290</v>
          </cell>
          <cell r="F52">
            <v>8.0000000000000016E-2</v>
          </cell>
          <cell r="G52">
            <v>8.0000000000000016E-2</v>
          </cell>
        </row>
        <row r="53">
          <cell r="A53">
            <v>32297</v>
          </cell>
          <cell r="B53">
            <v>0.26</v>
          </cell>
          <cell r="C53">
            <v>0.62</v>
          </cell>
          <cell r="D53">
            <v>0.12</v>
          </cell>
          <cell r="E53">
            <v>32297</v>
          </cell>
          <cell r="F53">
            <v>0.14000000000000001</v>
          </cell>
          <cell r="G53">
            <v>0.14000000000000001</v>
          </cell>
        </row>
        <row r="54">
          <cell r="A54">
            <v>32304</v>
          </cell>
          <cell r="B54">
            <v>0.28000000000000003</v>
          </cell>
          <cell r="C54">
            <v>0.49</v>
          </cell>
          <cell r="D54">
            <v>0.23</v>
          </cell>
          <cell r="E54">
            <v>32304</v>
          </cell>
          <cell r="F54">
            <v>5.0000000000000017E-2</v>
          </cell>
          <cell r="G54">
            <v>5.0000000000000017E-2</v>
          </cell>
        </row>
        <row r="55">
          <cell r="A55">
            <v>32311</v>
          </cell>
          <cell r="B55">
            <v>0.28999999999999998</v>
          </cell>
          <cell r="C55">
            <v>0.5</v>
          </cell>
          <cell r="D55">
            <v>0.21</v>
          </cell>
          <cell r="E55">
            <v>32311</v>
          </cell>
          <cell r="F55">
            <v>7.9999999999999988E-2</v>
          </cell>
          <cell r="G55">
            <v>7.9999999999999988E-2</v>
          </cell>
        </row>
        <row r="56">
          <cell r="A56">
            <v>32318</v>
          </cell>
          <cell r="B56">
            <v>0.33</v>
          </cell>
          <cell r="C56">
            <v>0.44</v>
          </cell>
          <cell r="D56">
            <v>0.23</v>
          </cell>
          <cell r="E56">
            <v>32318</v>
          </cell>
          <cell r="F56">
            <v>0.1</v>
          </cell>
          <cell r="G56">
            <v>0.1</v>
          </cell>
        </row>
        <row r="57">
          <cell r="A57">
            <v>32325</v>
          </cell>
          <cell r="B57">
            <v>0.45</v>
          </cell>
          <cell r="C57">
            <v>0.38</v>
          </cell>
          <cell r="D57">
            <v>0.17</v>
          </cell>
          <cell r="E57">
            <v>32325</v>
          </cell>
          <cell r="F57">
            <v>0.28000000000000003</v>
          </cell>
          <cell r="G57">
            <v>0.28000000000000003</v>
          </cell>
        </row>
        <row r="58">
          <cell r="A58">
            <v>32332</v>
          </cell>
          <cell r="B58">
            <v>0.35</v>
          </cell>
          <cell r="C58">
            <v>0.5</v>
          </cell>
          <cell r="D58">
            <v>0.15</v>
          </cell>
          <cell r="E58">
            <v>32332</v>
          </cell>
          <cell r="F58">
            <v>0.19999999999999998</v>
          </cell>
          <cell r="G58">
            <v>0.19999999999999998</v>
          </cell>
        </row>
        <row r="59">
          <cell r="A59">
            <v>32339</v>
          </cell>
          <cell r="B59">
            <v>0.26</v>
          </cell>
          <cell r="C59">
            <v>0.37</v>
          </cell>
          <cell r="D59">
            <v>0.37</v>
          </cell>
          <cell r="E59">
            <v>32339</v>
          </cell>
          <cell r="F59">
            <v>-0.10999999999999999</v>
          </cell>
          <cell r="G59">
            <v>-0.10999999999999999</v>
          </cell>
        </row>
        <row r="60">
          <cell r="A60">
            <v>32346</v>
          </cell>
          <cell r="B60">
            <v>0.16</v>
          </cell>
          <cell r="C60">
            <v>0.57999999999999996</v>
          </cell>
          <cell r="D60">
            <v>0.26</v>
          </cell>
          <cell r="E60">
            <v>32346</v>
          </cell>
          <cell r="F60">
            <v>-0.1</v>
          </cell>
          <cell r="G60">
            <v>-0.1</v>
          </cell>
        </row>
        <row r="61">
          <cell r="A61">
            <v>32353</v>
          </cell>
          <cell r="B61">
            <v>0.23</v>
          </cell>
          <cell r="C61">
            <v>0.54</v>
          </cell>
          <cell r="D61">
            <v>0.23</v>
          </cell>
          <cell r="E61">
            <v>32353</v>
          </cell>
          <cell r="F61">
            <v>0</v>
          </cell>
          <cell r="G61">
            <v>0</v>
          </cell>
        </row>
        <row r="62">
          <cell r="A62">
            <v>32360</v>
          </cell>
          <cell r="B62">
            <v>0.21</v>
          </cell>
          <cell r="C62">
            <v>0.49</v>
          </cell>
          <cell r="D62">
            <v>0.3</v>
          </cell>
          <cell r="E62">
            <v>32360</v>
          </cell>
          <cell r="F62">
            <v>-0.09</v>
          </cell>
          <cell r="G62">
            <v>-0.09</v>
          </cell>
        </row>
        <row r="63">
          <cell r="A63">
            <v>32367</v>
          </cell>
          <cell r="B63">
            <v>0.26</v>
          </cell>
          <cell r="C63">
            <v>0.48</v>
          </cell>
          <cell r="D63">
            <v>0.26</v>
          </cell>
          <cell r="E63">
            <v>32367</v>
          </cell>
          <cell r="F63">
            <v>0</v>
          </cell>
          <cell r="G63">
            <v>0</v>
          </cell>
        </row>
        <row r="64">
          <cell r="A64">
            <v>32374</v>
          </cell>
          <cell r="B64">
            <v>0.19</v>
          </cell>
          <cell r="C64">
            <v>0.53</v>
          </cell>
          <cell r="D64">
            <v>0.28000000000000003</v>
          </cell>
          <cell r="E64">
            <v>32374</v>
          </cell>
          <cell r="F64">
            <v>-9.0000000000000024E-2</v>
          </cell>
          <cell r="G64">
            <v>-9.0000000000000024E-2</v>
          </cell>
        </row>
        <row r="65">
          <cell r="A65">
            <v>32381</v>
          </cell>
          <cell r="B65">
            <v>0.28000000000000003</v>
          </cell>
          <cell r="C65">
            <v>0.4</v>
          </cell>
          <cell r="D65">
            <v>0.32</v>
          </cell>
          <cell r="E65">
            <v>32381</v>
          </cell>
          <cell r="F65">
            <v>-3.999999999999998E-2</v>
          </cell>
          <cell r="G65">
            <v>-3.999999999999998E-2</v>
          </cell>
        </row>
        <row r="66">
          <cell r="A66">
            <v>32388</v>
          </cell>
          <cell r="B66">
            <v>0.18</v>
          </cell>
          <cell r="C66">
            <v>0.43</v>
          </cell>
          <cell r="D66">
            <v>0.39</v>
          </cell>
          <cell r="E66">
            <v>32388</v>
          </cell>
          <cell r="F66">
            <v>-0.21000000000000002</v>
          </cell>
          <cell r="G66">
            <v>-0.21000000000000002</v>
          </cell>
        </row>
        <row r="67">
          <cell r="A67">
            <v>32395</v>
          </cell>
          <cell r="B67">
            <v>0.17</v>
          </cell>
          <cell r="C67">
            <v>0.52</v>
          </cell>
          <cell r="D67">
            <v>0.31</v>
          </cell>
          <cell r="E67">
            <v>32395</v>
          </cell>
          <cell r="F67">
            <v>-0.13999999999999999</v>
          </cell>
          <cell r="G67">
            <v>-0.13999999999999999</v>
          </cell>
        </row>
        <row r="68">
          <cell r="A68">
            <v>32402</v>
          </cell>
          <cell r="B68">
            <v>0.24</v>
          </cell>
          <cell r="C68">
            <v>0.46</v>
          </cell>
          <cell r="D68">
            <v>0.3</v>
          </cell>
          <cell r="E68">
            <v>32402</v>
          </cell>
          <cell r="F68">
            <v>-0.06</v>
          </cell>
          <cell r="G68">
            <v>-0.06</v>
          </cell>
        </row>
        <row r="69">
          <cell r="A69">
            <v>32409</v>
          </cell>
          <cell r="B69">
            <v>0.2</v>
          </cell>
          <cell r="C69">
            <v>0.53</v>
          </cell>
          <cell r="D69">
            <v>0.27</v>
          </cell>
          <cell r="E69">
            <v>32409</v>
          </cell>
          <cell r="F69">
            <v>-7.0000000000000007E-2</v>
          </cell>
          <cell r="G69">
            <v>-7.0000000000000007E-2</v>
          </cell>
        </row>
        <row r="70">
          <cell r="A70">
            <v>32416</v>
          </cell>
          <cell r="B70">
            <v>0.26</v>
          </cell>
          <cell r="C70">
            <v>0.44</v>
          </cell>
          <cell r="D70">
            <v>0.3</v>
          </cell>
          <cell r="E70">
            <v>32416</v>
          </cell>
          <cell r="F70">
            <v>-3.999999999999998E-2</v>
          </cell>
          <cell r="G70">
            <v>-3.999999999999998E-2</v>
          </cell>
        </row>
        <row r="71">
          <cell r="A71">
            <v>32423</v>
          </cell>
          <cell r="B71">
            <v>0.13</v>
          </cell>
          <cell r="C71">
            <v>0.49</v>
          </cell>
          <cell r="D71">
            <v>0.38</v>
          </cell>
          <cell r="E71">
            <v>32423</v>
          </cell>
          <cell r="F71">
            <v>-0.25</v>
          </cell>
          <cell r="G71">
            <v>-0.25</v>
          </cell>
        </row>
        <row r="72">
          <cell r="A72">
            <v>32430</v>
          </cell>
          <cell r="B72">
            <v>0.22</v>
          </cell>
          <cell r="C72">
            <v>0.46</v>
          </cell>
          <cell r="D72">
            <v>0.32</v>
          </cell>
          <cell r="E72">
            <v>32430</v>
          </cell>
          <cell r="F72">
            <v>-0.1</v>
          </cell>
          <cell r="G72">
            <v>-0.1</v>
          </cell>
        </row>
        <row r="73">
          <cell r="A73">
            <v>32437</v>
          </cell>
          <cell r="B73">
            <v>0.26</v>
          </cell>
          <cell r="C73">
            <v>0.51</v>
          </cell>
          <cell r="D73">
            <v>0.23</v>
          </cell>
          <cell r="E73">
            <v>32437</v>
          </cell>
          <cell r="F73">
            <v>0.03</v>
          </cell>
          <cell r="G73">
            <v>0.03</v>
          </cell>
        </row>
        <row r="74">
          <cell r="A74">
            <v>32444</v>
          </cell>
          <cell r="B74">
            <v>0.4</v>
          </cell>
          <cell r="C74">
            <v>0.38</v>
          </cell>
          <cell r="D74">
            <v>0.22</v>
          </cell>
          <cell r="E74">
            <v>32444</v>
          </cell>
          <cell r="F74">
            <v>0.18000000000000002</v>
          </cell>
          <cell r="G74">
            <v>0.18000000000000002</v>
          </cell>
        </row>
        <row r="75">
          <cell r="A75">
            <v>32451</v>
          </cell>
          <cell r="B75">
            <v>0.35</v>
          </cell>
          <cell r="C75">
            <v>0.46</v>
          </cell>
          <cell r="D75">
            <v>0.19</v>
          </cell>
          <cell r="E75">
            <v>32451</v>
          </cell>
          <cell r="F75">
            <v>0.15999999999999998</v>
          </cell>
          <cell r="G75">
            <v>0.15999999999999998</v>
          </cell>
        </row>
        <row r="76">
          <cell r="A76">
            <v>32458</v>
          </cell>
          <cell r="B76">
            <v>0.23</v>
          </cell>
          <cell r="C76">
            <v>0.56000000000000005</v>
          </cell>
          <cell r="D76">
            <v>0.21</v>
          </cell>
          <cell r="E76">
            <v>32458</v>
          </cell>
          <cell r="F76">
            <v>2.0000000000000018E-2</v>
          </cell>
          <cell r="G76">
            <v>2.0000000000000018E-2</v>
          </cell>
        </row>
        <row r="77">
          <cell r="A77">
            <v>32465</v>
          </cell>
          <cell r="B77">
            <v>0.3</v>
          </cell>
          <cell r="C77">
            <v>0.34</v>
          </cell>
          <cell r="D77">
            <v>0.36</v>
          </cell>
          <cell r="E77">
            <v>32465</v>
          </cell>
          <cell r="F77">
            <v>-0.06</v>
          </cell>
          <cell r="G77">
            <v>-0.06</v>
          </cell>
        </row>
        <row r="78">
          <cell r="A78">
            <v>32472</v>
          </cell>
          <cell r="B78">
            <v>0.17</v>
          </cell>
          <cell r="C78">
            <v>0.44</v>
          </cell>
          <cell r="D78">
            <v>0.39</v>
          </cell>
          <cell r="E78">
            <v>32472</v>
          </cell>
          <cell r="F78">
            <v>-0.22</v>
          </cell>
          <cell r="G78">
            <v>-0.22</v>
          </cell>
        </row>
        <row r="79">
          <cell r="A79">
            <v>32479</v>
          </cell>
          <cell r="B79">
            <v>0.19</v>
          </cell>
          <cell r="C79">
            <v>0.47</v>
          </cell>
          <cell r="D79">
            <v>0.34</v>
          </cell>
          <cell r="E79">
            <v>32479</v>
          </cell>
          <cell r="F79">
            <v>-0.15000000000000002</v>
          </cell>
          <cell r="G79">
            <v>-0.15000000000000002</v>
          </cell>
        </row>
        <row r="80">
          <cell r="A80">
            <v>32486</v>
          </cell>
          <cell r="B80">
            <v>0.17</v>
          </cell>
          <cell r="C80">
            <v>0.44</v>
          </cell>
          <cell r="D80">
            <v>0.39</v>
          </cell>
          <cell r="E80">
            <v>32486</v>
          </cell>
          <cell r="F80">
            <v>-0.22</v>
          </cell>
          <cell r="G80">
            <v>-0.22</v>
          </cell>
        </row>
        <row r="81">
          <cell r="A81">
            <v>32493</v>
          </cell>
          <cell r="B81">
            <v>0.24</v>
          </cell>
          <cell r="C81">
            <v>0.54</v>
          </cell>
          <cell r="D81">
            <v>0.22</v>
          </cell>
          <cell r="E81">
            <v>32493</v>
          </cell>
          <cell r="F81">
            <v>1.999999999999999E-2</v>
          </cell>
          <cell r="G81">
            <v>1.999999999999999E-2</v>
          </cell>
        </row>
        <row r="82">
          <cell r="A82">
            <v>32500</v>
          </cell>
          <cell r="B82">
            <v>0.22</v>
          </cell>
          <cell r="C82">
            <v>0.46</v>
          </cell>
          <cell r="D82">
            <v>0.32</v>
          </cell>
          <cell r="E82">
            <v>32500</v>
          </cell>
          <cell r="F82">
            <v>-0.1</v>
          </cell>
          <cell r="G82">
            <v>-0.1</v>
          </cell>
        </row>
        <row r="83">
          <cell r="A83">
            <v>32507</v>
          </cell>
          <cell r="B83">
            <v>0.24</v>
          </cell>
          <cell r="C83">
            <v>0.54</v>
          </cell>
          <cell r="D83">
            <v>0.22</v>
          </cell>
          <cell r="E83">
            <v>32507</v>
          </cell>
          <cell r="F83">
            <v>1.999999999999999E-2</v>
          </cell>
          <cell r="G83">
            <v>1.999999999999999E-2</v>
          </cell>
        </row>
        <row r="84">
          <cell r="A84">
            <v>32514</v>
          </cell>
          <cell r="B84">
            <v>0.26</v>
          </cell>
          <cell r="C84">
            <v>0.51</v>
          </cell>
          <cell r="D84">
            <v>0.23</v>
          </cell>
          <cell r="E84">
            <v>32514</v>
          </cell>
          <cell r="F84">
            <v>0.03</v>
          </cell>
          <cell r="G84">
            <v>0.03</v>
          </cell>
        </row>
        <row r="85">
          <cell r="A85">
            <v>32521</v>
          </cell>
          <cell r="B85">
            <v>0.36</v>
          </cell>
          <cell r="C85">
            <v>0.44</v>
          </cell>
          <cell r="D85">
            <v>0.2</v>
          </cell>
          <cell r="E85">
            <v>32521</v>
          </cell>
          <cell r="F85">
            <v>0.15999999999999998</v>
          </cell>
          <cell r="G85">
            <v>0.15999999999999998</v>
          </cell>
        </row>
        <row r="86">
          <cell r="A86">
            <v>32528</v>
          </cell>
          <cell r="B86">
            <v>0.36</v>
          </cell>
          <cell r="C86">
            <v>0.47</v>
          </cell>
          <cell r="D86">
            <v>0.17</v>
          </cell>
          <cell r="E86">
            <v>32528</v>
          </cell>
          <cell r="F86">
            <v>0.18999999999999997</v>
          </cell>
          <cell r="G86">
            <v>0.18999999999999997</v>
          </cell>
        </row>
        <row r="87">
          <cell r="A87">
            <v>32535</v>
          </cell>
          <cell r="B87">
            <v>0.32</v>
          </cell>
          <cell r="C87">
            <v>0.49</v>
          </cell>
          <cell r="D87">
            <v>0.19</v>
          </cell>
          <cell r="E87">
            <v>32535</v>
          </cell>
          <cell r="F87">
            <v>0.13</v>
          </cell>
          <cell r="G87">
            <v>0.13</v>
          </cell>
        </row>
        <row r="88">
          <cell r="A88">
            <v>32542</v>
          </cell>
          <cell r="B88">
            <v>0.33</v>
          </cell>
          <cell r="C88">
            <v>0.44</v>
          </cell>
          <cell r="D88">
            <v>0.23</v>
          </cell>
          <cell r="E88">
            <v>32542</v>
          </cell>
          <cell r="F88">
            <v>0.1</v>
          </cell>
          <cell r="G88">
            <v>0.1</v>
          </cell>
        </row>
        <row r="89">
          <cell r="A89">
            <v>32549</v>
          </cell>
          <cell r="B89">
            <v>0.43</v>
          </cell>
          <cell r="C89">
            <v>0.31</v>
          </cell>
          <cell r="D89">
            <v>0.26</v>
          </cell>
          <cell r="E89">
            <v>32549</v>
          </cell>
          <cell r="F89">
            <v>0.16999999999999998</v>
          </cell>
          <cell r="G89">
            <v>0.16999999999999998</v>
          </cell>
        </row>
        <row r="90">
          <cell r="A90">
            <v>32556</v>
          </cell>
          <cell r="B90">
            <v>0.42</v>
          </cell>
          <cell r="C90">
            <v>0.41</v>
          </cell>
          <cell r="D90">
            <v>0.17</v>
          </cell>
          <cell r="E90">
            <v>32556</v>
          </cell>
          <cell r="F90">
            <v>0.24999999999999997</v>
          </cell>
          <cell r="G90">
            <v>0.24999999999999997</v>
          </cell>
        </row>
        <row r="91">
          <cell r="A91">
            <v>32563</v>
          </cell>
          <cell r="B91">
            <v>0.28999999999999998</v>
          </cell>
          <cell r="C91">
            <v>0.45</v>
          </cell>
          <cell r="D91">
            <v>0.26</v>
          </cell>
          <cell r="E91">
            <v>32563</v>
          </cell>
          <cell r="F91">
            <v>2.9999999999999971E-2</v>
          </cell>
          <cell r="G91">
            <v>2.9999999999999971E-2</v>
          </cell>
        </row>
        <row r="92">
          <cell r="A92">
            <v>32570</v>
          </cell>
          <cell r="B92">
            <v>0.28999999999999998</v>
          </cell>
          <cell r="C92">
            <v>0.35</v>
          </cell>
          <cell r="D92">
            <v>0.36</v>
          </cell>
          <cell r="E92">
            <v>32570</v>
          </cell>
          <cell r="F92">
            <v>-7.0000000000000007E-2</v>
          </cell>
          <cell r="G92">
            <v>-7.0000000000000007E-2</v>
          </cell>
        </row>
        <row r="93">
          <cell r="A93">
            <v>32577</v>
          </cell>
          <cell r="B93">
            <v>0.13</v>
          </cell>
          <cell r="C93">
            <v>0.52</v>
          </cell>
          <cell r="D93">
            <v>0.35</v>
          </cell>
          <cell r="E93">
            <v>32577</v>
          </cell>
          <cell r="F93">
            <v>-0.21999999999999997</v>
          </cell>
          <cell r="G93">
            <v>-0.21999999999999997</v>
          </cell>
        </row>
        <row r="94">
          <cell r="A94">
            <v>32584</v>
          </cell>
          <cell r="B94">
            <v>0.28000000000000003</v>
          </cell>
          <cell r="C94">
            <v>0.43</v>
          </cell>
          <cell r="D94">
            <v>0.28999999999999998</v>
          </cell>
          <cell r="E94">
            <v>32584</v>
          </cell>
          <cell r="F94">
            <v>-9.9999999999999534E-3</v>
          </cell>
          <cell r="G94">
            <v>-9.9999999999999534E-3</v>
          </cell>
        </row>
        <row r="95">
          <cell r="A95">
            <v>32590</v>
          </cell>
          <cell r="B95">
            <v>0.28999999999999998</v>
          </cell>
          <cell r="C95">
            <v>0.41</v>
          </cell>
          <cell r="D95">
            <v>0.3</v>
          </cell>
          <cell r="E95">
            <v>32590</v>
          </cell>
          <cell r="F95">
            <v>-1.0000000000000009E-2</v>
          </cell>
          <cell r="G95">
            <v>-1.0000000000000009E-2</v>
          </cell>
        </row>
        <row r="96">
          <cell r="A96">
            <v>32598</v>
          </cell>
          <cell r="B96">
            <v>0.18</v>
          </cell>
          <cell r="C96">
            <v>0.42</v>
          </cell>
          <cell r="D96">
            <v>0.4</v>
          </cell>
          <cell r="E96">
            <v>32598</v>
          </cell>
          <cell r="F96">
            <v>-0.22000000000000003</v>
          </cell>
          <cell r="G96">
            <v>-0.22000000000000003</v>
          </cell>
        </row>
        <row r="97">
          <cell r="A97">
            <v>32605</v>
          </cell>
          <cell r="B97">
            <v>0.23</v>
          </cell>
          <cell r="C97">
            <v>0.45</v>
          </cell>
          <cell r="D97">
            <v>0.32</v>
          </cell>
          <cell r="E97">
            <v>32605</v>
          </cell>
          <cell r="F97">
            <v>-0.09</v>
          </cell>
          <cell r="G97">
            <v>-0.09</v>
          </cell>
        </row>
        <row r="98">
          <cell r="A98">
            <v>32612</v>
          </cell>
          <cell r="B98">
            <v>0.25</v>
          </cell>
          <cell r="C98">
            <v>0.42</v>
          </cell>
          <cell r="D98">
            <v>0.33</v>
          </cell>
          <cell r="E98">
            <v>32612</v>
          </cell>
          <cell r="F98">
            <v>-8.0000000000000016E-2</v>
          </cell>
          <cell r="G98">
            <v>-8.0000000000000016E-2</v>
          </cell>
        </row>
        <row r="99">
          <cell r="A99">
            <v>32619</v>
          </cell>
          <cell r="B99">
            <v>0.21</v>
          </cell>
          <cell r="C99">
            <v>0.51</v>
          </cell>
          <cell r="D99">
            <v>0.28000000000000003</v>
          </cell>
          <cell r="E99">
            <v>32619</v>
          </cell>
          <cell r="F99">
            <v>-7.0000000000000034E-2</v>
          </cell>
          <cell r="G99">
            <v>-7.0000000000000034E-2</v>
          </cell>
        </row>
        <row r="100">
          <cell r="A100">
            <v>32626</v>
          </cell>
          <cell r="B100">
            <v>0.31</v>
          </cell>
          <cell r="C100">
            <v>0.4</v>
          </cell>
          <cell r="D100">
            <v>0.28999999999999998</v>
          </cell>
          <cell r="E100">
            <v>32626</v>
          </cell>
          <cell r="F100">
            <v>2.0000000000000018E-2</v>
          </cell>
          <cell r="G100">
            <v>2.0000000000000018E-2</v>
          </cell>
        </row>
        <row r="101">
          <cell r="A101">
            <v>32633</v>
          </cell>
          <cell r="B101">
            <v>0.3</v>
          </cell>
          <cell r="C101">
            <v>0.4</v>
          </cell>
          <cell r="D101">
            <v>0.3</v>
          </cell>
          <cell r="E101">
            <v>32633</v>
          </cell>
          <cell r="F101">
            <v>0</v>
          </cell>
          <cell r="G101">
            <v>0</v>
          </cell>
        </row>
        <row r="102">
          <cell r="A102">
            <v>32640</v>
          </cell>
          <cell r="B102">
            <v>0.38</v>
          </cell>
          <cell r="C102">
            <v>0.43</v>
          </cell>
          <cell r="D102">
            <v>0.19</v>
          </cell>
          <cell r="E102">
            <v>32640</v>
          </cell>
          <cell r="F102">
            <v>0.19</v>
          </cell>
          <cell r="G102">
            <v>0.19</v>
          </cell>
        </row>
        <row r="103">
          <cell r="A103">
            <v>32647</v>
          </cell>
          <cell r="B103">
            <v>0.43</v>
          </cell>
          <cell r="C103">
            <v>0.38</v>
          </cell>
          <cell r="D103">
            <v>0.19</v>
          </cell>
          <cell r="E103">
            <v>32647</v>
          </cell>
          <cell r="F103">
            <v>0.24</v>
          </cell>
          <cell r="G103">
            <v>0.24</v>
          </cell>
        </row>
        <row r="104">
          <cell r="A104">
            <v>32654</v>
          </cell>
          <cell r="B104">
            <v>0.48</v>
          </cell>
          <cell r="C104">
            <v>0.31</v>
          </cell>
          <cell r="D104">
            <v>0.21</v>
          </cell>
          <cell r="E104">
            <v>32654</v>
          </cell>
          <cell r="F104">
            <v>0.27</v>
          </cell>
          <cell r="G104">
            <v>0.27</v>
          </cell>
        </row>
        <row r="105">
          <cell r="A105">
            <v>32661</v>
          </cell>
          <cell r="B105">
            <v>0.42</v>
          </cell>
          <cell r="C105">
            <v>0.27</v>
          </cell>
          <cell r="D105">
            <v>0.31</v>
          </cell>
          <cell r="E105">
            <v>32661</v>
          </cell>
          <cell r="F105">
            <v>0.10999999999999999</v>
          </cell>
          <cell r="G105">
            <v>0.10999999999999999</v>
          </cell>
        </row>
        <row r="106">
          <cell r="A106">
            <v>32668</v>
          </cell>
          <cell r="B106">
            <v>0.43</v>
          </cell>
          <cell r="C106">
            <v>0.34</v>
          </cell>
          <cell r="D106">
            <v>0.23</v>
          </cell>
          <cell r="E106">
            <v>32668</v>
          </cell>
          <cell r="F106">
            <v>0.19999999999999998</v>
          </cell>
          <cell r="G106">
            <v>0.19999999999999998</v>
          </cell>
        </row>
        <row r="107">
          <cell r="A107">
            <v>32675</v>
          </cell>
          <cell r="B107">
            <v>0.32</v>
          </cell>
          <cell r="C107">
            <v>0.37</v>
          </cell>
          <cell r="D107">
            <v>0.31</v>
          </cell>
          <cell r="E107">
            <v>32675</v>
          </cell>
          <cell r="F107">
            <v>1.0000000000000009E-2</v>
          </cell>
          <cell r="G107">
            <v>1.0000000000000009E-2</v>
          </cell>
        </row>
        <row r="108">
          <cell r="A108">
            <v>32682</v>
          </cell>
          <cell r="B108">
            <v>0.33</v>
          </cell>
          <cell r="C108">
            <v>0.22</v>
          </cell>
          <cell r="D108">
            <v>0.45</v>
          </cell>
          <cell r="E108">
            <v>32682</v>
          </cell>
          <cell r="F108">
            <v>-0.12</v>
          </cell>
          <cell r="G108">
            <v>-0.12</v>
          </cell>
        </row>
        <row r="109">
          <cell r="A109">
            <v>32689</v>
          </cell>
          <cell r="B109">
            <v>0.4</v>
          </cell>
          <cell r="C109">
            <v>0.34</v>
          </cell>
          <cell r="D109">
            <v>0.26</v>
          </cell>
          <cell r="E109">
            <v>32689</v>
          </cell>
          <cell r="F109">
            <v>0.14000000000000001</v>
          </cell>
          <cell r="G109">
            <v>0.14000000000000001</v>
          </cell>
        </row>
        <row r="110">
          <cell r="A110">
            <v>32696</v>
          </cell>
          <cell r="B110">
            <v>0.37</v>
          </cell>
          <cell r="C110">
            <v>0.32</v>
          </cell>
          <cell r="D110">
            <v>0.31</v>
          </cell>
          <cell r="E110">
            <v>32696</v>
          </cell>
          <cell r="F110">
            <v>0.06</v>
          </cell>
          <cell r="G110">
            <v>0.06</v>
          </cell>
        </row>
        <row r="111">
          <cell r="A111">
            <v>32703</v>
          </cell>
          <cell r="B111">
            <v>0.22</v>
          </cell>
          <cell r="C111">
            <v>0.3</v>
          </cell>
          <cell r="D111">
            <v>0.48</v>
          </cell>
          <cell r="E111">
            <v>32703</v>
          </cell>
          <cell r="F111">
            <v>-0.26</v>
          </cell>
          <cell r="G111">
            <v>-0.26</v>
          </cell>
        </row>
        <row r="112">
          <cell r="A112">
            <v>32710</v>
          </cell>
          <cell r="B112">
            <v>0.32</v>
          </cell>
          <cell r="C112">
            <v>0.39</v>
          </cell>
          <cell r="D112">
            <v>0.28999999999999998</v>
          </cell>
          <cell r="E112">
            <v>32710</v>
          </cell>
          <cell r="F112">
            <v>3.0000000000000027E-2</v>
          </cell>
          <cell r="G112">
            <v>3.0000000000000027E-2</v>
          </cell>
        </row>
        <row r="113">
          <cell r="A113">
            <v>32717</v>
          </cell>
          <cell r="B113">
            <v>0.41</v>
          </cell>
          <cell r="C113">
            <v>0.25</v>
          </cell>
          <cell r="D113">
            <v>0.34</v>
          </cell>
          <cell r="E113">
            <v>32717</v>
          </cell>
          <cell r="F113">
            <v>6.9999999999999951E-2</v>
          </cell>
          <cell r="G113">
            <v>6.9999999999999951E-2</v>
          </cell>
        </row>
        <row r="114">
          <cell r="A114">
            <v>32724</v>
          </cell>
          <cell r="B114">
            <v>0.35</v>
          </cell>
          <cell r="C114">
            <v>0.3</v>
          </cell>
          <cell r="D114">
            <v>0.35</v>
          </cell>
          <cell r="E114">
            <v>32724</v>
          </cell>
          <cell r="F114">
            <v>0</v>
          </cell>
          <cell r="G114">
            <v>0</v>
          </cell>
        </row>
        <row r="115">
          <cell r="A115">
            <v>32731</v>
          </cell>
          <cell r="B115">
            <v>0.53</v>
          </cell>
          <cell r="C115">
            <v>0.21</v>
          </cell>
          <cell r="D115">
            <v>0.26</v>
          </cell>
          <cell r="E115">
            <v>32731</v>
          </cell>
          <cell r="F115">
            <v>0.27</v>
          </cell>
          <cell r="G115">
            <v>0.27</v>
          </cell>
        </row>
        <row r="116">
          <cell r="A116">
            <v>32738</v>
          </cell>
          <cell r="B116">
            <v>0.35</v>
          </cell>
          <cell r="C116">
            <v>0.28000000000000003</v>
          </cell>
          <cell r="D116">
            <v>0.37</v>
          </cell>
          <cell r="E116">
            <v>32738</v>
          </cell>
          <cell r="F116">
            <v>-2.0000000000000018E-2</v>
          </cell>
          <cell r="G116">
            <v>-2.0000000000000018E-2</v>
          </cell>
        </row>
        <row r="117">
          <cell r="A117">
            <v>32745</v>
          </cell>
          <cell r="B117">
            <v>0.45</v>
          </cell>
          <cell r="C117">
            <v>0.24</v>
          </cell>
          <cell r="D117">
            <v>0.31</v>
          </cell>
          <cell r="E117">
            <v>32745</v>
          </cell>
          <cell r="F117">
            <v>0.14000000000000001</v>
          </cell>
          <cell r="G117">
            <v>0.14000000000000001</v>
          </cell>
        </row>
        <row r="118">
          <cell r="A118">
            <v>32752</v>
          </cell>
          <cell r="B118">
            <v>0.34</v>
          </cell>
          <cell r="C118">
            <v>0.3</v>
          </cell>
          <cell r="D118">
            <v>0.36</v>
          </cell>
          <cell r="E118">
            <v>32752</v>
          </cell>
          <cell r="F118">
            <v>-1.9999999999999962E-2</v>
          </cell>
          <cell r="G118">
            <v>-1.9999999999999962E-2</v>
          </cell>
        </row>
        <row r="119">
          <cell r="A119">
            <v>32759</v>
          </cell>
          <cell r="B119">
            <v>0.3</v>
          </cell>
          <cell r="C119">
            <v>0.3</v>
          </cell>
          <cell r="D119">
            <v>0.4</v>
          </cell>
          <cell r="E119">
            <v>32759</v>
          </cell>
          <cell r="F119">
            <v>-0.10000000000000003</v>
          </cell>
          <cell r="G119">
            <v>-0.10000000000000003</v>
          </cell>
        </row>
        <row r="120">
          <cell r="A120">
            <v>32766</v>
          </cell>
          <cell r="B120">
            <v>0.31</v>
          </cell>
          <cell r="C120">
            <v>0.44</v>
          </cell>
          <cell r="D120">
            <v>0.25</v>
          </cell>
          <cell r="E120">
            <v>32766</v>
          </cell>
          <cell r="F120">
            <v>0.06</v>
          </cell>
          <cell r="G120">
            <v>0.06</v>
          </cell>
        </row>
        <row r="121">
          <cell r="A121">
            <v>32773</v>
          </cell>
          <cell r="B121">
            <v>0.24</v>
          </cell>
          <cell r="C121">
            <v>0.37</v>
          </cell>
          <cell r="D121">
            <v>0.39</v>
          </cell>
          <cell r="E121">
            <v>32773</v>
          </cell>
          <cell r="F121">
            <v>-0.15000000000000002</v>
          </cell>
          <cell r="G121">
            <v>-0.15000000000000002</v>
          </cell>
        </row>
        <row r="122">
          <cell r="A122">
            <v>32780</v>
          </cell>
          <cell r="B122">
            <v>0.33</v>
          </cell>
          <cell r="C122">
            <v>0.38</v>
          </cell>
          <cell r="D122">
            <v>0.28999999999999998</v>
          </cell>
          <cell r="E122">
            <v>32780</v>
          </cell>
          <cell r="F122">
            <v>4.0000000000000036E-2</v>
          </cell>
          <cell r="G122">
            <v>4.0000000000000036E-2</v>
          </cell>
        </row>
        <row r="123">
          <cell r="A123">
            <v>32787</v>
          </cell>
          <cell r="B123">
            <v>0.24</v>
          </cell>
          <cell r="C123">
            <v>0.43</v>
          </cell>
          <cell r="D123">
            <v>0.33</v>
          </cell>
          <cell r="E123">
            <v>32787</v>
          </cell>
          <cell r="F123">
            <v>-9.0000000000000024E-2</v>
          </cell>
          <cell r="G123">
            <v>-9.0000000000000024E-2</v>
          </cell>
        </row>
        <row r="124">
          <cell r="A124">
            <v>32794</v>
          </cell>
          <cell r="B124">
            <v>0.28000000000000003</v>
          </cell>
          <cell r="C124">
            <v>0.52</v>
          </cell>
          <cell r="D124">
            <v>0.2</v>
          </cell>
          <cell r="E124">
            <v>32794</v>
          </cell>
          <cell r="F124">
            <v>8.0000000000000016E-2</v>
          </cell>
          <cell r="G124">
            <v>8.0000000000000016E-2</v>
          </cell>
        </row>
        <row r="125">
          <cell r="A125">
            <v>32801</v>
          </cell>
          <cell r="B125">
            <v>0.39</v>
          </cell>
          <cell r="C125">
            <v>0.28000000000000003</v>
          </cell>
          <cell r="D125">
            <v>0.33</v>
          </cell>
          <cell r="E125">
            <v>32801</v>
          </cell>
          <cell r="F125">
            <v>0.06</v>
          </cell>
          <cell r="G125">
            <v>0.06</v>
          </cell>
        </row>
        <row r="126">
          <cell r="A126">
            <v>32808</v>
          </cell>
          <cell r="B126">
            <v>0.36</v>
          </cell>
          <cell r="C126">
            <v>0.33</v>
          </cell>
          <cell r="D126">
            <v>0.31</v>
          </cell>
          <cell r="E126">
            <v>32808</v>
          </cell>
          <cell r="F126">
            <v>4.9999999999999989E-2</v>
          </cell>
          <cell r="G126">
            <v>4.9999999999999989E-2</v>
          </cell>
        </row>
        <row r="127">
          <cell r="A127">
            <v>32815</v>
          </cell>
          <cell r="B127">
            <v>0.37</v>
          </cell>
          <cell r="C127">
            <v>0.31</v>
          </cell>
          <cell r="D127">
            <v>0.32</v>
          </cell>
          <cell r="E127">
            <v>32815</v>
          </cell>
          <cell r="F127">
            <v>4.9999999999999989E-2</v>
          </cell>
          <cell r="G127">
            <v>4.9999999999999989E-2</v>
          </cell>
        </row>
        <row r="128">
          <cell r="A128">
            <v>32822</v>
          </cell>
          <cell r="B128">
            <v>0.27</v>
          </cell>
          <cell r="C128">
            <v>0.37</v>
          </cell>
          <cell r="D128">
            <v>0.36</v>
          </cell>
          <cell r="E128">
            <v>32822</v>
          </cell>
          <cell r="F128">
            <v>-8.9999999999999969E-2</v>
          </cell>
          <cell r="G128">
            <v>-8.9999999999999969E-2</v>
          </cell>
        </row>
        <row r="129">
          <cell r="A129">
            <v>32829</v>
          </cell>
          <cell r="B129">
            <v>0.24</v>
          </cell>
          <cell r="C129">
            <v>0.28000000000000003</v>
          </cell>
          <cell r="D129">
            <v>0.48</v>
          </cell>
          <cell r="E129">
            <v>32829</v>
          </cell>
          <cell r="F129">
            <v>-0.24</v>
          </cell>
          <cell r="G129">
            <v>-0.24</v>
          </cell>
        </row>
        <row r="130">
          <cell r="A130">
            <v>32834</v>
          </cell>
          <cell r="B130">
            <v>0.27</v>
          </cell>
          <cell r="C130">
            <v>0.4</v>
          </cell>
          <cell r="D130">
            <v>0.33</v>
          </cell>
          <cell r="E130">
            <v>32834</v>
          </cell>
          <cell r="F130">
            <v>-0.06</v>
          </cell>
          <cell r="G130">
            <v>-0.06</v>
          </cell>
        </row>
        <row r="131">
          <cell r="A131">
            <v>32843</v>
          </cell>
          <cell r="B131">
            <v>0.28000000000000003</v>
          </cell>
          <cell r="C131">
            <v>0.4</v>
          </cell>
          <cell r="D131">
            <v>0.32</v>
          </cell>
          <cell r="E131">
            <v>32843</v>
          </cell>
          <cell r="F131">
            <v>-3.999999999999998E-2</v>
          </cell>
          <cell r="G131">
            <v>-3.999999999999998E-2</v>
          </cell>
        </row>
        <row r="132">
          <cell r="A132">
            <v>32850</v>
          </cell>
          <cell r="B132">
            <v>0.31</v>
          </cell>
          <cell r="C132">
            <v>0.41</v>
          </cell>
          <cell r="D132">
            <v>0.28000000000000003</v>
          </cell>
          <cell r="E132">
            <v>32850</v>
          </cell>
          <cell r="F132">
            <v>2.9999999999999971E-2</v>
          </cell>
          <cell r="G132">
            <v>2.9999999999999971E-2</v>
          </cell>
        </row>
        <row r="133">
          <cell r="A133">
            <v>32857</v>
          </cell>
          <cell r="B133">
            <v>0.42</v>
          </cell>
          <cell r="C133">
            <v>0.3</v>
          </cell>
          <cell r="D133">
            <v>0.28000000000000003</v>
          </cell>
          <cell r="E133">
            <v>32857</v>
          </cell>
          <cell r="F133">
            <v>0.13999999999999996</v>
          </cell>
          <cell r="G133">
            <v>0.13999999999999996</v>
          </cell>
        </row>
        <row r="134">
          <cell r="A134">
            <v>32864</v>
          </cell>
          <cell r="B134">
            <v>0.36</v>
          </cell>
          <cell r="C134">
            <v>0.32</v>
          </cell>
          <cell r="D134">
            <v>0.32</v>
          </cell>
          <cell r="E134">
            <v>32864</v>
          </cell>
          <cell r="F134">
            <v>3.999999999999998E-2</v>
          </cell>
          <cell r="G134">
            <v>3.999999999999998E-2</v>
          </cell>
        </row>
        <row r="135">
          <cell r="A135">
            <v>32871</v>
          </cell>
          <cell r="B135">
            <v>0.35</v>
          </cell>
          <cell r="C135">
            <v>0.31</v>
          </cell>
          <cell r="D135">
            <v>0.34</v>
          </cell>
          <cell r="E135">
            <v>32871</v>
          </cell>
          <cell r="F135">
            <v>9.9999999999999534E-3</v>
          </cell>
          <cell r="G135">
            <v>9.9999999999999534E-3</v>
          </cell>
        </row>
        <row r="136">
          <cell r="A136">
            <v>32878</v>
          </cell>
          <cell r="B136">
            <v>0.4</v>
          </cell>
          <cell r="C136">
            <v>0.3</v>
          </cell>
          <cell r="D136">
            <v>0.3</v>
          </cell>
          <cell r="E136">
            <v>32878</v>
          </cell>
          <cell r="F136">
            <v>0.10000000000000003</v>
          </cell>
          <cell r="G136">
            <v>0.10000000000000003</v>
          </cell>
        </row>
        <row r="137">
          <cell r="A137">
            <v>32885</v>
          </cell>
          <cell r="B137">
            <v>0.45</v>
          </cell>
          <cell r="C137">
            <v>0.38</v>
          </cell>
          <cell r="D137">
            <v>0.17</v>
          </cell>
          <cell r="E137">
            <v>32885</v>
          </cell>
          <cell r="F137">
            <v>0.28000000000000003</v>
          </cell>
          <cell r="G137">
            <v>0.28000000000000003</v>
          </cell>
        </row>
        <row r="138">
          <cell r="A138">
            <v>32892</v>
          </cell>
          <cell r="B138">
            <v>0.31</v>
          </cell>
          <cell r="C138">
            <v>0.49</v>
          </cell>
          <cell r="D138">
            <v>0.2</v>
          </cell>
          <cell r="E138">
            <v>32892</v>
          </cell>
          <cell r="F138">
            <v>0.10999999999999999</v>
          </cell>
          <cell r="G138">
            <v>0.10999999999999999</v>
          </cell>
        </row>
        <row r="139">
          <cell r="A139">
            <v>32899</v>
          </cell>
          <cell r="B139">
            <v>0.24</v>
          </cell>
          <cell r="C139">
            <v>0.38</v>
          </cell>
          <cell r="D139">
            <v>0.38</v>
          </cell>
          <cell r="E139">
            <v>32899</v>
          </cell>
          <cell r="F139">
            <v>-0.14000000000000001</v>
          </cell>
          <cell r="G139">
            <v>-0.14000000000000001</v>
          </cell>
        </row>
        <row r="140">
          <cell r="A140">
            <v>32906</v>
          </cell>
          <cell r="B140">
            <v>0.15</v>
          </cell>
          <cell r="C140">
            <v>0.37</v>
          </cell>
          <cell r="D140">
            <v>0.48</v>
          </cell>
          <cell r="E140">
            <v>32906</v>
          </cell>
          <cell r="F140">
            <v>-0.32999999999999996</v>
          </cell>
          <cell r="G140">
            <v>-0.32999999999999996</v>
          </cell>
        </row>
        <row r="141">
          <cell r="A141">
            <v>32913</v>
          </cell>
          <cell r="B141">
            <v>0.19</v>
          </cell>
          <cell r="C141">
            <v>0.3</v>
          </cell>
          <cell r="D141">
            <v>0.51</v>
          </cell>
          <cell r="E141">
            <v>32913</v>
          </cell>
          <cell r="F141">
            <v>-0.32</v>
          </cell>
          <cell r="G141">
            <v>-0.32</v>
          </cell>
        </row>
        <row r="142">
          <cell r="A142">
            <v>32920</v>
          </cell>
          <cell r="B142">
            <v>0.23</v>
          </cell>
          <cell r="C142">
            <v>0.43</v>
          </cell>
          <cell r="D142">
            <v>0.34</v>
          </cell>
          <cell r="E142">
            <v>32920</v>
          </cell>
          <cell r="F142">
            <v>-0.11000000000000001</v>
          </cell>
          <cell r="G142">
            <v>-0.11000000000000001</v>
          </cell>
        </row>
        <row r="143">
          <cell r="A143">
            <v>32927</v>
          </cell>
          <cell r="B143">
            <v>0.24</v>
          </cell>
          <cell r="C143">
            <v>0.38</v>
          </cell>
          <cell r="D143">
            <v>0.38</v>
          </cell>
          <cell r="E143">
            <v>32927</v>
          </cell>
          <cell r="F143">
            <v>-0.14000000000000001</v>
          </cell>
          <cell r="G143">
            <v>-0.14000000000000001</v>
          </cell>
        </row>
        <row r="144">
          <cell r="A144">
            <v>32934</v>
          </cell>
          <cell r="B144">
            <v>0.21</v>
          </cell>
          <cell r="C144">
            <v>0.37</v>
          </cell>
          <cell r="D144">
            <v>0.42</v>
          </cell>
          <cell r="E144">
            <v>32934</v>
          </cell>
          <cell r="F144">
            <v>-0.21</v>
          </cell>
          <cell r="G144">
            <v>-0.21</v>
          </cell>
        </row>
        <row r="145">
          <cell r="A145">
            <v>32941</v>
          </cell>
          <cell r="B145">
            <v>0.22</v>
          </cell>
          <cell r="C145">
            <v>0.42</v>
          </cell>
          <cell r="D145">
            <v>0.36</v>
          </cell>
          <cell r="E145">
            <v>32941</v>
          </cell>
          <cell r="F145">
            <v>-0.13999999999999999</v>
          </cell>
          <cell r="G145">
            <v>-0.13999999999999999</v>
          </cell>
        </row>
        <row r="146">
          <cell r="A146">
            <v>32948</v>
          </cell>
          <cell r="B146">
            <v>0.25</v>
          </cell>
          <cell r="C146">
            <v>0.35</v>
          </cell>
          <cell r="D146">
            <v>0.4</v>
          </cell>
          <cell r="E146">
            <v>32948</v>
          </cell>
          <cell r="F146">
            <v>-0.15000000000000002</v>
          </cell>
          <cell r="G146">
            <v>-0.15000000000000002</v>
          </cell>
        </row>
        <row r="147">
          <cell r="A147">
            <v>32955</v>
          </cell>
          <cell r="B147">
            <v>0.37</v>
          </cell>
          <cell r="C147">
            <v>0.39</v>
          </cell>
          <cell r="D147">
            <v>0.24</v>
          </cell>
          <cell r="E147">
            <v>32955</v>
          </cell>
          <cell r="F147">
            <v>0.13</v>
          </cell>
          <cell r="G147">
            <v>0.13</v>
          </cell>
        </row>
        <row r="148">
          <cell r="A148">
            <v>32962</v>
          </cell>
          <cell r="B148">
            <v>0.34</v>
          </cell>
          <cell r="C148">
            <v>0.35</v>
          </cell>
          <cell r="D148">
            <v>0.31</v>
          </cell>
          <cell r="E148">
            <v>32962</v>
          </cell>
          <cell r="F148">
            <v>3.0000000000000027E-2</v>
          </cell>
          <cell r="G148">
            <v>3.0000000000000027E-2</v>
          </cell>
        </row>
        <row r="149">
          <cell r="A149">
            <v>32969</v>
          </cell>
          <cell r="B149">
            <v>0.38</v>
          </cell>
          <cell r="C149">
            <v>0.37</v>
          </cell>
          <cell r="D149">
            <v>0.25</v>
          </cell>
          <cell r="E149">
            <v>32969</v>
          </cell>
          <cell r="F149">
            <v>0.13</v>
          </cell>
          <cell r="G149">
            <v>0.13</v>
          </cell>
        </row>
        <row r="150">
          <cell r="A150">
            <v>32975</v>
          </cell>
          <cell r="B150">
            <v>0.27</v>
          </cell>
          <cell r="C150">
            <v>0.56000000000000005</v>
          </cell>
          <cell r="D150">
            <v>0.17</v>
          </cell>
          <cell r="E150">
            <v>32975</v>
          </cell>
          <cell r="F150">
            <v>0.1</v>
          </cell>
          <cell r="G150">
            <v>0.1</v>
          </cell>
        </row>
        <row r="151">
          <cell r="A151">
            <v>32983</v>
          </cell>
          <cell r="B151">
            <v>0.34</v>
          </cell>
          <cell r="C151">
            <v>0.43</v>
          </cell>
          <cell r="D151">
            <v>0.23</v>
          </cell>
          <cell r="E151">
            <v>32983</v>
          </cell>
          <cell r="F151">
            <v>0.11000000000000001</v>
          </cell>
          <cell r="G151">
            <v>0.11000000000000001</v>
          </cell>
        </row>
        <row r="152">
          <cell r="A152">
            <v>32990</v>
          </cell>
          <cell r="B152">
            <v>0.28000000000000003</v>
          </cell>
          <cell r="C152">
            <v>0.35</v>
          </cell>
          <cell r="D152">
            <v>0.37</v>
          </cell>
          <cell r="E152">
            <v>32990</v>
          </cell>
          <cell r="F152">
            <v>-8.9999999999999969E-2</v>
          </cell>
          <cell r="G152">
            <v>-8.9999999999999969E-2</v>
          </cell>
        </row>
        <row r="153">
          <cell r="A153">
            <v>32997</v>
          </cell>
          <cell r="B153">
            <v>0.2</v>
          </cell>
          <cell r="C153">
            <v>0.35</v>
          </cell>
          <cell r="D153">
            <v>0.45</v>
          </cell>
          <cell r="E153">
            <v>32997</v>
          </cell>
          <cell r="F153">
            <v>-0.25</v>
          </cell>
          <cell r="G153">
            <v>-0.25</v>
          </cell>
        </row>
        <row r="154">
          <cell r="A154">
            <v>33004</v>
          </cell>
          <cell r="B154">
            <v>0.28000000000000003</v>
          </cell>
          <cell r="C154">
            <v>0.38</v>
          </cell>
          <cell r="D154">
            <v>0.34</v>
          </cell>
          <cell r="E154">
            <v>33004</v>
          </cell>
          <cell r="F154">
            <v>-0.06</v>
          </cell>
          <cell r="G154">
            <v>-0.06</v>
          </cell>
        </row>
        <row r="155">
          <cell r="A155">
            <v>33011</v>
          </cell>
          <cell r="B155">
            <v>0.37</v>
          </cell>
          <cell r="C155">
            <v>0.35</v>
          </cell>
          <cell r="D155">
            <v>0.28000000000000003</v>
          </cell>
          <cell r="E155">
            <v>33011</v>
          </cell>
          <cell r="F155">
            <v>8.9999999999999969E-2</v>
          </cell>
          <cell r="G155">
            <v>8.9999999999999969E-2</v>
          </cell>
        </row>
        <row r="156">
          <cell r="A156">
            <v>33018</v>
          </cell>
          <cell r="B156">
            <v>0.39</v>
          </cell>
          <cell r="C156">
            <v>0.32</v>
          </cell>
          <cell r="D156">
            <v>0.28999999999999998</v>
          </cell>
          <cell r="E156">
            <v>33018</v>
          </cell>
          <cell r="F156">
            <v>0.10000000000000003</v>
          </cell>
          <cell r="G156">
            <v>0.10000000000000003</v>
          </cell>
        </row>
        <row r="157">
          <cell r="A157">
            <v>33025</v>
          </cell>
          <cell r="B157">
            <v>0.37</v>
          </cell>
          <cell r="C157">
            <v>0.28000000000000003</v>
          </cell>
          <cell r="D157">
            <v>0.35</v>
          </cell>
          <cell r="E157">
            <v>33025</v>
          </cell>
          <cell r="F157">
            <v>2.0000000000000018E-2</v>
          </cell>
          <cell r="G157">
            <v>2.0000000000000018E-2</v>
          </cell>
        </row>
        <row r="158">
          <cell r="A158">
            <v>33032</v>
          </cell>
          <cell r="B158">
            <v>0.35</v>
          </cell>
          <cell r="C158">
            <v>0.35</v>
          </cell>
          <cell r="D158">
            <v>0.3</v>
          </cell>
          <cell r="E158">
            <v>33032</v>
          </cell>
          <cell r="F158">
            <v>4.9999999999999989E-2</v>
          </cell>
          <cell r="G158">
            <v>4.9999999999999989E-2</v>
          </cell>
        </row>
        <row r="159">
          <cell r="A159">
            <v>33039</v>
          </cell>
          <cell r="B159">
            <v>0.43</v>
          </cell>
          <cell r="C159">
            <v>0.32</v>
          </cell>
          <cell r="D159">
            <v>0.25</v>
          </cell>
          <cell r="E159">
            <v>33039</v>
          </cell>
          <cell r="F159">
            <v>0.18</v>
          </cell>
          <cell r="G159">
            <v>0.18</v>
          </cell>
        </row>
        <row r="160">
          <cell r="A160">
            <v>33046</v>
          </cell>
          <cell r="B160">
            <v>0.34</v>
          </cell>
          <cell r="C160">
            <v>0.32</v>
          </cell>
          <cell r="D160">
            <v>0.34</v>
          </cell>
          <cell r="E160">
            <v>33046</v>
          </cell>
          <cell r="F160">
            <v>0</v>
          </cell>
          <cell r="G160">
            <v>0</v>
          </cell>
        </row>
        <row r="161">
          <cell r="A161">
            <v>33053</v>
          </cell>
          <cell r="B161">
            <v>0.31</v>
          </cell>
          <cell r="C161">
            <v>0.31</v>
          </cell>
          <cell r="D161">
            <v>0.38</v>
          </cell>
          <cell r="E161">
            <v>33053</v>
          </cell>
          <cell r="F161">
            <v>-7.0000000000000007E-2</v>
          </cell>
          <cell r="G161">
            <v>-7.0000000000000007E-2</v>
          </cell>
        </row>
        <row r="162">
          <cell r="A162">
            <v>33060</v>
          </cell>
          <cell r="B162">
            <v>0.28000000000000003</v>
          </cell>
          <cell r="C162">
            <v>0.34</v>
          </cell>
          <cell r="D162">
            <v>0.38</v>
          </cell>
          <cell r="E162">
            <v>33060</v>
          </cell>
          <cell r="F162">
            <v>-9.9999999999999978E-2</v>
          </cell>
          <cell r="G162">
            <v>-9.9999999999999978E-2</v>
          </cell>
        </row>
        <row r="163">
          <cell r="A163">
            <v>33067</v>
          </cell>
          <cell r="B163">
            <v>0.4</v>
          </cell>
          <cell r="C163">
            <v>0.3</v>
          </cell>
          <cell r="D163">
            <v>0.3</v>
          </cell>
          <cell r="E163">
            <v>33067</v>
          </cell>
          <cell r="F163">
            <v>0.10000000000000003</v>
          </cell>
          <cell r="G163">
            <v>0.10000000000000003</v>
          </cell>
        </row>
        <row r="164">
          <cell r="A164">
            <v>33074</v>
          </cell>
          <cell r="B164">
            <v>0.4</v>
          </cell>
          <cell r="C164">
            <v>0.3</v>
          </cell>
          <cell r="D164">
            <v>0.3</v>
          </cell>
          <cell r="E164">
            <v>33074</v>
          </cell>
          <cell r="F164">
            <v>0.10000000000000003</v>
          </cell>
          <cell r="G164">
            <v>0.10000000000000003</v>
          </cell>
        </row>
        <row r="165">
          <cell r="A165">
            <v>33081</v>
          </cell>
          <cell r="B165">
            <v>0.52</v>
          </cell>
          <cell r="C165">
            <v>0.24</v>
          </cell>
          <cell r="D165">
            <v>0.24</v>
          </cell>
          <cell r="E165">
            <v>33081</v>
          </cell>
          <cell r="F165">
            <v>0.28000000000000003</v>
          </cell>
          <cell r="G165">
            <v>0.28000000000000003</v>
          </cell>
        </row>
        <row r="166">
          <cell r="A166">
            <v>33088</v>
          </cell>
          <cell r="B166">
            <v>0.26</v>
          </cell>
          <cell r="C166">
            <v>0.28000000000000003</v>
          </cell>
          <cell r="D166">
            <v>0.46</v>
          </cell>
          <cell r="E166">
            <v>33088</v>
          </cell>
          <cell r="F166">
            <v>-0.2</v>
          </cell>
          <cell r="G166">
            <v>-0.2</v>
          </cell>
        </row>
        <row r="167">
          <cell r="A167">
            <v>33095</v>
          </cell>
          <cell r="B167">
            <v>0.25</v>
          </cell>
          <cell r="C167">
            <v>0.21</v>
          </cell>
          <cell r="D167">
            <v>0.54</v>
          </cell>
          <cell r="E167">
            <v>33095</v>
          </cell>
          <cell r="F167">
            <v>-0.29000000000000004</v>
          </cell>
          <cell r="G167">
            <v>-0.29000000000000004</v>
          </cell>
        </row>
        <row r="168">
          <cell r="A168">
            <v>33102</v>
          </cell>
          <cell r="B168">
            <v>0.18</v>
          </cell>
          <cell r="C168">
            <v>0.23</v>
          </cell>
          <cell r="D168">
            <v>0.59</v>
          </cell>
          <cell r="E168">
            <v>33102</v>
          </cell>
          <cell r="F168">
            <v>-0.41</v>
          </cell>
          <cell r="G168">
            <v>-0.41</v>
          </cell>
        </row>
        <row r="169">
          <cell r="A169">
            <v>33109</v>
          </cell>
          <cell r="B169">
            <v>0.25</v>
          </cell>
          <cell r="C169">
            <v>0.24</v>
          </cell>
          <cell r="D169">
            <v>0.51</v>
          </cell>
          <cell r="E169">
            <v>33109</v>
          </cell>
          <cell r="F169">
            <v>-0.26</v>
          </cell>
          <cell r="G169">
            <v>-0.26</v>
          </cell>
        </row>
        <row r="170">
          <cell r="A170">
            <v>33116</v>
          </cell>
          <cell r="B170">
            <v>0.23</v>
          </cell>
          <cell r="C170">
            <v>0.16</v>
          </cell>
          <cell r="D170">
            <v>0.61</v>
          </cell>
          <cell r="E170">
            <v>33116</v>
          </cell>
          <cell r="F170">
            <v>-0.38</v>
          </cell>
          <cell r="G170">
            <v>-0.38</v>
          </cell>
        </row>
        <row r="171">
          <cell r="A171">
            <v>33123</v>
          </cell>
          <cell r="B171">
            <v>0.33</v>
          </cell>
          <cell r="C171">
            <v>0.18</v>
          </cell>
          <cell r="D171">
            <v>0.49</v>
          </cell>
          <cell r="E171">
            <v>33123</v>
          </cell>
          <cell r="F171">
            <v>-0.15999999999999998</v>
          </cell>
          <cell r="G171">
            <v>-0.15999999999999998</v>
          </cell>
        </row>
        <row r="172">
          <cell r="A172">
            <v>33130</v>
          </cell>
          <cell r="B172">
            <v>0.16</v>
          </cell>
          <cell r="C172">
            <v>0.33</v>
          </cell>
          <cell r="D172">
            <v>0.51</v>
          </cell>
          <cell r="E172">
            <v>33130</v>
          </cell>
          <cell r="F172">
            <v>-0.35</v>
          </cell>
          <cell r="G172">
            <v>-0.35</v>
          </cell>
        </row>
        <row r="173">
          <cell r="A173">
            <v>33137</v>
          </cell>
          <cell r="B173">
            <v>0.13</v>
          </cell>
          <cell r="C173">
            <v>0.31</v>
          </cell>
          <cell r="D173">
            <v>0.56000000000000005</v>
          </cell>
          <cell r="E173">
            <v>33137</v>
          </cell>
          <cell r="F173">
            <v>-0.43000000000000005</v>
          </cell>
          <cell r="G173">
            <v>-0.43000000000000005</v>
          </cell>
        </row>
        <row r="174">
          <cell r="A174">
            <v>33144</v>
          </cell>
          <cell r="B174">
            <v>0.26</v>
          </cell>
          <cell r="C174">
            <v>0.2</v>
          </cell>
          <cell r="D174">
            <v>0.54</v>
          </cell>
          <cell r="E174">
            <v>33144</v>
          </cell>
          <cell r="F174">
            <v>-0.28000000000000003</v>
          </cell>
          <cell r="G174">
            <v>-0.28000000000000003</v>
          </cell>
        </row>
        <row r="175">
          <cell r="A175">
            <v>33151</v>
          </cell>
          <cell r="B175">
            <v>0.15</v>
          </cell>
          <cell r="C175">
            <v>0.26</v>
          </cell>
          <cell r="D175">
            <v>0.59</v>
          </cell>
          <cell r="E175">
            <v>33151</v>
          </cell>
          <cell r="F175">
            <v>-0.43999999999999995</v>
          </cell>
          <cell r="G175">
            <v>-0.43999999999999995</v>
          </cell>
        </row>
        <row r="176">
          <cell r="A176">
            <v>33158</v>
          </cell>
          <cell r="B176">
            <v>0.21</v>
          </cell>
          <cell r="C176">
            <v>0.27</v>
          </cell>
          <cell r="D176">
            <v>0.52</v>
          </cell>
          <cell r="E176">
            <v>33158</v>
          </cell>
          <cell r="F176">
            <v>-0.31000000000000005</v>
          </cell>
          <cell r="G176">
            <v>-0.31000000000000005</v>
          </cell>
        </row>
        <row r="177">
          <cell r="A177">
            <v>33165</v>
          </cell>
          <cell r="B177">
            <v>0.13</v>
          </cell>
          <cell r="C177">
            <v>0.2</v>
          </cell>
          <cell r="D177">
            <v>0.67</v>
          </cell>
          <cell r="E177">
            <v>33165</v>
          </cell>
          <cell r="F177">
            <v>-0.54</v>
          </cell>
          <cell r="G177">
            <v>-0.54</v>
          </cell>
        </row>
        <row r="178">
          <cell r="A178">
            <v>33172</v>
          </cell>
          <cell r="B178">
            <v>0.23</v>
          </cell>
          <cell r="C178">
            <v>0.19</v>
          </cell>
          <cell r="D178">
            <v>0.57999999999999996</v>
          </cell>
          <cell r="E178">
            <v>33172</v>
          </cell>
          <cell r="F178">
            <v>-0.35</v>
          </cell>
          <cell r="G178">
            <v>-0.35</v>
          </cell>
        </row>
        <row r="179">
          <cell r="A179">
            <v>33179</v>
          </cell>
          <cell r="B179">
            <v>0.2</v>
          </cell>
          <cell r="C179">
            <v>0.36</v>
          </cell>
          <cell r="D179">
            <v>0.44</v>
          </cell>
          <cell r="E179">
            <v>33179</v>
          </cell>
          <cell r="F179">
            <v>-0.24</v>
          </cell>
          <cell r="G179">
            <v>-0.24</v>
          </cell>
        </row>
        <row r="180">
          <cell r="A180">
            <v>33186</v>
          </cell>
          <cell r="B180">
            <v>0.2</v>
          </cell>
          <cell r="C180">
            <v>0.32</v>
          </cell>
          <cell r="D180">
            <v>0.48</v>
          </cell>
          <cell r="E180">
            <v>33186</v>
          </cell>
          <cell r="F180">
            <v>-0.27999999999999997</v>
          </cell>
          <cell r="G180">
            <v>-0.27999999999999997</v>
          </cell>
        </row>
        <row r="181">
          <cell r="A181">
            <v>33193</v>
          </cell>
          <cell r="B181">
            <v>0.12</v>
          </cell>
          <cell r="C181">
            <v>0.33</v>
          </cell>
          <cell r="D181">
            <v>0.55000000000000004</v>
          </cell>
          <cell r="E181">
            <v>33193</v>
          </cell>
          <cell r="F181">
            <v>-0.43000000000000005</v>
          </cell>
          <cell r="G181">
            <v>-0.43000000000000005</v>
          </cell>
        </row>
        <row r="182">
          <cell r="A182">
            <v>33198</v>
          </cell>
          <cell r="B182">
            <v>0.16</v>
          </cell>
          <cell r="C182">
            <v>0.37</v>
          </cell>
          <cell r="D182">
            <v>0.47</v>
          </cell>
          <cell r="E182">
            <v>33198</v>
          </cell>
          <cell r="F182">
            <v>-0.30999999999999994</v>
          </cell>
          <cell r="G182">
            <v>-0.30999999999999994</v>
          </cell>
        </row>
        <row r="183">
          <cell r="A183">
            <v>33207</v>
          </cell>
          <cell r="B183">
            <v>0.22</v>
          </cell>
          <cell r="C183">
            <v>0.33</v>
          </cell>
          <cell r="D183">
            <v>0.45</v>
          </cell>
          <cell r="E183">
            <v>33207</v>
          </cell>
          <cell r="F183">
            <v>-0.23</v>
          </cell>
          <cell r="G183">
            <v>-0.23</v>
          </cell>
        </row>
        <row r="184">
          <cell r="A184">
            <v>33214</v>
          </cell>
          <cell r="B184">
            <v>0.26</v>
          </cell>
          <cell r="C184">
            <v>0.33</v>
          </cell>
          <cell r="D184">
            <v>0.41</v>
          </cell>
          <cell r="E184">
            <v>33214</v>
          </cell>
          <cell r="F184">
            <v>-0.14999999999999997</v>
          </cell>
          <cell r="G184">
            <v>-0.14999999999999997</v>
          </cell>
        </row>
        <row r="185">
          <cell r="A185">
            <v>33221</v>
          </cell>
          <cell r="B185">
            <v>0.31</v>
          </cell>
          <cell r="C185">
            <v>0.31</v>
          </cell>
          <cell r="D185">
            <v>0.38</v>
          </cell>
          <cell r="E185">
            <v>33221</v>
          </cell>
          <cell r="F185">
            <v>-7.0000000000000007E-2</v>
          </cell>
          <cell r="G185">
            <v>-7.0000000000000007E-2</v>
          </cell>
        </row>
        <row r="186">
          <cell r="A186">
            <v>33228</v>
          </cell>
          <cell r="B186">
            <v>0.16</v>
          </cell>
          <cell r="C186">
            <v>0.34</v>
          </cell>
          <cell r="D186">
            <v>0.5</v>
          </cell>
          <cell r="E186">
            <v>33228</v>
          </cell>
          <cell r="F186">
            <v>-0.33999999999999997</v>
          </cell>
          <cell r="G186">
            <v>-0.33999999999999997</v>
          </cell>
        </row>
        <row r="187">
          <cell r="A187">
            <v>33235</v>
          </cell>
          <cell r="B187">
            <v>0.3</v>
          </cell>
          <cell r="C187">
            <v>0.3</v>
          </cell>
          <cell r="D187">
            <v>0.4</v>
          </cell>
          <cell r="E187">
            <v>33235</v>
          </cell>
          <cell r="F187">
            <v>-0.10000000000000003</v>
          </cell>
          <cell r="G187">
            <v>-0.10000000000000003</v>
          </cell>
        </row>
        <row r="188">
          <cell r="A188">
            <v>33242</v>
          </cell>
          <cell r="B188">
            <v>0.31</v>
          </cell>
          <cell r="C188">
            <v>0.39</v>
          </cell>
          <cell r="D188">
            <v>0.3</v>
          </cell>
          <cell r="E188">
            <v>33242</v>
          </cell>
          <cell r="F188">
            <v>1.0000000000000009E-2</v>
          </cell>
          <cell r="G188">
            <v>1.0000000000000009E-2</v>
          </cell>
        </row>
        <row r="189">
          <cell r="A189">
            <v>33249</v>
          </cell>
          <cell r="B189">
            <v>0.22</v>
          </cell>
          <cell r="C189">
            <v>0.3</v>
          </cell>
          <cell r="D189">
            <v>0.48</v>
          </cell>
          <cell r="E189">
            <v>33249</v>
          </cell>
          <cell r="F189">
            <v>-0.26</v>
          </cell>
          <cell r="G189">
            <v>-0.26</v>
          </cell>
        </row>
        <row r="190">
          <cell r="A190">
            <v>33256</v>
          </cell>
          <cell r="B190">
            <v>0.22</v>
          </cell>
          <cell r="C190">
            <v>0.27</v>
          </cell>
          <cell r="D190">
            <v>0.51</v>
          </cell>
          <cell r="E190">
            <v>33256</v>
          </cell>
          <cell r="F190">
            <v>-0.29000000000000004</v>
          </cell>
          <cell r="G190">
            <v>-0.29000000000000004</v>
          </cell>
        </row>
        <row r="191">
          <cell r="A191">
            <v>33263</v>
          </cell>
          <cell r="B191">
            <v>0.25</v>
          </cell>
          <cell r="C191">
            <v>0.25</v>
          </cell>
          <cell r="D191">
            <v>0.5</v>
          </cell>
          <cell r="E191">
            <v>33263</v>
          </cell>
          <cell r="F191">
            <v>-0.25</v>
          </cell>
          <cell r="G191">
            <v>-0.25</v>
          </cell>
        </row>
        <row r="192">
          <cell r="A192">
            <v>33270</v>
          </cell>
          <cell r="B192">
            <v>0.28999999999999998</v>
          </cell>
          <cell r="C192">
            <v>0.28999999999999998</v>
          </cell>
          <cell r="D192">
            <v>0.42</v>
          </cell>
          <cell r="E192">
            <v>33270</v>
          </cell>
          <cell r="F192">
            <v>-0.13</v>
          </cell>
          <cell r="G192">
            <v>-0.13</v>
          </cell>
        </row>
        <row r="193">
          <cell r="A193">
            <v>33277</v>
          </cell>
          <cell r="B193">
            <v>0.36</v>
          </cell>
          <cell r="C193">
            <v>0.28000000000000003</v>
          </cell>
          <cell r="D193">
            <v>0.36</v>
          </cell>
          <cell r="E193">
            <v>33277</v>
          </cell>
          <cell r="F193">
            <v>0</v>
          </cell>
          <cell r="G193">
            <v>0</v>
          </cell>
        </row>
        <row r="194">
          <cell r="A194">
            <v>33284</v>
          </cell>
          <cell r="B194">
            <v>0.46</v>
          </cell>
          <cell r="C194">
            <v>0.3</v>
          </cell>
          <cell r="D194">
            <v>0.24</v>
          </cell>
          <cell r="E194">
            <v>33284</v>
          </cell>
          <cell r="F194">
            <v>0.22000000000000003</v>
          </cell>
          <cell r="G194">
            <v>0.22000000000000003</v>
          </cell>
        </row>
        <row r="195">
          <cell r="A195">
            <v>33291</v>
          </cell>
          <cell r="B195">
            <v>0.56999999999999995</v>
          </cell>
          <cell r="C195">
            <v>0.2</v>
          </cell>
          <cell r="D195">
            <v>0.23</v>
          </cell>
          <cell r="E195">
            <v>33291</v>
          </cell>
          <cell r="F195">
            <v>0.33999999999999997</v>
          </cell>
          <cell r="G195">
            <v>0.33999999999999997</v>
          </cell>
        </row>
        <row r="196">
          <cell r="A196">
            <v>33298</v>
          </cell>
          <cell r="B196">
            <v>0.5</v>
          </cell>
          <cell r="C196">
            <v>0.18</v>
          </cell>
          <cell r="D196">
            <v>0.32</v>
          </cell>
          <cell r="E196">
            <v>33298</v>
          </cell>
          <cell r="F196">
            <v>0.18</v>
          </cell>
          <cell r="G196">
            <v>0.18</v>
          </cell>
        </row>
        <row r="197">
          <cell r="A197">
            <v>33305</v>
          </cell>
          <cell r="B197">
            <v>0.5</v>
          </cell>
          <cell r="C197">
            <v>0.21</v>
          </cell>
          <cell r="D197">
            <v>0.28999999999999998</v>
          </cell>
          <cell r="E197">
            <v>33305</v>
          </cell>
          <cell r="F197">
            <v>0.21000000000000002</v>
          </cell>
          <cell r="G197">
            <v>0.21000000000000002</v>
          </cell>
        </row>
        <row r="198">
          <cell r="A198">
            <v>33312</v>
          </cell>
          <cell r="B198">
            <v>0.55000000000000004</v>
          </cell>
          <cell r="C198">
            <v>0.22</v>
          </cell>
          <cell r="D198">
            <v>0.23</v>
          </cell>
          <cell r="E198">
            <v>33312</v>
          </cell>
          <cell r="F198">
            <v>0.32000000000000006</v>
          </cell>
          <cell r="G198">
            <v>0.32000000000000006</v>
          </cell>
        </row>
        <row r="199">
          <cell r="A199">
            <v>33319</v>
          </cell>
          <cell r="B199">
            <v>0.42</v>
          </cell>
          <cell r="C199">
            <v>0.31</v>
          </cell>
          <cell r="D199">
            <v>0.27</v>
          </cell>
          <cell r="E199">
            <v>33319</v>
          </cell>
          <cell r="F199">
            <v>0.14999999999999997</v>
          </cell>
          <cell r="G199">
            <v>0.14999999999999997</v>
          </cell>
        </row>
        <row r="200">
          <cell r="A200">
            <v>33326</v>
          </cell>
          <cell r="B200">
            <v>0.47</v>
          </cell>
          <cell r="C200">
            <v>0.28000000000000003</v>
          </cell>
          <cell r="D200">
            <v>0.25</v>
          </cell>
          <cell r="E200">
            <v>33326</v>
          </cell>
          <cell r="F200">
            <v>0.21999999999999997</v>
          </cell>
          <cell r="G200">
            <v>0.21999999999999997</v>
          </cell>
        </row>
        <row r="201">
          <cell r="A201">
            <v>33333</v>
          </cell>
          <cell r="B201">
            <v>0.57999999999999996</v>
          </cell>
          <cell r="C201">
            <v>0.22</v>
          </cell>
          <cell r="D201">
            <v>0.2</v>
          </cell>
          <cell r="E201">
            <v>33333</v>
          </cell>
          <cell r="F201">
            <v>0.37999999999999995</v>
          </cell>
          <cell r="G201">
            <v>0.37999999999999995</v>
          </cell>
        </row>
        <row r="202">
          <cell r="A202">
            <v>33340</v>
          </cell>
          <cell r="B202">
            <v>0.43</v>
          </cell>
          <cell r="C202">
            <v>0.32</v>
          </cell>
          <cell r="D202">
            <v>0.25</v>
          </cell>
          <cell r="E202">
            <v>33340</v>
          </cell>
          <cell r="F202">
            <v>0.18</v>
          </cell>
          <cell r="G202">
            <v>0.18</v>
          </cell>
        </row>
        <row r="203">
          <cell r="A203">
            <v>33347</v>
          </cell>
          <cell r="B203">
            <v>0.39</v>
          </cell>
          <cell r="C203">
            <v>0.39</v>
          </cell>
          <cell r="D203">
            <v>0.22</v>
          </cell>
          <cell r="E203">
            <v>33347</v>
          </cell>
          <cell r="F203">
            <v>0.17</v>
          </cell>
          <cell r="G203">
            <v>0.17</v>
          </cell>
        </row>
        <row r="204">
          <cell r="A204">
            <v>33354</v>
          </cell>
          <cell r="B204">
            <v>0.55000000000000004</v>
          </cell>
          <cell r="C204">
            <v>0.28000000000000003</v>
          </cell>
          <cell r="D204">
            <v>0.17</v>
          </cell>
          <cell r="E204">
            <v>33354</v>
          </cell>
          <cell r="F204">
            <v>0.38</v>
          </cell>
          <cell r="G204">
            <v>0.38</v>
          </cell>
        </row>
        <row r="205">
          <cell r="A205">
            <v>33361</v>
          </cell>
          <cell r="B205">
            <v>0.39</v>
          </cell>
          <cell r="C205">
            <v>0.33</v>
          </cell>
          <cell r="D205">
            <v>0.28000000000000003</v>
          </cell>
          <cell r="E205">
            <v>33361</v>
          </cell>
          <cell r="F205">
            <v>0.10999999999999999</v>
          </cell>
          <cell r="G205">
            <v>0.10999999999999999</v>
          </cell>
        </row>
        <row r="206">
          <cell r="A206">
            <v>33368</v>
          </cell>
          <cell r="B206">
            <v>0.38</v>
          </cell>
          <cell r="C206">
            <v>0.34</v>
          </cell>
          <cell r="D206">
            <v>0.28000000000000003</v>
          </cell>
          <cell r="E206">
            <v>33368</v>
          </cell>
          <cell r="F206">
            <v>9.9999999999999978E-2</v>
          </cell>
          <cell r="G206">
            <v>9.9999999999999978E-2</v>
          </cell>
        </row>
        <row r="207">
          <cell r="A207">
            <v>33375</v>
          </cell>
          <cell r="B207">
            <v>0.42</v>
          </cell>
          <cell r="C207">
            <v>0.32</v>
          </cell>
          <cell r="D207">
            <v>0.26</v>
          </cell>
          <cell r="E207">
            <v>33375</v>
          </cell>
          <cell r="F207">
            <v>0.15999999999999998</v>
          </cell>
          <cell r="G207">
            <v>0.15999999999999998</v>
          </cell>
        </row>
        <row r="208">
          <cell r="A208">
            <v>33382</v>
          </cell>
          <cell r="B208">
            <v>0.38</v>
          </cell>
          <cell r="C208">
            <v>0.39</v>
          </cell>
          <cell r="D208">
            <v>0.23</v>
          </cell>
          <cell r="E208">
            <v>33382</v>
          </cell>
          <cell r="F208">
            <v>0.15</v>
          </cell>
          <cell r="G208">
            <v>0.15</v>
          </cell>
        </row>
        <row r="209">
          <cell r="A209">
            <v>33389</v>
          </cell>
          <cell r="B209">
            <v>0.42</v>
          </cell>
          <cell r="C209">
            <v>0.35</v>
          </cell>
          <cell r="D209">
            <v>0.23</v>
          </cell>
          <cell r="E209">
            <v>33389</v>
          </cell>
          <cell r="F209">
            <v>0.18999999999999997</v>
          </cell>
          <cell r="G209">
            <v>0.18999999999999997</v>
          </cell>
        </row>
        <row r="210">
          <cell r="A210">
            <v>33396</v>
          </cell>
          <cell r="B210">
            <v>0.46</v>
          </cell>
          <cell r="C210">
            <v>0.37</v>
          </cell>
          <cell r="D210">
            <v>0.17</v>
          </cell>
          <cell r="E210">
            <v>33396</v>
          </cell>
          <cell r="F210">
            <v>0.29000000000000004</v>
          </cell>
          <cell r="G210">
            <v>0.29000000000000004</v>
          </cell>
        </row>
        <row r="211">
          <cell r="A211">
            <v>33403</v>
          </cell>
          <cell r="B211">
            <v>0.47</v>
          </cell>
          <cell r="C211">
            <v>0.31</v>
          </cell>
          <cell r="D211">
            <v>0.22</v>
          </cell>
          <cell r="E211">
            <v>33403</v>
          </cell>
          <cell r="F211">
            <v>0.24999999999999997</v>
          </cell>
          <cell r="G211">
            <v>0.24999999999999997</v>
          </cell>
        </row>
        <row r="212">
          <cell r="A212">
            <v>33410</v>
          </cell>
          <cell r="B212">
            <v>0.44</v>
          </cell>
          <cell r="C212">
            <v>0.4</v>
          </cell>
          <cell r="D212">
            <v>0.16</v>
          </cell>
          <cell r="E212">
            <v>33410</v>
          </cell>
          <cell r="F212">
            <v>0.28000000000000003</v>
          </cell>
          <cell r="G212">
            <v>0.28000000000000003</v>
          </cell>
        </row>
        <row r="213">
          <cell r="A213">
            <v>33417</v>
          </cell>
          <cell r="B213">
            <v>0.28000000000000003</v>
          </cell>
          <cell r="C213">
            <v>0.37</v>
          </cell>
          <cell r="D213">
            <v>0.35</v>
          </cell>
          <cell r="E213">
            <v>33417</v>
          </cell>
          <cell r="F213">
            <v>-6.9999999999999951E-2</v>
          </cell>
          <cell r="G213">
            <v>-6.9999999999999951E-2</v>
          </cell>
        </row>
        <row r="214">
          <cell r="A214">
            <v>33422</v>
          </cell>
          <cell r="B214">
            <v>0.28000000000000003</v>
          </cell>
          <cell r="C214">
            <v>0.39</v>
          </cell>
          <cell r="D214">
            <v>0.33</v>
          </cell>
          <cell r="E214">
            <v>33422</v>
          </cell>
          <cell r="F214">
            <v>-4.9999999999999989E-2</v>
          </cell>
          <cell r="G214">
            <v>-4.9999999999999989E-2</v>
          </cell>
        </row>
        <row r="215">
          <cell r="A215">
            <v>33431</v>
          </cell>
          <cell r="B215">
            <v>0.41</v>
          </cell>
          <cell r="C215">
            <v>0.39</v>
          </cell>
          <cell r="D215">
            <v>0.2</v>
          </cell>
          <cell r="E215">
            <v>33431</v>
          </cell>
          <cell r="F215">
            <v>0.20999999999999996</v>
          </cell>
          <cell r="G215">
            <v>0.20999999999999996</v>
          </cell>
        </row>
        <row r="216">
          <cell r="A216">
            <v>33438</v>
          </cell>
          <cell r="B216">
            <v>0.27</v>
          </cell>
          <cell r="C216">
            <v>0.51</v>
          </cell>
          <cell r="D216">
            <v>0.22</v>
          </cell>
          <cell r="E216">
            <v>33438</v>
          </cell>
          <cell r="F216">
            <v>5.0000000000000017E-2</v>
          </cell>
          <cell r="G216">
            <v>5.0000000000000017E-2</v>
          </cell>
        </row>
        <row r="217">
          <cell r="A217">
            <v>33445</v>
          </cell>
          <cell r="B217">
            <v>0.35</v>
          </cell>
          <cell r="C217">
            <v>0.42</v>
          </cell>
          <cell r="D217">
            <v>0.23</v>
          </cell>
          <cell r="E217">
            <v>33445</v>
          </cell>
          <cell r="F217">
            <v>0.11999999999999997</v>
          </cell>
          <cell r="G217">
            <v>0.11999999999999997</v>
          </cell>
        </row>
        <row r="218">
          <cell r="A218">
            <v>33452</v>
          </cell>
          <cell r="B218">
            <v>0.33</v>
          </cell>
          <cell r="C218">
            <v>0.36</v>
          </cell>
          <cell r="D218">
            <v>0.31</v>
          </cell>
          <cell r="E218">
            <v>33452</v>
          </cell>
          <cell r="F218">
            <v>2.0000000000000018E-2</v>
          </cell>
          <cell r="G218">
            <v>2.0000000000000018E-2</v>
          </cell>
        </row>
        <row r="219">
          <cell r="A219">
            <v>33459</v>
          </cell>
          <cell r="B219">
            <v>0.26</v>
          </cell>
          <cell r="C219">
            <v>0.45</v>
          </cell>
          <cell r="D219">
            <v>0.28999999999999998</v>
          </cell>
          <cell r="E219">
            <v>33459</v>
          </cell>
          <cell r="F219">
            <v>-2.9999999999999971E-2</v>
          </cell>
          <cell r="G219">
            <v>-2.9999999999999971E-2</v>
          </cell>
        </row>
        <row r="220">
          <cell r="A220">
            <v>33466</v>
          </cell>
          <cell r="B220">
            <v>0.37</v>
          </cell>
          <cell r="C220">
            <v>0.33</v>
          </cell>
          <cell r="D220">
            <v>0.3</v>
          </cell>
          <cell r="E220">
            <v>33466</v>
          </cell>
          <cell r="F220">
            <v>7.0000000000000007E-2</v>
          </cell>
          <cell r="G220">
            <v>7.0000000000000007E-2</v>
          </cell>
        </row>
        <row r="221">
          <cell r="A221">
            <v>33473</v>
          </cell>
          <cell r="B221">
            <v>0.32</v>
          </cell>
          <cell r="C221">
            <v>0.36</v>
          </cell>
          <cell r="D221">
            <v>0.32</v>
          </cell>
          <cell r="E221">
            <v>33473</v>
          </cell>
          <cell r="F221">
            <v>0</v>
          </cell>
          <cell r="G221">
            <v>0</v>
          </cell>
        </row>
        <row r="222">
          <cell r="A222">
            <v>33480</v>
          </cell>
          <cell r="B222">
            <v>0.41</v>
          </cell>
          <cell r="C222">
            <v>0.4</v>
          </cell>
          <cell r="D222">
            <v>0.19</v>
          </cell>
          <cell r="E222">
            <v>33480</v>
          </cell>
          <cell r="F222">
            <v>0.21999999999999997</v>
          </cell>
          <cell r="G222">
            <v>0.21999999999999997</v>
          </cell>
        </row>
        <row r="223">
          <cell r="A223">
            <v>33487</v>
          </cell>
          <cell r="B223">
            <v>0.36</v>
          </cell>
          <cell r="C223">
            <v>0.31</v>
          </cell>
          <cell r="D223">
            <v>0.33</v>
          </cell>
          <cell r="E223">
            <v>33487</v>
          </cell>
          <cell r="F223">
            <v>2.9999999999999971E-2</v>
          </cell>
          <cell r="G223">
            <v>2.9999999999999971E-2</v>
          </cell>
        </row>
        <row r="224">
          <cell r="A224">
            <v>33494</v>
          </cell>
          <cell r="B224">
            <v>0.43</v>
          </cell>
          <cell r="C224">
            <v>0.39</v>
          </cell>
          <cell r="D224">
            <v>0.18</v>
          </cell>
          <cell r="E224">
            <v>33494</v>
          </cell>
          <cell r="F224">
            <v>0.25</v>
          </cell>
          <cell r="G224">
            <v>0.25</v>
          </cell>
        </row>
        <row r="225">
          <cell r="A225">
            <v>33501</v>
          </cell>
          <cell r="B225">
            <v>0.32</v>
          </cell>
          <cell r="C225">
            <v>0.48</v>
          </cell>
          <cell r="D225">
            <v>0.2</v>
          </cell>
          <cell r="E225">
            <v>33501</v>
          </cell>
          <cell r="F225">
            <v>0.12</v>
          </cell>
          <cell r="G225">
            <v>0.12</v>
          </cell>
        </row>
        <row r="226">
          <cell r="A226">
            <v>33508</v>
          </cell>
          <cell r="B226">
            <v>0.31</v>
          </cell>
          <cell r="C226">
            <v>0.38</v>
          </cell>
          <cell r="D226">
            <v>0.31</v>
          </cell>
          <cell r="E226">
            <v>33508</v>
          </cell>
          <cell r="F226">
            <v>0</v>
          </cell>
          <cell r="G226">
            <v>0</v>
          </cell>
        </row>
        <row r="227">
          <cell r="A227">
            <v>33515</v>
          </cell>
          <cell r="B227">
            <v>0.35</v>
          </cell>
          <cell r="C227">
            <v>0.3</v>
          </cell>
          <cell r="D227">
            <v>0.35</v>
          </cell>
          <cell r="E227">
            <v>33515</v>
          </cell>
          <cell r="F227">
            <v>0</v>
          </cell>
          <cell r="G227">
            <v>0</v>
          </cell>
        </row>
        <row r="228">
          <cell r="A228">
            <v>33522</v>
          </cell>
          <cell r="B228">
            <v>0.39</v>
          </cell>
          <cell r="C228">
            <v>0.37</v>
          </cell>
          <cell r="D228">
            <v>0.24</v>
          </cell>
          <cell r="E228">
            <v>33522</v>
          </cell>
          <cell r="F228">
            <v>0.15000000000000002</v>
          </cell>
          <cell r="G228">
            <v>0.15000000000000002</v>
          </cell>
        </row>
        <row r="229">
          <cell r="A229">
            <v>33529</v>
          </cell>
          <cell r="B229">
            <v>0.3</v>
          </cell>
          <cell r="C229">
            <v>0.31</v>
          </cell>
          <cell r="D229">
            <v>0.39</v>
          </cell>
          <cell r="E229">
            <v>33529</v>
          </cell>
          <cell r="F229">
            <v>-9.0000000000000024E-2</v>
          </cell>
          <cell r="G229">
            <v>-9.0000000000000024E-2</v>
          </cell>
        </row>
        <row r="230">
          <cell r="A230">
            <v>33536</v>
          </cell>
          <cell r="B230">
            <v>0.31</v>
          </cell>
          <cell r="C230">
            <v>0.36</v>
          </cell>
          <cell r="D230">
            <v>0.33</v>
          </cell>
          <cell r="E230">
            <v>33536</v>
          </cell>
          <cell r="F230">
            <v>-2.0000000000000018E-2</v>
          </cell>
          <cell r="G230">
            <v>-2.0000000000000018E-2</v>
          </cell>
        </row>
        <row r="231">
          <cell r="A231">
            <v>33543</v>
          </cell>
          <cell r="B231">
            <v>0.52</v>
          </cell>
          <cell r="C231">
            <v>0.12</v>
          </cell>
          <cell r="D231">
            <v>0.36</v>
          </cell>
          <cell r="E231">
            <v>33543</v>
          </cell>
          <cell r="F231">
            <v>0.16000000000000003</v>
          </cell>
          <cell r="G231">
            <v>0.16000000000000003</v>
          </cell>
        </row>
        <row r="232">
          <cell r="A232">
            <v>33550</v>
          </cell>
          <cell r="B232">
            <v>0.32</v>
          </cell>
          <cell r="C232">
            <v>0.36</v>
          </cell>
          <cell r="D232">
            <v>0.32</v>
          </cell>
          <cell r="E232">
            <v>33550</v>
          </cell>
          <cell r="F232">
            <v>0</v>
          </cell>
          <cell r="G232">
            <v>0</v>
          </cell>
        </row>
        <row r="233">
          <cell r="A233">
            <v>33557</v>
          </cell>
          <cell r="B233">
            <v>0.38</v>
          </cell>
          <cell r="C233">
            <v>0.33</v>
          </cell>
          <cell r="D233">
            <v>0.28999999999999998</v>
          </cell>
          <cell r="E233">
            <v>33557</v>
          </cell>
          <cell r="F233">
            <v>9.0000000000000024E-2</v>
          </cell>
          <cell r="G233">
            <v>9.0000000000000024E-2</v>
          </cell>
        </row>
        <row r="234">
          <cell r="A234">
            <v>33564</v>
          </cell>
          <cell r="B234">
            <v>0.48</v>
          </cell>
          <cell r="C234">
            <v>0.32</v>
          </cell>
          <cell r="D234">
            <v>0.2</v>
          </cell>
          <cell r="E234">
            <v>33564</v>
          </cell>
          <cell r="F234">
            <v>0.27999999999999997</v>
          </cell>
          <cell r="G234">
            <v>0.27999999999999997</v>
          </cell>
        </row>
        <row r="235">
          <cell r="A235">
            <v>33569</v>
          </cell>
          <cell r="B235">
            <v>0.33</v>
          </cell>
          <cell r="C235">
            <v>0.27</v>
          </cell>
          <cell r="D235">
            <v>0.4</v>
          </cell>
          <cell r="E235">
            <v>33569</v>
          </cell>
          <cell r="F235">
            <v>-7.0000000000000007E-2</v>
          </cell>
          <cell r="G235">
            <v>-7.0000000000000007E-2</v>
          </cell>
        </row>
        <row r="236">
          <cell r="A236">
            <v>33578</v>
          </cell>
          <cell r="B236">
            <v>0.23</v>
          </cell>
          <cell r="C236">
            <v>0.32</v>
          </cell>
          <cell r="D236">
            <v>0.45</v>
          </cell>
          <cell r="E236">
            <v>33578</v>
          </cell>
          <cell r="F236">
            <v>-0.22</v>
          </cell>
          <cell r="G236">
            <v>-0.22</v>
          </cell>
        </row>
        <row r="237">
          <cell r="A237">
            <v>33585</v>
          </cell>
          <cell r="B237">
            <v>0.33</v>
          </cell>
          <cell r="C237">
            <v>0.36</v>
          </cell>
          <cell r="D237">
            <v>0.31</v>
          </cell>
          <cell r="E237">
            <v>33585</v>
          </cell>
          <cell r="F237">
            <v>2.0000000000000018E-2</v>
          </cell>
          <cell r="G237">
            <v>2.0000000000000018E-2</v>
          </cell>
        </row>
        <row r="238">
          <cell r="A238">
            <v>33592</v>
          </cell>
          <cell r="B238">
            <v>0.36</v>
          </cell>
          <cell r="C238">
            <v>0.3</v>
          </cell>
          <cell r="D238">
            <v>0.34</v>
          </cell>
          <cell r="E238">
            <v>33592</v>
          </cell>
          <cell r="F238">
            <v>1.9999999999999962E-2</v>
          </cell>
          <cell r="G238">
            <v>1.9999999999999962E-2</v>
          </cell>
        </row>
        <row r="239">
          <cell r="A239">
            <v>33599</v>
          </cell>
          <cell r="B239">
            <v>0.39</v>
          </cell>
          <cell r="C239">
            <v>0.28999999999999998</v>
          </cell>
          <cell r="D239">
            <v>0.32</v>
          </cell>
          <cell r="E239">
            <v>33599</v>
          </cell>
          <cell r="F239">
            <v>7.0000000000000007E-2</v>
          </cell>
          <cell r="G239">
            <v>7.0000000000000007E-2</v>
          </cell>
        </row>
        <row r="240">
          <cell r="A240">
            <v>33606</v>
          </cell>
          <cell r="B240">
            <v>0.49</v>
          </cell>
          <cell r="C240">
            <v>0.2</v>
          </cell>
          <cell r="D240">
            <v>0.31</v>
          </cell>
          <cell r="E240">
            <v>33606</v>
          </cell>
          <cell r="F240">
            <v>0.18</v>
          </cell>
          <cell r="G240">
            <v>0.18</v>
          </cell>
        </row>
        <row r="241">
          <cell r="A241">
            <v>33613</v>
          </cell>
          <cell r="B241">
            <v>0.48</v>
          </cell>
          <cell r="C241">
            <v>0.27</v>
          </cell>
          <cell r="D241">
            <v>0.25</v>
          </cell>
          <cell r="E241">
            <v>33613</v>
          </cell>
          <cell r="F241">
            <v>0.22999999999999998</v>
          </cell>
          <cell r="G241">
            <v>0.22999999999999998</v>
          </cell>
        </row>
        <row r="242">
          <cell r="A242">
            <v>33620</v>
          </cell>
          <cell r="B242">
            <v>0.51</v>
          </cell>
          <cell r="C242">
            <v>0.21</v>
          </cell>
          <cell r="D242">
            <v>0.28000000000000003</v>
          </cell>
          <cell r="E242">
            <v>33620</v>
          </cell>
          <cell r="F242">
            <v>0.22999999999999998</v>
          </cell>
          <cell r="G242">
            <v>0.22999999999999998</v>
          </cell>
        </row>
        <row r="243">
          <cell r="A243">
            <v>33627</v>
          </cell>
          <cell r="B243">
            <v>0.46</v>
          </cell>
          <cell r="C243">
            <v>0.25</v>
          </cell>
          <cell r="D243">
            <v>0.28999999999999998</v>
          </cell>
          <cell r="E243">
            <v>33627</v>
          </cell>
          <cell r="F243">
            <v>0.17000000000000004</v>
          </cell>
          <cell r="G243">
            <v>0.17000000000000004</v>
          </cell>
        </row>
        <row r="244">
          <cell r="A244">
            <v>33634</v>
          </cell>
          <cell r="B244">
            <v>0.47</v>
          </cell>
          <cell r="C244">
            <v>0.26</v>
          </cell>
          <cell r="D244">
            <v>0.27</v>
          </cell>
          <cell r="E244">
            <v>33634</v>
          </cell>
          <cell r="F244">
            <v>0.19999999999999996</v>
          </cell>
          <cell r="G244">
            <v>0.19999999999999996</v>
          </cell>
        </row>
        <row r="245">
          <cell r="A245">
            <v>33641</v>
          </cell>
          <cell r="B245">
            <v>0.36</v>
          </cell>
          <cell r="C245">
            <v>0.39</v>
          </cell>
          <cell r="D245">
            <v>0.25</v>
          </cell>
          <cell r="E245">
            <v>33641</v>
          </cell>
          <cell r="F245">
            <v>0.10999999999999999</v>
          </cell>
          <cell r="G245">
            <v>0.10999999999999999</v>
          </cell>
        </row>
        <row r="246">
          <cell r="A246">
            <v>33648</v>
          </cell>
          <cell r="B246">
            <v>0.46</v>
          </cell>
          <cell r="C246">
            <v>0.28000000000000003</v>
          </cell>
          <cell r="D246">
            <v>0.26</v>
          </cell>
          <cell r="E246">
            <v>33648</v>
          </cell>
          <cell r="F246">
            <v>0.2</v>
          </cell>
          <cell r="G246">
            <v>0.2</v>
          </cell>
        </row>
        <row r="247">
          <cell r="A247">
            <v>33655</v>
          </cell>
          <cell r="B247">
            <v>0.47</v>
          </cell>
          <cell r="C247">
            <v>0.25</v>
          </cell>
          <cell r="D247">
            <v>0.28000000000000003</v>
          </cell>
          <cell r="E247">
            <v>33655</v>
          </cell>
          <cell r="F247">
            <v>0.18999999999999995</v>
          </cell>
          <cell r="G247">
            <v>0.18999999999999995</v>
          </cell>
        </row>
        <row r="248">
          <cell r="A248">
            <v>33662</v>
          </cell>
          <cell r="B248">
            <v>0.43</v>
          </cell>
          <cell r="C248">
            <v>0.36</v>
          </cell>
          <cell r="D248">
            <v>0.21</v>
          </cell>
          <cell r="E248">
            <v>33662</v>
          </cell>
          <cell r="F248">
            <v>0.22</v>
          </cell>
          <cell r="G248">
            <v>0.22</v>
          </cell>
        </row>
        <row r="249">
          <cell r="A249">
            <v>33669</v>
          </cell>
          <cell r="B249">
            <v>0.45</v>
          </cell>
          <cell r="C249">
            <v>0.28999999999999998</v>
          </cell>
          <cell r="D249">
            <v>0.26</v>
          </cell>
          <cell r="E249">
            <v>33669</v>
          </cell>
          <cell r="F249">
            <v>0.19</v>
          </cell>
          <cell r="G249">
            <v>0.19</v>
          </cell>
        </row>
        <row r="250">
          <cell r="A250">
            <v>33676</v>
          </cell>
          <cell r="B250">
            <v>0.38</v>
          </cell>
          <cell r="C250">
            <v>0.35</v>
          </cell>
          <cell r="D250">
            <v>0.27</v>
          </cell>
          <cell r="E250">
            <v>33676</v>
          </cell>
          <cell r="F250">
            <v>0.10999999999999999</v>
          </cell>
          <cell r="G250">
            <v>0.10999999999999999</v>
          </cell>
        </row>
        <row r="251">
          <cell r="A251">
            <v>33683</v>
          </cell>
          <cell r="B251">
            <v>0.48</v>
          </cell>
          <cell r="C251">
            <v>0.28999999999999998</v>
          </cell>
          <cell r="D251">
            <v>0.23</v>
          </cell>
          <cell r="E251">
            <v>33683</v>
          </cell>
          <cell r="F251">
            <v>0.24999999999999997</v>
          </cell>
          <cell r="G251">
            <v>0.24999999999999997</v>
          </cell>
        </row>
        <row r="252">
          <cell r="A252">
            <v>33690</v>
          </cell>
          <cell r="B252">
            <v>0.43</v>
          </cell>
          <cell r="C252">
            <v>0.35</v>
          </cell>
          <cell r="D252">
            <v>0.22</v>
          </cell>
          <cell r="E252">
            <v>33690</v>
          </cell>
          <cell r="F252">
            <v>0.21</v>
          </cell>
          <cell r="G252">
            <v>0.21</v>
          </cell>
        </row>
        <row r="253">
          <cell r="A253">
            <v>33697</v>
          </cell>
          <cell r="B253">
            <v>0.35</v>
          </cell>
          <cell r="C253">
            <v>0.42</v>
          </cell>
          <cell r="D253">
            <v>0.23</v>
          </cell>
          <cell r="E253">
            <v>33697</v>
          </cell>
          <cell r="F253">
            <v>0.11999999999999997</v>
          </cell>
          <cell r="G253">
            <v>0.11999999999999997</v>
          </cell>
        </row>
        <row r="254">
          <cell r="A254">
            <v>33704</v>
          </cell>
          <cell r="B254">
            <v>0.43</v>
          </cell>
          <cell r="C254">
            <v>0.27</v>
          </cell>
          <cell r="D254">
            <v>0.3</v>
          </cell>
          <cell r="E254">
            <v>33704</v>
          </cell>
          <cell r="F254">
            <v>0.13</v>
          </cell>
          <cell r="G254">
            <v>0.13</v>
          </cell>
        </row>
        <row r="255">
          <cell r="A255">
            <v>33711</v>
          </cell>
          <cell r="B255">
            <v>0.37</v>
          </cell>
          <cell r="C255">
            <v>0.38</v>
          </cell>
          <cell r="D255">
            <v>0.25</v>
          </cell>
          <cell r="E255">
            <v>33711</v>
          </cell>
          <cell r="F255">
            <v>0.12</v>
          </cell>
          <cell r="G255">
            <v>0.12</v>
          </cell>
        </row>
        <row r="256">
          <cell r="A256">
            <v>33718</v>
          </cell>
          <cell r="B256">
            <v>0.52</v>
          </cell>
          <cell r="C256">
            <v>0.34</v>
          </cell>
          <cell r="D256">
            <v>0.14000000000000001</v>
          </cell>
          <cell r="E256">
            <v>33718</v>
          </cell>
          <cell r="F256">
            <v>0.38</v>
          </cell>
          <cell r="G256">
            <v>0.38</v>
          </cell>
        </row>
        <row r="257">
          <cell r="A257">
            <v>33725</v>
          </cell>
          <cell r="B257">
            <v>0.28999999999999998</v>
          </cell>
          <cell r="C257">
            <v>0.36</v>
          </cell>
          <cell r="D257">
            <v>0.35</v>
          </cell>
          <cell r="E257">
            <v>33725</v>
          </cell>
          <cell r="F257">
            <v>-0.06</v>
          </cell>
          <cell r="G257">
            <v>-0.06</v>
          </cell>
        </row>
        <row r="258">
          <cell r="A258">
            <v>33732</v>
          </cell>
          <cell r="B258">
            <v>0.43</v>
          </cell>
          <cell r="C258">
            <v>0.31</v>
          </cell>
          <cell r="D258">
            <v>0.26</v>
          </cell>
          <cell r="E258">
            <v>33732</v>
          </cell>
          <cell r="F258">
            <v>0.16999999999999998</v>
          </cell>
          <cell r="G258">
            <v>0.16999999999999998</v>
          </cell>
        </row>
        <row r="259">
          <cell r="A259">
            <v>33739</v>
          </cell>
          <cell r="B259">
            <v>0.4</v>
          </cell>
          <cell r="C259">
            <v>0.37</v>
          </cell>
          <cell r="D259">
            <v>0.23</v>
          </cell>
          <cell r="E259">
            <v>33739</v>
          </cell>
          <cell r="F259">
            <v>0.17</v>
          </cell>
          <cell r="G259">
            <v>0.17</v>
          </cell>
        </row>
        <row r="260">
          <cell r="A260">
            <v>33746</v>
          </cell>
          <cell r="B260">
            <v>0.48</v>
          </cell>
          <cell r="C260">
            <v>0.24</v>
          </cell>
          <cell r="D260">
            <v>0.28000000000000003</v>
          </cell>
          <cell r="E260">
            <v>33746</v>
          </cell>
          <cell r="F260">
            <v>0.19999999999999996</v>
          </cell>
          <cell r="G260">
            <v>0.19999999999999996</v>
          </cell>
        </row>
        <row r="261">
          <cell r="A261">
            <v>33753</v>
          </cell>
          <cell r="B261">
            <v>0.41</v>
          </cell>
          <cell r="C261">
            <v>0.43</v>
          </cell>
          <cell r="D261">
            <v>0.16</v>
          </cell>
          <cell r="E261">
            <v>33753</v>
          </cell>
          <cell r="F261">
            <v>0.24999999999999997</v>
          </cell>
          <cell r="G261">
            <v>0.24999999999999997</v>
          </cell>
        </row>
        <row r="262">
          <cell r="A262">
            <v>33760</v>
          </cell>
          <cell r="B262">
            <v>0.41</v>
          </cell>
          <cell r="C262">
            <v>0.4</v>
          </cell>
          <cell r="D262">
            <v>0.19</v>
          </cell>
          <cell r="E262">
            <v>33760</v>
          </cell>
          <cell r="F262">
            <v>0.21999999999999997</v>
          </cell>
          <cell r="G262">
            <v>0.21999999999999997</v>
          </cell>
        </row>
        <row r="263">
          <cell r="A263">
            <v>33767</v>
          </cell>
          <cell r="B263">
            <v>0.31</v>
          </cell>
          <cell r="C263">
            <v>0.46</v>
          </cell>
          <cell r="D263">
            <v>0.23</v>
          </cell>
          <cell r="E263">
            <v>33767</v>
          </cell>
          <cell r="F263">
            <v>7.9999999999999988E-2</v>
          </cell>
          <cell r="G263">
            <v>7.9999999999999988E-2</v>
          </cell>
        </row>
        <row r="264">
          <cell r="A264">
            <v>33774</v>
          </cell>
          <cell r="B264">
            <v>0.35</v>
          </cell>
          <cell r="C264">
            <v>0.37</v>
          </cell>
          <cell r="D264">
            <v>0.28000000000000003</v>
          </cell>
          <cell r="E264">
            <v>33774</v>
          </cell>
          <cell r="F264">
            <v>6.9999999999999951E-2</v>
          </cell>
          <cell r="G264">
            <v>6.9999999999999951E-2</v>
          </cell>
        </row>
        <row r="265">
          <cell r="A265">
            <v>33781</v>
          </cell>
          <cell r="B265">
            <v>0.39</v>
          </cell>
          <cell r="C265">
            <v>0.34</v>
          </cell>
          <cell r="D265">
            <v>0.27</v>
          </cell>
          <cell r="E265">
            <v>33781</v>
          </cell>
          <cell r="F265">
            <v>0.12</v>
          </cell>
          <cell r="G265">
            <v>0.12</v>
          </cell>
        </row>
        <row r="266">
          <cell r="A266">
            <v>33787</v>
          </cell>
          <cell r="B266">
            <v>0.21</v>
          </cell>
          <cell r="C266">
            <v>0.44</v>
          </cell>
          <cell r="D266">
            <v>0.35</v>
          </cell>
          <cell r="E266">
            <v>33787</v>
          </cell>
          <cell r="F266">
            <v>-0.13999999999999999</v>
          </cell>
          <cell r="G266">
            <v>-0.13999999999999999</v>
          </cell>
        </row>
        <row r="267">
          <cell r="A267">
            <v>33794</v>
          </cell>
          <cell r="B267">
            <v>0.23</v>
          </cell>
          <cell r="C267">
            <v>0.42</v>
          </cell>
          <cell r="D267">
            <v>0.35</v>
          </cell>
          <cell r="E267">
            <v>33794</v>
          </cell>
          <cell r="F267">
            <v>-0.11999999999999997</v>
          </cell>
          <cell r="G267">
            <v>-0.11999999999999997</v>
          </cell>
        </row>
        <row r="268">
          <cell r="A268">
            <v>33802</v>
          </cell>
          <cell r="B268">
            <v>0.28999999999999998</v>
          </cell>
          <cell r="C268">
            <v>0.4</v>
          </cell>
          <cell r="D268">
            <v>0.31</v>
          </cell>
          <cell r="E268">
            <v>33802</v>
          </cell>
          <cell r="F268">
            <v>-2.0000000000000018E-2</v>
          </cell>
          <cell r="G268">
            <v>-2.0000000000000018E-2</v>
          </cell>
        </row>
        <row r="269">
          <cell r="A269">
            <v>33809</v>
          </cell>
          <cell r="B269">
            <v>0.32</v>
          </cell>
          <cell r="C269">
            <v>0.44</v>
          </cell>
          <cell r="D269">
            <v>0.24</v>
          </cell>
          <cell r="E269">
            <v>33809</v>
          </cell>
          <cell r="F269">
            <v>8.0000000000000016E-2</v>
          </cell>
          <cell r="G269">
            <v>8.0000000000000016E-2</v>
          </cell>
        </row>
        <row r="270">
          <cell r="A270">
            <v>33816</v>
          </cell>
          <cell r="B270">
            <v>0.22</v>
          </cell>
          <cell r="C270">
            <v>0.47</v>
          </cell>
          <cell r="D270">
            <v>0.31</v>
          </cell>
          <cell r="E270">
            <v>33816</v>
          </cell>
          <cell r="F270">
            <v>-0.09</v>
          </cell>
          <cell r="G270">
            <v>-0.09</v>
          </cell>
        </row>
        <row r="271">
          <cell r="A271">
            <v>33821</v>
          </cell>
          <cell r="B271">
            <v>0.28000000000000003</v>
          </cell>
          <cell r="C271">
            <v>0.39</v>
          </cell>
          <cell r="D271">
            <v>0.33</v>
          </cell>
          <cell r="E271">
            <v>33821</v>
          </cell>
          <cell r="F271">
            <v>-4.9999999999999989E-2</v>
          </cell>
          <cell r="G271">
            <v>-4.9999999999999989E-2</v>
          </cell>
        </row>
        <row r="272">
          <cell r="A272">
            <v>33830</v>
          </cell>
          <cell r="B272">
            <v>0.26</v>
          </cell>
          <cell r="C272">
            <v>0.37</v>
          </cell>
          <cell r="D272">
            <v>0.37</v>
          </cell>
          <cell r="E272">
            <v>33830</v>
          </cell>
          <cell r="F272">
            <v>-0.10999999999999999</v>
          </cell>
          <cell r="G272">
            <v>-0.10999999999999999</v>
          </cell>
        </row>
        <row r="273">
          <cell r="A273">
            <v>33837</v>
          </cell>
          <cell r="B273">
            <v>0.22</v>
          </cell>
          <cell r="C273">
            <v>0.34</v>
          </cell>
          <cell r="D273">
            <v>0.44</v>
          </cell>
          <cell r="E273">
            <v>33837</v>
          </cell>
          <cell r="F273">
            <v>-0.22</v>
          </cell>
          <cell r="G273">
            <v>-0.22</v>
          </cell>
        </row>
        <row r="274">
          <cell r="A274">
            <v>33844</v>
          </cell>
          <cell r="B274">
            <v>0.3</v>
          </cell>
          <cell r="C274">
            <v>0.37</v>
          </cell>
          <cell r="D274">
            <v>0.33</v>
          </cell>
          <cell r="E274">
            <v>33844</v>
          </cell>
          <cell r="F274">
            <v>-3.0000000000000027E-2</v>
          </cell>
          <cell r="G274">
            <v>-3.0000000000000027E-2</v>
          </cell>
        </row>
        <row r="275">
          <cell r="A275">
            <v>33851</v>
          </cell>
          <cell r="B275">
            <v>0.14000000000000001</v>
          </cell>
          <cell r="C275">
            <v>0.44</v>
          </cell>
          <cell r="D275">
            <v>0.42</v>
          </cell>
          <cell r="E275">
            <v>33851</v>
          </cell>
          <cell r="F275">
            <v>-0.27999999999999997</v>
          </cell>
          <cell r="G275">
            <v>-0.27999999999999997</v>
          </cell>
        </row>
        <row r="276">
          <cell r="A276">
            <v>33858</v>
          </cell>
          <cell r="B276">
            <v>0.22</v>
          </cell>
          <cell r="C276">
            <v>0.39</v>
          </cell>
          <cell r="D276">
            <v>0.39</v>
          </cell>
          <cell r="E276">
            <v>33858</v>
          </cell>
          <cell r="F276">
            <v>-0.17</v>
          </cell>
          <cell r="G276">
            <v>-0.17</v>
          </cell>
        </row>
        <row r="277">
          <cell r="A277">
            <v>33865</v>
          </cell>
          <cell r="B277">
            <v>0.21</v>
          </cell>
          <cell r="C277">
            <v>0.42</v>
          </cell>
          <cell r="D277">
            <v>0.37</v>
          </cell>
          <cell r="E277">
            <v>33865</v>
          </cell>
          <cell r="F277">
            <v>-0.16</v>
          </cell>
          <cell r="G277">
            <v>-0.16</v>
          </cell>
        </row>
        <row r="278">
          <cell r="A278">
            <v>33872</v>
          </cell>
          <cell r="B278">
            <v>0.25</v>
          </cell>
          <cell r="C278">
            <v>0.34</v>
          </cell>
          <cell r="D278">
            <v>0.41</v>
          </cell>
          <cell r="E278">
            <v>33872</v>
          </cell>
          <cell r="F278">
            <v>-0.15999999999999998</v>
          </cell>
          <cell r="G278">
            <v>-0.15999999999999998</v>
          </cell>
        </row>
        <row r="279">
          <cell r="A279">
            <v>33879</v>
          </cell>
          <cell r="B279">
            <v>0.3</v>
          </cell>
          <cell r="C279">
            <v>0.35</v>
          </cell>
          <cell r="D279">
            <v>0.35</v>
          </cell>
          <cell r="E279">
            <v>33879</v>
          </cell>
          <cell r="F279">
            <v>-4.9999999999999989E-2</v>
          </cell>
          <cell r="G279">
            <v>-4.9999999999999989E-2</v>
          </cell>
        </row>
        <row r="280">
          <cell r="A280">
            <v>33886</v>
          </cell>
          <cell r="B280">
            <v>0.21</v>
          </cell>
          <cell r="C280">
            <v>0.35</v>
          </cell>
          <cell r="D280">
            <v>0.44</v>
          </cell>
          <cell r="E280">
            <v>33886</v>
          </cell>
          <cell r="F280">
            <v>-0.23</v>
          </cell>
          <cell r="G280">
            <v>-0.23</v>
          </cell>
        </row>
        <row r="281">
          <cell r="A281">
            <v>33893</v>
          </cell>
          <cell r="B281">
            <v>0.2</v>
          </cell>
          <cell r="C281">
            <v>0.24</v>
          </cell>
          <cell r="D281">
            <v>0.56000000000000005</v>
          </cell>
          <cell r="E281">
            <v>33893</v>
          </cell>
          <cell r="F281">
            <v>-0.36000000000000004</v>
          </cell>
          <cell r="G281">
            <v>-0.36000000000000004</v>
          </cell>
        </row>
        <row r="282">
          <cell r="A282">
            <v>33900</v>
          </cell>
          <cell r="B282">
            <v>0.21</v>
          </cell>
          <cell r="C282">
            <v>0.32</v>
          </cell>
          <cell r="D282">
            <v>0.47</v>
          </cell>
          <cell r="E282">
            <v>33900</v>
          </cell>
          <cell r="F282">
            <v>-0.26</v>
          </cell>
          <cell r="G282">
            <v>-0.26</v>
          </cell>
        </row>
        <row r="283">
          <cell r="A283">
            <v>33907</v>
          </cell>
          <cell r="B283">
            <v>0.35</v>
          </cell>
          <cell r="C283">
            <v>0.35</v>
          </cell>
          <cell r="D283">
            <v>0.3</v>
          </cell>
          <cell r="E283">
            <v>33907</v>
          </cell>
          <cell r="F283">
            <v>4.9999999999999989E-2</v>
          </cell>
          <cell r="G283">
            <v>4.9999999999999989E-2</v>
          </cell>
        </row>
        <row r="284">
          <cell r="A284">
            <v>33914</v>
          </cell>
          <cell r="B284">
            <v>0.49</v>
          </cell>
          <cell r="C284">
            <v>0.27</v>
          </cell>
          <cell r="D284">
            <v>0.24</v>
          </cell>
          <cell r="E284">
            <v>33914</v>
          </cell>
          <cell r="F284">
            <v>0.25</v>
          </cell>
          <cell r="G284">
            <v>0.25</v>
          </cell>
        </row>
        <row r="285">
          <cell r="A285">
            <v>33921</v>
          </cell>
          <cell r="B285">
            <v>0.37</v>
          </cell>
          <cell r="C285">
            <v>0.44</v>
          </cell>
          <cell r="D285">
            <v>0.19</v>
          </cell>
          <cell r="E285">
            <v>33921</v>
          </cell>
          <cell r="F285">
            <v>0.18</v>
          </cell>
          <cell r="G285">
            <v>0.18</v>
          </cell>
        </row>
        <row r="286">
          <cell r="A286">
            <v>33928</v>
          </cell>
          <cell r="B286">
            <v>0.48</v>
          </cell>
          <cell r="C286">
            <v>0.38</v>
          </cell>
          <cell r="D286">
            <v>0.14000000000000001</v>
          </cell>
          <cell r="E286">
            <v>33928</v>
          </cell>
          <cell r="F286">
            <v>0.33999999999999997</v>
          </cell>
          <cell r="G286">
            <v>0.33999999999999997</v>
          </cell>
        </row>
        <row r="287">
          <cell r="A287">
            <v>33933</v>
          </cell>
          <cell r="B287">
            <v>0.43</v>
          </cell>
          <cell r="C287">
            <v>0.37</v>
          </cell>
          <cell r="D287">
            <v>0.2</v>
          </cell>
          <cell r="E287">
            <v>33933</v>
          </cell>
          <cell r="F287">
            <v>0.22999999999999998</v>
          </cell>
          <cell r="G287">
            <v>0.22999999999999998</v>
          </cell>
        </row>
        <row r="288">
          <cell r="A288">
            <v>33942</v>
          </cell>
          <cell r="B288">
            <v>0.37</v>
          </cell>
          <cell r="C288">
            <v>0.39</v>
          </cell>
          <cell r="D288">
            <v>0.24</v>
          </cell>
          <cell r="E288">
            <v>33942</v>
          </cell>
          <cell r="F288">
            <v>0.13</v>
          </cell>
          <cell r="G288">
            <v>0.13</v>
          </cell>
        </row>
        <row r="289">
          <cell r="A289">
            <v>33949</v>
          </cell>
          <cell r="B289">
            <v>0.43</v>
          </cell>
          <cell r="C289">
            <v>0.42</v>
          </cell>
          <cell r="D289">
            <v>0.15</v>
          </cell>
          <cell r="E289">
            <v>33949</v>
          </cell>
          <cell r="F289">
            <v>0.28000000000000003</v>
          </cell>
          <cell r="G289">
            <v>0.28000000000000003</v>
          </cell>
        </row>
        <row r="290">
          <cell r="A290">
            <v>33956</v>
          </cell>
          <cell r="B290">
            <v>0.63</v>
          </cell>
          <cell r="C290">
            <v>0.27</v>
          </cell>
          <cell r="D290">
            <v>0.1</v>
          </cell>
          <cell r="E290">
            <v>33956</v>
          </cell>
          <cell r="F290">
            <v>0.53</v>
          </cell>
          <cell r="G290">
            <v>0.53</v>
          </cell>
        </row>
        <row r="291">
          <cell r="A291">
            <v>33962</v>
          </cell>
          <cell r="B291">
            <v>0.55000000000000004</v>
          </cell>
          <cell r="C291">
            <v>0.3</v>
          </cell>
          <cell r="D291">
            <v>0.15</v>
          </cell>
          <cell r="E291">
            <v>33962</v>
          </cell>
          <cell r="F291">
            <v>0.4</v>
          </cell>
          <cell r="G291">
            <v>0.4</v>
          </cell>
        </row>
        <row r="292">
          <cell r="A292">
            <v>33970</v>
          </cell>
          <cell r="B292">
            <v>0.6</v>
          </cell>
          <cell r="C292">
            <v>0.27</v>
          </cell>
          <cell r="D292">
            <v>0.13</v>
          </cell>
          <cell r="E292">
            <v>33970</v>
          </cell>
          <cell r="F292">
            <v>0.47</v>
          </cell>
          <cell r="G292">
            <v>0.47</v>
          </cell>
        </row>
        <row r="293">
          <cell r="A293">
            <v>33977</v>
          </cell>
          <cell r="B293">
            <v>0.2</v>
          </cell>
          <cell r="C293">
            <v>0.49</v>
          </cell>
          <cell r="D293">
            <v>0.31</v>
          </cell>
          <cell r="E293">
            <v>33977</v>
          </cell>
          <cell r="F293">
            <v>-0.10999999999999999</v>
          </cell>
          <cell r="G293">
            <v>-0.10999999999999999</v>
          </cell>
        </row>
        <row r="294">
          <cell r="A294">
            <v>33984</v>
          </cell>
          <cell r="B294">
            <v>0.54</v>
          </cell>
          <cell r="C294">
            <v>0.32</v>
          </cell>
          <cell r="D294">
            <v>0.14000000000000001</v>
          </cell>
          <cell r="E294">
            <v>33984</v>
          </cell>
          <cell r="F294">
            <v>0.4</v>
          </cell>
          <cell r="G294">
            <v>0.4</v>
          </cell>
        </row>
        <row r="295">
          <cell r="A295">
            <v>33991</v>
          </cell>
          <cell r="B295">
            <v>0.41</v>
          </cell>
          <cell r="C295">
            <v>0.38</v>
          </cell>
          <cell r="D295">
            <v>0.21</v>
          </cell>
          <cell r="E295">
            <v>33991</v>
          </cell>
          <cell r="F295">
            <v>0.19999999999999998</v>
          </cell>
          <cell r="G295">
            <v>0.19999999999999998</v>
          </cell>
        </row>
        <row r="296">
          <cell r="A296">
            <v>33998</v>
          </cell>
          <cell r="B296">
            <v>0.4</v>
          </cell>
          <cell r="C296">
            <v>0.37</v>
          </cell>
          <cell r="D296">
            <v>0.23</v>
          </cell>
          <cell r="E296">
            <v>33998</v>
          </cell>
          <cell r="F296">
            <v>0.17</v>
          </cell>
          <cell r="G296">
            <v>0.17</v>
          </cell>
        </row>
        <row r="297">
          <cell r="A297">
            <v>34005</v>
          </cell>
          <cell r="B297">
            <v>0.44</v>
          </cell>
          <cell r="C297">
            <v>0.34</v>
          </cell>
          <cell r="D297">
            <v>0.22</v>
          </cell>
          <cell r="E297">
            <v>34005</v>
          </cell>
          <cell r="F297">
            <v>0.22</v>
          </cell>
          <cell r="G297">
            <v>0.22</v>
          </cell>
        </row>
        <row r="298">
          <cell r="A298">
            <v>34012</v>
          </cell>
          <cell r="B298">
            <v>0.47</v>
          </cell>
          <cell r="C298">
            <v>0.31</v>
          </cell>
          <cell r="D298">
            <v>0.22</v>
          </cell>
          <cell r="E298">
            <v>34012</v>
          </cell>
          <cell r="F298">
            <v>0.24999999999999997</v>
          </cell>
          <cell r="G298">
            <v>0.24999999999999997</v>
          </cell>
        </row>
        <row r="299">
          <cell r="A299">
            <v>34019</v>
          </cell>
          <cell r="B299">
            <v>0.46</v>
          </cell>
          <cell r="C299">
            <v>0.27</v>
          </cell>
          <cell r="D299">
            <v>0.27</v>
          </cell>
          <cell r="E299">
            <v>34019</v>
          </cell>
          <cell r="F299">
            <v>0.19</v>
          </cell>
          <cell r="G299">
            <v>0.19</v>
          </cell>
        </row>
        <row r="300">
          <cell r="A300">
            <v>34026</v>
          </cell>
          <cell r="B300">
            <v>0.34</v>
          </cell>
          <cell r="C300">
            <v>0.32</v>
          </cell>
          <cell r="D300">
            <v>0.34</v>
          </cell>
          <cell r="E300">
            <v>34026</v>
          </cell>
          <cell r="F300">
            <v>0</v>
          </cell>
          <cell r="G300">
            <v>0</v>
          </cell>
        </row>
        <row r="301">
          <cell r="A301">
            <v>34033</v>
          </cell>
          <cell r="B301">
            <v>0.27</v>
          </cell>
          <cell r="C301">
            <v>0.36</v>
          </cell>
          <cell r="D301">
            <v>0.37</v>
          </cell>
          <cell r="E301">
            <v>34033</v>
          </cell>
          <cell r="F301">
            <v>-9.9999999999999978E-2</v>
          </cell>
          <cell r="G301">
            <v>-9.9999999999999978E-2</v>
          </cell>
        </row>
        <row r="302">
          <cell r="A302">
            <v>34040</v>
          </cell>
          <cell r="B302">
            <v>0.45</v>
          </cell>
          <cell r="C302">
            <v>0.33</v>
          </cell>
          <cell r="D302">
            <v>0.22</v>
          </cell>
          <cell r="E302">
            <v>34040</v>
          </cell>
          <cell r="F302">
            <v>0.23</v>
          </cell>
          <cell r="G302">
            <v>0.23</v>
          </cell>
        </row>
        <row r="303">
          <cell r="A303">
            <v>34047</v>
          </cell>
          <cell r="B303">
            <v>0.41</v>
          </cell>
          <cell r="C303">
            <v>0.32</v>
          </cell>
          <cell r="D303">
            <v>0.27</v>
          </cell>
          <cell r="E303">
            <v>34047</v>
          </cell>
          <cell r="F303">
            <v>0.13999999999999996</v>
          </cell>
          <cell r="G303">
            <v>0.13999999999999996</v>
          </cell>
        </row>
        <row r="304">
          <cell r="A304">
            <v>34054</v>
          </cell>
          <cell r="B304">
            <v>0.43</v>
          </cell>
          <cell r="C304">
            <v>0.34</v>
          </cell>
          <cell r="D304">
            <v>0.23</v>
          </cell>
          <cell r="E304">
            <v>34054</v>
          </cell>
          <cell r="F304">
            <v>0.19999999999999998</v>
          </cell>
          <cell r="G304">
            <v>0.19999999999999998</v>
          </cell>
        </row>
        <row r="305">
          <cell r="A305">
            <v>34061</v>
          </cell>
          <cell r="B305">
            <v>0.37</v>
          </cell>
          <cell r="C305">
            <v>0.36</v>
          </cell>
          <cell r="D305">
            <v>0.27</v>
          </cell>
          <cell r="E305">
            <v>34061</v>
          </cell>
          <cell r="F305">
            <v>9.9999999999999978E-2</v>
          </cell>
          <cell r="G305">
            <v>9.9999999999999978E-2</v>
          </cell>
        </row>
        <row r="306">
          <cell r="A306">
            <v>34068</v>
          </cell>
          <cell r="B306">
            <v>0.32</v>
          </cell>
          <cell r="C306">
            <v>0.39</v>
          </cell>
          <cell r="D306">
            <v>0.28999999999999998</v>
          </cell>
          <cell r="E306">
            <v>34068</v>
          </cell>
          <cell r="F306">
            <v>3.0000000000000027E-2</v>
          </cell>
          <cell r="G306">
            <v>3.0000000000000027E-2</v>
          </cell>
        </row>
        <row r="307">
          <cell r="A307">
            <v>34075</v>
          </cell>
          <cell r="B307">
            <v>0.31</v>
          </cell>
          <cell r="C307">
            <v>0.35</v>
          </cell>
          <cell r="D307">
            <v>0.34</v>
          </cell>
          <cell r="E307">
            <v>34075</v>
          </cell>
          <cell r="F307">
            <v>-3.0000000000000027E-2</v>
          </cell>
          <cell r="G307">
            <v>-3.0000000000000027E-2</v>
          </cell>
        </row>
        <row r="308">
          <cell r="A308">
            <v>34082</v>
          </cell>
          <cell r="B308">
            <v>0.28000000000000003</v>
          </cell>
          <cell r="C308">
            <v>0.42</v>
          </cell>
          <cell r="D308">
            <v>0.3</v>
          </cell>
          <cell r="E308">
            <v>34082</v>
          </cell>
          <cell r="F308">
            <v>-1.9999999999999962E-2</v>
          </cell>
          <cell r="G308">
            <v>-1.9999999999999962E-2</v>
          </cell>
        </row>
        <row r="309">
          <cell r="A309">
            <v>34089</v>
          </cell>
          <cell r="B309">
            <v>0.22</v>
          </cell>
          <cell r="C309">
            <v>0.37</v>
          </cell>
          <cell r="D309">
            <v>0.41</v>
          </cell>
          <cell r="E309">
            <v>34089</v>
          </cell>
          <cell r="F309">
            <v>-0.18999999999999997</v>
          </cell>
          <cell r="G309">
            <v>-0.18999999999999997</v>
          </cell>
        </row>
        <row r="310">
          <cell r="A310">
            <v>34096</v>
          </cell>
          <cell r="B310">
            <v>0.21</v>
          </cell>
          <cell r="C310">
            <v>0.45</v>
          </cell>
          <cell r="D310">
            <v>0.34</v>
          </cell>
          <cell r="E310">
            <v>34096</v>
          </cell>
          <cell r="F310">
            <v>-0.13000000000000003</v>
          </cell>
          <cell r="G310">
            <v>-0.13000000000000003</v>
          </cell>
        </row>
        <row r="311">
          <cell r="A311">
            <v>34103</v>
          </cell>
          <cell r="B311">
            <v>0.2</v>
          </cell>
          <cell r="C311">
            <v>0.41</v>
          </cell>
          <cell r="D311">
            <v>0.39</v>
          </cell>
          <cell r="E311">
            <v>34103</v>
          </cell>
          <cell r="F311">
            <v>-0.19</v>
          </cell>
          <cell r="G311">
            <v>-0.19</v>
          </cell>
        </row>
        <row r="312">
          <cell r="A312">
            <v>34110</v>
          </cell>
          <cell r="B312">
            <v>0.21</v>
          </cell>
          <cell r="C312">
            <v>0.34</v>
          </cell>
          <cell r="D312">
            <v>0.45</v>
          </cell>
          <cell r="E312">
            <v>34110</v>
          </cell>
          <cell r="F312">
            <v>-0.24000000000000002</v>
          </cell>
          <cell r="G312">
            <v>-0.24000000000000002</v>
          </cell>
        </row>
        <row r="313">
          <cell r="A313">
            <v>34117</v>
          </cell>
          <cell r="B313">
            <v>0.24</v>
          </cell>
          <cell r="C313">
            <v>0.37</v>
          </cell>
          <cell r="D313">
            <v>0.39</v>
          </cell>
          <cell r="E313">
            <v>34117</v>
          </cell>
          <cell r="F313">
            <v>-0.15000000000000002</v>
          </cell>
          <cell r="G313">
            <v>-0.15000000000000002</v>
          </cell>
        </row>
        <row r="314">
          <cell r="A314">
            <v>34124</v>
          </cell>
          <cell r="B314">
            <v>0.33</v>
          </cell>
          <cell r="C314">
            <v>0.39</v>
          </cell>
          <cell r="D314">
            <v>0.28000000000000003</v>
          </cell>
          <cell r="E314">
            <v>34124</v>
          </cell>
          <cell r="F314">
            <v>4.9999999999999989E-2</v>
          </cell>
          <cell r="G314">
            <v>4.9999999999999989E-2</v>
          </cell>
        </row>
        <row r="315">
          <cell r="A315">
            <v>34131</v>
          </cell>
          <cell r="B315">
            <v>0.23</v>
          </cell>
          <cell r="C315">
            <v>0.36</v>
          </cell>
          <cell r="D315">
            <v>0.41</v>
          </cell>
          <cell r="E315">
            <v>34131</v>
          </cell>
          <cell r="F315">
            <v>-0.17999999999999997</v>
          </cell>
          <cell r="G315">
            <v>-0.17999999999999997</v>
          </cell>
        </row>
        <row r="316">
          <cell r="A316">
            <v>34138</v>
          </cell>
          <cell r="B316">
            <v>0.22</v>
          </cell>
          <cell r="C316">
            <v>0.35</v>
          </cell>
          <cell r="D316">
            <v>0.43</v>
          </cell>
          <cell r="E316">
            <v>34138</v>
          </cell>
          <cell r="F316">
            <v>-0.21</v>
          </cell>
          <cell r="G316">
            <v>-0.21</v>
          </cell>
        </row>
        <row r="317">
          <cell r="A317">
            <v>34145</v>
          </cell>
          <cell r="B317">
            <v>0.28000000000000003</v>
          </cell>
          <cell r="C317">
            <v>0.38</v>
          </cell>
          <cell r="D317">
            <v>0.34</v>
          </cell>
          <cell r="E317">
            <v>34145</v>
          </cell>
          <cell r="F317">
            <v>-0.06</v>
          </cell>
          <cell r="G317">
            <v>-0.06</v>
          </cell>
        </row>
        <row r="318">
          <cell r="A318">
            <v>34152</v>
          </cell>
          <cell r="B318">
            <v>0.18</v>
          </cell>
          <cell r="C318">
            <v>0.44</v>
          </cell>
          <cell r="D318">
            <v>0.38</v>
          </cell>
          <cell r="E318">
            <v>34152</v>
          </cell>
          <cell r="F318">
            <v>-0.2</v>
          </cell>
          <cell r="G318">
            <v>-0.2</v>
          </cell>
        </row>
        <row r="319">
          <cell r="A319">
            <v>34159</v>
          </cell>
          <cell r="B319">
            <v>0.21</v>
          </cell>
          <cell r="C319">
            <v>0.45</v>
          </cell>
          <cell r="D319">
            <v>0.34</v>
          </cell>
          <cell r="E319">
            <v>34159</v>
          </cell>
          <cell r="F319">
            <v>-0.13000000000000003</v>
          </cell>
          <cell r="G319">
            <v>-0.13000000000000003</v>
          </cell>
        </row>
        <row r="320">
          <cell r="A320">
            <v>34166</v>
          </cell>
          <cell r="B320">
            <v>0.22</v>
          </cell>
          <cell r="C320">
            <v>0.44</v>
          </cell>
          <cell r="D320">
            <v>0.34</v>
          </cell>
          <cell r="E320">
            <v>34166</v>
          </cell>
          <cell r="F320">
            <v>-0.12000000000000002</v>
          </cell>
          <cell r="G320">
            <v>-0.12000000000000002</v>
          </cell>
        </row>
        <row r="321">
          <cell r="A321">
            <v>34173</v>
          </cell>
          <cell r="B321">
            <v>0.24</v>
          </cell>
          <cell r="C321">
            <v>0.43</v>
          </cell>
          <cell r="D321">
            <v>0.33</v>
          </cell>
          <cell r="E321">
            <v>34173</v>
          </cell>
          <cell r="F321">
            <v>-9.0000000000000024E-2</v>
          </cell>
          <cell r="G321">
            <v>-9.0000000000000024E-2</v>
          </cell>
        </row>
        <row r="322">
          <cell r="A322">
            <v>34180</v>
          </cell>
          <cell r="B322">
            <v>0.25</v>
          </cell>
          <cell r="C322">
            <v>0.45</v>
          </cell>
          <cell r="D322">
            <v>0.3</v>
          </cell>
          <cell r="E322">
            <v>34180</v>
          </cell>
          <cell r="F322">
            <v>-4.9999999999999989E-2</v>
          </cell>
          <cell r="G322">
            <v>-4.9999999999999989E-2</v>
          </cell>
        </row>
        <row r="323">
          <cell r="A323">
            <v>34187</v>
          </cell>
          <cell r="B323">
            <v>0.26</v>
          </cell>
          <cell r="C323">
            <v>0.42</v>
          </cell>
          <cell r="D323">
            <v>0.32</v>
          </cell>
          <cell r="E323">
            <v>34187</v>
          </cell>
          <cell r="F323">
            <v>-0.06</v>
          </cell>
          <cell r="G323">
            <v>-0.06</v>
          </cell>
        </row>
        <row r="324">
          <cell r="A324">
            <v>34194</v>
          </cell>
          <cell r="B324">
            <v>0.25</v>
          </cell>
          <cell r="C324">
            <v>0.41</v>
          </cell>
          <cell r="D324">
            <v>0.34</v>
          </cell>
          <cell r="E324">
            <v>34194</v>
          </cell>
          <cell r="F324">
            <v>-9.0000000000000024E-2</v>
          </cell>
          <cell r="G324">
            <v>-9.0000000000000024E-2</v>
          </cell>
        </row>
        <row r="325">
          <cell r="A325">
            <v>34201</v>
          </cell>
          <cell r="B325">
            <v>0.28999999999999998</v>
          </cell>
          <cell r="C325">
            <v>0.41</v>
          </cell>
          <cell r="D325">
            <v>0.3</v>
          </cell>
          <cell r="E325">
            <v>34201</v>
          </cell>
          <cell r="F325">
            <v>-1.0000000000000009E-2</v>
          </cell>
          <cell r="G325">
            <v>-1.0000000000000009E-2</v>
          </cell>
        </row>
        <row r="326">
          <cell r="A326">
            <v>34208</v>
          </cell>
          <cell r="B326">
            <v>0.27</v>
          </cell>
          <cell r="C326">
            <v>0.35</v>
          </cell>
          <cell r="D326">
            <v>0.38</v>
          </cell>
          <cell r="E326">
            <v>34208</v>
          </cell>
          <cell r="F326">
            <v>-0.10999999999999999</v>
          </cell>
          <cell r="G326">
            <v>-0.10999999999999999</v>
          </cell>
        </row>
        <row r="327">
          <cell r="A327">
            <v>34215</v>
          </cell>
          <cell r="B327">
            <v>0.38</v>
          </cell>
          <cell r="C327">
            <v>0.33</v>
          </cell>
          <cell r="D327">
            <v>0.28999999999999998</v>
          </cell>
          <cell r="E327">
            <v>34215</v>
          </cell>
          <cell r="F327">
            <v>9.0000000000000024E-2</v>
          </cell>
          <cell r="G327">
            <v>9.0000000000000024E-2</v>
          </cell>
        </row>
        <row r="328">
          <cell r="A328">
            <v>34222</v>
          </cell>
          <cell r="B328">
            <v>0.3</v>
          </cell>
          <cell r="C328">
            <v>0.3</v>
          </cell>
          <cell r="D328">
            <v>0.4</v>
          </cell>
          <cell r="E328">
            <v>34222</v>
          </cell>
          <cell r="F328">
            <v>-0.10000000000000003</v>
          </cell>
          <cell r="G328">
            <v>-0.10000000000000003</v>
          </cell>
        </row>
        <row r="329">
          <cell r="A329">
            <v>34229</v>
          </cell>
          <cell r="B329">
            <v>0.32</v>
          </cell>
          <cell r="C329">
            <v>0.34</v>
          </cell>
          <cell r="D329">
            <v>0.34</v>
          </cell>
          <cell r="E329">
            <v>34229</v>
          </cell>
          <cell r="F329">
            <v>-2.0000000000000018E-2</v>
          </cell>
          <cell r="G329">
            <v>-2.0000000000000018E-2</v>
          </cell>
        </row>
        <row r="330">
          <cell r="A330">
            <v>34236</v>
          </cell>
          <cell r="B330">
            <v>0.28000000000000003</v>
          </cell>
          <cell r="C330">
            <v>0.4</v>
          </cell>
          <cell r="D330">
            <v>0.32</v>
          </cell>
          <cell r="E330">
            <v>34236</v>
          </cell>
          <cell r="F330">
            <v>-3.999999999999998E-2</v>
          </cell>
          <cell r="G330">
            <v>-3.999999999999998E-2</v>
          </cell>
        </row>
        <row r="331">
          <cell r="A331">
            <v>34243</v>
          </cell>
          <cell r="B331">
            <v>0.26</v>
          </cell>
          <cell r="C331">
            <v>0.34</v>
          </cell>
          <cell r="D331">
            <v>0.4</v>
          </cell>
          <cell r="E331">
            <v>34243</v>
          </cell>
          <cell r="F331">
            <v>-0.14000000000000001</v>
          </cell>
          <cell r="G331">
            <v>-0.14000000000000001</v>
          </cell>
        </row>
        <row r="332">
          <cell r="A332">
            <v>34250</v>
          </cell>
          <cell r="B332">
            <v>0.28999999999999998</v>
          </cell>
          <cell r="C332">
            <v>0.37</v>
          </cell>
          <cell r="D332">
            <v>0.34</v>
          </cell>
          <cell r="E332">
            <v>34250</v>
          </cell>
          <cell r="F332">
            <v>-5.0000000000000044E-2</v>
          </cell>
          <cell r="G332">
            <v>-5.0000000000000044E-2</v>
          </cell>
        </row>
        <row r="333">
          <cell r="A333">
            <v>34257</v>
          </cell>
          <cell r="B333">
            <v>0.31</v>
          </cell>
          <cell r="C333">
            <v>0.38</v>
          </cell>
          <cell r="D333">
            <v>0.31</v>
          </cell>
          <cell r="E333">
            <v>34257</v>
          </cell>
          <cell r="F333">
            <v>0</v>
          </cell>
          <cell r="G333">
            <v>0</v>
          </cell>
        </row>
        <row r="334">
          <cell r="A334">
            <v>34264</v>
          </cell>
          <cell r="B334">
            <v>0.42</v>
          </cell>
          <cell r="C334">
            <v>0.3</v>
          </cell>
          <cell r="D334">
            <v>0.28000000000000003</v>
          </cell>
          <cell r="E334">
            <v>34264</v>
          </cell>
          <cell r="F334">
            <v>0.13999999999999996</v>
          </cell>
          <cell r="G334">
            <v>0.13999999999999996</v>
          </cell>
        </row>
        <row r="335">
          <cell r="A335">
            <v>34271</v>
          </cell>
          <cell r="B335">
            <v>0.43</v>
          </cell>
          <cell r="C335">
            <v>0.33</v>
          </cell>
          <cell r="D335">
            <v>0.24</v>
          </cell>
          <cell r="E335">
            <v>34271</v>
          </cell>
          <cell r="F335">
            <v>0.19</v>
          </cell>
          <cell r="G335">
            <v>0.19</v>
          </cell>
        </row>
        <row r="336">
          <cell r="A336">
            <v>34277</v>
          </cell>
          <cell r="B336">
            <v>0.32</v>
          </cell>
          <cell r="C336">
            <v>0.36</v>
          </cell>
          <cell r="D336">
            <v>0.32</v>
          </cell>
          <cell r="E336">
            <v>34277</v>
          </cell>
          <cell r="F336">
            <v>0</v>
          </cell>
          <cell r="G336">
            <v>0</v>
          </cell>
        </row>
        <row r="337">
          <cell r="A337">
            <v>34284</v>
          </cell>
          <cell r="B337">
            <v>0.35</v>
          </cell>
          <cell r="C337">
            <v>0.3</v>
          </cell>
          <cell r="D337">
            <v>0.35</v>
          </cell>
          <cell r="E337">
            <v>34284</v>
          </cell>
          <cell r="F337">
            <v>0</v>
          </cell>
          <cell r="G337">
            <v>0</v>
          </cell>
        </row>
        <row r="338">
          <cell r="A338">
            <v>34291</v>
          </cell>
          <cell r="B338">
            <v>0.34</v>
          </cell>
          <cell r="C338">
            <v>0.31</v>
          </cell>
          <cell r="D338">
            <v>0.35</v>
          </cell>
          <cell r="E338">
            <v>34291</v>
          </cell>
          <cell r="F338">
            <v>-9.9999999999999534E-3</v>
          </cell>
          <cell r="G338">
            <v>-9.9999999999999534E-3</v>
          </cell>
        </row>
        <row r="339">
          <cell r="A339">
            <v>34297</v>
          </cell>
          <cell r="B339">
            <v>0.45</v>
          </cell>
          <cell r="C339">
            <v>0.3</v>
          </cell>
          <cell r="D339">
            <v>0.25</v>
          </cell>
          <cell r="E339">
            <v>34297</v>
          </cell>
          <cell r="F339">
            <v>0.2</v>
          </cell>
          <cell r="G339">
            <v>0.2</v>
          </cell>
        </row>
        <row r="340">
          <cell r="A340">
            <v>34305</v>
          </cell>
          <cell r="B340">
            <v>0.33</v>
          </cell>
          <cell r="C340">
            <v>0.32</v>
          </cell>
          <cell r="D340">
            <v>0.35</v>
          </cell>
          <cell r="E340">
            <v>34305</v>
          </cell>
          <cell r="F340">
            <v>-1.9999999999999962E-2</v>
          </cell>
          <cell r="G340">
            <v>-1.9999999999999962E-2</v>
          </cell>
        </row>
        <row r="341">
          <cell r="A341">
            <v>34312</v>
          </cell>
          <cell r="B341">
            <v>0.37</v>
          </cell>
          <cell r="C341">
            <v>0.39</v>
          </cell>
          <cell r="D341">
            <v>0.24</v>
          </cell>
          <cell r="E341">
            <v>34312</v>
          </cell>
          <cell r="F341">
            <v>0.13</v>
          </cell>
          <cell r="G341">
            <v>0.13</v>
          </cell>
        </row>
        <row r="342">
          <cell r="A342">
            <v>34319</v>
          </cell>
          <cell r="B342">
            <v>0.33</v>
          </cell>
          <cell r="C342">
            <v>0.38</v>
          </cell>
          <cell r="D342">
            <v>0.28999999999999998</v>
          </cell>
          <cell r="E342">
            <v>34319</v>
          </cell>
          <cell r="F342">
            <v>4.0000000000000036E-2</v>
          </cell>
          <cell r="G342">
            <v>4.0000000000000036E-2</v>
          </cell>
        </row>
        <row r="343">
          <cell r="A343">
            <v>34326</v>
          </cell>
          <cell r="B343">
            <v>0.36</v>
          </cell>
          <cell r="C343">
            <v>0.31</v>
          </cell>
          <cell r="D343">
            <v>0.33</v>
          </cell>
          <cell r="E343">
            <v>34326</v>
          </cell>
          <cell r="F343">
            <v>2.9999999999999971E-2</v>
          </cell>
          <cell r="G343">
            <v>2.9999999999999971E-2</v>
          </cell>
        </row>
        <row r="344">
          <cell r="A344">
            <v>34333</v>
          </cell>
          <cell r="B344">
            <v>0.44</v>
          </cell>
          <cell r="C344">
            <v>0.28000000000000003</v>
          </cell>
          <cell r="D344">
            <v>0.28000000000000003</v>
          </cell>
          <cell r="E344">
            <v>34333</v>
          </cell>
          <cell r="F344">
            <v>0.15999999999999998</v>
          </cell>
          <cell r="G344">
            <v>0.15999999999999998</v>
          </cell>
        </row>
        <row r="345">
          <cell r="A345">
            <v>34340</v>
          </cell>
          <cell r="B345">
            <v>0.4</v>
          </cell>
          <cell r="C345">
            <v>0.33</v>
          </cell>
          <cell r="D345">
            <v>0.27</v>
          </cell>
          <cell r="E345">
            <v>34340</v>
          </cell>
          <cell r="F345">
            <v>0.13</v>
          </cell>
          <cell r="G345">
            <v>0.13</v>
          </cell>
        </row>
        <row r="346">
          <cell r="A346">
            <v>34347</v>
          </cell>
          <cell r="B346">
            <v>0.38</v>
          </cell>
          <cell r="C346">
            <v>0.31</v>
          </cell>
          <cell r="D346">
            <v>0.31</v>
          </cell>
          <cell r="E346">
            <v>34347</v>
          </cell>
          <cell r="F346">
            <v>7.0000000000000007E-2</v>
          </cell>
          <cell r="G346">
            <v>7.0000000000000007E-2</v>
          </cell>
        </row>
        <row r="347">
          <cell r="A347">
            <v>34354</v>
          </cell>
          <cell r="B347">
            <v>0.48</v>
          </cell>
          <cell r="C347">
            <v>0.26</v>
          </cell>
          <cell r="D347">
            <v>0.26</v>
          </cell>
          <cell r="E347">
            <v>34354</v>
          </cell>
          <cell r="F347">
            <v>0.21999999999999997</v>
          </cell>
          <cell r="G347">
            <v>0.21999999999999997</v>
          </cell>
        </row>
        <row r="348">
          <cell r="A348">
            <v>34361</v>
          </cell>
          <cell r="B348">
            <v>0.41</v>
          </cell>
          <cell r="C348">
            <v>0.25</v>
          </cell>
          <cell r="D348">
            <v>0.34</v>
          </cell>
          <cell r="E348">
            <v>34361</v>
          </cell>
          <cell r="F348">
            <v>6.9999999999999951E-2</v>
          </cell>
          <cell r="G348">
            <v>6.9999999999999951E-2</v>
          </cell>
        </row>
        <row r="349">
          <cell r="A349">
            <v>34368</v>
          </cell>
          <cell r="B349">
            <v>0.38</v>
          </cell>
          <cell r="C349">
            <v>0.28999999999999998</v>
          </cell>
          <cell r="D349">
            <v>0.33</v>
          </cell>
          <cell r="E349">
            <v>34368</v>
          </cell>
          <cell r="F349">
            <v>4.9999999999999989E-2</v>
          </cell>
          <cell r="G349">
            <v>4.9999999999999989E-2</v>
          </cell>
        </row>
        <row r="350">
          <cell r="A350">
            <v>34375</v>
          </cell>
          <cell r="B350">
            <v>0.49</v>
          </cell>
          <cell r="C350">
            <v>0.27</v>
          </cell>
          <cell r="D350">
            <v>0.24</v>
          </cell>
          <cell r="E350">
            <v>34375</v>
          </cell>
          <cell r="F350">
            <v>0.25</v>
          </cell>
          <cell r="G350">
            <v>0.25</v>
          </cell>
        </row>
        <row r="351">
          <cell r="A351">
            <v>34382</v>
          </cell>
          <cell r="B351">
            <v>0.4</v>
          </cell>
          <cell r="C351">
            <v>0.36</v>
          </cell>
          <cell r="D351">
            <v>0.24</v>
          </cell>
          <cell r="E351">
            <v>34382</v>
          </cell>
          <cell r="F351">
            <v>0.16000000000000003</v>
          </cell>
          <cell r="G351">
            <v>0.16000000000000003</v>
          </cell>
        </row>
        <row r="352">
          <cell r="A352">
            <v>34389</v>
          </cell>
          <cell r="B352">
            <v>0.41</v>
          </cell>
          <cell r="C352">
            <v>0.3</v>
          </cell>
          <cell r="D352">
            <v>0.28999999999999998</v>
          </cell>
          <cell r="E352">
            <v>34389</v>
          </cell>
          <cell r="F352">
            <v>0.12</v>
          </cell>
          <cell r="G352">
            <v>0.12</v>
          </cell>
        </row>
        <row r="353">
          <cell r="A353">
            <v>34396</v>
          </cell>
          <cell r="B353">
            <v>0.31</v>
          </cell>
          <cell r="C353">
            <v>0.42</v>
          </cell>
          <cell r="D353">
            <v>0.27</v>
          </cell>
          <cell r="E353">
            <v>34396</v>
          </cell>
          <cell r="F353">
            <v>3.999999999999998E-2</v>
          </cell>
          <cell r="G353">
            <v>3.999999999999998E-2</v>
          </cell>
        </row>
        <row r="354">
          <cell r="A354">
            <v>34403</v>
          </cell>
          <cell r="B354">
            <v>0.28999999999999998</v>
          </cell>
          <cell r="C354">
            <v>0.34</v>
          </cell>
          <cell r="D354">
            <v>0.37</v>
          </cell>
          <cell r="E354">
            <v>34403</v>
          </cell>
          <cell r="F354">
            <v>-8.0000000000000016E-2</v>
          </cell>
          <cell r="G354">
            <v>-8.0000000000000016E-2</v>
          </cell>
        </row>
        <row r="355">
          <cell r="A355">
            <v>34410</v>
          </cell>
          <cell r="B355">
            <v>0.24</v>
          </cell>
          <cell r="C355">
            <v>0.41</v>
          </cell>
          <cell r="D355">
            <v>0.35</v>
          </cell>
          <cell r="E355">
            <v>34410</v>
          </cell>
          <cell r="F355">
            <v>-0.10999999999999999</v>
          </cell>
          <cell r="G355">
            <v>-0.10999999999999999</v>
          </cell>
        </row>
        <row r="356">
          <cell r="A356">
            <v>34417</v>
          </cell>
          <cell r="B356">
            <v>0.28999999999999998</v>
          </cell>
          <cell r="C356">
            <v>0.37</v>
          </cell>
          <cell r="D356">
            <v>0.34</v>
          </cell>
          <cell r="E356">
            <v>34417</v>
          </cell>
          <cell r="F356">
            <v>-5.0000000000000044E-2</v>
          </cell>
          <cell r="G356">
            <v>-5.0000000000000044E-2</v>
          </cell>
        </row>
        <row r="357">
          <cell r="A357">
            <v>34424</v>
          </cell>
          <cell r="B357">
            <v>0.23</v>
          </cell>
          <cell r="C357">
            <v>0.33</v>
          </cell>
          <cell r="D357">
            <v>0.44</v>
          </cell>
          <cell r="E357">
            <v>34424</v>
          </cell>
          <cell r="F357">
            <v>-0.21</v>
          </cell>
          <cell r="G357">
            <v>-0.21</v>
          </cell>
        </row>
        <row r="358">
          <cell r="A358">
            <v>34431</v>
          </cell>
          <cell r="B358">
            <v>0.28000000000000003</v>
          </cell>
          <cell r="C358">
            <v>0.31</v>
          </cell>
          <cell r="D358">
            <v>0.41</v>
          </cell>
          <cell r="E358">
            <v>34431</v>
          </cell>
          <cell r="F358">
            <v>-0.12999999999999995</v>
          </cell>
          <cell r="G358">
            <v>-0.12999999999999995</v>
          </cell>
        </row>
        <row r="359">
          <cell r="A359">
            <v>34438</v>
          </cell>
          <cell r="B359">
            <v>0.28999999999999998</v>
          </cell>
          <cell r="C359">
            <v>0.23</v>
          </cell>
          <cell r="D359">
            <v>0.48</v>
          </cell>
          <cell r="E359">
            <v>34438</v>
          </cell>
          <cell r="F359">
            <v>-0.19</v>
          </cell>
          <cell r="G359">
            <v>-0.19</v>
          </cell>
        </row>
        <row r="360">
          <cell r="A360">
            <v>34445</v>
          </cell>
          <cell r="B360">
            <v>0.26</v>
          </cell>
          <cell r="C360">
            <v>0.41</v>
          </cell>
          <cell r="D360">
            <v>0.33</v>
          </cell>
          <cell r="E360">
            <v>34445</v>
          </cell>
          <cell r="F360">
            <v>-7.0000000000000007E-2</v>
          </cell>
          <cell r="G360">
            <v>-7.0000000000000007E-2</v>
          </cell>
        </row>
        <row r="361">
          <cell r="A361">
            <v>34452</v>
          </cell>
          <cell r="B361">
            <v>0.27</v>
          </cell>
          <cell r="C361">
            <v>0.35</v>
          </cell>
          <cell r="D361">
            <v>0.38</v>
          </cell>
          <cell r="E361">
            <v>34452</v>
          </cell>
          <cell r="F361">
            <v>-0.10999999999999999</v>
          </cell>
          <cell r="G361">
            <v>-0.10999999999999999</v>
          </cell>
        </row>
        <row r="362">
          <cell r="A362">
            <v>34459</v>
          </cell>
          <cell r="B362">
            <v>0.32</v>
          </cell>
          <cell r="C362">
            <v>0.32</v>
          </cell>
          <cell r="D362">
            <v>0.36</v>
          </cell>
          <cell r="E362">
            <v>34459</v>
          </cell>
          <cell r="F362">
            <v>-3.999999999999998E-2</v>
          </cell>
          <cell r="G362">
            <v>-3.999999999999998E-2</v>
          </cell>
        </row>
        <row r="363">
          <cell r="A363">
            <v>34466</v>
          </cell>
          <cell r="B363">
            <v>0.38</v>
          </cell>
          <cell r="C363">
            <v>0.32</v>
          </cell>
          <cell r="D363">
            <v>0.3</v>
          </cell>
          <cell r="E363">
            <v>34466</v>
          </cell>
          <cell r="F363">
            <v>8.0000000000000016E-2</v>
          </cell>
          <cell r="G363">
            <v>8.0000000000000016E-2</v>
          </cell>
        </row>
        <row r="364">
          <cell r="A364">
            <v>34473</v>
          </cell>
          <cell r="B364">
            <v>0.22</v>
          </cell>
          <cell r="C364">
            <v>0.36</v>
          </cell>
          <cell r="D364">
            <v>0.42</v>
          </cell>
          <cell r="E364">
            <v>34473</v>
          </cell>
          <cell r="F364">
            <v>-0.19999999999999998</v>
          </cell>
          <cell r="G364">
            <v>-0.19999999999999998</v>
          </cell>
        </row>
        <row r="365">
          <cell r="A365">
            <v>34480</v>
          </cell>
          <cell r="B365">
            <v>0.28999999999999998</v>
          </cell>
          <cell r="C365">
            <v>0.33</v>
          </cell>
          <cell r="D365">
            <v>0.38</v>
          </cell>
          <cell r="E365">
            <v>34480</v>
          </cell>
          <cell r="F365">
            <v>-9.0000000000000024E-2</v>
          </cell>
          <cell r="G365">
            <v>-9.0000000000000024E-2</v>
          </cell>
        </row>
        <row r="366">
          <cell r="A366">
            <v>34487</v>
          </cell>
          <cell r="B366">
            <v>0.39</v>
          </cell>
          <cell r="C366">
            <v>0.36</v>
          </cell>
          <cell r="D366">
            <v>0.25</v>
          </cell>
          <cell r="E366">
            <v>34487</v>
          </cell>
          <cell r="F366">
            <v>0.14000000000000001</v>
          </cell>
          <cell r="G366">
            <v>0.14000000000000001</v>
          </cell>
        </row>
        <row r="367">
          <cell r="A367">
            <v>34494</v>
          </cell>
          <cell r="B367">
            <v>0.28000000000000003</v>
          </cell>
          <cell r="C367">
            <v>0.47</v>
          </cell>
          <cell r="D367">
            <v>0.25</v>
          </cell>
          <cell r="E367">
            <v>34494</v>
          </cell>
          <cell r="F367">
            <v>3.0000000000000027E-2</v>
          </cell>
          <cell r="G367">
            <v>3.0000000000000027E-2</v>
          </cell>
        </row>
        <row r="368">
          <cell r="A368">
            <v>34501</v>
          </cell>
          <cell r="B368">
            <v>0.32</v>
          </cell>
          <cell r="C368">
            <v>0.42</v>
          </cell>
          <cell r="D368">
            <v>0.26</v>
          </cell>
          <cell r="E368">
            <v>34501</v>
          </cell>
          <cell r="F368">
            <v>0.06</v>
          </cell>
          <cell r="G368">
            <v>0.06</v>
          </cell>
        </row>
        <row r="369">
          <cell r="A369">
            <v>34508</v>
          </cell>
          <cell r="B369">
            <v>0.28999999999999998</v>
          </cell>
          <cell r="C369">
            <v>0.45</v>
          </cell>
          <cell r="D369">
            <v>0.26</v>
          </cell>
          <cell r="E369">
            <v>34508</v>
          </cell>
          <cell r="F369">
            <v>2.9999999999999971E-2</v>
          </cell>
          <cell r="G369">
            <v>2.9999999999999971E-2</v>
          </cell>
        </row>
        <row r="370">
          <cell r="A370">
            <v>34515</v>
          </cell>
          <cell r="B370">
            <v>0.32</v>
          </cell>
          <cell r="C370">
            <v>0.37</v>
          </cell>
          <cell r="D370">
            <v>0.31</v>
          </cell>
          <cell r="E370">
            <v>34515</v>
          </cell>
          <cell r="F370">
            <v>1.0000000000000009E-2</v>
          </cell>
          <cell r="G370">
            <v>1.0000000000000009E-2</v>
          </cell>
        </row>
        <row r="371">
          <cell r="A371">
            <v>34522</v>
          </cell>
          <cell r="B371">
            <v>0.28000000000000003</v>
          </cell>
          <cell r="C371">
            <v>0.32</v>
          </cell>
          <cell r="D371">
            <v>0.4</v>
          </cell>
          <cell r="E371">
            <v>34522</v>
          </cell>
          <cell r="F371">
            <v>-0.12</v>
          </cell>
          <cell r="G371">
            <v>-0.12</v>
          </cell>
        </row>
        <row r="372">
          <cell r="A372">
            <v>34529</v>
          </cell>
          <cell r="B372">
            <v>0.25</v>
          </cell>
          <cell r="C372">
            <v>0.4</v>
          </cell>
          <cell r="D372">
            <v>0.35</v>
          </cell>
          <cell r="E372">
            <v>34529</v>
          </cell>
          <cell r="F372">
            <v>-9.9999999999999978E-2</v>
          </cell>
          <cell r="G372">
            <v>-9.9999999999999978E-2</v>
          </cell>
        </row>
        <row r="373">
          <cell r="A373">
            <v>34536</v>
          </cell>
          <cell r="B373">
            <v>0.34</v>
          </cell>
          <cell r="C373">
            <v>0.38</v>
          </cell>
          <cell r="D373">
            <v>0.28000000000000003</v>
          </cell>
          <cell r="E373">
            <v>34536</v>
          </cell>
          <cell r="F373">
            <v>0.06</v>
          </cell>
          <cell r="G373">
            <v>0.06</v>
          </cell>
        </row>
        <row r="374">
          <cell r="A374">
            <v>34543</v>
          </cell>
          <cell r="B374">
            <v>0.27</v>
          </cell>
          <cell r="C374">
            <v>0.42</v>
          </cell>
          <cell r="D374">
            <v>0.31</v>
          </cell>
          <cell r="E374">
            <v>34543</v>
          </cell>
          <cell r="F374">
            <v>-3.999999999999998E-2</v>
          </cell>
          <cell r="G374">
            <v>-3.999999999999998E-2</v>
          </cell>
        </row>
        <row r="375">
          <cell r="A375">
            <v>34550</v>
          </cell>
          <cell r="B375">
            <v>0.22</v>
          </cell>
          <cell r="C375">
            <v>0.52</v>
          </cell>
          <cell r="D375">
            <v>0.26</v>
          </cell>
          <cell r="E375">
            <v>34550</v>
          </cell>
          <cell r="F375">
            <v>-4.0000000000000008E-2</v>
          </cell>
          <cell r="G375">
            <v>-4.0000000000000008E-2</v>
          </cell>
        </row>
        <row r="376">
          <cell r="A376">
            <v>34557</v>
          </cell>
          <cell r="B376">
            <v>0.34</v>
          </cell>
          <cell r="C376">
            <v>0.37</v>
          </cell>
          <cell r="D376">
            <v>0.28999999999999998</v>
          </cell>
          <cell r="E376">
            <v>34557</v>
          </cell>
          <cell r="F376">
            <v>5.0000000000000044E-2</v>
          </cell>
          <cell r="G376">
            <v>5.0000000000000044E-2</v>
          </cell>
        </row>
        <row r="377">
          <cell r="A377">
            <v>34564</v>
          </cell>
          <cell r="B377">
            <v>0.3</v>
          </cell>
          <cell r="C377">
            <v>0.4</v>
          </cell>
          <cell r="D377">
            <v>0.3</v>
          </cell>
          <cell r="E377">
            <v>34564</v>
          </cell>
          <cell r="F377">
            <v>0</v>
          </cell>
          <cell r="G377">
            <v>0</v>
          </cell>
        </row>
        <row r="378">
          <cell r="A378">
            <v>34571</v>
          </cell>
          <cell r="B378">
            <v>0.32</v>
          </cell>
          <cell r="C378">
            <v>0.39</v>
          </cell>
          <cell r="D378">
            <v>0.28999999999999998</v>
          </cell>
          <cell r="E378">
            <v>34571</v>
          </cell>
          <cell r="F378">
            <v>3.0000000000000027E-2</v>
          </cell>
          <cell r="G378">
            <v>3.0000000000000027E-2</v>
          </cell>
        </row>
        <row r="379">
          <cell r="A379">
            <v>34578</v>
          </cell>
          <cell r="B379">
            <v>0.43</v>
          </cell>
          <cell r="C379">
            <v>0.34</v>
          </cell>
          <cell r="D379">
            <v>0.23</v>
          </cell>
          <cell r="E379">
            <v>34578</v>
          </cell>
          <cell r="F379">
            <v>0.19999999999999998</v>
          </cell>
          <cell r="G379">
            <v>0.19999999999999998</v>
          </cell>
        </row>
        <row r="380">
          <cell r="A380">
            <v>34585</v>
          </cell>
          <cell r="B380">
            <v>0.47</v>
          </cell>
          <cell r="C380">
            <v>0.33</v>
          </cell>
          <cell r="D380">
            <v>0.2</v>
          </cell>
          <cell r="E380">
            <v>34585</v>
          </cell>
          <cell r="F380">
            <v>0.26999999999999996</v>
          </cell>
          <cell r="G380">
            <v>0.26999999999999996</v>
          </cell>
        </row>
        <row r="381">
          <cell r="A381">
            <v>34592</v>
          </cell>
          <cell r="B381">
            <v>0.45</v>
          </cell>
          <cell r="C381">
            <v>0.25</v>
          </cell>
          <cell r="D381">
            <v>0.3</v>
          </cell>
          <cell r="E381">
            <v>34592</v>
          </cell>
          <cell r="F381">
            <v>0.15000000000000002</v>
          </cell>
          <cell r="G381">
            <v>0.15000000000000002</v>
          </cell>
        </row>
        <row r="382">
          <cell r="A382">
            <v>34599</v>
          </cell>
          <cell r="B382">
            <v>0.37</v>
          </cell>
          <cell r="C382">
            <v>0.36</v>
          </cell>
          <cell r="D382">
            <v>0.27</v>
          </cell>
          <cell r="E382">
            <v>34599</v>
          </cell>
          <cell r="F382">
            <v>9.9999999999999978E-2</v>
          </cell>
          <cell r="G382">
            <v>9.9999999999999978E-2</v>
          </cell>
        </row>
        <row r="383">
          <cell r="A383">
            <v>34606</v>
          </cell>
          <cell r="B383">
            <v>0.38</v>
          </cell>
          <cell r="C383">
            <v>0.32</v>
          </cell>
          <cell r="D383">
            <v>0.3</v>
          </cell>
          <cell r="E383">
            <v>34606</v>
          </cell>
          <cell r="F383">
            <v>8.0000000000000016E-2</v>
          </cell>
          <cell r="G383">
            <v>8.0000000000000016E-2</v>
          </cell>
        </row>
        <row r="384">
          <cell r="A384">
            <v>34613</v>
          </cell>
          <cell r="B384">
            <v>0.33</v>
          </cell>
          <cell r="C384">
            <v>0.39</v>
          </cell>
          <cell r="D384">
            <v>0.28000000000000003</v>
          </cell>
          <cell r="E384">
            <v>34613</v>
          </cell>
          <cell r="F384">
            <v>4.9999999999999989E-2</v>
          </cell>
          <cell r="G384">
            <v>4.9999999999999989E-2</v>
          </cell>
        </row>
        <row r="385">
          <cell r="A385">
            <v>34620</v>
          </cell>
          <cell r="B385">
            <v>0.35</v>
          </cell>
          <cell r="C385">
            <v>0.39</v>
          </cell>
          <cell r="D385">
            <v>0.26</v>
          </cell>
          <cell r="E385">
            <v>34620</v>
          </cell>
          <cell r="F385">
            <v>8.9999999999999969E-2</v>
          </cell>
          <cell r="G385">
            <v>8.9999999999999969E-2</v>
          </cell>
        </row>
        <row r="386">
          <cell r="A386">
            <v>34627</v>
          </cell>
          <cell r="B386">
            <v>0.39</v>
          </cell>
          <cell r="C386">
            <v>0.33</v>
          </cell>
          <cell r="D386">
            <v>0.28000000000000003</v>
          </cell>
          <cell r="E386">
            <v>34627</v>
          </cell>
          <cell r="F386">
            <v>0.10999999999999999</v>
          </cell>
          <cell r="G386">
            <v>0.10999999999999999</v>
          </cell>
        </row>
        <row r="387">
          <cell r="A387">
            <v>34634</v>
          </cell>
          <cell r="B387">
            <v>0.43</v>
          </cell>
          <cell r="C387">
            <v>0.38</v>
          </cell>
          <cell r="D387">
            <v>0.19</v>
          </cell>
          <cell r="E387">
            <v>34634</v>
          </cell>
          <cell r="F387">
            <v>0.24</v>
          </cell>
          <cell r="G387">
            <v>0.24</v>
          </cell>
        </row>
        <row r="388">
          <cell r="A388">
            <v>34641</v>
          </cell>
          <cell r="B388">
            <v>0.4</v>
          </cell>
          <cell r="C388">
            <v>0.35</v>
          </cell>
          <cell r="D388">
            <v>0.25</v>
          </cell>
          <cell r="E388">
            <v>34641</v>
          </cell>
          <cell r="F388">
            <v>0.15000000000000002</v>
          </cell>
          <cell r="G388">
            <v>0.15000000000000002</v>
          </cell>
        </row>
        <row r="389">
          <cell r="A389">
            <v>34648</v>
          </cell>
          <cell r="B389">
            <v>0.37</v>
          </cell>
          <cell r="C389">
            <v>0.31</v>
          </cell>
          <cell r="D389">
            <v>0.32</v>
          </cell>
          <cell r="E389">
            <v>34648</v>
          </cell>
          <cell r="F389">
            <v>4.9999999999999989E-2</v>
          </cell>
          <cell r="G389">
            <v>4.9999999999999989E-2</v>
          </cell>
        </row>
        <row r="390">
          <cell r="A390">
            <v>34655</v>
          </cell>
          <cell r="B390">
            <v>0.39</v>
          </cell>
          <cell r="C390">
            <v>0.22</v>
          </cell>
          <cell r="D390">
            <v>0.39</v>
          </cell>
          <cell r="E390">
            <v>34655</v>
          </cell>
          <cell r="F390">
            <v>0</v>
          </cell>
          <cell r="G390">
            <v>0</v>
          </cell>
        </row>
        <row r="391">
          <cell r="A391">
            <v>34661</v>
          </cell>
          <cell r="B391">
            <v>0.39</v>
          </cell>
          <cell r="C391">
            <v>0.32</v>
          </cell>
          <cell r="D391">
            <v>0.28999999999999998</v>
          </cell>
          <cell r="E391">
            <v>34661</v>
          </cell>
          <cell r="F391">
            <v>0.10000000000000003</v>
          </cell>
          <cell r="G391">
            <v>0.10000000000000003</v>
          </cell>
        </row>
        <row r="392">
          <cell r="A392">
            <v>34668</v>
          </cell>
          <cell r="B392">
            <v>0.44</v>
          </cell>
          <cell r="C392">
            <v>0.3</v>
          </cell>
          <cell r="D392">
            <v>0.26</v>
          </cell>
          <cell r="E392">
            <v>34668</v>
          </cell>
          <cell r="F392">
            <v>0.18</v>
          </cell>
          <cell r="G392">
            <v>0.18</v>
          </cell>
        </row>
        <row r="393">
          <cell r="A393">
            <v>34676</v>
          </cell>
          <cell r="B393">
            <v>0.3</v>
          </cell>
          <cell r="C393">
            <v>0.35</v>
          </cell>
          <cell r="D393">
            <v>0.35</v>
          </cell>
          <cell r="E393">
            <v>34676</v>
          </cell>
          <cell r="F393">
            <v>-4.9999999999999989E-2</v>
          </cell>
          <cell r="G393">
            <v>-4.9999999999999989E-2</v>
          </cell>
        </row>
        <row r="394">
          <cell r="A394">
            <v>34683</v>
          </cell>
          <cell r="B394">
            <v>0.33</v>
          </cell>
          <cell r="C394">
            <v>0.35</v>
          </cell>
          <cell r="D394">
            <v>0.32</v>
          </cell>
          <cell r="E394">
            <v>34683</v>
          </cell>
          <cell r="F394">
            <v>1.0000000000000009E-2</v>
          </cell>
          <cell r="G394">
            <v>1.0000000000000009E-2</v>
          </cell>
        </row>
        <row r="395">
          <cell r="A395">
            <v>34690</v>
          </cell>
          <cell r="B395">
            <v>0.42</v>
          </cell>
          <cell r="C395">
            <v>0.25</v>
          </cell>
          <cell r="D395">
            <v>0.33</v>
          </cell>
          <cell r="E395">
            <v>34690</v>
          </cell>
          <cell r="F395">
            <v>8.9999999999999969E-2</v>
          </cell>
          <cell r="G395">
            <v>8.9999999999999969E-2</v>
          </cell>
        </row>
        <row r="396">
          <cell r="A396">
            <v>34697</v>
          </cell>
          <cell r="B396">
            <v>0.4</v>
          </cell>
          <cell r="C396">
            <v>0.43</v>
          </cell>
          <cell r="D396">
            <v>0.17</v>
          </cell>
          <cell r="E396">
            <v>34697</v>
          </cell>
          <cell r="F396">
            <v>0.23</v>
          </cell>
          <cell r="G396">
            <v>0.23</v>
          </cell>
        </row>
        <row r="397">
          <cell r="A397">
            <v>34704</v>
          </cell>
          <cell r="B397">
            <v>0.44</v>
          </cell>
          <cell r="C397">
            <v>0.31</v>
          </cell>
          <cell r="D397">
            <v>0.25</v>
          </cell>
          <cell r="E397">
            <v>34704</v>
          </cell>
          <cell r="F397">
            <v>0.19</v>
          </cell>
          <cell r="G397">
            <v>0.19</v>
          </cell>
        </row>
        <row r="398">
          <cell r="A398">
            <v>34711</v>
          </cell>
          <cell r="B398">
            <v>0.36</v>
          </cell>
          <cell r="C398">
            <v>0.42</v>
          </cell>
          <cell r="D398">
            <v>0.22</v>
          </cell>
          <cell r="E398">
            <v>34711</v>
          </cell>
          <cell r="F398">
            <v>0.13999999999999999</v>
          </cell>
          <cell r="G398">
            <v>0.13999999999999999</v>
          </cell>
        </row>
        <row r="399">
          <cell r="A399">
            <v>34718</v>
          </cell>
          <cell r="B399">
            <v>0.37</v>
          </cell>
          <cell r="C399">
            <v>0.39</v>
          </cell>
          <cell r="D399">
            <v>0.24</v>
          </cell>
          <cell r="E399">
            <v>34718</v>
          </cell>
          <cell r="F399">
            <v>0.13</v>
          </cell>
          <cell r="G399">
            <v>0.13</v>
          </cell>
        </row>
        <row r="400">
          <cell r="A400">
            <v>34725</v>
          </cell>
          <cell r="B400">
            <v>0.38</v>
          </cell>
          <cell r="C400">
            <v>0.37</v>
          </cell>
          <cell r="D400">
            <v>0.25</v>
          </cell>
          <cell r="E400">
            <v>34725</v>
          </cell>
          <cell r="F400">
            <v>0.13</v>
          </cell>
          <cell r="G400">
            <v>0.13</v>
          </cell>
        </row>
        <row r="401">
          <cell r="A401">
            <v>34732</v>
          </cell>
          <cell r="B401">
            <v>0.38</v>
          </cell>
          <cell r="C401">
            <v>0.37</v>
          </cell>
          <cell r="D401">
            <v>0.25</v>
          </cell>
          <cell r="E401">
            <v>34732</v>
          </cell>
          <cell r="F401">
            <v>0.13</v>
          </cell>
          <cell r="G401">
            <v>0.13</v>
          </cell>
        </row>
        <row r="402">
          <cell r="A402">
            <v>34739</v>
          </cell>
          <cell r="B402">
            <v>0.34</v>
          </cell>
          <cell r="C402">
            <v>0.43</v>
          </cell>
          <cell r="D402">
            <v>0.23</v>
          </cell>
          <cell r="E402">
            <v>34739</v>
          </cell>
          <cell r="F402">
            <v>0.11000000000000001</v>
          </cell>
          <cell r="G402">
            <v>0.11000000000000001</v>
          </cell>
        </row>
        <row r="403">
          <cell r="A403">
            <v>34746</v>
          </cell>
          <cell r="B403">
            <v>0.43</v>
          </cell>
          <cell r="C403">
            <v>0.37</v>
          </cell>
          <cell r="D403">
            <v>0.2</v>
          </cell>
          <cell r="E403">
            <v>34746</v>
          </cell>
          <cell r="F403">
            <v>0.22999999999999998</v>
          </cell>
          <cell r="G403">
            <v>0.22999999999999998</v>
          </cell>
        </row>
        <row r="404">
          <cell r="A404">
            <v>34753</v>
          </cell>
          <cell r="B404">
            <v>0.46</v>
          </cell>
          <cell r="C404">
            <v>0.37</v>
          </cell>
          <cell r="D404">
            <v>0.17</v>
          </cell>
          <cell r="E404">
            <v>34753</v>
          </cell>
          <cell r="F404">
            <v>0.29000000000000004</v>
          </cell>
          <cell r="G404">
            <v>0.29000000000000004</v>
          </cell>
        </row>
        <row r="405">
          <cell r="A405">
            <v>34760</v>
          </cell>
          <cell r="B405">
            <v>0.53</v>
          </cell>
          <cell r="C405">
            <v>0.26</v>
          </cell>
          <cell r="D405">
            <v>0.21</v>
          </cell>
          <cell r="E405">
            <v>34760</v>
          </cell>
          <cell r="F405">
            <v>0.32000000000000006</v>
          </cell>
          <cell r="G405">
            <v>0.32000000000000006</v>
          </cell>
        </row>
        <row r="406">
          <cell r="A406">
            <v>34767</v>
          </cell>
          <cell r="B406">
            <v>0.48</v>
          </cell>
          <cell r="C406">
            <v>0.34</v>
          </cell>
          <cell r="D406">
            <v>0.18</v>
          </cell>
          <cell r="E406">
            <v>34767</v>
          </cell>
          <cell r="F406">
            <v>0.3</v>
          </cell>
          <cell r="G406">
            <v>0.3</v>
          </cell>
        </row>
        <row r="407">
          <cell r="A407">
            <v>34774</v>
          </cell>
          <cell r="B407">
            <v>0.39</v>
          </cell>
          <cell r="C407">
            <v>0.41</v>
          </cell>
          <cell r="D407">
            <v>0.2</v>
          </cell>
          <cell r="E407">
            <v>34774</v>
          </cell>
          <cell r="F407">
            <v>0.19</v>
          </cell>
          <cell r="G407">
            <v>0.19</v>
          </cell>
        </row>
        <row r="408">
          <cell r="A408">
            <v>34781</v>
          </cell>
          <cell r="B408">
            <v>0.47</v>
          </cell>
          <cell r="C408">
            <v>0.3</v>
          </cell>
          <cell r="D408">
            <v>0.23</v>
          </cell>
          <cell r="E408">
            <v>34781</v>
          </cell>
          <cell r="F408">
            <v>0.23999999999999996</v>
          </cell>
          <cell r="G408">
            <v>0.23999999999999996</v>
          </cell>
        </row>
        <row r="409">
          <cell r="A409">
            <v>34788</v>
          </cell>
          <cell r="B409">
            <v>0.52</v>
          </cell>
          <cell r="C409">
            <v>0.23</v>
          </cell>
          <cell r="D409">
            <v>0.25</v>
          </cell>
          <cell r="E409">
            <v>34788</v>
          </cell>
          <cell r="F409">
            <v>0.27</v>
          </cell>
          <cell r="G409">
            <v>0.27</v>
          </cell>
        </row>
        <row r="410">
          <cell r="A410">
            <v>34795</v>
          </cell>
          <cell r="B410">
            <v>0.42</v>
          </cell>
          <cell r="C410">
            <v>0.25</v>
          </cell>
          <cell r="D410">
            <v>0.33</v>
          </cell>
          <cell r="E410">
            <v>34795</v>
          </cell>
          <cell r="F410">
            <v>8.9999999999999969E-2</v>
          </cell>
          <cell r="G410">
            <v>8.9999999999999969E-2</v>
          </cell>
        </row>
        <row r="411">
          <cell r="A411">
            <v>34802</v>
          </cell>
          <cell r="B411">
            <v>0.4</v>
          </cell>
          <cell r="C411">
            <v>0.23</v>
          </cell>
          <cell r="D411">
            <v>0.37</v>
          </cell>
          <cell r="E411">
            <v>34802</v>
          </cell>
          <cell r="F411">
            <v>3.0000000000000027E-2</v>
          </cell>
          <cell r="G411">
            <v>3.0000000000000027E-2</v>
          </cell>
        </row>
        <row r="412">
          <cell r="A412">
            <v>34809</v>
          </cell>
          <cell r="B412">
            <v>0.37</v>
          </cell>
          <cell r="C412">
            <v>0.27</v>
          </cell>
          <cell r="D412">
            <v>0.36</v>
          </cell>
          <cell r="E412">
            <v>34809</v>
          </cell>
          <cell r="F412">
            <v>1.0000000000000009E-2</v>
          </cell>
          <cell r="G412">
            <v>1.0000000000000009E-2</v>
          </cell>
        </row>
        <row r="413">
          <cell r="A413">
            <v>34816</v>
          </cell>
          <cell r="B413">
            <v>0.52</v>
          </cell>
          <cell r="C413">
            <v>0.28999999999999998</v>
          </cell>
          <cell r="D413">
            <v>0.19</v>
          </cell>
          <cell r="E413">
            <v>34816</v>
          </cell>
          <cell r="F413">
            <v>0.33</v>
          </cell>
          <cell r="G413">
            <v>0.33</v>
          </cell>
        </row>
        <row r="414">
          <cell r="A414">
            <v>34823</v>
          </cell>
          <cell r="B414">
            <v>0.42</v>
          </cell>
          <cell r="C414">
            <v>0.27</v>
          </cell>
          <cell r="D414">
            <v>0.31</v>
          </cell>
          <cell r="E414">
            <v>34823</v>
          </cell>
          <cell r="F414">
            <v>0.10999999999999999</v>
          </cell>
          <cell r="G414">
            <v>0.10999999999999999</v>
          </cell>
        </row>
        <row r="415">
          <cell r="A415">
            <v>34830</v>
          </cell>
          <cell r="B415">
            <v>0.44</v>
          </cell>
          <cell r="C415">
            <v>0.26</v>
          </cell>
          <cell r="D415">
            <v>0.3</v>
          </cell>
          <cell r="E415">
            <v>34830</v>
          </cell>
          <cell r="F415">
            <v>0.14000000000000001</v>
          </cell>
          <cell r="G415">
            <v>0.14000000000000001</v>
          </cell>
        </row>
        <row r="416">
          <cell r="A416">
            <v>34837</v>
          </cell>
          <cell r="B416">
            <v>0.42</v>
          </cell>
          <cell r="C416">
            <v>0.23</v>
          </cell>
          <cell r="D416">
            <v>0.35</v>
          </cell>
          <cell r="E416">
            <v>34837</v>
          </cell>
          <cell r="F416">
            <v>7.0000000000000007E-2</v>
          </cell>
          <cell r="G416">
            <v>7.0000000000000007E-2</v>
          </cell>
        </row>
        <row r="417">
          <cell r="A417">
            <v>34844</v>
          </cell>
          <cell r="B417">
            <v>0.44</v>
          </cell>
          <cell r="C417">
            <v>0.26</v>
          </cell>
          <cell r="D417">
            <v>0.3</v>
          </cell>
          <cell r="E417">
            <v>34844</v>
          </cell>
          <cell r="F417">
            <v>0.14000000000000001</v>
          </cell>
          <cell r="G417">
            <v>0.14000000000000001</v>
          </cell>
        </row>
        <row r="418">
          <cell r="A418">
            <v>34851</v>
          </cell>
          <cell r="B418">
            <v>0.39</v>
          </cell>
          <cell r="C418">
            <v>0.34</v>
          </cell>
          <cell r="D418">
            <v>0.27</v>
          </cell>
          <cell r="E418">
            <v>34851</v>
          </cell>
          <cell r="F418">
            <v>0.12</v>
          </cell>
          <cell r="G418">
            <v>0.12</v>
          </cell>
        </row>
        <row r="419">
          <cell r="A419">
            <v>34858</v>
          </cell>
          <cell r="B419">
            <v>0.44</v>
          </cell>
          <cell r="C419">
            <v>0.25</v>
          </cell>
          <cell r="D419">
            <v>0.31</v>
          </cell>
          <cell r="E419">
            <v>34858</v>
          </cell>
          <cell r="F419">
            <v>0.13</v>
          </cell>
          <cell r="G419">
            <v>0.13</v>
          </cell>
        </row>
        <row r="420">
          <cell r="A420">
            <v>34865</v>
          </cell>
          <cell r="B420">
            <v>0.36</v>
          </cell>
          <cell r="C420">
            <v>0.31</v>
          </cell>
          <cell r="D420">
            <v>0.33</v>
          </cell>
          <cell r="E420">
            <v>34865</v>
          </cell>
          <cell r="F420">
            <v>2.9999999999999971E-2</v>
          </cell>
          <cell r="G420">
            <v>2.9999999999999971E-2</v>
          </cell>
        </row>
        <row r="421">
          <cell r="A421">
            <v>34872</v>
          </cell>
          <cell r="B421">
            <v>0.48</v>
          </cell>
          <cell r="C421">
            <v>0.21</v>
          </cell>
          <cell r="D421">
            <v>0.31</v>
          </cell>
          <cell r="E421">
            <v>34872</v>
          </cell>
          <cell r="F421">
            <v>0.16999999999999998</v>
          </cell>
          <cell r="G421">
            <v>0.16999999999999998</v>
          </cell>
        </row>
        <row r="422">
          <cell r="A422">
            <v>34879</v>
          </cell>
          <cell r="B422">
            <v>0.35</v>
          </cell>
          <cell r="C422">
            <v>0.28000000000000003</v>
          </cell>
          <cell r="D422">
            <v>0.37</v>
          </cell>
          <cell r="E422">
            <v>34879</v>
          </cell>
          <cell r="F422">
            <v>-2.0000000000000018E-2</v>
          </cell>
          <cell r="G422">
            <v>-2.0000000000000018E-2</v>
          </cell>
        </row>
        <row r="423">
          <cell r="A423">
            <v>34886</v>
          </cell>
          <cell r="B423">
            <v>0.35</v>
          </cell>
          <cell r="C423">
            <v>0.34</v>
          </cell>
          <cell r="D423">
            <v>0.31</v>
          </cell>
          <cell r="E423">
            <v>34886</v>
          </cell>
          <cell r="F423">
            <v>3.999999999999998E-2</v>
          </cell>
          <cell r="G423">
            <v>3.999999999999998E-2</v>
          </cell>
        </row>
        <row r="424">
          <cell r="A424">
            <v>34893</v>
          </cell>
          <cell r="B424">
            <v>0.44</v>
          </cell>
          <cell r="C424">
            <v>0.18</v>
          </cell>
          <cell r="D424">
            <v>0.38</v>
          </cell>
          <cell r="E424">
            <v>34893</v>
          </cell>
          <cell r="F424">
            <v>0.06</v>
          </cell>
          <cell r="G424">
            <v>0.06</v>
          </cell>
        </row>
        <row r="425">
          <cell r="A425">
            <v>34900</v>
          </cell>
          <cell r="B425">
            <v>0.43</v>
          </cell>
          <cell r="C425">
            <v>0.3</v>
          </cell>
          <cell r="D425">
            <v>0.27</v>
          </cell>
          <cell r="E425">
            <v>34900</v>
          </cell>
          <cell r="F425">
            <v>0.15999999999999998</v>
          </cell>
          <cell r="G425">
            <v>0.15999999999999998</v>
          </cell>
        </row>
        <row r="426">
          <cell r="A426">
            <v>34907</v>
          </cell>
          <cell r="B426">
            <v>0.41</v>
          </cell>
          <cell r="C426">
            <v>0.26</v>
          </cell>
          <cell r="D426">
            <v>0.33</v>
          </cell>
          <cell r="E426">
            <v>34907</v>
          </cell>
          <cell r="F426">
            <v>7.999999999999996E-2</v>
          </cell>
          <cell r="G426">
            <v>7.999999999999996E-2</v>
          </cell>
        </row>
        <row r="427">
          <cell r="A427">
            <v>34914</v>
          </cell>
          <cell r="B427">
            <v>0.38</v>
          </cell>
          <cell r="C427">
            <v>0.34</v>
          </cell>
          <cell r="D427">
            <v>0.28000000000000003</v>
          </cell>
          <cell r="E427">
            <v>34914</v>
          </cell>
          <cell r="F427">
            <v>9.9999999999999978E-2</v>
          </cell>
          <cell r="G427">
            <v>9.9999999999999978E-2</v>
          </cell>
        </row>
        <row r="428">
          <cell r="A428">
            <v>34921</v>
          </cell>
          <cell r="B428">
            <v>0.4</v>
          </cell>
          <cell r="C428">
            <v>0.3</v>
          </cell>
          <cell r="D428">
            <v>0.3</v>
          </cell>
          <cell r="E428">
            <v>34921</v>
          </cell>
          <cell r="F428">
            <v>0.10000000000000003</v>
          </cell>
          <cell r="G428">
            <v>0.10000000000000003</v>
          </cell>
        </row>
        <row r="429">
          <cell r="A429">
            <v>34928</v>
          </cell>
          <cell r="B429">
            <v>0.36</v>
          </cell>
          <cell r="C429">
            <v>0.43</v>
          </cell>
          <cell r="D429">
            <v>0.21</v>
          </cell>
          <cell r="E429">
            <v>34928</v>
          </cell>
          <cell r="F429">
            <v>0.15</v>
          </cell>
          <cell r="G429">
            <v>0.15</v>
          </cell>
        </row>
        <row r="430">
          <cell r="A430">
            <v>34935</v>
          </cell>
          <cell r="B430">
            <v>0.35</v>
          </cell>
          <cell r="C430">
            <v>0.28000000000000003</v>
          </cell>
          <cell r="D430">
            <v>0.37</v>
          </cell>
          <cell r="E430">
            <v>34935</v>
          </cell>
          <cell r="F430">
            <v>-2.0000000000000018E-2</v>
          </cell>
          <cell r="G430">
            <v>-2.0000000000000018E-2</v>
          </cell>
        </row>
        <row r="431">
          <cell r="A431">
            <v>34942</v>
          </cell>
          <cell r="B431">
            <v>0.38</v>
          </cell>
          <cell r="C431">
            <v>0.42</v>
          </cell>
          <cell r="D431">
            <v>0.2</v>
          </cell>
          <cell r="E431">
            <v>34942</v>
          </cell>
          <cell r="F431">
            <v>0.18</v>
          </cell>
          <cell r="G431">
            <v>0.18</v>
          </cell>
        </row>
        <row r="432">
          <cell r="A432">
            <v>34949</v>
          </cell>
          <cell r="B432">
            <v>0.37</v>
          </cell>
          <cell r="C432">
            <v>0.36</v>
          </cell>
          <cell r="D432">
            <v>0.27</v>
          </cell>
          <cell r="E432">
            <v>34949</v>
          </cell>
          <cell r="F432">
            <v>9.9999999999999978E-2</v>
          </cell>
          <cell r="G432">
            <v>9.9999999999999978E-2</v>
          </cell>
        </row>
        <row r="433">
          <cell r="A433">
            <v>34956</v>
          </cell>
          <cell r="B433">
            <v>0.46</v>
          </cell>
          <cell r="C433">
            <v>0.32</v>
          </cell>
          <cell r="D433">
            <v>0.22</v>
          </cell>
          <cell r="E433">
            <v>34956</v>
          </cell>
          <cell r="F433">
            <v>0.24000000000000002</v>
          </cell>
          <cell r="G433">
            <v>0.24000000000000002</v>
          </cell>
        </row>
        <row r="434">
          <cell r="A434">
            <v>34963</v>
          </cell>
          <cell r="B434">
            <v>0.46</v>
          </cell>
          <cell r="C434">
            <v>0.25</v>
          </cell>
          <cell r="D434">
            <v>0.28999999999999998</v>
          </cell>
          <cell r="E434">
            <v>34963</v>
          </cell>
          <cell r="F434">
            <v>0.17000000000000004</v>
          </cell>
          <cell r="G434">
            <v>0.17000000000000004</v>
          </cell>
        </row>
        <row r="435">
          <cell r="A435">
            <v>34970</v>
          </cell>
          <cell r="B435">
            <v>0.42</v>
          </cell>
          <cell r="C435">
            <v>0.27</v>
          </cell>
          <cell r="D435">
            <v>0.31</v>
          </cell>
          <cell r="E435">
            <v>34970</v>
          </cell>
          <cell r="F435">
            <v>0.10999999999999999</v>
          </cell>
          <cell r="G435">
            <v>0.10999999999999999</v>
          </cell>
        </row>
        <row r="436">
          <cell r="A436">
            <v>34977</v>
          </cell>
          <cell r="B436">
            <v>0.39</v>
          </cell>
          <cell r="C436">
            <v>0.37</v>
          </cell>
          <cell r="D436">
            <v>0.24</v>
          </cell>
          <cell r="E436">
            <v>34977</v>
          </cell>
          <cell r="F436">
            <v>0.15000000000000002</v>
          </cell>
          <cell r="G436">
            <v>0.15000000000000002</v>
          </cell>
        </row>
        <row r="437">
          <cell r="A437">
            <v>34984</v>
          </cell>
          <cell r="B437">
            <v>0.41</v>
          </cell>
          <cell r="C437">
            <v>0.3</v>
          </cell>
          <cell r="D437">
            <v>0.28999999999999998</v>
          </cell>
          <cell r="E437">
            <v>34984</v>
          </cell>
          <cell r="F437">
            <v>0.12</v>
          </cell>
          <cell r="G437">
            <v>0.12</v>
          </cell>
        </row>
        <row r="438">
          <cell r="A438">
            <v>34991</v>
          </cell>
          <cell r="B438">
            <v>0.47</v>
          </cell>
          <cell r="C438">
            <v>0.32</v>
          </cell>
          <cell r="D438">
            <v>0.21</v>
          </cell>
          <cell r="E438">
            <v>34991</v>
          </cell>
          <cell r="F438">
            <v>0.26</v>
          </cell>
          <cell r="G438">
            <v>0.26</v>
          </cell>
        </row>
        <row r="439">
          <cell r="A439">
            <v>34998</v>
          </cell>
          <cell r="B439">
            <v>0.46</v>
          </cell>
          <cell r="C439">
            <v>0.33</v>
          </cell>
          <cell r="D439">
            <v>0.21</v>
          </cell>
          <cell r="E439">
            <v>34998</v>
          </cell>
          <cell r="F439">
            <v>0.25</v>
          </cell>
          <cell r="G439">
            <v>0.25</v>
          </cell>
        </row>
        <row r="440">
          <cell r="A440">
            <v>35005</v>
          </cell>
          <cell r="B440">
            <v>0.47</v>
          </cell>
          <cell r="C440">
            <v>0.34</v>
          </cell>
          <cell r="D440">
            <v>0.19</v>
          </cell>
          <cell r="E440">
            <v>35005</v>
          </cell>
          <cell r="F440">
            <v>0.27999999999999997</v>
          </cell>
          <cell r="G440">
            <v>0.27999999999999997</v>
          </cell>
        </row>
        <row r="441">
          <cell r="A441">
            <v>35012</v>
          </cell>
          <cell r="B441">
            <v>0.49</v>
          </cell>
          <cell r="C441">
            <v>0.35</v>
          </cell>
          <cell r="D441">
            <v>0.16</v>
          </cell>
          <cell r="E441">
            <v>35012</v>
          </cell>
          <cell r="F441">
            <v>0.32999999999999996</v>
          </cell>
          <cell r="G441">
            <v>0.32999999999999996</v>
          </cell>
        </row>
        <row r="442">
          <cell r="A442">
            <v>35019</v>
          </cell>
          <cell r="B442">
            <v>0.46</v>
          </cell>
          <cell r="C442">
            <v>0.31</v>
          </cell>
          <cell r="D442">
            <v>0.23</v>
          </cell>
          <cell r="E442">
            <v>35019</v>
          </cell>
          <cell r="F442">
            <v>0.23</v>
          </cell>
          <cell r="G442">
            <v>0.23</v>
          </cell>
        </row>
        <row r="443">
          <cell r="A443">
            <v>35025</v>
          </cell>
          <cell r="B443">
            <v>0.48</v>
          </cell>
          <cell r="C443">
            <v>0.18</v>
          </cell>
          <cell r="D443">
            <v>0.34</v>
          </cell>
          <cell r="E443">
            <v>35025</v>
          </cell>
          <cell r="F443">
            <v>0.13999999999999996</v>
          </cell>
          <cell r="G443">
            <v>0.13999999999999996</v>
          </cell>
        </row>
        <row r="444">
          <cell r="A444">
            <v>35033</v>
          </cell>
          <cell r="B444">
            <v>0.51</v>
          </cell>
          <cell r="C444">
            <v>0.3</v>
          </cell>
          <cell r="D444">
            <v>0.19</v>
          </cell>
          <cell r="E444">
            <v>35033</v>
          </cell>
          <cell r="F444">
            <v>0.32</v>
          </cell>
          <cell r="G444">
            <v>0.32</v>
          </cell>
        </row>
        <row r="445">
          <cell r="A445">
            <v>35040</v>
          </cell>
          <cell r="B445">
            <v>0.48</v>
          </cell>
          <cell r="C445">
            <v>0.28000000000000003</v>
          </cell>
          <cell r="D445">
            <v>0.24</v>
          </cell>
          <cell r="E445">
            <v>35040</v>
          </cell>
          <cell r="F445">
            <v>0.24</v>
          </cell>
          <cell r="G445">
            <v>0.24</v>
          </cell>
        </row>
        <row r="446">
          <cell r="A446">
            <v>35047</v>
          </cell>
          <cell r="B446">
            <v>0.51</v>
          </cell>
          <cell r="C446">
            <v>0.23</v>
          </cell>
          <cell r="D446">
            <v>0.26</v>
          </cell>
          <cell r="E446">
            <v>35047</v>
          </cell>
          <cell r="F446">
            <v>0.25</v>
          </cell>
          <cell r="G446">
            <v>0.25</v>
          </cell>
        </row>
        <row r="447">
          <cell r="A447">
            <v>35054</v>
          </cell>
          <cell r="B447">
            <v>0.48</v>
          </cell>
          <cell r="C447">
            <v>0.28000000000000003</v>
          </cell>
          <cell r="D447">
            <v>0.24</v>
          </cell>
          <cell r="E447">
            <v>35054</v>
          </cell>
          <cell r="F447">
            <v>0.24</v>
          </cell>
          <cell r="G447">
            <v>0.24</v>
          </cell>
        </row>
        <row r="448">
          <cell r="A448">
            <v>35061</v>
          </cell>
          <cell r="B448">
            <v>0.46</v>
          </cell>
          <cell r="C448">
            <v>0.34</v>
          </cell>
          <cell r="D448">
            <v>0.2</v>
          </cell>
          <cell r="E448">
            <v>35061</v>
          </cell>
          <cell r="F448">
            <v>0.26</v>
          </cell>
          <cell r="G448">
            <v>0.26</v>
          </cell>
        </row>
        <row r="449">
          <cell r="A449">
            <v>35068</v>
          </cell>
          <cell r="B449">
            <v>0.55000000000000004</v>
          </cell>
          <cell r="C449">
            <v>0.18</v>
          </cell>
          <cell r="D449">
            <v>0.27</v>
          </cell>
          <cell r="E449">
            <v>35068</v>
          </cell>
          <cell r="F449">
            <v>0.28000000000000003</v>
          </cell>
          <cell r="G449">
            <v>0.28000000000000003</v>
          </cell>
        </row>
        <row r="450">
          <cell r="A450">
            <v>35075</v>
          </cell>
          <cell r="B450" t="e">
            <v>#N/A</v>
          </cell>
          <cell r="C450" t="e">
            <v>#N/A</v>
          </cell>
          <cell r="D450" t="e">
            <v>#N/A</v>
          </cell>
          <cell r="E450">
            <v>35075</v>
          </cell>
          <cell r="F450" t="e">
            <v>#N/A</v>
          </cell>
          <cell r="G450" t="e">
            <v>#N/A</v>
          </cell>
        </row>
        <row r="451">
          <cell r="A451">
            <v>35082</v>
          </cell>
          <cell r="B451">
            <v>0.42</v>
          </cell>
          <cell r="C451">
            <v>0.28999999999999998</v>
          </cell>
          <cell r="D451">
            <v>0.28999999999999998</v>
          </cell>
          <cell r="E451">
            <v>35082</v>
          </cell>
          <cell r="F451">
            <v>0.13</v>
          </cell>
          <cell r="G451">
            <v>0.13</v>
          </cell>
        </row>
        <row r="452">
          <cell r="A452">
            <v>35089</v>
          </cell>
          <cell r="B452">
            <v>0.36</v>
          </cell>
          <cell r="C452">
            <v>0.4</v>
          </cell>
          <cell r="D452">
            <v>0.24</v>
          </cell>
          <cell r="E452">
            <v>35089</v>
          </cell>
          <cell r="F452">
            <v>0.12</v>
          </cell>
          <cell r="G452">
            <v>0.12</v>
          </cell>
        </row>
        <row r="453">
          <cell r="A453">
            <v>35096</v>
          </cell>
          <cell r="B453">
            <v>0.54</v>
          </cell>
          <cell r="C453">
            <v>0.31</v>
          </cell>
          <cell r="D453">
            <v>0.15</v>
          </cell>
          <cell r="E453">
            <v>35096</v>
          </cell>
          <cell r="F453">
            <v>0.39</v>
          </cell>
          <cell r="G453">
            <v>0.39</v>
          </cell>
        </row>
        <row r="454">
          <cell r="A454">
            <v>35103</v>
          </cell>
          <cell r="B454">
            <v>0.53</v>
          </cell>
          <cell r="C454">
            <v>0.31</v>
          </cell>
          <cell r="D454">
            <v>0.16</v>
          </cell>
          <cell r="E454">
            <v>35103</v>
          </cell>
          <cell r="F454">
            <v>0.37</v>
          </cell>
          <cell r="G454">
            <v>0.37</v>
          </cell>
        </row>
        <row r="455">
          <cell r="A455">
            <v>35110</v>
          </cell>
          <cell r="B455">
            <v>0.54</v>
          </cell>
          <cell r="C455">
            <v>0.21</v>
          </cell>
          <cell r="D455">
            <v>0.25</v>
          </cell>
          <cell r="E455">
            <v>35110</v>
          </cell>
          <cell r="F455">
            <v>0.29000000000000004</v>
          </cell>
          <cell r="G455">
            <v>0.29000000000000004</v>
          </cell>
        </row>
        <row r="456">
          <cell r="A456">
            <v>35117</v>
          </cell>
          <cell r="B456">
            <v>0.49</v>
          </cell>
          <cell r="C456">
            <v>0.22</v>
          </cell>
          <cell r="D456">
            <v>0.28999999999999998</v>
          </cell>
          <cell r="E456">
            <v>35117</v>
          </cell>
          <cell r="F456">
            <v>0.2</v>
          </cell>
          <cell r="G456">
            <v>0.2</v>
          </cell>
        </row>
        <row r="457">
          <cell r="A457">
            <v>35124</v>
          </cell>
          <cell r="B457">
            <v>0.45</v>
          </cell>
          <cell r="C457">
            <v>0.28000000000000003</v>
          </cell>
          <cell r="D457">
            <v>0.27</v>
          </cell>
          <cell r="E457">
            <v>35124</v>
          </cell>
          <cell r="F457">
            <v>0.18</v>
          </cell>
          <cell r="G457">
            <v>0.18</v>
          </cell>
        </row>
        <row r="458">
          <cell r="A458">
            <v>35131</v>
          </cell>
          <cell r="B458">
            <v>0.44</v>
          </cell>
          <cell r="C458">
            <v>0.28000000000000003</v>
          </cell>
          <cell r="D458">
            <v>0.28000000000000003</v>
          </cell>
          <cell r="E458">
            <v>35131</v>
          </cell>
          <cell r="F458">
            <v>0.15999999999999998</v>
          </cell>
          <cell r="G458">
            <v>0.15999999999999998</v>
          </cell>
        </row>
        <row r="459">
          <cell r="A459">
            <v>35138</v>
          </cell>
          <cell r="B459">
            <v>0.36</v>
          </cell>
          <cell r="C459">
            <v>0.35</v>
          </cell>
          <cell r="D459">
            <v>0.28999999999999998</v>
          </cell>
          <cell r="E459">
            <v>35138</v>
          </cell>
          <cell r="F459">
            <v>7.0000000000000007E-2</v>
          </cell>
          <cell r="G459">
            <v>7.0000000000000007E-2</v>
          </cell>
        </row>
        <row r="460">
          <cell r="A460">
            <v>35145</v>
          </cell>
          <cell r="B460">
            <v>0.47</v>
          </cell>
          <cell r="C460">
            <v>0.31</v>
          </cell>
          <cell r="D460">
            <v>0.22</v>
          </cell>
          <cell r="E460">
            <v>35145</v>
          </cell>
          <cell r="F460">
            <v>0.24999999999999997</v>
          </cell>
          <cell r="G460">
            <v>0.24999999999999997</v>
          </cell>
        </row>
        <row r="461">
          <cell r="A461">
            <v>35152</v>
          </cell>
          <cell r="B461">
            <v>0.45</v>
          </cell>
          <cell r="C461">
            <v>0.31</v>
          </cell>
          <cell r="D461">
            <v>0.24</v>
          </cell>
          <cell r="E461">
            <v>35152</v>
          </cell>
          <cell r="F461">
            <v>0.21000000000000002</v>
          </cell>
          <cell r="G461">
            <v>0.21000000000000002</v>
          </cell>
        </row>
        <row r="462">
          <cell r="A462">
            <v>35159</v>
          </cell>
          <cell r="B462">
            <v>0.4</v>
          </cell>
          <cell r="C462">
            <v>0.43</v>
          </cell>
          <cell r="D462">
            <v>0.17</v>
          </cell>
          <cell r="E462">
            <v>35159</v>
          </cell>
          <cell r="F462">
            <v>0.23</v>
          </cell>
          <cell r="G462">
            <v>0.23</v>
          </cell>
        </row>
        <row r="463">
          <cell r="A463">
            <v>35166</v>
          </cell>
          <cell r="B463">
            <v>0.4</v>
          </cell>
          <cell r="C463">
            <v>0.42</v>
          </cell>
          <cell r="D463">
            <v>0.18</v>
          </cell>
          <cell r="E463">
            <v>35166</v>
          </cell>
          <cell r="F463">
            <v>0.22000000000000003</v>
          </cell>
          <cell r="G463">
            <v>0.22000000000000003</v>
          </cell>
        </row>
        <row r="464">
          <cell r="A464">
            <v>35173</v>
          </cell>
          <cell r="B464">
            <v>0.36</v>
          </cell>
          <cell r="C464">
            <v>0.38</v>
          </cell>
          <cell r="D464">
            <v>0.26</v>
          </cell>
          <cell r="E464">
            <v>35173</v>
          </cell>
          <cell r="F464">
            <v>9.9999999999999978E-2</v>
          </cell>
          <cell r="G464">
            <v>9.9999999999999978E-2</v>
          </cell>
        </row>
        <row r="465">
          <cell r="A465">
            <v>35180</v>
          </cell>
          <cell r="B465">
            <v>0.28000000000000003</v>
          </cell>
          <cell r="C465">
            <v>0.4</v>
          </cell>
          <cell r="D465">
            <v>0.32</v>
          </cell>
          <cell r="E465">
            <v>35180</v>
          </cell>
          <cell r="F465">
            <v>-3.999999999999998E-2</v>
          </cell>
          <cell r="G465">
            <v>-3.999999999999998E-2</v>
          </cell>
        </row>
        <row r="466">
          <cell r="A466">
            <v>35187</v>
          </cell>
          <cell r="B466">
            <v>0.48</v>
          </cell>
          <cell r="C466">
            <v>0.31</v>
          </cell>
          <cell r="D466">
            <v>0.21</v>
          </cell>
          <cell r="E466">
            <v>35187</v>
          </cell>
          <cell r="F466">
            <v>0.27</v>
          </cell>
          <cell r="G466">
            <v>0.27</v>
          </cell>
        </row>
        <row r="467">
          <cell r="A467">
            <v>35194</v>
          </cell>
          <cell r="B467">
            <v>0.46</v>
          </cell>
          <cell r="C467">
            <v>0.38</v>
          </cell>
          <cell r="D467">
            <v>0.16</v>
          </cell>
          <cell r="E467">
            <v>35194</v>
          </cell>
          <cell r="F467">
            <v>0.30000000000000004</v>
          </cell>
          <cell r="G467">
            <v>0.30000000000000004</v>
          </cell>
        </row>
        <row r="468">
          <cell r="A468">
            <v>35201</v>
          </cell>
          <cell r="B468">
            <v>0.37</v>
          </cell>
          <cell r="C468">
            <v>0.4</v>
          </cell>
          <cell r="D468">
            <v>0.23</v>
          </cell>
          <cell r="E468">
            <v>35201</v>
          </cell>
          <cell r="F468">
            <v>0.13999999999999999</v>
          </cell>
          <cell r="G468">
            <v>0.13999999999999999</v>
          </cell>
        </row>
        <row r="469">
          <cell r="A469">
            <v>35208</v>
          </cell>
          <cell r="B469">
            <v>0.51</v>
          </cell>
          <cell r="C469">
            <v>0.35</v>
          </cell>
          <cell r="D469">
            <v>0.14000000000000001</v>
          </cell>
          <cell r="E469">
            <v>35208</v>
          </cell>
          <cell r="F469">
            <v>0.37</v>
          </cell>
          <cell r="G469">
            <v>0.37</v>
          </cell>
        </row>
        <row r="470">
          <cell r="A470">
            <v>35215</v>
          </cell>
          <cell r="B470">
            <v>0.61</v>
          </cell>
          <cell r="C470">
            <v>0.28999999999999998</v>
          </cell>
          <cell r="D470">
            <v>0.1</v>
          </cell>
          <cell r="E470">
            <v>35215</v>
          </cell>
          <cell r="F470">
            <v>0.51</v>
          </cell>
          <cell r="G470">
            <v>0.51</v>
          </cell>
        </row>
        <row r="471">
          <cell r="A471">
            <v>35222</v>
          </cell>
          <cell r="B471">
            <v>0.47</v>
          </cell>
          <cell r="C471">
            <v>0.28000000000000003</v>
          </cell>
          <cell r="D471">
            <v>0.25</v>
          </cell>
          <cell r="E471">
            <v>35222</v>
          </cell>
          <cell r="F471">
            <v>0.21999999999999997</v>
          </cell>
          <cell r="G471">
            <v>0.21999999999999997</v>
          </cell>
        </row>
        <row r="472">
          <cell r="A472">
            <v>35229</v>
          </cell>
          <cell r="B472">
            <v>0.49</v>
          </cell>
          <cell r="C472">
            <v>0.28000000000000003</v>
          </cell>
          <cell r="D472">
            <v>0.23</v>
          </cell>
          <cell r="E472">
            <v>35229</v>
          </cell>
          <cell r="F472">
            <v>0.26</v>
          </cell>
          <cell r="G472">
            <v>0.26</v>
          </cell>
        </row>
        <row r="473">
          <cell r="A473">
            <v>35236</v>
          </cell>
          <cell r="B473">
            <v>0.42</v>
          </cell>
          <cell r="C473">
            <v>0.32</v>
          </cell>
          <cell r="D473">
            <v>0.26</v>
          </cell>
          <cell r="E473">
            <v>35236</v>
          </cell>
          <cell r="F473">
            <v>0.15999999999999998</v>
          </cell>
          <cell r="G473">
            <v>0.15999999999999998</v>
          </cell>
        </row>
        <row r="474">
          <cell r="A474">
            <v>35243</v>
          </cell>
          <cell r="B474">
            <v>0.42</v>
          </cell>
          <cell r="C474">
            <v>0.41</v>
          </cell>
          <cell r="D474">
            <v>0.17</v>
          </cell>
          <cell r="E474">
            <v>35243</v>
          </cell>
          <cell r="F474">
            <v>0.24999999999999997</v>
          </cell>
          <cell r="G474">
            <v>0.24999999999999997</v>
          </cell>
        </row>
        <row r="475">
          <cell r="A475">
            <v>35249</v>
          </cell>
          <cell r="B475">
            <v>0.32</v>
          </cell>
          <cell r="C475">
            <v>0.44</v>
          </cell>
          <cell r="D475">
            <v>0.24</v>
          </cell>
          <cell r="E475">
            <v>35249</v>
          </cell>
          <cell r="F475">
            <v>8.0000000000000016E-2</v>
          </cell>
          <cell r="G475">
            <v>8.0000000000000016E-2</v>
          </cell>
        </row>
        <row r="476">
          <cell r="A476">
            <v>35257</v>
          </cell>
          <cell r="B476">
            <v>0.4</v>
          </cell>
          <cell r="C476">
            <v>0.35</v>
          </cell>
          <cell r="D476">
            <v>0.25</v>
          </cell>
          <cell r="E476">
            <v>35257</v>
          </cell>
          <cell r="F476">
            <v>0.15000000000000002</v>
          </cell>
          <cell r="G476">
            <v>0.15000000000000002</v>
          </cell>
        </row>
        <row r="477">
          <cell r="A477">
            <v>35264</v>
          </cell>
          <cell r="B477">
            <v>0.28999999999999998</v>
          </cell>
          <cell r="C477">
            <v>0.45</v>
          </cell>
          <cell r="D477">
            <v>0.26</v>
          </cell>
          <cell r="E477">
            <v>35264</v>
          </cell>
          <cell r="F477">
            <v>2.9999999999999971E-2</v>
          </cell>
          <cell r="G477">
            <v>2.9999999999999971E-2</v>
          </cell>
        </row>
        <row r="478">
          <cell r="A478">
            <v>35271</v>
          </cell>
          <cell r="B478">
            <v>0.3</v>
          </cell>
          <cell r="C478">
            <v>0.32</v>
          </cell>
          <cell r="D478">
            <v>0.38</v>
          </cell>
          <cell r="E478">
            <v>35271</v>
          </cell>
          <cell r="F478">
            <v>-8.0000000000000016E-2</v>
          </cell>
          <cell r="G478">
            <v>-8.0000000000000016E-2</v>
          </cell>
        </row>
        <row r="479">
          <cell r="A479">
            <v>35278</v>
          </cell>
          <cell r="B479">
            <v>0.28999999999999998</v>
          </cell>
          <cell r="C479">
            <v>0.38</v>
          </cell>
          <cell r="D479">
            <v>0.33</v>
          </cell>
          <cell r="E479">
            <v>35278</v>
          </cell>
          <cell r="F479">
            <v>-4.0000000000000036E-2</v>
          </cell>
          <cell r="G479">
            <v>-4.0000000000000036E-2</v>
          </cell>
        </row>
        <row r="480">
          <cell r="A480">
            <v>35285</v>
          </cell>
          <cell r="B480">
            <v>0.27</v>
          </cell>
          <cell r="C480">
            <v>0.42</v>
          </cell>
          <cell r="D480">
            <v>0.31</v>
          </cell>
          <cell r="E480">
            <v>35285</v>
          </cell>
          <cell r="F480">
            <v>-3.999999999999998E-2</v>
          </cell>
          <cell r="G480">
            <v>-3.999999999999998E-2</v>
          </cell>
        </row>
        <row r="481">
          <cell r="A481">
            <v>35292</v>
          </cell>
          <cell r="B481">
            <v>0.43</v>
          </cell>
          <cell r="C481">
            <v>0.37</v>
          </cell>
          <cell r="D481">
            <v>0.2</v>
          </cell>
          <cell r="E481">
            <v>35292</v>
          </cell>
          <cell r="F481">
            <v>0.22999999999999998</v>
          </cell>
          <cell r="G481">
            <v>0.22999999999999998</v>
          </cell>
        </row>
        <row r="482">
          <cell r="A482">
            <v>35299</v>
          </cell>
          <cell r="B482">
            <v>0.28000000000000003</v>
          </cell>
          <cell r="C482">
            <v>0.46</v>
          </cell>
          <cell r="D482">
            <v>0.26</v>
          </cell>
          <cell r="E482">
            <v>35299</v>
          </cell>
          <cell r="F482">
            <v>2.0000000000000018E-2</v>
          </cell>
          <cell r="G482">
            <v>2.0000000000000018E-2</v>
          </cell>
        </row>
        <row r="483">
          <cell r="A483">
            <v>35306</v>
          </cell>
          <cell r="B483">
            <v>0.28000000000000003</v>
          </cell>
          <cell r="C483">
            <v>0.43</v>
          </cell>
          <cell r="D483">
            <v>0.28999999999999998</v>
          </cell>
          <cell r="E483">
            <v>35306</v>
          </cell>
          <cell r="F483">
            <v>-9.9999999999999534E-3</v>
          </cell>
          <cell r="G483">
            <v>-9.9999999999999534E-3</v>
          </cell>
        </row>
        <row r="484">
          <cell r="A484">
            <v>35313</v>
          </cell>
          <cell r="B484">
            <v>0.28999999999999998</v>
          </cell>
          <cell r="C484">
            <v>0.35</v>
          </cell>
          <cell r="D484">
            <v>0.36</v>
          </cell>
          <cell r="E484">
            <v>35313</v>
          </cell>
          <cell r="F484">
            <v>-7.0000000000000007E-2</v>
          </cell>
          <cell r="G484">
            <v>-7.0000000000000007E-2</v>
          </cell>
        </row>
        <row r="485">
          <cell r="A485">
            <v>35320</v>
          </cell>
          <cell r="B485">
            <v>0.26</v>
          </cell>
          <cell r="C485">
            <v>0.46</v>
          </cell>
          <cell r="D485">
            <v>0.28000000000000003</v>
          </cell>
          <cell r="E485">
            <v>35320</v>
          </cell>
          <cell r="F485">
            <v>-2.0000000000000018E-2</v>
          </cell>
          <cell r="G485">
            <v>-2.0000000000000018E-2</v>
          </cell>
        </row>
        <row r="486">
          <cell r="A486">
            <v>35327</v>
          </cell>
          <cell r="B486">
            <v>0.28000000000000003</v>
          </cell>
          <cell r="C486">
            <v>0.41</v>
          </cell>
          <cell r="D486">
            <v>0.31</v>
          </cell>
          <cell r="E486">
            <v>35327</v>
          </cell>
          <cell r="F486">
            <v>-2.9999999999999971E-2</v>
          </cell>
          <cell r="G486">
            <v>-2.9999999999999971E-2</v>
          </cell>
        </row>
        <row r="487">
          <cell r="A487">
            <v>35334</v>
          </cell>
          <cell r="B487">
            <v>0.34</v>
          </cell>
          <cell r="C487">
            <v>0.39</v>
          </cell>
          <cell r="D487">
            <v>0.27</v>
          </cell>
          <cell r="E487">
            <v>35334</v>
          </cell>
          <cell r="F487">
            <v>7.0000000000000007E-2</v>
          </cell>
          <cell r="G487">
            <v>7.0000000000000007E-2</v>
          </cell>
        </row>
        <row r="488">
          <cell r="A488">
            <v>35341</v>
          </cell>
          <cell r="B488">
            <v>0.4</v>
          </cell>
          <cell r="C488">
            <v>0.31</v>
          </cell>
          <cell r="D488">
            <v>0.28999999999999998</v>
          </cell>
          <cell r="E488">
            <v>35341</v>
          </cell>
          <cell r="F488">
            <v>0.11000000000000004</v>
          </cell>
          <cell r="G488">
            <v>0.11000000000000004</v>
          </cell>
        </row>
        <row r="489">
          <cell r="A489">
            <v>35348</v>
          </cell>
          <cell r="B489">
            <v>0.38</v>
          </cell>
          <cell r="C489">
            <v>0.36</v>
          </cell>
          <cell r="D489">
            <v>0.26</v>
          </cell>
          <cell r="E489">
            <v>35348</v>
          </cell>
          <cell r="F489">
            <v>0.12</v>
          </cell>
          <cell r="G489">
            <v>0.12</v>
          </cell>
        </row>
        <row r="490">
          <cell r="A490">
            <v>35355</v>
          </cell>
          <cell r="B490">
            <v>0.39</v>
          </cell>
          <cell r="C490">
            <v>0.36</v>
          </cell>
          <cell r="D490">
            <v>0.25</v>
          </cell>
          <cell r="E490">
            <v>35355</v>
          </cell>
          <cell r="F490">
            <v>0.14000000000000001</v>
          </cell>
          <cell r="G490">
            <v>0.14000000000000001</v>
          </cell>
        </row>
        <row r="491">
          <cell r="A491">
            <v>35362</v>
          </cell>
          <cell r="B491">
            <v>0.42</v>
          </cell>
          <cell r="C491">
            <v>0.33</v>
          </cell>
          <cell r="D491">
            <v>0.25</v>
          </cell>
          <cell r="E491">
            <v>35362</v>
          </cell>
          <cell r="F491">
            <v>0.16999999999999998</v>
          </cell>
          <cell r="G491">
            <v>0.16999999999999998</v>
          </cell>
        </row>
        <row r="492">
          <cell r="A492">
            <v>35369</v>
          </cell>
          <cell r="B492">
            <v>0.37</v>
          </cell>
          <cell r="C492">
            <v>0.28999999999999998</v>
          </cell>
          <cell r="D492">
            <v>0.34</v>
          </cell>
          <cell r="E492">
            <v>35369</v>
          </cell>
          <cell r="F492">
            <v>2.9999999999999971E-2</v>
          </cell>
          <cell r="G492">
            <v>2.9999999999999971E-2</v>
          </cell>
        </row>
        <row r="493">
          <cell r="A493">
            <v>35376</v>
          </cell>
          <cell r="B493">
            <v>0.26</v>
          </cell>
          <cell r="C493">
            <v>0.45</v>
          </cell>
          <cell r="D493">
            <v>0.28999999999999998</v>
          </cell>
          <cell r="E493">
            <v>35376</v>
          </cell>
          <cell r="F493">
            <v>-2.9999999999999971E-2</v>
          </cell>
          <cell r="G493">
            <v>-2.9999999999999971E-2</v>
          </cell>
        </row>
        <row r="494">
          <cell r="A494">
            <v>35383</v>
          </cell>
          <cell r="B494">
            <v>0.37</v>
          </cell>
          <cell r="C494">
            <v>0.34</v>
          </cell>
          <cell r="D494">
            <v>0.28999999999999998</v>
          </cell>
          <cell r="E494">
            <v>35383</v>
          </cell>
          <cell r="F494">
            <v>8.0000000000000016E-2</v>
          </cell>
          <cell r="G494">
            <v>8.0000000000000016E-2</v>
          </cell>
        </row>
        <row r="495">
          <cell r="A495">
            <v>35390</v>
          </cell>
          <cell r="B495">
            <v>0.43</v>
          </cell>
          <cell r="C495">
            <v>0.3</v>
          </cell>
          <cell r="D495">
            <v>0.27</v>
          </cell>
          <cell r="E495">
            <v>35390</v>
          </cell>
          <cell r="F495">
            <v>0.15999999999999998</v>
          </cell>
          <cell r="G495">
            <v>0.15999999999999998</v>
          </cell>
        </row>
        <row r="496">
          <cell r="A496">
            <v>35396</v>
          </cell>
          <cell r="B496">
            <v>0.52</v>
          </cell>
          <cell r="C496">
            <v>0.27</v>
          </cell>
          <cell r="D496">
            <v>0.21</v>
          </cell>
          <cell r="E496">
            <v>35396</v>
          </cell>
          <cell r="F496">
            <v>0.31000000000000005</v>
          </cell>
          <cell r="G496">
            <v>0.31000000000000005</v>
          </cell>
        </row>
        <row r="497">
          <cell r="A497">
            <v>35404</v>
          </cell>
          <cell r="B497">
            <v>0.41</v>
          </cell>
          <cell r="C497">
            <v>0.26</v>
          </cell>
          <cell r="D497">
            <v>0.33</v>
          </cell>
          <cell r="E497">
            <v>35404</v>
          </cell>
          <cell r="F497">
            <v>7.999999999999996E-2</v>
          </cell>
          <cell r="G497">
            <v>7.999999999999996E-2</v>
          </cell>
        </row>
        <row r="498">
          <cell r="A498">
            <v>35411</v>
          </cell>
          <cell r="B498">
            <v>0.4</v>
          </cell>
          <cell r="C498">
            <v>0.28000000000000003</v>
          </cell>
          <cell r="D498">
            <v>0.32</v>
          </cell>
          <cell r="E498">
            <v>35411</v>
          </cell>
          <cell r="F498">
            <v>8.0000000000000016E-2</v>
          </cell>
          <cell r="G498">
            <v>8.0000000000000016E-2</v>
          </cell>
        </row>
        <row r="499">
          <cell r="A499">
            <v>35418</v>
          </cell>
          <cell r="B499">
            <v>0.33</v>
          </cell>
          <cell r="C499">
            <v>0.28000000000000003</v>
          </cell>
          <cell r="D499">
            <v>0.39</v>
          </cell>
          <cell r="E499">
            <v>35418</v>
          </cell>
          <cell r="F499">
            <v>-0.06</v>
          </cell>
          <cell r="G499">
            <v>-0.06</v>
          </cell>
        </row>
        <row r="500">
          <cell r="A500">
            <v>35425</v>
          </cell>
          <cell r="B500">
            <v>0.37</v>
          </cell>
          <cell r="C500">
            <v>0.33</v>
          </cell>
          <cell r="D500">
            <v>0.3</v>
          </cell>
          <cell r="E500">
            <v>35425</v>
          </cell>
          <cell r="F500">
            <v>7.0000000000000007E-2</v>
          </cell>
          <cell r="G500">
            <v>7.0000000000000007E-2</v>
          </cell>
        </row>
        <row r="501">
          <cell r="A501">
            <v>35432</v>
          </cell>
          <cell r="B501">
            <v>0.43</v>
          </cell>
          <cell r="C501">
            <v>0.33</v>
          </cell>
          <cell r="D501">
            <v>0.24</v>
          </cell>
          <cell r="E501">
            <v>35432</v>
          </cell>
          <cell r="F501">
            <v>0.19</v>
          </cell>
          <cell r="G501">
            <v>0.19</v>
          </cell>
        </row>
        <row r="502">
          <cell r="A502">
            <v>35439</v>
          </cell>
          <cell r="B502">
            <v>0.36</v>
          </cell>
          <cell r="C502">
            <v>0.39</v>
          </cell>
          <cell r="D502">
            <v>0.25</v>
          </cell>
          <cell r="E502">
            <v>35439</v>
          </cell>
          <cell r="F502">
            <v>0.10999999999999999</v>
          </cell>
          <cell r="G502">
            <v>0.10999999999999999</v>
          </cell>
        </row>
        <row r="503">
          <cell r="A503">
            <v>35446</v>
          </cell>
          <cell r="B503">
            <v>0.42</v>
          </cell>
          <cell r="C503">
            <v>0.32</v>
          </cell>
          <cell r="D503">
            <v>0.26</v>
          </cell>
          <cell r="E503">
            <v>35446</v>
          </cell>
          <cell r="F503">
            <v>0.15999999999999998</v>
          </cell>
          <cell r="G503">
            <v>0.15999999999999998</v>
          </cell>
        </row>
        <row r="504">
          <cell r="A504">
            <v>35453</v>
          </cell>
          <cell r="B504">
            <v>0.37</v>
          </cell>
          <cell r="C504">
            <v>0.41</v>
          </cell>
          <cell r="D504">
            <v>0.22</v>
          </cell>
          <cell r="E504">
            <v>35453</v>
          </cell>
          <cell r="F504">
            <v>0.15</v>
          </cell>
          <cell r="G504">
            <v>0.15</v>
          </cell>
        </row>
        <row r="505">
          <cell r="A505">
            <v>35460</v>
          </cell>
          <cell r="B505">
            <v>0.51</v>
          </cell>
          <cell r="C505">
            <v>0.33</v>
          </cell>
          <cell r="D505">
            <v>0.16</v>
          </cell>
          <cell r="E505">
            <v>35460</v>
          </cell>
          <cell r="F505">
            <v>0.35</v>
          </cell>
          <cell r="G505">
            <v>0.35</v>
          </cell>
        </row>
        <row r="506">
          <cell r="A506">
            <v>35467</v>
          </cell>
          <cell r="B506">
            <v>0.47</v>
          </cell>
          <cell r="C506">
            <v>0.28999999999999998</v>
          </cell>
          <cell r="D506">
            <v>0.24</v>
          </cell>
          <cell r="E506">
            <v>35467</v>
          </cell>
          <cell r="F506">
            <v>0.22999999999999998</v>
          </cell>
          <cell r="G506">
            <v>0.22999999999999998</v>
          </cell>
        </row>
        <row r="507">
          <cell r="A507">
            <v>35474</v>
          </cell>
          <cell r="B507">
            <v>0.45</v>
          </cell>
          <cell r="C507">
            <v>0.37</v>
          </cell>
          <cell r="D507">
            <v>0.18</v>
          </cell>
          <cell r="E507">
            <v>35474</v>
          </cell>
          <cell r="F507">
            <v>0.27</v>
          </cell>
          <cell r="G507">
            <v>0.27</v>
          </cell>
        </row>
        <row r="508">
          <cell r="A508">
            <v>35481</v>
          </cell>
          <cell r="B508">
            <v>0.44</v>
          </cell>
          <cell r="C508">
            <v>0.36</v>
          </cell>
          <cell r="D508">
            <v>0.2</v>
          </cell>
          <cell r="E508">
            <v>35481</v>
          </cell>
          <cell r="F508">
            <v>0.24</v>
          </cell>
          <cell r="G508">
            <v>0.24</v>
          </cell>
        </row>
        <row r="509">
          <cell r="A509">
            <v>35488</v>
          </cell>
          <cell r="B509">
            <v>0.63</v>
          </cell>
          <cell r="C509">
            <v>0.22</v>
          </cell>
          <cell r="D509">
            <v>0.15</v>
          </cell>
          <cell r="E509">
            <v>35488</v>
          </cell>
          <cell r="F509">
            <v>0.48</v>
          </cell>
          <cell r="G509">
            <v>0.48</v>
          </cell>
        </row>
        <row r="510">
          <cell r="A510">
            <v>35495</v>
          </cell>
          <cell r="B510">
            <v>0.43</v>
          </cell>
          <cell r="C510">
            <v>0.37</v>
          </cell>
          <cell r="D510">
            <v>0.2</v>
          </cell>
          <cell r="E510">
            <v>35495</v>
          </cell>
          <cell r="F510">
            <v>0.22999999999999998</v>
          </cell>
          <cell r="G510">
            <v>0.22999999999999998</v>
          </cell>
        </row>
        <row r="511">
          <cell r="A511">
            <v>35502</v>
          </cell>
          <cell r="B511">
            <v>0.34</v>
          </cell>
          <cell r="C511">
            <v>0.36</v>
          </cell>
          <cell r="D511">
            <v>0.3</v>
          </cell>
          <cell r="E511">
            <v>35502</v>
          </cell>
          <cell r="F511">
            <v>4.0000000000000036E-2</v>
          </cell>
          <cell r="G511">
            <v>4.0000000000000036E-2</v>
          </cell>
        </row>
        <row r="512">
          <cell r="A512">
            <v>35509</v>
          </cell>
          <cell r="B512">
            <v>0.36</v>
          </cell>
          <cell r="C512">
            <v>0.42</v>
          </cell>
          <cell r="D512">
            <v>0.22</v>
          </cell>
          <cell r="E512">
            <v>35509</v>
          </cell>
          <cell r="F512">
            <v>0.13999999999999999</v>
          </cell>
          <cell r="G512">
            <v>0.13999999999999999</v>
          </cell>
        </row>
        <row r="513">
          <cell r="A513">
            <v>35516</v>
          </cell>
          <cell r="B513">
            <v>0.27</v>
          </cell>
          <cell r="C513">
            <v>0.4</v>
          </cell>
          <cell r="D513">
            <v>0.33</v>
          </cell>
          <cell r="E513">
            <v>35516</v>
          </cell>
          <cell r="F513">
            <v>-0.06</v>
          </cell>
          <cell r="G513">
            <v>-0.06</v>
          </cell>
        </row>
        <row r="514">
          <cell r="A514">
            <v>35523</v>
          </cell>
          <cell r="B514">
            <v>0.28999999999999998</v>
          </cell>
          <cell r="C514">
            <v>0.4</v>
          </cell>
          <cell r="D514">
            <v>0.31</v>
          </cell>
          <cell r="E514">
            <v>35523</v>
          </cell>
          <cell r="F514">
            <v>-2.0000000000000018E-2</v>
          </cell>
          <cell r="G514">
            <v>-2.0000000000000018E-2</v>
          </cell>
        </row>
        <row r="515">
          <cell r="A515">
            <v>35530</v>
          </cell>
          <cell r="B515">
            <v>0.26</v>
          </cell>
          <cell r="C515">
            <v>0.37</v>
          </cell>
          <cell r="D515">
            <v>0.37</v>
          </cell>
          <cell r="E515">
            <v>35530</v>
          </cell>
          <cell r="F515">
            <v>-0.10999999999999999</v>
          </cell>
          <cell r="G515">
            <v>-0.10999999999999999</v>
          </cell>
        </row>
        <row r="516">
          <cell r="A516">
            <v>35537</v>
          </cell>
          <cell r="B516">
            <v>0.31</v>
          </cell>
          <cell r="C516">
            <v>0.41</v>
          </cell>
          <cell r="D516">
            <v>0.28000000000000003</v>
          </cell>
          <cell r="E516">
            <v>35537</v>
          </cell>
          <cell r="F516">
            <v>2.9999999999999971E-2</v>
          </cell>
          <cell r="G516">
            <v>2.9999999999999971E-2</v>
          </cell>
        </row>
        <row r="517">
          <cell r="A517">
            <v>35544</v>
          </cell>
          <cell r="B517">
            <v>0.28000000000000003</v>
          </cell>
          <cell r="C517">
            <v>0.4</v>
          </cell>
          <cell r="D517">
            <v>0.32</v>
          </cell>
          <cell r="E517">
            <v>35544</v>
          </cell>
          <cell r="F517">
            <v>-3.999999999999998E-2</v>
          </cell>
          <cell r="G517">
            <v>-3.999999999999998E-2</v>
          </cell>
        </row>
        <row r="518">
          <cell r="A518">
            <v>35551</v>
          </cell>
          <cell r="B518">
            <v>0.27</v>
          </cell>
          <cell r="C518">
            <v>0.44</v>
          </cell>
          <cell r="D518">
            <v>0.28999999999999998</v>
          </cell>
          <cell r="E518">
            <v>35551</v>
          </cell>
          <cell r="F518">
            <v>-1.9999999999999962E-2</v>
          </cell>
          <cell r="G518">
            <v>-1.9999999999999962E-2</v>
          </cell>
        </row>
        <row r="519">
          <cell r="A519">
            <v>35558</v>
          </cell>
          <cell r="B519">
            <v>0.3</v>
          </cell>
          <cell r="C519">
            <v>0.44</v>
          </cell>
          <cell r="D519">
            <v>0.26</v>
          </cell>
          <cell r="E519">
            <v>35558</v>
          </cell>
          <cell r="F519">
            <v>3.999999999999998E-2</v>
          </cell>
          <cell r="G519">
            <v>3.999999999999998E-2</v>
          </cell>
        </row>
        <row r="520">
          <cell r="A520">
            <v>35565</v>
          </cell>
          <cell r="B520">
            <v>0.41</v>
          </cell>
          <cell r="C520">
            <v>0.36</v>
          </cell>
          <cell r="D520">
            <v>0.23</v>
          </cell>
          <cell r="E520">
            <v>35565</v>
          </cell>
          <cell r="F520">
            <v>0.17999999999999997</v>
          </cell>
          <cell r="G520">
            <v>0.17999999999999997</v>
          </cell>
        </row>
        <row r="521">
          <cell r="A521">
            <v>35572</v>
          </cell>
          <cell r="B521">
            <v>0.4</v>
          </cell>
          <cell r="C521">
            <v>0.35</v>
          </cell>
          <cell r="D521">
            <v>0.25</v>
          </cell>
          <cell r="E521">
            <v>35572</v>
          </cell>
          <cell r="F521">
            <v>0.15000000000000002</v>
          </cell>
          <cell r="G521">
            <v>0.15000000000000002</v>
          </cell>
        </row>
        <row r="522">
          <cell r="A522">
            <v>35579</v>
          </cell>
          <cell r="B522">
            <v>0.4</v>
          </cell>
          <cell r="C522">
            <v>0.4</v>
          </cell>
          <cell r="D522">
            <v>0.2</v>
          </cell>
          <cell r="E522">
            <v>35579</v>
          </cell>
          <cell r="F522">
            <v>0.2</v>
          </cell>
          <cell r="G522">
            <v>0.2</v>
          </cell>
        </row>
        <row r="523">
          <cell r="A523">
            <v>35586</v>
          </cell>
          <cell r="B523">
            <v>0.52</v>
          </cell>
          <cell r="C523">
            <v>0.33</v>
          </cell>
          <cell r="D523">
            <v>0.15</v>
          </cell>
          <cell r="E523">
            <v>35586</v>
          </cell>
          <cell r="F523">
            <v>0.37</v>
          </cell>
          <cell r="G523">
            <v>0.37</v>
          </cell>
        </row>
        <row r="524">
          <cell r="A524">
            <v>35593</v>
          </cell>
          <cell r="B524">
            <v>0.49</v>
          </cell>
          <cell r="C524">
            <v>0.35</v>
          </cell>
          <cell r="D524">
            <v>0.16</v>
          </cell>
          <cell r="E524">
            <v>35593</v>
          </cell>
          <cell r="F524">
            <v>0.32999999999999996</v>
          </cell>
          <cell r="G524">
            <v>0.32999999999999996</v>
          </cell>
        </row>
        <row r="525">
          <cell r="A525">
            <v>35600</v>
          </cell>
          <cell r="B525">
            <v>0.59</v>
          </cell>
          <cell r="C525">
            <v>0.26</v>
          </cell>
          <cell r="D525">
            <v>0.15</v>
          </cell>
          <cell r="E525">
            <v>35600</v>
          </cell>
          <cell r="F525">
            <v>0.43999999999999995</v>
          </cell>
          <cell r="G525">
            <v>0.43999999999999995</v>
          </cell>
        </row>
        <row r="526">
          <cell r="A526">
            <v>35607</v>
          </cell>
          <cell r="B526">
            <v>0.52</v>
          </cell>
          <cell r="C526">
            <v>0.25</v>
          </cell>
          <cell r="D526">
            <v>0.23</v>
          </cell>
          <cell r="E526">
            <v>35607</v>
          </cell>
          <cell r="F526">
            <v>0.29000000000000004</v>
          </cell>
          <cell r="G526">
            <v>0.29000000000000004</v>
          </cell>
        </row>
        <row r="527">
          <cell r="A527">
            <v>35614</v>
          </cell>
          <cell r="B527">
            <v>0.45</v>
          </cell>
          <cell r="C527">
            <v>0.3</v>
          </cell>
          <cell r="D527">
            <v>0.25</v>
          </cell>
          <cell r="E527">
            <v>35614</v>
          </cell>
          <cell r="F527">
            <v>0.2</v>
          </cell>
          <cell r="G527">
            <v>0.2</v>
          </cell>
        </row>
        <row r="528">
          <cell r="A528">
            <v>35621</v>
          </cell>
          <cell r="B528">
            <v>0.49</v>
          </cell>
          <cell r="C528">
            <v>0.33</v>
          </cell>
          <cell r="D528">
            <v>0.18</v>
          </cell>
          <cell r="E528">
            <v>35621</v>
          </cell>
          <cell r="F528">
            <v>0.31</v>
          </cell>
          <cell r="G528">
            <v>0.31</v>
          </cell>
        </row>
        <row r="529">
          <cell r="A529">
            <v>35628</v>
          </cell>
          <cell r="B529">
            <v>0.54</v>
          </cell>
          <cell r="C529">
            <v>0.3</v>
          </cell>
          <cell r="D529">
            <v>0.16</v>
          </cell>
          <cell r="E529">
            <v>35628</v>
          </cell>
          <cell r="F529">
            <v>0.38</v>
          </cell>
          <cell r="G529">
            <v>0.38</v>
          </cell>
        </row>
        <row r="530">
          <cell r="A530">
            <v>35635</v>
          </cell>
          <cell r="B530">
            <v>0.53</v>
          </cell>
          <cell r="C530">
            <v>0.25</v>
          </cell>
          <cell r="D530">
            <v>0.22</v>
          </cell>
          <cell r="E530">
            <v>35635</v>
          </cell>
          <cell r="F530">
            <v>0.31000000000000005</v>
          </cell>
          <cell r="G530">
            <v>0.31000000000000005</v>
          </cell>
        </row>
        <row r="531">
          <cell r="A531">
            <v>35642</v>
          </cell>
          <cell r="B531">
            <v>0.48</v>
          </cell>
          <cell r="C531">
            <v>0.26</v>
          </cell>
          <cell r="D531">
            <v>0.26</v>
          </cell>
          <cell r="E531">
            <v>35642</v>
          </cell>
          <cell r="F531">
            <v>0.21999999999999997</v>
          </cell>
          <cell r="G531">
            <v>0.21999999999999997</v>
          </cell>
        </row>
        <row r="532">
          <cell r="A532">
            <v>35649</v>
          </cell>
          <cell r="B532">
            <v>0.49</v>
          </cell>
          <cell r="C532">
            <v>0.28000000000000003</v>
          </cell>
          <cell r="D532">
            <v>0.23</v>
          </cell>
          <cell r="E532">
            <v>35649</v>
          </cell>
          <cell r="F532">
            <v>0.26</v>
          </cell>
          <cell r="G532">
            <v>0.26</v>
          </cell>
        </row>
        <row r="533">
          <cell r="A533">
            <v>35656</v>
          </cell>
          <cell r="B533">
            <v>0.49</v>
          </cell>
          <cell r="C533">
            <v>0.3</v>
          </cell>
          <cell r="D533">
            <v>0.21</v>
          </cell>
          <cell r="E533">
            <v>35656</v>
          </cell>
          <cell r="F533">
            <v>0.28000000000000003</v>
          </cell>
          <cell r="G533">
            <v>0.28000000000000003</v>
          </cell>
        </row>
        <row r="534">
          <cell r="A534">
            <v>35663</v>
          </cell>
          <cell r="B534">
            <v>0.47</v>
          </cell>
          <cell r="C534">
            <v>0.33</v>
          </cell>
          <cell r="D534">
            <v>0.2</v>
          </cell>
          <cell r="E534">
            <v>35663</v>
          </cell>
          <cell r="F534">
            <v>0.26999999999999996</v>
          </cell>
          <cell r="G534">
            <v>0.26999999999999996</v>
          </cell>
        </row>
        <row r="535">
          <cell r="A535">
            <v>35670</v>
          </cell>
          <cell r="B535">
            <v>0.5</v>
          </cell>
          <cell r="C535">
            <v>0.28000000000000003</v>
          </cell>
          <cell r="D535">
            <v>0.22</v>
          </cell>
          <cell r="E535">
            <v>35670</v>
          </cell>
          <cell r="F535">
            <v>0.28000000000000003</v>
          </cell>
          <cell r="G535">
            <v>0.28000000000000003</v>
          </cell>
        </row>
        <row r="536">
          <cell r="A536">
            <v>35677</v>
          </cell>
          <cell r="B536">
            <v>0.37</v>
          </cell>
          <cell r="C536">
            <v>0.38</v>
          </cell>
          <cell r="D536">
            <v>0.25</v>
          </cell>
          <cell r="E536">
            <v>35677</v>
          </cell>
          <cell r="F536">
            <v>0.12</v>
          </cell>
          <cell r="G536">
            <v>0.12</v>
          </cell>
        </row>
        <row r="537">
          <cell r="A537">
            <v>35684</v>
          </cell>
          <cell r="B537">
            <v>0.42</v>
          </cell>
          <cell r="C537">
            <v>0.36</v>
          </cell>
          <cell r="D537">
            <v>0.22</v>
          </cell>
          <cell r="E537">
            <v>35684</v>
          </cell>
          <cell r="F537">
            <v>0.19999999999999998</v>
          </cell>
          <cell r="G537">
            <v>0.19999999999999998</v>
          </cell>
        </row>
        <row r="538">
          <cell r="A538">
            <v>35691</v>
          </cell>
          <cell r="B538">
            <v>0.4</v>
          </cell>
          <cell r="C538">
            <v>0.44</v>
          </cell>
          <cell r="D538">
            <v>0.16</v>
          </cell>
          <cell r="E538">
            <v>35691</v>
          </cell>
          <cell r="F538">
            <v>0.24000000000000002</v>
          </cell>
          <cell r="G538">
            <v>0.24000000000000002</v>
          </cell>
        </row>
        <row r="539">
          <cell r="A539">
            <v>35698</v>
          </cell>
          <cell r="B539">
            <v>0.39</v>
          </cell>
          <cell r="C539">
            <v>0.42</v>
          </cell>
          <cell r="D539">
            <v>0.19</v>
          </cell>
          <cell r="E539">
            <v>35698</v>
          </cell>
          <cell r="F539">
            <v>0.2</v>
          </cell>
          <cell r="G539">
            <v>0.2</v>
          </cell>
        </row>
        <row r="540">
          <cell r="A540">
            <v>35705</v>
          </cell>
          <cell r="B540">
            <v>0.38</v>
          </cell>
          <cell r="C540">
            <v>0.43</v>
          </cell>
          <cell r="D540">
            <v>0.19</v>
          </cell>
          <cell r="E540">
            <v>35705</v>
          </cell>
          <cell r="F540">
            <v>0.19</v>
          </cell>
          <cell r="G540">
            <v>0.19</v>
          </cell>
        </row>
        <row r="541">
          <cell r="A541">
            <v>35712</v>
          </cell>
          <cell r="B541">
            <v>0.43</v>
          </cell>
          <cell r="C541">
            <v>0.43</v>
          </cell>
          <cell r="D541">
            <v>0.14000000000000001</v>
          </cell>
          <cell r="E541">
            <v>35712</v>
          </cell>
          <cell r="F541">
            <v>0.28999999999999998</v>
          </cell>
          <cell r="G541">
            <v>0.28999999999999998</v>
          </cell>
        </row>
        <row r="542">
          <cell r="A542">
            <v>35719</v>
          </cell>
          <cell r="B542">
            <v>0.43</v>
          </cell>
          <cell r="C542">
            <v>0.36</v>
          </cell>
          <cell r="D542">
            <v>0.21</v>
          </cell>
          <cell r="E542">
            <v>35719</v>
          </cell>
          <cell r="F542">
            <v>0.22</v>
          </cell>
          <cell r="G542">
            <v>0.22</v>
          </cell>
        </row>
        <row r="543">
          <cell r="A543">
            <v>35726</v>
          </cell>
          <cell r="B543">
            <v>0.4</v>
          </cell>
          <cell r="C543">
            <v>0.46</v>
          </cell>
          <cell r="D543">
            <v>0.14000000000000001</v>
          </cell>
          <cell r="E543">
            <v>35726</v>
          </cell>
          <cell r="F543">
            <v>0.26</v>
          </cell>
          <cell r="G543">
            <v>0.26</v>
          </cell>
        </row>
        <row r="544">
          <cell r="A544">
            <v>35733</v>
          </cell>
          <cell r="B544">
            <v>0.41</v>
          </cell>
          <cell r="C544">
            <v>0.36</v>
          </cell>
          <cell r="D544">
            <v>0.23</v>
          </cell>
          <cell r="E544">
            <v>35733</v>
          </cell>
          <cell r="F544">
            <v>0.17999999999999997</v>
          </cell>
          <cell r="G544">
            <v>0.17999999999999997</v>
          </cell>
        </row>
        <row r="545">
          <cell r="A545">
            <v>35740</v>
          </cell>
          <cell r="B545">
            <v>0.38</v>
          </cell>
          <cell r="C545">
            <v>0.37</v>
          </cell>
          <cell r="D545">
            <v>0.25</v>
          </cell>
          <cell r="E545">
            <v>35740</v>
          </cell>
          <cell r="F545">
            <v>0.13</v>
          </cell>
          <cell r="G545">
            <v>0.13</v>
          </cell>
        </row>
        <row r="546">
          <cell r="A546">
            <v>35747</v>
          </cell>
          <cell r="B546">
            <v>0.45</v>
          </cell>
          <cell r="C546">
            <v>0.38</v>
          </cell>
          <cell r="D546">
            <v>0.17</v>
          </cell>
          <cell r="E546">
            <v>35747</v>
          </cell>
          <cell r="F546">
            <v>0.28000000000000003</v>
          </cell>
          <cell r="G546">
            <v>0.28000000000000003</v>
          </cell>
        </row>
        <row r="547">
          <cell r="A547">
            <v>35754</v>
          </cell>
          <cell r="B547">
            <v>0.4</v>
          </cell>
          <cell r="C547">
            <v>0.38</v>
          </cell>
          <cell r="D547">
            <v>0.22</v>
          </cell>
          <cell r="E547">
            <v>35754</v>
          </cell>
          <cell r="F547">
            <v>0.18000000000000002</v>
          </cell>
          <cell r="G547">
            <v>0.18000000000000002</v>
          </cell>
        </row>
        <row r="548">
          <cell r="A548">
            <v>35760</v>
          </cell>
          <cell r="B548">
            <v>0.4</v>
          </cell>
          <cell r="C548">
            <v>0.4</v>
          </cell>
          <cell r="D548">
            <v>0.2</v>
          </cell>
          <cell r="E548">
            <v>35760</v>
          </cell>
          <cell r="F548">
            <v>0.2</v>
          </cell>
          <cell r="G548">
            <v>0.2</v>
          </cell>
        </row>
        <row r="549">
          <cell r="A549">
            <v>35768</v>
          </cell>
          <cell r="B549">
            <v>0.49</v>
          </cell>
          <cell r="C549">
            <v>0.33</v>
          </cell>
          <cell r="D549">
            <v>0.18</v>
          </cell>
          <cell r="E549">
            <v>35768</v>
          </cell>
          <cell r="F549">
            <v>0.31</v>
          </cell>
          <cell r="G549">
            <v>0.31</v>
          </cell>
        </row>
        <row r="550">
          <cell r="A550">
            <v>35775</v>
          </cell>
          <cell r="B550">
            <v>0.46</v>
          </cell>
          <cell r="C550">
            <v>0.37</v>
          </cell>
          <cell r="D550">
            <v>0.17</v>
          </cell>
          <cell r="E550">
            <v>35775</v>
          </cell>
          <cell r="F550">
            <v>0.29000000000000004</v>
          </cell>
          <cell r="G550">
            <v>0.29000000000000004</v>
          </cell>
        </row>
        <row r="551">
          <cell r="A551">
            <v>35782</v>
          </cell>
          <cell r="B551">
            <v>0.4</v>
          </cell>
          <cell r="C551">
            <v>0.41</v>
          </cell>
          <cell r="D551">
            <v>0.19</v>
          </cell>
          <cell r="E551">
            <v>35782</v>
          </cell>
          <cell r="F551">
            <v>0.21000000000000002</v>
          </cell>
          <cell r="G551">
            <v>0.21000000000000002</v>
          </cell>
        </row>
        <row r="552">
          <cell r="A552">
            <v>35788</v>
          </cell>
          <cell r="B552">
            <v>0.41</v>
          </cell>
          <cell r="C552">
            <v>0.36</v>
          </cell>
          <cell r="D552">
            <v>0.23</v>
          </cell>
          <cell r="E552">
            <v>35788</v>
          </cell>
          <cell r="F552">
            <v>0.17999999999999997</v>
          </cell>
          <cell r="G552">
            <v>0.17999999999999997</v>
          </cell>
        </row>
        <row r="553">
          <cell r="A553">
            <v>35795</v>
          </cell>
          <cell r="B553">
            <v>0.34</v>
          </cell>
          <cell r="C553">
            <v>0.35</v>
          </cell>
          <cell r="D553">
            <v>0.31</v>
          </cell>
          <cell r="E553">
            <v>35795</v>
          </cell>
          <cell r="F553">
            <v>3.0000000000000027E-2</v>
          </cell>
          <cell r="G553">
            <v>3.0000000000000027E-2</v>
          </cell>
        </row>
        <row r="554">
          <cell r="A554">
            <v>35803</v>
          </cell>
          <cell r="B554">
            <v>0.42</v>
          </cell>
          <cell r="C554">
            <v>0.4</v>
          </cell>
          <cell r="D554">
            <v>0.18</v>
          </cell>
          <cell r="E554">
            <v>35803</v>
          </cell>
          <cell r="F554">
            <v>0.24</v>
          </cell>
          <cell r="G554">
            <v>0.24</v>
          </cell>
        </row>
        <row r="555">
          <cell r="A555">
            <v>35811</v>
          </cell>
          <cell r="B555">
            <v>0.38</v>
          </cell>
          <cell r="C555">
            <v>0.45</v>
          </cell>
          <cell r="D555">
            <v>0.17</v>
          </cell>
          <cell r="E555">
            <v>35811</v>
          </cell>
          <cell r="F555">
            <v>0.21</v>
          </cell>
          <cell r="G555">
            <v>0.21</v>
          </cell>
        </row>
        <row r="556">
          <cell r="A556">
            <v>35818</v>
          </cell>
          <cell r="B556">
            <v>0.31</v>
          </cell>
          <cell r="C556">
            <v>0.39</v>
          </cell>
          <cell r="D556">
            <v>0.3</v>
          </cell>
          <cell r="E556">
            <v>35818</v>
          </cell>
          <cell r="F556">
            <v>1.0000000000000009E-2</v>
          </cell>
          <cell r="G556">
            <v>1.0000000000000009E-2</v>
          </cell>
        </row>
        <row r="557">
          <cell r="A557">
            <v>35825</v>
          </cell>
          <cell r="B557">
            <v>0.38</v>
          </cell>
          <cell r="C557">
            <v>0.42</v>
          </cell>
          <cell r="D557">
            <v>0.2</v>
          </cell>
          <cell r="E557">
            <v>35825</v>
          </cell>
          <cell r="F557">
            <v>0.18</v>
          </cell>
          <cell r="G557">
            <v>0.18</v>
          </cell>
        </row>
        <row r="558">
          <cell r="A558">
            <v>35831</v>
          </cell>
          <cell r="B558">
            <v>0.3</v>
          </cell>
          <cell r="C558">
            <v>0.45</v>
          </cell>
          <cell r="D558">
            <v>0.25</v>
          </cell>
          <cell r="E558">
            <v>35831</v>
          </cell>
          <cell r="F558">
            <v>4.9999999999999989E-2</v>
          </cell>
          <cell r="G558">
            <v>4.9999999999999989E-2</v>
          </cell>
        </row>
        <row r="559">
          <cell r="A559">
            <v>35838</v>
          </cell>
          <cell r="B559">
            <v>0.45</v>
          </cell>
          <cell r="C559">
            <v>0.36</v>
          </cell>
          <cell r="D559">
            <v>0.19</v>
          </cell>
          <cell r="E559">
            <v>35838</v>
          </cell>
          <cell r="F559">
            <v>0.26</v>
          </cell>
          <cell r="G559">
            <v>0.26</v>
          </cell>
        </row>
        <row r="560">
          <cell r="A560">
            <v>35845</v>
          </cell>
          <cell r="B560">
            <v>0.42</v>
          </cell>
          <cell r="C560">
            <v>0.43</v>
          </cell>
          <cell r="D560">
            <v>0.15</v>
          </cell>
          <cell r="E560">
            <v>35845</v>
          </cell>
          <cell r="F560">
            <v>0.27</v>
          </cell>
          <cell r="G560">
            <v>0.27</v>
          </cell>
        </row>
        <row r="561">
          <cell r="A561">
            <v>35852</v>
          </cell>
          <cell r="B561">
            <v>0.53</v>
          </cell>
          <cell r="C561">
            <v>0.33</v>
          </cell>
          <cell r="D561">
            <v>0.14000000000000001</v>
          </cell>
          <cell r="E561">
            <v>35852</v>
          </cell>
          <cell r="F561">
            <v>0.39</v>
          </cell>
          <cell r="G561">
            <v>0.39</v>
          </cell>
        </row>
        <row r="562">
          <cell r="A562">
            <v>35859</v>
          </cell>
          <cell r="B562">
            <v>0.53</v>
          </cell>
          <cell r="C562">
            <v>0.34</v>
          </cell>
          <cell r="D562">
            <v>0.13</v>
          </cell>
          <cell r="E562">
            <v>35859</v>
          </cell>
          <cell r="F562">
            <v>0.4</v>
          </cell>
          <cell r="G562">
            <v>0.4</v>
          </cell>
        </row>
        <row r="563">
          <cell r="A563">
            <v>35866</v>
          </cell>
          <cell r="B563">
            <v>0.44</v>
          </cell>
          <cell r="C563">
            <v>0.36</v>
          </cell>
          <cell r="D563">
            <v>0.2</v>
          </cell>
          <cell r="E563">
            <v>35866</v>
          </cell>
          <cell r="F563">
            <v>0.24</v>
          </cell>
          <cell r="G563">
            <v>0.24</v>
          </cell>
        </row>
        <row r="564">
          <cell r="A564">
            <v>35873</v>
          </cell>
          <cell r="B564">
            <v>0.4</v>
          </cell>
          <cell r="C564">
            <v>0.38</v>
          </cell>
          <cell r="D564">
            <v>0.22</v>
          </cell>
          <cell r="E564">
            <v>35873</v>
          </cell>
          <cell r="F564">
            <v>0.18000000000000002</v>
          </cell>
          <cell r="G564">
            <v>0.18000000000000002</v>
          </cell>
        </row>
        <row r="565">
          <cell r="A565">
            <v>35880</v>
          </cell>
          <cell r="B565">
            <v>0.45</v>
          </cell>
          <cell r="C565">
            <v>0.35</v>
          </cell>
          <cell r="D565">
            <v>0.2</v>
          </cell>
          <cell r="E565">
            <v>35880</v>
          </cell>
          <cell r="F565">
            <v>0.25</v>
          </cell>
          <cell r="G565">
            <v>0.25</v>
          </cell>
        </row>
        <row r="566">
          <cell r="A566">
            <v>35887</v>
          </cell>
          <cell r="B566">
            <v>0.46</v>
          </cell>
          <cell r="C566">
            <v>0.32</v>
          </cell>
          <cell r="D566">
            <v>0.22</v>
          </cell>
          <cell r="E566">
            <v>35887</v>
          </cell>
          <cell r="F566">
            <v>0.24000000000000002</v>
          </cell>
          <cell r="G566">
            <v>0.24000000000000002</v>
          </cell>
        </row>
        <row r="567">
          <cell r="A567">
            <v>35894</v>
          </cell>
          <cell r="B567">
            <v>0.41</v>
          </cell>
          <cell r="C567">
            <v>0.36</v>
          </cell>
          <cell r="D567">
            <v>0.23</v>
          </cell>
          <cell r="E567">
            <v>35894</v>
          </cell>
          <cell r="F567">
            <v>0.17999999999999997</v>
          </cell>
          <cell r="G567">
            <v>0.17999999999999997</v>
          </cell>
        </row>
        <row r="568">
          <cell r="A568">
            <v>35901</v>
          </cell>
          <cell r="B568">
            <v>0.53</v>
          </cell>
          <cell r="C568">
            <v>0.32</v>
          </cell>
          <cell r="D568">
            <v>0.15</v>
          </cell>
          <cell r="E568">
            <v>35901</v>
          </cell>
          <cell r="F568">
            <v>0.38</v>
          </cell>
          <cell r="G568">
            <v>0.38</v>
          </cell>
        </row>
        <row r="569">
          <cell r="A569">
            <v>35908</v>
          </cell>
          <cell r="B569">
            <v>0.4</v>
          </cell>
          <cell r="C569">
            <v>0.38</v>
          </cell>
          <cell r="D569">
            <v>0.22</v>
          </cell>
          <cell r="E569">
            <v>35908</v>
          </cell>
          <cell r="F569">
            <v>0.18000000000000002</v>
          </cell>
          <cell r="G569">
            <v>0.18000000000000002</v>
          </cell>
        </row>
        <row r="570">
          <cell r="A570">
            <v>35915</v>
          </cell>
          <cell r="B570">
            <v>0.44</v>
          </cell>
          <cell r="C570">
            <v>0.31</v>
          </cell>
          <cell r="D570">
            <v>0.25</v>
          </cell>
          <cell r="E570">
            <v>35915</v>
          </cell>
          <cell r="F570">
            <v>0.19</v>
          </cell>
          <cell r="G570">
            <v>0.19</v>
          </cell>
        </row>
        <row r="571">
          <cell r="A571">
            <v>35922</v>
          </cell>
          <cell r="B571">
            <v>0.43</v>
          </cell>
          <cell r="C571">
            <v>0.34</v>
          </cell>
          <cell r="D571">
            <v>0.23</v>
          </cell>
          <cell r="E571">
            <v>35922</v>
          </cell>
          <cell r="F571">
            <v>0.19999999999999998</v>
          </cell>
          <cell r="G571">
            <v>0.19999999999999998</v>
          </cell>
        </row>
        <row r="572">
          <cell r="A572">
            <v>35929</v>
          </cell>
          <cell r="B572">
            <v>0.33</v>
          </cell>
          <cell r="C572">
            <v>0.41</v>
          </cell>
          <cell r="D572">
            <v>0.26</v>
          </cell>
          <cell r="E572">
            <v>35929</v>
          </cell>
          <cell r="F572">
            <v>7.0000000000000007E-2</v>
          </cell>
          <cell r="G572">
            <v>7.0000000000000007E-2</v>
          </cell>
        </row>
        <row r="573">
          <cell r="A573">
            <v>35936</v>
          </cell>
          <cell r="B573">
            <v>0.38</v>
          </cell>
          <cell r="C573">
            <v>0.39</v>
          </cell>
          <cell r="D573">
            <v>0.23</v>
          </cell>
          <cell r="E573">
            <v>35936</v>
          </cell>
          <cell r="F573">
            <v>0.15</v>
          </cell>
          <cell r="G573">
            <v>0.15</v>
          </cell>
        </row>
        <row r="574">
          <cell r="A574">
            <v>35943</v>
          </cell>
          <cell r="B574">
            <v>0.34</v>
          </cell>
          <cell r="C574">
            <v>0.4</v>
          </cell>
          <cell r="D574">
            <v>0.26</v>
          </cell>
          <cell r="E574">
            <v>35943</v>
          </cell>
          <cell r="F574">
            <v>8.0000000000000016E-2</v>
          </cell>
          <cell r="G574">
            <v>8.0000000000000016E-2</v>
          </cell>
        </row>
        <row r="575">
          <cell r="A575">
            <v>35950</v>
          </cell>
          <cell r="B575">
            <v>0.25</v>
          </cell>
          <cell r="C575">
            <v>0.44</v>
          </cell>
          <cell r="D575">
            <v>0.31</v>
          </cell>
          <cell r="E575">
            <v>35950</v>
          </cell>
          <cell r="F575">
            <v>-0.06</v>
          </cell>
          <cell r="G575">
            <v>-0.06</v>
          </cell>
        </row>
        <row r="576">
          <cell r="A576">
            <v>35957</v>
          </cell>
          <cell r="B576">
            <v>0.27</v>
          </cell>
          <cell r="C576">
            <v>0.49</v>
          </cell>
          <cell r="D576">
            <v>0.24</v>
          </cell>
          <cell r="E576">
            <v>35957</v>
          </cell>
          <cell r="F576">
            <v>3.0000000000000027E-2</v>
          </cell>
          <cell r="G576">
            <v>3.0000000000000027E-2</v>
          </cell>
        </row>
        <row r="577">
          <cell r="A577">
            <v>35964</v>
          </cell>
          <cell r="B577">
            <v>0.28999999999999998</v>
          </cell>
          <cell r="C577">
            <v>0.38</v>
          </cell>
          <cell r="D577">
            <v>0.33</v>
          </cell>
          <cell r="E577">
            <v>35964</v>
          </cell>
          <cell r="F577">
            <v>-4.0000000000000036E-2</v>
          </cell>
          <cell r="G577">
            <v>-4.0000000000000036E-2</v>
          </cell>
        </row>
        <row r="578">
          <cell r="A578">
            <v>35971</v>
          </cell>
          <cell r="B578">
            <v>0.28000000000000003</v>
          </cell>
          <cell r="C578">
            <v>0.44</v>
          </cell>
          <cell r="D578">
            <v>0.28000000000000003</v>
          </cell>
          <cell r="E578">
            <v>35971</v>
          </cell>
          <cell r="F578">
            <v>0</v>
          </cell>
          <cell r="G578">
            <v>0</v>
          </cell>
        </row>
        <row r="579">
          <cell r="A579">
            <v>35978</v>
          </cell>
          <cell r="B579">
            <v>0.33</v>
          </cell>
          <cell r="C579">
            <v>0.48</v>
          </cell>
          <cell r="D579">
            <v>0.19</v>
          </cell>
          <cell r="E579">
            <v>35978</v>
          </cell>
          <cell r="F579">
            <v>0.14000000000000001</v>
          </cell>
          <cell r="G579">
            <v>0.14000000000000001</v>
          </cell>
        </row>
        <row r="580">
          <cell r="A580">
            <v>35985</v>
          </cell>
          <cell r="B580">
            <v>0.36</v>
          </cell>
          <cell r="C580">
            <v>0.44</v>
          </cell>
          <cell r="D580">
            <v>0.2</v>
          </cell>
          <cell r="E580">
            <v>35985</v>
          </cell>
          <cell r="F580">
            <v>0.15999999999999998</v>
          </cell>
          <cell r="G580">
            <v>0.15999999999999998</v>
          </cell>
        </row>
        <row r="581">
          <cell r="A581">
            <v>35992</v>
          </cell>
          <cell r="B581">
            <v>0.35</v>
          </cell>
          <cell r="C581">
            <v>0.44</v>
          </cell>
          <cell r="D581">
            <v>0.21</v>
          </cell>
          <cell r="E581">
            <v>35992</v>
          </cell>
          <cell r="F581">
            <v>0.13999999999999999</v>
          </cell>
          <cell r="G581">
            <v>0.13999999999999999</v>
          </cell>
        </row>
        <row r="582">
          <cell r="A582">
            <v>35999</v>
          </cell>
          <cell r="B582">
            <v>0.37</v>
          </cell>
          <cell r="C582">
            <v>0.39</v>
          </cell>
          <cell r="D582">
            <v>0.24</v>
          </cell>
          <cell r="E582">
            <v>35999</v>
          </cell>
          <cell r="F582">
            <v>0.13</v>
          </cell>
          <cell r="G582">
            <v>0.13</v>
          </cell>
        </row>
        <row r="583">
          <cell r="A583">
            <v>36006</v>
          </cell>
          <cell r="B583">
            <v>0.44</v>
          </cell>
          <cell r="C583">
            <v>0.36</v>
          </cell>
          <cell r="D583">
            <v>0.2</v>
          </cell>
          <cell r="E583">
            <v>36006</v>
          </cell>
          <cell r="F583">
            <v>0.24</v>
          </cell>
          <cell r="G583">
            <v>0.24</v>
          </cell>
        </row>
        <row r="584">
          <cell r="A584">
            <v>36013</v>
          </cell>
          <cell r="B584">
            <v>0.3</v>
          </cell>
          <cell r="C584">
            <v>0.44</v>
          </cell>
          <cell r="D584">
            <v>0.26</v>
          </cell>
          <cell r="E584">
            <v>36013</v>
          </cell>
          <cell r="F584">
            <v>3.999999999999998E-2</v>
          </cell>
          <cell r="G584">
            <v>3.999999999999998E-2</v>
          </cell>
        </row>
        <row r="585">
          <cell r="A585">
            <v>36020</v>
          </cell>
          <cell r="B585">
            <v>0.27</v>
          </cell>
          <cell r="C585">
            <v>0.38</v>
          </cell>
          <cell r="D585">
            <v>0.35</v>
          </cell>
          <cell r="E585">
            <v>36020</v>
          </cell>
          <cell r="F585">
            <v>-7.999999999999996E-2</v>
          </cell>
          <cell r="G585">
            <v>-7.999999999999996E-2</v>
          </cell>
        </row>
        <row r="586">
          <cell r="A586">
            <v>36027</v>
          </cell>
          <cell r="B586">
            <v>0.25</v>
          </cell>
          <cell r="C586">
            <v>0.42</v>
          </cell>
          <cell r="D586">
            <v>0.33</v>
          </cell>
          <cell r="E586">
            <v>36027</v>
          </cell>
          <cell r="F586">
            <v>-8.0000000000000016E-2</v>
          </cell>
          <cell r="G586">
            <v>-8.0000000000000016E-2</v>
          </cell>
        </row>
        <row r="587">
          <cell r="A587">
            <v>36034</v>
          </cell>
          <cell r="B587">
            <v>0.23</v>
          </cell>
          <cell r="C587">
            <v>0.32</v>
          </cell>
          <cell r="D587">
            <v>0.45</v>
          </cell>
          <cell r="E587">
            <v>36034</v>
          </cell>
          <cell r="F587">
            <v>-0.22</v>
          </cell>
          <cell r="G587">
            <v>-0.22</v>
          </cell>
        </row>
        <row r="588">
          <cell r="A588">
            <v>36041</v>
          </cell>
          <cell r="B588">
            <v>0.23</v>
          </cell>
          <cell r="C588">
            <v>0.37</v>
          </cell>
          <cell r="D588">
            <v>0.4</v>
          </cell>
          <cell r="E588">
            <v>36041</v>
          </cell>
          <cell r="F588">
            <v>-0.17</v>
          </cell>
          <cell r="G588">
            <v>-0.17</v>
          </cell>
        </row>
        <row r="589">
          <cell r="A589">
            <v>36048</v>
          </cell>
          <cell r="B589">
            <v>0.28999999999999998</v>
          </cell>
          <cell r="C589">
            <v>0.31</v>
          </cell>
          <cell r="D589">
            <v>0.4</v>
          </cell>
          <cell r="E589">
            <v>36048</v>
          </cell>
          <cell r="F589">
            <v>-0.11000000000000004</v>
          </cell>
          <cell r="G589">
            <v>-0.11000000000000004</v>
          </cell>
        </row>
        <row r="590">
          <cell r="A590">
            <v>36055</v>
          </cell>
          <cell r="B590">
            <v>0.34</v>
          </cell>
          <cell r="C590">
            <v>0.35</v>
          </cell>
          <cell r="D590">
            <v>0.31</v>
          </cell>
          <cell r="E590">
            <v>36055</v>
          </cell>
          <cell r="F590">
            <v>3.0000000000000027E-2</v>
          </cell>
          <cell r="G590">
            <v>3.0000000000000027E-2</v>
          </cell>
        </row>
        <row r="591">
          <cell r="A591">
            <v>36062</v>
          </cell>
          <cell r="B591">
            <v>0.34</v>
          </cell>
          <cell r="C591">
            <v>0.38</v>
          </cell>
          <cell r="D591">
            <v>0.28000000000000003</v>
          </cell>
          <cell r="E591">
            <v>36062</v>
          </cell>
          <cell r="F591">
            <v>0.06</v>
          </cell>
          <cell r="G591">
            <v>0.06</v>
          </cell>
        </row>
        <row r="592">
          <cell r="A592">
            <v>36069</v>
          </cell>
          <cell r="B592">
            <v>0.32</v>
          </cell>
          <cell r="C592">
            <v>0.35</v>
          </cell>
          <cell r="D592">
            <v>0.33</v>
          </cell>
          <cell r="E592">
            <v>36069</v>
          </cell>
          <cell r="F592">
            <v>-1.0000000000000009E-2</v>
          </cell>
          <cell r="G592">
            <v>-1.0000000000000009E-2</v>
          </cell>
        </row>
        <row r="593">
          <cell r="A593">
            <v>36076</v>
          </cell>
          <cell r="B593">
            <v>0.25</v>
          </cell>
          <cell r="C593">
            <v>0.43</v>
          </cell>
          <cell r="D593">
            <v>0.32</v>
          </cell>
          <cell r="E593">
            <v>36076</v>
          </cell>
          <cell r="F593">
            <v>-7.0000000000000007E-2</v>
          </cell>
          <cell r="G593">
            <v>-7.0000000000000007E-2</v>
          </cell>
        </row>
        <row r="594">
          <cell r="A594">
            <v>36083</v>
          </cell>
          <cell r="B594">
            <v>0.25</v>
          </cell>
          <cell r="C594">
            <v>0.34</v>
          </cell>
          <cell r="D594">
            <v>0.41</v>
          </cell>
          <cell r="E594">
            <v>36083</v>
          </cell>
          <cell r="F594">
            <v>-0.15999999999999998</v>
          </cell>
          <cell r="G594">
            <v>-0.15999999999999998</v>
          </cell>
        </row>
        <row r="595">
          <cell r="A595">
            <v>36090</v>
          </cell>
          <cell r="B595">
            <v>0.32</v>
          </cell>
          <cell r="C595">
            <v>0.35</v>
          </cell>
          <cell r="D595">
            <v>0.33</v>
          </cell>
          <cell r="E595">
            <v>36090</v>
          </cell>
          <cell r="F595">
            <v>-1.0000000000000009E-2</v>
          </cell>
          <cell r="G595">
            <v>-1.0000000000000009E-2</v>
          </cell>
        </row>
        <row r="596">
          <cell r="A596">
            <v>36097</v>
          </cell>
          <cell r="B596">
            <v>0.43</v>
          </cell>
          <cell r="C596">
            <v>0.36</v>
          </cell>
          <cell r="D596">
            <v>0.21</v>
          </cell>
          <cell r="E596">
            <v>36097</v>
          </cell>
          <cell r="F596">
            <v>0.22</v>
          </cell>
          <cell r="G596">
            <v>0.22</v>
          </cell>
        </row>
        <row r="597">
          <cell r="A597">
            <v>36104</v>
          </cell>
          <cell r="B597">
            <v>0.38</v>
          </cell>
          <cell r="C597">
            <v>0.42</v>
          </cell>
          <cell r="D597">
            <v>0.2</v>
          </cell>
          <cell r="E597">
            <v>36104</v>
          </cell>
          <cell r="F597">
            <v>0.18</v>
          </cell>
          <cell r="G597">
            <v>0.18</v>
          </cell>
        </row>
        <row r="598">
          <cell r="A598">
            <v>36111</v>
          </cell>
          <cell r="B598">
            <v>0.5</v>
          </cell>
          <cell r="C598">
            <v>0.36</v>
          </cell>
          <cell r="D598">
            <v>0.14000000000000001</v>
          </cell>
          <cell r="E598">
            <v>36111</v>
          </cell>
          <cell r="F598">
            <v>0.36</v>
          </cell>
          <cell r="G598">
            <v>0.36</v>
          </cell>
        </row>
        <row r="599">
          <cell r="A599">
            <v>36118</v>
          </cell>
          <cell r="B599">
            <v>0.4</v>
          </cell>
          <cell r="C599">
            <v>0.42</v>
          </cell>
          <cell r="D599">
            <v>0.18</v>
          </cell>
          <cell r="E599">
            <v>36118</v>
          </cell>
          <cell r="F599">
            <v>0.22000000000000003</v>
          </cell>
          <cell r="G599">
            <v>0.22000000000000003</v>
          </cell>
        </row>
        <row r="600">
          <cell r="A600">
            <v>36124</v>
          </cell>
          <cell r="B600">
            <v>0.48</v>
          </cell>
          <cell r="C600">
            <v>0.35</v>
          </cell>
          <cell r="D600">
            <v>0.17</v>
          </cell>
          <cell r="E600">
            <v>36124</v>
          </cell>
          <cell r="F600">
            <v>0.30999999999999994</v>
          </cell>
          <cell r="G600">
            <v>0.30999999999999994</v>
          </cell>
        </row>
        <row r="601">
          <cell r="A601">
            <v>36132</v>
          </cell>
          <cell r="B601">
            <v>0.49</v>
          </cell>
          <cell r="C601">
            <v>0.3</v>
          </cell>
          <cell r="D601">
            <v>0.21</v>
          </cell>
          <cell r="E601">
            <v>36132</v>
          </cell>
          <cell r="F601">
            <v>0.28000000000000003</v>
          </cell>
          <cell r="G601">
            <v>0.28000000000000003</v>
          </cell>
        </row>
        <row r="602">
          <cell r="A602">
            <v>36139</v>
          </cell>
          <cell r="B602">
            <v>0.44</v>
          </cell>
          <cell r="C602">
            <v>0.3</v>
          </cell>
          <cell r="D602">
            <v>0.26</v>
          </cell>
          <cell r="E602">
            <v>36139</v>
          </cell>
          <cell r="F602">
            <v>0.18</v>
          </cell>
          <cell r="G602">
            <v>0.18</v>
          </cell>
        </row>
        <row r="603">
          <cell r="A603">
            <v>36146</v>
          </cell>
          <cell r="B603">
            <v>0.41</v>
          </cell>
          <cell r="C603">
            <v>0.34</v>
          </cell>
          <cell r="D603">
            <v>0.25</v>
          </cell>
          <cell r="E603">
            <v>36146</v>
          </cell>
          <cell r="F603">
            <v>0.15999999999999998</v>
          </cell>
          <cell r="G603">
            <v>0.15999999999999998</v>
          </cell>
        </row>
        <row r="604">
          <cell r="A604">
            <v>36152</v>
          </cell>
          <cell r="B604">
            <v>0.34</v>
          </cell>
          <cell r="C604">
            <v>0.34</v>
          </cell>
          <cell r="D604">
            <v>0.32</v>
          </cell>
          <cell r="E604">
            <v>36152</v>
          </cell>
          <cell r="F604">
            <v>2.0000000000000018E-2</v>
          </cell>
          <cell r="G604">
            <v>2.0000000000000018E-2</v>
          </cell>
        </row>
        <row r="605">
          <cell r="A605">
            <v>36160</v>
          </cell>
          <cell r="B605">
            <v>0.41</v>
          </cell>
          <cell r="C605">
            <v>0.37</v>
          </cell>
          <cell r="D605">
            <v>0.22</v>
          </cell>
          <cell r="E605">
            <v>36160</v>
          </cell>
          <cell r="F605">
            <v>0.18999999999999997</v>
          </cell>
          <cell r="G605">
            <v>0.18999999999999997</v>
          </cell>
        </row>
        <row r="606">
          <cell r="A606">
            <v>36167</v>
          </cell>
          <cell r="B606">
            <v>0.38</v>
          </cell>
          <cell r="C606">
            <v>0.39</v>
          </cell>
          <cell r="D606">
            <v>0.23</v>
          </cell>
          <cell r="E606">
            <v>36167</v>
          </cell>
          <cell r="F606">
            <v>0.15</v>
          </cell>
          <cell r="G606">
            <v>0.15</v>
          </cell>
        </row>
        <row r="607">
          <cell r="A607">
            <v>36174</v>
          </cell>
          <cell r="B607">
            <v>0.51</v>
          </cell>
          <cell r="C607">
            <v>0.28000000000000003</v>
          </cell>
          <cell r="D607">
            <v>0.21</v>
          </cell>
          <cell r="E607">
            <v>36174</v>
          </cell>
          <cell r="F607">
            <v>0.30000000000000004</v>
          </cell>
          <cell r="G607">
            <v>0.30000000000000004</v>
          </cell>
        </row>
        <row r="608">
          <cell r="A608">
            <v>36181</v>
          </cell>
          <cell r="B608">
            <v>0.56000000000000005</v>
          </cell>
          <cell r="C608">
            <v>0.24</v>
          </cell>
          <cell r="D608">
            <v>0.2</v>
          </cell>
          <cell r="E608">
            <v>36181</v>
          </cell>
          <cell r="F608">
            <v>0.36000000000000004</v>
          </cell>
          <cell r="G608">
            <v>0.36000000000000004</v>
          </cell>
        </row>
        <row r="609">
          <cell r="A609">
            <v>36188</v>
          </cell>
          <cell r="B609">
            <v>0.47</v>
          </cell>
          <cell r="C609">
            <v>0.33</v>
          </cell>
          <cell r="D609">
            <v>0.2</v>
          </cell>
          <cell r="E609">
            <v>36188</v>
          </cell>
          <cell r="F609">
            <v>0.26999999999999996</v>
          </cell>
          <cell r="G609">
            <v>0.26999999999999996</v>
          </cell>
        </row>
        <row r="610">
          <cell r="A610">
            <v>36195</v>
          </cell>
          <cell r="B610">
            <v>0.48</v>
          </cell>
          <cell r="C610">
            <v>0.38</v>
          </cell>
          <cell r="D610">
            <v>0.14000000000000001</v>
          </cell>
          <cell r="E610">
            <v>36195</v>
          </cell>
          <cell r="F610">
            <v>0.33999999999999997</v>
          </cell>
          <cell r="G610">
            <v>0.33999999999999997</v>
          </cell>
        </row>
        <row r="611">
          <cell r="A611">
            <v>36202</v>
          </cell>
          <cell r="B611">
            <v>0.48</v>
          </cell>
          <cell r="C611">
            <v>0.35</v>
          </cell>
          <cell r="D611">
            <v>0.17</v>
          </cell>
          <cell r="E611">
            <v>36202</v>
          </cell>
          <cell r="F611">
            <v>0.30999999999999994</v>
          </cell>
          <cell r="G611">
            <v>0.30999999999999994</v>
          </cell>
        </row>
        <row r="612">
          <cell r="A612">
            <v>36209</v>
          </cell>
          <cell r="B612">
            <v>0.37</v>
          </cell>
          <cell r="C612">
            <v>0.39</v>
          </cell>
          <cell r="D612">
            <v>0.24</v>
          </cell>
          <cell r="E612">
            <v>36209</v>
          </cell>
          <cell r="F612">
            <v>0.13</v>
          </cell>
          <cell r="G612">
            <v>0.13</v>
          </cell>
        </row>
        <row r="613">
          <cell r="A613">
            <v>36216</v>
          </cell>
          <cell r="B613">
            <v>0.37</v>
          </cell>
          <cell r="C613">
            <v>0.39</v>
          </cell>
          <cell r="D613">
            <v>0.24</v>
          </cell>
          <cell r="E613">
            <v>36216</v>
          </cell>
          <cell r="F613">
            <v>0.13</v>
          </cell>
          <cell r="G613">
            <v>0.13</v>
          </cell>
        </row>
        <row r="614">
          <cell r="A614">
            <v>36223</v>
          </cell>
          <cell r="B614">
            <v>0.36</v>
          </cell>
          <cell r="C614">
            <v>0.45</v>
          </cell>
          <cell r="D614">
            <v>0.19</v>
          </cell>
          <cell r="E614">
            <v>36223</v>
          </cell>
          <cell r="F614">
            <v>0.16999999999999998</v>
          </cell>
          <cell r="G614">
            <v>0.16999999999999998</v>
          </cell>
        </row>
        <row r="615">
          <cell r="A615">
            <v>36230</v>
          </cell>
          <cell r="B615">
            <v>0.37</v>
          </cell>
          <cell r="C615">
            <v>0.42</v>
          </cell>
          <cell r="D615">
            <v>0.21</v>
          </cell>
          <cell r="E615">
            <v>36230</v>
          </cell>
          <cell r="F615">
            <v>0.16</v>
          </cell>
          <cell r="G615">
            <v>0.16</v>
          </cell>
        </row>
        <row r="616">
          <cell r="A616">
            <v>36237</v>
          </cell>
          <cell r="B616">
            <v>0.48</v>
          </cell>
          <cell r="C616">
            <v>0.31</v>
          </cell>
          <cell r="D616">
            <v>0.21</v>
          </cell>
          <cell r="E616">
            <v>36237</v>
          </cell>
          <cell r="F616">
            <v>0.27</v>
          </cell>
          <cell r="G616">
            <v>0.27</v>
          </cell>
        </row>
        <row r="617">
          <cell r="A617">
            <v>36244</v>
          </cell>
          <cell r="B617">
            <v>0.38</v>
          </cell>
          <cell r="C617">
            <v>0.33</v>
          </cell>
          <cell r="D617">
            <v>0.28999999999999998</v>
          </cell>
          <cell r="E617">
            <v>36244</v>
          </cell>
          <cell r="F617">
            <v>9.0000000000000024E-2</v>
          </cell>
          <cell r="G617">
            <v>9.0000000000000024E-2</v>
          </cell>
        </row>
        <row r="618">
          <cell r="A618">
            <v>36251</v>
          </cell>
          <cell r="B618">
            <v>0.4</v>
          </cell>
          <cell r="C618">
            <v>0.35</v>
          </cell>
          <cell r="D618">
            <v>0.25</v>
          </cell>
          <cell r="E618">
            <v>36251</v>
          </cell>
          <cell r="F618">
            <v>0.15000000000000002</v>
          </cell>
          <cell r="G618">
            <v>0.15000000000000002</v>
          </cell>
        </row>
        <row r="619">
          <cell r="A619">
            <v>36258</v>
          </cell>
          <cell r="B619">
            <v>0.36</v>
          </cell>
          <cell r="C619">
            <v>0.38</v>
          </cell>
          <cell r="D619">
            <v>0.26</v>
          </cell>
          <cell r="E619">
            <v>36258</v>
          </cell>
          <cell r="F619">
            <v>9.9999999999999978E-2</v>
          </cell>
          <cell r="G619">
            <v>9.9999999999999978E-2</v>
          </cell>
        </row>
        <row r="620">
          <cell r="A620">
            <v>36265</v>
          </cell>
          <cell r="B620">
            <v>0.41</v>
          </cell>
          <cell r="C620">
            <v>0.31</v>
          </cell>
          <cell r="D620">
            <v>0.28000000000000003</v>
          </cell>
          <cell r="E620">
            <v>36265</v>
          </cell>
          <cell r="F620">
            <v>0.12999999999999995</v>
          </cell>
          <cell r="G620">
            <v>0.12999999999999995</v>
          </cell>
        </row>
        <row r="621">
          <cell r="A621">
            <v>36272</v>
          </cell>
          <cell r="B621">
            <v>0.38</v>
          </cell>
          <cell r="C621">
            <v>0.32</v>
          </cell>
          <cell r="D621">
            <v>0.3</v>
          </cell>
          <cell r="E621">
            <v>36272</v>
          </cell>
          <cell r="F621">
            <v>8.0000000000000016E-2</v>
          </cell>
          <cell r="G621">
            <v>8.0000000000000016E-2</v>
          </cell>
        </row>
        <row r="622">
          <cell r="A622">
            <v>36279</v>
          </cell>
          <cell r="B622">
            <v>0.41</v>
          </cell>
          <cell r="C622">
            <v>0.32</v>
          </cell>
          <cell r="D622">
            <v>0.27</v>
          </cell>
          <cell r="E622">
            <v>36279</v>
          </cell>
          <cell r="F622">
            <v>0.13999999999999996</v>
          </cell>
          <cell r="G622">
            <v>0.13999999999999996</v>
          </cell>
        </row>
        <row r="623">
          <cell r="A623">
            <v>36286</v>
          </cell>
          <cell r="B623">
            <v>0.54</v>
          </cell>
          <cell r="C623">
            <v>0.32</v>
          </cell>
          <cell r="D623">
            <v>0.14000000000000001</v>
          </cell>
          <cell r="E623">
            <v>36286</v>
          </cell>
          <cell r="F623">
            <v>0.4</v>
          </cell>
          <cell r="G623">
            <v>0.4</v>
          </cell>
        </row>
        <row r="624">
          <cell r="A624">
            <v>36293</v>
          </cell>
          <cell r="B624">
            <v>0.43</v>
          </cell>
          <cell r="C624">
            <v>0.31</v>
          </cell>
          <cell r="D624">
            <v>0.26</v>
          </cell>
          <cell r="E624">
            <v>36293</v>
          </cell>
          <cell r="F624">
            <v>0.16999999999999998</v>
          </cell>
          <cell r="G624">
            <v>0.16999999999999998</v>
          </cell>
        </row>
        <row r="625">
          <cell r="A625">
            <v>36300</v>
          </cell>
          <cell r="B625">
            <v>0.43</v>
          </cell>
          <cell r="C625">
            <v>0.31</v>
          </cell>
          <cell r="D625">
            <v>0.26</v>
          </cell>
          <cell r="E625">
            <v>36300</v>
          </cell>
          <cell r="F625">
            <v>0.16999999999999998</v>
          </cell>
          <cell r="G625">
            <v>0.16999999999999998</v>
          </cell>
        </row>
        <row r="626">
          <cell r="A626">
            <v>36307</v>
          </cell>
          <cell r="B626">
            <v>0.38</v>
          </cell>
          <cell r="C626">
            <v>0.42</v>
          </cell>
          <cell r="D626">
            <v>0.2</v>
          </cell>
          <cell r="E626">
            <v>36307</v>
          </cell>
          <cell r="F626">
            <v>0.18</v>
          </cell>
          <cell r="G626">
            <v>0.18</v>
          </cell>
        </row>
        <row r="627">
          <cell r="A627">
            <v>36314</v>
          </cell>
          <cell r="B627">
            <v>0.32</v>
          </cell>
          <cell r="C627">
            <v>0.36</v>
          </cell>
          <cell r="D627">
            <v>0.32</v>
          </cell>
          <cell r="E627">
            <v>36314</v>
          </cell>
          <cell r="F627">
            <v>0</v>
          </cell>
          <cell r="G627">
            <v>0</v>
          </cell>
        </row>
        <row r="628">
          <cell r="A628">
            <v>36321</v>
          </cell>
          <cell r="B628">
            <v>0.32</v>
          </cell>
          <cell r="C628">
            <v>0.4</v>
          </cell>
          <cell r="D628">
            <v>0.28000000000000003</v>
          </cell>
          <cell r="E628">
            <v>36321</v>
          </cell>
          <cell r="F628">
            <v>3.999999999999998E-2</v>
          </cell>
          <cell r="G628">
            <v>3.999999999999998E-2</v>
          </cell>
        </row>
        <row r="629">
          <cell r="A629">
            <v>36328</v>
          </cell>
          <cell r="B629">
            <v>0.38</v>
          </cell>
          <cell r="C629">
            <v>0.35</v>
          </cell>
          <cell r="D629">
            <v>0.27</v>
          </cell>
          <cell r="E629">
            <v>36328</v>
          </cell>
          <cell r="F629">
            <v>0.10999999999999999</v>
          </cell>
          <cell r="G629">
            <v>0.10999999999999999</v>
          </cell>
        </row>
        <row r="630">
          <cell r="A630">
            <v>36335</v>
          </cell>
          <cell r="B630">
            <v>0.3</v>
          </cell>
          <cell r="C630">
            <v>0.39</v>
          </cell>
          <cell r="D630">
            <v>0.31</v>
          </cell>
          <cell r="E630">
            <v>36335</v>
          </cell>
          <cell r="F630">
            <v>-1.0000000000000009E-2</v>
          </cell>
          <cell r="G630">
            <v>-1.0000000000000009E-2</v>
          </cell>
        </row>
        <row r="631">
          <cell r="A631">
            <v>36342</v>
          </cell>
          <cell r="B631">
            <v>0.35</v>
          </cell>
          <cell r="C631">
            <v>0.38</v>
          </cell>
          <cell r="D631">
            <v>0.27</v>
          </cell>
          <cell r="E631">
            <v>36342</v>
          </cell>
          <cell r="F631">
            <v>7.999999999999996E-2</v>
          </cell>
          <cell r="G631">
            <v>7.999999999999996E-2</v>
          </cell>
        </row>
        <row r="632">
          <cell r="A632">
            <v>36349</v>
          </cell>
          <cell r="B632">
            <v>0.43</v>
          </cell>
          <cell r="C632">
            <v>0.36</v>
          </cell>
          <cell r="D632">
            <v>0.21</v>
          </cell>
          <cell r="E632">
            <v>36349</v>
          </cell>
          <cell r="F632">
            <v>0.22</v>
          </cell>
          <cell r="G632">
            <v>0.22</v>
          </cell>
        </row>
        <row r="633">
          <cell r="A633">
            <v>36356</v>
          </cell>
          <cell r="B633">
            <v>0.54</v>
          </cell>
          <cell r="C633">
            <v>0.28000000000000003</v>
          </cell>
          <cell r="D633">
            <v>0.18</v>
          </cell>
          <cell r="E633">
            <v>36356</v>
          </cell>
          <cell r="F633">
            <v>0.36000000000000004</v>
          </cell>
          <cell r="G633">
            <v>0.36000000000000004</v>
          </cell>
        </row>
        <row r="634">
          <cell r="A634">
            <v>36363</v>
          </cell>
          <cell r="B634">
            <v>0.55000000000000004</v>
          </cell>
          <cell r="C634">
            <v>0.23</v>
          </cell>
          <cell r="D634">
            <v>0.22</v>
          </cell>
          <cell r="E634">
            <v>36363</v>
          </cell>
          <cell r="F634">
            <v>0.33000000000000007</v>
          </cell>
          <cell r="G634">
            <v>0.33000000000000007</v>
          </cell>
        </row>
        <row r="635">
          <cell r="A635">
            <v>36370</v>
          </cell>
          <cell r="B635">
            <v>0.42</v>
          </cell>
          <cell r="C635">
            <v>0.38</v>
          </cell>
          <cell r="D635">
            <v>0.2</v>
          </cell>
          <cell r="E635">
            <v>36370</v>
          </cell>
          <cell r="F635">
            <v>0.21999999999999997</v>
          </cell>
          <cell r="G635">
            <v>0.21999999999999997</v>
          </cell>
        </row>
        <row r="636">
          <cell r="A636">
            <v>36377</v>
          </cell>
          <cell r="B636">
            <v>0.3</v>
          </cell>
          <cell r="C636">
            <v>0.46</v>
          </cell>
          <cell r="D636">
            <v>0.24</v>
          </cell>
          <cell r="E636">
            <v>36377</v>
          </cell>
          <cell r="F636">
            <v>0.06</v>
          </cell>
          <cell r="G636">
            <v>0.06</v>
          </cell>
        </row>
        <row r="637">
          <cell r="A637">
            <v>36384</v>
          </cell>
          <cell r="B637">
            <v>0.3</v>
          </cell>
          <cell r="C637">
            <v>0.4</v>
          </cell>
          <cell r="D637">
            <v>0.3</v>
          </cell>
          <cell r="E637">
            <v>36384</v>
          </cell>
          <cell r="F637">
            <v>0</v>
          </cell>
          <cell r="G637">
            <v>0</v>
          </cell>
        </row>
        <row r="638">
          <cell r="A638">
            <v>36391</v>
          </cell>
          <cell r="B638">
            <v>0.31</v>
          </cell>
          <cell r="C638">
            <v>0.46</v>
          </cell>
          <cell r="D638">
            <v>0.23</v>
          </cell>
          <cell r="E638">
            <v>36391</v>
          </cell>
          <cell r="F638">
            <v>7.9999999999999988E-2</v>
          </cell>
          <cell r="G638">
            <v>7.9999999999999988E-2</v>
          </cell>
        </row>
        <row r="639">
          <cell r="A639">
            <v>36398</v>
          </cell>
          <cell r="B639">
            <v>0.35</v>
          </cell>
          <cell r="C639">
            <v>0.4</v>
          </cell>
          <cell r="D639">
            <v>0.25</v>
          </cell>
          <cell r="E639">
            <v>36398</v>
          </cell>
          <cell r="F639">
            <v>9.9999999999999978E-2</v>
          </cell>
          <cell r="G639">
            <v>9.9999999999999978E-2</v>
          </cell>
        </row>
        <row r="640">
          <cell r="A640">
            <v>36405</v>
          </cell>
          <cell r="B640">
            <v>0.44</v>
          </cell>
          <cell r="C640">
            <v>0.38</v>
          </cell>
          <cell r="D640">
            <v>0.18</v>
          </cell>
          <cell r="E640">
            <v>36405</v>
          </cell>
          <cell r="F640">
            <v>0.26</v>
          </cell>
          <cell r="G640">
            <v>0.26</v>
          </cell>
        </row>
        <row r="641">
          <cell r="A641">
            <v>36412</v>
          </cell>
          <cell r="B641">
            <v>0.37</v>
          </cell>
          <cell r="C641">
            <v>0.38</v>
          </cell>
          <cell r="D641">
            <v>0.25</v>
          </cell>
          <cell r="E641">
            <v>36412</v>
          </cell>
          <cell r="F641">
            <v>0.12</v>
          </cell>
          <cell r="G641">
            <v>0.12</v>
          </cell>
        </row>
        <row r="642">
          <cell r="A642">
            <v>36419</v>
          </cell>
          <cell r="B642">
            <v>0.36</v>
          </cell>
          <cell r="C642">
            <v>0.43</v>
          </cell>
          <cell r="D642">
            <v>0.21</v>
          </cell>
          <cell r="E642">
            <v>36419</v>
          </cell>
          <cell r="F642">
            <v>0.15</v>
          </cell>
          <cell r="G642">
            <v>0.15</v>
          </cell>
        </row>
        <row r="643">
          <cell r="A643">
            <v>36426</v>
          </cell>
          <cell r="B643">
            <v>0.36</v>
          </cell>
          <cell r="C643">
            <v>0.36</v>
          </cell>
          <cell r="D643">
            <v>0.28000000000000003</v>
          </cell>
          <cell r="E643">
            <v>36426</v>
          </cell>
          <cell r="F643">
            <v>7.999999999999996E-2</v>
          </cell>
          <cell r="G643">
            <v>7.999999999999996E-2</v>
          </cell>
        </row>
        <row r="644">
          <cell r="A644">
            <v>36433</v>
          </cell>
          <cell r="B644">
            <v>0.35</v>
          </cell>
          <cell r="C644">
            <v>0.42</v>
          </cell>
          <cell r="D644">
            <v>0.23</v>
          </cell>
          <cell r="E644">
            <v>36433</v>
          </cell>
          <cell r="F644">
            <v>0.11999999999999997</v>
          </cell>
          <cell r="G644">
            <v>0.11999999999999997</v>
          </cell>
        </row>
        <row r="645">
          <cell r="A645">
            <v>36440</v>
          </cell>
          <cell r="B645">
            <v>0.34</v>
          </cell>
          <cell r="C645">
            <v>0.38</v>
          </cell>
          <cell r="D645">
            <v>0.28000000000000003</v>
          </cell>
          <cell r="E645">
            <v>36440</v>
          </cell>
          <cell r="F645">
            <v>0.06</v>
          </cell>
          <cell r="G645">
            <v>0.06</v>
          </cell>
        </row>
        <row r="646">
          <cell r="A646">
            <v>36447</v>
          </cell>
          <cell r="B646">
            <v>0.42</v>
          </cell>
          <cell r="C646">
            <v>0.39</v>
          </cell>
          <cell r="D646">
            <v>0.19</v>
          </cell>
          <cell r="E646">
            <v>36447</v>
          </cell>
          <cell r="F646">
            <v>0.22999999999999998</v>
          </cell>
          <cell r="G646">
            <v>0.22999999999999998</v>
          </cell>
        </row>
        <row r="647">
          <cell r="A647">
            <v>36454</v>
          </cell>
          <cell r="B647">
            <v>0.38</v>
          </cell>
          <cell r="C647">
            <v>0.37</v>
          </cell>
          <cell r="D647">
            <v>0.25</v>
          </cell>
          <cell r="E647">
            <v>36454</v>
          </cell>
          <cell r="F647">
            <v>0.13</v>
          </cell>
          <cell r="G647">
            <v>0.13</v>
          </cell>
        </row>
        <row r="648">
          <cell r="A648">
            <v>36461</v>
          </cell>
          <cell r="B648">
            <v>0.38</v>
          </cell>
          <cell r="C648">
            <v>0.38</v>
          </cell>
          <cell r="D648">
            <v>0.24</v>
          </cell>
          <cell r="E648">
            <v>36461</v>
          </cell>
          <cell r="F648">
            <v>0.14000000000000001</v>
          </cell>
          <cell r="G648">
            <v>0.14000000000000001</v>
          </cell>
        </row>
        <row r="649">
          <cell r="A649">
            <v>36468</v>
          </cell>
          <cell r="B649">
            <v>0.43</v>
          </cell>
          <cell r="C649">
            <v>0.35</v>
          </cell>
          <cell r="D649">
            <v>0.22</v>
          </cell>
          <cell r="E649">
            <v>36468</v>
          </cell>
          <cell r="F649">
            <v>0.21</v>
          </cell>
          <cell r="G649">
            <v>0.21</v>
          </cell>
        </row>
        <row r="650">
          <cell r="A650">
            <v>36475</v>
          </cell>
          <cell r="B650">
            <v>0.48</v>
          </cell>
          <cell r="C650">
            <v>0.26</v>
          </cell>
          <cell r="D650">
            <v>0.26</v>
          </cell>
          <cell r="E650">
            <v>36475</v>
          </cell>
          <cell r="F650">
            <v>0.21999999999999997</v>
          </cell>
          <cell r="G650">
            <v>0.21999999999999997</v>
          </cell>
        </row>
        <row r="651">
          <cell r="A651">
            <v>36482</v>
          </cell>
          <cell r="B651">
            <v>0.46</v>
          </cell>
          <cell r="C651">
            <v>0.32</v>
          </cell>
          <cell r="D651">
            <v>0.22</v>
          </cell>
          <cell r="E651">
            <v>36482</v>
          </cell>
          <cell r="F651">
            <v>0.24000000000000002</v>
          </cell>
          <cell r="G651">
            <v>0.24000000000000002</v>
          </cell>
        </row>
        <row r="652">
          <cell r="A652">
            <v>36488</v>
          </cell>
          <cell r="B652">
            <v>0.55000000000000004</v>
          </cell>
          <cell r="C652">
            <v>0.28000000000000003</v>
          </cell>
          <cell r="D652">
            <v>0.17</v>
          </cell>
          <cell r="E652">
            <v>36488</v>
          </cell>
          <cell r="F652">
            <v>0.38</v>
          </cell>
          <cell r="G652">
            <v>0.38</v>
          </cell>
        </row>
        <row r="653">
          <cell r="A653">
            <v>36496</v>
          </cell>
          <cell r="B653">
            <v>0.62</v>
          </cell>
          <cell r="C653">
            <v>0.25</v>
          </cell>
          <cell r="D653">
            <v>0.13</v>
          </cell>
          <cell r="E653">
            <v>36496</v>
          </cell>
          <cell r="F653">
            <v>0.49</v>
          </cell>
          <cell r="G653">
            <v>0.49</v>
          </cell>
        </row>
        <row r="654">
          <cell r="A654">
            <v>36503</v>
          </cell>
          <cell r="B654">
            <v>0.62</v>
          </cell>
          <cell r="C654">
            <v>0.27</v>
          </cell>
          <cell r="D654">
            <v>0.11</v>
          </cell>
          <cell r="E654">
            <v>36503</v>
          </cell>
          <cell r="F654">
            <v>0.51</v>
          </cell>
          <cell r="G654">
            <v>0.51</v>
          </cell>
        </row>
        <row r="655">
          <cell r="A655">
            <v>36510</v>
          </cell>
          <cell r="B655">
            <v>0.54</v>
          </cell>
          <cell r="C655">
            <v>0.26</v>
          </cell>
          <cell r="D655">
            <v>0.2</v>
          </cell>
          <cell r="E655">
            <v>36510</v>
          </cell>
          <cell r="F655">
            <v>0.34</v>
          </cell>
          <cell r="G655">
            <v>0.34</v>
          </cell>
        </row>
        <row r="656">
          <cell r="A656">
            <v>36517</v>
          </cell>
          <cell r="B656">
            <v>0.52</v>
          </cell>
          <cell r="C656">
            <v>0.31</v>
          </cell>
          <cell r="D656">
            <v>0.17</v>
          </cell>
          <cell r="E656">
            <v>36517</v>
          </cell>
          <cell r="F656">
            <v>0.35</v>
          </cell>
          <cell r="G656">
            <v>0.35</v>
          </cell>
        </row>
        <row r="657">
          <cell r="A657">
            <v>36524</v>
          </cell>
          <cell r="B657">
            <v>0.6</v>
          </cell>
          <cell r="C657">
            <v>0.25</v>
          </cell>
          <cell r="D657">
            <v>0.15</v>
          </cell>
          <cell r="E657">
            <v>36524</v>
          </cell>
          <cell r="F657">
            <v>0.44999999999999996</v>
          </cell>
          <cell r="G657">
            <v>0.44999999999999996</v>
          </cell>
        </row>
        <row r="658">
          <cell r="A658">
            <v>36531</v>
          </cell>
          <cell r="B658">
            <v>0.75</v>
          </cell>
          <cell r="C658">
            <v>0.1166</v>
          </cell>
          <cell r="D658">
            <v>0.1333</v>
          </cell>
          <cell r="E658">
            <v>36531</v>
          </cell>
          <cell r="F658">
            <v>0.61670000000000003</v>
          </cell>
          <cell r="G658">
            <v>0.61670000000000003</v>
          </cell>
        </row>
        <row r="659">
          <cell r="A659">
            <v>36538</v>
          </cell>
          <cell r="B659">
            <v>0.59260000000000002</v>
          </cell>
          <cell r="C659">
            <v>0.22220000000000001</v>
          </cell>
          <cell r="D659">
            <v>0.1852</v>
          </cell>
          <cell r="E659">
            <v>36538</v>
          </cell>
          <cell r="F659">
            <v>0.40739999999999998</v>
          </cell>
          <cell r="G659">
            <v>0.40739999999999998</v>
          </cell>
        </row>
        <row r="660">
          <cell r="A660">
            <v>36545</v>
          </cell>
          <cell r="B660">
            <v>0.57140000000000002</v>
          </cell>
          <cell r="C660">
            <v>0.25</v>
          </cell>
          <cell r="D660">
            <v>0.17860000000000001</v>
          </cell>
          <cell r="E660">
            <v>36545</v>
          </cell>
          <cell r="F660">
            <v>0.39280000000000004</v>
          </cell>
          <cell r="G660">
            <v>0.39280000000000004</v>
          </cell>
        </row>
        <row r="661">
          <cell r="A661">
            <v>36552</v>
          </cell>
          <cell r="B661">
            <v>0.53700000000000003</v>
          </cell>
          <cell r="C661">
            <v>0.25929999999999997</v>
          </cell>
          <cell r="D661">
            <v>0.20369999999999999</v>
          </cell>
          <cell r="E661">
            <v>36552</v>
          </cell>
          <cell r="F661">
            <v>0.33330000000000004</v>
          </cell>
          <cell r="G661">
            <v>0.33330000000000004</v>
          </cell>
        </row>
        <row r="662">
          <cell r="A662">
            <v>36559</v>
          </cell>
          <cell r="B662">
            <v>0.5111</v>
          </cell>
          <cell r="C662">
            <v>0.24440000000000001</v>
          </cell>
          <cell r="D662">
            <v>0.24440000000000001</v>
          </cell>
          <cell r="E662">
            <v>36559</v>
          </cell>
          <cell r="F662">
            <v>0.26669999999999999</v>
          </cell>
          <cell r="G662">
            <v>0.26669999999999999</v>
          </cell>
        </row>
        <row r="663">
          <cell r="A663">
            <v>36566</v>
          </cell>
          <cell r="B663">
            <v>0.41860000000000003</v>
          </cell>
          <cell r="C663">
            <v>0.30230000000000001</v>
          </cell>
          <cell r="D663">
            <v>0.27910000000000001</v>
          </cell>
          <cell r="E663">
            <v>36566</v>
          </cell>
          <cell r="F663">
            <v>0.13950000000000001</v>
          </cell>
          <cell r="G663">
            <v>0.13950000000000001</v>
          </cell>
        </row>
        <row r="664">
          <cell r="A664">
            <v>36573</v>
          </cell>
          <cell r="B664">
            <v>0.2727</v>
          </cell>
          <cell r="C664">
            <v>0.48480000000000001</v>
          </cell>
          <cell r="D664">
            <v>0.2424</v>
          </cell>
          <cell r="E664">
            <v>36573</v>
          </cell>
          <cell r="F664">
            <v>3.0299999999999994E-2</v>
          </cell>
          <cell r="G664">
            <v>3.0299999999999994E-2</v>
          </cell>
        </row>
        <row r="665">
          <cell r="A665">
            <v>36580</v>
          </cell>
          <cell r="B665">
            <v>0.4138</v>
          </cell>
          <cell r="C665">
            <v>0.27589999999999998</v>
          </cell>
          <cell r="D665">
            <v>0.31030000000000002</v>
          </cell>
          <cell r="E665">
            <v>36580</v>
          </cell>
          <cell r="F665">
            <v>0.10349999999999998</v>
          </cell>
          <cell r="G665">
            <v>0.10349999999999998</v>
          </cell>
        </row>
        <row r="666">
          <cell r="A666">
            <v>36587</v>
          </cell>
          <cell r="B666">
            <v>0.36670000000000003</v>
          </cell>
          <cell r="C666">
            <v>0.4</v>
          </cell>
          <cell r="D666">
            <v>0.23330000000000001</v>
          </cell>
          <cell r="E666">
            <v>36587</v>
          </cell>
          <cell r="F666">
            <v>0.13340000000000002</v>
          </cell>
          <cell r="G666">
            <v>0.13340000000000002</v>
          </cell>
        </row>
        <row r="667">
          <cell r="A667">
            <v>36593</v>
          </cell>
          <cell r="B667">
            <v>0.58330000000000004</v>
          </cell>
          <cell r="C667">
            <v>0.25</v>
          </cell>
          <cell r="D667">
            <v>0.16669999999999999</v>
          </cell>
          <cell r="E667">
            <v>36593</v>
          </cell>
          <cell r="F667">
            <v>0.41660000000000008</v>
          </cell>
          <cell r="G667">
            <v>0.41660000000000008</v>
          </cell>
        </row>
        <row r="668">
          <cell r="A668">
            <v>36601</v>
          </cell>
          <cell r="B668">
            <v>0.5</v>
          </cell>
          <cell r="C668">
            <v>0.23330000000000001</v>
          </cell>
          <cell r="D668">
            <v>0.26669999999999999</v>
          </cell>
          <cell r="E668">
            <v>36601</v>
          </cell>
          <cell r="F668">
            <v>0.23330000000000001</v>
          </cell>
          <cell r="G668">
            <v>0.23330000000000001</v>
          </cell>
        </row>
        <row r="669">
          <cell r="A669">
            <v>36608</v>
          </cell>
          <cell r="B669">
            <v>0.65710000000000002</v>
          </cell>
          <cell r="C669">
            <v>0.1429</v>
          </cell>
          <cell r="D669">
            <v>0.2</v>
          </cell>
          <cell r="E669">
            <v>36608</v>
          </cell>
          <cell r="F669">
            <v>0.45710000000000001</v>
          </cell>
          <cell r="G669">
            <v>0.45710000000000001</v>
          </cell>
        </row>
        <row r="670">
          <cell r="A670">
            <v>36615</v>
          </cell>
          <cell r="B670">
            <v>0.38890000000000002</v>
          </cell>
          <cell r="C670">
            <v>0.1111</v>
          </cell>
          <cell r="D670">
            <v>0.5</v>
          </cell>
          <cell r="E670">
            <v>36615</v>
          </cell>
          <cell r="F670">
            <v>-0.11109999999999998</v>
          </cell>
          <cell r="G670">
            <v>-0.11109999999999998</v>
          </cell>
        </row>
        <row r="671">
          <cell r="A671">
            <v>36622</v>
          </cell>
          <cell r="B671">
            <v>0.45829999999999999</v>
          </cell>
          <cell r="C671">
            <v>0.33329999999999999</v>
          </cell>
          <cell r="D671">
            <v>0.20830000000000001</v>
          </cell>
          <cell r="E671">
            <v>36622</v>
          </cell>
          <cell r="F671">
            <v>0.24999999999999997</v>
          </cell>
          <cell r="G671">
            <v>0.24999999999999997</v>
          </cell>
        </row>
        <row r="672">
          <cell r="A672">
            <v>36629</v>
          </cell>
          <cell r="B672">
            <v>0.51849999999999996</v>
          </cell>
          <cell r="C672">
            <v>0.1852</v>
          </cell>
          <cell r="D672">
            <v>0.29630000000000001</v>
          </cell>
          <cell r="E672">
            <v>36629</v>
          </cell>
          <cell r="F672">
            <v>0.22219999999999995</v>
          </cell>
          <cell r="G672">
            <v>0.22219999999999995</v>
          </cell>
        </row>
        <row r="673">
          <cell r="A673">
            <v>36636</v>
          </cell>
          <cell r="B673">
            <v>0.63729999999999998</v>
          </cell>
          <cell r="C673">
            <v>0.13730000000000001</v>
          </cell>
          <cell r="D673">
            <v>0.22550000000000001</v>
          </cell>
          <cell r="E673">
            <v>36636</v>
          </cell>
          <cell r="F673">
            <v>0.41179999999999994</v>
          </cell>
          <cell r="G673">
            <v>0.41179999999999994</v>
          </cell>
        </row>
        <row r="674">
          <cell r="A674">
            <v>36643</v>
          </cell>
          <cell r="B674">
            <v>0.6129</v>
          </cell>
          <cell r="C674">
            <v>0.2419</v>
          </cell>
          <cell r="D674">
            <v>0.1452</v>
          </cell>
          <cell r="E674">
            <v>36643</v>
          </cell>
          <cell r="F674">
            <v>0.4677</v>
          </cell>
          <cell r="G674">
            <v>0.4677</v>
          </cell>
        </row>
        <row r="675">
          <cell r="A675">
            <v>36650</v>
          </cell>
          <cell r="B675">
            <v>0.3478</v>
          </cell>
          <cell r="C675">
            <v>0.30430000000000001</v>
          </cell>
          <cell r="D675">
            <v>0.3478</v>
          </cell>
          <cell r="E675">
            <v>36650</v>
          </cell>
          <cell r="F675">
            <v>0</v>
          </cell>
          <cell r="G675">
            <v>0</v>
          </cell>
        </row>
        <row r="676">
          <cell r="A676">
            <v>36657</v>
          </cell>
          <cell r="B676">
            <v>0.30230000000000001</v>
          </cell>
          <cell r="C676">
            <v>0.44190000000000002</v>
          </cell>
          <cell r="D676">
            <v>0.25580000000000003</v>
          </cell>
          <cell r="E676">
            <v>36657</v>
          </cell>
          <cell r="F676">
            <v>4.6499999999999986E-2</v>
          </cell>
          <cell r="G676">
            <v>4.6499999999999986E-2</v>
          </cell>
        </row>
        <row r="677">
          <cell r="A677">
            <v>36664</v>
          </cell>
          <cell r="B677">
            <v>0.35289999999999999</v>
          </cell>
          <cell r="C677">
            <v>0.23530000000000001</v>
          </cell>
          <cell r="D677">
            <v>0.4118</v>
          </cell>
          <cell r="E677">
            <v>36664</v>
          </cell>
          <cell r="F677">
            <v>-5.8900000000000008E-2</v>
          </cell>
          <cell r="G677">
            <v>-5.8900000000000008E-2</v>
          </cell>
        </row>
        <row r="678">
          <cell r="A678">
            <v>36671</v>
          </cell>
          <cell r="B678">
            <v>0.34920000000000001</v>
          </cell>
          <cell r="C678">
            <v>0.28570000000000001</v>
          </cell>
          <cell r="D678">
            <v>0.36509999999999998</v>
          </cell>
          <cell r="E678">
            <v>36671</v>
          </cell>
          <cell r="F678">
            <v>-1.589999999999997E-2</v>
          </cell>
          <cell r="G678">
            <v>-1.589999999999997E-2</v>
          </cell>
        </row>
        <row r="679">
          <cell r="A679">
            <v>36678</v>
          </cell>
          <cell r="B679">
            <v>0.41670000000000001</v>
          </cell>
          <cell r="C679">
            <v>0.20830000000000001</v>
          </cell>
          <cell r="D679">
            <v>0.375</v>
          </cell>
          <cell r="E679">
            <v>36678</v>
          </cell>
          <cell r="F679">
            <v>4.1700000000000015E-2</v>
          </cell>
          <cell r="G679">
            <v>4.1700000000000015E-2</v>
          </cell>
        </row>
        <row r="680">
          <cell r="A680">
            <v>36685</v>
          </cell>
          <cell r="B680">
            <v>0.61539999999999995</v>
          </cell>
          <cell r="C680">
            <v>0.15379999999999999</v>
          </cell>
          <cell r="D680">
            <v>0.23080000000000001</v>
          </cell>
          <cell r="E680">
            <v>36685</v>
          </cell>
          <cell r="F680">
            <v>0.38459999999999994</v>
          </cell>
          <cell r="G680">
            <v>0.38459999999999994</v>
          </cell>
        </row>
        <row r="681">
          <cell r="A681">
            <v>36692</v>
          </cell>
          <cell r="B681">
            <v>0.4375</v>
          </cell>
          <cell r="C681">
            <v>0.375</v>
          </cell>
          <cell r="D681">
            <v>0.1875</v>
          </cell>
          <cell r="E681">
            <v>36692</v>
          </cell>
          <cell r="F681">
            <v>0.25</v>
          </cell>
          <cell r="G681">
            <v>0.25</v>
          </cell>
        </row>
        <row r="682">
          <cell r="A682">
            <v>36699</v>
          </cell>
          <cell r="B682">
            <v>0.26669999999999999</v>
          </cell>
          <cell r="C682">
            <v>0.33329999999999999</v>
          </cell>
          <cell r="D682">
            <v>0.4</v>
          </cell>
          <cell r="E682">
            <v>36699</v>
          </cell>
          <cell r="F682">
            <v>-0.13330000000000003</v>
          </cell>
          <cell r="G682">
            <v>-0.13330000000000003</v>
          </cell>
        </row>
        <row r="683">
          <cell r="A683">
            <v>36713</v>
          </cell>
          <cell r="B683">
            <v>0.56100000000000005</v>
          </cell>
          <cell r="C683">
            <v>0.28050000000000003</v>
          </cell>
          <cell r="D683">
            <v>0.1585</v>
          </cell>
          <cell r="E683">
            <v>36713</v>
          </cell>
          <cell r="F683">
            <v>0.40250000000000008</v>
          </cell>
          <cell r="G683">
            <v>0.40250000000000008</v>
          </cell>
        </row>
        <row r="684">
          <cell r="A684">
            <v>36720</v>
          </cell>
          <cell r="B684">
            <v>0.65</v>
          </cell>
          <cell r="C684">
            <v>0.15</v>
          </cell>
          <cell r="D684">
            <v>0.2</v>
          </cell>
          <cell r="E684">
            <v>36720</v>
          </cell>
          <cell r="F684">
            <v>0.45</v>
          </cell>
          <cell r="G684">
            <v>0.45</v>
          </cell>
        </row>
        <row r="685">
          <cell r="A685">
            <v>36727</v>
          </cell>
          <cell r="B685">
            <v>0.66669999999999996</v>
          </cell>
          <cell r="C685">
            <v>0.21329999999999999</v>
          </cell>
          <cell r="D685">
            <v>0.12</v>
          </cell>
          <cell r="E685">
            <v>36727</v>
          </cell>
          <cell r="F685">
            <v>0.54669999999999996</v>
          </cell>
          <cell r="G685">
            <v>0.54669999999999996</v>
          </cell>
        </row>
        <row r="686">
          <cell r="A686">
            <v>36734</v>
          </cell>
          <cell r="B686">
            <v>0.42859999999999998</v>
          </cell>
          <cell r="C686">
            <v>0.37140000000000001</v>
          </cell>
          <cell r="D686">
            <v>0.2</v>
          </cell>
          <cell r="E686">
            <v>36734</v>
          </cell>
          <cell r="F686">
            <v>0.22859999999999997</v>
          </cell>
          <cell r="G686">
            <v>0.22859999999999997</v>
          </cell>
        </row>
        <row r="687">
          <cell r="A687">
            <v>36741</v>
          </cell>
          <cell r="B687">
            <v>0.41299999999999998</v>
          </cell>
          <cell r="C687">
            <v>0.3478</v>
          </cell>
          <cell r="D687">
            <v>0.23910000000000001</v>
          </cell>
          <cell r="E687">
            <v>36741</v>
          </cell>
          <cell r="F687">
            <v>0.17389999999999997</v>
          </cell>
          <cell r="G687">
            <v>0.17389999999999997</v>
          </cell>
        </row>
        <row r="688">
          <cell r="A688">
            <v>36748</v>
          </cell>
          <cell r="B688">
            <v>0.54100000000000004</v>
          </cell>
          <cell r="C688">
            <v>0.34429999999999999</v>
          </cell>
          <cell r="D688">
            <v>0.1148</v>
          </cell>
          <cell r="E688">
            <v>36748</v>
          </cell>
          <cell r="F688">
            <v>0.42620000000000002</v>
          </cell>
          <cell r="G688">
            <v>0.42620000000000002</v>
          </cell>
        </row>
        <row r="689">
          <cell r="A689">
            <v>36755</v>
          </cell>
          <cell r="B689">
            <v>0.59379999999999999</v>
          </cell>
          <cell r="C689">
            <v>0.21879999999999999</v>
          </cell>
          <cell r="D689">
            <v>0.1875</v>
          </cell>
          <cell r="E689">
            <v>36755</v>
          </cell>
          <cell r="F689">
            <v>0.40629999999999999</v>
          </cell>
          <cell r="G689">
            <v>0.40629999999999999</v>
          </cell>
        </row>
        <row r="690">
          <cell r="A690">
            <v>36761</v>
          </cell>
          <cell r="B690">
            <v>0.57689999999999997</v>
          </cell>
          <cell r="C690">
            <v>0.1923</v>
          </cell>
          <cell r="D690">
            <v>0.23080000000000001</v>
          </cell>
          <cell r="E690">
            <v>36761</v>
          </cell>
          <cell r="F690">
            <v>0.34609999999999996</v>
          </cell>
          <cell r="G690">
            <v>0.34609999999999996</v>
          </cell>
        </row>
        <row r="691">
          <cell r="A691">
            <v>36769</v>
          </cell>
          <cell r="B691">
            <v>0.55879999999999996</v>
          </cell>
          <cell r="C691">
            <v>0.26469999999999999</v>
          </cell>
          <cell r="D691">
            <v>0.17649999999999999</v>
          </cell>
          <cell r="E691">
            <v>36769</v>
          </cell>
          <cell r="F691">
            <v>0.38229999999999997</v>
          </cell>
          <cell r="G691">
            <v>0.38229999999999997</v>
          </cell>
        </row>
        <row r="692">
          <cell r="A692">
            <v>36776</v>
          </cell>
          <cell r="B692">
            <v>0.625</v>
          </cell>
          <cell r="C692">
            <v>0.29170000000000001</v>
          </cell>
          <cell r="D692">
            <v>8.3299999999999999E-2</v>
          </cell>
          <cell r="E692">
            <v>36776</v>
          </cell>
          <cell r="F692">
            <v>0.54169999999999996</v>
          </cell>
          <cell r="G692">
            <v>0.54169999999999996</v>
          </cell>
        </row>
        <row r="693">
          <cell r="A693">
            <v>36783</v>
          </cell>
          <cell r="B693">
            <v>0.4118</v>
          </cell>
          <cell r="C693">
            <v>0.35289999999999999</v>
          </cell>
          <cell r="D693">
            <v>0.23530000000000001</v>
          </cell>
          <cell r="E693">
            <v>36783</v>
          </cell>
          <cell r="F693">
            <v>0.17649999999999999</v>
          </cell>
          <cell r="G693">
            <v>0.17649999999999999</v>
          </cell>
        </row>
        <row r="694">
          <cell r="A694">
            <v>36790</v>
          </cell>
          <cell r="B694">
            <v>0.4375</v>
          </cell>
          <cell r="C694">
            <v>0.375</v>
          </cell>
          <cell r="D694">
            <v>0.1875</v>
          </cell>
          <cell r="E694">
            <v>36790</v>
          </cell>
          <cell r="F694">
            <v>0.25</v>
          </cell>
          <cell r="G694">
            <v>0.25</v>
          </cell>
        </row>
        <row r="695">
          <cell r="A695">
            <v>36797</v>
          </cell>
          <cell r="B695">
            <v>0.5333</v>
          </cell>
          <cell r="C695">
            <v>0.4</v>
          </cell>
          <cell r="D695">
            <v>6.6699999999999995E-2</v>
          </cell>
          <cell r="E695">
            <v>36797</v>
          </cell>
          <cell r="F695">
            <v>0.46660000000000001</v>
          </cell>
          <cell r="G695">
            <v>0.46660000000000001</v>
          </cell>
        </row>
        <row r="696">
          <cell r="A696">
            <v>36804</v>
          </cell>
          <cell r="B696">
            <v>0.4194</v>
          </cell>
          <cell r="C696">
            <v>0.3226</v>
          </cell>
          <cell r="D696">
            <v>0.2581</v>
          </cell>
          <cell r="E696">
            <v>36804</v>
          </cell>
          <cell r="F696">
            <v>0.1613</v>
          </cell>
          <cell r="G696">
            <v>0.1613</v>
          </cell>
        </row>
        <row r="697">
          <cell r="A697">
            <v>36811</v>
          </cell>
          <cell r="B697">
            <v>0.41460000000000002</v>
          </cell>
          <cell r="C697">
            <v>0.26829999999999998</v>
          </cell>
          <cell r="D697">
            <v>0.31709999999999999</v>
          </cell>
          <cell r="E697">
            <v>36811</v>
          </cell>
          <cell r="F697">
            <v>9.7500000000000031E-2</v>
          </cell>
          <cell r="G697">
            <v>9.7500000000000031E-2</v>
          </cell>
        </row>
        <row r="698">
          <cell r="A698">
            <v>36818</v>
          </cell>
          <cell r="B698">
            <v>0.4889</v>
          </cell>
          <cell r="C698">
            <v>0.26669999999999999</v>
          </cell>
          <cell r="D698">
            <v>0.24440000000000001</v>
          </cell>
          <cell r="E698">
            <v>36818</v>
          </cell>
          <cell r="F698">
            <v>0.2445</v>
          </cell>
          <cell r="G698">
            <v>0.2445</v>
          </cell>
        </row>
        <row r="699">
          <cell r="A699">
            <v>36825</v>
          </cell>
          <cell r="B699">
            <v>0.64100000000000001</v>
          </cell>
          <cell r="C699">
            <v>0.17949999999999999</v>
          </cell>
          <cell r="D699">
            <v>0.17949999999999999</v>
          </cell>
          <cell r="E699">
            <v>36825</v>
          </cell>
          <cell r="F699">
            <v>0.46150000000000002</v>
          </cell>
          <cell r="G699">
            <v>0.46150000000000002</v>
          </cell>
        </row>
        <row r="700">
          <cell r="A700">
            <v>36832</v>
          </cell>
          <cell r="B700">
            <v>0.5161</v>
          </cell>
          <cell r="C700">
            <v>0.2581</v>
          </cell>
          <cell r="D700">
            <v>0.2258</v>
          </cell>
          <cell r="E700">
            <v>36832</v>
          </cell>
          <cell r="F700">
            <v>0.2903</v>
          </cell>
          <cell r="G700">
            <v>0.2903</v>
          </cell>
        </row>
        <row r="701">
          <cell r="A701">
            <v>36839</v>
          </cell>
          <cell r="B701">
            <v>0.62860000000000005</v>
          </cell>
          <cell r="C701">
            <v>0.28570000000000001</v>
          </cell>
          <cell r="D701">
            <v>8.5699999999999998E-2</v>
          </cell>
          <cell r="E701">
            <v>36839</v>
          </cell>
          <cell r="F701">
            <v>0.54290000000000005</v>
          </cell>
          <cell r="G701">
            <v>0.54290000000000005</v>
          </cell>
        </row>
        <row r="702">
          <cell r="A702">
            <v>36846</v>
          </cell>
          <cell r="B702">
            <v>0.45829999999999999</v>
          </cell>
          <cell r="C702">
            <v>0.375</v>
          </cell>
          <cell r="D702">
            <v>0.16669999999999999</v>
          </cell>
          <cell r="E702">
            <v>36846</v>
          </cell>
          <cell r="F702">
            <v>0.29159999999999997</v>
          </cell>
          <cell r="G702">
            <v>0.29159999999999997</v>
          </cell>
        </row>
        <row r="703">
          <cell r="A703">
            <v>36853</v>
          </cell>
          <cell r="B703">
            <v>0.36509999999999998</v>
          </cell>
          <cell r="C703">
            <v>0.26979999999999998</v>
          </cell>
          <cell r="D703">
            <v>0.36509999999999998</v>
          </cell>
          <cell r="E703">
            <v>36853</v>
          </cell>
          <cell r="F703">
            <v>0</v>
          </cell>
          <cell r="G703">
            <v>0</v>
          </cell>
        </row>
        <row r="704">
          <cell r="A704">
            <v>36860</v>
          </cell>
          <cell r="B704">
            <v>0.60419999999999996</v>
          </cell>
          <cell r="C704">
            <v>0.22919999999999999</v>
          </cell>
          <cell r="D704">
            <v>0.16669999999999999</v>
          </cell>
          <cell r="E704">
            <v>36860</v>
          </cell>
          <cell r="F704">
            <v>0.4375</v>
          </cell>
          <cell r="G704">
            <v>0.4375</v>
          </cell>
        </row>
        <row r="705">
          <cell r="A705">
            <v>36867</v>
          </cell>
          <cell r="B705">
            <v>0.47060000000000002</v>
          </cell>
          <cell r="C705">
            <v>0.15690000000000001</v>
          </cell>
          <cell r="D705">
            <v>0.3725</v>
          </cell>
          <cell r="E705">
            <v>36867</v>
          </cell>
          <cell r="F705">
            <v>9.8100000000000021E-2</v>
          </cell>
          <cell r="G705">
            <v>9.8100000000000021E-2</v>
          </cell>
        </row>
        <row r="706">
          <cell r="A706">
            <v>36874</v>
          </cell>
          <cell r="B706">
            <v>0.59619999999999995</v>
          </cell>
          <cell r="C706">
            <v>7.6899999999999996E-2</v>
          </cell>
          <cell r="D706">
            <v>0.32690000000000002</v>
          </cell>
          <cell r="E706">
            <v>36874</v>
          </cell>
          <cell r="F706">
            <v>0.26929999999999993</v>
          </cell>
          <cell r="G706">
            <v>0.26929999999999993</v>
          </cell>
        </row>
        <row r="707">
          <cell r="A707">
            <v>36881</v>
          </cell>
          <cell r="B707">
            <v>0.31109999999999999</v>
          </cell>
          <cell r="C707">
            <v>0.17780000000000001</v>
          </cell>
          <cell r="D707">
            <v>0.5111</v>
          </cell>
          <cell r="E707">
            <v>36881</v>
          </cell>
          <cell r="F707">
            <v>-0.2</v>
          </cell>
          <cell r="G707">
            <v>-0.2</v>
          </cell>
        </row>
        <row r="708">
          <cell r="A708">
            <v>36888</v>
          </cell>
          <cell r="B708">
            <v>0.4</v>
          </cell>
          <cell r="C708">
            <v>0.28000000000000003</v>
          </cell>
          <cell r="D708">
            <v>0.32</v>
          </cell>
          <cell r="E708">
            <v>36888</v>
          </cell>
          <cell r="F708">
            <v>8.0000000000000016E-2</v>
          </cell>
          <cell r="G708">
            <v>8.0000000000000016E-2</v>
          </cell>
        </row>
        <row r="709">
          <cell r="A709">
            <v>36895</v>
          </cell>
          <cell r="B709">
            <v>0.4259</v>
          </cell>
          <cell r="C709">
            <v>0.33329999999999999</v>
          </cell>
          <cell r="D709">
            <v>0.2407</v>
          </cell>
          <cell r="E709">
            <v>36895</v>
          </cell>
          <cell r="F709">
            <v>0.1852</v>
          </cell>
          <cell r="G709">
            <v>0.1852</v>
          </cell>
        </row>
        <row r="710">
          <cell r="A710">
            <v>36902</v>
          </cell>
          <cell r="B710">
            <v>0.35709999999999997</v>
          </cell>
          <cell r="C710">
            <v>0.21429999999999999</v>
          </cell>
          <cell r="D710">
            <v>0.42859999999999998</v>
          </cell>
          <cell r="E710">
            <v>36902</v>
          </cell>
          <cell r="F710">
            <v>-7.1500000000000008E-2</v>
          </cell>
          <cell r="G710">
            <v>-7.1500000000000008E-2</v>
          </cell>
        </row>
        <row r="711">
          <cell r="A711">
            <v>36909</v>
          </cell>
          <cell r="B711">
            <v>0.3659</v>
          </cell>
          <cell r="C711">
            <v>0.39019999999999999</v>
          </cell>
          <cell r="D711">
            <v>0.24390000000000001</v>
          </cell>
          <cell r="E711">
            <v>36909</v>
          </cell>
          <cell r="F711">
            <v>0.122</v>
          </cell>
          <cell r="G711">
            <v>0.122</v>
          </cell>
        </row>
        <row r="712">
          <cell r="A712">
            <v>36916</v>
          </cell>
          <cell r="B712">
            <v>0.49230000000000002</v>
          </cell>
          <cell r="C712">
            <v>0.2462</v>
          </cell>
          <cell r="D712">
            <v>0.26150000000000001</v>
          </cell>
          <cell r="E712">
            <v>36916</v>
          </cell>
          <cell r="F712">
            <v>0.23080000000000001</v>
          </cell>
          <cell r="G712">
            <v>0.23080000000000001</v>
          </cell>
        </row>
        <row r="713">
          <cell r="A713">
            <v>36923</v>
          </cell>
          <cell r="B713">
            <v>0.5</v>
          </cell>
          <cell r="C713">
            <v>0.30769999999999997</v>
          </cell>
          <cell r="D713">
            <v>0.1923</v>
          </cell>
          <cell r="E713">
            <v>36923</v>
          </cell>
          <cell r="F713">
            <v>0.30769999999999997</v>
          </cell>
          <cell r="G713">
            <v>0.30769999999999997</v>
          </cell>
        </row>
        <row r="714">
          <cell r="A714">
            <v>36930</v>
          </cell>
          <cell r="B714">
            <v>0.55559999999999998</v>
          </cell>
          <cell r="C714">
            <v>0.3</v>
          </cell>
          <cell r="D714">
            <v>0.1444</v>
          </cell>
          <cell r="E714">
            <v>36930</v>
          </cell>
          <cell r="F714">
            <v>0.41120000000000001</v>
          </cell>
          <cell r="G714">
            <v>0.41120000000000001</v>
          </cell>
        </row>
        <row r="715">
          <cell r="A715">
            <v>36937</v>
          </cell>
          <cell r="B715">
            <v>0.30430000000000001</v>
          </cell>
          <cell r="C715">
            <v>0.4783</v>
          </cell>
          <cell r="D715">
            <v>0.21740000000000001</v>
          </cell>
          <cell r="E715">
            <v>36937</v>
          </cell>
          <cell r="F715">
            <v>8.6900000000000005E-2</v>
          </cell>
          <cell r="G715">
            <v>8.6900000000000005E-2</v>
          </cell>
        </row>
        <row r="716">
          <cell r="A716">
            <v>36944</v>
          </cell>
          <cell r="B716">
            <v>0.26319999999999999</v>
          </cell>
          <cell r="C716">
            <v>0.35089999999999999</v>
          </cell>
          <cell r="D716">
            <v>0.38600000000000001</v>
          </cell>
          <cell r="E716">
            <v>36944</v>
          </cell>
          <cell r="F716">
            <v>-0.12280000000000002</v>
          </cell>
          <cell r="G716">
            <v>-0.12280000000000002</v>
          </cell>
        </row>
        <row r="717">
          <cell r="A717">
            <v>36951</v>
          </cell>
          <cell r="B717">
            <v>0.45950000000000002</v>
          </cell>
          <cell r="C717">
            <v>0.20269999999999999</v>
          </cell>
          <cell r="D717">
            <v>0.33779999999999999</v>
          </cell>
          <cell r="E717">
            <v>36951</v>
          </cell>
          <cell r="F717">
            <v>0.12170000000000003</v>
          </cell>
          <cell r="G717">
            <v>0.12170000000000003</v>
          </cell>
        </row>
        <row r="718">
          <cell r="A718">
            <v>36958</v>
          </cell>
          <cell r="B718">
            <v>0.31630000000000003</v>
          </cell>
          <cell r="C718">
            <v>0.36730000000000002</v>
          </cell>
          <cell r="D718">
            <v>0.31630000000000003</v>
          </cell>
          <cell r="E718">
            <v>36958</v>
          </cell>
          <cell r="F718">
            <v>0</v>
          </cell>
          <cell r="G718">
            <v>0</v>
          </cell>
        </row>
        <row r="719">
          <cell r="A719">
            <v>36965</v>
          </cell>
          <cell r="B719">
            <v>0.30909999999999999</v>
          </cell>
          <cell r="C719">
            <v>0.32729999999999998</v>
          </cell>
          <cell r="D719">
            <v>0.36359999999999998</v>
          </cell>
          <cell r="E719">
            <v>36965</v>
          </cell>
          <cell r="F719">
            <v>-5.4499999999999993E-2</v>
          </cell>
          <cell r="G719">
            <v>-5.4499999999999993E-2</v>
          </cell>
        </row>
        <row r="720">
          <cell r="A720">
            <v>36972</v>
          </cell>
          <cell r="B720">
            <v>0.27779999999999999</v>
          </cell>
          <cell r="C720">
            <v>0.25</v>
          </cell>
          <cell r="D720">
            <v>0.47220000000000001</v>
          </cell>
          <cell r="E720">
            <v>36972</v>
          </cell>
          <cell r="F720">
            <v>-0.19440000000000002</v>
          </cell>
          <cell r="G720">
            <v>-0.19440000000000002</v>
          </cell>
        </row>
        <row r="721">
          <cell r="A721">
            <v>36979</v>
          </cell>
          <cell r="B721">
            <v>0.3725</v>
          </cell>
          <cell r="C721">
            <v>0.35289999999999999</v>
          </cell>
          <cell r="D721">
            <v>0.27450000000000002</v>
          </cell>
          <cell r="E721">
            <v>36979</v>
          </cell>
          <cell r="F721">
            <v>9.7999999999999976E-2</v>
          </cell>
          <cell r="G721">
            <v>9.7999999999999976E-2</v>
          </cell>
        </row>
        <row r="722">
          <cell r="A722">
            <v>36986</v>
          </cell>
          <cell r="B722">
            <v>0.35139999999999999</v>
          </cell>
          <cell r="C722">
            <v>0.26129999999999998</v>
          </cell>
          <cell r="D722">
            <v>0.38740000000000002</v>
          </cell>
          <cell r="E722">
            <v>36986</v>
          </cell>
          <cell r="F722">
            <v>-3.6000000000000032E-2</v>
          </cell>
          <cell r="G722">
            <v>-3.6000000000000032E-2</v>
          </cell>
        </row>
        <row r="723">
          <cell r="A723">
            <v>36993</v>
          </cell>
          <cell r="B723">
            <v>0.30299999999999999</v>
          </cell>
          <cell r="C723">
            <v>0.28789999999999999</v>
          </cell>
          <cell r="D723">
            <v>0.40910000000000002</v>
          </cell>
          <cell r="E723">
            <v>36993</v>
          </cell>
          <cell r="F723">
            <v>-0.10610000000000003</v>
          </cell>
          <cell r="G723">
            <v>-0.10610000000000003</v>
          </cell>
        </row>
        <row r="724">
          <cell r="A724">
            <v>37000</v>
          </cell>
          <cell r="B724">
            <v>0.4375</v>
          </cell>
          <cell r="C724">
            <v>0.25</v>
          </cell>
          <cell r="D724">
            <v>0.3125</v>
          </cell>
          <cell r="E724">
            <v>37000</v>
          </cell>
          <cell r="F724">
            <v>0.125</v>
          </cell>
          <cell r="G724">
            <v>0.125</v>
          </cell>
        </row>
        <row r="725">
          <cell r="A725">
            <v>37007</v>
          </cell>
          <cell r="B725">
            <v>0.46550000000000002</v>
          </cell>
          <cell r="C725">
            <v>0.22409999999999999</v>
          </cell>
          <cell r="D725">
            <v>0.31030000000000002</v>
          </cell>
          <cell r="E725">
            <v>37007</v>
          </cell>
          <cell r="F725">
            <v>0.1552</v>
          </cell>
          <cell r="G725">
            <v>0.1552</v>
          </cell>
        </row>
        <row r="726">
          <cell r="A726">
            <v>37014</v>
          </cell>
          <cell r="B726">
            <v>0.6351</v>
          </cell>
          <cell r="C726">
            <v>0.1487</v>
          </cell>
          <cell r="D726">
            <v>0.2162</v>
          </cell>
          <cell r="E726">
            <v>37014</v>
          </cell>
          <cell r="F726">
            <v>0.41889999999999999</v>
          </cell>
          <cell r="G726">
            <v>0.41889999999999999</v>
          </cell>
        </row>
        <row r="727">
          <cell r="A727">
            <v>37021</v>
          </cell>
          <cell r="B727">
            <v>0.5333</v>
          </cell>
          <cell r="C727">
            <v>0.28889999999999999</v>
          </cell>
          <cell r="D727">
            <v>0.17780000000000001</v>
          </cell>
          <cell r="E727">
            <v>37021</v>
          </cell>
          <cell r="F727">
            <v>0.35549999999999998</v>
          </cell>
          <cell r="G727">
            <v>0.35549999999999998</v>
          </cell>
        </row>
        <row r="728">
          <cell r="A728">
            <v>37028</v>
          </cell>
          <cell r="B728">
            <v>0.51759999999999995</v>
          </cell>
          <cell r="C728">
            <v>0.29409999999999997</v>
          </cell>
          <cell r="D728">
            <v>0.18820000000000001</v>
          </cell>
          <cell r="E728">
            <v>37028</v>
          </cell>
          <cell r="F728">
            <v>0.32939999999999992</v>
          </cell>
          <cell r="G728">
            <v>0.32939999999999992</v>
          </cell>
        </row>
        <row r="729">
          <cell r="A729">
            <v>37035</v>
          </cell>
          <cell r="B729">
            <v>0.61899999999999999</v>
          </cell>
          <cell r="C729">
            <v>0.21429999999999999</v>
          </cell>
          <cell r="D729">
            <v>0.16669999999999999</v>
          </cell>
          <cell r="E729">
            <v>37035</v>
          </cell>
          <cell r="F729">
            <v>0.45230000000000004</v>
          </cell>
          <cell r="G729">
            <v>0.45230000000000004</v>
          </cell>
        </row>
        <row r="730">
          <cell r="A730">
            <v>37042</v>
          </cell>
          <cell r="B730">
            <v>0.49349999999999999</v>
          </cell>
          <cell r="C730">
            <v>0.2208</v>
          </cell>
          <cell r="D730">
            <v>0.28570000000000001</v>
          </cell>
          <cell r="E730">
            <v>37042</v>
          </cell>
          <cell r="F730">
            <v>0.20779999999999998</v>
          </cell>
          <cell r="G730">
            <v>0.20779999999999998</v>
          </cell>
        </row>
        <row r="731">
          <cell r="A731">
            <v>37049</v>
          </cell>
          <cell r="B731">
            <v>0.42549999999999999</v>
          </cell>
          <cell r="C731">
            <v>0.31909999999999999</v>
          </cell>
          <cell r="D731">
            <v>0.25530000000000003</v>
          </cell>
          <cell r="E731">
            <v>37049</v>
          </cell>
          <cell r="F731">
            <v>0.17019999999999996</v>
          </cell>
          <cell r="G731">
            <v>0.17019999999999996</v>
          </cell>
        </row>
        <row r="732">
          <cell r="A732">
            <v>37056</v>
          </cell>
          <cell r="B732">
            <v>0.30509999999999998</v>
          </cell>
          <cell r="C732">
            <v>0.47460000000000002</v>
          </cell>
          <cell r="D732">
            <v>0.2203</v>
          </cell>
          <cell r="E732">
            <v>37056</v>
          </cell>
          <cell r="F732">
            <v>8.4799999999999986E-2</v>
          </cell>
          <cell r="G732">
            <v>8.4799999999999986E-2</v>
          </cell>
        </row>
        <row r="733">
          <cell r="A733">
            <v>37063</v>
          </cell>
          <cell r="B733">
            <v>0.33329999999999999</v>
          </cell>
          <cell r="C733">
            <v>0.43330000000000002</v>
          </cell>
          <cell r="D733">
            <v>0.23330000000000001</v>
          </cell>
          <cell r="E733">
            <v>37063</v>
          </cell>
          <cell r="F733">
            <v>9.9999999999999978E-2</v>
          </cell>
          <cell r="G733">
            <v>9.9999999999999978E-2</v>
          </cell>
        </row>
        <row r="734">
          <cell r="A734">
            <v>37070</v>
          </cell>
          <cell r="B734">
            <v>0.30380000000000001</v>
          </cell>
          <cell r="C734">
            <v>0.36709999999999998</v>
          </cell>
          <cell r="D734">
            <v>0.3291</v>
          </cell>
          <cell r="E734">
            <v>37070</v>
          </cell>
          <cell r="F734">
            <v>-2.5299999999999989E-2</v>
          </cell>
          <cell r="G734">
            <v>-2.5299999999999989E-2</v>
          </cell>
        </row>
        <row r="735">
          <cell r="A735">
            <v>37077</v>
          </cell>
          <cell r="B735">
            <v>0.40739999999999998</v>
          </cell>
          <cell r="C735">
            <v>0.40739999999999998</v>
          </cell>
          <cell r="D735">
            <v>0.1852</v>
          </cell>
          <cell r="E735">
            <v>37077</v>
          </cell>
          <cell r="F735">
            <v>0.22219999999999998</v>
          </cell>
          <cell r="G735">
            <v>0.22219999999999998</v>
          </cell>
        </row>
        <row r="736">
          <cell r="A736">
            <v>37084</v>
          </cell>
          <cell r="B736">
            <v>0.25269999999999998</v>
          </cell>
          <cell r="C736">
            <v>0.3846</v>
          </cell>
          <cell r="D736">
            <v>0.36259999999999998</v>
          </cell>
          <cell r="E736">
            <v>37084</v>
          </cell>
          <cell r="F736">
            <v>-0.1099</v>
          </cell>
          <cell r="G736">
            <v>-0.1099</v>
          </cell>
        </row>
        <row r="737">
          <cell r="A737">
            <v>37091</v>
          </cell>
          <cell r="B737">
            <v>0.5</v>
          </cell>
          <cell r="C737">
            <v>0.3478</v>
          </cell>
          <cell r="D737">
            <v>0.1522</v>
          </cell>
          <cell r="E737">
            <v>37091</v>
          </cell>
          <cell r="F737">
            <v>0.3478</v>
          </cell>
          <cell r="G737">
            <v>0.3478</v>
          </cell>
        </row>
        <row r="738">
          <cell r="A738">
            <v>37098</v>
          </cell>
          <cell r="B738">
            <v>0.29520000000000002</v>
          </cell>
          <cell r="C738">
            <v>0.32379999999999998</v>
          </cell>
          <cell r="D738">
            <v>0.38100000000000001</v>
          </cell>
          <cell r="E738">
            <v>37098</v>
          </cell>
          <cell r="F738">
            <v>-8.5799999999999987E-2</v>
          </cell>
          <cell r="G738">
            <v>-8.5799999999999987E-2</v>
          </cell>
        </row>
        <row r="739">
          <cell r="A739">
            <v>37105</v>
          </cell>
          <cell r="B739">
            <v>0.36359999999999998</v>
          </cell>
          <cell r="C739">
            <v>0.2727</v>
          </cell>
          <cell r="D739">
            <v>0.36359999999999998</v>
          </cell>
          <cell r="E739">
            <v>37105</v>
          </cell>
          <cell r="F739">
            <v>0</v>
          </cell>
          <cell r="G739">
            <v>0</v>
          </cell>
        </row>
        <row r="740">
          <cell r="A740">
            <v>37112</v>
          </cell>
          <cell r="B740">
            <v>0.34939999999999999</v>
          </cell>
          <cell r="C740">
            <v>0.3735</v>
          </cell>
          <cell r="D740">
            <v>0.27710000000000001</v>
          </cell>
          <cell r="E740">
            <v>37112</v>
          </cell>
          <cell r="F740">
            <v>7.2299999999999975E-2</v>
          </cell>
          <cell r="G740">
            <v>7.2299999999999975E-2</v>
          </cell>
        </row>
        <row r="741">
          <cell r="A741">
            <v>37119</v>
          </cell>
          <cell r="B741">
            <v>0.35420000000000001</v>
          </cell>
          <cell r="C741">
            <v>0.27079999999999999</v>
          </cell>
          <cell r="D741">
            <v>0.375</v>
          </cell>
          <cell r="E741">
            <v>37119</v>
          </cell>
          <cell r="F741">
            <v>-2.0799999999999985E-2</v>
          </cell>
          <cell r="G741">
            <v>-2.0799999999999985E-2</v>
          </cell>
        </row>
        <row r="742">
          <cell r="A742">
            <v>37126</v>
          </cell>
          <cell r="B742">
            <v>0.3448</v>
          </cell>
          <cell r="C742">
            <v>0.3448</v>
          </cell>
          <cell r="D742">
            <v>0.31030000000000002</v>
          </cell>
          <cell r="E742">
            <v>37126</v>
          </cell>
          <cell r="F742">
            <v>3.4499999999999975E-2</v>
          </cell>
          <cell r="G742">
            <v>3.4499999999999975E-2</v>
          </cell>
        </row>
        <row r="743">
          <cell r="A743">
            <v>37133</v>
          </cell>
          <cell r="B743">
            <v>0.31430000000000002</v>
          </cell>
          <cell r="C743">
            <v>0.45710000000000001</v>
          </cell>
          <cell r="D743">
            <v>0.2286</v>
          </cell>
          <cell r="E743">
            <v>37133</v>
          </cell>
          <cell r="F743">
            <v>8.5700000000000026E-2</v>
          </cell>
          <cell r="G743">
            <v>8.5700000000000026E-2</v>
          </cell>
        </row>
        <row r="744">
          <cell r="A744">
            <v>37140</v>
          </cell>
          <cell r="B744">
            <v>0.3034</v>
          </cell>
          <cell r="C744">
            <v>0.35959999999999998</v>
          </cell>
          <cell r="D744">
            <v>0.33710000000000001</v>
          </cell>
          <cell r="E744">
            <v>37140</v>
          </cell>
          <cell r="F744">
            <v>-3.3700000000000008E-2</v>
          </cell>
          <cell r="G744">
            <v>-3.3700000000000008E-2</v>
          </cell>
        </row>
        <row r="745">
          <cell r="A745">
            <v>37147</v>
          </cell>
          <cell r="B745">
            <v>0.26669999999999999</v>
          </cell>
          <cell r="C745">
            <v>0.36670000000000003</v>
          </cell>
          <cell r="D745">
            <v>0.36670000000000003</v>
          </cell>
          <cell r="E745">
            <v>37147</v>
          </cell>
          <cell r="F745">
            <v>-0.10000000000000003</v>
          </cell>
          <cell r="G745">
            <v>-0.10000000000000003</v>
          </cell>
        </row>
        <row r="746">
          <cell r="A746">
            <v>37154</v>
          </cell>
          <cell r="B746">
            <v>0.31080000000000002</v>
          </cell>
          <cell r="C746">
            <v>0.2432</v>
          </cell>
          <cell r="D746">
            <v>0.44590000000000002</v>
          </cell>
          <cell r="E746">
            <v>37154</v>
          </cell>
          <cell r="F746">
            <v>-0.1351</v>
          </cell>
          <cell r="G746">
            <v>-0.1351</v>
          </cell>
        </row>
        <row r="747">
          <cell r="A747">
            <v>37161</v>
          </cell>
          <cell r="B747">
            <v>0.5111</v>
          </cell>
          <cell r="C747">
            <v>0.26669999999999999</v>
          </cell>
          <cell r="D747">
            <v>0.22220000000000001</v>
          </cell>
          <cell r="E747">
            <v>37161</v>
          </cell>
          <cell r="F747">
            <v>0.28889999999999999</v>
          </cell>
          <cell r="G747">
            <v>0.28889999999999999</v>
          </cell>
        </row>
        <row r="748">
          <cell r="A748">
            <v>37168</v>
          </cell>
          <cell r="B748">
            <v>0.51219999999999999</v>
          </cell>
          <cell r="C748">
            <v>0.1951</v>
          </cell>
          <cell r="D748">
            <v>0.29270000000000002</v>
          </cell>
          <cell r="E748">
            <v>37168</v>
          </cell>
          <cell r="F748">
            <v>0.21949999999999997</v>
          </cell>
          <cell r="G748">
            <v>0.21949999999999997</v>
          </cell>
        </row>
        <row r="749">
          <cell r="A749">
            <v>37175</v>
          </cell>
          <cell r="B749">
            <v>0.47370000000000001</v>
          </cell>
          <cell r="C749">
            <v>0.24560000000000001</v>
          </cell>
          <cell r="D749">
            <v>0.28070000000000001</v>
          </cell>
          <cell r="E749">
            <v>37175</v>
          </cell>
          <cell r="F749">
            <v>0.193</v>
          </cell>
          <cell r="G749">
            <v>0.193</v>
          </cell>
        </row>
        <row r="750">
          <cell r="A750">
            <v>37182</v>
          </cell>
          <cell r="B750">
            <v>0.60560000000000003</v>
          </cell>
          <cell r="C750">
            <v>0.18310000000000001</v>
          </cell>
          <cell r="D750">
            <v>0.21129999999999999</v>
          </cell>
          <cell r="E750">
            <v>37182</v>
          </cell>
          <cell r="F750">
            <v>0.39430000000000004</v>
          </cell>
          <cell r="G750">
            <v>0.39430000000000004</v>
          </cell>
        </row>
        <row r="751">
          <cell r="A751">
            <v>37189</v>
          </cell>
          <cell r="B751">
            <v>0.55879999999999996</v>
          </cell>
          <cell r="C751">
            <v>0.26469999999999999</v>
          </cell>
          <cell r="D751">
            <v>0.17649999999999999</v>
          </cell>
          <cell r="E751">
            <v>37189</v>
          </cell>
          <cell r="F751">
            <v>0.38229999999999997</v>
          </cell>
          <cell r="G751">
            <v>0.38229999999999997</v>
          </cell>
        </row>
        <row r="752">
          <cell r="A752">
            <v>37196</v>
          </cell>
          <cell r="B752">
            <v>0.35</v>
          </cell>
          <cell r="C752">
            <v>0.31669999999999998</v>
          </cell>
          <cell r="D752">
            <v>0.33329999999999999</v>
          </cell>
          <cell r="E752">
            <v>37196</v>
          </cell>
          <cell r="F752">
            <v>1.6699999999999993E-2</v>
          </cell>
          <cell r="G752">
            <v>1.6699999999999993E-2</v>
          </cell>
        </row>
        <row r="753">
          <cell r="A753">
            <v>37203</v>
          </cell>
          <cell r="B753">
            <v>0.34620000000000001</v>
          </cell>
          <cell r="C753">
            <v>0.23080000000000001</v>
          </cell>
          <cell r="D753">
            <v>0.42309999999999998</v>
          </cell>
          <cell r="E753">
            <v>37203</v>
          </cell>
          <cell r="F753">
            <v>-7.6899999999999968E-2</v>
          </cell>
          <cell r="G753">
            <v>-7.6899999999999968E-2</v>
          </cell>
        </row>
        <row r="754">
          <cell r="A754">
            <v>37210</v>
          </cell>
          <cell r="B754">
            <v>0.45450000000000002</v>
          </cell>
          <cell r="C754">
            <v>0.21210000000000001</v>
          </cell>
          <cell r="D754">
            <v>0.33329999999999999</v>
          </cell>
          <cell r="E754">
            <v>37210</v>
          </cell>
          <cell r="F754">
            <v>0.12120000000000003</v>
          </cell>
          <cell r="G754">
            <v>0.12120000000000003</v>
          </cell>
        </row>
        <row r="755">
          <cell r="A755">
            <v>37217</v>
          </cell>
          <cell r="B755">
            <v>0.58330000000000004</v>
          </cell>
          <cell r="C755">
            <v>0.16669999999999999</v>
          </cell>
          <cell r="D755">
            <v>0.25</v>
          </cell>
          <cell r="E755">
            <v>37217</v>
          </cell>
          <cell r="F755">
            <v>0.33330000000000004</v>
          </cell>
          <cell r="G755">
            <v>0.33330000000000004</v>
          </cell>
        </row>
        <row r="756">
          <cell r="A756">
            <v>37224</v>
          </cell>
          <cell r="B756">
            <v>0.69330000000000003</v>
          </cell>
          <cell r="C756">
            <v>0.1067</v>
          </cell>
          <cell r="D756">
            <v>0.2</v>
          </cell>
          <cell r="E756">
            <v>37224</v>
          </cell>
          <cell r="F756">
            <v>0.49330000000000002</v>
          </cell>
          <cell r="G756">
            <v>0.49330000000000002</v>
          </cell>
        </row>
        <row r="757">
          <cell r="A757">
            <v>37231</v>
          </cell>
          <cell r="B757">
            <v>0.59179999999999999</v>
          </cell>
          <cell r="C757">
            <v>0.1633</v>
          </cell>
          <cell r="D757">
            <v>0.24490000000000001</v>
          </cell>
          <cell r="E757">
            <v>37231</v>
          </cell>
          <cell r="F757">
            <v>0.34689999999999999</v>
          </cell>
          <cell r="G757">
            <v>0.34689999999999999</v>
          </cell>
        </row>
        <row r="758">
          <cell r="A758">
            <v>37238</v>
          </cell>
          <cell r="B758">
            <v>0.61399999999999999</v>
          </cell>
          <cell r="C758">
            <v>0.24560000000000001</v>
          </cell>
          <cell r="D758">
            <v>0.1404</v>
          </cell>
          <cell r="E758">
            <v>37238</v>
          </cell>
          <cell r="F758">
            <v>0.47360000000000002</v>
          </cell>
          <cell r="G758">
            <v>0.47360000000000002</v>
          </cell>
        </row>
        <row r="759">
          <cell r="A759">
            <v>37245</v>
          </cell>
          <cell r="B759">
            <v>0.52459999999999996</v>
          </cell>
          <cell r="C759">
            <v>0.21310000000000001</v>
          </cell>
          <cell r="D759">
            <v>0.26229999999999998</v>
          </cell>
          <cell r="E759">
            <v>37245</v>
          </cell>
          <cell r="F759">
            <v>0.26229999999999998</v>
          </cell>
          <cell r="G759">
            <v>0.26229999999999998</v>
          </cell>
        </row>
        <row r="760">
          <cell r="A760">
            <v>37252</v>
          </cell>
          <cell r="B760">
            <v>0.57689999999999997</v>
          </cell>
          <cell r="C760">
            <v>0.15379999999999999</v>
          </cell>
          <cell r="D760">
            <v>0.26919999999999999</v>
          </cell>
          <cell r="E760">
            <v>37252</v>
          </cell>
          <cell r="F760">
            <v>0.30769999999999997</v>
          </cell>
          <cell r="G760">
            <v>0.30769999999999997</v>
          </cell>
        </row>
        <row r="761">
          <cell r="A761">
            <v>37259</v>
          </cell>
          <cell r="B761">
            <v>0.5111</v>
          </cell>
          <cell r="C761">
            <v>0.24440000000000001</v>
          </cell>
          <cell r="D761">
            <v>0.24440000000000001</v>
          </cell>
          <cell r="E761">
            <v>37259</v>
          </cell>
          <cell r="F761">
            <v>0.26669999999999999</v>
          </cell>
          <cell r="G761">
            <v>0.26669999999999999</v>
          </cell>
        </row>
        <row r="762">
          <cell r="A762">
            <v>37266</v>
          </cell>
          <cell r="B762">
            <v>0.54790000000000005</v>
          </cell>
          <cell r="C762">
            <v>0.2329</v>
          </cell>
          <cell r="D762">
            <v>0.21920000000000001</v>
          </cell>
          <cell r="E762">
            <v>37266</v>
          </cell>
          <cell r="F762">
            <v>0.32870000000000005</v>
          </cell>
          <cell r="G762">
            <v>0.32870000000000005</v>
          </cell>
        </row>
        <row r="763">
          <cell r="A763">
            <v>37273</v>
          </cell>
          <cell r="B763">
            <v>0.29549999999999998</v>
          </cell>
          <cell r="C763">
            <v>0.40910000000000002</v>
          </cell>
          <cell r="D763">
            <v>0.29549999999999998</v>
          </cell>
          <cell r="E763">
            <v>37273</v>
          </cell>
          <cell r="F763">
            <v>0</v>
          </cell>
          <cell r="G763">
            <v>0</v>
          </cell>
        </row>
        <row r="764">
          <cell r="A764">
            <v>37280</v>
          </cell>
          <cell r="B764">
            <v>0.34689999999999999</v>
          </cell>
          <cell r="C764">
            <v>0.34689999999999999</v>
          </cell>
          <cell r="D764">
            <v>0.30609999999999998</v>
          </cell>
          <cell r="E764">
            <v>37280</v>
          </cell>
          <cell r="F764">
            <v>4.0800000000000003E-2</v>
          </cell>
          <cell r="G764">
            <v>4.0800000000000003E-2</v>
          </cell>
        </row>
        <row r="765">
          <cell r="A765">
            <v>37287</v>
          </cell>
          <cell r="B765">
            <v>0.45450000000000002</v>
          </cell>
          <cell r="C765">
            <v>0.31819999999999998</v>
          </cell>
          <cell r="D765">
            <v>0.2273</v>
          </cell>
          <cell r="E765">
            <v>37287</v>
          </cell>
          <cell r="F765">
            <v>0.22720000000000001</v>
          </cell>
          <cell r="G765">
            <v>0.22720000000000001</v>
          </cell>
        </row>
        <row r="766">
          <cell r="A766">
            <v>37294</v>
          </cell>
          <cell r="B766">
            <v>0.375</v>
          </cell>
          <cell r="C766">
            <v>0.39579999999999999</v>
          </cell>
          <cell r="D766">
            <v>0.2293</v>
          </cell>
          <cell r="E766">
            <v>37294</v>
          </cell>
          <cell r="F766">
            <v>0.1457</v>
          </cell>
          <cell r="G766">
            <v>0.1457</v>
          </cell>
        </row>
        <row r="767">
          <cell r="A767">
            <v>37301</v>
          </cell>
          <cell r="B767">
            <v>0.4516</v>
          </cell>
          <cell r="C767">
            <v>0.3871</v>
          </cell>
          <cell r="D767">
            <v>0.1613</v>
          </cell>
          <cell r="E767">
            <v>37301</v>
          </cell>
          <cell r="F767">
            <v>0.2903</v>
          </cell>
          <cell r="G767">
            <v>0.2903</v>
          </cell>
        </row>
        <row r="768">
          <cell r="A768">
            <v>37308</v>
          </cell>
          <cell r="B768">
            <v>0.36359999999999998</v>
          </cell>
          <cell r="C768">
            <v>0.38179999999999997</v>
          </cell>
          <cell r="D768">
            <v>0.2545</v>
          </cell>
          <cell r="E768">
            <v>37308</v>
          </cell>
          <cell r="F768">
            <v>0.10909999999999997</v>
          </cell>
          <cell r="G768">
            <v>0.10909999999999997</v>
          </cell>
        </row>
        <row r="769">
          <cell r="A769">
            <v>37315</v>
          </cell>
          <cell r="B769">
            <v>0.44440000000000002</v>
          </cell>
          <cell r="C769">
            <v>0.35189999999999999</v>
          </cell>
          <cell r="D769">
            <v>0.20369999999999999</v>
          </cell>
          <cell r="E769">
            <v>37315</v>
          </cell>
          <cell r="F769">
            <v>0.24070000000000003</v>
          </cell>
          <cell r="G769">
            <v>0.24070000000000003</v>
          </cell>
        </row>
        <row r="770">
          <cell r="A770">
            <v>37322</v>
          </cell>
          <cell r="B770">
            <v>0.5333</v>
          </cell>
          <cell r="C770">
            <v>0.31109999999999999</v>
          </cell>
          <cell r="D770">
            <v>0.1555</v>
          </cell>
          <cell r="E770">
            <v>37322</v>
          </cell>
          <cell r="F770">
            <v>0.37780000000000002</v>
          </cell>
          <cell r="G770">
            <v>0.37780000000000002</v>
          </cell>
        </row>
        <row r="771">
          <cell r="A771">
            <v>37329</v>
          </cell>
          <cell r="B771">
            <v>0.5645</v>
          </cell>
          <cell r="C771">
            <v>0.2903</v>
          </cell>
          <cell r="D771">
            <v>0.1452</v>
          </cell>
          <cell r="E771">
            <v>37329</v>
          </cell>
          <cell r="F771">
            <v>0.41930000000000001</v>
          </cell>
          <cell r="G771">
            <v>0.41930000000000001</v>
          </cell>
        </row>
        <row r="772">
          <cell r="A772">
            <v>37336</v>
          </cell>
          <cell r="B772">
            <v>0.5323</v>
          </cell>
          <cell r="C772">
            <v>0.3548</v>
          </cell>
          <cell r="D772">
            <v>0.1129</v>
          </cell>
          <cell r="E772">
            <v>37336</v>
          </cell>
          <cell r="F772">
            <v>0.4194</v>
          </cell>
          <cell r="G772">
            <v>0.4194</v>
          </cell>
        </row>
        <row r="773">
          <cell r="A773">
            <v>37343</v>
          </cell>
          <cell r="B773">
            <v>0.51160000000000005</v>
          </cell>
          <cell r="C773">
            <v>0.25580000000000003</v>
          </cell>
          <cell r="D773">
            <v>0.2326</v>
          </cell>
          <cell r="E773">
            <v>37343</v>
          </cell>
          <cell r="F773">
            <v>0.27900000000000003</v>
          </cell>
          <cell r="G773">
            <v>0.27900000000000003</v>
          </cell>
        </row>
        <row r="774">
          <cell r="A774">
            <v>37350</v>
          </cell>
          <cell r="B774">
            <v>0.40479999999999999</v>
          </cell>
          <cell r="C774">
            <v>0.39290000000000003</v>
          </cell>
          <cell r="D774">
            <v>0.2024</v>
          </cell>
          <cell r="E774">
            <v>37350</v>
          </cell>
          <cell r="F774">
            <v>0.2024</v>
          </cell>
          <cell r="G774">
            <v>0.2024</v>
          </cell>
        </row>
        <row r="775">
          <cell r="A775">
            <v>37357</v>
          </cell>
          <cell r="B775">
            <v>0.28210000000000002</v>
          </cell>
          <cell r="C775">
            <v>0.3846</v>
          </cell>
          <cell r="D775">
            <v>0.33329999999999999</v>
          </cell>
          <cell r="E775">
            <v>37357</v>
          </cell>
          <cell r="F775">
            <v>-5.1199999999999968E-2</v>
          </cell>
          <cell r="G775">
            <v>-5.1199999999999968E-2</v>
          </cell>
        </row>
        <row r="776">
          <cell r="A776">
            <v>37364</v>
          </cell>
          <cell r="B776">
            <v>0.40200000000000002</v>
          </cell>
          <cell r="C776">
            <v>0.3659</v>
          </cell>
          <cell r="D776">
            <v>0.23169999999999999</v>
          </cell>
          <cell r="E776">
            <v>37364</v>
          </cell>
          <cell r="F776">
            <v>0.17030000000000003</v>
          </cell>
          <cell r="G776">
            <v>0.17030000000000003</v>
          </cell>
        </row>
        <row r="777">
          <cell r="A777">
            <v>37371</v>
          </cell>
          <cell r="B777">
            <v>0.36670000000000003</v>
          </cell>
          <cell r="C777">
            <v>0.4</v>
          </cell>
          <cell r="D777">
            <v>0.23330000000000001</v>
          </cell>
          <cell r="E777">
            <v>37371</v>
          </cell>
          <cell r="F777">
            <v>0.13340000000000002</v>
          </cell>
          <cell r="G777">
            <v>0.13340000000000002</v>
          </cell>
        </row>
        <row r="778">
          <cell r="A778">
            <v>37378</v>
          </cell>
          <cell r="B778">
            <v>0.27029999999999998</v>
          </cell>
          <cell r="C778">
            <v>0.39639999999999997</v>
          </cell>
          <cell r="D778">
            <v>0.33329999999999999</v>
          </cell>
          <cell r="E778">
            <v>37378</v>
          </cell>
          <cell r="F778">
            <v>-6.3E-2</v>
          </cell>
          <cell r="G778">
            <v>-6.3E-2</v>
          </cell>
        </row>
        <row r="779">
          <cell r="A779">
            <v>37385</v>
          </cell>
          <cell r="B779">
            <v>0.30259999999999998</v>
          </cell>
          <cell r="C779">
            <v>0.28949999999999998</v>
          </cell>
          <cell r="D779">
            <v>0.40789999999999998</v>
          </cell>
          <cell r="E779">
            <v>37385</v>
          </cell>
          <cell r="F779">
            <v>-0.1053</v>
          </cell>
          <cell r="G779">
            <v>-0.1053</v>
          </cell>
        </row>
        <row r="780">
          <cell r="A780">
            <v>37392</v>
          </cell>
          <cell r="B780">
            <v>0.3679</v>
          </cell>
          <cell r="C780">
            <v>0.34910000000000002</v>
          </cell>
          <cell r="D780">
            <v>0.28299999999999997</v>
          </cell>
          <cell r="E780">
            <v>37392</v>
          </cell>
          <cell r="F780">
            <v>8.4900000000000031E-2</v>
          </cell>
          <cell r="G780">
            <v>8.4900000000000031E-2</v>
          </cell>
        </row>
        <row r="781">
          <cell r="A781">
            <v>37399</v>
          </cell>
          <cell r="B781">
            <v>0.26190000000000002</v>
          </cell>
          <cell r="C781">
            <v>0.33329999999999999</v>
          </cell>
          <cell r="D781">
            <v>0.40479999999999999</v>
          </cell>
          <cell r="E781">
            <v>37399</v>
          </cell>
          <cell r="F781">
            <v>-0.14289999999999997</v>
          </cell>
          <cell r="G781">
            <v>-0.14289999999999997</v>
          </cell>
        </row>
        <row r="782">
          <cell r="A782">
            <v>37405</v>
          </cell>
          <cell r="B782">
            <v>0.28260000000000002</v>
          </cell>
          <cell r="C782">
            <v>0.31519999999999998</v>
          </cell>
          <cell r="D782">
            <v>0.4022</v>
          </cell>
          <cell r="E782">
            <v>37405</v>
          </cell>
          <cell r="F782">
            <v>-0.11959999999999998</v>
          </cell>
          <cell r="G782">
            <v>-0.11959999999999998</v>
          </cell>
        </row>
        <row r="783">
          <cell r="A783">
            <v>37413</v>
          </cell>
          <cell r="B783">
            <v>0.32790000000000002</v>
          </cell>
          <cell r="C783">
            <v>0.2787</v>
          </cell>
          <cell r="D783">
            <v>0.39340000000000003</v>
          </cell>
          <cell r="E783">
            <v>37413</v>
          </cell>
          <cell r="F783">
            <v>-6.5500000000000003E-2</v>
          </cell>
          <cell r="G783">
            <v>-6.5500000000000003E-2</v>
          </cell>
        </row>
        <row r="784">
          <cell r="A784">
            <v>37420</v>
          </cell>
          <cell r="B784">
            <v>0.31819999999999998</v>
          </cell>
          <cell r="C784">
            <v>0.34549999999999997</v>
          </cell>
          <cell r="D784">
            <v>0.33639999999999998</v>
          </cell>
          <cell r="E784">
            <v>37420</v>
          </cell>
          <cell r="F784">
            <v>-1.8199999999999994E-2</v>
          </cell>
          <cell r="G784">
            <v>-1.8199999999999994E-2</v>
          </cell>
        </row>
        <row r="785">
          <cell r="A785">
            <v>37427</v>
          </cell>
          <cell r="B785">
            <v>0.45710000000000001</v>
          </cell>
          <cell r="C785">
            <v>0.28570000000000001</v>
          </cell>
          <cell r="D785">
            <v>0.2571</v>
          </cell>
          <cell r="E785">
            <v>37427</v>
          </cell>
          <cell r="F785">
            <v>0.2</v>
          </cell>
          <cell r="G785">
            <v>0.2</v>
          </cell>
        </row>
        <row r="786">
          <cell r="A786">
            <v>37434</v>
          </cell>
          <cell r="B786">
            <v>0.30969999999999998</v>
          </cell>
          <cell r="C786">
            <v>0.2301</v>
          </cell>
          <cell r="D786">
            <v>0.4602</v>
          </cell>
          <cell r="E786">
            <v>37434</v>
          </cell>
          <cell r="F786">
            <v>-0.15050000000000002</v>
          </cell>
          <cell r="G786">
            <v>-0.15050000000000002</v>
          </cell>
        </row>
        <row r="787">
          <cell r="A787">
            <v>37440</v>
          </cell>
          <cell r="B787">
            <v>0.2656</v>
          </cell>
          <cell r="C787">
            <v>0.2656</v>
          </cell>
          <cell r="D787">
            <v>0.46879999999999999</v>
          </cell>
          <cell r="E787">
            <v>37440</v>
          </cell>
          <cell r="F787">
            <v>-0.20319999999999999</v>
          </cell>
          <cell r="G787">
            <v>-0.20319999999999999</v>
          </cell>
        </row>
        <row r="788">
          <cell r="A788">
            <v>37448</v>
          </cell>
          <cell r="B788">
            <v>0.35049999999999998</v>
          </cell>
          <cell r="C788">
            <v>0.2268</v>
          </cell>
          <cell r="D788">
            <v>0.42270000000000002</v>
          </cell>
          <cell r="E788">
            <v>37448</v>
          </cell>
          <cell r="F788">
            <v>-7.2200000000000042E-2</v>
          </cell>
          <cell r="G788">
            <v>-7.2200000000000042E-2</v>
          </cell>
        </row>
        <row r="789">
          <cell r="A789">
            <v>37455</v>
          </cell>
          <cell r="B789">
            <v>0.26250000000000001</v>
          </cell>
          <cell r="C789">
            <v>0.2</v>
          </cell>
          <cell r="D789">
            <v>0.53749999999999998</v>
          </cell>
          <cell r="E789">
            <v>37455</v>
          </cell>
          <cell r="F789">
            <v>-0.27499999999999997</v>
          </cell>
          <cell r="G789">
            <v>-0.27499999999999997</v>
          </cell>
        </row>
        <row r="790">
          <cell r="A790">
            <v>37462</v>
          </cell>
          <cell r="B790">
            <v>0.27910000000000001</v>
          </cell>
          <cell r="C790">
            <v>0.2326</v>
          </cell>
          <cell r="D790">
            <v>0.4884</v>
          </cell>
          <cell r="E790">
            <v>37462</v>
          </cell>
          <cell r="F790">
            <v>-0.20929999999999999</v>
          </cell>
          <cell r="G790">
            <v>-0.20929999999999999</v>
          </cell>
        </row>
        <row r="791">
          <cell r="A791">
            <v>37469</v>
          </cell>
          <cell r="B791">
            <v>0.34210000000000002</v>
          </cell>
          <cell r="C791">
            <v>0.34210000000000002</v>
          </cell>
          <cell r="D791">
            <v>0.31580000000000003</v>
          </cell>
          <cell r="E791">
            <v>37469</v>
          </cell>
          <cell r="F791">
            <v>2.629999999999999E-2</v>
          </cell>
          <cell r="G791">
            <v>2.629999999999999E-2</v>
          </cell>
        </row>
        <row r="792">
          <cell r="A792">
            <v>37476</v>
          </cell>
          <cell r="B792">
            <v>0.377</v>
          </cell>
          <cell r="C792">
            <v>0.22950000000000001</v>
          </cell>
          <cell r="D792">
            <v>0.39340000000000003</v>
          </cell>
          <cell r="E792">
            <v>37476</v>
          </cell>
          <cell r="F792">
            <v>-1.6400000000000026E-2</v>
          </cell>
          <cell r="G792">
            <v>-1.6400000000000026E-2</v>
          </cell>
        </row>
        <row r="793">
          <cell r="A793">
            <v>37483</v>
          </cell>
          <cell r="B793">
            <v>0.37930000000000003</v>
          </cell>
          <cell r="C793">
            <v>0.2069</v>
          </cell>
          <cell r="D793">
            <v>0.4138</v>
          </cell>
          <cell r="E793">
            <v>37483</v>
          </cell>
          <cell r="F793">
            <v>-3.4499999999999975E-2</v>
          </cell>
          <cell r="G793">
            <v>-3.4499999999999975E-2</v>
          </cell>
        </row>
        <row r="794">
          <cell r="A794">
            <v>37490</v>
          </cell>
          <cell r="B794">
            <v>0.4375</v>
          </cell>
          <cell r="C794">
            <v>0.16669999999999999</v>
          </cell>
          <cell r="D794">
            <v>0.39579999999999999</v>
          </cell>
          <cell r="E794">
            <v>37490</v>
          </cell>
          <cell r="F794">
            <v>4.1700000000000015E-2</v>
          </cell>
          <cell r="G794">
            <v>4.1700000000000015E-2</v>
          </cell>
        </row>
        <row r="795">
          <cell r="A795">
            <v>37497</v>
          </cell>
          <cell r="B795">
            <v>0.5</v>
          </cell>
          <cell r="C795">
            <v>0.2097</v>
          </cell>
          <cell r="D795">
            <v>0.2903</v>
          </cell>
          <cell r="E795">
            <v>37497</v>
          </cell>
          <cell r="F795">
            <v>0.2097</v>
          </cell>
          <cell r="G795">
            <v>0.2097</v>
          </cell>
        </row>
        <row r="796">
          <cell r="A796">
            <v>37504</v>
          </cell>
          <cell r="B796">
            <v>0.31480000000000002</v>
          </cell>
          <cell r="C796">
            <v>0.1852</v>
          </cell>
          <cell r="D796">
            <v>0.5</v>
          </cell>
          <cell r="E796">
            <v>37504</v>
          </cell>
          <cell r="F796">
            <v>-0.18519999999999998</v>
          </cell>
          <cell r="G796">
            <v>-0.18519999999999998</v>
          </cell>
        </row>
        <row r="797">
          <cell r="A797">
            <v>37511</v>
          </cell>
          <cell r="B797">
            <v>0.3836</v>
          </cell>
          <cell r="C797">
            <v>0.24660000000000001</v>
          </cell>
          <cell r="D797">
            <v>0.36990000000000001</v>
          </cell>
          <cell r="E797">
            <v>37511</v>
          </cell>
          <cell r="F797">
            <v>1.369999999999999E-2</v>
          </cell>
          <cell r="G797">
            <v>1.369999999999999E-2</v>
          </cell>
        </row>
        <row r="798">
          <cell r="A798">
            <v>37518</v>
          </cell>
          <cell r="B798">
            <v>0.33779999999999999</v>
          </cell>
          <cell r="C798">
            <v>0.22969999999999999</v>
          </cell>
          <cell r="D798">
            <v>0.43240000000000001</v>
          </cell>
          <cell r="E798">
            <v>37518</v>
          </cell>
          <cell r="F798">
            <v>-9.4600000000000017E-2</v>
          </cell>
          <cell r="G798">
            <v>-9.4600000000000017E-2</v>
          </cell>
        </row>
        <row r="799">
          <cell r="A799">
            <v>37525</v>
          </cell>
          <cell r="B799">
            <v>0.24510000000000001</v>
          </cell>
          <cell r="C799">
            <v>0.2843</v>
          </cell>
          <cell r="D799">
            <v>0.47060000000000002</v>
          </cell>
          <cell r="E799">
            <v>37525</v>
          </cell>
          <cell r="F799">
            <v>-0.22550000000000001</v>
          </cell>
          <cell r="G799">
            <v>-0.22550000000000001</v>
          </cell>
        </row>
        <row r="800">
          <cell r="A800">
            <v>37532</v>
          </cell>
          <cell r="B800">
            <v>0.35210000000000002</v>
          </cell>
          <cell r="C800">
            <v>0.16900000000000001</v>
          </cell>
          <cell r="D800">
            <v>0.47889999999999999</v>
          </cell>
          <cell r="E800">
            <v>37532</v>
          </cell>
          <cell r="F800">
            <v>-0.12679999999999997</v>
          </cell>
          <cell r="G800">
            <v>-0.12679999999999997</v>
          </cell>
        </row>
        <row r="801">
          <cell r="A801">
            <v>37539</v>
          </cell>
          <cell r="B801">
            <v>0.28849999999999998</v>
          </cell>
          <cell r="C801">
            <v>0.16350000000000001</v>
          </cell>
          <cell r="D801">
            <v>0.54810000000000003</v>
          </cell>
          <cell r="E801">
            <v>37539</v>
          </cell>
          <cell r="F801">
            <v>-0.25960000000000005</v>
          </cell>
          <cell r="G801">
            <v>-0.25960000000000005</v>
          </cell>
        </row>
        <row r="802">
          <cell r="A802">
            <v>37546</v>
          </cell>
          <cell r="B802">
            <v>0.3947</v>
          </cell>
          <cell r="C802">
            <v>0.21049999999999999</v>
          </cell>
          <cell r="D802">
            <v>0.3947</v>
          </cell>
          <cell r="E802">
            <v>37546</v>
          </cell>
          <cell r="F802">
            <v>0</v>
          </cell>
          <cell r="G802">
            <v>0</v>
          </cell>
        </row>
        <row r="803">
          <cell r="A803">
            <v>37553</v>
          </cell>
          <cell r="B803">
            <v>0.44579999999999997</v>
          </cell>
          <cell r="C803">
            <v>0.21690000000000001</v>
          </cell>
          <cell r="D803">
            <v>0.33729999999999999</v>
          </cell>
          <cell r="E803">
            <v>37553</v>
          </cell>
          <cell r="F803">
            <v>0.10849999999999999</v>
          </cell>
          <cell r="G803">
            <v>0.10849999999999999</v>
          </cell>
        </row>
        <row r="804">
          <cell r="A804">
            <v>37560</v>
          </cell>
          <cell r="B804">
            <v>0.51470000000000005</v>
          </cell>
          <cell r="C804">
            <v>0.2059</v>
          </cell>
          <cell r="D804">
            <v>0.27939999999999998</v>
          </cell>
          <cell r="E804">
            <v>37560</v>
          </cell>
          <cell r="F804">
            <v>0.23530000000000006</v>
          </cell>
          <cell r="G804">
            <v>0.23530000000000006</v>
          </cell>
        </row>
        <row r="805">
          <cell r="A805">
            <v>37567</v>
          </cell>
          <cell r="B805">
            <v>0.5</v>
          </cell>
          <cell r="C805">
            <v>0.23680000000000001</v>
          </cell>
          <cell r="D805">
            <v>0.26319999999999999</v>
          </cell>
          <cell r="E805">
            <v>37567</v>
          </cell>
          <cell r="F805">
            <v>0.23680000000000001</v>
          </cell>
          <cell r="G805">
            <v>0.23680000000000001</v>
          </cell>
        </row>
        <row r="806">
          <cell r="A806">
            <v>37574</v>
          </cell>
          <cell r="B806">
            <v>0.48649999999999999</v>
          </cell>
          <cell r="C806">
            <v>0.18920000000000001</v>
          </cell>
          <cell r="D806">
            <v>0.32429999999999998</v>
          </cell>
          <cell r="E806">
            <v>37574</v>
          </cell>
          <cell r="F806">
            <v>0.16220000000000001</v>
          </cell>
          <cell r="G806">
            <v>0.16220000000000001</v>
          </cell>
        </row>
        <row r="807">
          <cell r="A807">
            <v>37581</v>
          </cell>
          <cell r="B807">
            <v>0.50560000000000005</v>
          </cell>
          <cell r="C807">
            <v>0.28089999999999998</v>
          </cell>
          <cell r="D807">
            <v>0.2135</v>
          </cell>
          <cell r="E807">
            <v>37581</v>
          </cell>
          <cell r="F807">
            <v>0.29210000000000003</v>
          </cell>
          <cell r="G807">
            <v>0.29210000000000003</v>
          </cell>
        </row>
        <row r="808">
          <cell r="A808">
            <v>37588</v>
          </cell>
          <cell r="B808">
            <v>0.51060000000000005</v>
          </cell>
          <cell r="C808">
            <v>0.17019999999999999</v>
          </cell>
          <cell r="D808">
            <v>0.31909999999999999</v>
          </cell>
          <cell r="E808">
            <v>37588</v>
          </cell>
          <cell r="F808">
            <v>0.19150000000000006</v>
          </cell>
          <cell r="G808">
            <v>0.19150000000000006</v>
          </cell>
        </row>
        <row r="809">
          <cell r="A809">
            <v>37595</v>
          </cell>
          <cell r="B809">
            <v>0.52939999999999998</v>
          </cell>
          <cell r="C809">
            <v>0.29409999999999997</v>
          </cell>
          <cell r="D809">
            <v>0.17649999999999999</v>
          </cell>
          <cell r="E809">
            <v>37595</v>
          </cell>
          <cell r="F809">
            <v>0.35289999999999999</v>
          </cell>
          <cell r="G809">
            <v>0.35289999999999999</v>
          </cell>
        </row>
        <row r="810">
          <cell r="A810">
            <v>37602</v>
          </cell>
          <cell r="B810">
            <v>0.4138</v>
          </cell>
          <cell r="C810">
            <v>0.3448</v>
          </cell>
          <cell r="D810">
            <v>0.2414</v>
          </cell>
          <cell r="E810">
            <v>37602</v>
          </cell>
          <cell r="F810">
            <v>0.1724</v>
          </cell>
          <cell r="G810">
            <v>0.1724</v>
          </cell>
        </row>
        <row r="811">
          <cell r="A811">
            <v>37609</v>
          </cell>
          <cell r="B811">
            <v>0.42859999999999998</v>
          </cell>
          <cell r="C811">
            <v>0.27139999999999997</v>
          </cell>
          <cell r="D811">
            <v>0.3</v>
          </cell>
          <cell r="E811">
            <v>37609</v>
          </cell>
          <cell r="F811">
            <v>0.12859999999999999</v>
          </cell>
          <cell r="G811">
            <v>0.12859999999999999</v>
          </cell>
        </row>
        <row r="812">
          <cell r="A812">
            <v>37616</v>
          </cell>
          <cell r="B812">
            <v>0.4</v>
          </cell>
          <cell r="C812">
            <v>0.28000000000000003</v>
          </cell>
          <cell r="D812">
            <v>0.32</v>
          </cell>
          <cell r="E812">
            <v>37616</v>
          </cell>
          <cell r="F812">
            <v>8.0000000000000016E-2</v>
          </cell>
          <cell r="G812">
            <v>8.0000000000000016E-2</v>
          </cell>
        </row>
        <row r="813">
          <cell r="A813">
            <v>37623</v>
          </cell>
          <cell r="B813">
            <v>0.32429999999999998</v>
          </cell>
          <cell r="C813">
            <v>0.29730000000000001</v>
          </cell>
          <cell r="D813">
            <v>0.37840000000000001</v>
          </cell>
          <cell r="E813">
            <v>37623</v>
          </cell>
          <cell r="F813">
            <v>-5.4100000000000037E-2</v>
          </cell>
          <cell r="G813">
            <v>-5.4100000000000037E-2</v>
          </cell>
        </row>
        <row r="814">
          <cell r="A814">
            <v>37630</v>
          </cell>
          <cell r="B814">
            <v>0.38100000000000001</v>
          </cell>
          <cell r="C814">
            <v>0.1905</v>
          </cell>
          <cell r="D814">
            <v>0.42859999999999998</v>
          </cell>
          <cell r="E814">
            <v>37630</v>
          </cell>
          <cell r="F814">
            <v>-4.7599999999999976E-2</v>
          </cell>
          <cell r="G814">
            <v>-4.7599999999999976E-2</v>
          </cell>
        </row>
        <row r="815">
          <cell r="A815">
            <v>37637</v>
          </cell>
          <cell r="B815">
            <v>0.29170000000000001</v>
          </cell>
          <cell r="C815">
            <v>0.41670000000000001</v>
          </cell>
          <cell r="D815">
            <v>0.29170000000000001</v>
          </cell>
          <cell r="E815">
            <v>37637</v>
          </cell>
          <cell r="F815">
            <v>0</v>
          </cell>
          <cell r="G815">
            <v>0</v>
          </cell>
        </row>
        <row r="816">
          <cell r="A816">
            <v>37644</v>
          </cell>
          <cell r="B816">
            <v>0.25</v>
          </cell>
          <cell r="C816">
            <v>0.31819999999999998</v>
          </cell>
          <cell r="D816">
            <v>0.43180000000000002</v>
          </cell>
          <cell r="E816">
            <v>37644</v>
          </cell>
          <cell r="F816">
            <v>-0.18180000000000002</v>
          </cell>
          <cell r="G816">
            <v>-0.18180000000000002</v>
          </cell>
        </row>
        <row r="817">
          <cell r="A817">
            <v>37651</v>
          </cell>
          <cell r="B817">
            <v>0.25530000000000003</v>
          </cell>
          <cell r="C817">
            <v>0.26600000000000001</v>
          </cell>
          <cell r="D817">
            <v>0.47870000000000001</v>
          </cell>
          <cell r="E817">
            <v>37651</v>
          </cell>
          <cell r="F817">
            <v>-0.22339999999999999</v>
          </cell>
          <cell r="G817">
            <v>-0.22339999999999999</v>
          </cell>
        </row>
        <row r="818">
          <cell r="A818">
            <v>37658</v>
          </cell>
          <cell r="B818">
            <v>0.2286</v>
          </cell>
          <cell r="C818">
            <v>0.51429999999999998</v>
          </cell>
          <cell r="D818">
            <v>0.2571</v>
          </cell>
          <cell r="E818">
            <v>37658</v>
          </cell>
          <cell r="F818">
            <v>-2.8499999999999998E-2</v>
          </cell>
          <cell r="G818">
            <v>-2.8499999999999998E-2</v>
          </cell>
        </row>
        <row r="819">
          <cell r="A819">
            <v>37665</v>
          </cell>
          <cell r="B819">
            <v>0.219</v>
          </cell>
          <cell r="C819">
            <v>0.4</v>
          </cell>
          <cell r="D819">
            <v>0.38100000000000001</v>
          </cell>
          <cell r="E819">
            <v>37665</v>
          </cell>
          <cell r="F819">
            <v>-0.16200000000000001</v>
          </cell>
          <cell r="G819">
            <v>-0.16200000000000001</v>
          </cell>
        </row>
        <row r="820">
          <cell r="A820">
            <v>37672</v>
          </cell>
          <cell r="B820">
            <v>0.21049999999999999</v>
          </cell>
          <cell r="C820">
            <v>0.21049999999999999</v>
          </cell>
          <cell r="D820">
            <v>0.57889999999999997</v>
          </cell>
          <cell r="E820">
            <v>37672</v>
          </cell>
          <cell r="F820">
            <v>-0.36839999999999995</v>
          </cell>
          <cell r="G820">
            <v>-0.36839999999999995</v>
          </cell>
        </row>
        <row r="821">
          <cell r="A821">
            <v>37679</v>
          </cell>
          <cell r="B821">
            <v>0.26019999999999999</v>
          </cell>
          <cell r="C821">
            <v>0.26829999999999998</v>
          </cell>
          <cell r="D821">
            <v>0.47149999999999997</v>
          </cell>
          <cell r="E821">
            <v>37679</v>
          </cell>
          <cell r="F821">
            <v>-0.21129999999999999</v>
          </cell>
          <cell r="G821">
            <v>-0.21129999999999999</v>
          </cell>
        </row>
        <row r="822">
          <cell r="A822">
            <v>37686</v>
          </cell>
          <cell r="B822">
            <v>0.33329999999999999</v>
          </cell>
          <cell r="C822">
            <v>0.2727</v>
          </cell>
          <cell r="D822">
            <v>0.39389999999999997</v>
          </cell>
          <cell r="E822">
            <v>37686</v>
          </cell>
          <cell r="F822">
            <v>-6.0599999999999987E-2</v>
          </cell>
          <cell r="G822">
            <v>-6.0599999999999987E-2</v>
          </cell>
        </row>
        <row r="823">
          <cell r="A823">
            <v>37693</v>
          </cell>
          <cell r="B823">
            <v>0.34289999999999998</v>
          </cell>
          <cell r="C823">
            <v>0.1429</v>
          </cell>
          <cell r="D823">
            <v>0.51429999999999998</v>
          </cell>
          <cell r="E823">
            <v>37693</v>
          </cell>
          <cell r="F823">
            <v>-0.1714</v>
          </cell>
          <cell r="G823">
            <v>-0.1714</v>
          </cell>
        </row>
        <row r="824">
          <cell r="A824">
            <v>37700</v>
          </cell>
          <cell r="B824">
            <v>0.42859999999999998</v>
          </cell>
          <cell r="C824">
            <v>0.1905</v>
          </cell>
          <cell r="D824">
            <v>0.38100000000000001</v>
          </cell>
          <cell r="E824">
            <v>37700</v>
          </cell>
          <cell r="F824">
            <v>4.7599999999999976E-2</v>
          </cell>
          <cell r="G824">
            <v>4.7599999999999976E-2</v>
          </cell>
        </row>
        <row r="825">
          <cell r="A825">
            <v>37707</v>
          </cell>
          <cell r="B825">
            <v>0.39419999999999999</v>
          </cell>
          <cell r="C825">
            <v>0.27879999999999999</v>
          </cell>
          <cell r="D825">
            <v>0.32690000000000002</v>
          </cell>
          <cell r="E825">
            <v>37707</v>
          </cell>
          <cell r="F825">
            <v>6.7299999999999971E-2</v>
          </cell>
          <cell r="G825">
            <v>6.7299999999999971E-2</v>
          </cell>
        </row>
        <row r="826">
          <cell r="A826">
            <v>37714</v>
          </cell>
          <cell r="B826">
            <v>0.32350000000000001</v>
          </cell>
          <cell r="C826">
            <v>0.29409999999999997</v>
          </cell>
          <cell r="D826">
            <v>0.38240000000000002</v>
          </cell>
          <cell r="E826">
            <v>37714</v>
          </cell>
          <cell r="F826">
            <v>-5.8900000000000008E-2</v>
          </cell>
          <cell r="G826">
            <v>-5.8900000000000008E-2</v>
          </cell>
        </row>
        <row r="827">
          <cell r="A827">
            <v>37721</v>
          </cell>
          <cell r="B827">
            <v>0.3846</v>
          </cell>
          <cell r="C827">
            <v>0.30769999999999997</v>
          </cell>
          <cell r="D827">
            <v>0.30769999999999997</v>
          </cell>
          <cell r="E827">
            <v>37721</v>
          </cell>
          <cell r="F827">
            <v>7.6900000000000024E-2</v>
          </cell>
          <cell r="G827">
            <v>7.6900000000000024E-2</v>
          </cell>
        </row>
        <row r="828">
          <cell r="A828">
            <v>37728</v>
          </cell>
          <cell r="B828">
            <v>0.46300000000000002</v>
          </cell>
          <cell r="C828">
            <v>0.22220000000000001</v>
          </cell>
          <cell r="D828">
            <v>0.31480000000000002</v>
          </cell>
          <cell r="E828">
            <v>37728</v>
          </cell>
          <cell r="F828">
            <v>0.1482</v>
          </cell>
          <cell r="G828">
            <v>0.1482</v>
          </cell>
        </row>
        <row r="829">
          <cell r="A829">
            <v>37735</v>
          </cell>
          <cell r="B829">
            <v>0.63</v>
          </cell>
          <cell r="C829">
            <v>0.18</v>
          </cell>
          <cell r="D829">
            <v>0.19</v>
          </cell>
          <cell r="E829">
            <v>37735</v>
          </cell>
          <cell r="F829">
            <v>0.44</v>
          </cell>
          <cell r="G829">
            <v>0.44</v>
          </cell>
        </row>
        <row r="830">
          <cell r="A830">
            <v>37742</v>
          </cell>
          <cell r="B830">
            <v>0.48570000000000002</v>
          </cell>
          <cell r="C830">
            <v>0.2571</v>
          </cell>
          <cell r="D830">
            <v>0.2571</v>
          </cell>
          <cell r="E830">
            <v>37742</v>
          </cell>
          <cell r="F830">
            <v>0.22860000000000003</v>
          </cell>
          <cell r="G830">
            <v>0.22860000000000003</v>
          </cell>
        </row>
        <row r="831">
          <cell r="A831">
            <v>37749</v>
          </cell>
          <cell r="B831">
            <v>0.52800000000000002</v>
          </cell>
          <cell r="C831">
            <v>0.28799999999999998</v>
          </cell>
          <cell r="D831">
            <v>0.184</v>
          </cell>
          <cell r="E831">
            <v>37749</v>
          </cell>
          <cell r="F831">
            <v>0.34400000000000003</v>
          </cell>
          <cell r="G831">
            <v>0.34400000000000003</v>
          </cell>
        </row>
        <row r="832">
          <cell r="A832">
            <v>37756</v>
          </cell>
          <cell r="B832">
            <v>0.62790000000000001</v>
          </cell>
          <cell r="C832">
            <v>0.20930000000000001</v>
          </cell>
          <cell r="D832">
            <v>0.1628</v>
          </cell>
          <cell r="E832">
            <v>37756</v>
          </cell>
          <cell r="F832">
            <v>0.46510000000000001</v>
          </cell>
          <cell r="G832">
            <v>0.46510000000000001</v>
          </cell>
        </row>
        <row r="833">
          <cell r="A833">
            <v>37763</v>
          </cell>
          <cell r="B833">
            <v>0.3846</v>
          </cell>
          <cell r="C833">
            <v>0.2596</v>
          </cell>
          <cell r="D833">
            <v>0.35580000000000001</v>
          </cell>
          <cell r="E833">
            <v>37763</v>
          </cell>
          <cell r="F833">
            <v>2.8799999999999992E-2</v>
          </cell>
          <cell r="G833">
            <v>2.8799999999999992E-2</v>
          </cell>
        </row>
        <row r="834">
          <cell r="A834">
            <v>37770</v>
          </cell>
          <cell r="B834">
            <v>0.62860000000000005</v>
          </cell>
          <cell r="C834">
            <v>0.2286</v>
          </cell>
          <cell r="D834">
            <v>0.1429</v>
          </cell>
          <cell r="E834">
            <v>37770</v>
          </cell>
          <cell r="F834">
            <v>0.48570000000000002</v>
          </cell>
          <cell r="G834">
            <v>0.48570000000000002</v>
          </cell>
        </row>
        <row r="835">
          <cell r="A835">
            <v>37777</v>
          </cell>
          <cell r="B835">
            <v>0.52</v>
          </cell>
          <cell r="C835">
            <v>0.28799999999999998</v>
          </cell>
          <cell r="D835">
            <v>0.192</v>
          </cell>
          <cell r="E835">
            <v>37777</v>
          </cell>
          <cell r="F835">
            <v>0.32800000000000001</v>
          </cell>
          <cell r="G835">
            <v>0.32800000000000001</v>
          </cell>
        </row>
        <row r="836">
          <cell r="A836">
            <v>37784</v>
          </cell>
          <cell r="B836">
            <v>0.5</v>
          </cell>
          <cell r="C836">
            <v>0.20830000000000001</v>
          </cell>
          <cell r="D836">
            <v>0.29170000000000001</v>
          </cell>
          <cell r="E836">
            <v>37784</v>
          </cell>
          <cell r="F836">
            <v>0.20829999999999999</v>
          </cell>
          <cell r="G836">
            <v>0.20829999999999999</v>
          </cell>
        </row>
        <row r="837">
          <cell r="A837">
            <v>37791</v>
          </cell>
          <cell r="B837">
            <v>0.56410000000000005</v>
          </cell>
          <cell r="C837">
            <v>7.6899999999999996E-2</v>
          </cell>
          <cell r="D837">
            <v>0.35899999999999999</v>
          </cell>
          <cell r="E837">
            <v>37791</v>
          </cell>
          <cell r="F837">
            <v>0.20510000000000006</v>
          </cell>
          <cell r="G837">
            <v>0.20510000000000006</v>
          </cell>
        </row>
        <row r="838">
          <cell r="A838">
            <v>37798</v>
          </cell>
          <cell r="B838">
            <v>0.71430000000000005</v>
          </cell>
          <cell r="C838">
            <v>0.2</v>
          </cell>
          <cell r="D838">
            <v>8.5699999999999998E-2</v>
          </cell>
          <cell r="E838">
            <v>37798</v>
          </cell>
          <cell r="F838">
            <v>0.62860000000000005</v>
          </cell>
          <cell r="G838">
            <v>0.62860000000000005</v>
          </cell>
        </row>
        <row r="839">
          <cell r="A839">
            <v>37805</v>
          </cell>
          <cell r="B839">
            <v>0.4118</v>
          </cell>
          <cell r="C839">
            <v>0.23530000000000001</v>
          </cell>
          <cell r="D839">
            <v>0.35289999999999999</v>
          </cell>
          <cell r="E839">
            <v>37805</v>
          </cell>
          <cell r="F839">
            <v>5.8900000000000008E-2</v>
          </cell>
          <cell r="G839">
            <v>5.8900000000000008E-2</v>
          </cell>
        </row>
        <row r="840">
          <cell r="A840">
            <v>37812</v>
          </cell>
          <cell r="B840">
            <v>0.43240000000000001</v>
          </cell>
          <cell r="C840">
            <v>0.25679999999999997</v>
          </cell>
          <cell r="D840">
            <v>0.31080000000000002</v>
          </cell>
          <cell r="E840">
            <v>37812</v>
          </cell>
          <cell r="F840">
            <v>0.12159999999999999</v>
          </cell>
          <cell r="G840">
            <v>0.12159999999999999</v>
          </cell>
        </row>
        <row r="841">
          <cell r="A841">
            <v>37819</v>
          </cell>
          <cell r="B841">
            <v>0.51259999999999994</v>
          </cell>
          <cell r="C841">
            <v>0.20169999999999999</v>
          </cell>
          <cell r="D841">
            <v>0.28570000000000001</v>
          </cell>
          <cell r="E841">
            <v>37819</v>
          </cell>
          <cell r="F841">
            <v>0.22689999999999994</v>
          </cell>
          <cell r="G841">
            <v>0.22689999999999994</v>
          </cell>
        </row>
        <row r="842">
          <cell r="A842">
            <v>37826</v>
          </cell>
          <cell r="B842">
            <v>0.52</v>
          </cell>
          <cell r="C842">
            <v>0.17330000000000001</v>
          </cell>
          <cell r="D842">
            <v>0.30669999999999997</v>
          </cell>
          <cell r="E842">
            <v>37826</v>
          </cell>
          <cell r="F842">
            <v>0.21330000000000005</v>
          </cell>
          <cell r="G842">
            <v>0.21330000000000005</v>
          </cell>
        </row>
        <row r="843">
          <cell r="A843">
            <v>37833</v>
          </cell>
          <cell r="B843">
            <v>0.51539999999999997</v>
          </cell>
          <cell r="C843">
            <v>0.3231</v>
          </cell>
          <cell r="D843">
            <v>0.1615</v>
          </cell>
          <cell r="E843">
            <v>37833</v>
          </cell>
          <cell r="F843">
            <v>0.35389999999999999</v>
          </cell>
          <cell r="G843">
            <v>0.35389999999999999</v>
          </cell>
        </row>
        <row r="844">
          <cell r="A844">
            <v>37840</v>
          </cell>
          <cell r="B844">
            <v>0.45450000000000002</v>
          </cell>
          <cell r="C844">
            <v>0.2208</v>
          </cell>
          <cell r="D844">
            <v>0.32469999999999999</v>
          </cell>
          <cell r="E844">
            <v>37840</v>
          </cell>
          <cell r="F844">
            <v>0.12980000000000003</v>
          </cell>
          <cell r="G844">
            <v>0.12980000000000003</v>
          </cell>
        </row>
        <row r="845">
          <cell r="A845">
            <v>37847</v>
          </cell>
          <cell r="B845">
            <v>0.50560000000000005</v>
          </cell>
          <cell r="C845">
            <v>0.25840000000000002</v>
          </cell>
          <cell r="D845">
            <v>0.23599999999999999</v>
          </cell>
          <cell r="E845">
            <v>37847</v>
          </cell>
          <cell r="F845">
            <v>0.26960000000000006</v>
          </cell>
          <cell r="G845">
            <v>0.26960000000000006</v>
          </cell>
        </row>
        <row r="846">
          <cell r="A846">
            <v>37854</v>
          </cell>
          <cell r="B846">
            <v>0.62960000000000005</v>
          </cell>
          <cell r="C846">
            <v>0.1852</v>
          </cell>
          <cell r="D846">
            <v>0.1852</v>
          </cell>
          <cell r="E846">
            <v>37854</v>
          </cell>
          <cell r="F846">
            <v>0.44440000000000002</v>
          </cell>
          <cell r="G846">
            <v>0.44440000000000002</v>
          </cell>
        </row>
        <row r="847">
          <cell r="A847">
            <v>37861</v>
          </cell>
          <cell r="B847">
            <v>0.56699999999999995</v>
          </cell>
          <cell r="C847">
            <v>0.20619999999999999</v>
          </cell>
          <cell r="D847">
            <v>0.2268</v>
          </cell>
          <cell r="E847">
            <v>37861</v>
          </cell>
          <cell r="F847">
            <v>0.34019999999999995</v>
          </cell>
          <cell r="G847">
            <v>0.34019999999999995</v>
          </cell>
        </row>
        <row r="848">
          <cell r="A848">
            <v>37868</v>
          </cell>
          <cell r="B848">
            <v>0.623</v>
          </cell>
          <cell r="C848">
            <v>0.21310000000000001</v>
          </cell>
          <cell r="D848">
            <v>0.16389999999999999</v>
          </cell>
          <cell r="E848">
            <v>37868</v>
          </cell>
          <cell r="F848">
            <v>0.45910000000000001</v>
          </cell>
          <cell r="G848">
            <v>0.45910000000000001</v>
          </cell>
        </row>
        <row r="849">
          <cell r="A849">
            <v>37875</v>
          </cell>
          <cell r="B849">
            <v>0.58140000000000003</v>
          </cell>
          <cell r="C849">
            <v>0.2442</v>
          </cell>
          <cell r="D849">
            <v>0.1744</v>
          </cell>
          <cell r="E849">
            <v>37875</v>
          </cell>
          <cell r="F849">
            <v>0.40700000000000003</v>
          </cell>
          <cell r="G849">
            <v>0.40700000000000003</v>
          </cell>
        </row>
        <row r="850">
          <cell r="A850">
            <v>37882</v>
          </cell>
          <cell r="B850">
            <v>0.62749999999999995</v>
          </cell>
          <cell r="C850">
            <v>0.17649999999999999</v>
          </cell>
          <cell r="D850">
            <v>0.1961</v>
          </cell>
          <cell r="E850">
            <v>37882</v>
          </cell>
          <cell r="F850">
            <v>0.43139999999999995</v>
          </cell>
          <cell r="G850">
            <v>0.43139999999999995</v>
          </cell>
        </row>
        <row r="851">
          <cell r="A851">
            <v>37889</v>
          </cell>
          <cell r="B851">
            <v>0.57279999999999998</v>
          </cell>
          <cell r="C851">
            <v>0.2039</v>
          </cell>
          <cell r="D851">
            <v>0.2233</v>
          </cell>
          <cell r="E851">
            <v>37889</v>
          </cell>
          <cell r="F851">
            <v>0.34949999999999998</v>
          </cell>
          <cell r="G851">
            <v>0.34949999999999998</v>
          </cell>
        </row>
        <row r="852">
          <cell r="A852">
            <v>37896</v>
          </cell>
          <cell r="B852">
            <v>0.5</v>
          </cell>
          <cell r="C852">
            <v>0.21429999999999999</v>
          </cell>
          <cell r="D852">
            <v>0.28570000000000001</v>
          </cell>
          <cell r="E852">
            <v>37896</v>
          </cell>
          <cell r="F852">
            <v>0.21429999999999999</v>
          </cell>
          <cell r="G852">
            <v>0.21429999999999999</v>
          </cell>
        </row>
        <row r="853">
          <cell r="A853">
            <v>37903</v>
          </cell>
          <cell r="B853">
            <v>0.57579999999999998</v>
          </cell>
          <cell r="C853">
            <v>0.19189999999999999</v>
          </cell>
          <cell r="D853">
            <v>0.23230000000000001</v>
          </cell>
          <cell r="E853">
            <v>37903</v>
          </cell>
          <cell r="F853">
            <v>0.34349999999999997</v>
          </cell>
          <cell r="G853">
            <v>0.34349999999999997</v>
          </cell>
        </row>
        <row r="854">
          <cell r="A854">
            <v>37910</v>
          </cell>
          <cell r="B854">
            <v>0.60340000000000005</v>
          </cell>
          <cell r="C854">
            <v>0.2586</v>
          </cell>
          <cell r="D854">
            <v>0.13789999999999999</v>
          </cell>
          <cell r="E854">
            <v>37910</v>
          </cell>
          <cell r="F854">
            <v>0.46550000000000002</v>
          </cell>
          <cell r="G854">
            <v>0.46550000000000002</v>
          </cell>
        </row>
        <row r="855">
          <cell r="A855">
            <v>37917</v>
          </cell>
          <cell r="B855">
            <v>0.52780000000000005</v>
          </cell>
          <cell r="C855">
            <v>0.30559999999999998</v>
          </cell>
          <cell r="D855">
            <v>0.16669999999999999</v>
          </cell>
          <cell r="E855">
            <v>37917</v>
          </cell>
          <cell r="F855">
            <v>0.36110000000000009</v>
          </cell>
          <cell r="G855">
            <v>0.36110000000000009</v>
          </cell>
        </row>
        <row r="856">
          <cell r="A856">
            <v>37924</v>
          </cell>
          <cell r="B856">
            <v>0.57809999999999995</v>
          </cell>
          <cell r="C856">
            <v>0.2344</v>
          </cell>
          <cell r="D856">
            <v>0.1875</v>
          </cell>
          <cell r="E856">
            <v>37924</v>
          </cell>
          <cell r="F856">
            <v>0.39059999999999995</v>
          </cell>
          <cell r="G856">
            <v>0.39059999999999995</v>
          </cell>
        </row>
        <row r="857">
          <cell r="A857">
            <v>37931</v>
          </cell>
          <cell r="B857">
            <v>0.57579999999999998</v>
          </cell>
          <cell r="C857">
            <v>0.2576</v>
          </cell>
          <cell r="D857">
            <v>0.16669999999999999</v>
          </cell>
          <cell r="E857">
            <v>37931</v>
          </cell>
          <cell r="F857">
            <v>0.40910000000000002</v>
          </cell>
          <cell r="G857">
            <v>0.40910000000000002</v>
          </cell>
        </row>
        <row r="858">
          <cell r="A858">
            <v>37938</v>
          </cell>
          <cell r="B858">
            <v>0.5333</v>
          </cell>
          <cell r="C858">
            <v>0.32219999999999999</v>
          </cell>
          <cell r="D858">
            <v>0.1444</v>
          </cell>
          <cell r="E858">
            <v>37938</v>
          </cell>
          <cell r="F858">
            <v>0.38890000000000002</v>
          </cell>
          <cell r="G858">
            <v>0.38890000000000002</v>
          </cell>
        </row>
        <row r="859">
          <cell r="A859">
            <v>37945</v>
          </cell>
          <cell r="B859">
            <v>0.5323</v>
          </cell>
          <cell r="C859">
            <v>0.2581</v>
          </cell>
          <cell r="D859">
            <v>0.2097</v>
          </cell>
          <cell r="E859">
            <v>37945</v>
          </cell>
          <cell r="F859">
            <v>0.3226</v>
          </cell>
          <cell r="G859">
            <v>0.3226</v>
          </cell>
        </row>
        <row r="860">
          <cell r="A860">
            <v>37952</v>
          </cell>
          <cell r="B860">
            <v>0.6038</v>
          </cell>
          <cell r="C860">
            <v>0.18870000000000001</v>
          </cell>
          <cell r="D860">
            <v>0.20749999999999999</v>
          </cell>
          <cell r="E860">
            <v>37952</v>
          </cell>
          <cell r="F860">
            <v>0.39629999999999999</v>
          </cell>
          <cell r="G860">
            <v>0.39629999999999999</v>
          </cell>
        </row>
        <row r="861">
          <cell r="A861">
            <v>37959</v>
          </cell>
          <cell r="B861">
            <v>0.69369999999999998</v>
          </cell>
          <cell r="C861">
            <v>0.16220000000000001</v>
          </cell>
          <cell r="D861">
            <v>0.14410000000000001</v>
          </cell>
          <cell r="E861">
            <v>37959</v>
          </cell>
          <cell r="F861">
            <v>0.54959999999999998</v>
          </cell>
          <cell r="G861">
            <v>0.54959999999999998</v>
          </cell>
        </row>
        <row r="862">
          <cell r="A862">
            <v>37966</v>
          </cell>
          <cell r="B862">
            <v>0.55259999999999998</v>
          </cell>
          <cell r="C862">
            <v>0.23680000000000001</v>
          </cell>
          <cell r="D862">
            <v>0.21049999999999999</v>
          </cell>
          <cell r="E862">
            <v>37966</v>
          </cell>
          <cell r="F862">
            <v>0.34209999999999996</v>
          </cell>
          <cell r="G862">
            <v>0.34209999999999996</v>
          </cell>
        </row>
        <row r="863">
          <cell r="A863">
            <v>37973</v>
          </cell>
          <cell r="B863">
            <v>0.60199999999999998</v>
          </cell>
          <cell r="C863">
            <v>0.2041</v>
          </cell>
          <cell r="D863">
            <v>0.19389999999999999</v>
          </cell>
          <cell r="E863">
            <v>37973</v>
          </cell>
          <cell r="F863">
            <v>0.40810000000000002</v>
          </cell>
          <cell r="G863">
            <v>0.40810000000000002</v>
          </cell>
        </row>
        <row r="864">
          <cell r="A864">
            <v>37981</v>
          </cell>
          <cell r="B864">
            <v>0.6552</v>
          </cell>
          <cell r="C864">
            <v>0.1724</v>
          </cell>
          <cell r="D864">
            <v>0.1724</v>
          </cell>
          <cell r="E864">
            <v>37981</v>
          </cell>
          <cell r="F864">
            <v>0.48280000000000001</v>
          </cell>
          <cell r="G864">
            <v>0.48280000000000001</v>
          </cell>
        </row>
        <row r="865">
          <cell r="A865">
            <v>37987</v>
          </cell>
          <cell r="B865">
            <v>0.62409999999999999</v>
          </cell>
          <cell r="C865">
            <v>0.24110000000000001</v>
          </cell>
          <cell r="D865">
            <v>0.1348</v>
          </cell>
          <cell r="E865">
            <v>37987</v>
          </cell>
          <cell r="F865">
            <v>0.48929999999999996</v>
          </cell>
          <cell r="G865">
            <v>0.48929999999999996</v>
          </cell>
        </row>
        <row r="866">
          <cell r="A866">
            <v>37994</v>
          </cell>
          <cell r="B866">
            <v>0.67159999999999997</v>
          </cell>
          <cell r="C866">
            <v>0.14929999999999999</v>
          </cell>
          <cell r="D866">
            <v>0.17910000000000001</v>
          </cell>
          <cell r="E866">
            <v>37994</v>
          </cell>
          <cell r="F866">
            <v>0.49249999999999994</v>
          </cell>
          <cell r="G866">
            <v>0.49249999999999994</v>
          </cell>
        </row>
        <row r="867">
          <cell r="A867">
            <v>38001</v>
          </cell>
          <cell r="B867">
            <v>0.66290000000000004</v>
          </cell>
          <cell r="C867">
            <v>0.23599999999999999</v>
          </cell>
          <cell r="D867">
            <v>0.1011</v>
          </cell>
          <cell r="E867">
            <v>38001</v>
          </cell>
          <cell r="F867">
            <v>0.56180000000000008</v>
          </cell>
          <cell r="G867">
            <v>0.56180000000000008</v>
          </cell>
        </row>
        <row r="868">
          <cell r="A868">
            <v>38008</v>
          </cell>
          <cell r="B868">
            <v>0.69510000000000005</v>
          </cell>
          <cell r="C868">
            <v>0.17069999999999999</v>
          </cell>
          <cell r="D868">
            <v>0.1341</v>
          </cell>
          <cell r="E868">
            <v>38008</v>
          </cell>
          <cell r="F868">
            <v>0.56100000000000005</v>
          </cell>
          <cell r="G868">
            <v>0.56100000000000005</v>
          </cell>
        </row>
        <row r="869">
          <cell r="A869">
            <v>38015</v>
          </cell>
          <cell r="B869">
            <v>0.56879999999999997</v>
          </cell>
          <cell r="C869">
            <v>0.28129999999999999</v>
          </cell>
          <cell r="D869">
            <v>0.15</v>
          </cell>
          <cell r="E869">
            <v>38015</v>
          </cell>
          <cell r="F869">
            <v>0.41879999999999995</v>
          </cell>
          <cell r="G869">
            <v>0.41879999999999995</v>
          </cell>
        </row>
        <row r="870">
          <cell r="A870">
            <v>38022</v>
          </cell>
          <cell r="B870">
            <v>0.5091</v>
          </cell>
          <cell r="C870">
            <v>0.2727</v>
          </cell>
          <cell r="D870">
            <v>0.21820000000000001</v>
          </cell>
          <cell r="E870">
            <v>38022</v>
          </cell>
          <cell r="F870">
            <v>0.29089999999999999</v>
          </cell>
          <cell r="G870">
            <v>0.29089999999999999</v>
          </cell>
        </row>
        <row r="871">
          <cell r="A871">
            <v>38029</v>
          </cell>
          <cell r="B871">
            <v>0.56100000000000005</v>
          </cell>
          <cell r="C871">
            <v>0.29270000000000002</v>
          </cell>
          <cell r="D871">
            <v>0.14630000000000001</v>
          </cell>
          <cell r="E871">
            <v>38029</v>
          </cell>
          <cell r="F871">
            <v>0.41470000000000007</v>
          </cell>
          <cell r="G871">
            <v>0.41470000000000007</v>
          </cell>
        </row>
        <row r="872">
          <cell r="A872">
            <v>38036</v>
          </cell>
          <cell r="B872">
            <v>0.5645</v>
          </cell>
          <cell r="C872">
            <v>0.2258</v>
          </cell>
          <cell r="D872">
            <v>0.2097</v>
          </cell>
          <cell r="E872">
            <v>38036</v>
          </cell>
          <cell r="F872">
            <v>0.3548</v>
          </cell>
          <cell r="G872">
            <v>0.3548</v>
          </cell>
        </row>
        <row r="873">
          <cell r="A873">
            <v>38043</v>
          </cell>
          <cell r="B873">
            <v>0.4158</v>
          </cell>
          <cell r="C873">
            <v>0.27889999999999998</v>
          </cell>
          <cell r="D873">
            <v>0.30530000000000002</v>
          </cell>
          <cell r="E873">
            <v>38043</v>
          </cell>
          <cell r="F873">
            <v>0.11049999999999999</v>
          </cell>
          <cell r="G873">
            <v>0.11049999999999999</v>
          </cell>
        </row>
        <row r="874">
          <cell r="A874">
            <v>38050</v>
          </cell>
          <cell r="B874">
            <v>0.4783</v>
          </cell>
          <cell r="C874">
            <v>0.39129999999999998</v>
          </cell>
          <cell r="D874">
            <v>0.13039999999999999</v>
          </cell>
          <cell r="E874">
            <v>38050</v>
          </cell>
          <cell r="F874">
            <v>0.34789999999999999</v>
          </cell>
          <cell r="G874">
            <v>0.34789999999999999</v>
          </cell>
        </row>
        <row r="875">
          <cell r="A875">
            <v>38057</v>
          </cell>
          <cell r="B875">
            <v>0.41289999999999999</v>
          </cell>
          <cell r="C875">
            <v>0.25159999999999999</v>
          </cell>
          <cell r="D875">
            <v>0.33550000000000002</v>
          </cell>
          <cell r="E875">
            <v>38057</v>
          </cell>
          <cell r="F875">
            <v>7.7399999999999969E-2</v>
          </cell>
          <cell r="G875">
            <v>7.7399999999999969E-2</v>
          </cell>
        </row>
        <row r="876">
          <cell r="A876">
            <v>38064</v>
          </cell>
          <cell r="B876">
            <v>0.38600000000000001</v>
          </cell>
          <cell r="C876">
            <v>0.35089999999999999</v>
          </cell>
          <cell r="D876">
            <v>0.26319999999999999</v>
          </cell>
          <cell r="E876">
            <v>38064</v>
          </cell>
          <cell r="F876">
            <v>0.12280000000000002</v>
          </cell>
          <cell r="G876">
            <v>0.12280000000000002</v>
          </cell>
        </row>
        <row r="877">
          <cell r="A877">
            <v>38071</v>
          </cell>
          <cell r="B877">
            <v>0.31480000000000002</v>
          </cell>
          <cell r="C877">
            <v>0.25929999999999997</v>
          </cell>
          <cell r="D877">
            <v>0.4259</v>
          </cell>
          <cell r="E877">
            <v>38071</v>
          </cell>
          <cell r="F877">
            <v>-0.11109999999999998</v>
          </cell>
          <cell r="G877">
            <v>-0.11109999999999998</v>
          </cell>
        </row>
        <row r="878">
          <cell r="A878">
            <v>38078</v>
          </cell>
          <cell r="B878">
            <v>0.55169999999999997</v>
          </cell>
          <cell r="C878">
            <v>0.22409999999999999</v>
          </cell>
          <cell r="D878">
            <v>0.22409999999999999</v>
          </cell>
          <cell r="E878">
            <v>38078</v>
          </cell>
          <cell r="F878">
            <v>0.3276</v>
          </cell>
          <cell r="G878">
            <v>0.3276</v>
          </cell>
        </row>
        <row r="879">
          <cell r="A879">
            <v>38085</v>
          </cell>
          <cell r="B879">
            <v>0.58779999999999999</v>
          </cell>
          <cell r="C879">
            <v>0.20949999999999999</v>
          </cell>
          <cell r="D879">
            <v>0.20269999999999999</v>
          </cell>
          <cell r="E879">
            <v>38085</v>
          </cell>
          <cell r="F879">
            <v>0.3851</v>
          </cell>
          <cell r="G879">
            <v>0.3851</v>
          </cell>
        </row>
        <row r="880">
          <cell r="A880">
            <v>38092</v>
          </cell>
          <cell r="B880">
            <v>0.63749999999999996</v>
          </cell>
          <cell r="C880">
            <v>0.22500000000000001</v>
          </cell>
          <cell r="D880">
            <v>0.13750000000000001</v>
          </cell>
          <cell r="E880">
            <v>38092</v>
          </cell>
          <cell r="F880">
            <v>0.49999999999999994</v>
          </cell>
          <cell r="G880">
            <v>0.49999999999999994</v>
          </cell>
        </row>
        <row r="881">
          <cell r="A881">
            <v>38099</v>
          </cell>
          <cell r="B881">
            <v>0.5</v>
          </cell>
          <cell r="C881">
            <v>0.27500000000000002</v>
          </cell>
          <cell r="D881">
            <v>0.22500000000000001</v>
          </cell>
          <cell r="E881">
            <v>38099</v>
          </cell>
          <cell r="F881">
            <v>0.27500000000000002</v>
          </cell>
          <cell r="G881">
            <v>0.27500000000000002</v>
          </cell>
        </row>
        <row r="882">
          <cell r="A882">
            <v>38106</v>
          </cell>
          <cell r="B882">
            <v>0.5</v>
          </cell>
          <cell r="C882">
            <v>0.28789999999999999</v>
          </cell>
          <cell r="D882">
            <v>0.21210000000000001</v>
          </cell>
          <cell r="E882">
            <v>38106</v>
          </cell>
          <cell r="F882">
            <v>0.28789999999999999</v>
          </cell>
          <cell r="G882">
            <v>0.28789999999999999</v>
          </cell>
        </row>
        <row r="883">
          <cell r="A883">
            <v>38113</v>
          </cell>
          <cell r="B883">
            <v>0.38979999999999998</v>
          </cell>
          <cell r="C883">
            <v>0.33900000000000002</v>
          </cell>
          <cell r="D883">
            <v>0.2712</v>
          </cell>
          <cell r="E883">
            <v>38113</v>
          </cell>
          <cell r="F883">
            <v>0.11859999999999998</v>
          </cell>
          <cell r="G883">
            <v>0.11859999999999998</v>
          </cell>
        </row>
        <row r="884">
          <cell r="A884">
            <v>38120</v>
          </cell>
          <cell r="B884">
            <v>0.32890000000000003</v>
          </cell>
          <cell r="C884">
            <v>0.23680000000000001</v>
          </cell>
          <cell r="D884">
            <v>0.43419999999999997</v>
          </cell>
          <cell r="E884">
            <v>38120</v>
          </cell>
          <cell r="F884">
            <v>-0.10529999999999995</v>
          </cell>
          <cell r="G884">
            <v>-0.10529999999999995</v>
          </cell>
        </row>
        <row r="885">
          <cell r="A885">
            <v>38127</v>
          </cell>
          <cell r="B885">
            <v>0.36670000000000003</v>
          </cell>
          <cell r="C885">
            <v>0.23330000000000001</v>
          </cell>
          <cell r="D885">
            <v>0.4</v>
          </cell>
          <cell r="E885">
            <v>38127</v>
          </cell>
          <cell r="F885">
            <v>-3.3299999999999996E-2</v>
          </cell>
          <cell r="G885">
            <v>-3.3299999999999996E-2</v>
          </cell>
        </row>
        <row r="886">
          <cell r="A886">
            <v>38134</v>
          </cell>
          <cell r="B886">
            <v>0.36109999999999998</v>
          </cell>
          <cell r="C886">
            <v>0.2361</v>
          </cell>
          <cell r="D886">
            <v>0.40279999999999999</v>
          </cell>
          <cell r="E886">
            <v>38134</v>
          </cell>
          <cell r="F886">
            <v>-4.1700000000000015E-2</v>
          </cell>
          <cell r="G886">
            <v>-4.1700000000000015E-2</v>
          </cell>
        </row>
        <row r="887">
          <cell r="A887">
            <v>38141</v>
          </cell>
          <cell r="B887">
            <v>0.33329999999999999</v>
          </cell>
          <cell r="C887">
            <v>0.40479999999999999</v>
          </cell>
          <cell r="D887">
            <v>0.26190000000000002</v>
          </cell>
          <cell r="E887">
            <v>38141</v>
          </cell>
          <cell r="F887">
            <v>7.1399999999999963E-2</v>
          </cell>
          <cell r="G887">
            <v>7.1399999999999963E-2</v>
          </cell>
        </row>
        <row r="888">
          <cell r="A888">
            <v>38148</v>
          </cell>
          <cell r="B888">
            <v>0.55259999999999998</v>
          </cell>
          <cell r="C888">
            <v>0.28949999999999998</v>
          </cell>
          <cell r="D888">
            <v>0.15790000000000001</v>
          </cell>
          <cell r="E888">
            <v>38148</v>
          </cell>
          <cell r="F888">
            <v>0.39469999999999994</v>
          </cell>
          <cell r="G888">
            <v>0.39469999999999994</v>
          </cell>
        </row>
        <row r="889">
          <cell r="A889">
            <v>38155</v>
          </cell>
          <cell r="B889">
            <v>0.41410000000000002</v>
          </cell>
          <cell r="C889">
            <v>0.30470000000000003</v>
          </cell>
          <cell r="D889">
            <v>0.28129999999999999</v>
          </cell>
          <cell r="E889">
            <v>38155</v>
          </cell>
          <cell r="F889">
            <v>0.13280000000000003</v>
          </cell>
          <cell r="G889">
            <v>0.13280000000000003</v>
          </cell>
        </row>
        <row r="890">
          <cell r="A890">
            <v>38162</v>
          </cell>
          <cell r="B890">
            <v>0.56410000000000005</v>
          </cell>
          <cell r="C890">
            <v>0.2051</v>
          </cell>
          <cell r="D890">
            <v>0.23080000000000001</v>
          </cell>
          <cell r="E890">
            <v>38162</v>
          </cell>
          <cell r="F890">
            <v>0.33330000000000004</v>
          </cell>
          <cell r="G890">
            <v>0.33330000000000004</v>
          </cell>
        </row>
        <row r="891">
          <cell r="A891">
            <v>38169</v>
          </cell>
          <cell r="B891">
            <v>0.56969999999999998</v>
          </cell>
          <cell r="C891">
            <v>0.2727</v>
          </cell>
          <cell r="D891">
            <v>0.15759999999999999</v>
          </cell>
          <cell r="E891">
            <v>38169</v>
          </cell>
          <cell r="F891">
            <v>0.41210000000000002</v>
          </cell>
          <cell r="G891">
            <v>0.41210000000000002</v>
          </cell>
        </row>
        <row r="892">
          <cell r="A892">
            <v>38176</v>
          </cell>
          <cell r="B892">
            <v>0.55100000000000005</v>
          </cell>
          <cell r="C892">
            <v>0.23469999999999999</v>
          </cell>
          <cell r="D892">
            <v>0.21429999999999999</v>
          </cell>
          <cell r="E892">
            <v>38176</v>
          </cell>
          <cell r="F892">
            <v>0.33670000000000005</v>
          </cell>
          <cell r="G892">
            <v>0.33670000000000005</v>
          </cell>
        </row>
        <row r="893">
          <cell r="A893">
            <v>38183</v>
          </cell>
          <cell r="B893">
            <v>0.47370000000000001</v>
          </cell>
          <cell r="C893">
            <v>0.28949999999999998</v>
          </cell>
          <cell r="D893">
            <v>0.23680000000000001</v>
          </cell>
          <cell r="E893">
            <v>38183</v>
          </cell>
          <cell r="F893">
            <v>0.2369</v>
          </cell>
          <cell r="G893">
            <v>0.2369</v>
          </cell>
        </row>
        <row r="894">
          <cell r="A894">
            <v>38190</v>
          </cell>
          <cell r="B894">
            <v>0.35709999999999997</v>
          </cell>
          <cell r="C894">
            <v>0.40479999999999999</v>
          </cell>
          <cell r="D894">
            <v>0.23810000000000001</v>
          </cell>
          <cell r="E894">
            <v>38190</v>
          </cell>
          <cell r="F894">
            <v>0.11899999999999997</v>
          </cell>
          <cell r="G894">
            <v>0.11899999999999997</v>
          </cell>
        </row>
        <row r="895">
          <cell r="A895">
            <v>38197</v>
          </cell>
          <cell r="B895">
            <v>0.34</v>
          </cell>
          <cell r="C895">
            <v>0.3</v>
          </cell>
          <cell r="D895">
            <v>0.36</v>
          </cell>
          <cell r="E895">
            <v>38197</v>
          </cell>
          <cell r="F895">
            <v>-1.9999999999999962E-2</v>
          </cell>
          <cell r="G895">
            <v>-1.9999999999999962E-2</v>
          </cell>
        </row>
        <row r="896">
          <cell r="A896">
            <v>38204</v>
          </cell>
          <cell r="B896">
            <v>0.30990000000000001</v>
          </cell>
          <cell r="C896">
            <v>0.35210000000000002</v>
          </cell>
          <cell r="D896">
            <v>0.33800000000000002</v>
          </cell>
          <cell r="E896">
            <v>38204</v>
          </cell>
          <cell r="F896">
            <v>-2.8100000000000014E-2</v>
          </cell>
          <cell r="G896">
            <v>-2.8100000000000014E-2</v>
          </cell>
        </row>
        <row r="897">
          <cell r="A897">
            <v>38211</v>
          </cell>
          <cell r="B897">
            <v>0.38569999999999999</v>
          </cell>
          <cell r="C897">
            <v>0.21429999999999999</v>
          </cell>
          <cell r="D897">
            <v>0.4</v>
          </cell>
          <cell r="E897">
            <v>38211</v>
          </cell>
          <cell r="F897">
            <v>-1.4300000000000035E-2</v>
          </cell>
          <cell r="G897">
            <v>-1.4300000000000035E-2</v>
          </cell>
        </row>
        <row r="898">
          <cell r="A898">
            <v>38218</v>
          </cell>
          <cell r="B898">
            <v>0.3488</v>
          </cell>
          <cell r="C898">
            <v>0.30230000000000001</v>
          </cell>
          <cell r="D898">
            <v>0.3488</v>
          </cell>
          <cell r="E898">
            <v>38218</v>
          </cell>
          <cell r="F898">
            <v>0</v>
          </cell>
          <cell r="G898">
            <v>0</v>
          </cell>
        </row>
        <row r="899">
          <cell r="A899">
            <v>38225</v>
          </cell>
          <cell r="B899">
            <v>0.4153</v>
          </cell>
          <cell r="C899">
            <v>0.33050000000000002</v>
          </cell>
          <cell r="D899">
            <v>0.25419999999999998</v>
          </cell>
          <cell r="E899">
            <v>38225</v>
          </cell>
          <cell r="F899">
            <v>0.16110000000000002</v>
          </cell>
          <cell r="G899">
            <v>0.16110000000000002</v>
          </cell>
        </row>
        <row r="900">
          <cell r="A900">
            <v>38232</v>
          </cell>
          <cell r="B900">
            <v>0.41510000000000002</v>
          </cell>
          <cell r="C900">
            <v>0.3019</v>
          </cell>
          <cell r="D900">
            <v>0.28299999999999997</v>
          </cell>
          <cell r="E900">
            <v>38232</v>
          </cell>
          <cell r="F900">
            <v>0.13210000000000005</v>
          </cell>
          <cell r="G900">
            <v>0.13210000000000005</v>
          </cell>
        </row>
        <row r="901">
          <cell r="A901">
            <v>38239</v>
          </cell>
          <cell r="B901">
            <v>0.505</v>
          </cell>
          <cell r="C901">
            <v>0.25740000000000002</v>
          </cell>
          <cell r="D901">
            <v>0.23760000000000001</v>
          </cell>
          <cell r="E901">
            <v>38239</v>
          </cell>
          <cell r="F901">
            <v>0.26739999999999997</v>
          </cell>
          <cell r="G901">
            <v>0.26739999999999997</v>
          </cell>
        </row>
        <row r="902">
          <cell r="A902">
            <v>38246</v>
          </cell>
          <cell r="B902">
            <v>0.45450000000000002</v>
          </cell>
          <cell r="C902">
            <v>0.2273</v>
          </cell>
          <cell r="D902">
            <v>0.31819999999999998</v>
          </cell>
          <cell r="E902">
            <v>38246</v>
          </cell>
          <cell r="F902">
            <v>0.13630000000000003</v>
          </cell>
          <cell r="G902">
            <v>0.13630000000000003</v>
          </cell>
        </row>
        <row r="903">
          <cell r="A903">
            <v>38253</v>
          </cell>
          <cell r="B903">
            <v>0.51200000000000001</v>
          </cell>
          <cell r="C903">
            <v>0.22</v>
          </cell>
          <cell r="D903">
            <v>0.26800000000000002</v>
          </cell>
          <cell r="E903">
            <v>38253</v>
          </cell>
          <cell r="F903">
            <v>0.24399999999999999</v>
          </cell>
          <cell r="G903">
            <v>0.24399999999999999</v>
          </cell>
        </row>
        <row r="904">
          <cell r="A904">
            <v>38260</v>
          </cell>
          <cell r="B904">
            <v>0.41070000000000001</v>
          </cell>
          <cell r="C904">
            <v>0.19639999999999999</v>
          </cell>
          <cell r="D904">
            <v>0.39290000000000003</v>
          </cell>
          <cell r="E904">
            <v>38260</v>
          </cell>
          <cell r="F904">
            <v>1.7799999999999983E-2</v>
          </cell>
          <cell r="G904">
            <v>1.7799999999999983E-2</v>
          </cell>
        </row>
        <row r="905">
          <cell r="A905">
            <v>38267</v>
          </cell>
          <cell r="B905">
            <v>0.56930000000000003</v>
          </cell>
          <cell r="C905">
            <v>0.2336</v>
          </cell>
          <cell r="D905">
            <v>0.1971</v>
          </cell>
          <cell r="E905">
            <v>38267</v>
          </cell>
          <cell r="F905">
            <v>0.37220000000000003</v>
          </cell>
          <cell r="G905">
            <v>0.37220000000000003</v>
          </cell>
        </row>
        <row r="906">
          <cell r="A906">
            <v>38274</v>
          </cell>
          <cell r="B906">
            <v>0.4471</v>
          </cell>
          <cell r="C906">
            <v>0.27060000000000001</v>
          </cell>
          <cell r="D906">
            <v>0.28239999999999998</v>
          </cell>
          <cell r="E906">
            <v>38274</v>
          </cell>
          <cell r="F906">
            <v>0.16470000000000001</v>
          </cell>
          <cell r="G906">
            <v>0.16470000000000001</v>
          </cell>
        </row>
        <row r="907">
          <cell r="A907">
            <v>38281</v>
          </cell>
          <cell r="B907">
            <v>0.42480000000000001</v>
          </cell>
          <cell r="C907">
            <v>0.28760000000000002</v>
          </cell>
          <cell r="D907">
            <v>0.28760000000000002</v>
          </cell>
          <cell r="E907">
            <v>38281</v>
          </cell>
          <cell r="F907">
            <v>0.13719999999999999</v>
          </cell>
          <cell r="G907">
            <v>0.13719999999999999</v>
          </cell>
        </row>
        <row r="908">
          <cell r="A908">
            <v>38288</v>
          </cell>
          <cell r="B908">
            <v>0.42309999999999998</v>
          </cell>
          <cell r="C908">
            <v>0.2596</v>
          </cell>
          <cell r="D908">
            <v>0.31730000000000003</v>
          </cell>
          <cell r="E908">
            <v>38288</v>
          </cell>
          <cell r="F908">
            <v>0.10579999999999995</v>
          </cell>
          <cell r="G908">
            <v>0.10579999999999995</v>
          </cell>
        </row>
        <row r="909">
          <cell r="A909">
            <v>38295</v>
          </cell>
          <cell r="B909">
            <v>0.57140000000000002</v>
          </cell>
          <cell r="C909">
            <v>0.2</v>
          </cell>
          <cell r="D909">
            <v>0.2286</v>
          </cell>
          <cell r="E909">
            <v>38295</v>
          </cell>
          <cell r="F909">
            <v>0.34279999999999999</v>
          </cell>
          <cell r="G909">
            <v>0.34279999999999999</v>
          </cell>
        </row>
        <row r="910">
          <cell r="A910">
            <v>38302</v>
          </cell>
          <cell r="B910">
            <v>0.625</v>
          </cell>
          <cell r="C910">
            <v>0.15909999999999999</v>
          </cell>
          <cell r="D910">
            <v>0.21590000000000001</v>
          </cell>
          <cell r="E910">
            <v>38302</v>
          </cell>
          <cell r="F910">
            <v>0.40910000000000002</v>
          </cell>
          <cell r="G910">
            <v>0.40910000000000002</v>
          </cell>
        </row>
        <row r="911">
          <cell r="A911">
            <v>38309</v>
          </cell>
          <cell r="B911">
            <v>0.64100000000000001</v>
          </cell>
          <cell r="C911">
            <v>0.1346</v>
          </cell>
          <cell r="D911">
            <v>0.22439999999999999</v>
          </cell>
          <cell r="E911">
            <v>38309</v>
          </cell>
          <cell r="F911">
            <v>0.41660000000000003</v>
          </cell>
          <cell r="G911">
            <v>0.41660000000000003</v>
          </cell>
        </row>
        <row r="912">
          <cell r="A912">
            <v>38315</v>
          </cell>
          <cell r="B912">
            <v>0.49480000000000002</v>
          </cell>
          <cell r="C912">
            <v>0.23710000000000001</v>
          </cell>
          <cell r="D912">
            <v>0.26800000000000002</v>
          </cell>
          <cell r="E912">
            <v>38315</v>
          </cell>
          <cell r="F912">
            <v>0.2268</v>
          </cell>
          <cell r="G912">
            <v>0.2268</v>
          </cell>
        </row>
        <row r="913">
          <cell r="A913">
            <v>38323</v>
          </cell>
          <cell r="B913">
            <v>0.56759999999999999</v>
          </cell>
          <cell r="C913">
            <v>0.1784</v>
          </cell>
          <cell r="D913">
            <v>0.25409999999999999</v>
          </cell>
          <cell r="E913">
            <v>38323</v>
          </cell>
          <cell r="F913">
            <v>0.3135</v>
          </cell>
          <cell r="G913">
            <v>0.3135</v>
          </cell>
        </row>
        <row r="914">
          <cell r="A914">
            <v>38330</v>
          </cell>
          <cell r="B914">
            <v>0.51349999999999996</v>
          </cell>
          <cell r="C914">
            <v>0.23419999999999999</v>
          </cell>
          <cell r="D914">
            <v>0.25230000000000002</v>
          </cell>
          <cell r="E914">
            <v>38330</v>
          </cell>
          <cell r="F914">
            <v>0.26119999999999993</v>
          </cell>
          <cell r="G914">
            <v>0.26119999999999993</v>
          </cell>
        </row>
        <row r="915">
          <cell r="A915">
            <v>38337</v>
          </cell>
          <cell r="B915">
            <v>0.52529999999999999</v>
          </cell>
          <cell r="C915">
            <v>0.2828</v>
          </cell>
          <cell r="D915">
            <v>0.19189999999999999</v>
          </cell>
          <cell r="E915">
            <v>38337</v>
          </cell>
          <cell r="F915">
            <v>0.33340000000000003</v>
          </cell>
          <cell r="G915">
            <v>0.33340000000000003</v>
          </cell>
        </row>
        <row r="916">
          <cell r="A916">
            <v>38344</v>
          </cell>
          <cell r="B916">
            <v>0.60229999999999995</v>
          </cell>
          <cell r="C916">
            <v>0.21590000000000001</v>
          </cell>
          <cell r="D916">
            <v>0.18179999999999999</v>
          </cell>
          <cell r="E916">
            <v>38344</v>
          </cell>
          <cell r="F916">
            <v>0.42049999999999998</v>
          </cell>
          <cell r="G916">
            <v>0.42049999999999998</v>
          </cell>
        </row>
        <row r="917">
          <cell r="A917">
            <v>38351</v>
          </cell>
          <cell r="B917">
            <v>0.5766</v>
          </cell>
          <cell r="C917">
            <v>0.2482</v>
          </cell>
          <cell r="D917">
            <v>0.17519999999999999</v>
          </cell>
          <cell r="E917">
            <v>38351</v>
          </cell>
          <cell r="F917">
            <v>0.40139999999999998</v>
          </cell>
          <cell r="G917">
            <v>0.40139999999999998</v>
          </cell>
        </row>
        <row r="918">
          <cell r="A918">
            <v>38358</v>
          </cell>
          <cell r="B918">
            <v>0.38100000000000001</v>
          </cell>
          <cell r="C918">
            <v>0.27379999999999999</v>
          </cell>
          <cell r="D918">
            <v>0.34520000000000001</v>
          </cell>
          <cell r="E918">
            <v>38358</v>
          </cell>
          <cell r="F918">
            <v>3.5799999999999998E-2</v>
          </cell>
          <cell r="G918">
            <v>3.5799999999999998E-2</v>
          </cell>
        </row>
        <row r="919">
          <cell r="A919">
            <v>38365</v>
          </cell>
          <cell r="B919">
            <v>0.33989999999999998</v>
          </cell>
          <cell r="C919">
            <v>0.26140000000000002</v>
          </cell>
          <cell r="D919">
            <v>0.3987</v>
          </cell>
          <cell r="E919">
            <v>38365</v>
          </cell>
          <cell r="F919">
            <v>-5.8800000000000019E-2</v>
          </cell>
          <cell r="G919">
            <v>-5.8800000000000019E-2</v>
          </cell>
        </row>
        <row r="920">
          <cell r="A920">
            <v>38372</v>
          </cell>
          <cell r="B920">
            <v>0.33660000000000001</v>
          </cell>
          <cell r="C920">
            <v>0.32669999999999999</v>
          </cell>
          <cell r="D920">
            <v>0.33660000000000001</v>
          </cell>
          <cell r="E920">
            <v>38372</v>
          </cell>
          <cell r="F920">
            <v>0</v>
          </cell>
          <cell r="G920">
            <v>0</v>
          </cell>
        </row>
        <row r="921">
          <cell r="A921">
            <v>38379</v>
          </cell>
          <cell r="B921">
            <v>0.26429999999999998</v>
          </cell>
          <cell r="C921">
            <v>0.37140000000000001</v>
          </cell>
          <cell r="D921">
            <v>0.36430000000000001</v>
          </cell>
          <cell r="E921">
            <v>38379</v>
          </cell>
          <cell r="F921">
            <v>-0.10000000000000003</v>
          </cell>
          <cell r="G921">
            <v>-0.10000000000000003</v>
          </cell>
        </row>
        <row r="922">
          <cell r="A922">
            <v>38386</v>
          </cell>
          <cell r="B922">
            <v>0.41670000000000001</v>
          </cell>
          <cell r="C922">
            <v>0.33329999999999999</v>
          </cell>
          <cell r="D922">
            <v>0.25</v>
          </cell>
          <cell r="E922">
            <v>38386</v>
          </cell>
          <cell r="F922">
            <v>0.16670000000000001</v>
          </cell>
          <cell r="G922">
            <v>0.16670000000000001</v>
          </cell>
        </row>
        <row r="923">
          <cell r="A923">
            <v>38393</v>
          </cell>
          <cell r="B923">
            <v>0.4375</v>
          </cell>
          <cell r="C923">
            <v>0.33329999999999999</v>
          </cell>
          <cell r="D923">
            <v>0.22919999999999999</v>
          </cell>
          <cell r="E923">
            <v>38393</v>
          </cell>
          <cell r="F923">
            <v>0.20830000000000001</v>
          </cell>
          <cell r="G923">
            <v>0.20830000000000001</v>
          </cell>
        </row>
        <row r="924">
          <cell r="A924">
            <v>38400</v>
          </cell>
          <cell r="B924">
            <v>0.36359999999999998</v>
          </cell>
          <cell r="C924">
            <v>0.3377</v>
          </cell>
          <cell r="D924">
            <v>0.29870000000000002</v>
          </cell>
          <cell r="E924">
            <v>38400</v>
          </cell>
          <cell r="F924">
            <v>6.4899999999999958E-2</v>
          </cell>
          <cell r="G924">
            <v>6.4899999999999958E-2</v>
          </cell>
        </row>
        <row r="925">
          <cell r="A925">
            <v>38407</v>
          </cell>
          <cell r="B925">
            <v>0.31819999999999998</v>
          </cell>
          <cell r="C925">
            <v>0.36359999999999998</v>
          </cell>
          <cell r="D925">
            <v>0.31819999999999998</v>
          </cell>
          <cell r="E925">
            <v>38407</v>
          </cell>
          <cell r="F925">
            <v>0</v>
          </cell>
          <cell r="G925">
            <v>0</v>
          </cell>
        </row>
        <row r="926">
          <cell r="A926">
            <v>38414</v>
          </cell>
          <cell r="B926">
            <v>0.39510000000000001</v>
          </cell>
          <cell r="C926">
            <v>0.33329999999999999</v>
          </cell>
          <cell r="D926">
            <v>0.27160000000000001</v>
          </cell>
          <cell r="E926">
            <v>38414</v>
          </cell>
          <cell r="F926">
            <v>0.1235</v>
          </cell>
          <cell r="G926">
            <v>0.1235</v>
          </cell>
        </row>
        <row r="927">
          <cell r="A927">
            <v>38421</v>
          </cell>
          <cell r="B927">
            <v>0.49659999999999999</v>
          </cell>
          <cell r="C927">
            <v>0.255</v>
          </cell>
          <cell r="D927">
            <v>0.24829999999999999</v>
          </cell>
          <cell r="E927">
            <v>38421</v>
          </cell>
          <cell r="F927">
            <v>0.24829999999999999</v>
          </cell>
          <cell r="G927">
            <v>0.24829999999999999</v>
          </cell>
        </row>
        <row r="928">
          <cell r="A928">
            <v>38428</v>
          </cell>
          <cell r="B928">
            <v>0.32469999999999999</v>
          </cell>
          <cell r="C928">
            <v>0.35060000000000002</v>
          </cell>
          <cell r="D928">
            <v>0.32469999999999999</v>
          </cell>
          <cell r="E928">
            <v>38428</v>
          </cell>
          <cell r="F928">
            <v>0</v>
          </cell>
          <cell r="G928">
            <v>0</v>
          </cell>
        </row>
        <row r="929">
          <cell r="A929">
            <v>38435</v>
          </cell>
          <cell r="B929">
            <v>0.23230000000000001</v>
          </cell>
          <cell r="C929">
            <v>0.34839999999999999</v>
          </cell>
          <cell r="D929">
            <v>0.4194</v>
          </cell>
          <cell r="E929">
            <v>38435</v>
          </cell>
          <cell r="F929">
            <v>-0.18709999999999999</v>
          </cell>
          <cell r="G929">
            <v>-0.18709999999999999</v>
          </cell>
        </row>
        <row r="930">
          <cell r="A930">
            <v>38442</v>
          </cell>
          <cell r="B930">
            <v>0.2843</v>
          </cell>
          <cell r="C930">
            <v>0.2059</v>
          </cell>
          <cell r="D930">
            <v>0.50980000000000003</v>
          </cell>
          <cell r="E930">
            <v>38442</v>
          </cell>
          <cell r="F930">
            <v>-0.22550000000000003</v>
          </cell>
          <cell r="G930">
            <v>-0.22550000000000003</v>
          </cell>
        </row>
        <row r="931">
          <cell r="A931">
            <v>38449</v>
          </cell>
          <cell r="B931">
            <v>0.27739999999999998</v>
          </cell>
          <cell r="C931">
            <v>0.28389999999999999</v>
          </cell>
          <cell r="D931">
            <v>0.43869999999999998</v>
          </cell>
          <cell r="E931">
            <v>38449</v>
          </cell>
          <cell r="F931">
            <v>-0.1613</v>
          </cell>
          <cell r="G931">
            <v>-0.1613</v>
          </cell>
        </row>
        <row r="932">
          <cell r="A932">
            <v>38456</v>
          </cell>
          <cell r="B932">
            <v>0.1648</v>
          </cell>
          <cell r="C932">
            <v>0.41760000000000003</v>
          </cell>
          <cell r="D932">
            <v>0.41760000000000003</v>
          </cell>
          <cell r="E932">
            <v>38456</v>
          </cell>
          <cell r="F932">
            <v>-0.25280000000000002</v>
          </cell>
          <cell r="G932">
            <v>-0.25280000000000002</v>
          </cell>
        </row>
        <row r="933">
          <cell r="A933">
            <v>38463</v>
          </cell>
          <cell r="B933">
            <v>0.36840000000000001</v>
          </cell>
          <cell r="C933">
            <v>0.30259999999999998</v>
          </cell>
          <cell r="D933">
            <v>0.32890000000000003</v>
          </cell>
          <cell r="E933">
            <v>38463</v>
          </cell>
          <cell r="F933">
            <v>3.949999999999998E-2</v>
          </cell>
          <cell r="G933">
            <v>3.949999999999998E-2</v>
          </cell>
        </row>
        <row r="934">
          <cell r="A934">
            <v>38470</v>
          </cell>
          <cell r="B934">
            <v>0.29749999999999999</v>
          </cell>
          <cell r="C934">
            <v>0.35539999999999999</v>
          </cell>
          <cell r="D934">
            <v>0.34710000000000002</v>
          </cell>
          <cell r="E934">
            <v>38470</v>
          </cell>
          <cell r="F934">
            <v>-4.9600000000000033E-2</v>
          </cell>
          <cell r="G934">
            <v>-4.9600000000000033E-2</v>
          </cell>
        </row>
        <row r="935">
          <cell r="A935">
            <v>38477</v>
          </cell>
          <cell r="B935">
            <v>0.28570000000000001</v>
          </cell>
          <cell r="C935">
            <v>0.26529999999999998</v>
          </cell>
          <cell r="D935">
            <v>0.44900000000000001</v>
          </cell>
          <cell r="E935">
            <v>38477</v>
          </cell>
          <cell r="F935">
            <v>-0.1633</v>
          </cell>
          <cell r="G935">
            <v>-0.1633</v>
          </cell>
        </row>
        <row r="936">
          <cell r="A936">
            <v>38484</v>
          </cell>
          <cell r="B936">
            <v>0.30520000000000003</v>
          </cell>
          <cell r="C936">
            <v>0.33119999999999999</v>
          </cell>
          <cell r="D936">
            <v>0.36359999999999998</v>
          </cell>
          <cell r="E936">
            <v>38484</v>
          </cell>
          <cell r="F936">
            <v>-5.8399999999999952E-2</v>
          </cell>
          <cell r="G936">
            <v>-5.8399999999999952E-2</v>
          </cell>
        </row>
        <row r="937">
          <cell r="A937">
            <v>38491</v>
          </cell>
          <cell r="B937">
            <v>0.38919999999999999</v>
          </cell>
          <cell r="C937">
            <v>0.32429999999999998</v>
          </cell>
          <cell r="D937">
            <v>0.28649999999999998</v>
          </cell>
          <cell r="E937">
            <v>38491</v>
          </cell>
          <cell r="F937">
            <v>0.10270000000000001</v>
          </cell>
          <cell r="G937">
            <v>0.10270000000000001</v>
          </cell>
        </row>
        <row r="938">
          <cell r="A938">
            <v>38498</v>
          </cell>
          <cell r="B938">
            <v>0.44140000000000001</v>
          </cell>
          <cell r="C938">
            <v>0.32429999999999998</v>
          </cell>
          <cell r="D938">
            <v>0.23419999999999999</v>
          </cell>
          <cell r="E938">
            <v>38498</v>
          </cell>
          <cell r="F938">
            <v>0.20720000000000002</v>
          </cell>
          <cell r="G938">
            <v>0.20720000000000002</v>
          </cell>
        </row>
        <row r="939">
          <cell r="A939">
            <v>38505</v>
          </cell>
          <cell r="B939">
            <v>0.48609999999999998</v>
          </cell>
          <cell r="C939">
            <v>0.31940000000000002</v>
          </cell>
          <cell r="D939">
            <v>0.19439999999999999</v>
          </cell>
          <cell r="E939">
            <v>38505</v>
          </cell>
          <cell r="F939">
            <v>0.29169999999999996</v>
          </cell>
          <cell r="G939">
            <v>0.29169999999999996</v>
          </cell>
        </row>
        <row r="940">
          <cell r="A940">
            <v>38512</v>
          </cell>
          <cell r="B940">
            <v>0.45979999999999999</v>
          </cell>
          <cell r="C940">
            <v>0.3448</v>
          </cell>
          <cell r="D940">
            <v>0.19539999999999999</v>
          </cell>
          <cell r="E940">
            <v>38512</v>
          </cell>
          <cell r="F940">
            <v>0.26439999999999997</v>
          </cell>
          <cell r="G940">
            <v>0.26439999999999997</v>
          </cell>
        </row>
        <row r="941">
          <cell r="A941">
            <v>38519</v>
          </cell>
          <cell r="B941">
            <v>0.48049999999999998</v>
          </cell>
          <cell r="C941">
            <v>0.33119999999999999</v>
          </cell>
          <cell r="D941">
            <v>0.1883</v>
          </cell>
          <cell r="E941">
            <v>38519</v>
          </cell>
          <cell r="F941">
            <v>0.29220000000000002</v>
          </cell>
          <cell r="G941">
            <v>0.29220000000000002</v>
          </cell>
        </row>
        <row r="942">
          <cell r="A942">
            <v>38526</v>
          </cell>
          <cell r="B942">
            <v>0.46589999999999998</v>
          </cell>
          <cell r="C942">
            <v>0.3523</v>
          </cell>
          <cell r="D942">
            <v>0.18179999999999999</v>
          </cell>
          <cell r="E942">
            <v>38526</v>
          </cell>
          <cell r="F942">
            <v>0.28410000000000002</v>
          </cell>
          <cell r="G942">
            <v>0.28410000000000002</v>
          </cell>
        </row>
        <row r="943">
          <cell r="A943">
            <v>38533</v>
          </cell>
          <cell r="B943">
            <v>0.45889999999999997</v>
          </cell>
          <cell r="C943">
            <v>0.24660000000000001</v>
          </cell>
          <cell r="D943">
            <v>0.29449999999999998</v>
          </cell>
          <cell r="E943">
            <v>38533</v>
          </cell>
          <cell r="F943">
            <v>0.16439999999999999</v>
          </cell>
          <cell r="G943">
            <v>0.16439999999999999</v>
          </cell>
        </row>
        <row r="944">
          <cell r="A944">
            <v>38540</v>
          </cell>
          <cell r="B944">
            <v>0.43010799999999999</v>
          </cell>
          <cell r="C944">
            <v>0.365591</v>
          </cell>
          <cell r="D944">
            <v>0.20430100000000001</v>
          </cell>
          <cell r="E944">
            <v>38540</v>
          </cell>
          <cell r="F944">
            <v>0.22580699999999998</v>
          </cell>
          <cell r="G944">
            <v>0.22580699999999998</v>
          </cell>
        </row>
        <row r="945">
          <cell r="A945">
            <v>38547</v>
          </cell>
          <cell r="B945">
            <v>0.57889999999999997</v>
          </cell>
          <cell r="C945">
            <v>0.28070000000000001</v>
          </cell>
          <cell r="D945">
            <v>0.1404</v>
          </cell>
          <cell r="E945">
            <v>38547</v>
          </cell>
          <cell r="F945">
            <v>0.4385</v>
          </cell>
          <cell r="G945">
            <v>0.4385</v>
          </cell>
        </row>
        <row r="946">
          <cell r="A946">
            <v>38554</v>
          </cell>
          <cell r="B946">
            <v>0.4118</v>
          </cell>
          <cell r="C946">
            <v>0.31369999999999998</v>
          </cell>
          <cell r="D946">
            <v>0.27450000000000002</v>
          </cell>
          <cell r="E946">
            <v>38554</v>
          </cell>
          <cell r="F946">
            <v>0.13729999999999998</v>
          </cell>
          <cell r="G946">
            <v>0.13729999999999998</v>
          </cell>
        </row>
        <row r="947">
          <cell r="A947">
            <v>38561</v>
          </cell>
          <cell r="B947">
            <v>0.57520000000000004</v>
          </cell>
          <cell r="C947">
            <v>0.24840000000000001</v>
          </cell>
          <cell r="D947">
            <v>0.17649999999999999</v>
          </cell>
          <cell r="E947">
            <v>38561</v>
          </cell>
          <cell r="F947">
            <v>0.39870000000000005</v>
          </cell>
          <cell r="G947">
            <v>0.39870000000000005</v>
          </cell>
        </row>
        <row r="948">
          <cell r="A948">
            <v>38568</v>
          </cell>
          <cell r="B948">
            <v>0.4783</v>
          </cell>
          <cell r="C948">
            <v>0.26090000000000002</v>
          </cell>
          <cell r="D948">
            <v>0.26090000000000002</v>
          </cell>
          <cell r="E948">
            <v>38568</v>
          </cell>
          <cell r="F948">
            <v>0.21739999999999998</v>
          </cell>
          <cell r="G948">
            <v>0.21739999999999998</v>
          </cell>
        </row>
        <row r="949">
          <cell r="A949">
            <v>38575</v>
          </cell>
          <cell r="B949">
            <v>0.39739999999999998</v>
          </cell>
          <cell r="C949">
            <v>0.31409999999999999</v>
          </cell>
          <cell r="D949">
            <v>0.28849999999999998</v>
          </cell>
          <cell r="E949">
            <v>38575</v>
          </cell>
          <cell r="F949">
            <v>0.1089</v>
          </cell>
          <cell r="G949">
            <v>0.1089</v>
          </cell>
        </row>
        <row r="950">
          <cell r="A950">
            <v>38582</v>
          </cell>
          <cell r="B950">
            <v>0.29289999999999999</v>
          </cell>
          <cell r="C950">
            <v>0.30299999999999999</v>
          </cell>
          <cell r="D950">
            <v>0.40400000000000003</v>
          </cell>
          <cell r="E950">
            <v>38582</v>
          </cell>
          <cell r="F950">
            <v>-0.11110000000000003</v>
          </cell>
          <cell r="G950">
            <v>-0.11110000000000003</v>
          </cell>
        </row>
        <row r="951">
          <cell r="A951">
            <v>38589</v>
          </cell>
          <cell r="B951">
            <v>0.3614</v>
          </cell>
          <cell r="C951">
            <v>0.32529999999999998</v>
          </cell>
          <cell r="D951">
            <v>0.31330000000000002</v>
          </cell>
          <cell r="E951">
            <v>38589</v>
          </cell>
          <cell r="F951">
            <v>4.8099999999999976E-2</v>
          </cell>
          <cell r="G951">
            <v>4.8099999999999976E-2</v>
          </cell>
        </row>
        <row r="952">
          <cell r="A952">
            <v>38596</v>
          </cell>
          <cell r="B952">
            <v>0.31759999999999999</v>
          </cell>
          <cell r="C952">
            <v>0.30590000000000001</v>
          </cell>
          <cell r="D952">
            <v>0.3765</v>
          </cell>
          <cell r="E952">
            <v>38596</v>
          </cell>
          <cell r="F952">
            <v>-5.8900000000000008E-2</v>
          </cell>
          <cell r="G952">
            <v>-5.8900000000000008E-2</v>
          </cell>
        </row>
        <row r="953">
          <cell r="A953">
            <v>38603</v>
          </cell>
          <cell r="B953">
            <v>0.42309999999999998</v>
          </cell>
          <cell r="C953">
            <v>0.25</v>
          </cell>
          <cell r="D953">
            <v>0.32690000000000002</v>
          </cell>
          <cell r="E953">
            <v>38603</v>
          </cell>
          <cell r="F953">
            <v>9.6199999999999952E-2</v>
          </cell>
          <cell r="G953">
            <v>9.6199999999999952E-2</v>
          </cell>
        </row>
        <row r="954">
          <cell r="A954">
            <v>38610</v>
          </cell>
          <cell r="B954">
            <v>0.51429999999999998</v>
          </cell>
          <cell r="C954">
            <v>0.2</v>
          </cell>
          <cell r="D954">
            <v>0.28570000000000001</v>
          </cell>
          <cell r="E954">
            <v>38610</v>
          </cell>
          <cell r="F954">
            <v>0.22859999999999997</v>
          </cell>
          <cell r="G954">
            <v>0.22859999999999997</v>
          </cell>
        </row>
        <row r="955">
          <cell r="A955">
            <v>38617</v>
          </cell>
          <cell r="B955">
            <v>0.3947</v>
          </cell>
          <cell r="C955">
            <v>0.28070000000000001</v>
          </cell>
          <cell r="D955">
            <v>0.3246</v>
          </cell>
          <cell r="E955">
            <v>38617</v>
          </cell>
          <cell r="F955">
            <v>7.0099999999999996E-2</v>
          </cell>
          <cell r="G955">
            <v>7.0099999999999996E-2</v>
          </cell>
        </row>
        <row r="956">
          <cell r="A956">
            <v>38624</v>
          </cell>
          <cell r="B956">
            <v>0.31879999999999997</v>
          </cell>
          <cell r="C956">
            <v>0.28989999999999999</v>
          </cell>
          <cell r="D956">
            <v>0.39129999999999998</v>
          </cell>
          <cell r="E956">
            <v>38624</v>
          </cell>
          <cell r="F956">
            <v>-7.2500000000000009E-2</v>
          </cell>
          <cell r="G956">
            <v>-7.2500000000000009E-2</v>
          </cell>
        </row>
        <row r="957">
          <cell r="A957">
            <v>38631</v>
          </cell>
          <cell r="B957">
            <v>0.5</v>
          </cell>
          <cell r="C957">
            <v>0.2258</v>
          </cell>
          <cell r="D957">
            <v>0.2742</v>
          </cell>
          <cell r="E957">
            <v>38631</v>
          </cell>
          <cell r="F957">
            <v>0.2258</v>
          </cell>
          <cell r="G957">
            <v>0.2258</v>
          </cell>
        </row>
        <row r="958">
          <cell r="A958">
            <v>38638</v>
          </cell>
          <cell r="B958">
            <v>0.3896</v>
          </cell>
          <cell r="C958">
            <v>0.12989999999999999</v>
          </cell>
          <cell r="D958">
            <v>0.48049999999999998</v>
          </cell>
          <cell r="E958">
            <v>38638</v>
          </cell>
          <cell r="F958">
            <v>-9.0899999999999981E-2</v>
          </cell>
          <cell r="G958">
            <v>-9.0899999999999981E-2</v>
          </cell>
        </row>
        <row r="959">
          <cell r="A959">
            <v>38645</v>
          </cell>
          <cell r="B959">
            <v>0.43109999999999998</v>
          </cell>
          <cell r="C959">
            <v>0.20960000000000001</v>
          </cell>
          <cell r="D959">
            <v>0.35930000000000001</v>
          </cell>
          <cell r="E959">
            <v>38645</v>
          </cell>
          <cell r="F959">
            <v>7.1799999999999975E-2</v>
          </cell>
          <cell r="G959">
            <v>7.1799999999999975E-2</v>
          </cell>
        </row>
        <row r="960">
          <cell r="A960">
            <v>38652</v>
          </cell>
          <cell r="B960">
            <v>0.32050000000000001</v>
          </cell>
          <cell r="C960">
            <v>0.21790000000000001</v>
          </cell>
          <cell r="D960">
            <v>0.46150000000000002</v>
          </cell>
          <cell r="E960">
            <v>38652</v>
          </cell>
          <cell r="F960">
            <v>-0.14100000000000001</v>
          </cell>
          <cell r="G960">
            <v>-0.14100000000000001</v>
          </cell>
        </row>
        <row r="961">
          <cell r="A961">
            <v>38659</v>
          </cell>
          <cell r="B961">
            <v>0.42949999999999999</v>
          </cell>
          <cell r="C961">
            <v>0.2949</v>
          </cell>
          <cell r="D961">
            <v>0.27560000000000001</v>
          </cell>
          <cell r="E961">
            <v>38659</v>
          </cell>
          <cell r="F961">
            <v>0.15389999999999998</v>
          </cell>
          <cell r="G961">
            <v>0.15389999999999998</v>
          </cell>
        </row>
        <row r="962">
          <cell r="A962">
            <v>38666</v>
          </cell>
          <cell r="B962">
            <v>0.58620000000000005</v>
          </cell>
          <cell r="C962">
            <v>0.18390000000000001</v>
          </cell>
          <cell r="D962">
            <v>0.22989999999999999</v>
          </cell>
          <cell r="E962">
            <v>38666</v>
          </cell>
          <cell r="F962">
            <v>0.35630000000000006</v>
          </cell>
          <cell r="G962">
            <v>0.35630000000000006</v>
          </cell>
        </row>
        <row r="963">
          <cell r="A963">
            <v>38673</v>
          </cell>
          <cell r="B963">
            <v>0.5363</v>
          </cell>
          <cell r="C963">
            <v>0.24579999999999999</v>
          </cell>
          <cell r="D963">
            <v>0.21790000000000001</v>
          </cell>
          <cell r="E963">
            <v>38673</v>
          </cell>
          <cell r="F963">
            <v>0.31840000000000002</v>
          </cell>
          <cell r="G963">
            <v>0.31840000000000002</v>
          </cell>
        </row>
        <row r="964">
          <cell r="A964">
            <v>38680</v>
          </cell>
          <cell r="B964">
            <v>0.57330000000000003</v>
          </cell>
          <cell r="C964">
            <v>0.26669999999999999</v>
          </cell>
          <cell r="D964">
            <v>0.16</v>
          </cell>
          <cell r="E964">
            <v>38680</v>
          </cell>
          <cell r="F964">
            <v>0.4133</v>
          </cell>
          <cell r="G964">
            <v>0.4133</v>
          </cell>
        </row>
        <row r="965">
          <cell r="A965">
            <v>38687</v>
          </cell>
          <cell r="B965">
            <v>0.52470000000000006</v>
          </cell>
          <cell r="C965">
            <v>0.2407</v>
          </cell>
          <cell r="D965">
            <v>0.2346</v>
          </cell>
          <cell r="E965">
            <v>38687</v>
          </cell>
          <cell r="F965">
            <v>0.29010000000000002</v>
          </cell>
          <cell r="G965">
            <v>0.29010000000000002</v>
          </cell>
        </row>
        <row r="966">
          <cell r="A966">
            <v>38694</v>
          </cell>
          <cell r="B966">
            <v>0.49469999999999997</v>
          </cell>
          <cell r="C966">
            <v>0.31580000000000003</v>
          </cell>
          <cell r="D966">
            <v>0.1895</v>
          </cell>
          <cell r="E966">
            <v>38694</v>
          </cell>
          <cell r="F966">
            <v>0.30519999999999997</v>
          </cell>
          <cell r="G966">
            <v>0.30519999999999997</v>
          </cell>
        </row>
        <row r="967">
          <cell r="A967">
            <v>38701</v>
          </cell>
          <cell r="B967">
            <v>0.46150000000000002</v>
          </cell>
          <cell r="C967">
            <v>0.31730000000000003</v>
          </cell>
          <cell r="D967">
            <v>0.22120000000000001</v>
          </cell>
          <cell r="E967">
            <v>38701</v>
          </cell>
          <cell r="F967">
            <v>0.24030000000000001</v>
          </cell>
          <cell r="G967">
            <v>0.24030000000000001</v>
          </cell>
        </row>
        <row r="968">
          <cell r="A968">
            <v>38708</v>
          </cell>
          <cell r="B968">
            <v>0.4103</v>
          </cell>
          <cell r="C968">
            <v>0.30769999999999997</v>
          </cell>
          <cell r="D968">
            <v>0.28210000000000002</v>
          </cell>
          <cell r="E968">
            <v>38708</v>
          </cell>
          <cell r="F968">
            <v>0.12819999999999998</v>
          </cell>
          <cell r="G968">
            <v>0.12819999999999998</v>
          </cell>
        </row>
        <row r="969">
          <cell r="A969">
            <v>38715</v>
          </cell>
          <cell r="B969">
            <v>0.373</v>
          </cell>
          <cell r="C969">
            <v>0.26190000000000002</v>
          </cell>
          <cell r="D969">
            <v>0.36509999999999998</v>
          </cell>
          <cell r="E969">
            <v>38715</v>
          </cell>
          <cell r="F969">
            <v>7.9000000000000181E-3</v>
          </cell>
          <cell r="G969">
            <v>7.9000000000000181E-3</v>
          </cell>
        </row>
        <row r="970">
          <cell r="A970">
            <v>38722</v>
          </cell>
          <cell r="B970">
            <v>0.29349999999999998</v>
          </cell>
          <cell r="C970">
            <v>0.30430000000000001</v>
          </cell>
          <cell r="D970">
            <v>0.4022</v>
          </cell>
          <cell r="E970">
            <v>38722</v>
          </cell>
          <cell r="F970">
            <v>-0.10870000000000002</v>
          </cell>
          <cell r="G970">
            <v>-0.10870000000000002</v>
          </cell>
        </row>
        <row r="971">
          <cell r="A971">
            <v>38729</v>
          </cell>
          <cell r="B971">
            <v>0.58960000000000001</v>
          </cell>
          <cell r="C971">
            <v>0.21970000000000001</v>
          </cell>
          <cell r="D971">
            <v>0.1908</v>
          </cell>
          <cell r="E971">
            <v>38729</v>
          </cell>
          <cell r="F971">
            <v>0.39880000000000004</v>
          </cell>
          <cell r="G971">
            <v>0.39880000000000004</v>
          </cell>
        </row>
        <row r="972">
          <cell r="A972">
            <v>38736</v>
          </cell>
          <cell r="B972">
            <v>0.5</v>
          </cell>
          <cell r="C972">
            <v>0.2417</v>
          </cell>
          <cell r="D972">
            <v>0.25829999999999997</v>
          </cell>
          <cell r="E972">
            <v>38736</v>
          </cell>
          <cell r="F972">
            <v>0.24170000000000003</v>
          </cell>
          <cell r="G972">
            <v>0.24170000000000003</v>
          </cell>
        </row>
        <row r="973">
          <cell r="A973">
            <v>38743</v>
          </cell>
          <cell r="B973">
            <v>0.30769999999999997</v>
          </cell>
          <cell r="C973">
            <v>0.35899999999999999</v>
          </cell>
          <cell r="D973">
            <v>0.33329999999999999</v>
          </cell>
          <cell r="E973">
            <v>38743</v>
          </cell>
          <cell r="F973">
            <v>-2.5600000000000012E-2</v>
          </cell>
          <cell r="G973">
            <v>-2.5600000000000012E-2</v>
          </cell>
        </row>
        <row r="974">
          <cell r="A974">
            <v>38750</v>
          </cell>
          <cell r="B974">
            <v>0.44700000000000001</v>
          </cell>
          <cell r="C974">
            <v>0.21970000000000001</v>
          </cell>
          <cell r="D974">
            <v>0.33329999999999999</v>
          </cell>
          <cell r="E974">
            <v>38750</v>
          </cell>
          <cell r="F974">
            <v>0.11370000000000002</v>
          </cell>
          <cell r="G974">
            <v>0.11370000000000002</v>
          </cell>
        </row>
        <row r="975">
          <cell r="A975">
            <v>38757</v>
          </cell>
          <cell r="B975">
            <v>0.40189999999999998</v>
          </cell>
          <cell r="C975">
            <v>0.25230000000000002</v>
          </cell>
          <cell r="D975">
            <v>0.3458</v>
          </cell>
          <cell r="E975">
            <v>38757</v>
          </cell>
          <cell r="F975">
            <v>5.6099999999999983E-2</v>
          </cell>
          <cell r="G975">
            <v>5.6099999999999983E-2</v>
          </cell>
        </row>
        <row r="976">
          <cell r="A976">
            <v>38764</v>
          </cell>
          <cell r="B976">
            <v>0.40179999999999999</v>
          </cell>
          <cell r="C976">
            <v>0.24110000000000001</v>
          </cell>
          <cell r="D976">
            <v>0.35709999999999997</v>
          </cell>
          <cell r="E976">
            <v>38764</v>
          </cell>
          <cell r="F976">
            <v>4.4700000000000017E-2</v>
          </cell>
          <cell r="G976">
            <v>4.4700000000000017E-2</v>
          </cell>
        </row>
        <row r="977">
          <cell r="A977">
            <v>38771</v>
          </cell>
          <cell r="B977">
            <v>0.43209999999999998</v>
          </cell>
          <cell r="C977">
            <v>0.28399999999999997</v>
          </cell>
          <cell r="D977">
            <v>0.28399999999999997</v>
          </cell>
          <cell r="E977">
            <v>38771</v>
          </cell>
          <cell r="F977">
            <v>0.14810000000000001</v>
          </cell>
          <cell r="G977">
            <v>0.14810000000000001</v>
          </cell>
        </row>
        <row r="978">
          <cell r="A978">
            <v>38778</v>
          </cell>
          <cell r="B978">
            <v>0.40939999999999999</v>
          </cell>
          <cell r="C978">
            <v>0.29920000000000002</v>
          </cell>
          <cell r="D978">
            <v>0.2913</v>
          </cell>
          <cell r="E978">
            <v>38778</v>
          </cell>
          <cell r="F978">
            <v>0.11809999999999998</v>
          </cell>
          <cell r="G978">
            <v>0.11809999999999998</v>
          </cell>
        </row>
        <row r="979">
          <cell r="A979">
            <v>38785</v>
          </cell>
          <cell r="B979">
            <v>0.41210000000000002</v>
          </cell>
          <cell r="C979">
            <v>0.2802</v>
          </cell>
          <cell r="D979">
            <v>0.30769999999999997</v>
          </cell>
          <cell r="E979">
            <v>38785</v>
          </cell>
          <cell r="F979">
            <v>0.10440000000000005</v>
          </cell>
          <cell r="G979">
            <v>0.10440000000000005</v>
          </cell>
        </row>
        <row r="980">
          <cell r="A980">
            <v>38792</v>
          </cell>
          <cell r="B980">
            <v>0.46550000000000002</v>
          </cell>
          <cell r="C980">
            <v>0.2069</v>
          </cell>
          <cell r="D980">
            <v>0.3276</v>
          </cell>
          <cell r="E980">
            <v>38792</v>
          </cell>
          <cell r="F980">
            <v>0.13790000000000002</v>
          </cell>
          <cell r="G980">
            <v>0.13790000000000002</v>
          </cell>
        </row>
        <row r="981">
          <cell r="A981">
            <v>38799</v>
          </cell>
          <cell r="B981">
            <v>0.4375</v>
          </cell>
          <cell r="C981">
            <v>0.28749999999999998</v>
          </cell>
          <cell r="D981">
            <v>0.27500000000000002</v>
          </cell>
          <cell r="E981">
            <v>38799</v>
          </cell>
          <cell r="F981">
            <v>0.16249999999999998</v>
          </cell>
          <cell r="G981">
            <v>0.16249999999999998</v>
          </cell>
        </row>
        <row r="982">
          <cell r="A982">
            <v>38806</v>
          </cell>
          <cell r="B982">
            <v>0.37209999999999999</v>
          </cell>
          <cell r="C982">
            <v>0.30230000000000001</v>
          </cell>
          <cell r="D982">
            <v>0.3256</v>
          </cell>
          <cell r="E982">
            <v>38806</v>
          </cell>
          <cell r="F982">
            <v>4.6499999999999986E-2</v>
          </cell>
          <cell r="G982">
            <v>4.6499999999999986E-2</v>
          </cell>
        </row>
        <row r="983">
          <cell r="A983">
            <v>38813</v>
          </cell>
          <cell r="B983">
            <v>0.47670000000000001</v>
          </cell>
          <cell r="C983">
            <v>0.29070000000000001</v>
          </cell>
          <cell r="D983">
            <v>0.2326</v>
          </cell>
          <cell r="E983">
            <v>38813</v>
          </cell>
          <cell r="F983">
            <v>0.24410000000000001</v>
          </cell>
          <cell r="G983">
            <v>0.24410000000000001</v>
          </cell>
        </row>
        <row r="984">
          <cell r="A984">
            <v>38820</v>
          </cell>
          <cell r="B984">
            <v>0.4536</v>
          </cell>
          <cell r="C984">
            <v>0.26800000000000002</v>
          </cell>
          <cell r="D984">
            <v>0.27839999999999998</v>
          </cell>
          <cell r="E984">
            <v>38820</v>
          </cell>
          <cell r="F984">
            <v>0.17520000000000002</v>
          </cell>
          <cell r="G984">
            <v>0.17520000000000002</v>
          </cell>
        </row>
        <row r="985">
          <cell r="A985">
            <v>38827</v>
          </cell>
          <cell r="B985">
            <v>0.33729999999999999</v>
          </cell>
          <cell r="C985">
            <v>0.25440000000000002</v>
          </cell>
          <cell r="D985">
            <v>0.4083</v>
          </cell>
          <cell r="E985">
            <v>38827</v>
          </cell>
          <cell r="F985">
            <v>-7.1000000000000008E-2</v>
          </cell>
          <cell r="G985">
            <v>-7.1000000000000008E-2</v>
          </cell>
        </row>
        <row r="986">
          <cell r="A986">
            <v>38834</v>
          </cell>
          <cell r="B986">
            <v>0.42109999999999997</v>
          </cell>
          <cell r="C986">
            <v>0.21929999999999999</v>
          </cell>
          <cell r="D986">
            <v>0.35959999999999998</v>
          </cell>
          <cell r="E986">
            <v>38834</v>
          </cell>
          <cell r="F986">
            <v>6.1499999999999999E-2</v>
          </cell>
          <cell r="G986">
            <v>6.1499999999999999E-2</v>
          </cell>
        </row>
        <row r="987">
          <cell r="A987">
            <v>38841</v>
          </cell>
          <cell r="B987">
            <v>0.45889999999999997</v>
          </cell>
          <cell r="C987">
            <v>0.20549999999999999</v>
          </cell>
          <cell r="D987">
            <v>0.33560000000000001</v>
          </cell>
          <cell r="E987">
            <v>38841</v>
          </cell>
          <cell r="F987">
            <v>0.12329999999999997</v>
          </cell>
          <cell r="G987">
            <v>0.12329999999999997</v>
          </cell>
        </row>
        <row r="988">
          <cell r="A988">
            <v>38848</v>
          </cell>
          <cell r="B988">
            <v>0.54900000000000004</v>
          </cell>
          <cell r="C988">
            <v>0.17649999999999999</v>
          </cell>
          <cell r="D988">
            <v>0.27450000000000002</v>
          </cell>
          <cell r="E988">
            <v>38848</v>
          </cell>
          <cell r="F988">
            <v>0.27450000000000002</v>
          </cell>
          <cell r="G988">
            <v>0.27450000000000002</v>
          </cell>
        </row>
        <row r="989">
          <cell r="A989">
            <v>38855</v>
          </cell>
          <cell r="B989">
            <v>0.39389999999999997</v>
          </cell>
          <cell r="C989">
            <v>0.16969999999999999</v>
          </cell>
          <cell r="D989">
            <v>0.43640000000000001</v>
          </cell>
          <cell r="E989">
            <v>38855</v>
          </cell>
          <cell r="F989">
            <v>-4.2500000000000038E-2</v>
          </cell>
          <cell r="G989">
            <v>-4.2500000000000038E-2</v>
          </cell>
        </row>
        <row r="990">
          <cell r="A990">
            <v>38862</v>
          </cell>
          <cell r="B990">
            <v>0.33040000000000003</v>
          </cell>
          <cell r="C990">
            <v>0.21429999999999999</v>
          </cell>
          <cell r="D990">
            <v>0.45540000000000003</v>
          </cell>
          <cell r="E990">
            <v>38862</v>
          </cell>
          <cell r="F990">
            <v>-0.125</v>
          </cell>
          <cell r="G990">
            <v>-0.125</v>
          </cell>
        </row>
        <row r="991">
          <cell r="A991">
            <v>38869</v>
          </cell>
          <cell r="B991">
            <v>0.30769999999999997</v>
          </cell>
          <cell r="C991">
            <v>0.1923</v>
          </cell>
          <cell r="D991">
            <v>0.5</v>
          </cell>
          <cell r="E991">
            <v>38869</v>
          </cell>
          <cell r="F991">
            <v>-0.19230000000000003</v>
          </cell>
          <cell r="G991">
            <v>-0.19230000000000003</v>
          </cell>
        </row>
        <row r="992">
          <cell r="A992">
            <v>38876</v>
          </cell>
          <cell r="B992">
            <v>0.26229999999999998</v>
          </cell>
          <cell r="C992">
            <v>0.28689999999999999</v>
          </cell>
          <cell r="D992">
            <v>0.45079999999999998</v>
          </cell>
          <cell r="E992">
            <v>38876</v>
          </cell>
          <cell r="F992">
            <v>-0.1885</v>
          </cell>
          <cell r="G992">
            <v>-0.1885</v>
          </cell>
        </row>
        <row r="993">
          <cell r="A993">
            <v>38883</v>
          </cell>
          <cell r="B993">
            <v>0.2641</v>
          </cell>
          <cell r="C993">
            <v>0.18609999999999999</v>
          </cell>
          <cell r="D993">
            <v>0.54979999999999996</v>
          </cell>
          <cell r="E993">
            <v>38883</v>
          </cell>
          <cell r="F993">
            <v>-0.28569999999999995</v>
          </cell>
          <cell r="G993">
            <v>-0.28569999999999995</v>
          </cell>
        </row>
        <row r="994">
          <cell r="A994">
            <v>38890</v>
          </cell>
          <cell r="B994">
            <v>0.34399999999999997</v>
          </cell>
          <cell r="C994">
            <v>0.24</v>
          </cell>
          <cell r="D994">
            <v>0.41599999999999998</v>
          </cell>
          <cell r="E994">
            <v>38890</v>
          </cell>
          <cell r="F994">
            <v>-7.2000000000000008E-2</v>
          </cell>
          <cell r="G994">
            <v>-7.2000000000000008E-2</v>
          </cell>
        </row>
        <row r="995">
          <cell r="A995">
            <v>38897</v>
          </cell>
          <cell r="B995">
            <v>0.38600000000000001</v>
          </cell>
          <cell r="C995">
            <v>0.21640000000000001</v>
          </cell>
          <cell r="D995">
            <v>0.3977</v>
          </cell>
          <cell r="E995">
            <v>38897</v>
          </cell>
          <cell r="F995">
            <v>-1.1699999999999988E-2</v>
          </cell>
          <cell r="G995">
            <v>-1.1699999999999988E-2</v>
          </cell>
        </row>
        <row r="996">
          <cell r="A996">
            <v>38904</v>
          </cell>
          <cell r="B996">
            <v>0.377</v>
          </cell>
          <cell r="C996">
            <v>0.19670000000000001</v>
          </cell>
          <cell r="D996">
            <v>0.42620000000000002</v>
          </cell>
          <cell r="E996">
            <v>38904</v>
          </cell>
          <cell r="F996">
            <v>-4.9200000000000021E-2</v>
          </cell>
          <cell r="G996">
            <v>-4.9200000000000021E-2</v>
          </cell>
        </row>
        <row r="997">
          <cell r="A997">
            <v>38911</v>
          </cell>
          <cell r="B997">
            <v>0.36499999999999999</v>
          </cell>
          <cell r="C997">
            <v>0.2409</v>
          </cell>
          <cell r="D997">
            <v>0.39419999999999999</v>
          </cell>
          <cell r="E997">
            <v>38911</v>
          </cell>
          <cell r="F997">
            <v>-2.9200000000000004E-2</v>
          </cell>
          <cell r="G997">
            <v>-2.9200000000000004E-2</v>
          </cell>
        </row>
        <row r="998">
          <cell r="A998">
            <v>38918</v>
          </cell>
          <cell r="B998">
            <v>0.23849999999999999</v>
          </cell>
          <cell r="C998">
            <v>0.1835</v>
          </cell>
          <cell r="D998">
            <v>0.57799999999999996</v>
          </cell>
          <cell r="E998">
            <v>38918</v>
          </cell>
          <cell r="F998">
            <v>-0.33949999999999997</v>
          </cell>
          <cell r="G998">
            <v>-0.33949999999999997</v>
          </cell>
        </row>
        <row r="999">
          <cell r="A999">
            <v>38925</v>
          </cell>
          <cell r="B999">
            <v>0.3488</v>
          </cell>
          <cell r="C999">
            <v>0.22090000000000001</v>
          </cell>
          <cell r="D999">
            <v>0.43020000000000003</v>
          </cell>
          <cell r="E999">
            <v>38925</v>
          </cell>
          <cell r="F999">
            <v>-8.1400000000000028E-2</v>
          </cell>
          <cell r="G999">
            <v>-8.1400000000000028E-2</v>
          </cell>
        </row>
        <row r="1000">
          <cell r="A1000">
            <v>38932</v>
          </cell>
          <cell r="B1000">
            <v>0.31459999999999999</v>
          </cell>
          <cell r="C1000">
            <v>0.2135</v>
          </cell>
          <cell r="D1000">
            <v>0.47189999999999999</v>
          </cell>
          <cell r="E1000">
            <v>38932</v>
          </cell>
          <cell r="F1000">
            <v>-0.1573</v>
          </cell>
          <cell r="G1000">
            <v>-0.1573</v>
          </cell>
        </row>
        <row r="1001">
          <cell r="A1001">
            <v>38939</v>
          </cell>
          <cell r="B1001">
            <v>0.3659</v>
          </cell>
          <cell r="C1001">
            <v>0.2195</v>
          </cell>
          <cell r="D1001">
            <v>0.41460000000000002</v>
          </cell>
          <cell r="E1001">
            <v>38939</v>
          </cell>
          <cell r="F1001">
            <v>-4.8700000000000021E-2</v>
          </cell>
          <cell r="G1001">
            <v>-4.8700000000000021E-2</v>
          </cell>
        </row>
        <row r="1002">
          <cell r="A1002">
            <v>38946</v>
          </cell>
          <cell r="B1002">
            <v>0.30530000000000002</v>
          </cell>
          <cell r="C1002">
            <v>0.33679999999999999</v>
          </cell>
          <cell r="D1002">
            <v>0.3579</v>
          </cell>
          <cell r="E1002">
            <v>38946</v>
          </cell>
          <cell r="F1002">
            <v>-5.259999999999998E-2</v>
          </cell>
          <cell r="G1002">
            <v>-5.259999999999998E-2</v>
          </cell>
        </row>
        <row r="1003">
          <cell r="A1003">
            <v>38953</v>
          </cell>
          <cell r="B1003">
            <v>0.39350000000000002</v>
          </cell>
          <cell r="C1003">
            <v>0.23230000000000001</v>
          </cell>
          <cell r="D1003">
            <v>0.37419999999999998</v>
          </cell>
          <cell r="E1003">
            <v>38953</v>
          </cell>
          <cell r="F1003">
            <v>1.9300000000000039E-2</v>
          </cell>
          <cell r="G1003">
            <v>1.9300000000000039E-2</v>
          </cell>
        </row>
        <row r="1004">
          <cell r="A1004">
            <v>38960</v>
          </cell>
          <cell r="B1004">
            <v>0.41570000000000001</v>
          </cell>
          <cell r="C1004">
            <v>0.32579999999999998</v>
          </cell>
          <cell r="D1004">
            <v>0.25840000000000002</v>
          </cell>
          <cell r="E1004">
            <v>38960</v>
          </cell>
          <cell r="F1004">
            <v>0.1573</v>
          </cell>
          <cell r="G1004">
            <v>0.1573</v>
          </cell>
        </row>
        <row r="1005">
          <cell r="A1005">
            <v>38967</v>
          </cell>
          <cell r="B1005">
            <v>0.4299</v>
          </cell>
          <cell r="C1005">
            <v>0.27100000000000002</v>
          </cell>
          <cell r="D1005">
            <v>0.29909999999999998</v>
          </cell>
          <cell r="E1005">
            <v>38967</v>
          </cell>
          <cell r="F1005">
            <v>0.13080000000000003</v>
          </cell>
          <cell r="G1005">
            <v>0.13080000000000003</v>
          </cell>
        </row>
        <row r="1006">
          <cell r="A1006">
            <v>38974</v>
          </cell>
          <cell r="B1006">
            <v>0.47949999999999998</v>
          </cell>
          <cell r="C1006">
            <v>0.13700000000000001</v>
          </cell>
          <cell r="D1006">
            <v>0.3836</v>
          </cell>
          <cell r="E1006">
            <v>38974</v>
          </cell>
          <cell r="F1006">
            <v>9.5899999999999985E-2</v>
          </cell>
          <cell r="G1006">
            <v>9.5899999999999985E-2</v>
          </cell>
        </row>
        <row r="1007">
          <cell r="A1007">
            <v>38981</v>
          </cell>
          <cell r="B1007">
            <v>0.47749999999999998</v>
          </cell>
          <cell r="C1007">
            <v>0.1802</v>
          </cell>
          <cell r="D1007">
            <v>0.34229999999999999</v>
          </cell>
          <cell r="E1007">
            <v>38981</v>
          </cell>
          <cell r="F1007">
            <v>0.13519999999999999</v>
          </cell>
          <cell r="G1007">
            <v>0.13519999999999999</v>
          </cell>
        </row>
        <row r="1008">
          <cell r="A1008">
            <v>38988</v>
          </cell>
          <cell r="B1008">
            <v>0.51319999999999999</v>
          </cell>
          <cell r="C1008">
            <v>0.15790000000000001</v>
          </cell>
          <cell r="D1008">
            <v>0.32890000000000003</v>
          </cell>
          <cell r="E1008">
            <v>38988</v>
          </cell>
          <cell r="F1008">
            <v>0.18429999999999996</v>
          </cell>
          <cell r="G1008">
            <v>0.18429999999999996</v>
          </cell>
        </row>
        <row r="1009">
          <cell r="A1009">
            <v>38995</v>
          </cell>
          <cell r="B1009">
            <v>0.37780000000000002</v>
          </cell>
          <cell r="C1009">
            <v>0.15559999999999999</v>
          </cell>
          <cell r="D1009">
            <v>0.4667</v>
          </cell>
          <cell r="E1009">
            <v>38995</v>
          </cell>
          <cell r="F1009">
            <v>-8.8899999999999979E-2</v>
          </cell>
          <cell r="G1009">
            <v>-8.8899999999999979E-2</v>
          </cell>
        </row>
        <row r="1010">
          <cell r="A1010">
            <v>39002</v>
          </cell>
          <cell r="B1010">
            <v>0.48980000000000001</v>
          </cell>
          <cell r="C1010">
            <v>0.13270000000000001</v>
          </cell>
          <cell r="D1010">
            <v>0.37759999999999999</v>
          </cell>
          <cell r="E1010">
            <v>39002</v>
          </cell>
          <cell r="F1010">
            <v>0.11220000000000002</v>
          </cell>
          <cell r="G1010">
            <v>0.11220000000000002</v>
          </cell>
        </row>
        <row r="1011">
          <cell r="A1011">
            <v>39009</v>
          </cell>
          <cell r="B1011">
            <v>0.54200000000000004</v>
          </cell>
          <cell r="C1011">
            <v>0.1603</v>
          </cell>
          <cell r="D1011">
            <v>0.29770000000000002</v>
          </cell>
          <cell r="E1011">
            <v>39009</v>
          </cell>
          <cell r="F1011">
            <v>0.24430000000000002</v>
          </cell>
          <cell r="G1011">
            <v>0.24430000000000002</v>
          </cell>
        </row>
        <row r="1012">
          <cell r="A1012">
            <v>39016</v>
          </cell>
          <cell r="B1012">
            <v>0.52170000000000005</v>
          </cell>
          <cell r="C1012">
            <v>0.1739</v>
          </cell>
          <cell r="D1012">
            <v>0.30430000000000001</v>
          </cell>
          <cell r="E1012">
            <v>39016</v>
          </cell>
          <cell r="F1012">
            <v>0.21740000000000004</v>
          </cell>
          <cell r="G1012">
            <v>0.21740000000000004</v>
          </cell>
        </row>
        <row r="1013">
          <cell r="A1013">
            <v>39023</v>
          </cell>
          <cell r="B1013">
            <v>0.4375</v>
          </cell>
          <cell r="C1013">
            <v>0.1938</v>
          </cell>
          <cell r="D1013">
            <v>0.36880000000000002</v>
          </cell>
          <cell r="E1013">
            <v>39023</v>
          </cell>
          <cell r="F1013">
            <v>6.8699999999999983E-2</v>
          </cell>
          <cell r="G1013">
            <v>6.8699999999999983E-2</v>
          </cell>
        </row>
        <row r="1014">
          <cell r="A1014">
            <v>39030</v>
          </cell>
          <cell r="B1014">
            <v>0.50600000000000001</v>
          </cell>
          <cell r="C1014">
            <v>0.22889999999999999</v>
          </cell>
          <cell r="D1014">
            <v>0.2651</v>
          </cell>
          <cell r="E1014">
            <v>39030</v>
          </cell>
          <cell r="F1014">
            <v>0.2409</v>
          </cell>
          <cell r="G1014">
            <v>0.2409</v>
          </cell>
        </row>
        <row r="1015">
          <cell r="A1015">
            <v>39037</v>
          </cell>
          <cell r="B1015">
            <v>0.46560000000000001</v>
          </cell>
          <cell r="C1015">
            <v>0.22900000000000001</v>
          </cell>
          <cell r="D1015">
            <v>0.30530000000000002</v>
          </cell>
          <cell r="E1015">
            <v>39037</v>
          </cell>
          <cell r="F1015">
            <v>0.1603</v>
          </cell>
          <cell r="G1015">
            <v>0.1603</v>
          </cell>
        </row>
        <row r="1016">
          <cell r="A1016">
            <v>39044</v>
          </cell>
          <cell r="B1016">
            <v>0.4194</v>
          </cell>
          <cell r="C1016">
            <v>0.1613</v>
          </cell>
          <cell r="D1016">
            <v>0.4194</v>
          </cell>
          <cell r="E1016">
            <v>39044</v>
          </cell>
          <cell r="F1016">
            <v>0</v>
          </cell>
          <cell r="G1016">
            <v>0</v>
          </cell>
        </row>
        <row r="1017">
          <cell r="A1017">
            <v>39051</v>
          </cell>
          <cell r="B1017">
            <v>0.4022</v>
          </cell>
          <cell r="C1017">
            <v>0.1229</v>
          </cell>
          <cell r="D1017">
            <v>0.47489999999999999</v>
          </cell>
          <cell r="E1017">
            <v>39051</v>
          </cell>
          <cell r="F1017">
            <v>-7.2699999999999987E-2</v>
          </cell>
          <cell r="G1017">
            <v>-7.2699999999999987E-2</v>
          </cell>
        </row>
        <row r="1018">
          <cell r="A1018">
            <v>39058</v>
          </cell>
          <cell r="B1018">
            <v>0.38940000000000002</v>
          </cell>
          <cell r="C1018">
            <v>0.19470000000000001</v>
          </cell>
          <cell r="D1018">
            <v>0.41589999999999999</v>
          </cell>
          <cell r="E1018">
            <v>39058</v>
          </cell>
          <cell r="F1018">
            <v>-2.6499999999999968E-2</v>
          </cell>
          <cell r="G1018">
            <v>-2.6499999999999968E-2</v>
          </cell>
        </row>
        <row r="1019">
          <cell r="A1019">
            <v>39065</v>
          </cell>
          <cell r="B1019">
            <v>0.4133</v>
          </cell>
          <cell r="C1019">
            <v>0.20669999999999999</v>
          </cell>
          <cell r="D1019">
            <v>0.38</v>
          </cell>
          <cell r="E1019">
            <v>39065</v>
          </cell>
          <cell r="F1019">
            <v>3.3299999999999996E-2</v>
          </cell>
          <cell r="G1019">
            <v>3.3299999999999996E-2</v>
          </cell>
        </row>
        <row r="1020">
          <cell r="A1020">
            <v>39072</v>
          </cell>
          <cell r="B1020">
            <v>0.39079999999999998</v>
          </cell>
          <cell r="C1020">
            <v>0.18390000000000001</v>
          </cell>
          <cell r="D1020">
            <v>0.42530000000000001</v>
          </cell>
          <cell r="E1020">
            <v>39072</v>
          </cell>
          <cell r="F1020">
            <v>-3.4500000000000031E-2</v>
          </cell>
          <cell r="G1020">
            <v>-3.4500000000000031E-2</v>
          </cell>
        </row>
        <row r="1021">
          <cell r="A1021">
            <v>39079</v>
          </cell>
          <cell r="B1021">
            <v>0.46</v>
          </cell>
          <cell r="C1021">
            <v>0.18</v>
          </cell>
          <cell r="D1021">
            <v>0.36</v>
          </cell>
          <cell r="E1021">
            <v>39079</v>
          </cell>
          <cell r="F1021">
            <v>0.10000000000000003</v>
          </cell>
          <cell r="G1021">
            <v>0.10000000000000003</v>
          </cell>
        </row>
        <row r="1022">
          <cell r="A1022">
            <v>39086</v>
          </cell>
          <cell r="B1022">
            <v>0.4914</v>
          </cell>
          <cell r="C1022">
            <v>0.2155</v>
          </cell>
          <cell r="D1022">
            <v>0.29310000000000003</v>
          </cell>
          <cell r="E1022">
            <v>39086</v>
          </cell>
          <cell r="F1022">
            <v>0.19829999999999998</v>
          </cell>
          <cell r="G1022">
            <v>0.19829999999999998</v>
          </cell>
        </row>
        <row r="1023">
          <cell r="A1023">
            <v>39093</v>
          </cell>
          <cell r="B1023">
            <v>0.44440000000000002</v>
          </cell>
          <cell r="C1023">
            <v>0.21299999999999999</v>
          </cell>
          <cell r="D1023">
            <v>0.34260000000000002</v>
          </cell>
          <cell r="E1023">
            <v>39093</v>
          </cell>
          <cell r="F1023">
            <v>0.1018</v>
          </cell>
          <cell r="G1023">
            <v>0.1018</v>
          </cell>
        </row>
        <row r="1024">
          <cell r="A1024">
            <v>39100</v>
          </cell>
          <cell r="B1024">
            <v>0.57779999999999998</v>
          </cell>
          <cell r="C1024">
            <v>0.1515</v>
          </cell>
          <cell r="D1024">
            <v>0.2727</v>
          </cell>
          <cell r="E1024">
            <v>39100</v>
          </cell>
          <cell r="F1024">
            <v>0.30509999999999998</v>
          </cell>
          <cell r="G1024">
            <v>0.30509999999999998</v>
          </cell>
        </row>
        <row r="1025">
          <cell r="A1025">
            <v>39107</v>
          </cell>
          <cell r="B1025">
            <v>0.39510000000000001</v>
          </cell>
          <cell r="C1025">
            <v>0.27160000000000001</v>
          </cell>
          <cell r="D1025">
            <v>0.33329999999999999</v>
          </cell>
          <cell r="E1025">
            <v>39107</v>
          </cell>
          <cell r="F1025">
            <v>6.1800000000000022E-2</v>
          </cell>
          <cell r="G1025">
            <v>6.1800000000000022E-2</v>
          </cell>
        </row>
        <row r="1026">
          <cell r="A1026">
            <v>39114</v>
          </cell>
          <cell r="B1026">
            <v>0.4632</v>
          </cell>
          <cell r="C1026">
            <v>0.2316</v>
          </cell>
          <cell r="D1026">
            <v>0.30530000000000002</v>
          </cell>
          <cell r="E1026">
            <v>39114</v>
          </cell>
          <cell r="F1026">
            <v>0.15789999999999998</v>
          </cell>
          <cell r="G1026">
            <v>0.15789999999999998</v>
          </cell>
        </row>
        <row r="1027">
          <cell r="A1027">
            <v>39121</v>
          </cell>
          <cell r="B1027">
            <v>0.46150000000000002</v>
          </cell>
          <cell r="C1027">
            <v>0.23849999999999999</v>
          </cell>
          <cell r="D1027">
            <v>0.3</v>
          </cell>
          <cell r="E1027">
            <v>39121</v>
          </cell>
          <cell r="F1027">
            <v>0.16150000000000003</v>
          </cell>
          <cell r="G1027">
            <v>0.16150000000000003</v>
          </cell>
        </row>
        <row r="1028">
          <cell r="A1028">
            <v>39128</v>
          </cell>
          <cell r="B1028">
            <v>0.47570000000000001</v>
          </cell>
          <cell r="C1028">
            <v>0.21360000000000001</v>
          </cell>
          <cell r="D1028">
            <v>0.31069999999999998</v>
          </cell>
          <cell r="E1028">
            <v>39128</v>
          </cell>
          <cell r="F1028">
            <v>0.16500000000000004</v>
          </cell>
          <cell r="G1028">
            <v>0.16500000000000004</v>
          </cell>
        </row>
        <row r="1029">
          <cell r="A1029">
            <v>39135</v>
          </cell>
          <cell r="B1029">
            <v>0.53849999999999998</v>
          </cell>
          <cell r="C1029">
            <v>0.23849999999999999</v>
          </cell>
          <cell r="D1029">
            <v>0.22309999999999999</v>
          </cell>
          <cell r="E1029">
            <v>39135</v>
          </cell>
          <cell r="F1029">
            <v>0.31540000000000001</v>
          </cell>
          <cell r="G1029">
            <v>0.31540000000000001</v>
          </cell>
        </row>
        <row r="1030">
          <cell r="A1030">
            <v>39142</v>
          </cell>
          <cell r="B1030">
            <v>0.36630000000000001</v>
          </cell>
          <cell r="C1030">
            <v>0.23760000000000001</v>
          </cell>
          <cell r="D1030">
            <v>0.39600000000000002</v>
          </cell>
          <cell r="E1030">
            <v>39142</v>
          </cell>
          <cell r="F1030">
            <v>-2.9700000000000004E-2</v>
          </cell>
          <cell r="G1030">
            <v>-2.9700000000000004E-2</v>
          </cell>
        </row>
        <row r="1031">
          <cell r="A1031">
            <v>39149</v>
          </cell>
          <cell r="B1031">
            <v>0.35799999999999998</v>
          </cell>
          <cell r="C1031">
            <v>0.19320000000000001</v>
          </cell>
          <cell r="D1031">
            <v>0.44890000000000002</v>
          </cell>
          <cell r="E1031">
            <v>39149</v>
          </cell>
          <cell r="F1031">
            <v>-9.0900000000000036E-2</v>
          </cell>
          <cell r="G1031">
            <v>-9.0900000000000036E-2</v>
          </cell>
        </row>
        <row r="1032">
          <cell r="A1032">
            <v>39156</v>
          </cell>
          <cell r="B1032">
            <v>0.32990000000000003</v>
          </cell>
          <cell r="C1032">
            <v>0.2165</v>
          </cell>
          <cell r="D1032">
            <v>0.4536</v>
          </cell>
          <cell r="E1032">
            <v>39156</v>
          </cell>
          <cell r="F1032">
            <v>-0.12369999999999998</v>
          </cell>
          <cell r="G1032">
            <v>-0.12369999999999998</v>
          </cell>
        </row>
        <row r="1033">
          <cell r="A1033">
            <v>39163</v>
          </cell>
          <cell r="B1033">
            <v>0.43880000000000002</v>
          </cell>
          <cell r="C1033">
            <v>0.23019999999999999</v>
          </cell>
          <cell r="D1033">
            <v>0.33090000000000003</v>
          </cell>
          <cell r="E1033">
            <v>39163</v>
          </cell>
          <cell r="F1033">
            <v>0.1079</v>
          </cell>
          <cell r="G1033">
            <v>0.1079</v>
          </cell>
        </row>
        <row r="1034">
          <cell r="A1034">
            <v>39170</v>
          </cell>
          <cell r="B1034">
            <v>0.42680000000000001</v>
          </cell>
          <cell r="C1034">
            <v>0.31709999999999999</v>
          </cell>
          <cell r="D1034">
            <v>0.25609999999999999</v>
          </cell>
          <cell r="E1034">
            <v>39170</v>
          </cell>
          <cell r="F1034">
            <v>0.17070000000000002</v>
          </cell>
          <cell r="G1034">
            <v>0.17070000000000002</v>
          </cell>
        </row>
        <row r="1035">
          <cell r="A1035">
            <v>39177</v>
          </cell>
          <cell r="B1035">
            <v>0.3226</v>
          </cell>
          <cell r="C1035">
            <v>0.27960000000000002</v>
          </cell>
          <cell r="D1035">
            <v>0.39779999999999999</v>
          </cell>
          <cell r="E1035">
            <v>39177</v>
          </cell>
          <cell r="F1035">
            <v>-7.5199999999999989E-2</v>
          </cell>
          <cell r="G1035">
            <v>-7.5199999999999989E-2</v>
          </cell>
        </row>
        <row r="1036">
          <cell r="A1036">
            <v>39184</v>
          </cell>
          <cell r="B1036">
            <v>0.40849999999999997</v>
          </cell>
          <cell r="C1036">
            <v>0.21129999999999999</v>
          </cell>
          <cell r="D1036">
            <v>0.38030000000000003</v>
          </cell>
          <cell r="E1036">
            <v>39184</v>
          </cell>
          <cell r="F1036">
            <v>2.8199999999999947E-2</v>
          </cell>
          <cell r="G1036">
            <v>2.8199999999999947E-2</v>
          </cell>
        </row>
        <row r="1037">
          <cell r="A1037">
            <v>39191</v>
          </cell>
          <cell r="B1037">
            <v>0.46939999999999998</v>
          </cell>
          <cell r="C1037">
            <v>0.23469999999999999</v>
          </cell>
          <cell r="D1037">
            <v>0.2959</v>
          </cell>
          <cell r="E1037">
            <v>39191</v>
          </cell>
          <cell r="F1037">
            <v>0.17349999999999999</v>
          </cell>
          <cell r="G1037">
            <v>0.17349999999999999</v>
          </cell>
        </row>
        <row r="1038">
          <cell r="A1038">
            <v>39198</v>
          </cell>
          <cell r="B1038">
            <v>0.39240000000000003</v>
          </cell>
          <cell r="C1038">
            <v>0.2278</v>
          </cell>
          <cell r="D1038">
            <v>0.37969999999999998</v>
          </cell>
          <cell r="E1038">
            <v>39198</v>
          </cell>
          <cell r="F1038">
            <v>1.2700000000000045E-2</v>
          </cell>
          <cell r="G1038">
            <v>1.2700000000000045E-2</v>
          </cell>
        </row>
        <row r="1039">
          <cell r="A1039">
            <v>39205</v>
          </cell>
          <cell r="B1039">
            <v>0.28570000000000001</v>
          </cell>
          <cell r="C1039">
            <v>0.1714</v>
          </cell>
          <cell r="D1039">
            <v>0.54290000000000005</v>
          </cell>
          <cell r="E1039">
            <v>39205</v>
          </cell>
          <cell r="F1039">
            <v>-0.25720000000000004</v>
          </cell>
          <cell r="G1039">
            <v>-0.25720000000000004</v>
          </cell>
        </row>
        <row r="1040">
          <cell r="A1040">
            <v>39212</v>
          </cell>
          <cell r="B1040">
            <v>0.42859999999999998</v>
          </cell>
          <cell r="C1040">
            <v>0.1429</v>
          </cell>
          <cell r="D1040">
            <v>0.42859999999999998</v>
          </cell>
          <cell r="E1040">
            <v>39212</v>
          </cell>
          <cell r="F1040">
            <v>0</v>
          </cell>
          <cell r="G1040">
            <v>0</v>
          </cell>
        </row>
        <row r="1041">
          <cell r="A1041">
            <v>39219</v>
          </cell>
          <cell r="B1041">
            <v>0.38390000000000002</v>
          </cell>
          <cell r="C1041">
            <v>0.25</v>
          </cell>
          <cell r="D1041">
            <v>0.36609999999999998</v>
          </cell>
          <cell r="E1041">
            <v>39219</v>
          </cell>
          <cell r="F1041">
            <v>1.7800000000000038E-2</v>
          </cell>
          <cell r="G1041">
            <v>1.7800000000000038E-2</v>
          </cell>
        </row>
        <row r="1042">
          <cell r="A1042">
            <v>39226</v>
          </cell>
          <cell r="B1042">
            <v>0.3735</v>
          </cell>
          <cell r="C1042">
            <v>0.24099999999999999</v>
          </cell>
          <cell r="D1042">
            <v>0.38550000000000001</v>
          </cell>
          <cell r="E1042">
            <v>39226</v>
          </cell>
          <cell r="F1042">
            <v>-1.2000000000000011E-2</v>
          </cell>
          <cell r="G1042">
            <v>-1.2000000000000011E-2</v>
          </cell>
        </row>
        <row r="1043">
          <cell r="A1043">
            <v>39233</v>
          </cell>
          <cell r="B1043">
            <v>0.33329999999999999</v>
          </cell>
          <cell r="C1043">
            <v>0.21879999999999999</v>
          </cell>
          <cell r="D1043">
            <v>0.44790000000000002</v>
          </cell>
          <cell r="E1043">
            <v>39233</v>
          </cell>
          <cell r="F1043">
            <v>-0.11460000000000004</v>
          </cell>
          <cell r="G1043">
            <v>-0.11460000000000004</v>
          </cell>
        </row>
        <row r="1044">
          <cell r="A1044">
            <v>39240</v>
          </cell>
          <cell r="B1044">
            <v>0.40589999999999998</v>
          </cell>
          <cell r="C1044">
            <v>0.16830000000000001</v>
          </cell>
          <cell r="D1044">
            <v>0.42570000000000002</v>
          </cell>
          <cell r="E1044">
            <v>39240</v>
          </cell>
          <cell r="F1044">
            <v>-1.980000000000004E-2</v>
          </cell>
          <cell r="G1044">
            <v>-1.980000000000004E-2</v>
          </cell>
        </row>
        <row r="1045">
          <cell r="A1045">
            <v>39247</v>
          </cell>
          <cell r="B1045">
            <v>0.373</v>
          </cell>
          <cell r="C1045">
            <v>0.1905</v>
          </cell>
          <cell r="D1045">
            <v>0.4365</v>
          </cell>
          <cell r="E1045">
            <v>39247</v>
          </cell>
          <cell r="F1045">
            <v>-6.3500000000000001E-2</v>
          </cell>
          <cell r="G1045">
            <v>-6.3500000000000001E-2</v>
          </cell>
        </row>
        <row r="1046">
          <cell r="A1046">
            <v>39254</v>
          </cell>
          <cell r="B1046">
            <v>0.43159999999999998</v>
          </cell>
          <cell r="C1046">
            <v>0.2316</v>
          </cell>
          <cell r="D1046">
            <v>0.33679999999999999</v>
          </cell>
          <cell r="E1046">
            <v>39254</v>
          </cell>
          <cell r="F1046">
            <v>9.4799999999999995E-2</v>
          </cell>
          <cell r="G1046">
            <v>9.4799999999999995E-2</v>
          </cell>
        </row>
        <row r="1047">
          <cell r="A1047">
            <v>39261</v>
          </cell>
          <cell r="B1047">
            <v>0.39019999999999999</v>
          </cell>
          <cell r="C1047">
            <v>0.252</v>
          </cell>
          <cell r="D1047">
            <v>0.35770000000000002</v>
          </cell>
          <cell r="E1047">
            <v>39261</v>
          </cell>
          <cell r="F1047">
            <v>3.2499999999999973E-2</v>
          </cell>
          <cell r="G1047">
            <v>3.2499999999999973E-2</v>
          </cell>
        </row>
        <row r="1048">
          <cell r="A1048">
            <v>39268</v>
          </cell>
          <cell r="B1048">
            <v>0.43840000000000001</v>
          </cell>
          <cell r="C1048">
            <v>0.2329</v>
          </cell>
          <cell r="D1048">
            <v>0.32879999999999998</v>
          </cell>
          <cell r="E1048">
            <v>39268</v>
          </cell>
          <cell r="F1048">
            <v>0.10960000000000003</v>
          </cell>
          <cell r="G1048">
            <v>0.10960000000000003</v>
          </cell>
        </row>
        <row r="1049">
          <cell r="A1049">
            <v>39275</v>
          </cell>
          <cell r="B1049">
            <v>0.43640000000000001</v>
          </cell>
          <cell r="C1049">
            <v>0.2636</v>
          </cell>
          <cell r="D1049">
            <v>0.3</v>
          </cell>
          <cell r="E1049">
            <v>39275</v>
          </cell>
          <cell r="F1049">
            <v>0.13640000000000002</v>
          </cell>
          <cell r="G1049">
            <v>0.13640000000000002</v>
          </cell>
        </row>
        <row r="1050">
          <cell r="A1050">
            <v>39282</v>
          </cell>
          <cell r="B1050">
            <v>0.41770000000000002</v>
          </cell>
          <cell r="C1050">
            <v>0.2152</v>
          </cell>
          <cell r="D1050">
            <v>0.36709999999999998</v>
          </cell>
          <cell r="E1050">
            <v>39282</v>
          </cell>
          <cell r="F1050">
            <v>5.0600000000000034E-2</v>
          </cell>
          <cell r="G1050">
            <v>5.0600000000000034E-2</v>
          </cell>
        </row>
        <row r="1051">
          <cell r="A1051">
            <v>39289</v>
          </cell>
          <cell r="B1051">
            <v>0.44209999999999999</v>
          </cell>
          <cell r="C1051">
            <v>0.1895</v>
          </cell>
          <cell r="D1051">
            <v>0.36840000000000001</v>
          </cell>
          <cell r="E1051">
            <v>39289</v>
          </cell>
          <cell r="F1051">
            <v>7.3699999999999988E-2</v>
          </cell>
          <cell r="G1051">
            <v>7.3699999999999988E-2</v>
          </cell>
        </row>
        <row r="1052">
          <cell r="A1052">
            <v>39296</v>
          </cell>
          <cell r="B1052">
            <v>0.45879999999999999</v>
          </cell>
          <cell r="C1052">
            <v>0.14119999999999999</v>
          </cell>
          <cell r="D1052">
            <v>0.4</v>
          </cell>
          <cell r="E1052">
            <v>39296</v>
          </cell>
          <cell r="F1052">
            <v>5.8799999999999963E-2</v>
          </cell>
          <cell r="G1052">
            <v>5.8799999999999963E-2</v>
          </cell>
        </row>
        <row r="1053">
          <cell r="A1053">
            <v>39303</v>
          </cell>
          <cell r="B1053">
            <v>0.45760000000000001</v>
          </cell>
          <cell r="C1053">
            <v>0.1525</v>
          </cell>
          <cell r="D1053">
            <v>0.38979999999999998</v>
          </cell>
          <cell r="E1053">
            <v>39303</v>
          </cell>
          <cell r="F1053">
            <v>6.7800000000000027E-2</v>
          </cell>
          <cell r="G1053">
            <v>6.7800000000000027E-2</v>
          </cell>
        </row>
        <row r="1054">
          <cell r="A1054">
            <v>39310</v>
          </cell>
          <cell r="B1054">
            <v>0.42220000000000002</v>
          </cell>
          <cell r="C1054">
            <v>0.1222</v>
          </cell>
          <cell r="D1054">
            <v>0.4556</v>
          </cell>
          <cell r="E1054">
            <v>39310</v>
          </cell>
          <cell r="F1054">
            <v>-3.3399999999999985E-2</v>
          </cell>
          <cell r="G1054">
            <v>-3.3399999999999985E-2</v>
          </cell>
        </row>
        <row r="1055">
          <cell r="A1055">
            <v>39317</v>
          </cell>
          <cell r="B1055">
            <v>0.4128</v>
          </cell>
          <cell r="C1055">
            <v>0.156</v>
          </cell>
          <cell r="D1055">
            <v>0.43120000000000003</v>
          </cell>
          <cell r="E1055">
            <v>39317</v>
          </cell>
          <cell r="F1055">
            <v>-1.8400000000000027E-2</v>
          </cell>
          <cell r="G1055">
            <v>-1.8400000000000027E-2</v>
          </cell>
        </row>
        <row r="1056">
          <cell r="A1056">
            <v>39324</v>
          </cell>
          <cell r="B1056">
            <v>0.40300000000000002</v>
          </cell>
          <cell r="C1056">
            <v>0.1343</v>
          </cell>
          <cell r="D1056">
            <v>0.4627</v>
          </cell>
          <cell r="E1056">
            <v>39324</v>
          </cell>
          <cell r="F1056">
            <v>-5.9699999999999975E-2</v>
          </cell>
          <cell r="G1056">
            <v>-5.9699999999999975E-2</v>
          </cell>
        </row>
        <row r="1057">
          <cell r="A1057">
            <v>39331</v>
          </cell>
          <cell r="B1057">
            <v>0.38379999999999997</v>
          </cell>
          <cell r="C1057">
            <v>0.19189999999999999</v>
          </cell>
          <cell r="D1057">
            <v>0.42420000000000002</v>
          </cell>
          <cell r="E1057">
            <v>39331</v>
          </cell>
          <cell r="F1057">
            <v>-4.0400000000000047E-2</v>
          </cell>
          <cell r="G1057">
            <v>-4.0400000000000047E-2</v>
          </cell>
        </row>
        <row r="1058">
          <cell r="A1058">
            <v>39338</v>
          </cell>
          <cell r="B1058">
            <v>0.4</v>
          </cell>
          <cell r="C1058">
            <v>0.24709999999999999</v>
          </cell>
          <cell r="D1058">
            <v>0.35289999999999999</v>
          </cell>
          <cell r="E1058">
            <v>39338</v>
          </cell>
          <cell r="F1058">
            <v>4.7100000000000031E-2</v>
          </cell>
          <cell r="G1058">
            <v>4.7100000000000031E-2</v>
          </cell>
        </row>
        <row r="1059">
          <cell r="A1059">
            <v>39345</v>
          </cell>
          <cell r="B1059">
            <v>0.39240000000000003</v>
          </cell>
          <cell r="C1059">
            <v>0.29110000000000003</v>
          </cell>
          <cell r="D1059">
            <v>0.3165</v>
          </cell>
          <cell r="E1059">
            <v>39345</v>
          </cell>
          <cell r="F1059">
            <v>7.5900000000000023E-2</v>
          </cell>
          <cell r="G1059">
            <v>7.5900000000000023E-2</v>
          </cell>
        </row>
        <row r="1060">
          <cell r="A1060">
            <v>39352</v>
          </cell>
          <cell r="B1060">
            <v>0.49370000000000003</v>
          </cell>
          <cell r="C1060">
            <v>0.1646</v>
          </cell>
          <cell r="D1060">
            <v>0.34179999999999999</v>
          </cell>
          <cell r="E1060">
            <v>39352</v>
          </cell>
          <cell r="F1060">
            <v>0.15190000000000003</v>
          </cell>
          <cell r="G1060">
            <v>0.15190000000000003</v>
          </cell>
        </row>
        <row r="1061">
          <cell r="A1061">
            <v>39359</v>
          </cell>
          <cell r="B1061">
            <v>0.5181</v>
          </cell>
          <cell r="C1061">
            <v>0.22889999999999999</v>
          </cell>
          <cell r="D1061">
            <v>0.253</v>
          </cell>
          <cell r="E1061">
            <v>39359</v>
          </cell>
          <cell r="F1061">
            <v>0.2651</v>
          </cell>
          <cell r="G1061">
            <v>0.2651</v>
          </cell>
        </row>
        <row r="1062">
          <cell r="A1062">
            <v>39366</v>
          </cell>
          <cell r="B1062">
            <v>0.5464</v>
          </cell>
          <cell r="C1062">
            <v>0.19589999999999999</v>
          </cell>
          <cell r="D1062">
            <v>0.25769999999999998</v>
          </cell>
          <cell r="E1062">
            <v>39366</v>
          </cell>
          <cell r="F1062">
            <v>0.28870000000000001</v>
          </cell>
          <cell r="G1062">
            <v>0.28870000000000001</v>
          </cell>
        </row>
        <row r="1063">
          <cell r="A1063">
            <v>39373</v>
          </cell>
          <cell r="B1063">
            <v>0.41959999999999997</v>
          </cell>
          <cell r="C1063">
            <v>0.22320000000000001</v>
          </cell>
          <cell r="D1063">
            <v>0.35709999999999997</v>
          </cell>
          <cell r="E1063">
            <v>39373</v>
          </cell>
          <cell r="F1063">
            <v>6.25E-2</v>
          </cell>
          <cell r="G1063">
            <v>6.25E-2</v>
          </cell>
        </row>
        <row r="1064">
          <cell r="A1064">
            <v>39380</v>
          </cell>
          <cell r="B1064">
            <v>0.3125</v>
          </cell>
          <cell r="C1064">
            <v>0.2054</v>
          </cell>
          <cell r="D1064">
            <v>0.48209999999999997</v>
          </cell>
          <cell r="E1064">
            <v>39380</v>
          </cell>
          <cell r="F1064">
            <v>-0.16959999999999997</v>
          </cell>
          <cell r="G1064">
            <v>-0.16959999999999997</v>
          </cell>
        </row>
        <row r="1065">
          <cell r="A1065">
            <v>39387</v>
          </cell>
          <cell r="B1065">
            <v>0.4471</v>
          </cell>
          <cell r="C1065">
            <v>0.18820000000000001</v>
          </cell>
          <cell r="D1065">
            <v>0.36470000000000002</v>
          </cell>
          <cell r="E1065">
            <v>39387</v>
          </cell>
          <cell r="F1065">
            <v>8.2399999999999973E-2</v>
          </cell>
          <cell r="G1065">
            <v>8.2399999999999973E-2</v>
          </cell>
        </row>
        <row r="1066">
          <cell r="A1066">
            <v>39394</v>
          </cell>
          <cell r="B1066">
            <v>0.3619</v>
          </cell>
          <cell r="C1066">
            <v>0.12379999999999999</v>
          </cell>
          <cell r="D1066">
            <v>0.51429999999999998</v>
          </cell>
          <cell r="E1066">
            <v>39394</v>
          </cell>
          <cell r="F1066">
            <v>-0.15239999999999998</v>
          </cell>
          <cell r="G1066">
            <v>-0.15239999999999998</v>
          </cell>
        </row>
        <row r="1067">
          <cell r="A1067">
            <v>39401</v>
          </cell>
          <cell r="B1067">
            <v>0.3301</v>
          </cell>
          <cell r="C1067">
            <v>0.17480000000000001</v>
          </cell>
          <cell r="D1067">
            <v>0.49509999999999998</v>
          </cell>
          <cell r="E1067">
            <v>39401</v>
          </cell>
          <cell r="F1067">
            <v>-0.16499999999999998</v>
          </cell>
          <cell r="G1067">
            <v>-0.16499999999999998</v>
          </cell>
        </row>
        <row r="1068">
          <cell r="A1068">
            <v>39408</v>
          </cell>
          <cell r="B1068">
            <v>0.25580000000000003</v>
          </cell>
          <cell r="C1068">
            <v>0.21709999999999999</v>
          </cell>
          <cell r="D1068">
            <v>0.52710000000000001</v>
          </cell>
          <cell r="E1068">
            <v>39408</v>
          </cell>
          <cell r="F1068">
            <v>-0.27129999999999999</v>
          </cell>
          <cell r="G1068">
            <v>-0.27129999999999999</v>
          </cell>
        </row>
        <row r="1069">
          <cell r="A1069">
            <v>39415</v>
          </cell>
          <cell r="B1069">
            <v>0.28570000000000001</v>
          </cell>
          <cell r="C1069">
            <v>0.15310000000000001</v>
          </cell>
          <cell r="D1069">
            <v>0.56120000000000003</v>
          </cell>
          <cell r="E1069">
            <v>39415</v>
          </cell>
          <cell r="F1069">
            <v>-0.27550000000000002</v>
          </cell>
          <cell r="G1069">
            <v>-0.27550000000000002</v>
          </cell>
        </row>
        <row r="1070">
          <cell r="A1070">
            <v>39422</v>
          </cell>
          <cell r="B1070">
            <v>0.40649999999999997</v>
          </cell>
          <cell r="C1070">
            <v>0.1951</v>
          </cell>
          <cell r="D1070">
            <v>0.39839999999999998</v>
          </cell>
          <cell r="E1070">
            <v>39422</v>
          </cell>
          <cell r="F1070">
            <v>8.0999999999999961E-3</v>
          </cell>
          <cell r="G1070">
            <v>8.0999999999999961E-3</v>
          </cell>
        </row>
        <row r="1071">
          <cell r="A1071">
            <v>39429</v>
          </cell>
          <cell r="B1071">
            <v>0.47620000000000001</v>
          </cell>
          <cell r="C1071">
            <v>0.16669999999999999</v>
          </cell>
          <cell r="D1071">
            <v>0.35709999999999997</v>
          </cell>
          <cell r="E1071">
            <v>39429</v>
          </cell>
          <cell r="F1071">
            <v>0.11910000000000004</v>
          </cell>
          <cell r="G1071">
            <v>0.11910000000000004</v>
          </cell>
        </row>
        <row r="1072">
          <cell r="A1072">
            <v>39436</v>
          </cell>
          <cell r="B1072">
            <v>0.35849999999999999</v>
          </cell>
          <cell r="C1072">
            <v>0.16980000000000001</v>
          </cell>
          <cell r="D1072">
            <v>0.47170000000000001</v>
          </cell>
          <cell r="E1072">
            <v>39436</v>
          </cell>
          <cell r="F1072">
            <v>-0.11320000000000002</v>
          </cell>
          <cell r="G1072">
            <v>-0.11320000000000002</v>
          </cell>
        </row>
        <row r="1073">
          <cell r="A1073">
            <v>39443</v>
          </cell>
          <cell r="B1073">
            <v>0.3</v>
          </cell>
          <cell r="C1073">
            <v>0.2</v>
          </cell>
          <cell r="D1073">
            <v>0.5</v>
          </cell>
          <cell r="E1073">
            <v>39443</v>
          </cell>
          <cell r="F1073">
            <v>-0.2</v>
          </cell>
          <cell r="G1073">
            <v>-0.2</v>
          </cell>
        </row>
        <row r="1074">
          <cell r="A1074">
            <v>39450</v>
          </cell>
          <cell r="B1074">
            <v>0.2571</v>
          </cell>
          <cell r="C1074">
            <v>0.1905</v>
          </cell>
          <cell r="D1074">
            <v>0.5524</v>
          </cell>
          <cell r="E1074">
            <v>39450</v>
          </cell>
          <cell r="F1074">
            <v>-0.29530000000000001</v>
          </cell>
          <cell r="G1074">
            <v>-0.29530000000000001</v>
          </cell>
        </row>
        <row r="1075">
          <cell r="A1075">
            <v>39457</v>
          </cell>
          <cell r="B1075">
            <v>0.1963</v>
          </cell>
          <cell r="C1075">
            <v>0.215</v>
          </cell>
          <cell r="D1075">
            <v>0.58879999999999999</v>
          </cell>
          <cell r="E1075">
            <v>39457</v>
          </cell>
          <cell r="F1075">
            <v>-0.39249999999999996</v>
          </cell>
          <cell r="G1075">
            <v>-0.39249999999999996</v>
          </cell>
        </row>
        <row r="1076">
          <cell r="A1076">
            <v>39464</v>
          </cell>
          <cell r="B1076">
            <v>0.24299999999999999</v>
          </cell>
          <cell r="C1076">
            <v>0.21299999999999999</v>
          </cell>
          <cell r="D1076">
            <v>0.5444</v>
          </cell>
          <cell r="E1076">
            <v>39464</v>
          </cell>
          <cell r="F1076">
            <v>-0.3014</v>
          </cell>
          <cell r="G1076">
            <v>-0.3014</v>
          </cell>
        </row>
        <row r="1077">
          <cell r="A1077">
            <v>39471</v>
          </cell>
          <cell r="B1077">
            <v>0.25140000000000001</v>
          </cell>
          <cell r="C1077">
            <v>0.1585</v>
          </cell>
          <cell r="D1077">
            <v>0.59019999999999995</v>
          </cell>
          <cell r="E1077">
            <v>39471</v>
          </cell>
          <cell r="F1077">
            <v>-0.33879999999999993</v>
          </cell>
          <cell r="G1077">
            <v>-0.33879999999999993</v>
          </cell>
        </row>
        <row r="1078">
          <cell r="A1078">
            <v>39478</v>
          </cell>
          <cell r="B1078">
            <v>0.30080000000000001</v>
          </cell>
          <cell r="C1078">
            <v>0.21049999999999999</v>
          </cell>
          <cell r="D1078">
            <v>0.48870000000000002</v>
          </cell>
          <cell r="E1078">
            <v>39478</v>
          </cell>
          <cell r="F1078">
            <v>-0.18790000000000001</v>
          </cell>
          <cell r="G1078">
            <v>-0.18790000000000001</v>
          </cell>
        </row>
        <row r="1079">
          <cell r="A1079">
            <v>39485</v>
          </cell>
          <cell r="B1079">
            <v>0.34110000000000001</v>
          </cell>
          <cell r="C1079">
            <v>0.18690000000000001</v>
          </cell>
          <cell r="D1079">
            <v>0.47199999999999998</v>
          </cell>
          <cell r="E1079">
            <v>39485</v>
          </cell>
          <cell r="F1079">
            <v>-0.13089999999999996</v>
          </cell>
          <cell r="G1079">
            <v>-0.13089999999999996</v>
          </cell>
        </row>
        <row r="1080">
          <cell r="A1080">
            <v>39492</v>
          </cell>
          <cell r="B1080">
            <v>0.33329999999999999</v>
          </cell>
          <cell r="C1080">
            <v>0.24809999999999999</v>
          </cell>
          <cell r="D1080">
            <v>0.41860000000000003</v>
          </cell>
          <cell r="E1080">
            <v>39492</v>
          </cell>
          <cell r="F1080">
            <v>-8.5300000000000042E-2</v>
          </cell>
          <cell r="G1080">
            <v>-8.5300000000000042E-2</v>
          </cell>
        </row>
        <row r="1081">
          <cell r="A1081">
            <v>39499</v>
          </cell>
          <cell r="B1081">
            <v>0.33179999999999998</v>
          </cell>
          <cell r="C1081">
            <v>0.22120000000000001</v>
          </cell>
          <cell r="D1081">
            <v>0.44700000000000001</v>
          </cell>
          <cell r="E1081">
            <v>39499</v>
          </cell>
          <cell r="F1081">
            <v>-0.11520000000000002</v>
          </cell>
          <cell r="G1081">
            <v>-0.11520000000000002</v>
          </cell>
        </row>
        <row r="1082">
          <cell r="A1082">
            <v>39506</v>
          </cell>
          <cell r="B1082">
            <v>0.34310000000000002</v>
          </cell>
          <cell r="C1082">
            <v>0.2044</v>
          </cell>
          <cell r="D1082">
            <v>0.4526</v>
          </cell>
          <cell r="E1082">
            <v>39506</v>
          </cell>
          <cell r="F1082">
            <v>-0.10949999999999999</v>
          </cell>
          <cell r="G1082">
            <v>-0.10949999999999999</v>
          </cell>
        </row>
        <row r="1083">
          <cell r="A1083">
            <v>39513</v>
          </cell>
          <cell r="B1083">
            <v>0.2198</v>
          </cell>
          <cell r="C1083">
            <v>0.26369999999999999</v>
          </cell>
          <cell r="D1083">
            <v>0.51649999999999996</v>
          </cell>
          <cell r="E1083">
            <v>39513</v>
          </cell>
          <cell r="F1083">
            <v>-0.29669999999999996</v>
          </cell>
          <cell r="G1083">
            <v>-0.29669999999999996</v>
          </cell>
        </row>
        <row r="1084">
          <cell r="A1084">
            <v>39520</v>
          </cell>
          <cell r="B1084">
            <v>0.20419999999999999</v>
          </cell>
          <cell r="C1084">
            <v>0.20419999999999999</v>
          </cell>
          <cell r="D1084">
            <v>0.59150000000000003</v>
          </cell>
          <cell r="E1084">
            <v>39520</v>
          </cell>
          <cell r="F1084">
            <v>-0.38730000000000003</v>
          </cell>
          <cell r="G1084">
            <v>-0.38730000000000003</v>
          </cell>
        </row>
        <row r="1085">
          <cell r="A1085">
            <v>39527</v>
          </cell>
          <cell r="B1085">
            <v>0.25209999999999999</v>
          </cell>
          <cell r="C1085">
            <v>0.2051</v>
          </cell>
          <cell r="D1085">
            <v>0.54269999999999996</v>
          </cell>
          <cell r="E1085">
            <v>39527</v>
          </cell>
          <cell r="F1085">
            <v>-0.29059999999999997</v>
          </cell>
          <cell r="G1085">
            <v>-0.29059999999999997</v>
          </cell>
        </row>
        <row r="1086">
          <cell r="A1086">
            <v>39534</v>
          </cell>
          <cell r="B1086">
            <v>0.41599999999999998</v>
          </cell>
          <cell r="C1086">
            <v>0.248</v>
          </cell>
          <cell r="D1086">
            <v>0.33600000000000002</v>
          </cell>
          <cell r="E1086">
            <v>39534</v>
          </cell>
          <cell r="F1086">
            <v>7.999999999999996E-2</v>
          </cell>
          <cell r="G1086">
            <v>7.999999999999996E-2</v>
          </cell>
        </row>
        <row r="1087">
          <cell r="A1087">
            <v>39541</v>
          </cell>
          <cell r="B1087">
            <v>0.36699999999999999</v>
          </cell>
          <cell r="C1087">
            <v>0.2394</v>
          </cell>
          <cell r="D1087">
            <v>0.39360000000000001</v>
          </cell>
          <cell r="E1087">
            <v>39541</v>
          </cell>
          <cell r="F1087">
            <v>-2.6600000000000013E-2</v>
          </cell>
          <cell r="G1087">
            <v>-2.6600000000000013E-2</v>
          </cell>
        </row>
        <row r="1088">
          <cell r="A1088">
            <v>39548</v>
          </cell>
          <cell r="B1088">
            <v>0.45760000000000001</v>
          </cell>
          <cell r="C1088">
            <v>0.16950000000000001</v>
          </cell>
          <cell r="D1088">
            <v>0.37290000000000001</v>
          </cell>
          <cell r="E1088">
            <v>39548</v>
          </cell>
          <cell r="F1088">
            <v>8.4699999999999998E-2</v>
          </cell>
          <cell r="G1088">
            <v>8.4699999999999998E-2</v>
          </cell>
        </row>
        <row r="1089">
          <cell r="A1089">
            <v>39555</v>
          </cell>
          <cell r="B1089">
            <v>0.30370000000000003</v>
          </cell>
          <cell r="C1089">
            <v>0.2094</v>
          </cell>
          <cell r="D1089">
            <v>0.4869</v>
          </cell>
          <cell r="E1089">
            <v>39555</v>
          </cell>
          <cell r="F1089">
            <v>-0.18319999999999997</v>
          </cell>
          <cell r="G1089">
            <v>-0.18319999999999997</v>
          </cell>
        </row>
        <row r="1090">
          <cell r="A1090">
            <v>39562</v>
          </cell>
          <cell r="B1090">
            <v>0.4667</v>
          </cell>
          <cell r="C1090">
            <v>0.25829999999999997</v>
          </cell>
          <cell r="D1090">
            <v>0.27500000000000002</v>
          </cell>
          <cell r="E1090">
            <v>39562</v>
          </cell>
          <cell r="F1090">
            <v>0.19169999999999998</v>
          </cell>
          <cell r="G1090">
            <v>0.19169999999999998</v>
          </cell>
        </row>
        <row r="1091">
          <cell r="A1091">
            <v>39569</v>
          </cell>
          <cell r="B1091">
            <v>0.53290000000000004</v>
          </cell>
          <cell r="C1091">
            <v>0.2039</v>
          </cell>
          <cell r="D1091">
            <v>0.26319999999999999</v>
          </cell>
          <cell r="E1091">
            <v>39569</v>
          </cell>
          <cell r="F1091">
            <v>0.26970000000000005</v>
          </cell>
          <cell r="G1091">
            <v>0.26970000000000005</v>
          </cell>
        </row>
        <row r="1092">
          <cell r="A1092">
            <v>39576</v>
          </cell>
          <cell r="B1092">
            <v>0.52810000000000001</v>
          </cell>
          <cell r="C1092">
            <v>0.22470000000000001</v>
          </cell>
          <cell r="D1092">
            <v>0.2472</v>
          </cell>
          <cell r="E1092">
            <v>39576</v>
          </cell>
          <cell r="F1092">
            <v>0.28090000000000004</v>
          </cell>
          <cell r="G1092">
            <v>0.28090000000000004</v>
          </cell>
        </row>
        <row r="1093">
          <cell r="A1093">
            <v>39583</v>
          </cell>
          <cell r="B1093">
            <v>0.4516</v>
          </cell>
          <cell r="C1093">
            <v>0.25159999999999999</v>
          </cell>
          <cell r="D1093">
            <v>0.29680000000000001</v>
          </cell>
          <cell r="E1093">
            <v>39583</v>
          </cell>
          <cell r="F1093">
            <v>0.15479999999999999</v>
          </cell>
          <cell r="G1093">
            <v>0.15479999999999999</v>
          </cell>
        </row>
        <row r="1094">
          <cell r="A1094">
            <v>39590</v>
          </cell>
          <cell r="B1094">
            <v>0.46300000000000002</v>
          </cell>
          <cell r="C1094">
            <v>0.19439999999999999</v>
          </cell>
          <cell r="D1094">
            <v>0.34260000000000002</v>
          </cell>
          <cell r="E1094">
            <v>39590</v>
          </cell>
          <cell r="F1094">
            <v>0.12040000000000001</v>
          </cell>
          <cell r="G1094">
            <v>0.12040000000000001</v>
          </cell>
        </row>
        <row r="1095">
          <cell r="A1095">
            <v>39597</v>
          </cell>
          <cell r="B1095">
            <v>0.31359999999999999</v>
          </cell>
          <cell r="C1095">
            <v>0.2288</v>
          </cell>
          <cell r="D1095">
            <v>0.45760000000000001</v>
          </cell>
          <cell r="E1095">
            <v>39597</v>
          </cell>
          <cell r="F1095">
            <v>-0.14400000000000002</v>
          </cell>
          <cell r="G1095">
            <v>-0.14400000000000002</v>
          </cell>
        </row>
        <row r="1096">
          <cell r="A1096">
            <v>39604</v>
          </cell>
          <cell r="B1096">
            <v>0.43480000000000002</v>
          </cell>
          <cell r="C1096">
            <v>0.18479999999999999</v>
          </cell>
          <cell r="D1096">
            <v>0.38040000000000002</v>
          </cell>
          <cell r="E1096">
            <v>39604</v>
          </cell>
          <cell r="F1096">
            <v>5.4400000000000004E-2</v>
          </cell>
          <cell r="G1096">
            <v>5.4400000000000004E-2</v>
          </cell>
        </row>
        <row r="1097">
          <cell r="A1097">
            <v>39611</v>
          </cell>
          <cell r="B1097">
            <v>0.3125</v>
          </cell>
          <cell r="C1097">
            <v>0.15179999999999999</v>
          </cell>
          <cell r="D1097">
            <v>0.53569999999999995</v>
          </cell>
          <cell r="E1097">
            <v>39611</v>
          </cell>
          <cell r="F1097">
            <v>-0.22319999999999995</v>
          </cell>
          <cell r="G1097">
            <v>-0.22319999999999995</v>
          </cell>
        </row>
        <row r="1098">
          <cell r="A1098">
            <v>39618</v>
          </cell>
          <cell r="B1098">
            <v>0.32979999999999998</v>
          </cell>
          <cell r="C1098">
            <v>0.21279999999999999</v>
          </cell>
          <cell r="D1098">
            <v>0.45739999999999997</v>
          </cell>
          <cell r="E1098">
            <v>39618</v>
          </cell>
          <cell r="F1098">
            <v>-0.12759999999999999</v>
          </cell>
          <cell r="G1098">
            <v>-0.12759999999999999</v>
          </cell>
        </row>
        <row r="1099">
          <cell r="A1099">
            <v>39625</v>
          </cell>
          <cell r="B1099">
            <v>0.3125</v>
          </cell>
          <cell r="C1099">
            <v>0.1648</v>
          </cell>
          <cell r="D1099">
            <v>0.52270000000000005</v>
          </cell>
          <cell r="E1099">
            <v>39625</v>
          </cell>
          <cell r="F1099">
            <v>-0.21020000000000005</v>
          </cell>
          <cell r="G1099">
            <v>-0.21020000000000005</v>
          </cell>
        </row>
        <row r="1100">
          <cell r="A1100">
            <v>39632</v>
          </cell>
          <cell r="B1100">
            <v>0.23930000000000001</v>
          </cell>
          <cell r="C1100">
            <v>0.23930000000000001</v>
          </cell>
          <cell r="D1100">
            <v>0.52139999999999997</v>
          </cell>
          <cell r="E1100">
            <v>39632</v>
          </cell>
          <cell r="F1100">
            <v>-0.28209999999999996</v>
          </cell>
          <cell r="G1100">
            <v>-0.28209999999999996</v>
          </cell>
        </row>
        <row r="1101">
          <cell r="A1101">
            <v>39639</v>
          </cell>
          <cell r="B1101">
            <v>0.22170000000000001</v>
          </cell>
          <cell r="C1101">
            <v>0.2266</v>
          </cell>
          <cell r="D1101">
            <v>0.55169999999999997</v>
          </cell>
          <cell r="E1101">
            <v>39639</v>
          </cell>
          <cell r="F1101">
            <v>-0.32999999999999996</v>
          </cell>
          <cell r="G1101">
            <v>-0.32999999999999996</v>
          </cell>
        </row>
        <row r="1102">
          <cell r="A1102">
            <v>39646</v>
          </cell>
          <cell r="B1102">
            <v>0.25</v>
          </cell>
          <cell r="C1102">
            <v>0.1686</v>
          </cell>
          <cell r="D1102">
            <v>0.58140000000000003</v>
          </cell>
          <cell r="E1102">
            <v>39646</v>
          </cell>
          <cell r="F1102">
            <v>-0.33140000000000003</v>
          </cell>
          <cell r="G1102">
            <v>-0.33140000000000003</v>
          </cell>
        </row>
        <row r="1103">
          <cell r="A1103">
            <v>39653</v>
          </cell>
          <cell r="B1103">
            <v>0.35820000000000002</v>
          </cell>
          <cell r="C1103">
            <v>0.2014</v>
          </cell>
          <cell r="D1103">
            <v>0.44030000000000002</v>
          </cell>
          <cell r="E1103">
            <v>39653</v>
          </cell>
          <cell r="F1103">
            <v>-8.2100000000000006E-2</v>
          </cell>
          <cell r="G1103">
            <v>-8.2100000000000006E-2</v>
          </cell>
        </row>
        <row r="1104">
          <cell r="A1104">
            <v>39660</v>
          </cell>
          <cell r="B1104">
            <v>0.4</v>
          </cell>
          <cell r="C1104">
            <v>0.18820000000000001</v>
          </cell>
          <cell r="D1104">
            <v>0.4118</v>
          </cell>
          <cell r="E1104">
            <v>39660</v>
          </cell>
          <cell r="F1104">
            <v>-1.1799999999999977E-2</v>
          </cell>
          <cell r="G1104">
            <v>-1.1799999999999977E-2</v>
          </cell>
        </row>
        <row r="1105">
          <cell r="A1105">
            <v>39667</v>
          </cell>
          <cell r="B1105">
            <v>0.35610000000000003</v>
          </cell>
          <cell r="C1105">
            <v>0.21970000000000001</v>
          </cell>
          <cell r="D1105">
            <v>0.42420000000000002</v>
          </cell>
          <cell r="E1105">
            <v>39667</v>
          </cell>
          <cell r="F1105">
            <v>-6.8099999999999994E-2</v>
          </cell>
          <cell r="G1105">
            <v>-6.8099999999999994E-2</v>
          </cell>
        </row>
        <row r="1106">
          <cell r="A1106">
            <v>39674</v>
          </cell>
          <cell r="B1106">
            <v>0.42859999999999998</v>
          </cell>
          <cell r="C1106">
            <v>0.18179999999999999</v>
          </cell>
          <cell r="D1106">
            <v>0.3896</v>
          </cell>
          <cell r="E1106">
            <v>39674</v>
          </cell>
          <cell r="F1106">
            <v>3.8999999999999979E-2</v>
          </cell>
          <cell r="G1106">
            <v>3.8999999999999979E-2</v>
          </cell>
        </row>
        <row r="1107">
          <cell r="A1107">
            <v>39681</v>
          </cell>
          <cell r="B1107">
            <v>0.38100000000000001</v>
          </cell>
          <cell r="C1107">
            <v>0.246</v>
          </cell>
          <cell r="D1107">
            <v>0.373</v>
          </cell>
          <cell r="E1107">
            <v>39681</v>
          </cell>
          <cell r="F1107">
            <v>8.0000000000000071E-3</v>
          </cell>
          <cell r="G1107">
            <v>8.0000000000000071E-3</v>
          </cell>
        </row>
        <row r="1108">
          <cell r="A1108">
            <v>39688</v>
          </cell>
          <cell r="B1108">
            <v>0.30680000000000002</v>
          </cell>
          <cell r="C1108">
            <v>0.23860000000000001</v>
          </cell>
          <cell r="D1108">
            <v>0.45450000000000002</v>
          </cell>
          <cell r="E1108">
            <v>39688</v>
          </cell>
          <cell r="F1108">
            <v>-0.1477</v>
          </cell>
          <cell r="G1108">
            <v>-0.1477</v>
          </cell>
        </row>
        <row r="1109">
          <cell r="A1109">
            <v>39695</v>
          </cell>
          <cell r="B1109">
            <v>0.37040000000000001</v>
          </cell>
          <cell r="C1109">
            <v>0.19750000000000001</v>
          </cell>
          <cell r="D1109">
            <v>0.43209999999999998</v>
          </cell>
          <cell r="E1109">
            <v>39695</v>
          </cell>
          <cell r="F1109">
            <v>-6.1699999999999977E-2</v>
          </cell>
          <cell r="G1109">
            <v>-6.1699999999999977E-2</v>
          </cell>
        </row>
        <row r="1110">
          <cell r="A1110">
            <v>39702</v>
          </cell>
          <cell r="B1110">
            <v>0.29270000000000002</v>
          </cell>
          <cell r="C1110">
            <v>0.1585</v>
          </cell>
          <cell r="D1110">
            <v>0.54879999999999995</v>
          </cell>
          <cell r="E1110">
            <v>39702</v>
          </cell>
          <cell r="F1110">
            <v>-0.25609999999999994</v>
          </cell>
          <cell r="G1110">
            <v>-0.25609999999999994</v>
          </cell>
        </row>
        <row r="1111">
          <cell r="A1111">
            <v>39709</v>
          </cell>
          <cell r="B1111">
            <v>0.27210000000000001</v>
          </cell>
          <cell r="C1111">
            <v>0.1837</v>
          </cell>
          <cell r="D1111">
            <v>0.54420000000000002</v>
          </cell>
          <cell r="E1111">
            <v>39709</v>
          </cell>
          <cell r="F1111">
            <v>-0.27210000000000001</v>
          </cell>
          <cell r="G1111">
            <v>-0.27210000000000001</v>
          </cell>
        </row>
        <row r="1112">
          <cell r="A1112">
            <v>39716</v>
          </cell>
          <cell r="B1112">
            <v>0.34039999999999998</v>
          </cell>
          <cell r="C1112">
            <v>0.2021</v>
          </cell>
          <cell r="D1112">
            <v>0.45739999999999997</v>
          </cell>
          <cell r="E1112">
            <v>39716</v>
          </cell>
          <cell r="F1112">
            <v>-0.11699999999999999</v>
          </cell>
          <cell r="G1112">
            <v>-0.11699999999999999</v>
          </cell>
        </row>
        <row r="1113">
          <cell r="A1113">
            <v>39723</v>
          </cell>
          <cell r="B1113">
            <v>0.33329999999999999</v>
          </cell>
          <cell r="C1113">
            <v>0.1167</v>
          </cell>
          <cell r="D1113">
            <v>0.55000000000000004</v>
          </cell>
          <cell r="E1113">
            <v>39723</v>
          </cell>
          <cell r="F1113">
            <v>-0.21670000000000006</v>
          </cell>
          <cell r="G1113">
            <v>-0.21670000000000006</v>
          </cell>
        </row>
        <row r="1114">
          <cell r="A1114">
            <v>39730</v>
          </cell>
          <cell r="B1114">
            <v>0.31469999999999998</v>
          </cell>
          <cell r="C1114">
            <v>7.6899999999999996E-2</v>
          </cell>
          <cell r="D1114">
            <v>0.60840000000000005</v>
          </cell>
          <cell r="E1114">
            <v>39730</v>
          </cell>
          <cell r="F1114">
            <v>-0.29370000000000007</v>
          </cell>
          <cell r="G1114">
            <v>-0.29370000000000007</v>
          </cell>
        </row>
        <row r="1115">
          <cell r="A1115">
            <v>39737</v>
          </cell>
          <cell r="B1115">
            <v>0.40939999999999999</v>
          </cell>
          <cell r="C1115">
            <v>0.193</v>
          </cell>
          <cell r="D1115">
            <v>0.3977</v>
          </cell>
          <cell r="E1115">
            <v>39737</v>
          </cell>
          <cell r="F1115">
            <v>1.1699999999999988E-2</v>
          </cell>
          <cell r="G1115">
            <v>1.1699999999999988E-2</v>
          </cell>
        </row>
        <row r="1116">
          <cell r="A1116">
            <v>39744</v>
          </cell>
          <cell r="B1116">
            <v>0.38740000000000002</v>
          </cell>
          <cell r="C1116">
            <v>0.22520000000000001</v>
          </cell>
          <cell r="D1116">
            <v>0.38740000000000002</v>
          </cell>
          <cell r="E1116">
            <v>39744</v>
          </cell>
          <cell r="F1116">
            <v>0</v>
          </cell>
          <cell r="G1116">
            <v>0</v>
          </cell>
        </row>
        <row r="1117">
          <cell r="A1117">
            <v>39751</v>
          </cell>
          <cell r="B1117">
            <v>0.37140000000000001</v>
          </cell>
          <cell r="C1117">
            <v>0.22289999999999999</v>
          </cell>
          <cell r="D1117">
            <v>0.40570000000000001</v>
          </cell>
          <cell r="E1117">
            <v>39751</v>
          </cell>
          <cell r="F1117">
            <v>-3.4299999999999997E-2</v>
          </cell>
          <cell r="G1117">
            <v>-3.4299999999999997E-2</v>
          </cell>
        </row>
        <row r="1118">
          <cell r="A1118">
            <v>39758</v>
          </cell>
          <cell r="B1118">
            <v>0.44829999999999998</v>
          </cell>
          <cell r="C1118">
            <v>0.21840000000000001</v>
          </cell>
          <cell r="D1118">
            <v>0.33329999999999999</v>
          </cell>
          <cell r="E1118">
            <v>39758</v>
          </cell>
          <cell r="F1118">
            <v>0.11499999999999999</v>
          </cell>
          <cell r="G1118">
            <v>0.11499999999999999</v>
          </cell>
        </row>
        <row r="1119">
          <cell r="A1119">
            <v>39765</v>
          </cell>
          <cell r="B1119">
            <v>0.38329999999999997</v>
          </cell>
          <cell r="C1119">
            <v>0.19170000000000001</v>
          </cell>
          <cell r="D1119">
            <v>0.42499999999999999</v>
          </cell>
          <cell r="E1119">
            <v>39765</v>
          </cell>
          <cell r="F1119">
            <v>-4.1700000000000015E-2</v>
          </cell>
          <cell r="G1119">
            <v>-4.1700000000000015E-2</v>
          </cell>
        </row>
        <row r="1120">
          <cell r="A1120">
            <v>39772</v>
          </cell>
          <cell r="B1120">
            <v>0.2437</v>
          </cell>
          <cell r="C1120">
            <v>0.18490000000000001</v>
          </cell>
          <cell r="D1120">
            <v>0.57140000000000002</v>
          </cell>
          <cell r="E1120">
            <v>39772</v>
          </cell>
          <cell r="F1120">
            <v>-0.32769999999999999</v>
          </cell>
          <cell r="G1120">
            <v>-0.32769999999999999</v>
          </cell>
        </row>
        <row r="1121">
          <cell r="A1121">
            <v>39779</v>
          </cell>
          <cell r="B1121">
            <v>0.3125</v>
          </cell>
          <cell r="C1121">
            <v>0.23860000000000001</v>
          </cell>
          <cell r="D1121">
            <v>0.44890000000000002</v>
          </cell>
          <cell r="E1121">
            <v>39779</v>
          </cell>
          <cell r="F1121">
            <v>-0.13640000000000002</v>
          </cell>
          <cell r="G1121">
            <v>-0.13640000000000002</v>
          </cell>
        </row>
        <row r="1122">
          <cell r="A1122">
            <v>39786</v>
          </cell>
          <cell r="B1122">
            <v>0.26669999999999999</v>
          </cell>
          <cell r="C1122">
            <v>0.25559999999999999</v>
          </cell>
          <cell r="D1122">
            <v>0.4778</v>
          </cell>
          <cell r="E1122">
            <v>39786</v>
          </cell>
          <cell r="F1122">
            <v>-0.21110000000000001</v>
          </cell>
          <cell r="G1122">
            <v>-0.21110000000000001</v>
          </cell>
        </row>
        <row r="1123">
          <cell r="A1123">
            <v>39793</v>
          </cell>
          <cell r="B1123">
            <v>0.375</v>
          </cell>
          <cell r="C1123">
            <v>0.2266</v>
          </cell>
          <cell r="D1123">
            <v>0.39839999999999998</v>
          </cell>
          <cell r="E1123">
            <v>39793</v>
          </cell>
          <cell r="F1123">
            <v>-2.3399999999999976E-2</v>
          </cell>
          <cell r="G1123">
            <v>-2.3399999999999976E-2</v>
          </cell>
        </row>
        <row r="1124">
          <cell r="A1124">
            <v>39800</v>
          </cell>
          <cell r="B1124">
            <v>0.39729999999999999</v>
          </cell>
          <cell r="C1124">
            <v>0.24660000000000001</v>
          </cell>
          <cell r="D1124">
            <v>0.35620000000000002</v>
          </cell>
          <cell r="E1124">
            <v>39800</v>
          </cell>
          <cell r="F1124">
            <v>4.109999999999997E-2</v>
          </cell>
          <cell r="G1124">
            <v>4.109999999999997E-2</v>
          </cell>
        </row>
        <row r="1125">
          <cell r="A1125">
            <v>39807</v>
          </cell>
          <cell r="B1125">
            <v>0.28949999999999998</v>
          </cell>
          <cell r="C1125">
            <v>0.27189999999999998</v>
          </cell>
          <cell r="D1125">
            <v>0.43859999999999999</v>
          </cell>
          <cell r="E1125">
            <v>39807</v>
          </cell>
          <cell r="F1125">
            <v>-0.14910000000000001</v>
          </cell>
          <cell r="G1125">
            <v>-0.14910000000000001</v>
          </cell>
        </row>
        <row r="1126">
          <cell r="A1126">
            <v>39814</v>
          </cell>
          <cell r="B1126">
            <v>0.24</v>
          </cell>
          <cell r="C1126">
            <v>0.21329999999999999</v>
          </cell>
          <cell r="D1126">
            <v>0.54669999999999996</v>
          </cell>
          <cell r="E1126">
            <v>39814</v>
          </cell>
          <cell r="F1126">
            <v>-0.30669999999999997</v>
          </cell>
          <cell r="G1126">
            <v>-0.30669999999999997</v>
          </cell>
        </row>
        <row r="1127">
          <cell r="A1127">
            <v>39821</v>
          </cell>
          <cell r="B1127">
            <v>0.48699999999999999</v>
          </cell>
          <cell r="C1127">
            <v>0.1623</v>
          </cell>
          <cell r="D1127">
            <v>0.35060000000000002</v>
          </cell>
          <cell r="E1127">
            <v>39821</v>
          </cell>
          <cell r="F1127">
            <v>0.13639999999999997</v>
          </cell>
          <cell r="G1127">
            <v>0.13639999999999997</v>
          </cell>
        </row>
        <row r="1128">
          <cell r="A1128">
            <v>39828</v>
          </cell>
          <cell r="B1128">
            <v>0.27629999999999999</v>
          </cell>
          <cell r="C1128">
            <v>0.25</v>
          </cell>
          <cell r="D1128">
            <v>0.47370000000000001</v>
          </cell>
          <cell r="E1128">
            <v>39828</v>
          </cell>
          <cell r="F1128">
            <v>-0.19740000000000002</v>
          </cell>
          <cell r="G1128">
            <v>-0.19740000000000002</v>
          </cell>
        </row>
        <row r="1129">
          <cell r="A1129">
            <v>39835</v>
          </cell>
          <cell r="B1129">
            <v>0.27210000000000001</v>
          </cell>
          <cell r="C1129">
            <v>0.26469999999999999</v>
          </cell>
          <cell r="D1129">
            <v>0.4632</v>
          </cell>
          <cell r="E1129">
            <v>39835</v>
          </cell>
          <cell r="F1129">
            <v>-0.19109999999999999</v>
          </cell>
          <cell r="G1129">
            <v>-0.19109999999999999</v>
          </cell>
        </row>
        <row r="1130">
          <cell r="A1130">
            <v>39842</v>
          </cell>
          <cell r="B1130">
            <v>0.25269999999999998</v>
          </cell>
          <cell r="C1130">
            <v>0.2747</v>
          </cell>
          <cell r="D1130">
            <v>0.47249999999999998</v>
          </cell>
          <cell r="E1130">
            <v>39842</v>
          </cell>
          <cell r="F1130">
            <v>-0.2198</v>
          </cell>
          <cell r="G1130">
            <v>-0.2198</v>
          </cell>
        </row>
        <row r="1131">
          <cell r="A1131">
            <v>39849</v>
          </cell>
          <cell r="B1131">
            <v>0.24629999999999999</v>
          </cell>
          <cell r="C1131">
            <v>0.31340000000000001</v>
          </cell>
          <cell r="D1131">
            <v>0.44030000000000002</v>
          </cell>
          <cell r="E1131">
            <v>39849</v>
          </cell>
          <cell r="F1131">
            <v>-0.19400000000000003</v>
          </cell>
          <cell r="G1131">
            <v>-0.19400000000000003</v>
          </cell>
        </row>
        <row r="1132">
          <cell r="A1132">
            <v>39856</v>
          </cell>
          <cell r="B1132">
            <v>0.3291</v>
          </cell>
          <cell r="C1132">
            <v>0.27850000000000003</v>
          </cell>
          <cell r="D1132">
            <v>0.39240000000000003</v>
          </cell>
          <cell r="E1132">
            <v>39856</v>
          </cell>
          <cell r="F1132">
            <v>-6.3300000000000023E-2</v>
          </cell>
          <cell r="G1132">
            <v>-6.3300000000000023E-2</v>
          </cell>
        </row>
        <row r="1133">
          <cell r="A1133">
            <v>39863</v>
          </cell>
          <cell r="B1133">
            <v>0.21640000000000001</v>
          </cell>
          <cell r="C1133">
            <v>0.21640000000000001</v>
          </cell>
          <cell r="D1133">
            <v>0.56720000000000004</v>
          </cell>
          <cell r="E1133">
            <v>39863</v>
          </cell>
          <cell r="F1133">
            <v>-0.3508</v>
          </cell>
          <cell r="G1133">
            <v>-0.3508</v>
          </cell>
        </row>
        <row r="1134">
          <cell r="A1134">
            <v>39870</v>
          </cell>
          <cell r="B1134">
            <v>0.24299999999999999</v>
          </cell>
          <cell r="C1134">
            <v>0.2056</v>
          </cell>
          <cell r="D1134">
            <v>0.5514</v>
          </cell>
          <cell r="E1134">
            <v>39870</v>
          </cell>
          <cell r="F1134">
            <v>-0.30840000000000001</v>
          </cell>
          <cell r="G1134">
            <v>-0.30840000000000001</v>
          </cell>
        </row>
        <row r="1135">
          <cell r="A1135">
            <v>39877</v>
          </cell>
          <cell r="B1135">
            <v>0.18920000000000001</v>
          </cell>
          <cell r="C1135">
            <v>0.1081</v>
          </cell>
          <cell r="D1135">
            <v>0.70269999999999999</v>
          </cell>
          <cell r="E1135">
            <v>39877</v>
          </cell>
          <cell r="F1135">
            <v>-0.51349999999999996</v>
          </cell>
          <cell r="G1135">
            <v>-0.51349999999999996</v>
          </cell>
        </row>
        <row r="1136">
          <cell r="A1136">
            <v>39884</v>
          </cell>
          <cell r="B1136">
            <v>0.27639999999999998</v>
          </cell>
          <cell r="C1136">
            <v>0.1789</v>
          </cell>
          <cell r="D1136">
            <v>0.54469999999999996</v>
          </cell>
          <cell r="E1136">
            <v>39884</v>
          </cell>
          <cell r="F1136">
            <v>-0.26829999999999998</v>
          </cell>
          <cell r="G1136">
            <v>-0.26829999999999998</v>
          </cell>
        </row>
        <row r="1137">
          <cell r="A1137">
            <v>39891</v>
          </cell>
          <cell r="B1137">
            <v>0.4506</v>
          </cell>
          <cell r="C1137">
            <v>0.16669999999999999</v>
          </cell>
          <cell r="D1137">
            <v>0.38269999999999998</v>
          </cell>
          <cell r="E1137">
            <v>39891</v>
          </cell>
          <cell r="F1137">
            <v>6.7900000000000016E-2</v>
          </cell>
          <cell r="G1137">
            <v>6.7900000000000016E-2</v>
          </cell>
        </row>
        <row r="1138">
          <cell r="A1138">
            <v>39898</v>
          </cell>
          <cell r="B1138">
            <v>0.39129999999999998</v>
          </cell>
          <cell r="C1138">
            <v>0.18479999999999999</v>
          </cell>
          <cell r="D1138">
            <v>0.4239</v>
          </cell>
          <cell r="E1138">
            <v>39898</v>
          </cell>
          <cell r="F1138">
            <v>-3.2600000000000018E-2</v>
          </cell>
          <cell r="G1138">
            <v>-3.2600000000000018E-2</v>
          </cell>
        </row>
        <row r="1139">
          <cell r="A1139">
            <v>39905</v>
          </cell>
          <cell r="B1139">
            <v>0.42659999999999998</v>
          </cell>
          <cell r="C1139">
            <v>0.20280000000000001</v>
          </cell>
          <cell r="D1139">
            <v>0.37059999999999998</v>
          </cell>
          <cell r="E1139">
            <v>39905</v>
          </cell>
          <cell r="F1139">
            <v>5.5999999999999994E-2</v>
          </cell>
          <cell r="G1139">
            <v>5.5999999999999994E-2</v>
          </cell>
        </row>
        <row r="1140">
          <cell r="A1140">
            <v>39912</v>
          </cell>
          <cell r="B1140">
            <v>0.35709999999999997</v>
          </cell>
          <cell r="C1140">
            <v>0.2</v>
          </cell>
          <cell r="D1140">
            <v>0.44290000000000002</v>
          </cell>
          <cell r="E1140">
            <v>39912</v>
          </cell>
          <cell r="F1140">
            <v>-8.5800000000000043E-2</v>
          </cell>
          <cell r="G1140">
            <v>-8.5800000000000043E-2</v>
          </cell>
        </row>
        <row r="1141">
          <cell r="A1141">
            <v>39919</v>
          </cell>
          <cell r="B1141">
            <v>0.44140000000000001</v>
          </cell>
          <cell r="C1141">
            <v>0.2</v>
          </cell>
          <cell r="D1141">
            <v>0.35859999999999997</v>
          </cell>
          <cell r="E1141">
            <v>39919</v>
          </cell>
          <cell r="F1141">
            <v>8.280000000000004E-2</v>
          </cell>
          <cell r="G1141">
            <v>8.280000000000004E-2</v>
          </cell>
        </row>
        <row r="1142">
          <cell r="A1142">
            <v>39926</v>
          </cell>
          <cell r="B1142">
            <v>0.31819999999999998</v>
          </cell>
          <cell r="C1142">
            <v>0.29549999999999998</v>
          </cell>
          <cell r="D1142">
            <v>0.38640000000000002</v>
          </cell>
          <cell r="E1142">
            <v>39926</v>
          </cell>
          <cell r="F1142">
            <v>-6.8200000000000038E-2</v>
          </cell>
          <cell r="G1142">
            <v>-6.8200000000000038E-2</v>
          </cell>
        </row>
        <row r="1143">
          <cell r="A1143">
            <v>39933</v>
          </cell>
          <cell r="B1143">
            <v>0.3609</v>
          </cell>
          <cell r="C1143">
            <v>0.20300000000000001</v>
          </cell>
          <cell r="D1143">
            <v>0.43609999999999999</v>
          </cell>
          <cell r="E1143">
            <v>39933</v>
          </cell>
          <cell r="F1143">
            <v>-7.5199999999999989E-2</v>
          </cell>
          <cell r="G1143">
            <v>-7.5199999999999989E-2</v>
          </cell>
        </row>
        <row r="1144">
          <cell r="A1144">
            <v>39940</v>
          </cell>
          <cell r="B1144">
            <v>0.44090000000000001</v>
          </cell>
          <cell r="C1144">
            <v>0.2258</v>
          </cell>
          <cell r="D1144">
            <v>0.33329999999999999</v>
          </cell>
          <cell r="E1144">
            <v>39940</v>
          </cell>
          <cell r="F1144">
            <v>0.10760000000000003</v>
          </cell>
          <cell r="G1144">
            <v>0.10760000000000003</v>
          </cell>
        </row>
        <row r="1145">
          <cell r="A1145">
            <v>39947</v>
          </cell>
          <cell r="B1145">
            <v>0.43809999999999999</v>
          </cell>
          <cell r="C1145">
            <v>0.20949999999999999</v>
          </cell>
          <cell r="D1145">
            <v>0.35239999999999999</v>
          </cell>
          <cell r="E1145">
            <v>39947</v>
          </cell>
          <cell r="F1145">
            <v>8.5699999999999998E-2</v>
          </cell>
          <cell r="G1145">
            <v>8.5699999999999998E-2</v>
          </cell>
        </row>
        <row r="1146">
          <cell r="A1146">
            <v>39954</v>
          </cell>
          <cell r="B1146">
            <v>0.3372</v>
          </cell>
          <cell r="C1146">
            <v>0.20930000000000001</v>
          </cell>
          <cell r="D1146">
            <v>0.45350000000000001</v>
          </cell>
          <cell r="E1146">
            <v>39954</v>
          </cell>
          <cell r="F1146">
            <v>-0.11630000000000001</v>
          </cell>
          <cell r="G1146">
            <v>-0.11630000000000001</v>
          </cell>
        </row>
        <row r="1147">
          <cell r="A1147">
            <v>39961</v>
          </cell>
          <cell r="B1147">
            <v>0.4037</v>
          </cell>
          <cell r="C1147">
            <v>0.1101</v>
          </cell>
          <cell r="D1147">
            <v>0.48620000000000002</v>
          </cell>
          <cell r="E1147">
            <v>39961</v>
          </cell>
          <cell r="F1147">
            <v>-8.2500000000000018E-2</v>
          </cell>
          <cell r="G1147">
            <v>-8.2500000000000018E-2</v>
          </cell>
        </row>
        <row r="1148">
          <cell r="A1148">
            <v>39968</v>
          </cell>
          <cell r="B1148">
            <v>0.47560000000000002</v>
          </cell>
          <cell r="C1148">
            <v>0.1585</v>
          </cell>
          <cell r="D1148">
            <v>0.3659</v>
          </cell>
          <cell r="E1148">
            <v>39968</v>
          </cell>
          <cell r="F1148">
            <v>0.10970000000000002</v>
          </cell>
          <cell r="G1148">
            <v>0.10970000000000002</v>
          </cell>
        </row>
        <row r="1149">
          <cell r="A1149">
            <v>39975</v>
          </cell>
          <cell r="B1149">
            <v>0.39250000000000002</v>
          </cell>
          <cell r="C1149">
            <v>0.215</v>
          </cell>
          <cell r="D1149">
            <v>0.39250000000000002</v>
          </cell>
          <cell r="E1149">
            <v>39975</v>
          </cell>
          <cell r="F1149">
            <v>0</v>
          </cell>
          <cell r="G1149">
            <v>0</v>
          </cell>
        </row>
        <row r="1150">
          <cell r="A1150">
            <v>39982</v>
          </cell>
          <cell r="B1150">
            <v>0.33329999999999999</v>
          </cell>
          <cell r="C1150">
            <v>0.2024</v>
          </cell>
          <cell r="D1150">
            <v>0.46429999999999999</v>
          </cell>
          <cell r="E1150">
            <v>39982</v>
          </cell>
          <cell r="F1150">
            <v>-0.13100000000000001</v>
          </cell>
          <cell r="G1150">
            <v>-0.13100000000000001</v>
          </cell>
        </row>
        <row r="1151">
          <cell r="A1151">
            <v>39989</v>
          </cell>
          <cell r="B1151">
            <v>0.28000000000000003</v>
          </cell>
          <cell r="C1151">
            <v>0.23200000000000001</v>
          </cell>
          <cell r="D1151">
            <v>0.48799999999999999</v>
          </cell>
          <cell r="E1151">
            <v>39989</v>
          </cell>
          <cell r="F1151">
            <v>-0.20799999999999996</v>
          </cell>
          <cell r="G1151">
            <v>-0.20799999999999996</v>
          </cell>
        </row>
        <row r="1152">
          <cell r="A1152">
            <v>39996</v>
          </cell>
          <cell r="B1152">
            <v>0.37840000000000001</v>
          </cell>
          <cell r="C1152">
            <v>0.1757</v>
          </cell>
          <cell r="D1152">
            <v>0.44590000000000002</v>
          </cell>
          <cell r="E1152">
            <v>39996</v>
          </cell>
          <cell r="F1152">
            <v>-6.7500000000000004E-2</v>
          </cell>
          <cell r="G1152">
            <v>-6.7500000000000004E-2</v>
          </cell>
        </row>
        <row r="1153">
          <cell r="A1153">
            <v>40003</v>
          </cell>
          <cell r="B1153">
            <v>0.27910000000000001</v>
          </cell>
          <cell r="C1153">
            <v>0.1744</v>
          </cell>
          <cell r="D1153">
            <v>0.54649999999999999</v>
          </cell>
          <cell r="E1153">
            <v>40003</v>
          </cell>
          <cell r="F1153">
            <v>-0.26739999999999997</v>
          </cell>
          <cell r="G1153">
            <v>-0.26739999999999997</v>
          </cell>
        </row>
        <row r="1154">
          <cell r="A1154">
            <v>40010</v>
          </cell>
          <cell r="B1154">
            <v>0.2868</v>
          </cell>
          <cell r="C1154">
            <v>0.24260000000000001</v>
          </cell>
          <cell r="D1154">
            <v>0.47060000000000002</v>
          </cell>
          <cell r="E1154">
            <v>40010</v>
          </cell>
          <cell r="F1154">
            <v>-0.18380000000000002</v>
          </cell>
          <cell r="G1154">
            <v>-0.18380000000000002</v>
          </cell>
        </row>
        <row r="1155">
          <cell r="A1155">
            <v>40017</v>
          </cell>
          <cell r="B1155">
            <v>0.376</v>
          </cell>
          <cell r="C1155">
            <v>0.2</v>
          </cell>
          <cell r="D1155">
            <v>0.42399999999999999</v>
          </cell>
          <cell r="E1155">
            <v>40017</v>
          </cell>
          <cell r="F1155">
            <v>-4.7999999999999987E-2</v>
          </cell>
          <cell r="G1155">
            <v>-4.7999999999999987E-2</v>
          </cell>
        </row>
        <row r="1156">
          <cell r="A1156">
            <v>40024</v>
          </cell>
          <cell r="B1156">
            <v>0.47670000000000001</v>
          </cell>
          <cell r="C1156">
            <v>0.20930000000000001</v>
          </cell>
          <cell r="D1156">
            <v>0.314</v>
          </cell>
          <cell r="E1156">
            <v>40024</v>
          </cell>
          <cell r="F1156">
            <v>0.16270000000000001</v>
          </cell>
          <cell r="G1156">
            <v>0.16270000000000001</v>
          </cell>
        </row>
        <row r="1157">
          <cell r="A1157">
            <v>40031</v>
          </cell>
          <cell r="B1157">
            <v>0.5</v>
          </cell>
          <cell r="C1157">
            <v>0.1484</v>
          </cell>
          <cell r="D1157">
            <v>0.35160000000000002</v>
          </cell>
          <cell r="E1157">
            <v>40031</v>
          </cell>
          <cell r="F1157">
            <v>0.14839999999999998</v>
          </cell>
          <cell r="G1157">
            <v>0.14839999999999998</v>
          </cell>
        </row>
        <row r="1158">
          <cell r="A1158">
            <v>40038</v>
          </cell>
          <cell r="B1158">
            <v>0.51</v>
          </cell>
          <cell r="C1158">
            <v>0.16</v>
          </cell>
          <cell r="D1158">
            <v>0.33</v>
          </cell>
          <cell r="E1158">
            <v>40038</v>
          </cell>
          <cell r="F1158">
            <v>0.18</v>
          </cell>
          <cell r="G1158">
            <v>0.18</v>
          </cell>
        </row>
        <row r="1159">
          <cell r="A1159">
            <v>40045</v>
          </cell>
          <cell r="B1159">
            <v>0.3407</v>
          </cell>
          <cell r="C1159">
            <v>0.25929999999999997</v>
          </cell>
          <cell r="D1159">
            <v>0.4</v>
          </cell>
          <cell r="E1159">
            <v>40045</v>
          </cell>
          <cell r="F1159">
            <v>-5.9300000000000019E-2</v>
          </cell>
          <cell r="G1159">
            <v>-5.9300000000000019E-2</v>
          </cell>
        </row>
        <row r="1160">
          <cell r="A1160">
            <v>40052</v>
          </cell>
          <cell r="B1160">
            <v>0.33979999999999999</v>
          </cell>
          <cell r="C1160">
            <v>0.17480000000000001</v>
          </cell>
          <cell r="D1160">
            <v>0.4854</v>
          </cell>
          <cell r="E1160">
            <v>40052</v>
          </cell>
          <cell r="F1160">
            <v>-0.14560000000000001</v>
          </cell>
          <cell r="G1160">
            <v>-0.14560000000000001</v>
          </cell>
        </row>
        <row r="1161">
          <cell r="A1161">
            <v>40059</v>
          </cell>
          <cell r="B1161">
            <v>0.37969999999999998</v>
          </cell>
          <cell r="C1161">
            <v>0.24049999999999999</v>
          </cell>
          <cell r="D1161">
            <v>0.37969999999999998</v>
          </cell>
          <cell r="E1161">
            <v>40059</v>
          </cell>
          <cell r="F1161">
            <v>0</v>
          </cell>
          <cell r="G1161">
            <v>0</v>
          </cell>
        </row>
        <row r="1162">
          <cell r="A1162">
            <v>40066</v>
          </cell>
          <cell r="B1162">
            <v>0.37330000000000002</v>
          </cell>
          <cell r="C1162">
            <v>0.1867</v>
          </cell>
          <cell r="D1162">
            <v>0.44</v>
          </cell>
          <cell r="E1162">
            <v>40066</v>
          </cell>
          <cell r="F1162">
            <v>-6.6699999999999982E-2</v>
          </cell>
          <cell r="G1162">
            <v>-6.6699999999999982E-2</v>
          </cell>
        </row>
        <row r="1163">
          <cell r="A1163">
            <v>40073</v>
          </cell>
          <cell r="B1163">
            <v>0.4214</v>
          </cell>
          <cell r="C1163">
            <v>0.17860000000000001</v>
          </cell>
          <cell r="D1163">
            <v>0.4</v>
          </cell>
          <cell r="E1163">
            <v>40073</v>
          </cell>
          <cell r="F1163">
            <v>2.1399999999999975E-2</v>
          </cell>
          <cell r="G1163">
            <v>2.1399999999999975E-2</v>
          </cell>
        </row>
        <row r="1164">
          <cell r="A1164">
            <v>40080</v>
          </cell>
          <cell r="B1164">
            <v>0.39090000000000003</v>
          </cell>
          <cell r="C1164">
            <v>0.1636</v>
          </cell>
          <cell r="D1164">
            <v>0.44550000000000001</v>
          </cell>
          <cell r="E1164">
            <v>40080</v>
          </cell>
          <cell r="F1164">
            <v>-5.4599999999999982E-2</v>
          </cell>
          <cell r="G1164">
            <v>-5.4599999999999982E-2</v>
          </cell>
        </row>
        <row r="1165">
          <cell r="A1165">
            <v>40087</v>
          </cell>
          <cell r="B1165">
            <v>0.4355</v>
          </cell>
          <cell r="C1165">
            <v>0.2097</v>
          </cell>
          <cell r="D1165">
            <v>0.3548</v>
          </cell>
          <cell r="E1165">
            <v>40087</v>
          </cell>
          <cell r="F1165">
            <v>8.0699999999999994E-2</v>
          </cell>
          <cell r="G1165">
            <v>8.0699999999999994E-2</v>
          </cell>
        </row>
        <row r="1166">
          <cell r="A1166">
            <v>40094</v>
          </cell>
          <cell r="B1166">
            <v>0.35089999999999999</v>
          </cell>
          <cell r="C1166">
            <v>0.23680000000000001</v>
          </cell>
          <cell r="D1166">
            <v>0.4123</v>
          </cell>
          <cell r="E1166">
            <v>40094</v>
          </cell>
          <cell r="F1166">
            <v>-6.140000000000001E-2</v>
          </cell>
          <cell r="G1166">
            <v>-6.140000000000001E-2</v>
          </cell>
        </row>
        <row r="1167">
          <cell r="A1167">
            <v>40101</v>
          </cell>
          <cell r="B1167">
            <v>0.47299999999999998</v>
          </cell>
          <cell r="C1167">
            <v>0.18920000000000001</v>
          </cell>
          <cell r="D1167">
            <v>0.33779999999999999</v>
          </cell>
          <cell r="E1167">
            <v>40101</v>
          </cell>
          <cell r="F1167">
            <v>0.13519999999999999</v>
          </cell>
          <cell r="G1167">
            <v>0.13519999999999999</v>
          </cell>
        </row>
        <row r="1168">
          <cell r="A1168">
            <v>40108</v>
          </cell>
          <cell r="B1168">
            <v>0.40479999999999999</v>
          </cell>
          <cell r="C1168">
            <v>0.23810000000000001</v>
          </cell>
          <cell r="D1168">
            <v>0.35709999999999997</v>
          </cell>
          <cell r="E1168">
            <v>40108</v>
          </cell>
          <cell r="F1168">
            <v>4.770000000000002E-2</v>
          </cell>
          <cell r="G1168">
            <v>4.770000000000002E-2</v>
          </cell>
        </row>
        <row r="1169">
          <cell r="A1169">
            <v>40115</v>
          </cell>
          <cell r="B1169">
            <v>0.33650000000000002</v>
          </cell>
          <cell r="C1169">
            <v>0.2404</v>
          </cell>
          <cell r="D1169">
            <v>0.42309999999999998</v>
          </cell>
          <cell r="E1169">
            <v>40115</v>
          </cell>
          <cell r="F1169">
            <v>-8.6599999999999955E-2</v>
          </cell>
          <cell r="G1169">
            <v>-8.6599999999999955E-2</v>
          </cell>
        </row>
        <row r="1170">
          <cell r="A1170">
            <v>40122</v>
          </cell>
          <cell r="B1170">
            <v>0.22220000000000001</v>
          </cell>
          <cell r="C1170">
            <v>0.22220000000000001</v>
          </cell>
          <cell r="D1170">
            <v>0.55559999999999998</v>
          </cell>
          <cell r="E1170">
            <v>40122</v>
          </cell>
          <cell r="F1170">
            <v>-0.33339999999999997</v>
          </cell>
          <cell r="G1170">
            <v>-0.33339999999999997</v>
          </cell>
        </row>
        <row r="1171">
          <cell r="A1171">
            <v>40129</v>
          </cell>
          <cell r="B1171">
            <v>0.38600000000000001</v>
          </cell>
          <cell r="C1171">
            <v>0.22800000000000001</v>
          </cell>
          <cell r="D1171">
            <v>0.38600000000000001</v>
          </cell>
          <cell r="E1171">
            <v>40129</v>
          </cell>
          <cell r="F1171">
            <v>0</v>
          </cell>
          <cell r="G1171">
            <v>0</v>
          </cell>
        </row>
        <row r="1172">
          <cell r="A1172">
            <v>40136</v>
          </cell>
          <cell r="B1172">
            <v>0.42730000000000001</v>
          </cell>
          <cell r="C1172">
            <v>0.2545</v>
          </cell>
          <cell r="D1172">
            <v>0.31819999999999998</v>
          </cell>
          <cell r="E1172">
            <v>40136</v>
          </cell>
          <cell r="F1172">
            <v>0.10910000000000003</v>
          </cell>
          <cell r="G1172">
            <v>0.10910000000000003</v>
          </cell>
        </row>
        <row r="1173">
          <cell r="A1173">
            <v>40143</v>
          </cell>
          <cell r="B1173">
            <v>0.41660000000000003</v>
          </cell>
          <cell r="C1173">
            <v>0.1666</v>
          </cell>
          <cell r="D1173">
            <v>0.41660000000000003</v>
          </cell>
          <cell r="E1173">
            <v>40143</v>
          </cell>
          <cell r="F1173">
            <v>0</v>
          </cell>
          <cell r="G1173">
            <v>0</v>
          </cell>
        </row>
        <row r="1174">
          <cell r="A1174">
            <v>40150</v>
          </cell>
          <cell r="B1174">
            <v>0.4158</v>
          </cell>
          <cell r="C1174">
            <v>0.2475</v>
          </cell>
          <cell r="D1174">
            <v>0.33660000000000001</v>
          </cell>
          <cell r="E1174">
            <v>40150</v>
          </cell>
          <cell r="F1174">
            <v>7.9199999999999993E-2</v>
          </cell>
          <cell r="G1174">
            <v>7.9199999999999993E-2</v>
          </cell>
        </row>
        <row r="1175">
          <cell r="A1175">
            <v>40157</v>
          </cell>
          <cell r="B1175">
            <v>0.42680000000000001</v>
          </cell>
          <cell r="C1175">
            <v>0.2195</v>
          </cell>
          <cell r="D1175">
            <v>0.35370000000000001</v>
          </cell>
          <cell r="E1175">
            <v>40157</v>
          </cell>
          <cell r="F1175">
            <v>7.3099999999999998E-2</v>
          </cell>
          <cell r="G1175">
            <v>7.3099999999999998E-2</v>
          </cell>
        </row>
        <row r="1176">
          <cell r="A1176">
            <v>40164</v>
          </cell>
          <cell r="B1176">
            <v>0.42109999999999997</v>
          </cell>
          <cell r="C1176">
            <v>0.29470000000000002</v>
          </cell>
          <cell r="D1176">
            <v>0.28420000000000001</v>
          </cell>
          <cell r="E1176">
            <v>40164</v>
          </cell>
          <cell r="F1176">
            <v>0.13689999999999997</v>
          </cell>
          <cell r="G1176">
            <v>0.13689999999999997</v>
          </cell>
        </row>
        <row r="1177">
          <cell r="A1177">
            <v>40171</v>
          </cell>
          <cell r="B1177">
            <v>0.37680000000000002</v>
          </cell>
          <cell r="C1177">
            <v>0.24640000000000001</v>
          </cell>
          <cell r="D1177">
            <v>0.37680000000000002</v>
          </cell>
          <cell r="E1177">
            <v>40171</v>
          </cell>
          <cell r="F1177">
            <v>0</v>
          </cell>
          <cell r="G1177">
            <v>0</v>
          </cell>
        </row>
        <row r="1178">
          <cell r="A1178">
            <v>40178</v>
          </cell>
          <cell r="B1178">
            <v>0.49180000000000001</v>
          </cell>
          <cell r="C1178">
            <v>0.2787</v>
          </cell>
          <cell r="D1178">
            <v>0.22950000000000001</v>
          </cell>
          <cell r="E1178">
            <v>40178</v>
          </cell>
          <cell r="F1178">
            <v>0.26229999999999998</v>
          </cell>
          <cell r="G1178">
            <v>0.26229999999999998</v>
          </cell>
        </row>
        <row r="1179">
          <cell r="A1179">
            <v>40185</v>
          </cell>
          <cell r="B1179">
            <v>0.41</v>
          </cell>
          <cell r="C1179">
            <v>0.33</v>
          </cell>
          <cell r="D1179">
            <v>0.26</v>
          </cell>
          <cell r="E1179">
            <v>40185</v>
          </cell>
          <cell r="F1179">
            <v>0.14999999999999997</v>
          </cell>
          <cell r="G1179">
            <v>0.14999999999999997</v>
          </cell>
        </row>
        <row r="1180">
          <cell r="A1180">
            <v>40192</v>
          </cell>
          <cell r="B1180">
            <v>0.47439999999999999</v>
          </cell>
          <cell r="C1180">
            <v>0.25640000000000002</v>
          </cell>
          <cell r="D1180">
            <v>0.26919999999999999</v>
          </cell>
          <cell r="E1180">
            <v>40192</v>
          </cell>
          <cell r="F1180">
            <v>0.20519999999999999</v>
          </cell>
          <cell r="G1180">
            <v>0.20519999999999999</v>
          </cell>
        </row>
        <row r="1181">
          <cell r="A1181">
            <v>40199</v>
          </cell>
          <cell r="B1181">
            <v>0.4</v>
          </cell>
          <cell r="C1181">
            <v>0.25259999999999999</v>
          </cell>
          <cell r="D1181">
            <v>0.34739999999999999</v>
          </cell>
          <cell r="E1181">
            <v>40199</v>
          </cell>
          <cell r="F1181">
            <v>5.2600000000000036E-2</v>
          </cell>
          <cell r="G1181">
            <v>5.2600000000000036E-2</v>
          </cell>
        </row>
        <row r="1182">
          <cell r="A1182">
            <v>40206</v>
          </cell>
          <cell r="B1182">
            <v>0.35</v>
          </cell>
          <cell r="C1182">
            <v>0.2833</v>
          </cell>
          <cell r="D1182">
            <v>0.36670000000000003</v>
          </cell>
          <cell r="E1182">
            <v>40206</v>
          </cell>
          <cell r="F1182">
            <v>-1.6700000000000048E-2</v>
          </cell>
          <cell r="G1182">
            <v>-1.6700000000000048E-2</v>
          </cell>
        </row>
        <row r="1183">
          <cell r="A1183">
            <v>40213</v>
          </cell>
          <cell r="B1183">
            <v>0.2923</v>
          </cell>
          <cell r="C1183">
            <v>0.27689999999999998</v>
          </cell>
          <cell r="D1183">
            <v>0.43080000000000002</v>
          </cell>
          <cell r="E1183">
            <v>40213</v>
          </cell>
          <cell r="F1183">
            <v>-0.13850000000000001</v>
          </cell>
          <cell r="G1183">
            <v>-0.13850000000000001</v>
          </cell>
        </row>
        <row r="1184">
          <cell r="A1184">
            <v>40220</v>
          </cell>
          <cell r="B1184">
            <v>0.36749999999999999</v>
          </cell>
          <cell r="C1184">
            <v>0.2137</v>
          </cell>
          <cell r="D1184">
            <v>0.41880000000000001</v>
          </cell>
          <cell r="E1184">
            <v>40220</v>
          </cell>
          <cell r="F1184">
            <v>-5.1300000000000012E-2</v>
          </cell>
          <cell r="G1184">
            <v>-5.1300000000000012E-2</v>
          </cell>
        </row>
        <row r="1185">
          <cell r="A1185">
            <v>40227</v>
          </cell>
          <cell r="B1185">
            <v>0.35849999999999999</v>
          </cell>
          <cell r="C1185">
            <v>0.2893</v>
          </cell>
          <cell r="D1185">
            <v>0.35220000000000001</v>
          </cell>
          <cell r="E1185">
            <v>40227</v>
          </cell>
          <cell r="F1185">
            <v>6.2999999999999723E-3</v>
          </cell>
          <cell r="G1185">
            <v>6.2999999999999723E-3</v>
          </cell>
        </row>
        <row r="1186">
          <cell r="A1186">
            <v>40234</v>
          </cell>
          <cell r="B1186">
            <v>0.34889999999999999</v>
          </cell>
          <cell r="C1186">
            <v>0.35570000000000002</v>
          </cell>
          <cell r="D1186">
            <v>0.29530000000000001</v>
          </cell>
          <cell r="E1186">
            <v>40234</v>
          </cell>
          <cell r="F1186">
            <v>5.3599999999999981E-2</v>
          </cell>
          <cell r="G1186">
            <v>5.3599999999999981E-2</v>
          </cell>
        </row>
        <row r="1187">
          <cell r="A1187">
            <v>40241</v>
          </cell>
          <cell r="B1187">
            <v>0.35859999999999997</v>
          </cell>
          <cell r="C1187">
            <v>0.37930000000000003</v>
          </cell>
          <cell r="D1187">
            <v>0.2621</v>
          </cell>
          <cell r="E1187">
            <v>40241</v>
          </cell>
          <cell r="F1187">
            <v>9.6499999999999975E-2</v>
          </cell>
          <cell r="G1187">
            <v>9.6499999999999975E-2</v>
          </cell>
        </row>
        <row r="1188">
          <cell r="A1188">
            <v>40248</v>
          </cell>
          <cell r="B1188">
            <v>0.45290000000000002</v>
          </cell>
          <cell r="C1188">
            <v>0.29409999999999997</v>
          </cell>
          <cell r="D1188">
            <v>0.25290000000000001</v>
          </cell>
          <cell r="E1188">
            <v>40248</v>
          </cell>
          <cell r="F1188">
            <v>0.2</v>
          </cell>
          <cell r="G1188">
            <v>0.2</v>
          </cell>
        </row>
        <row r="1189">
          <cell r="A1189">
            <v>40255</v>
          </cell>
          <cell r="B1189">
            <v>0.35370000000000001</v>
          </cell>
          <cell r="C1189">
            <v>0.34760000000000002</v>
          </cell>
          <cell r="D1189">
            <v>0.29880000000000001</v>
          </cell>
          <cell r="E1189">
            <v>40255</v>
          </cell>
          <cell r="F1189">
            <v>5.4900000000000004E-2</v>
          </cell>
          <cell r="G1189">
            <v>5.4900000000000004E-2</v>
          </cell>
        </row>
        <row r="1190">
          <cell r="A1190">
            <v>40262</v>
          </cell>
          <cell r="B1190">
            <v>0.32390000000000002</v>
          </cell>
          <cell r="C1190">
            <v>0.32950000000000002</v>
          </cell>
          <cell r="D1190">
            <v>0.34660000000000002</v>
          </cell>
          <cell r="E1190">
            <v>40262</v>
          </cell>
          <cell r="F1190">
            <v>-2.2699999999999998E-2</v>
          </cell>
          <cell r="G1190">
            <v>-2.2699999999999998E-2</v>
          </cell>
        </row>
        <row r="1191">
          <cell r="A1191">
            <v>40269</v>
          </cell>
          <cell r="B1191">
            <v>0.41299999999999998</v>
          </cell>
          <cell r="C1191">
            <v>0.27539999999999998</v>
          </cell>
          <cell r="D1191">
            <v>0.31159999999999999</v>
          </cell>
          <cell r="E1191">
            <v>40269</v>
          </cell>
          <cell r="F1191">
            <v>0.10139999999999999</v>
          </cell>
          <cell r="G1191">
            <v>0.10139999999999999</v>
          </cell>
        </row>
        <row r="1192">
          <cell r="A1192">
            <v>40276</v>
          </cell>
          <cell r="B1192">
            <v>0.42859999999999998</v>
          </cell>
          <cell r="C1192">
            <v>0.26790000000000003</v>
          </cell>
          <cell r="D1192">
            <v>0.30359999999999998</v>
          </cell>
          <cell r="E1192">
            <v>40276</v>
          </cell>
          <cell r="F1192">
            <v>0.125</v>
          </cell>
          <cell r="G1192">
            <v>0.125</v>
          </cell>
        </row>
        <row r="1193">
          <cell r="A1193">
            <v>40283</v>
          </cell>
          <cell r="B1193">
            <v>0.48480000000000001</v>
          </cell>
          <cell r="C1193">
            <v>0.21820000000000001</v>
          </cell>
          <cell r="D1193">
            <v>0.29699999999999999</v>
          </cell>
          <cell r="E1193">
            <v>40283</v>
          </cell>
          <cell r="F1193">
            <v>0.18780000000000002</v>
          </cell>
          <cell r="G1193">
            <v>0.18780000000000002</v>
          </cell>
        </row>
        <row r="1194">
          <cell r="A1194">
            <v>40290</v>
          </cell>
          <cell r="B1194">
            <v>0.38119999999999998</v>
          </cell>
          <cell r="C1194">
            <v>0.2762</v>
          </cell>
          <cell r="D1194">
            <v>0.34250000000000003</v>
          </cell>
          <cell r="E1194">
            <v>40290</v>
          </cell>
          <cell r="F1194">
            <v>3.8699999999999957E-2</v>
          </cell>
          <cell r="G1194">
            <v>3.8699999999999957E-2</v>
          </cell>
        </row>
        <row r="1195">
          <cell r="A1195">
            <v>40297</v>
          </cell>
          <cell r="B1195">
            <v>0.41360000000000002</v>
          </cell>
          <cell r="C1195">
            <v>0.3</v>
          </cell>
          <cell r="D1195">
            <v>0.28639999999999999</v>
          </cell>
          <cell r="E1195">
            <v>40297</v>
          </cell>
          <cell r="F1195">
            <v>0.12720000000000004</v>
          </cell>
          <cell r="G1195">
            <v>0.12720000000000004</v>
          </cell>
        </row>
        <row r="1196">
          <cell r="A1196">
            <v>40304</v>
          </cell>
          <cell r="B1196">
            <v>0.39129999999999998</v>
          </cell>
          <cell r="C1196">
            <v>0.32300000000000001</v>
          </cell>
          <cell r="D1196">
            <v>0.28570000000000001</v>
          </cell>
          <cell r="E1196">
            <v>40304</v>
          </cell>
          <cell r="F1196">
            <v>0.10559999999999997</v>
          </cell>
          <cell r="G1196">
            <v>0.10559999999999997</v>
          </cell>
        </row>
        <row r="1197">
          <cell r="A1197">
            <v>40311</v>
          </cell>
          <cell r="B1197">
            <v>0.36599999999999999</v>
          </cell>
          <cell r="C1197">
            <v>0.26800000000000002</v>
          </cell>
          <cell r="D1197">
            <v>0.36599999999999999</v>
          </cell>
          <cell r="E1197">
            <v>40311</v>
          </cell>
          <cell r="F1197">
            <v>0</v>
          </cell>
          <cell r="G1197">
            <v>0</v>
          </cell>
        </row>
        <row r="1198">
          <cell r="A1198">
            <v>40318</v>
          </cell>
          <cell r="B1198">
            <v>0.41299999999999998</v>
          </cell>
          <cell r="C1198">
            <v>0.25</v>
          </cell>
          <cell r="D1198">
            <v>0.33700000000000002</v>
          </cell>
          <cell r="E1198">
            <v>40318</v>
          </cell>
          <cell r="F1198">
            <v>7.5999999999999956E-2</v>
          </cell>
          <cell r="G1198">
            <v>7.5999999999999956E-2</v>
          </cell>
        </row>
        <row r="1199">
          <cell r="A1199">
            <v>40325</v>
          </cell>
          <cell r="B1199">
            <v>0.29830000000000001</v>
          </cell>
          <cell r="C1199">
            <v>0.193</v>
          </cell>
          <cell r="D1199">
            <v>0.50880000000000003</v>
          </cell>
          <cell r="E1199">
            <v>40325</v>
          </cell>
          <cell r="F1199">
            <v>-0.21050000000000002</v>
          </cell>
          <cell r="G1199">
            <v>-0.21050000000000002</v>
          </cell>
        </row>
        <row r="1200">
          <cell r="A1200">
            <v>40332</v>
          </cell>
          <cell r="B1200">
            <v>0.37090000000000001</v>
          </cell>
          <cell r="C1200">
            <v>0.22070000000000001</v>
          </cell>
          <cell r="D1200">
            <v>0.40849999999999997</v>
          </cell>
          <cell r="E1200">
            <v>40332</v>
          </cell>
          <cell r="F1200">
            <v>-3.7599999999999967E-2</v>
          </cell>
          <cell r="G1200">
            <v>-3.7599999999999967E-2</v>
          </cell>
        </row>
        <row r="1201">
          <cell r="A1201">
            <v>40339</v>
          </cell>
          <cell r="B1201">
            <v>0.3448</v>
          </cell>
          <cell r="C1201">
            <v>0.22409999999999999</v>
          </cell>
          <cell r="D1201">
            <v>0.43099999999999999</v>
          </cell>
          <cell r="E1201">
            <v>40339</v>
          </cell>
          <cell r="F1201">
            <v>-8.6199999999999999E-2</v>
          </cell>
          <cell r="G1201">
            <v>-8.6199999999999999E-2</v>
          </cell>
        </row>
        <row r="1202">
          <cell r="A1202">
            <v>40346</v>
          </cell>
          <cell r="B1202">
            <v>0.42449999999999999</v>
          </cell>
          <cell r="C1202">
            <v>0.26889999999999997</v>
          </cell>
          <cell r="D1202">
            <v>0.30659999999999998</v>
          </cell>
          <cell r="E1202">
            <v>40346</v>
          </cell>
          <cell r="F1202">
            <v>0.1179</v>
          </cell>
          <cell r="G1202">
            <v>0.1179</v>
          </cell>
        </row>
        <row r="1203">
          <cell r="A1203">
            <v>40353</v>
          </cell>
          <cell r="B1203">
            <v>0.34460000000000002</v>
          </cell>
          <cell r="C1203">
            <v>0.33110000000000001</v>
          </cell>
          <cell r="D1203">
            <v>0.32429999999999998</v>
          </cell>
          <cell r="E1203">
            <v>40353</v>
          </cell>
          <cell r="F1203">
            <v>2.030000000000004E-2</v>
          </cell>
          <cell r="G1203">
            <v>2.030000000000004E-2</v>
          </cell>
        </row>
        <row r="1204">
          <cell r="A1204">
            <v>40360</v>
          </cell>
          <cell r="B1204">
            <v>0.24679999999999999</v>
          </cell>
          <cell r="C1204">
            <v>0.33329999999999999</v>
          </cell>
          <cell r="D1204">
            <v>0.4199</v>
          </cell>
          <cell r="E1204">
            <v>40360</v>
          </cell>
          <cell r="F1204">
            <v>-0.1731</v>
          </cell>
          <cell r="G1204">
            <v>-0.1731</v>
          </cell>
        </row>
        <row r="1205">
          <cell r="A1205">
            <v>40367</v>
          </cell>
          <cell r="B1205">
            <v>0.2094</v>
          </cell>
          <cell r="C1205">
            <v>0.21990000000000001</v>
          </cell>
          <cell r="D1205">
            <v>0.57069999999999999</v>
          </cell>
          <cell r="E1205">
            <v>40367</v>
          </cell>
          <cell r="F1205">
            <v>-0.36129999999999995</v>
          </cell>
          <cell r="G1205">
            <v>-0.36129999999999995</v>
          </cell>
        </row>
        <row r="1206">
          <cell r="A1206">
            <v>40374</v>
          </cell>
          <cell r="B1206">
            <v>0.39369999999999999</v>
          </cell>
          <cell r="C1206">
            <v>0.22839999999999999</v>
          </cell>
          <cell r="D1206">
            <v>0.378</v>
          </cell>
          <cell r="E1206">
            <v>40374</v>
          </cell>
          <cell r="F1206">
            <v>1.5699999999999992E-2</v>
          </cell>
          <cell r="G1206">
            <v>1.5699999999999992E-2</v>
          </cell>
        </row>
        <row r="1207">
          <cell r="A1207">
            <v>40381</v>
          </cell>
          <cell r="B1207">
            <v>0.3216</v>
          </cell>
          <cell r="C1207">
            <v>0.2281</v>
          </cell>
          <cell r="D1207">
            <v>0.45029999999999998</v>
          </cell>
          <cell r="E1207">
            <v>40381</v>
          </cell>
          <cell r="F1207">
            <v>-0.12869999999999998</v>
          </cell>
          <cell r="G1207">
            <v>-0.12869999999999998</v>
          </cell>
        </row>
        <row r="1208">
          <cell r="A1208">
            <v>40388</v>
          </cell>
          <cell r="B1208">
            <v>0.4</v>
          </cell>
          <cell r="C1208">
            <v>0.26669999999999999</v>
          </cell>
          <cell r="D1208">
            <v>0.33329999999999999</v>
          </cell>
          <cell r="E1208">
            <v>40388</v>
          </cell>
          <cell r="F1208">
            <v>6.6700000000000037E-2</v>
          </cell>
          <cell r="G1208">
            <v>6.6700000000000037E-2</v>
          </cell>
        </row>
        <row r="1209">
          <cell r="A1209">
            <v>40395</v>
          </cell>
          <cell r="B1209">
            <v>0.3039</v>
          </cell>
          <cell r="C1209">
            <v>0.31369999999999998</v>
          </cell>
          <cell r="D1209">
            <v>0.38240000000000002</v>
          </cell>
          <cell r="E1209">
            <v>40395</v>
          </cell>
          <cell r="F1209">
            <v>-7.8500000000000014E-2</v>
          </cell>
          <cell r="G1209">
            <v>-7.8500000000000014E-2</v>
          </cell>
        </row>
        <row r="1210">
          <cell r="A1210">
            <v>40402</v>
          </cell>
          <cell r="B1210">
            <v>0.39760000000000001</v>
          </cell>
          <cell r="C1210">
            <v>0.30120000000000002</v>
          </cell>
          <cell r="D1210">
            <v>0.30120000000000002</v>
          </cell>
          <cell r="E1210">
            <v>40402</v>
          </cell>
          <cell r="F1210">
            <v>9.6399999999999986E-2</v>
          </cell>
          <cell r="G1210">
            <v>9.6399999999999986E-2</v>
          </cell>
        </row>
        <row r="1211">
          <cell r="A1211">
            <v>40409</v>
          </cell>
          <cell r="B1211">
            <v>0.30109999999999998</v>
          </cell>
          <cell r="C1211">
            <v>0.2742</v>
          </cell>
          <cell r="D1211">
            <v>0.42470000000000002</v>
          </cell>
          <cell r="E1211">
            <v>40409</v>
          </cell>
          <cell r="F1211">
            <v>-0.12360000000000004</v>
          </cell>
          <cell r="G1211">
            <v>-0.12360000000000004</v>
          </cell>
        </row>
        <row r="1212">
          <cell r="A1212">
            <v>40416</v>
          </cell>
          <cell r="B1212">
            <v>0.2074</v>
          </cell>
          <cell r="C1212">
            <v>0.2979</v>
          </cell>
          <cell r="D1212">
            <v>0.49469999999999997</v>
          </cell>
          <cell r="E1212">
            <v>40416</v>
          </cell>
          <cell r="F1212">
            <v>-0.2873</v>
          </cell>
          <cell r="G1212">
            <v>-0.2873</v>
          </cell>
        </row>
        <row r="1213">
          <cell r="A1213">
            <v>40423</v>
          </cell>
          <cell r="B1213">
            <v>0.308</v>
          </cell>
          <cell r="C1213">
            <v>0.27</v>
          </cell>
          <cell r="D1213">
            <v>0.42209999999999998</v>
          </cell>
          <cell r="E1213">
            <v>40423</v>
          </cell>
          <cell r="F1213">
            <v>-0.11409999999999998</v>
          </cell>
          <cell r="G1213">
            <v>-0.11409999999999998</v>
          </cell>
        </row>
        <row r="1214">
          <cell r="A1214">
            <v>40430</v>
          </cell>
          <cell r="B1214">
            <v>0.43869999999999998</v>
          </cell>
          <cell r="C1214">
            <v>0.24510000000000001</v>
          </cell>
          <cell r="D1214">
            <v>0.31609999999999999</v>
          </cell>
          <cell r="E1214">
            <v>40430</v>
          </cell>
          <cell r="F1214">
            <v>0.12259999999999999</v>
          </cell>
          <cell r="G1214">
            <v>0.12259999999999999</v>
          </cell>
        </row>
        <row r="1215">
          <cell r="A1215">
            <v>40437</v>
          </cell>
          <cell r="B1215">
            <v>0.50890000000000002</v>
          </cell>
          <cell r="C1215">
            <v>0.2485</v>
          </cell>
          <cell r="D1215">
            <v>0.24260000000000001</v>
          </cell>
          <cell r="E1215">
            <v>40437</v>
          </cell>
          <cell r="F1215">
            <v>0.26629999999999998</v>
          </cell>
          <cell r="G1215">
            <v>0.26629999999999998</v>
          </cell>
        </row>
        <row r="1216">
          <cell r="A1216">
            <v>40444</v>
          </cell>
          <cell r="B1216">
            <v>0.44969999999999999</v>
          </cell>
          <cell r="C1216">
            <v>0.29630000000000001</v>
          </cell>
          <cell r="D1216">
            <v>0.254</v>
          </cell>
          <cell r="E1216">
            <v>40444</v>
          </cell>
          <cell r="F1216">
            <v>0.19569999999999999</v>
          </cell>
          <cell r="G1216">
            <v>0.19569999999999999</v>
          </cell>
        </row>
        <row r="1217">
          <cell r="A1217">
            <v>40451</v>
          </cell>
          <cell r="B1217">
            <v>0.42530000000000001</v>
          </cell>
          <cell r="C1217">
            <v>0.2586</v>
          </cell>
          <cell r="D1217">
            <v>0.31609999999999999</v>
          </cell>
          <cell r="E1217">
            <v>40451</v>
          </cell>
          <cell r="F1217">
            <v>0.10920000000000002</v>
          </cell>
          <cell r="G1217">
            <v>0.10920000000000002</v>
          </cell>
        </row>
        <row r="1218">
          <cell r="A1218">
            <v>40458</v>
          </cell>
          <cell r="B1218">
            <v>0.49030000000000001</v>
          </cell>
          <cell r="C1218">
            <v>0.23230000000000001</v>
          </cell>
          <cell r="D1218">
            <v>0.27739999999999998</v>
          </cell>
          <cell r="E1218">
            <v>40458</v>
          </cell>
          <cell r="F1218">
            <v>0.21290000000000003</v>
          </cell>
          <cell r="G1218">
            <v>0.21290000000000003</v>
          </cell>
        </row>
        <row r="1219">
          <cell r="A1219">
            <v>40465</v>
          </cell>
          <cell r="B1219">
            <v>0.47099999999999997</v>
          </cell>
          <cell r="C1219">
            <v>0.26090000000000002</v>
          </cell>
          <cell r="D1219">
            <v>0.2681</v>
          </cell>
          <cell r="E1219">
            <v>40465</v>
          </cell>
          <cell r="F1219">
            <v>0.20289999999999997</v>
          </cell>
          <cell r="G1219">
            <v>0.20289999999999997</v>
          </cell>
        </row>
        <row r="1220">
          <cell r="A1220">
            <v>40472</v>
          </cell>
          <cell r="B1220">
            <v>0.49619999999999997</v>
          </cell>
          <cell r="C1220">
            <v>0.25190000000000001</v>
          </cell>
          <cell r="D1220">
            <v>0.25190000000000001</v>
          </cell>
          <cell r="E1220">
            <v>40472</v>
          </cell>
          <cell r="F1220">
            <v>0.24429999999999996</v>
          </cell>
          <cell r="G1220">
            <v>0.24429999999999996</v>
          </cell>
        </row>
        <row r="1221">
          <cell r="A1221">
            <v>40479</v>
          </cell>
          <cell r="B1221">
            <v>0.51229999999999998</v>
          </cell>
          <cell r="C1221">
            <v>0.27160000000000001</v>
          </cell>
          <cell r="D1221">
            <v>0.216</v>
          </cell>
          <cell r="E1221">
            <v>40479</v>
          </cell>
          <cell r="F1221">
            <v>0.29630000000000001</v>
          </cell>
          <cell r="G1221">
            <v>0.29630000000000001</v>
          </cell>
        </row>
        <row r="1222">
          <cell r="A1222">
            <v>40486</v>
          </cell>
          <cell r="B1222">
            <v>0.48230000000000001</v>
          </cell>
          <cell r="C1222">
            <v>0.21990000000000001</v>
          </cell>
          <cell r="D1222">
            <v>0.2979</v>
          </cell>
          <cell r="E1222">
            <v>40486</v>
          </cell>
          <cell r="F1222">
            <v>0.18440000000000001</v>
          </cell>
          <cell r="G1222">
            <v>0.18440000000000001</v>
          </cell>
        </row>
        <row r="1223">
          <cell r="A1223">
            <v>40493</v>
          </cell>
          <cell r="B1223">
            <v>0.5756</v>
          </cell>
          <cell r="C1223">
            <v>0.13950000000000001</v>
          </cell>
          <cell r="D1223">
            <v>0.28489999999999999</v>
          </cell>
          <cell r="E1223">
            <v>40493</v>
          </cell>
          <cell r="F1223">
            <v>0.29070000000000001</v>
          </cell>
          <cell r="G1223">
            <v>0.29070000000000001</v>
          </cell>
        </row>
        <row r="1224">
          <cell r="A1224">
            <v>40500</v>
          </cell>
          <cell r="B1224">
            <v>0.4</v>
          </cell>
          <cell r="C1224">
            <v>0.27500000000000002</v>
          </cell>
          <cell r="D1224">
            <v>0.32500000000000001</v>
          </cell>
          <cell r="E1224">
            <v>40500</v>
          </cell>
          <cell r="F1224">
            <v>7.5000000000000011E-2</v>
          </cell>
          <cell r="G1224">
            <v>7.5000000000000011E-2</v>
          </cell>
        </row>
        <row r="1225">
          <cell r="A1225">
            <v>40507</v>
          </cell>
          <cell r="B1225">
            <v>0.47399999999999998</v>
          </cell>
          <cell r="C1225">
            <v>0.2792</v>
          </cell>
          <cell r="D1225">
            <v>0.24679999999999999</v>
          </cell>
          <cell r="E1225">
            <v>40507</v>
          </cell>
          <cell r="F1225">
            <v>0.22719999999999999</v>
          </cell>
          <cell r="G1225">
            <v>0.22719999999999999</v>
          </cell>
        </row>
        <row r="1226">
          <cell r="A1226">
            <v>40514</v>
          </cell>
          <cell r="B1226">
            <v>0.49659999999999999</v>
          </cell>
          <cell r="C1226">
            <v>0.2414</v>
          </cell>
          <cell r="D1226">
            <v>0.2621</v>
          </cell>
          <cell r="E1226">
            <v>40514</v>
          </cell>
          <cell r="F1226">
            <v>0.23449999999999999</v>
          </cell>
          <cell r="G1226">
            <v>0.23449999999999999</v>
          </cell>
        </row>
        <row r="1227">
          <cell r="A1227">
            <v>40521</v>
          </cell>
          <cell r="B1227">
            <v>0.53049999999999997</v>
          </cell>
          <cell r="C1227">
            <v>0.24390000000000001</v>
          </cell>
          <cell r="D1227">
            <v>0.22559999999999999</v>
          </cell>
          <cell r="E1227">
            <v>40521</v>
          </cell>
          <cell r="F1227">
            <v>0.30489999999999995</v>
          </cell>
          <cell r="G1227">
            <v>0.30489999999999995</v>
          </cell>
        </row>
        <row r="1228">
          <cell r="A1228">
            <v>40528</v>
          </cell>
          <cell r="B1228">
            <v>0.50229999999999997</v>
          </cell>
          <cell r="C1228">
            <v>0.22620000000000001</v>
          </cell>
          <cell r="D1228">
            <v>0.27150000000000002</v>
          </cell>
          <cell r="E1228">
            <v>40528</v>
          </cell>
          <cell r="F1228">
            <v>0.23079999999999995</v>
          </cell>
          <cell r="G1228">
            <v>0.23079999999999995</v>
          </cell>
        </row>
        <row r="1229">
          <cell r="A1229">
            <v>40535</v>
          </cell>
          <cell r="B1229">
            <v>0.63280000000000003</v>
          </cell>
          <cell r="C1229">
            <v>0.2031</v>
          </cell>
          <cell r="D1229">
            <v>0.16400000000000001</v>
          </cell>
          <cell r="E1229">
            <v>40535</v>
          </cell>
          <cell r="F1229">
            <v>0.46879999999999999</v>
          </cell>
          <cell r="G1229">
            <v>0.46879999999999999</v>
          </cell>
        </row>
        <row r="1230">
          <cell r="A1230">
            <v>40542</v>
          </cell>
          <cell r="B1230">
            <v>0.5161</v>
          </cell>
          <cell r="C1230">
            <v>0.28339999999999999</v>
          </cell>
          <cell r="D1230">
            <v>0.20050000000000001</v>
          </cell>
          <cell r="E1230">
            <v>40542</v>
          </cell>
          <cell r="F1230">
            <v>0.31559999999999999</v>
          </cell>
          <cell r="G1230">
            <v>0.31559999999999999</v>
          </cell>
        </row>
        <row r="1231">
          <cell r="A1231">
            <v>40549</v>
          </cell>
          <cell r="B1231">
            <v>0.55879999999999996</v>
          </cell>
          <cell r="C1231">
            <v>0.2586</v>
          </cell>
          <cell r="D1231">
            <v>0.1825</v>
          </cell>
          <cell r="E1231">
            <v>40549</v>
          </cell>
          <cell r="F1231">
            <v>0.37629999999999997</v>
          </cell>
          <cell r="G1231">
            <v>0.37629999999999997</v>
          </cell>
        </row>
        <row r="1232">
          <cell r="A1232">
            <v>40556</v>
          </cell>
          <cell r="B1232">
            <v>0.52339999999999998</v>
          </cell>
          <cell r="C1232">
            <v>0.2422</v>
          </cell>
          <cell r="D1232">
            <v>0.2344</v>
          </cell>
          <cell r="E1232">
            <v>40556</v>
          </cell>
          <cell r="F1232">
            <v>0.28899999999999998</v>
          </cell>
          <cell r="G1232">
            <v>0.28899999999999998</v>
          </cell>
        </row>
        <row r="1233">
          <cell r="A1233">
            <v>40563</v>
          </cell>
          <cell r="B1233">
            <v>0.50749999999999995</v>
          </cell>
          <cell r="C1233">
            <v>0.20150000000000001</v>
          </cell>
          <cell r="D1233">
            <v>0.29099999999999998</v>
          </cell>
          <cell r="E1233">
            <v>40563</v>
          </cell>
          <cell r="F1233">
            <v>0.21649999999999997</v>
          </cell>
          <cell r="G1233">
            <v>0.21649999999999997</v>
          </cell>
        </row>
        <row r="1234">
          <cell r="A1234">
            <v>40570</v>
          </cell>
          <cell r="B1234">
            <v>0.4204</v>
          </cell>
          <cell r="C1234">
            <v>0.23669999999999999</v>
          </cell>
          <cell r="D1234">
            <v>0.34289999999999998</v>
          </cell>
          <cell r="E1234">
            <v>40570</v>
          </cell>
          <cell r="F1234">
            <v>7.7500000000000013E-2</v>
          </cell>
          <cell r="G1234">
            <v>7.7500000000000013E-2</v>
          </cell>
        </row>
        <row r="1235">
          <cell r="A1235">
            <v>40577</v>
          </cell>
          <cell r="B1235">
            <v>0.51539999999999997</v>
          </cell>
          <cell r="C1235">
            <v>0.21590000000000001</v>
          </cell>
          <cell r="D1235">
            <v>0.26869999999999999</v>
          </cell>
          <cell r="E1235">
            <v>40577</v>
          </cell>
          <cell r="F1235">
            <v>0.24669999999999997</v>
          </cell>
          <cell r="G1235">
            <v>0.24669999999999997</v>
          </cell>
        </row>
        <row r="1236">
          <cell r="A1236">
            <v>40584</v>
          </cell>
          <cell r="B1236">
            <v>0.49399999999999999</v>
          </cell>
          <cell r="C1236">
            <v>0.2369</v>
          </cell>
          <cell r="D1236">
            <v>0.26910000000000001</v>
          </cell>
          <cell r="E1236">
            <v>40584</v>
          </cell>
          <cell r="F1236">
            <v>0.22489999999999999</v>
          </cell>
          <cell r="G1236">
            <v>0.22489999999999999</v>
          </cell>
        </row>
        <row r="1237">
          <cell r="A1237">
            <v>40591</v>
          </cell>
          <cell r="B1237">
            <v>0.46579999999999999</v>
          </cell>
          <cell r="C1237">
            <v>0.27850000000000003</v>
          </cell>
          <cell r="D1237">
            <v>0.25569999999999998</v>
          </cell>
          <cell r="E1237">
            <v>40591</v>
          </cell>
          <cell r="F1237">
            <v>0.21010000000000001</v>
          </cell>
          <cell r="G1237">
            <v>0.21010000000000001</v>
          </cell>
        </row>
        <row r="1238">
          <cell r="A1238">
            <v>40598</v>
          </cell>
          <cell r="B1238">
            <v>0.36630000000000001</v>
          </cell>
          <cell r="C1238">
            <v>0.27229999999999999</v>
          </cell>
          <cell r="D1238">
            <v>0.3614</v>
          </cell>
          <cell r="E1238">
            <v>40598</v>
          </cell>
          <cell r="F1238">
            <v>4.9000000000000155E-3</v>
          </cell>
          <cell r="G1238">
            <v>4.9000000000000155E-3</v>
          </cell>
        </row>
        <row r="1239">
          <cell r="A1239">
            <v>40605</v>
          </cell>
          <cell r="B1239">
            <v>0.3679</v>
          </cell>
          <cell r="C1239">
            <v>0.30049999999999999</v>
          </cell>
          <cell r="D1239">
            <v>0.33160000000000001</v>
          </cell>
          <cell r="E1239">
            <v>40605</v>
          </cell>
          <cell r="F1239">
            <v>3.6299999999999999E-2</v>
          </cell>
          <cell r="G1239">
            <v>3.6299999999999999E-2</v>
          </cell>
        </row>
        <row r="1240">
          <cell r="A1240">
            <v>40612</v>
          </cell>
          <cell r="B1240">
            <v>0.35970000000000002</v>
          </cell>
          <cell r="C1240">
            <v>0.31709999999999999</v>
          </cell>
          <cell r="D1240">
            <v>0.32319999999999999</v>
          </cell>
          <cell r="E1240">
            <v>40612</v>
          </cell>
          <cell r="F1240">
            <v>3.6500000000000032E-2</v>
          </cell>
          <cell r="G1240">
            <v>3.6500000000000032E-2</v>
          </cell>
        </row>
        <row r="1241">
          <cell r="A1241">
            <v>40619</v>
          </cell>
          <cell r="B1241">
            <v>0.28489999999999999</v>
          </cell>
          <cell r="C1241">
            <v>0.31390000000000001</v>
          </cell>
          <cell r="D1241">
            <v>0.4012</v>
          </cell>
          <cell r="E1241">
            <v>40619</v>
          </cell>
          <cell r="F1241">
            <v>-0.11630000000000001</v>
          </cell>
          <cell r="G1241">
            <v>-0.11630000000000001</v>
          </cell>
        </row>
        <row r="1242">
          <cell r="A1242">
            <v>40626</v>
          </cell>
          <cell r="B1242">
            <v>0.37740000000000001</v>
          </cell>
          <cell r="C1242">
            <v>0.2727</v>
          </cell>
          <cell r="D1242">
            <v>0.34970000000000001</v>
          </cell>
          <cell r="E1242">
            <v>40626</v>
          </cell>
          <cell r="F1242">
            <v>2.7700000000000002E-2</v>
          </cell>
          <cell r="G1242">
            <v>2.7700000000000002E-2</v>
          </cell>
        </row>
        <row r="1243">
          <cell r="A1243">
            <v>40633</v>
          </cell>
          <cell r="B1243">
            <v>0.41810000000000003</v>
          </cell>
          <cell r="C1243">
            <v>0.2712</v>
          </cell>
          <cell r="D1243">
            <v>0.31069999999999998</v>
          </cell>
          <cell r="E1243">
            <v>40633</v>
          </cell>
          <cell r="F1243">
            <v>0.10740000000000005</v>
          </cell>
          <cell r="G1243">
            <v>0.10740000000000005</v>
          </cell>
        </row>
        <row r="1244">
          <cell r="A1244">
            <v>40640</v>
          </cell>
          <cell r="B1244">
            <v>0.43590000000000001</v>
          </cell>
          <cell r="C1244">
            <v>0.27560000000000001</v>
          </cell>
          <cell r="D1244">
            <v>0.28849999999999998</v>
          </cell>
          <cell r="E1244">
            <v>40640</v>
          </cell>
          <cell r="F1244">
            <v>0.14740000000000003</v>
          </cell>
          <cell r="G1244">
            <v>0.14740000000000003</v>
          </cell>
        </row>
        <row r="1245">
          <cell r="A1245">
            <v>40647</v>
          </cell>
          <cell r="B1245">
            <v>0.42249999999999999</v>
          </cell>
          <cell r="C1245">
            <v>0.2676</v>
          </cell>
          <cell r="D1245">
            <v>0.30990000000000001</v>
          </cell>
          <cell r="E1245">
            <v>40647</v>
          </cell>
          <cell r="F1245">
            <v>0.11259999999999998</v>
          </cell>
          <cell r="G1245">
            <v>0.11259999999999998</v>
          </cell>
        </row>
        <row r="1246">
          <cell r="A1246">
            <v>40654</v>
          </cell>
          <cell r="B1246">
            <v>0.3216</v>
          </cell>
          <cell r="C1246">
            <v>0.36840000000000001</v>
          </cell>
          <cell r="D1246">
            <v>0.30990000000000001</v>
          </cell>
          <cell r="E1246">
            <v>40654</v>
          </cell>
          <cell r="F1246">
            <v>1.1699999999999988E-2</v>
          </cell>
          <cell r="G1246">
            <v>1.1699999999999988E-2</v>
          </cell>
        </row>
        <row r="1247">
          <cell r="A1247">
            <v>40661</v>
          </cell>
          <cell r="B1247">
            <v>0.379</v>
          </cell>
          <cell r="C1247">
            <v>0.3145</v>
          </cell>
          <cell r="D1247">
            <v>0.30649999999999999</v>
          </cell>
          <cell r="E1247">
            <v>40661</v>
          </cell>
          <cell r="F1247">
            <v>7.2500000000000009E-2</v>
          </cell>
          <cell r="G1247">
            <v>7.2500000000000009E-2</v>
          </cell>
        </row>
        <row r="1248">
          <cell r="A1248">
            <v>40668</v>
          </cell>
          <cell r="B1248">
            <v>0.35460000000000003</v>
          </cell>
          <cell r="C1248">
            <v>0.32669999999999999</v>
          </cell>
          <cell r="D1248">
            <v>0.31869999999999998</v>
          </cell>
          <cell r="E1248">
            <v>40668</v>
          </cell>
          <cell r="F1248">
            <v>3.5900000000000043E-2</v>
          </cell>
          <cell r="G1248">
            <v>3.5900000000000043E-2</v>
          </cell>
        </row>
        <row r="1249">
          <cell r="A1249">
            <v>40675</v>
          </cell>
          <cell r="B1249">
            <v>0.30769999999999997</v>
          </cell>
          <cell r="C1249">
            <v>0.33729999999999999</v>
          </cell>
          <cell r="D1249">
            <v>0.35499999999999998</v>
          </cell>
          <cell r="E1249">
            <v>40675</v>
          </cell>
          <cell r="F1249">
            <v>-4.7300000000000009E-2</v>
          </cell>
          <cell r="G1249">
            <v>-4.7300000000000009E-2</v>
          </cell>
        </row>
        <row r="1250">
          <cell r="A1250">
            <v>40682</v>
          </cell>
          <cell r="B1250">
            <v>0.26690000000000003</v>
          </cell>
          <cell r="C1250">
            <v>0.32019999999999998</v>
          </cell>
          <cell r="D1250">
            <v>0.41289999999999999</v>
          </cell>
          <cell r="E1250">
            <v>40682</v>
          </cell>
          <cell r="F1250">
            <v>-0.14599999999999996</v>
          </cell>
          <cell r="G1250">
            <v>-0.14599999999999996</v>
          </cell>
        </row>
        <row r="1251">
          <cell r="A1251">
            <v>40689</v>
          </cell>
          <cell r="B1251">
            <v>0.25609999999999999</v>
          </cell>
          <cell r="C1251">
            <v>0.32969999999999999</v>
          </cell>
          <cell r="D1251">
            <v>0.41420000000000001</v>
          </cell>
          <cell r="E1251">
            <v>40689</v>
          </cell>
          <cell r="F1251">
            <v>-0.15810000000000002</v>
          </cell>
          <cell r="G1251">
            <v>-0.15810000000000002</v>
          </cell>
        </row>
        <row r="1252">
          <cell r="A1252">
            <v>40696</v>
          </cell>
          <cell r="B1252">
            <v>0.30180000000000001</v>
          </cell>
          <cell r="C1252">
            <v>0.3639</v>
          </cell>
          <cell r="D1252">
            <v>0.33429999999999999</v>
          </cell>
          <cell r="E1252">
            <v>40696</v>
          </cell>
          <cell r="F1252">
            <v>-3.2499999999999973E-2</v>
          </cell>
          <cell r="G1252">
            <v>-3.2499999999999973E-2</v>
          </cell>
        </row>
        <row r="1253">
          <cell r="A1253">
            <v>40703</v>
          </cell>
          <cell r="B1253">
            <v>0.2442</v>
          </cell>
          <cell r="C1253">
            <v>0.27910000000000001</v>
          </cell>
          <cell r="D1253">
            <v>0.47670000000000001</v>
          </cell>
          <cell r="E1253">
            <v>40703</v>
          </cell>
          <cell r="F1253">
            <v>-0.23250000000000001</v>
          </cell>
          <cell r="G1253">
            <v>-0.23250000000000001</v>
          </cell>
        </row>
        <row r="1254">
          <cell r="A1254">
            <v>40710</v>
          </cell>
          <cell r="B1254">
            <v>0.28999999999999998</v>
          </cell>
          <cell r="C1254">
            <v>0.28249999999999997</v>
          </cell>
          <cell r="D1254">
            <v>0.42749999999999999</v>
          </cell>
          <cell r="E1254">
            <v>40710</v>
          </cell>
          <cell r="F1254">
            <v>-0.13750000000000001</v>
          </cell>
          <cell r="G1254">
            <v>-0.13750000000000001</v>
          </cell>
        </row>
        <row r="1255">
          <cell r="A1255">
            <v>40717</v>
          </cell>
          <cell r="B1255">
            <v>0.37459999999999999</v>
          </cell>
          <cell r="C1255">
            <v>0.26800000000000002</v>
          </cell>
          <cell r="D1255">
            <v>0.3574</v>
          </cell>
          <cell r="E1255">
            <v>40717</v>
          </cell>
          <cell r="F1255">
            <v>1.7199999999999993E-2</v>
          </cell>
          <cell r="G1255">
            <v>1.7199999999999993E-2</v>
          </cell>
        </row>
        <row r="1256">
          <cell r="A1256">
            <v>40724</v>
          </cell>
          <cell r="B1256">
            <v>0.3831</v>
          </cell>
          <cell r="C1256">
            <v>0.31490000000000001</v>
          </cell>
          <cell r="D1256">
            <v>0.3019</v>
          </cell>
          <cell r="E1256">
            <v>40724</v>
          </cell>
          <cell r="F1256">
            <v>8.1199999999999994E-2</v>
          </cell>
          <cell r="G1256">
            <v>8.1199999999999994E-2</v>
          </cell>
        </row>
        <row r="1257">
          <cell r="A1257">
            <v>40731</v>
          </cell>
          <cell r="B1257">
            <v>0.41770000000000002</v>
          </cell>
          <cell r="C1257">
            <v>0.33539999999999998</v>
          </cell>
          <cell r="D1257">
            <v>0.24679999999999999</v>
          </cell>
          <cell r="E1257">
            <v>40731</v>
          </cell>
          <cell r="F1257">
            <v>0.17090000000000002</v>
          </cell>
          <cell r="G1257">
            <v>0.17090000000000002</v>
          </cell>
        </row>
        <row r="1258">
          <cell r="A1258">
            <v>40738</v>
          </cell>
          <cell r="B1258">
            <v>0.3931</v>
          </cell>
          <cell r="C1258">
            <v>0.3145</v>
          </cell>
          <cell r="D1258">
            <v>0.29249999999999998</v>
          </cell>
          <cell r="E1258">
            <v>40738</v>
          </cell>
          <cell r="F1258">
            <v>0.10060000000000002</v>
          </cell>
          <cell r="G1258">
            <v>0.10060000000000002</v>
          </cell>
        </row>
        <row r="1259">
          <cell r="A1259">
            <v>40745</v>
          </cell>
          <cell r="B1259">
            <v>0.39860000000000001</v>
          </cell>
          <cell r="C1259">
            <v>0.2954</v>
          </cell>
          <cell r="D1259">
            <v>0.30609999999999998</v>
          </cell>
          <cell r="E1259">
            <v>40745</v>
          </cell>
          <cell r="F1259">
            <v>9.2500000000000027E-2</v>
          </cell>
          <cell r="G1259">
            <v>9.2500000000000027E-2</v>
          </cell>
        </row>
        <row r="1260">
          <cell r="A1260">
            <v>40752</v>
          </cell>
          <cell r="B1260">
            <v>0.37840000000000001</v>
          </cell>
          <cell r="C1260">
            <v>0.30740000000000001</v>
          </cell>
          <cell r="D1260">
            <v>0.31419999999999998</v>
          </cell>
          <cell r="E1260">
            <v>40752</v>
          </cell>
          <cell r="F1260">
            <v>6.4200000000000035E-2</v>
          </cell>
          <cell r="G1260">
            <v>6.4200000000000035E-2</v>
          </cell>
        </row>
        <row r="1261">
          <cell r="A1261">
            <v>40759</v>
          </cell>
          <cell r="B1261">
            <v>0.27160000000000001</v>
          </cell>
          <cell r="C1261">
            <v>0.22989999999999999</v>
          </cell>
          <cell r="D1261">
            <v>0.4985</v>
          </cell>
          <cell r="E1261">
            <v>40759</v>
          </cell>
          <cell r="F1261">
            <v>-0.22689999999999999</v>
          </cell>
          <cell r="G1261">
            <v>-0.22689999999999999</v>
          </cell>
        </row>
        <row r="1262">
          <cell r="A1262">
            <v>40766</v>
          </cell>
          <cell r="B1262">
            <v>0.33429999999999999</v>
          </cell>
          <cell r="C1262">
            <v>0.21790000000000001</v>
          </cell>
          <cell r="D1262">
            <v>0.44779999999999998</v>
          </cell>
          <cell r="E1262">
            <v>40766</v>
          </cell>
          <cell r="F1262">
            <v>-0.11349999999999999</v>
          </cell>
          <cell r="G1262">
            <v>-0.11349999999999999</v>
          </cell>
        </row>
        <row r="1263">
          <cell r="A1263">
            <v>40773</v>
          </cell>
          <cell r="B1263">
            <v>0.35560000000000003</v>
          </cell>
          <cell r="C1263">
            <v>0.2462</v>
          </cell>
          <cell r="D1263">
            <v>0.3982</v>
          </cell>
          <cell r="E1263">
            <v>40773</v>
          </cell>
          <cell r="F1263">
            <v>-4.2599999999999971E-2</v>
          </cell>
          <cell r="G1263">
            <v>-4.2599999999999971E-2</v>
          </cell>
        </row>
        <row r="1264">
          <cell r="A1264">
            <v>40780</v>
          </cell>
          <cell r="B1264">
            <v>0.3644</v>
          </cell>
          <cell r="C1264">
            <v>0.22600000000000001</v>
          </cell>
          <cell r="D1264">
            <v>0.40960000000000002</v>
          </cell>
          <cell r="E1264">
            <v>40780</v>
          </cell>
          <cell r="F1264">
            <v>-4.5200000000000018E-2</v>
          </cell>
          <cell r="G1264">
            <v>-4.5200000000000018E-2</v>
          </cell>
        </row>
        <row r="1265">
          <cell r="A1265">
            <v>40787</v>
          </cell>
          <cell r="B1265">
            <v>0.38619999999999999</v>
          </cell>
          <cell r="C1265">
            <v>0.29039999999999999</v>
          </cell>
          <cell r="D1265">
            <v>0.32340000000000002</v>
          </cell>
          <cell r="E1265">
            <v>40787</v>
          </cell>
          <cell r="F1265">
            <v>6.2799999999999967E-2</v>
          </cell>
          <cell r="G1265">
            <v>6.2799999999999967E-2</v>
          </cell>
        </row>
        <row r="1266">
          <cell r="A1266">
            <v>40794</v>
          </cell>
          <cell r="B1266">
            <v>0.30220000000000002</v>
          </cell>
          <cell r="C1266">
            <v>0.29499999999999998</v>
          </cell>
          <cell r="D1266">
            <v>0.40289999999999998</v>
          </cell>
          <cell r="E1266">
            <v>40794</v>
          </cell>
          <cell r="F1266">
            <v>-0.10069999999999996</v>
          </cell>
          <cell r="G1266">
            <v>-0.10069999999999996</v>
          </cell>
        </row>
        <row r="1267">
          <cell r="A1267">
            <v>40801</v>
          </cell>
          <cell r="B1267">
            <v>0.30499999999999999</v>
          </cell>
          <cell r="C1267">
            <v>0.28149999999999997</v>
          </cell>
          <cell r="D1267">
            <v>0.41349999999999998</v>
          </cell>
          <cell r="E1267">
            <v>40801</v>
          </cell>
          <cell r="F1267">
            <v>-0.10849999999999999</v>
          </cell>
          <cell r="G1267">
            <v>-0.10849999999999999</v>
          </cell>
        </row>
        <row r="1268">
          <cell r="A1268">
            <v>40808</v>
          </cell>
          <cell r="B1268">
            <v>0.25330000000000003</v>
          </cell>
          <cell r="C1268">
            <v>0.26669999999999999</v>
          </cell>
          <cell r="D1268">
            <v>0.48</v>
          </cell>
          <cell r="E1268">
            <v>40808</v>
          </cell>
          <cell r="F1268">
            <v>-0.22669999999999996</v>
          </cell>
          <cell r="G1268">
            <v>-0.22669999999999996</v>
          </cell>
        </row>
        <row r="1269">
          <cell r="A1269">
            <v>40815</v>
          </cell>
          <cell r="B1269">
            <v>0.3251</v>
          </cell>
          <cell r="C1269">
            <v>0.20680000000000001</v>
          </cell>
          <cell r="D1269">
            <v>0.46789999999999998</v>
          </cell>
          <cell r="E1269">
            <v>40815</v>
          </cell>
          <cell r="F1269">
            <v>-0.14279999999999998</v>
          </cell>
          <cell r="G1269">
            <v>-0.14279999999999998</v>
          </cell>
        </row>
        <row r="1270">
          <cell r="A1270">
            <v>40822</v>
          </cell>
          <cell r="B1270">
            <v>0.3523</v>
          </cell>
          <cell r="C1270">
            <v>0.19040000000000001</v>
          </cell>
          <cell r="D1270">
            <v>0.45710000000000001</v>
          </cell>
          <cell r="E1270">
            <v>40822</v>
          </cell>
          <cell r="F1270">
            <v>-0.1048</v>
          </cell>
          <cell r="G1270">
            <v>-0.1048</v>
          </cell>
        </row>
        <row r="1271">
          <cell r="A1271">
            <v>40829</v>
          </cell>
          <cell r="B1271">
            <v>0.3977</v>
          </cell>
          <cell r="C1271">
            <v>0.23860000000000001</v>
          </cell>
          <cell r="D1271">
            <v>0.36359999999999998</v>
          </cell>
          <cell r="E1271">
            <v>40829</v>
          </cell>
          <cell r="F1271">
            <v>3.4100000000000019E-2</v>
          </cell>
          <cell r="G1271">
            <v>3.4100000000000019E-2</v>
          </cell>
        </row>
        <row r="1272">
          <cell r="A1272">
            <v>40836</v>
          </cell>
          <cell r="B1272">
            <v>0.35980000000000001</v>
          </cell>
          <cell r="C1272">
            <v>0.29409999999999997</v>
          </cell>
          <cell r="D1272">
            <v>0.34599999999999997</v>
          </cell>
          <cell r="E1272">
            <v>40836</v>
          </cell>
          <cell r="F1272">
            <v>1.3800000000000034E-2</v>
          </cell>
          <cell r="G1272">
            <v>1.3800000000000034E-2</v>
          </cell>
        </row>
        <row r="1273">
          <cell r="A1273">
            <v>40843</v>
          </cell>
          <cell r="B1273">
            <v>0.43</v>
          </cell>
          <cell r="C1273">
            <v>0.32</v>
          </cell>
          <cell r="D1273">
            <v>0.25</v>
          </cell>
          <cell r="E1273">
            <v>40843</v>
          </cell>
          <cell r="F1273">
            <v>0.18</v>
          </cell>
          <cell r="G1273">
            <v>0.18</v>
          </cell>
        </row>
        <row r="1274">
          <cell r="A1274">
            <v>40850</v>
          </cell>
          <cell r="B1274">
            <v>0.40179999999999999</v>
          </cell>
          <cell r="C1274">
            <v>0.30199999999999999</v>
          </cell>
          <cell r="D1274">
            <v>0.29620000000000002</v>
          </cell>
          <cell r="E1274">
            <v>40850</v>
          </cell>
          <cell r="F1274">
            <v>0.10559999999999997</v>
          </cell>
          <cell r="G1274">
            <v>0.10559999999999997</v>
          </cell>
        </row>
        <row r="1275">
          <cell r="A1275">
            <v>40857</v>
          </cell>
          <cell r="B1275">
            <v>0.44729999999999998</v>
          </cell>
          <cell r="C1275">
            <v>0.307</v>
          </cell>
          <cell r="D1275">
            <v>0.24560000000000001</v>
          </cell>
          <cell r="E1275">
            <v>40857</v>
          </cell>
          <cell r="F1275">
            <v>0.20169999999999996</v>
          </cell>
          <cell r="G1275">
            <v>0.20169999999999996</v>
          </cell>
        </row>
        <row r="1276">
          <cell r="A1276">
            <v>40864</v>
          </cell>
          <cell r="B1276">
            <v>0.41930000000000001</v>
          </cell>
          <cell r="C1276">
            <v>0.27010000000000001</v>
          </cell>
          <cell r="D1276">
            <v>0.31040000000000001</v>
          </cell>
          <cell r="E1276">
            <v>40864</v>
          </cell>
          <cell r="F1276">
            <v>0.1089</v>
          </cell>
          <cell r="G1276">
            <v>0.1089</v>
          </cell>
        </row>
        <row r="1277">
          <cell r="A1277">
            <v>40871</v>
          </cell>
          <cell r="B1277">
            <v>0.3271</v>
          </cell>
          <cell r="C1277">
            <v>0.29010000000000002</v>
          </cell>
          <cell r="D1277">
            <v>0.38269999999999998</v>
          </cell>
          <cell r="E1277">
            <v>40871</v>
          </cell>
          <cell r="F1277">
            <v>-5.5599999999999983E-2</v>
          </cell>
          <cell r="G1277">
            <v>-5.5599999999999983E-2</v>
          </cell>
        </row>
        <row r="1278">
          <cell r="A1278">
            <v>40878</v>
          </cell>
          <cell r="B1278">
            <v>0.33040000000000003</v>
          </cell>
          <cell r="C1278">
            <v>0.27529999999999999</v>
          </cell>
          <cell r="D1278">
            <v>0.39419999999999999</v>
          </cell>
          <cell r="E1278">
            <v>40878</v>
          </cell>
          <cell r="F1278">
            <v>-6.3799999999999968E-2</v>
          </cell>
          <cell r="G1278">
            <v>-6.3799999999999968E-2</v>
          </cell>
        </row>
        <row r="1279">
          <cell r="A1279">
            <v>40885</v>
          </cell>
          <cell r="B1279">
            <v>0.38569999999999999</v>
          </cell>
          <cell r="C1279">
            <v>0.2666</v>
          </cell>
          <cell r="D1279">
            <v>0.34760000000000002</v>
          </cell>
          <cell r="E1279">
            <v>40885</v>
          </cell>
          <cell r="F1279">
            <v>3.8099999999999967E-2</v>
          </cell>
          <cell r="G1279">
            <v>3.8099999999999967E-2</v>
          </cell>
        </row>
        <row r="1280">
          <cell r="A1280">
            <v>40892</v>
          </cell>
          <cell r="B1280">
            <v>0.40179999999999999</v>
          </cell>
          <cell r="C1280">
            <v>0.2616</v>
          </cell>
          <cell r="D1280">
            <v>0.33639999999999998</v>
          </cell>
          <cell r="E1280">
            <v>40892</v>
          </cell>
          <cell r="F1280">
            <v>6.5400000000000014E-2</v>
          </cell>
          <cell r="G1280">
            <v>6.5400000000000014E-2</v>
          </cell>
        </row>
        <row r="1281">
          <cell r="A1281">
            <v>40899</v>
          </cell>
          <cell r="B1281">
            <v>0.33724999999999999</v>
          </cell>
          <cell r="C1281">
            <v>0.38039000000000001</v>
          </cell>
          <cell r="D1281">
            <v>0.28234999999999999</v>
          </cell>
          <cell r="E1281">
            <v>40899</v>
          </cell>
          <cell r="F1281">
            <v>5.4900000000000004E-2</v>
          </cell>
          <cell r="G1281">
            <v>5.4900000000000004E-2</v>
          </cell>
        </row>
        <row r="1282">
          <cell r="A1282">
            <v>40906</v>
          </cell>
          <cell r="B1282">
            <v>0.40600000000000003</v>
          </cell>
          <cell r="C1282">
            <v>0.28570000000000001</v>
          </cell>
          <cell r="D1282">
            <v>0.30826999999999999</v>
          </cell>
          <cell r="E1282">
            <v>40906</v>
          </cell>
          <cell r="F1282">
            <v>9.7730000000000039E-2</v>
          </cell>
          <cell r="G1282">
            <v>9.7730000000000039E-2</v>
          </cell>
        </row>
        <row r="1283">
          <cell r="A1283">
            <v>40913</v>
          </cell>
          <cell r="B1283">
            <v>0.48880000000000001</v>
          </cell>
          <cell r="C1283">
            <v>0.33950000000000002</v>
          </cell>
          <cell r="D1283">
            <v>0.1716</v>
          </cell>
          <cell r="E1283">
            <v>40913</v>
          </cell>
          <cell r="F1283">
            <v>0.31720000000000004</v>
          </cell>
          <cell r="G1283">
            <v>0.31720000000000004</v>
          </cell>
        </row>
        <row r="1284">
          <cell r="A1284">
            <v>40920</v>
          </cell>
          <cell r="B1284">
            <v>0.4914</v>
          </cell>
          <cell r="C1284">
            <v>0.33679999999999999</v>
          </cell>
          <cell r="D1284">
            <v>0.17180000000000001</v>
          </cell>
          <cell r="E1284">
            <v>40920</v>
          </cell>
          <cell r="F1284">
            <v>0.3196</v>
          </cell>
          <cell r="G1284">
            <v>0.3196</v>
          </cell>
        </row>
        <row r="1285">
          <cell r="A1285">
            <v>40927</v>
          </cell>
          <cell r="B1285">
            <v>0.4723</v>
          </cell>
          <cell r="C1285">
            <v>0.29149999999999998</v>
          </cell>
          <cell r="D1285">
            <v>0.2361</v>
          </cell>
          <cell r="E1285">
            <v>40927</v>
          </cell>
          <cell r="F1285">
            <v>0.23619999999999999</v>
          </cell>
          <cell r="G1285">
            <v>0.23619999999999999</v>
          </cell>
        </row>
        <row r="1286">
          <cell r="A1286">
            <v>40934</v>
          </cell>
          <cell r="B1286">
            <v>0.48397400000000002</v>
          </cell>
          <cell r="C1286">
            <v>0.32691999999999999</v>
          </cell>
          <cell r="D1286">
            <v>0.18909999999999999</v>
          </cell>
          <cell r="E1286">
            <v>40934</v>
          </cell>
          <cell r="F1286">
            <v>0.29487400000000002</v>
          </cell>
          <cell r="G1286">
            <v>0.29487400000000002</v>
          </cell>
        </row>
        <row r="1287">
          <cell r="A1287">
            <v>40941</v>
          </cell>
          <cell r="B1287">
            <v>0.43806</v>
          </cell>
          <cell r="C1287">
            <v>0.31117</v>
          </cell>
          <cell r="D1287">
            <v>0.25074999999999997</v>
          </cell>
          <cell r="E1287">
            <v>40941</v>
          </cell>
          <cell r="F1287">
            <v>0.18731000000000003</v>
          </cell>
          <cell r="G1287">
            <v>0.18731000000000003</v>
          </cell>
        </row>
        <row r="1288">
          <cell r="A1288">
            <v>40948</v>
          </cell>
          <cell r="B1288">
            <v>0.51642999999999994</v>
          </cell>
          <cell r="C1288">
            <v>0.28169</v>
          </cell>
          <cell r="D1288">
            <v>0.20186999999999999</v>
          </cell>
          <cell r="E1288">
            <v>40948</v>
          </cell>
          <cell r="F1288">
            <v>0.31455999999999995</v>
          </cell>
          <cell r="G1288">
            <v>0.31455999999999995</v>
          </cell>
        </row>
        <row r="1289">
          <cell r="A1289">
            <v>40955</v>
          </cell>
          <cell r="B1289">
            <v>0.42713000000000001</v>
          </cell>
          <cell r="C1289">
            <v>0.30653000000000002</v>
          </cell>
          <cell r="D1289">
            <v>0.26633000000000001</v>
          </cell>
          <cell r="E1289">
            <v>40955</v>
          </cell>
          <cell r="F1289">
            <v>0.1608</v>
          </cell>
          <cell r="G1289">
            <v>0.1608</v>
          </cell>
        </row>
        <row r="1290">
          <cell r="A1290">
            <v>40962</v>
          </cell>
          <cell r="B1290">
            <v>0.43689</v>
          </cell>
          <cell r="C1290">
            <v>0.28802</v>
          </cell>
          <cell r="D1290">
            <v>0.27507999999999999</v>
          </cell>
          <cell r="E1290">
            <v>40962</v>
          </cell>
          <cell r="F1290">
            <v>0.16181000000000001</v>
          </cell>
          <cell r="G1290">
            <v>0.16181000000000001</v>
          </cell>
        </row>
        <row r="1291">
          <cell r="A1291">
            <v>40969</v>
          </cell>
          <cell r="B1291">
            <v>0.44512000000000002</v>
          </cell>
          <cell r="C1291">
            <v>0.28658</v>
          </cell>
          <cell r="D1291">
            <v>0.26828999999999997</v>
          </cell>
          <cell r="E1291">
            <v>40969</v>
          </cell>
          <cell r="F1291">
            <v>0.17683000000000004</v>
          </cell>
          <cell r="G1291">
            <v>0.17683000000000004</v>
          </cell>
        </row>
        <row r="1292">
          <cell r="A1292">
            <v>40976</v>
          </cell>
          <cell r="B1292">
            <v>0.42379</v>
          </cell>
          <cell r="C1292">
            <v>0.28623999999999999</v>
          </cell>
          <cell r="D1292">
            <v>0.28996</v>
          </cell>
          <cell r="E1292">
            <v>40976</v>
          </cell>
          <cell r="F1292">
            <v>0.13383</v>
          </cell>
          <cell r="G1292">
            <v>0.13383</v>
          </cell>
        </row>
        <row r="1293">
          <cell r="A1293">
            <v>40983</v>
          </cell>
          <cell r="B1293">
            <v>0.456067</v>
          </cell>
          <cell r="C1293">
            <v>0.27196700000000001</v>
          </cell>
          <cell r="D1293">
            <v>0.27196700000000001</v>
          </cell>
          <cell r="E1293">
            <v>40983</v>
          </cell>
          <cell r="F1293">
            <v>0.18409999999999999</v>
          </cell>
          <cell r="G1293">
            <v>0.18409999999999999</v>
          </cell>
        </row>
        <row r="1294">
          <cell r="A1294">
            <v>40990</v>
          </cell>
          <cell r="B1294">
            <v>0.42384100000000002</v>
          </cell>
          <cell r="C1294">
            <v>0.29801299999999997</v>
          </cell>
          <cell r="D1294">
            <v>0.278146</v>
          </cell>
          <cell r="E1294">
            <v>40990</v>
          </cell>
          <cell r="F1294">
            <v>0.14569500000000002</v>
          </cell>
          <cell r="G1294">
            <v>0.14569500000000002</v>
          </cell>
        </row>
        <row r="1295">
          <cell r="A1295">
            <v>40997</v>
          </cell>
          <cell r="B1295">
            <v>0.42470000000000002</v>
          </cell>
          <cell r="C1295">
            <v>0.32050000000000001</v>
          </cell>
          <cell r="D1295">
            <v>0.25480000000000003</v>
          </cell>
          <cell r="E1295">
            <v>40997</v>
          </cell>
          <cell r="F1295">
            <v>0.1699</v>
          </cell>
          <cell r="G1295">
            <v>0.1699</v>
          </cell>
        </row>
        <row r="1296">
          <cell r="A1296">
            <v>41004</v>
          </cell>
          <cell r="B1296">
            <v>0.381743</v>
          </cell>
          <cell r="C1296">
            <v>0.34024900000000002</v>
          </cell>
          <cell r="D1296">
            <v>0.27800799999999998</v>
          </cell>
          <cell r="E1296">
            <v>41004</v>
          </cell>
          <cell r="F1296">
            <v>0.10373500000000002</v>
          </cell>
          <cell r="G1296">
            <v>0.10373500000000002</v>
          </cell>
        </row>
        <row r="1297">
          <cell r="A1297">
            <v>41011</v>
          </cell>
          <cell r="B1297">
            <v>0.281385</v>
          </cell>
          <cell r="C1297">
            <v>0.30303000000000002</v>
          </cell>
          <cell r="D1297">
            <v>0.41558400000000001</v>
          </cell>
          <cell r="E1297">
            <v>41011</v>
          </cell>
          <cell r="F1297">
            <v>-0.13419900000000001</v>
          </cell>
          <cell r="G1297">
            <v>-0.13419900000000001</v>
          </cell>
        </row>
        <row r="1298">
          <cell r="A1298">
            <v>41018</v>
          </cell>
          <cell r="B1298">
            <v>0.31178699999999998</v>
          </cell>
          <cell r="C1298">
            <v>0.34981000000000001</v>
          </cell>
          <cell r="D1298">
            <v>0.33840300000000001</v>
          </cell>
          <cell r="E1298">
            <v>41018</v>
          </cell>
          <cell r="F1298">
            <v>-2.6616000000000029E-2</v>
          </cell>
          <cell r="G1298">
            <v>-2.6616000000000029E-2</v>
          </cell>
        </row>
        <row r="1299">
          <cell r="A1299">
            <v>41025</v>
          </cell>
          <cell r="B1299">
            <v>0.27642299999999997</v>
          </cell>
          <cell r="C1299">
            <v>0.34959299999999999</v>
          </cell>
          <cell r="D1299">
            <v>0.37398399999999998</v>
          </cell>
          <cell r="E1299">
            <v>41025</v>
          </cell>
          <cell r="F1299">
            <v>-9.7561000000000009E-2</v>
          </cell>
          <cell r="G1299">
            <v>-9.7561000000000009E-2</v>
          </cell>
        </row>
        <row r="1300">
          <cell r="A1300">
            <v>41032</v>
          </cell>
          <cell r="B1300">
            <v>0.35401500000000002</v>
          </cell>
          <cell r="C1300">
            <v>0.36131400000000002</v>
          </cell>
          <cell r="D1300">
            <v>0.28467199999999998</v>
          </cell>
          <cell r="E1300">
            <v>41032</v>
          </cell>
          <cell r="F1300">
            <v>6.9343000000000043E-2</v>
          </cell>
          <cell r="G1300">
            <v>6.9343000000000043E-2</v>
          </cell>
        </row>
        <row r="1301">
          <cell r="A1301">
            <v>41039</v>
          </cell>
          <cell r="B1301">
            <v>0.25396800000000003</v>
          </cell>
          <cell r="C1301">
            <v>0.32539699999999999</v>
          </cell>
          <cell r="D1301">
            <v>0.42063499999999998</v>
          </cell>
          <cell r="E1301">
            <v>41039</v>
          </cell>
          <cell r="F1301">
            <v>-0.16666699999999995</v>
          </cell>
          <cell r="G1301">
            <v>-0.16666699999999995</v>
          </cell>
        </row>
        <row r="1302">
          <cell r="A1302">
            <v>41046</v>
          </cell>
          <cell r="B1302">
            <v>0.235821</v>
          </cell>
          <cell r="C1302">
            <v>0.30447800000000003</v>
          </cell>
          <cell r="D1302">
            <v>0.45970100000000003</v>
          </cell>
          <cell r="E1302">
            <v>41046</v>
          </cell>
          <cell r="F1302">
            <v>-0.22388000000000002</v>
          </cell>
          <cell r="G1302">
            <v>-0.22388000000000002</v>
          </cell>
        </row>
        <row r="1303">
          <cell r="A1303">
            <v>41053</v>
          </cell>
          <cell r="B1303">
            <v>0.30468800000000001</v>
          </cell>
          <cell r="C1303">
            <v>0.30859399999999998</v>
          </cell>
          <cell r="D1303">
            <v>0.38671899999999998</v>
          </cell>
          <cell r="E1303">
            <v>41053</v>
          </cell>
          <cell r="F1303">
            <v>-8.2030999999999965E-2</v>
          </cell>
          <cell r="G1303">
            <v>-8.2030999999999965E-2</v>
          </cell>
        </row>
        <row r="1304">
          <cell r="A1304">
            <v>41060</v>
          </cell>
          <cell r="B1304">
            <v>0.28015600000000002</v>
          </cell>
          <cell r="C1304">
            <v>0.29961100000000002</v>
          </cell>
          <cell r="D1304">
            <v>0.42023300000000002</v>
          </cell>
          <cell r="E1304">
            <v>41060</v>
          </cell>
          <cell r="F1304">
            <v>-0.14007700000000001</v>
          </cell>
          <cell r="G1304">
            <v>-0.14007700000000001</v>
          </cell>
        </row>
        <row r="1305">
          <cell r="A1305">
            <v>41067</v>
          </cell>
          <cell r="B1305">
            <v>0.27450999999999998</v>
          </cell>
          <cell r="C1305">
            <v>0.26797399999999999</v>
          </cell>
          <cell r="D1305">
            <v>0.45751599999999998</v>
          </cell>
          <cell r="E1305">
            <v>41067</v>
          </cell>
          <cell r="F1305">
            <v>-0.183006</v>
          </cell>
          <cell r="G1305">
            <v>-0.183006</v>
          </cell>
        </row>
        <row r="1306">
          <cell r="A1306">
            <v>41074</v>
          </cell>
          <cell r="B1306">
            <v>0.34035100000000001</v>
          </cell>
          <cell r="C1306">
            <v>0.30175400000000002</v>
          </cell>
          <cell r="D1306">
            <v>0.35789500000000002</v>
          </cell>
          <cell r="E1306">
            <v>41074</v>
          </cell>
          <cell r="F1306">
            <v>-1.7544000000000004E-2</v>
          </cell>
          <cell r="G1306">
            <v>-1.7544000000000004E-2</v>
          </cell>
        </row>
        <row r="1307">
          <cell r="A1307">
            <v>41081</v>
          </cell>
          <cell r="B1307">
            <v>0.32890399999999997</v>
          </cell>
          <cell r="C1307">
            <v>0.31229200000000001</v>
          </cell>
          <cell r="D1307">
            <v>0.35880400000000001</v>
          </cell>
          <cell r="E1307">
            <v>41081</v>
          </cell>
          <cell r="F1307">
            <v>-2.9900000000000038E-2</v>
          </cell>
          <cell r="G1307">
            <v>-2.9900000000000038E-2</v>
          </cell>
        </row>
        <row r="1308">
          <cell r="A1308">
            <v>41088</v>
          </cell>
          <cell r="B1308">
            <v>0.28668900000000003</v>
          </cell>
          <cell r="C1308">
            <v>0.269625</v>
          </cell>
          <cell r="D1308">
            <v>0.44368600000000002</v>
          </cell>
          <cell r="E1308">
            <v>41088</v>
          </cell>
          <cell r="F1308">
            <v>-0.156997</v>
          </cell>
          <cell r="G1308">
            <v>-0.156997</v>
          </cell>
        </row>
        <row r="1309">
          <cell r="A1309">
            <v>41095</v>
          </cell>
          <cell r="B1309">
            <v>0.32640000000000002</v>
          </cell>
          <cell r="C1309">
            <v>0.34029999999999999</v>
          </cell>
          <cell r="D1309">
            <v>0.33329999999999999</v>
          </cell>
          <cell r="E1309">
            <v>41095</v>
          </cell>
          <cell r="F1309">
            <v>-6.8999999999999617E-3</v>
          </cell>
          <cell r="G1309">
            <v>-6.8999999999999617E-3</v>
          </cell>
        </row>
        <row r="1310">
          <cell r="A1310">
            <v>41102</v>
          </cell>
          <cell r="B1310">
            <v>0.30225099999999999</v>
          </cell>
          <cell r="C1310">
            <v>0.35048200000000002</v>
          </cell>
          <cell r="D1310">
            <v>0.34726699999999999</v>
          </cell>
          <cell r="E1310">
            <v>41102</v>
          </cell>
          <cell r="F1310">
            <v>-4.5016E-2</v>
          </cell>
          <cell r="G1310">
            <v>-4.5016E-2</v>
          </cell>
        </row>
        <row r="1311">
          <cell r="A1311">
            <v>41109</v>
          </cell>
          <cell r="B1311">
            <v>0.22189999999999999</v>
          </cell>
          <cell r="C1311">
            <v>0.36023100000000002</v>
          </cell>
          <cell r="D1311">
            <v>0.41786699999999999</v>
          </cell>
          <cell r="E1311">
            <v>41109</v>
          </cell>
          <cell r="F1311">
            <v>-0.195967</v>
          </cell>
          <cell r="G1311">
            <v>-0.195967</v>
          </cell>
        </row>
        <row r="1312">
          <cell r="A1312">
            <v>41116</v>
          </cell>
          <cell r="B1312">
            <v>0.28115000000000001</v>
          </cell>
          <cell r="C1312">
            <v>0.28754000000000002</v>
          </cell>
          <cell r="D1312">
            <v>0.43131000000000003</v>
          </cell>
          <cell r="E1312">
            <v>41116</v>
          </cell>
          <cell r="F1312">
            <v>-0.15016000000000002</v>
          </cell>
          <cell r="G1312">
            <v>-0.15016000000000002</v>
          </cell>
        </row>
        <row r="1313">
          <cell r="A1313">
            <v>41123</v>
          </cell>
          <cell r="B1313">
            <v>0.30447800000000003</v>
          </cell>
          <cell r="C1313">
            <v>0.34626899999999999</v>
          </cell>
          <cell r="D1313">
            <v>0.34925400000000001</v>
          </cell>
          <cell r="E1313">
            <v>41123</v>
          </cell>
          <cell r="F1313">
            <v>-4.4775999999999982E-2</v>
          </cell>
          <cell r="G1313">
            <v>-4.4775999999999982E-2</v>
          </cell>
        </row>
        <row r="1314">
          <cell r="A1314">
            <v>41130</v>
          </cell>
          <cell r="B1314">
            <v>0.36470599999999997</v>
          </cell>
          <cell r="C1314">
            <v>0.361765</v>
          </cell>
          <cell r="D1314">
            <v>0.27352900000000002</v>
          </cell>
          <cell r="E1314">
            <v>41130</v>
          </cell>
          <cell r="F1314">
            <v>9.1176999999999953E-2</v>
          </cell>
          <cell r="G1314">
            <v>9.1176999999999953E-2</v>
          </cell>
        </row>
        <row r="1315">
          <cell r="A1315">
            <v>41137</v>
          </cell>
          <cell r="B1315">
            <v>0.368421</v>
          </cell>
          <cell r="C1315">
            <v>0.35087699999999999</v>
          </cell>
          <cell r="D1315">
            <v>0.28070200000000001</v>
          </cell>
          <cell r="E1315">
            <v>41137</v>
          </cell>
          <cell r="F1315">
            <v>8.7718999999999991E-2</v>
          </cell>
          <cell r="G1315">
            <v>8.7718999999999991E-2</v>
          </cell>
        </row>
        <row r="1316">
          <cell r="A1316">
            <v>41144</v>
          </cell>
          <cell r="B1316">
            <v>0.41958000000000001</v>
          </cell>
          <cell r="C1316">
            <v>0.32167800000000002</v>
          </cell>
          <cell r="D1316">
            <v>0.258741</v>
          </cell>
          <cell r="E1316">
            <v>41144</v>
          </cell>
          <cell r="F1316">
            <v>0.16083900000000001</v>
          </cell>
          <cell r="G1316">
            <v>0.16083900000000001</v>
          </cell>
        </row>
        <row r="1317">
          <cell r="A1317">
            <v>41151</v>
          </cell>
          <cell r="B1317">
            <v>0.34722199999999998</v>
          </cell>
          <cell r="C1317">
            <v>0.32638899999999998</v>
          </cell>
          <cell r="D1317">
            <v>0.32638899999999998</v>
          </cell>
          <cell r="E1317">
            <v>41151</v>
          </cell>
          <cell r="F1317">
            <v>2.083299999999999E-2</v>
          </cell>
          <cell r="G1317">
            <v>2.083299999999999E-2</v>
          </cell>
        </row>
        <row r="1318">
          <cell r="A1318">
            <v>41158</v>
          </cell>
          <cell r="B1318">
            <v>0.33057900000000001</v>
          </cell>
          <cell r="C1318">
            <v>0.33884300000000001</v>
          </cell>
          <cell r="D1318">
            <v>0.33057900000000001</v>
          </cell>
          <cell r="E1318">
            <v>41158</v>
          </cell>
          <cell r="F1318">
            <v>0</v>
          </cell>
          <cell r="G1318">
            <v>0</v>
          </cell>
        </row>
        <row r="1319">
          <cell r="A1319">
            <v>41165</v>
          </cell>
          <cell r="B1319">
            <v>0.36458299999999999</v>
          </cell>
          <cell r="C1319">
            <v>0.30555599999999999</v>
          </cell>
          <cell r="D1319">
            <v>0.32986100000000002</v>
          </cell>
          <cell r="E1319">
            <v>41165</v>
          </cell>
          <cell r="F1319">
            <v>3.4721999999999975E-2</v>
          </cell>
          <cell r="G1319">
            <v>3.4721999999999975E-2</v>
          </cell>
        </row>
        <row r="1320">
          <cell r="A1320">
            <v>41172</v>
          </cell>
          <cell r="B1320">
            <v>0.375</v>
          </cell>
          <cell r="C1320">
            <v>0.28716199999999997</v>
          </cell>
          <cell r="D1320">
            <v>0.33783800000000003</v>
          </cell>
          <cell r="E1320">
            <v>41172</v>
          </cell>
          <cell r="F1320">
            <v>3.7161999999999973E-2</v>
          </cell>
          <cell r="G1320">
            <v>3.7161999999999973E-2</v>
          </cell>
        </row>
        <row r="1321">
          <cell r="A1321">
            <v>41179</v>
          </cell>
          <cell r="B1321">
            <v>0.36101100000000003</v>
          </cell>
          <cell r="C1321">
            <v>0.274368</v>
          </cell>
          <cell r="D1321">
            <v>0.36462099999999997</v>
          </cell>
          <cell r="E1321">
            <v>41179</v>
          </cell>
          <cell r="F1321">
            <v>-3.6099999999999466E-3</v>
          </cell>
          <cell r="G1321">
            <v>-3.6099999999999466E-3</v>
          </cell>
        </row>
        <row r="1322">
          <cell r="A1322">
            <v>41186</v>
          </cell>
          <cell r="B1322">
            <v>0.33860800000000002</v>
          </cell>
          <cell r="C1322">
            <v>0.32911400000000002</v>
          </cell>
          <cell r="D1322">
            <v>0.33227800000000002</v>
          </cell>
          <cell r="E1322">
            <v>41186</v>
          </cell>
          <cell r="F1322">
            <v>6.3300000000000023E-3</v>
          </cell>
          <cell r="G1322">
            <v>6.3300000000000023E-3</v>
          </cell>
        </row>
        <row r="1323">
          <cell r="A1323">
            <v>41193</v>
          </cell>
          <cell r="B1323">
            <v>0.305755</v>
          </cell>
          <cell r="C1323">
            <v>0.305755</v>
          </cell>
          <cell r="D1323">
            <v>0.38848899999999997</v>
          </cell>
          <cell r="E1323">
            <v>41193</v>
          </cell>
          <cell r="F1323">
            <v>-8.2733999999999974E-2</v>
          </cell>
          <cell r="G1323">
            <v>-8.2733999999999974E-2</v>
          </cell>
        </row>
        <row r="1324">
          <cell r="A1324">
            <v>41200</v>
          </cell>
          <cell r="B1324">
            <v>0.28660400000000003</v>
          </cell>
          <cell r="C1324">
            <v>0.26791300000000001</v>
          </cell>
          <cell r="D1324">
            <v>0.44548300000000002</v>
          </cell>
          <cell r="E1324">
            <v>41200</v>
          </cell>
          <cell r="F1324">
            <v>-0.15887899999999999</v>
          </cell>
          <cell r="G1324">
            <v>-0.15887899999999999</v>
          </cell>
        </row>
        <row r="1325">
          <cell r="A1325">
            <v>41207</v>
          </cell>
          <cell r="B1325">
            <v>0.29245300000000002</v>
          </cell>
          <cell r="C1325">
            <v>0.27672999999999998</v>
          </cell>
          <cell r="D1325">
            <v>0.43081799999999998</v>
          </cell>
          <cell r="E1325">
            <v>41207</v>
          </cell>
          <cell r="F1325">
            <v>-0.13836499999999996</v>
          </cell>
          <cell r="G1325">
            <v>-0.13836499999999996</v>
          </cell>
        </row>
        <row r="1326">
          <cell r="A1326">
            <v>41214</v>
          </cell>
          <cell r="B1326">
            <v>0.357377</v>
          </cell>
          <cell r="C1326">
            <v>0.23278699999999999</v>
          </cell>
          <cell r="D1326">
            <v>0.40983599999999998</v>
          </cell>
          <cell r="E1326">
            <v>41214</v>
          </cell>
          <cell r="F1326">
            <v>-5.2458999999999978E-2</v>
          </cell>
          <cell r="G1326">
            <v>-5.2458999999999978E-2</v>
          </cell>
        </row>
        <row r="1327">
          <cell r="A1327">
            <v>41221</v>
          </cell>
          <cell r="B1327">
            <v>0.38497700000000001</v>
          </cell>
          <cell r="C1327">
            <v>0.21596199999999999</v>
          </cell>
          <cell r="D1327">
            <v>0.399061</v>
          </cell>
          <cell r="E1327">
            <v>41221</v>
          </cell>
          <cell r="F1327">
            <v>-1.4083999999999985E-2</v>
          </cell>
          <cell r="G1327">
            <v>-1.4083999999999985E-2</v>
          </cell>
        </row>
        <row r="1328">
          <cell r="A1328">
            <v>41228</v>
          </cell>
          <cell r="B1328">
            <v>0.28823500000000002</v>
          </cell>
          <cell r="C1328">
            <v>0.22352900000000001</v>
          </cell>
          <cell r="D1328">
            <v>0.48823499999999997</v>
          </cell>
          <cell r="E1328">
            <v>41228</v>
          </cell>
          <cell r="F1328">
            <v>-0.19999999999999996</v>
          </cell>
          <cell r="G1328">
            <v>-0.19999999999999996</v>
          </cell>
        </row>
        <row r="1329">
          <cell r="A1329">
            <v>41235</v>
          </cell>
          <cell r="B1329">
            <v>0.35815599999999997</v>
          </cell>
          <cell r="C1329">
            <v>0.234043</v>
          </cell>
          <cell r="D1329">
            <v>0.40780100000000002</v>
          </cell>
          <cell r="E1329">
            <v>41235</v>
          </cell>
          <cell r="F1329">
            <v>-4.964500000000005E-2</v>
          </cell>
          <cell r="G1329">
            <v>-4.964500000000005E-2</v>
          </cell>
        </row>
        <row r="1330">
          <cell r="A1330">
            <v>41241</v>
          </cell>
          <cell r="B1330">
            <v>0.40926600000000002</v>
          </cell>
          <cell r="C1330">
            <v>0.24710399999999999</v>
          </cell>
          <cell r="D1330">
            <v>0.34362900000000002</v>
          </cell>
          <cell r="E1330">
            <v>41241</v>
          </cell>
          <cell r="F1330">
            <v>6.5637000000000001E-2</v>
          </cell>
          <cell r="G1330">
            <v>6.5637000000000001E-2</v>
          </cell>
        </row>
        <row r="1331">
          <cell r="A1331">
            <v>41249</v>
          </cell>
          <cell r="B1331">
            <v>0.42222199999999999</v>
          </cell>
          <cell r="C1331">
            <v>0.23174600000000001</v>
          </cell>
          <cell r="D1331">
            <v>0.34603200000000001</v>
          </cell>
          <cell r="E1331">
            <v>41249</v>
          </cell>
          <cell r="F1331">
            <v>7.618999999999998E-2</v>
          </cell>
          <cell r="G1331">
            <v>7.618999999999998E-2</v>
          </cell>
        </row>
        <row r="1332">
          <cell r="A1332">
            <v>41256</v>
          </cell>
          <cell r="B1332">
            <v>0.43233100000000002</v>
          </cell>
          <cell r="C1332">
            <v>0.26691700000000002</v>
          </cell>
          <cell r="D1332">
            <v>0.30075200000000002</v>
          </cell>
          <cell r="E1332">
            <v>41256</v>
          </cell>
          <cell r="F1332">
            <v>0.131579</v>
          </cell>
          <cell r="G1332">
            <v>0.131579</v>
          </cell>
        </row>
        <row r="1333">
          <cell r="A1333">
            <v>41263</v>
          </cell>
          <cell r="B1333">
            <v>0.46400000000000002</v>
          </cell>
          <cell r="C1333">
            <v>0.28799999999999998</v>
          </cell>
          <cell r="D1333">
            <v>0.248</v>
          </cell>
          <cell r="E1333">
            <v>41263</v>
          </cell>
          <cell r="F1333">
            <v>0.21600000000000003</v>
          </cell>
          <cell r="G1333">
            <v>0.21600000000000003</v>
          </cell>
        </row>
        <row r="1334">
          <cell r="A1334">
            <v>41270</v>
          </cell>
          <cell r="B1334">
            <v>0.44402999999999998</v>
          </cell>
          <cell r="C1334">
            <v>0.25373099999999998</v>
          </cell>
          <cell r="D1334">
            <v>0.30223899999999998</v>
          </cell>
          <cell r="E1334">
            <v>41270</v>
          </cell>
          <cell r="F1334">
            <v>0.141791</v>
          </cell>
          <cell r="G1334">
            <v>0.141791</v>
          </cell>
        </row>
        <row r="1335">
          <cell r="A1335">
            <v>41277</v>
          </cell>
          <cell r="B1335">
            <v>0.38709700000000002</v>
          </cell>
          <cell r="C1335">
            <v>0.25089600000000001</v>
          </cell>
          <cell r="D1335">
            <v>0.36200700000000002</v>
          </cell>
          <cell r="E1335">
            <v>41277</v>
          </cell>
          <cell r="F1335">
            <v>2.5090000000000001E-2</v>
          </cell>
          <cell r="G1335">
            <v>2.5090000000000001E-2</v>
          </cell>
        </row>
        <row r="1336">
          <cell r="A1336">
            <v>41284</v>
          </cell>
          <cell r="B1336">
            <v>0.46449699999999999</v>
          </cell>
          <cell r="C1336">
            <v>0.26627200000000001</v>
          </cell>
          <cell r="D1336">
            <v>0.269231</v>
          </cell>
          <cell r="E1336">
            <v>41284</v>
          </cell>
          <cell r="F1336">
            <v>0.195266</v>
          </cell>
          <cell r="G1336">
            <v>0.195266</v>
          </cell>
        </row>
        <row r="1337">
          <cell r="A1337">
            <v>41291</v>
          </cell>
          <cell r="B1337">
            <v>0.43943700000000002</v>
          </cell>
          <cell r="C1337">
            <v>0.28732400000000002</v>
          </cell>
          <cell r="D1337">
            <v>0.27323900000000001</v>
          </cell>
          <cell r="E1337">
            <v>41291</v>
          </cell>
          <cell r="F1337">
            <v>0.16619800000000001</v>
          </cell>
          <cell r="G1337">
            <v>0.16619800000000001</v>
          </cell>
        </row>
        <row r="1338">
          <cell r="A1338">
            <v>41298</v>
          </cell>
          <cell r="B1338">
            <v>0.52339199999999997</v>
          </cell>
          <cell r="C1338">
            <v>0.23391799999999999</v>
          </cell>
          <cell r="D1338">
            <v>0.24268999999999999</v>
          </cell>
          <cell r="E1338">
            <v>41298</v>
          </cell>
          <cell r="F1338">
            <v>0.28070200000000001</v>
          </cell>
          <cell r="G1338">
            <v>0.28070200000000001</v>
          </cell>
        </row>
        <row r="1339">
          <cell r="A1339">
            <v>41305</v>
          </cell>
          <cell r="B1339">
            <v>0.48044700000000001</v>
          </cell>
          <cell r="C1339">
            <v>0.276536</v>
          </cell>
          <cell r="D1339">
            <v>0.24301700000000001</v>
          </cell>
          <cell r="E1339">
            <v>41305</v>
          </cell>
          <cell r="F1339">
            <v>0.23743</v>
          </cell>
          <cell r="G1339">
            <v>0.23743</v>
          </cell>
        </row>
        <row r="1340">
          <cell r="A1340">
            <v>41312</v>
          </cell>
          <cell r="B1340">
            <v>0.42767300000000003</v>
          </cell>
          <cell r="C1340">
            <v>0.27672999999999998</v>
          </cell>
          <cell r="D1340">
            <v>0.295597</v>
          </cell>
          <cell r="E1340">
            <v>41312</v>
          </cell>
          <cell r="F1340">
            <v>0.13207600000000003</v>
          </cell>
          <cell r="G1340">
            <v>0.13207600000000003</v>
          </cell>
        </row>
        <row r="1341">
          <cell r="A1341">
            <v>41319</v>
          </cell>
          <cell r="B1341">
            <v>0.42253499999999999</v>
          </cell>
          <cell r="C1341">
            <v>0.29014099999999998</v>
          </cell>
          <cell r="D1341">
            <v>0.28732400000000002</v>
          </cell>
          <cell r="E1341">
            <v>41319</v>
          </cell>
          <cell r="F1341">
            <v>0.13521099999999997</v>
          </cell>
          <cell r="G1341">
            <v>0.13521099999999997</v>
          </cell>
        </row>
        <row r="1342">
          <cell r="A1342">
            <v>41326</v>
          </cell>
          <cell r="B1342">
            <v>0.41785699999999998</v>
          </cell>
          <cell r="C1342">
            <v>0.25714300000000001</v>
          </cell>
          <cell r="D1342">
            <v>0.32500000000000001</v>
          </cell>
          <cell r="E1342">
            <v>41326</v>
          </cell>
          <cell r="F1342">
            <v>9.2856999999999967E-2</v>
          </cell>
          <cell r="G1342">
            <v>9.2856999999999967E-2</v>
          </cell>
        </row>
        <row r="1343">
          <cell r="A1343">
            <v>41333</v>
          </cell>
          <cell r="B1343">
            <v>0.283912</v>
          </cell>
          <cell r="C1343">
            <v>0.35015800000000002</v>
          </cell>
          <cell r="D1343">
            <v>0.36593100000000001</v>
          </cell>
          <cell r="E1343">
            <v>41333</v>
          </cell>
          <cell r="F1343">
            <v>-8.2019000000000009E-2</v>
          </cell>
          <cell r="G1343">
            <v>-8.2019000000000009E-2</v>
          </cell>
        </row>
        <row r="1344">
          <cell r="A1344">
            <v>41340</v>
          </cell>
          <cell r="B1344">
            <v>0.31055899999999997</v>
          </cell>
          <cell r="C1344">
            <v>0.30434800000000001</v>
          </cell>
          <cell r="D1344">
            <v>0.38509300000000002</v>
          </cell>
          <cell r="E1344">
            <v>41340</v>
          </cell>
          <cell r="F1344">
            <v>-7.4534000000000045E-2</v>
          </cell>
          <cell r="G1344">
            <v>-7.4534000000000045E-2</v>
          </cell>
        </row>
        <row r="1345">
          <cell r="A1345">
            <v>41347</v>
          </cell>
          <cell r="B1345">
            <v>0.45419999999999999</v>
          </cell>
          <cell r="C1345">
            <v>0.22550000000000001</v>
          </cell>
          <cell r="D1345">
            <v>0.32029999999999997</v>
          </cell>
          <cell r="E1345">
            <v>41347</v>
          </cell>
          <cell r="F1345">
            <v>0.13390000000000002</v>
          </cell>
          <cell r="G1345">
            <v>0.13390000000000002</v>
          </cell>
        </row>
        <row r="1346">
          <cell r="A1346">
            <v>41354</v>
          </cell>
          <cell r="B1346">
            <v>0.38943899999999998</v>
          </cell>
          <cell r="C1346">
            <v>0.27722799999999997</v>
          </cell>
          <cell r="D1346">
            <v>0.33333299999999999</v>
          </cell>
          <cell r="E1346">
            <v>41354</v>
          </cell>
          <cell r="F1346">
            <v>5.6105999999999989E-2</v>
          </cell>
          <cell r="G1346">
            <v>5.6105999999999989E-2</v>
          </cell>
        </row>
        <row r="1347">
          <cell r="A1347">
            <v>41361</v>
          </cell>
          <cell r="B1347">
            <v>0.38395400000000002</v>
          </cell>
          <cell r="C1347">
            <v>0.329513</v>
          </cell>
          <cell r="D1347">
            <v>0.28653299999999998</v>
          </cell>
          <cell r="E1347">
            <v>41361</v>
          </cell>
          <cell r="F1347">
            <v>9.7421000000000035E-2</v>
          </cell>
          <cell r="G1347">
            <v>9.7421000000000035E-2</v>
          </cell>
        </row>
        <row r="1348">
          <cell r="A1348">
            <v>41368</v>
          </cell>
          <cell r="B1348">
            <v>0.35493000000000002</v>
          </cell>
          <cell r="C1348">
            <v>0.36337999999999998</v>
          </cell>
          <cell r="D1348">
            <v>0.28169</v>
          </cell>
          <cell r="E1348">
            <v>41368</v>
          </cell>
          <cell r="F1348">
            <v>7.3240000000000027E-2</v>
          </cell>
          <cell r="G1348">
            <v>7.3240000000000027E-2</v>
          </cell>
        </row>
        <row r="1349">
          <cell r="A1349">
            <v>41375</v>
          </cell>
          <cell r="B1349">
            <v>0.193103</v>
          </cell>
          <cell r="C1349">
            <v>0.262069</v>
          </cell>
          <cell r="D1349">
            <v>0.54482799999999998</v>
          </cell>
          <cell r="E1349">
            <v>41375</v>
          </cell>
          <cell r="F1349">
            <v>-0.35172499999999995</v>
          </cell>
          <cell r="G1349">
            <v>-0.35172499999999995</v>
          </cell>
        </row>
        <row r="1350">
          <cell r="A1350">
            <v>41382</v>
          </cell>
          <cell r="B1350">
            <v>0.26849299999999998</v>
          </cell>
          <cell r="C1350">
            <v>0.24931500000000001</v>
          </cell>
          <cell r="D1350">
            <v>0.48219200000000001</v>
          </cell>
          <cell r="E1350">
            <v>41382</v>
          </cell>
          <cell r="F1350">
            <v>-0.21369900000000003</v>
          </cell>
          <cell r="G1350">
            <v>-0.21369900000000003</v>
          </cell>
        </row>
        <row r="1351">
          <cell r="A1351">
            <v>41389</v>
          </cell>
          <cell r="B1351">
            <v>0.28289500000000001</v>
          </cell>
          <cell r="C1351">
            <v>0.32894699999999999</v>
          </cell>
          <cell r="D1351">
            <v>0.388158</v>
          </cell>
          <cell r="E1351">
            <v>41389</v>
          </cell>
          <cell r="F1351">
            <v>-0.105263</v>
          </cell>
          <cell r="G1351">
            <v>-0.105263</v>
          </cell>
        </row>
        <row r="1352">
          <cell r="A1352">
            <v>41396</v>
          </cell>
          <cell r="B1352">
            <v>0.309859</v>
          </cell>
          <cell r="C1352">
            <v>0.330986</v>
          </cell>
          <cell r="D1352">
            <v>0.359155</v>
          </cell>
          <cell r="E1352">
            <v>41396</v>
          </cell>
          <cell r="F1352">
            <v>-4.9296000000000006E-2</v>
          </cell>
          <cell r="G1352">
            <v>-4.9296000000000006E-2</v>
          </cell>
        </row>
        <row r="1353">
          <cell r="A1353">
            <v>41403</v>
          </cell>
          <cell r="B1353">
            <v>0.40794200000000003</v>
          </cell>
          <cell r="C1353">
            <v>0.31768999999999997</v>
          </cell>
          <cell r="D1353">
            <v>0.274368</v>
          </cell>
          <cell r="E1353">
            <v>41403</v>
          </cell>
          <cell r="F1353">
            <v>0.13357400000000003</v>
          </cell>
          <cell r="G1353">
            <v>0.13357400000000003</v>
          </cell>
        </row>
        <row r="1354">
          <cell r="A1354">
            <v>41410</v>
          </cell>
          <cell r="B1354">
            <v>0.38485799999999998</v>
          </cell>
          <cell r="C1354">
            <v>0.32176700000000003</v>
          </cell>
          <cell r="D1354">
            <v>0.293375</v>
          </cell>
          <cell r="E1354">
            <v>41410</v>
          </cell>
          <cell r="F1354">
            <v>9.1482999999999981E-2</v>
          </cell>
          <cell r="G1354">
            <v>9.1482999999999981E-2</v>
          </cell>
        </row>
        <row r="1355">
          <cell r="A1355">
            <v>41417</v>
          </cell>
          <cell r="B1355">
            <v>0.48972599999999999</v>
          </cell>
          <cell r="C1355">
            <v>0.29452099999999998</v>
          </cell>
          <cell r="D1355">
            <v>0.215753</v>
          </cell>
          <cell r="E1355">
            <v>41417</v>
          </cell>
          <cell r="F1355">
            <v>0.27397300000000002</v>
          </cell>
          <cell r="G1355">
            <v>0.27397300000000002</v>
          </cell>
        </row>
        <row r="1356">
          <cell r="A1356">
            <v>41424</v>
          </cell>
          <cell r="B1356">
            <v>0.359684</v>
          </cell>
          <cell r="C1356">
            <v>0.34387400000000001</v>
          </cell>
          <cell r="D1356">
            <v>0.29644300000000001</v>
          </cell>
          <cell r="E1356">
            <v>41424</v>
          </cell>
          <cell r="F1356">
            <v>6.3240999999999992E-2</v>
          </cell>
          <cell r="G1356">
            <v>6.3240999999999992E-2</v>
          </cell>
        </row>
        <row r="1357">
          <cell r="A1357">
            <v>41431</v>
          </cell>
          <cell r="B1357">
            <v>0.29473700000000003</v>
          </cell>
          <cell r="C1357">
            <v>0.31578899999999999</v>
          </cell>
          <cell r="D1357">
            <v>0.38947399999999999</v>
          </cell>
          <cell r="E1357">
            <v>41431</v>
          </cell>
          <cell r="F1357">
            <v>-9.473699999999996E-2</v>
          </cell>
          <cell r="G1357">
            <v>-9.473699999999996E-2</v>
          </cell>
        </row>
        <row r="1358">
          <cell r="A1358">
            <v>41438</v>
          </cell>
          <cell r="B1358">
            <v>0.32973000000000002</v>
          </cell>
          <cell r="C1358">
            <v>0.324324</v>
          </cell>
          <cell r="D1358">
            <v>0.34594599999999998</v>
          </cell>
          <cell r="E1358">
            <v>41438</v>
          </cell>
          <cell r="F1358">
            <v>-1.6215999999999953E-2</v>
          </cell>
          <cell r="G1358">
            <v>-1.6215999999999953E-2</v>
          </cell>
        </row>
        <row r="1359">
          <cell r="A1359">
            <v>41445</v>
          </cell>
          <cell r="B1359">
            <v>0.37453199999999998</v>
          </cell>
          <cell r="C1359">
            <v>0.32584299999999999</v>
          </cell>
          <cell r="D1359">
            <v>0.29962499999999997</v>
          </cell>
          <cell r="E1359">
            <v>41445</v>
          </cell>
          <cell r="F1359">
            <v>7.4907000000000001E-2</v>
          </cell>
          <cell r="G1359">
            <v>7.4907000000000001E-2</v>
          </cell>
        </row>
        <row r="1360">
          <cell r="A1360">
            <v>41452</v>
          </cell>
          <cell r="B1360">
            <v>0.30275200000000002</v>
          </cell>
          <cell r="C1360">
            <v>0.34556599999999998</v>
          </cell>
          <cell r="D1360">
            <v>0.35168199999999999</v>
          </cell>
          <cell r="E1360">
            <v>41452</v>
          </cell>
          <cell r="F1360">
            <v>-4.8929999999999974E-2</v>
          </cell>
          <cell r="G1360">
            <v>-4.8929999999999974E-2</v>
          </cell>
        </row>
        <row r="1361">
          <cell r="A1361">
            <v>41459</v>
          </cell>
          <cell r="B1361">
            <v>0.419929</v>
          </cell>
          <cell r="C1361">
            <v>0.34163700000000002</v>
          </cell>
          <cell r="D1361">
            <v>0.23843400000000001</v>
          </cell>
          <cell r="E1361">
            <v>41459</v>
          </cell>
          <cell r="F1361">
            <v>0.18149499999999999</v>
          </cell>
          <cell r="G1361">
            <v>0.18149499999999999</v>
          </cell>
        </row>
        <row r="1362">
          <cell r="A1362">
            <v>41466</v>
          </cell>
          <cell r="B1362">
            <v>0.48936200000000002</v>
          </cell>
          <cell r="C1362">
            <v>0.32766000000000001</v>
          </cell>
          <cell r="D1362">
            <v>0.182979</v>
          </cell>
          <cell r="E1362">
            <v>41466</v>
          </cell>
          <cell r="F1362">
            <v>0.30638300000000002</v>
          </cell>
          <cell r="G1362">
            <v>0.30638300000000002</v>
          </cell>
        </row>
        <row r="1363">
          <cell r="A1363">
            <v>41473</v>
          </cell>
          <cell r="B1363">
            <v>0.477352</v>
          </cell>
          <cell r="C1363">
            <v>0.31010500000000002</v>
          </cell>
          <cell r="D1363">
            <v>0.21254400000000001</v>
          </cell>
          <cell r="E1363">
            <v>41473</v>
          </cell>
          <cell r="F1363">
            <v>0.26480799999999999</v>
          </cell>
          <cell r="G1363">
            <v>0.26480799999999999</v>
          </cell>
        </row>
        <row r="1364">
          <cell r="A1364">
            <v>41480</v>
          </cell>
          <cell r="B1364">
            <v>0.45117800000000002</v>
          </cell>
          <cell r="C1364">
            <v>0.32323200000000002</v>
          </cell>
          <cell r="D1364">
            <v>0.22558900000000001</v>
          </cell>
          <cell r="E1364">
            <v>41480</v>
          </cell>
          <cell r="F1364">
            <v>0.22558900000000001</v>
          </cell>
          <cell r="G1364">
            <v>0.22558900000000001</v>
          </cell>
        </row>
        <row r="1365">
          <cell r="A1365">
            <v>41487</v>
          </cell>
          <cell r="B1365">
            <v>0.35616399999999998</v>
          </cell>
          <cell r="C1365">
            <v>0.39383600000000002</v>
          </cell>
          <cell r="D1365">
            <v>0.25</v>
          </cell>
          <cell r="E1365">
            <v>41487</v>
          </cell>
          <cell r="F1365">
            <v>0.10616399999999998</v>
          </cell>
          <cell r="G1365">
            <v>0.10616399999999998</v>
          </cell>
        </row>
        <row r="1366">
          <cell r="A1366">
            <v>41494</v>
          </cell>
          <cell r="B1366">
            <v>0.394984</v>
          </cell>
          <cell r="C1366">
            <v>0.33855800000000003</v>
          </cell>
          <cell r="D1366">
            <v>0.26645799999999997</v>
          </cell>
          <cell r="E1366">
            <v>41494</v>
          </cell>
          <cell r="F1366">
            <v>0.12852600000000003</v>
          </cell>
          <cell r="G1366">
            <v>0.12852600000000003</v>
          </cell>
        </row>
        <row r="1367">
          <cell r="A1367">
            <v>41501</v>
          </cell>
          <cell r="B1367">
            <v>0.34506999999999999</v>
          </cell>
          <cell r="C1367">
            <v>0.37323899999999999</v>
          </cell>
          <cell r="D1367">
            <v>0.28169</v>
          </cell>
          <cell r="E1367">
            <v>41501</v>
          </cell>
          <cell r="F1367">
            <v>6.3379999999999992E-2</v>
          </cell>
          <cell r="G1367">
            <v>6.3379999999999992E-2</v>
          </cell>
        </row>
        <row r="1368">
          <cell r="A1368">
            <v>41508</v>
          </cell>
          <cell r="B1368">
            <v>0.28957500000000003</v>
          </cell>
          <cell r="C1368">
            <v>0.28185300000000002</v>
          </cell>
          <cell r="D1368">
            <v>0.42857099999999998</v>
          </cell>
          <cell r="E1368">
            <v>41508</v>
          </cell>
          <cell r="F1368">
            <v>-0.13899599999999995</v>
          </cell>
          <cell r="G1368">
            <v>-0.13899599999999995</v>
          </cell>
        </row>
        <row r="1369">
          <cell r="A1369">
            <v>41515</v>
          </cell>
          <cell r="B1369">
            <v>0.33540399999999998</v>
          </cell>
          <cell r="C1369">
            <v>0.35714299999999999</v>
          </cell>
          <cell r="D1369">
            <v>0.30745299999999998</v>
          </cell>
          <cell r="E1369">
            <v>41515</v>
          </cell>
          <cell r="F1369">
            <v>2.7951000000000004E-2</v>
          </cell>
          <cell r="G1369">
            <v>2.7951000000000004E-2</v>
          </cell>
        </row>
        <row r="1370">
          <cell r="A1370">
            <v>41522</v>
          </cell>
          <cell r="B1370">
            <v>0.3553</v>
          </cell>
          <cell r="C1370">
            <v>0.3322</v>
          </cell>
          <cell r="D1370">
            <v>0.3125</v>
          </cell>
          <cell r="E1370">
            <v>41522</v>
          </cell>
          <cell r="F1370">
            <v>4.2800000000000005E-2</v>
          </cell>
          <cell r="G1370">
            <v>4.2800000000000005E-2</v>
          </cell>
        </row>
        <row r="1371">
          <cell r="A1371">
            <v>41529</v>
          </cell>
          <cell r="B1371">
            <v>0.45515</v>
          </cell>
          <cell r="C1371">
            <v>0.29900300000000002</v>
          </cell>
          <cell r="D1371">
            <v>0.24584700000000001</v>
          </cell>
          <cell r="E1371">
            <v>41529</v>
          </cell>
          <cell r="F1371">
            <v>0.20930299999999999</v>
          </cell>
          <cell r="G1371">
            <v>0.20930299999999999</v>
          </cell>
        </row>
        <row r="1372">
          <cell r="A1372">
            <v>41536</v>
          </cell>
          <cell r="B1372">
            <v>0.45112799999999997</v>
          </cell>
          <cell r="C1372">
            <v>0.25187999999999999</v>
          </cell>
          <cell r="D1372">
            <v>0.29699199999999998</v>
          </cell>
          <cell r="E1372">
            <v>41536</v>
          </cell>
          <cell r="F1372">
            <v>0.154136</v>
          </cell>
          <cell r="G1372">
            <v>0.154136</v>
          </cell>
        </row>
        <row r="1373">
          <cell r="A1373">
            <v>41543</v>
          </cell>
          <cell r="B1373">
            <v>0.36054399999999998</v>
          </cell>
          <cell r="C1373">
            <v>0.33333299999999999</v>
          </cell>
          <cell r="D1373">
            <v>0.30612200000000001</v>
          </cell>
          <cell r="E1373">
            <v>41543</v>
          </cell>
          <cell r="F1373">
            <v>5.442199999999997E-2</v>
          </cell>
          <cell r="G1373">
            <v>5.442199999999997E-2</v>
          </cell>
        </row>
        <row r="1374">
          <cell r="A1374">
            <v>41550</v>
          </cell>
          <cell r="B1374">
            <v>0.37837799999999999</v>
          </cell>
          <cell r="C1374">
            <v>0.32094600000000001</v>
          </cell>
          <cell r="D1374">
            <v>0.300676</v>
          </cell>
          <cell r="E1374">
            <v>41550</v>
          </cell>
          <cell r="F1374">
            <v>7.7701999999999993E-2</v>
          </cell>
          <cell r="G1374">
            <v>7.7701999999999993E-2</v>
          </cell>
        </row>
        <row r="1375">
          <cell r="A1375">
            <v>41557</v>
          </cell>
          <cell r="B1375">
            <v>0.41328399999999998</v>
          </cell>
          <cell r="C1375">
            <v>0.25092300000000001</v>
          </cell>
          <cell r="D1375">
            <v>0.33579300000000001</v>
          </cell>
          <cell r="E1375">
            <v>41557</v>
          </cell>
          <cell r="F1375">
            <v>7.7490999999999977E-2</v>
          </cell>
          <cell r="G1375">
            <v>7.7490999999999977E-2</v>
          </cell>
        </row>
        <row r="1376">
          <cell r="A1376">
            <v>41564</v>
          </cell>
          <cell r="B1376">
            <v>0.462783</v>
          </cell>
          <cell r="C1376">
            <v>0.288026</v>
          </cell>
          <cell r="D1376">
            <v>0.249191</v>
          </cell>
          <cell r="E1376">
            <v>41564</v>
          </cell>
          <cell r="F1376">
            <v>0.213592</v>
          </cell>
          <cell r="G1376">
            <v>0.213592</v>
          </cell>
        </row>
        <row r="1377">
          <cell r="A1377">
            <v>41571</v>
          </cell>
          <cell r="B1377">
            <v>0.49201299999999998</v>
          </cell>
          <cell r="C1377">
            <v>0.33226800000000001</v>
          </cell>
          <cell r="D1377">
            <v>0.17571899999999999</v>
          </cell>
          <cell r="E1377">
            <v>41571</v>
          </cell>
          <cell r="F1377">
            <v>0.31629399999999996</v>
          </cell>
          <cell r="G1377">
            <v>0.31629399999999996</v>
          </cell>
        </row>
        <row r="1378">
          <cell r="A1378">
            <v>41578</v>
          </cell>
          <cell r="B1378">
            <v>0.44966400000000001</v>
          </cell>
          <cell r="C1378">
            <v>0.33556999999999998</v>
          </cell>
          <cell r="D1378">
            <v>0.21476500000000001</v>
          </cell>
          <cell r="E1378">
            <v>41578</v>
          </cell>
          <cell r="F1378">
            <v>0.234899</v>
          </cell>
          <cell r="G1378">
            <v>0.234899</v>
          </cell>
        </row>
        <row r="1379">
          <cell r="A1379">
            <v>41585</v>
          </cell>
          <cell r="B1379">
            <v>0.45482899999999998</v>
          </cell>
          <cell r="C1379">
            <v>0.32710299999999998</v>
          </cell>
          <cell r="D1379">
            <v>0.21806900000000001</v>
          </cell>
          <cell r="E1379">
            <v>41585</v>
          </cell>
          <cell r="F1379">
            <v>0.23675999999999997</v>
          </cell>
          <cell r="G1379">
            <v>0.23675999999999997</v>
          </cell>
        </row>
        <row r="1380">
          <cell r="A1380">
            <v>41592</v>
          </cell>
          <cell r="B1380">
            <v>0.39197500000000002</v>
          </cell>
          <cell r="C1380">
            <v>0.33333299999999999</v>
          </cell>
          <cell r="D1380">
            <v>0.27469100000000002</v>
          </cell>
          <cell r="E1380">
            <v>41592</v>
          </cell>
          <cell r="F1380">
            <v>0.117284</v>
          </cell>
          <cell r="G1380">
            <v>0.117284</v>
          </cell>
        </row>
        <row r="1381">
          <cell r="A1381">
            <v>41599</v>
          </cell>
          <cell r="B1381">
            <v>0.34393099999999999</v>
          </cell>
          <cell r="C1381">
            <v>0.36127199999999998</v>
          </cell>
          <cell r="D1381">
            <v>0.294798</v>
          </cell>
          <cell r="E1381">
            <v>41599</v>
          </cell>
          <cell r="F1381">
            <v>4.9132999999999982E-2</v>
          </cell>
          <cell r="G1381">
            <v>4.9132999999999982E-2</v>
          </cell>
        </row>
        <row r="1382">
          <cell r="A1382">
            <v>41606</v>
          </cell>
          <cell r="B1382">
            <v>0.47301599999999999</v>
          </cell>
          <cell r="C1382">
            <v>0.24444399999999999</v>
          </cell>
          <cell r="D1382">
            <v>0.28254000000000001</v>
          </cell>
          <cell r="E1382">
            <v>41606</v>
          </cell>
          <cell r="F1382">
            <v>0.19047599999999998</v>
          </cell>
          <cell r="G1382">
            <v>0.19047599999999998</v>
          </cell>
        </row>
        <row r="1383">
          <cell r="A1383">
            <v>41613</v>
          </cell>
          <cell r="B1383">
            <v>0.42641499999999999</v>
          </cell>
          <cell r="C1383">
            <v>0.29811300000000002</v>
          </cell>
          <cell r="D1383">
            <v>0.27547199999999999</v>
          </cell>
          <cell r="E1383">
            <v>41613</v>
          </cell>
          <cell r="F1383">
            <v>0.15094299999999999</v>
          </cell>
          <cell r="G1383">
            <v>0.15094299999999999</v>
          </cell>
        </row>
        <row r="1384">
          <cell r="A1384">
            <v>41620</v>
          </cell>
          <cell r="B1384">
            <v>0.41265099999999999</v>
          </cell>
          <cell r="C1384">
            <v>0.33734900000000001</v>
          </cell>
          <cell r="D1384">
            <v>0.25</v>
          </cell>
          <cell r="E1384">
            <v>41620</v>
          </cell>
          <cell r="F1384">
            <v>0.16265099999999999</v>
          </cell>
          <cell r="G1384">
            <v>0.16265099999999999</v>
          </cell>
        </row>
        <row r="1385">
          <cell r="A1385">
            <v>41627</v>
          </cell>
          <cell r="B1385">
            <v>0.474576</v>
          </cell>
          <cell r="C1385">
            <v>0.27457599999999999</v>
          </cell>
          <cell r="D1385">
            <v>0.25084699999999999</v>
          </cell>
          <cell r="E1385">
            <v>41627</v>
          </cell>
          <cell r="F1385">
            <v>0.22372900000000001</v>
          </cell>
          <cell r="G1385">
            <v>0.22372900000000001</v>
          </cell>
        </row>
        <row r="1386">
          <cell r="A1386">
            <v>41634</v>
          </cell>
          <cell r="B1386">
            <v>0.550562</v>
          </cell>
          <cell r="C1386">
            <v>0.26404499999999997</v>
          </cell>
          <cell r="D1386">
            <v>0.185393</v>
          </cell>
          <cell r="E1386">
            <v>41634</v>
          </cell>
          <cell r="F1386">
            <v>0.36516899999999997</v>
          </cell>
          <cell r="G1386">
            <v>0.36516899999999997</v>
          </cell>
        </row>
        <row r="1387">
          <cell r="A1387">
            <v>41641</v>
          </cell>
          <cell r="B1387">
            <v>0.430894</v>
          </cell>
          <cell r="C1387">
            <v>0.27642299999999997</v>
          </cell>
          <cell r="D1387">
            <v>0.29268300000000003</v>
          </cell>
          <cell r="E1387">
            <v>41641</v>
          </cell>
          <cell r="F1387">
            <v>0.13821099999999997</v>
          </cell>
          <cell r="G1387">
            <v>0.13821099999999997</v>
          </cell>
        </row>
        <row r="1388">
          <cell r="A1388">
            <v>41648</v>
          </cell>
          <cell r="B1388">
            <v>0.43617</v>
          </cell>
          <cell r="C1388">
            <v>0.31383</v>
          </cell>
          <cell r="D1388">
            <v>0.25</v>
          </cell>
          <cell r="E1388">
            <v>41648</v>
          </cell>
          <cell r="F1388">
            <v>0.18617</v>
          </cell>
          <cell r="G1388">
            <v>0.18617</v>
          </cell>
        </row>
        <row r="1389">
          <cell r="A1389">
            <v>41655</v>
          </cell>
          <cell r="B1389">
            <v>0.38991999999999999</v>
          </cell>
          <cell r="C1389">
            <v>0.39522499999999999</v>
          </cell>
          <cell r="D1389">
            <v>0.21485399999999999</v>
          </cell>
          <cell r="E1389">
            <v>41655</v>
          </cell>
          <cell r="F1389">
            <v>0.175066</v>
          </cell>
          <cell r="G1389">
            <v>0.175066</v>
          </cell>
        </row>
        <row r="1390">
          <cell r="A1390">
            <v>41662</v>
          </cell>
          <cell r="B1390">
            <v>0.38120100000000001</v>
          </cell>
          <cell r="C1390">
            <v>0.38120100000000001</v>
          </cell>
          <cell r="D1390">
            <v>0.237598</v>
          </cell>
          <cell r="E1390">
            <v>41662</v>
          </cell>
          <cell r="F1390">
            <v>0.14360300000000001</v>
          </cell>
          <cell r="G1390">
            <v>0.14360300000000001</v>
          </cell>
        </row>
        <row r="1391">
          <cell r="A1391">
            <v>41669</v>
          </cell>
          <cell r="B1391">
            <v>0.32183899999999999</v>
          </cell>
          <cell r="C1391">
            <v>0.35057500000000003</v>
          </cell>
          <cell r="D1391">
            <v>0.32758599999999999</v>
          </cell>
          <cell r="E1391">
            <v>41669</v>
          </cell>
          <cell r="F1391">
            <v>-5.7470000000000021E-3</v>
          </cell>
          <cell r="G1391">
            <v>-5.7470000000000021E-3</v>
          </cell>
        </row>
        <row r="1392">
          <cell r="A1392">
            <v>41676</v>
          </cell>
          <cell r="B1392">
            <v>0.27895999999999999</v>
          </cell>
          <cell r="C1392">
            <v>0.35697400000000001</v>
          </cell>
          <cell r="D1392">
            <v>0.364066</v>
          </cell>
          <cell r="E1392">
            <v>41676</v>
          </cell>
          <cell r="F1392">
            <v>-8.5106000000000015E-2</v>
          </cell>
          <cell r="G1392">
            <v>-8.5106000000000015E-2</v>
          </cell>
        </row>
        <row r="1393">
          <cell r="A1393">
            <v>41683</v>
          </cell>
          <cell r="B1393">
            <v>0.401478</v>
          </cell>
          <cell r="C1393">
            <v>0.325123</v>
          </cell>
          <cell r="D1393">
            <v>0.273399</v>
          </cell>
          <cell r="E1393">
            <v>41683</v>
          </cell>
          <cell r="F1393">
            <v>0.128079</v>
          </cell>
          <cell r="G1393">
            <v>0.128079</v>
          </cell>
        </row>
        <row r="1394">
          <cell r="A1394">
            <v>41690</v>
          </cell>
          <cell r="B1394">
            <v>0.42199999999999999</v>
          </cell>
          <cell r="C1394">
            <v>0.35</v>
          </cell>
          <cell r="D1394">
            <v>0.22800000000000001</v>
          </cell>
          <cell r="E1394">
            <v>41690</v>
          </cell>
          <cell r="F1394">
            <v>0.19399999999999998</v>
          </cell>
          <cell r="G1394">
            <v>0.19399999999999998</v>
          </cell>
        </row>
        <row r="1395">
          <cell r="A1395">
            <v>41697</v>
          </cell>
          <cell r="B1395">
            <v>0.39690700000000001</v>
          </cell>
          <cell r="C1395">
            <v>0.39175300000000002</v>
          </cell>
          <cell r="D1395">
            <v>0.21134</v>
          </cell>
          <cell r="E1395">
            <v>41697</v>
          </cell>
          <cell r="F1395">
            <v>0.18556700000000001</v>
          </cell>
          <cell r="G1395">
            <v>0.18556700000000001</v>
          </cell>
        </row>
        <row r="1396">
          <cell r="A1396">
            <v>41704</v>
          </cell>
          <cell r="B1396">
            <v>0.40509899999999999</v>
          </cell>
          <cell r="C1396">
            <v>0.32861200000000002</v>
          </cell>
          <cell r="D1396">
            <v>0.266289</v>
          </cell>
          <cell r="E1396">
            <v>41704</v>
          </cell>
          <cell r="F1396">
            <v>0.13880999999999999</v>
          </cell>
          <cell r="G1396">
            <v>0.13880999999999999</v>
          </cell>
        </row>
        <row r="1397">
          <cell r="A1397">
            <v>41711</v>
          </cell>
          <cell r="B1397">
            <v>0.413408</v>
          </cell>
          <cell r="C1397">
            <v>0.318436</v>
          </cell>
          <cell r="D1397">
            <v>0.26815600000000001</v>
          </cell>
          <cell r="E1397">
            <v>41711</v>
          </cell>
          <cell r="F1397">
            <v>0.14525199999999999</v>
          </cell>
          <cell r="G1397">
            <v>0.14525199999999999</v>
          </cell>
        </row>
        <row r="1398">
          <cell r="A1398">
            <v>41718</v>
          </cell>
          <cell r="B1398">
            <v>0.36781599999999998</v>
          </cell>
          <cell r="C1398">
            <v>0.37069000000000002</v>
          </cell>
          <cell r="D1398">
            <v>0.261494</v>
          </cell>
          <cell r="E1398">
            <v>41718</v>
          </cell>
          <cell r="F1398">
            <v>0.10632199999999997</v>
          </cell>
          <cell r="G1398">
            <v>0.10632199999999997</v>
          </cell>
        </row>
        <row r="1399">
          <cell r="A1399">
            <v>41725</v>
          </cell>
          <cell r="B1399">
            <v>0.31161499999999998</v>
          </cell>
          <cell r="C1399">
            <v>0.40226600000000001</v>
          </cell>
          <cell r="D1399">
            <v>0.28611900000000001</v>
          </cell>
          <cell r="E1399">
            <v>41725</v>
          </cell>
          <cell r="F1399">
            <v>2.5495999999999963E-2</v>
          </cell>
          <cell r="G1399">
            <v>2.5495999999999963E-2</v>
          </cell>
        </row>
        <row r="1400">
          <cell r="A1400">
            <v>41732</v>
          </cell>
          <cell r="B1400">
            <v>0.35357100000000002</v>
          </cell>
          <cell r="C1400">
            <v>0.37857099999999999</v>
          </cell>
          <cell r="D1400">
            <v>0.26785700000000001</v>
          </cell>
          <cell r="E1400">
            <v>41732</v>
          </cell>
          <cell r="F1400">
            <v>8.5714000000000012E-2</v>
          </cell>
          <cell r="G1400">
            <v>8.5714000000000012E-2</v>
          </cell>
        </row>
        <row r="1401">
          <cell r="A1401">
            <v>41739</v>
          </cell>
          <cell r="B1401">
            <v>0.28476800000000002</v>
          </cell>
          <cell r="C1401">
            <v>0.374172</v>
          </cell>
          <cell r="D1401">
            <v>0.34105999999999997</v>
          </cell>
          <cell r="E1401">
            <v>41739</v>
          </cell>
          <cell r="F1401">
            <v>-5.6291999999999953E-2</v>
          </cell>
          <cell r="G1401">
            <v>-5.6291999999999953E-2</v>
          </cell>
        </row>
        <row r="1402">
          <cell r="A1402">
            <v>41746</v>
          </cell>
          <cell r="B1402">
            <v>0.272171</v>
          </cell>
          <cell r="C1402">
            <v>0.38532100000000002</v>
          </cell>
          <cell r="D1402">
            <v>0.34250799999999998</v>
          </cell>
          <cell r="E1402">
            <v>41746</v>
          </cell>
          <cell r="F1402">
            <v>-7.0336999999999983E-2</v>
          </cell>
          <cell r="G1402">
            <v>-7.0336999999999983E-2</v>
          </cell>
        </row>
        <row r="1403">
          <cell r="A1403">
            <v>41753</v>
          </cell>
          <cell r="B1403">
            <v>0.34502899999999997</v>
          </cell>
          <cell r="C1403">
            <v>0.394737</v>
          </cell>
          <cell r="D1403">
            <v>0.26023400000000002</v>
          </cell>
          <cell r="E1403">
            <v>41753</v>
          </cell>
          <cell r="F1403">
            <v>8.4794999999999954E-2</v>
          </cell>
          <cell r="G1403">
            <v>8.4794999999999954E-2</v>
          </cell>
        </row>
        <row r="1404">
          <cell r="A1404">
            <v>41760</v>
          </cell>
          <cell r="B1404">
            <v>0.29773500000000003</v>
          </cell>
          <cell r="C1404">
            <v>0.40776699999999999</v>
          </cell>
          <cell r="D1404">
            <v>0.29449799999999998</v>
          </cell>
          <cell r="E1404">
            <v>41760</v>
          </cell>
          <cell r="F1404">
            <v>3.2370000000000454E-3</v>
          </cell>
          <cell r="G1404">
            <v>3.2370000000000454E-3</v>
          </cell>
        </row>
        <row r="1405">
          <cell r="A1405">
            <v>41767</v>
          </cell>
          <cell r="B1405">
            <v>0.283439</v>
          </cell>
          <cell r="C1405">
            <v>0.42993599999999998</v>
          </cell>
          <cell r="D1405">
            <v>0.28662399999999999</v>
          </cell>
          <cell r="E1405">
            <v>41767</v>
          </cell>
          <cell r="F1405">
            <v>-3.1849999999999934E-3</v>
          </cell>
          <cell r="G1405">
            <v>-3.1849999999999934E-3</v>
          </cell>
        </row>
        <row r="1406">
          <cell r="A1406">
            <v>41774</v>
          </cell>
          <cell r="B1406">
            <v>0.33121</v>
          </cell>
          <cell r="C1406">
            <v>0.44267499999999999</v>
          </cell>
          <cell r="D1406">
            <v>0.22611500000000001</v>
          </cell>
          <cell r="E1406">
            <v>41774</v>
          </cell>
          <cell r="F1406">
            <v>0.10509499999999999</v>
          </cell>
          <cell r="G1406">
            <v>0.10509499999999999</v>
          </cell>
        </row>
        <row r="1407">
          <cell r="A1407">
            <v>41781</v>
          </cell>
          <cell r="B1407">
            <v>0.30434800000000001</v>
          </cell>
          <cell r="C1407">
            <v>0.43167699999999998</v>
          </cell>
          <cell r="D1407">
            <v>0.26397500000000002</v>
          </cell>
          <cell r="E1407">
            <v>41781</v>
          </cell>
          <cell r="F1407">
            <v>4.0372999999999992E-2</v>
          </cell>
          <cell r="G1407">
            <v>4.0372999999999992E-2</v>
          </cell>
        </row>
        <row r="1408">
          <cell r="A1408">
            <v>41788</v>
          </cell>
          <cell r="B1408">
            <v>0.36464099999999999</v>
          </cell>
          <cell r="C1408">
            <v>0.40331499999999998</v>
          </cell>
          <cell r="D1408">
            <v>0.232044</v>
          </cell>
          <cell r="E1408">
            <v>41788</v>
          </cell>
          <cell r="F1408">
            <v>0.13259699999999999</v>
          </cell>
          <cell r="G1408">
            <v>0.13259699999999999</v>
          </cell>
        </row>
        <row r="1409">
          <cell r="A1409">
            <v>41795</v>
          </cell>
          <cell r="B1409">
            <v>0.39506200000000002</v>
          </cell>
          <cell r="C1409">
            <v>0.382716</v>
          </cell>
          <cell r="D1409">
            <v>0.222222</v>
          </cell>
          <cell r="E1409">
            <v>41795</v>
          </cell>
          <cell r="F1409">
            <v>0.17284000000000002</v>
          </cell>
          <cell r="G1409">
            <v>0.17284000000000002</v>
          </cell>
        </row>
        <row r="1410">
          <cell r="A1410">
            <v>41802</v>
          </cell>
          <cell r="B1410">
            <v>0.44687500000000002</v>
          </cell>
          <cell r="C1410">
            <v>0.34062500000000001</v>
          </cell>
          <cell r="D1410">
            <v>0.21249999999999999</v>
          </cell>
          <cell r="E1410">
            <v>41802</v>
          </cell>
          <cell r="F1410">
            <v>0.23437500000000003</v>
          </cell>
          <cell r="G1410">
            <v>0.23437500000000003</v>
          </cell>
        </row>
        <row r="1411">
          <cell r="A1411">
            <v>41809</v>
          </cell>
          <cell r="B1411">
            <v>0.351744</v>
          </cell>
          <cell r="C1411">
            <v>0.40697699999999998</v>
          </cell>
          <cell r="D1411">
            <v>0.24127899999999999</v>
          </cell>
          <cell r="E1411">
            <v>41809</v>
          </cell>
          <cell r="F1411">
            <v>0.11046500000000001</v>
          </cell>
          <cell r="G1411">
            <v>0.11046500000000001</v>
          </cell>
        </row>
        <row r="1412">
          <cell r="A1412">
            <v>41816</v>
          </cell>
          <cell r="B1412">
            <v>0.37220799999999998</v>
          </cell>
          <cell r="C1412">
            <v>0.41687299999999999</v>
          </cell>
          <cell r="D1412">
            <v>0.21091799999999999</v>
          </cell>
          <cell r="E1412">
            <v>41816</v>
          </cell>
          <cell r="F1412">
            <v>0.16128999999999999</v>
          </cell>
          <cell r="G1412">
            <v>0.16128999999999999</v>
          </cell>
        </row>
        <row r="1413">
          <cell r="A1413">
            <v>41823</v>
          </cell>
          <cell r="B1413">
            <v>0.385075</v>
          </cell>
          <cell r="C1413">
            <v>0.39104499999999998</v>
          </cell>
          <cell r="D1413">
            <v>0.223881</v>
          </cell>
          <cell r="E1413">
            <v>41823</v>
          </cell>
          <cell r="F1413">
            <v>0.161194</v>
          </cell>
          <cell r="G1413">
            <v>0.161194</v>
          </cell>
        </row>
        <row r="1414">
          <cell r="A1414">
            <v>41830</v>
          </cell>
          <cell r="B1414">
            <v>0.37640400000000002</v>
          </cell>
          <cell r="C1414">
            <v>0.33707900000000002</v>
          </cell>
          <cell r="D1414">
            <v>0.28651700000000002</v>
          </cell>
          <cell r="E1414">
            <v>41830</v>
          </cell>
          <cell r="F1414">
            <v>8.9886999999999995E-2</v>
          </cell>
          <cell r="G1414">
            <v>8.9886999999999995E-2</v>
          </cell>
        </row>
        <row r="1415">
          <cell r="A1415">
            <v>41837</v>
          </cell>
          <cell r="B1415">
            <v>0.323625</v>
          </cell>
          <cell r="C1415">
            <v>0.39158599999999999</v>
          </cell>
          <cell r="D1415">
            <v>0.28478999999999999</v>
          </cell>
          <cell r="E1415">
            <v>41837</v>
          </cell>
          <cell r="F1415">
            <v>3.8835000000000008E-2</v>
          </cell>
          <cell r="G1415">
            <v>3.8835000000000008E-2</v>
          </cell>
        </row>
        <row r="1416">
          <cell r="A1416">
            <v>41844</v>
          </cell>
          <cell r="B1416">
            <v>0.296296</v>
          </cell>
          <cell r="C1416">
            <v>0.40432099999999999</v>
          </cell>
          <cell r="D1416">
            <v>0.29938300000000001</v>
          </cell>
          <cell r="E1416">
            <v>41844</v>
          </cell>
          <cell r="F1416">
            <v>-3.0870000000000064E-3</v>
          </cell>
          <cell r="G1416">
            <v>-3.0870000000000064E-3</v>
          </cell>
        </row>
        <row r="1417">
          <cell r="A1417">
            <v>41851</v>
          </cell>
          <cell r="B1417">
            <v>0.311224</v>
          </cell>
          <cell r="C1417">
            <v>0.37755100000000003</v>
          </cell>
          <cell r="D1417">
            <v>0.311224</v>
          </cell>
          <cell r="E1417">
            <v>41851</v>
          </cell>
          <cell r="F1417">
            <v>0</v>
          </cell>
          <cell r="G1417">
            <v>0</v>
          </cell>
        </row>
        <row r="1418">
          <cell r="A1418">
            <v>41858</v>
          </cell>
          <cell r="B1418">
            <v>0.308869</v>
          </cell>
          <cell r="C1418">
            <v>0.308869</v>
          </cell>
          <cell r="D1418">
            <v>0.38226300000000002</v>
          </cell>
          <cell r="E1418">
            <v>41858</v>
          </cell>
          <cell r="F1418">
            <v>-7.3394000000000015E-2</v>
          </cell>
          <cell r="G1418">
            <v>-7.3394000000000015E-2</v>
          </cell>
        </row>
        <row r="1419">
          <cell r="A1419">
            <v>41865</v>
          </cell>
          <cell r="B1419">
            <v>0.398119</v>
          </cell>
          <cell r="C1419">
            <v>0.33228799999999997</v>
          </cell>
          <cell r="D1419">
            <v>0.269592</v>
          </cell>
          <cell r="E1419">
            <v>41865</v>
          </cell>
          <cell r="F1419">
            <v>0.128527</v>
          </cell>
          <cell r="G1419">
            <v>0.128527</v>
          </cell>
        </row>
        <row r="1420">
          <cell r="A1420">
            <v>41872</v>
          </cell>
          <cell r="B1420">
            <v>0.46107799999999999</v>
          </cell>
          <cell r="C1420">
            <v>0.30239500000000002</v>
          </cell>
          <cell r="D1420">
            <v>0.23652699999999999</v>
          </cell>
          <cell r="E1420">
            <v>41872</v>
          </cell>
          <cell r="F1420">
            <v>0.224551</v>
          </cell>
          <cell r="G1420">
            <v>0.224551</v>
          </cell>
        </row>
        <row r="1421">
          <cell r="A1421">
            <v>41879</v>
          </cell>
          <cell r="B1421">
            <v>0.519231</v>
          </cell>
          <cell r="C1421">
            <v>0.288462</v>
          </cell>
          <cell r="D1421">
            <v>0.19230800000000001</v>
          </cell>
          <cell r="E1421">
            <v>41879</v>
          </cell>
          <cell r="F1421">
            <v>0.32692299999999996</v>
          </cell>
          <cell r="G1421">
            <v>0.32692299999999996</v>
          </cell>
        </row>
        <row r="1422">
          <cell r="A1422">
            <v>41886</v>
          </cell>
          <cell r="B1422">
            <v>0.44674599999999998</v>
          </cell>
          <cell r="C1422">
            <v>0.31360900000000003</v>
          </cell>
          <cell r="D1422">
            <v>0.239645</v>
          </cell>
          <cell r="E1422">
            <v>41886</v>
          </cell>
          <cell r="F1422">
            <v>0.20710099999999998</v>
          </cell>
          <cell r="G1422">
            <v>0.20710099999999998</v>
          </cell>
        </row>
        <row r="1423">
          <cell r="A1423">
            <v>41893</v>
          </cell>
          <cell r="B1423">
            <v>0.40384599999999998</v>
          </cell>
          <cell r="C1423">
            <v>0.33012799999999998</v>
          </cell>
          <cell r="D1423">
            <v>0.26602599999999998</v>
          </cell>
          <cell r="E1423">
            <v>41893</v>
          </cell>
          <cell r="F1423">
            <v>0.13782</v>
          </cell>
          <cell r="G1423">
            <v>0.13782</v>
          </cell>
        </row>
        <row r="1424">
          <cell r="A1424">
            <v>41900</v>
          </cell>
          <cell r="B1424">
            <v>0.42236000000000001</v>
          </cell>
          <cell r="C1424">
            <v>0.34782600000000002</v>
          </cell>
          <cell r="D1424">
            <v>0.22981399999999999</v>
          </cell>
          <cell r="E1424">
            <v>41900</v>
          </cell>
          <cell r="F1424">
            <v>0.19254600000000002</v>
          </cell>
          <cell r="G1424">
            <v>0.19254600000000002</v>
          </cell>
        </row>
        <row r="1425">
          <cell r="A1425">
            <v>41907</v>
          </cell>
          <cell r="B1425">
            <v>0.41836699999999999</v>
          </cell>
          <cell r="C1425">
            <v>0.29931999999999997</v>
          </cell>
          <cell r="D1425">
            <v>0.28231299999999998</v>
          </cell>
          <cell r="E1425">
            <v>41907</v>
          </cell>
          <cell r="F1425">
            <v>0.13605400000000001</v>
          </cell>
          <cell r="G1425">
            <v>0.13605400000000001</v>
          </cell>
        </row>
        <row r="1426">
          <cell r="A1426">
            <v>41914</v>
          </cell>
          <cell r="B1426">
            <v>0.35416700000000001</v>
          </cell>
          <cell r="C1426">
            <v>0.33680599999999999</v>
          </cell>
          <cell r="D1426">
            <v>0.30902800000000002</v>
          </cell>
          <cell r="E1426">
            <v>41914</v>
          </cell>
          <cell r="F1426">
            <v>4.5138999999999985E-2</v>
          </cell>
          <cell r="G1426">
            <v>4.5138999999999985E-2</v>
          </cell>
        </row>
        <row r="1427">
          <cell r="A1427">
            <v>41921</v>
          </cell>
          <cell r="B1427">
            <v>0.39877299999999999</v>
          </cell>
          <cell r="C1427">
            <v>0.29141099999999998</v>
          </cell>
          <cell r="D1427">
            <v>0.30981599999999998</v>
          </cell>
          <cell r="E1427">
            <v>41921</v>
          </cell>
          <cell r="F1427">
            <v>8.8957000000000008E-2</v>
          </cell>
          <cell r="G1427">
            <v>8.8957000000000008E-2</v>
          </cell>
        </row>
        <row r="1428">
          <cell r="A1428">
            <v>41928</v>
          </cell>
          <cell r="B1428">
            <v>0.42663000000000001</v>
          </cell>
          <cell r="C1428">
            <v>0.23641300000000001</v>
          </cell>
          <cell r="D1428">
            <v>0.33695700000000001</v>
          </cell>
          <cell r="E1428">
            <v>41928</v>
          </cell>
          <cell r="F1428">
            <v>8.9673000000000003E-2</v>
          </cell>
          <cell r="G1428">
            <v>8.9673000000000003E-2</v>
          </cell>
        </row>
        <row r="1429">
          <cell r="A1429">
            <v>41935</v>
          </cell>
          <cell r="B1429">
            <v>0.49687500000000001</v>
          </cell>
          <cell r="C1429">
            <v>0.27812500000000001</v>
          </cell>
          <cell r="D1429">
            <v>0.22500000000000001</v>
          </cell>
          <cell r="E1429">
            <v>41935</v>
          </cell>
          <cell r="F1429">
            <v>0.27187499999999998</v>
          </cell>
          <cell r="G1429">
            <v>0.27187499999999998</v>
          </cell>
        </row>
        <row r="1430">
          <cell r="A1430">
            <v>41942</v>
          </cell>
          <cell r="B1430">
            <v>0.49371100000000001</v>
          </cell>
          <cell r="C1430">
            <v>0.295597</v>
          </cell>
          <cell r="D1430">
            <v>0.21069199999999999</v>
          </cell>
          <cell r="E1430">
            <v>41942</v>
          </cell>
          <cell r="F1430">
            <v>0.28301900000000002</v>
          </cell>
          <cell r="G1430">
            <v>0.28301900000000002</v>
          </cell>
        </row>
        <row r="1431">
          <cell r="A1431">
            <v>41949</v>
          </cell>
          <cell r="B1431">
            <v>0.52688199999999996</v>
          </cell>
          <cell r="C1431">
            <v>0.32258100000000001</v>
          </cell>
          <cell r="D1431">
            <v>0.15053800000000001</v>
          </cell>
          <cell r="E1431">
            <v>41949</v>
          </cell>
          <cell r="F1431">
            <v>0.37634399999999996</v>
          </cell>
          <cell r="G1431">
            <v>0.37634399999999996</v>
          </cell>
        </row>
        <row r="1432">
          <cell r="A1432">
            <v>41956</v>
          </cell>
          <cell r="B1432">
            <v>0.57930999999999999</v>
          </cell>
          <cell r="C1432">
            <v>0.22758600000000001</v>
          </cell>
          <cell r="D1432">
            <v>0.193103</v>
          </cell>
          <cell r="E1432">
            <v>41956</v>
          </cell>
          <cell r="F1432">
            <v>0.38620699999999997</v>
          </cell>
          <cell r="G1432">
            <v>0.38620699999999997</v>
          </cell>
        </row>
        <row r="1433">
          <cell r="A1433">
            <v>41963</v>
          </cell>
          <cell r="B1433">
            <v>0.491176</v>
          </cell>
          <cell r="C1433">
            <v>0.270588</v>
          </cell>
          <cell r="D1433">
            <v>0.238235</v>
          </cell>
          <cell r="E1433">
            <v>41963</v>
          </cell>
          <cell r="F1433">
            <v>0.25294099999999997</v>
          </cell>
          <cell r="G1433">
            <v>0.25294099999999997</v>
          </cell>
        </row>
        <row r="1434">
          <cell r="A1434">
            <v>41970</v>
          </cell>
          <cell r="B1434">
            <v>0.52145200000000003</v>
          </cell>
          <cell r="C1434">
            <v>0.27062700000000001</v>
          </cell>
          <cell r="D1434">
            <v>0.20792099999999999</v>
          </cell>
          <cell r="E1434">
            <v>41970</v>
          </cell>
          <cell r="F1434">
            <v>0.313531</v>
          </cell>
          <cell r="G1434">
            <v>0.313531</v>
          </cell>
        </row>
        <row r="1435">
          <cell r="A1435">
            <v>41977</v>
          </cell>
          <cell r="B1435">
            <v>0.42677799999999999</v>
          </cell>
          <cell r="C1435">
            <v>0.31380799999999998</v>
          </cell>
          <cell r="D1435">
            <v>0.25941399999999998</v>
          </cell>
          <cell r="E1435">
            <v>41977</v>
          </cell>
          <cell r="F1435">
            <v>0.16736400000000001</v>
          </cell>
          <cell r="G1435">
            <v>0.16736400000000001</v>
          </cell>
        </row>
        <row r="1436">
          <cell r="A1436">
            <v>41984</v>
          </cell>
          <cell r="B1436">
            <v>0.45017200000000002</v>
          </cell>
          <cell r="C1436">
            <v>0.32645999999999997</v>
          </cell>
          <cell r="D1436">
            <v>0.22336800000000001</v>
          </cell>
          <cell r="E1436">
            <v>41984</v>
          </cell>
          <cell r="F1436">
            <v>0.22680400000000001</v>
          </cell>
          <cell r="G1436">
            <v>0.22680400000000001</v>
          </cell>
        </row>
        <row r="1437">
          <cell r="A1437">
            <v>41991</v>
          </cell>
          <cell r="B1437">
            <v>0.38735199999999997</v>
          </cell>
          <cell r="C1437">
            <v>0.34387400000000001</v>
          </cell>
          <cell r="D1437">
            <v>0.26877499999999999</v>
          </cell>
          <cell r="E1437">
            <v>41991</v>
          </cell>
          <cell r="F1437">
            <v>0.11857699999999999</v>
          </cell>
          <cell r="G1437">
            <v>0.11857699999999999</v>
          </cell>
        </row>
        <row r="1438">
          <cell r="A1438">
            <v>41998</v>
          </cell>
          <cell r="B1438">
            <v>0.50943400000000005</v>
          </cell>
          <cell r="C1438">
            <v>0.30188700000000002</v>
          </cell>
          <cell r="D1438">
            <v>0.18867900000000001</v>
          </cell>
          <cell r="E1438">
            <v>41998</v>
          </cell>
          <cell r="F1438">
            <v>0.32075500000000001</v>
          </cell>
          <cell r="G1438">
            <v>0.32075500000000001</v>
          </cell>
        </row>
        <row r="1439">
          <cell r="A1439">
            <v>42005</v>
          </cell>
          <cell r="B1439">
            <v>0.51737500000000003</v>
          </cell>
          <cell r="C1439">
            <v>0.28957500000000003</v>
          </cell>
          <cell r="D1439">
            <v>0.19305</v>
          </cell>
          <cell r="E1439">
            <v>42005</v>
          </cell>
          <cell r="F1439">
            <v>0.32432500000000003</v>
          </cell>
          <cell r="G1439">
            <v>0.32432500000000003</v>
          </cell>
        </row>
        <row r="1440">
          <cell r="A1440">
            <v>42012</v>
          </cell>
          <cell r="B1440">
            <v>0.41007199999999999</v>
          </cell>
          <cell r="C1440">
            <v>0.31295000000000001</v>
          </cell>
          <cell r="D1440">
            <v>0.276978</v>
          </cell>
          <cell r="E1440">
            <v>42012</v>
          </cell>
          <cell r="F1440">
            <v>0.13309399999999999</v>
          </cell>
          <cell r="G1440">
            <v>0.13309399999999999</v>
          </cell>
        </row>
        <row r="1441">
          <cell r="A1441">
            <v>42019</v>
          </cell>
          <cell r="B1441">
            <v>0.461059</v>
          </cell>
          <cell r="C1441">
            <v>0.323988</v>
          </cell>
          <cell r="D1441">
            <v>0.21495300000000001</v>
          </cell>
          <cell r="E1441">
            <v>42019</v>
          </cell>
          <cell r="F1441">
            <v>0.24610599999999999</v>
          </cell>
          <cell r="G1441">
            <v>0.24610599999999999</v>
          </cell>
        </row>
        <row r="1442">
          <cell r="A1442">
            <v>42026</v>
          </cell>
          <cell r="B1442">
            <v>0.37142900000000001</v>
          </cell>
          <cell r="C1442">
            <v>0.320635</v>
          </cell>
          <cell r="D1442">
            <v>0.30793700000000002</v>
          </cell>
          <cell r="E1442">
            <v>42026</v>
          </cell>
          <cell r="F1442">
            <v>6.3491999999999993E-2</v>
          </cell>
          <cell r="G1442">
            <v>6.3491999999999993E-2</v>
          </cell>
        </row>
        <row r="1443">
          <cell r="A1443">
            <v>42033</v>
          </cell>
          <cell r="B1443">
            <v>0.441718</v>
          </cell>
          <cell r="C1443">
            <v>0.33435599999999999</v>
          </cell>
          <cell r="D1443">
            <v>0.22392599999999999</v>
          </cell>
          <cell r="E1443">
            <v>42033</v>
          </cell>
          <cell r="F1443">
            <v>0.21779200000000001</v>
          </cell>
          <cell r="G1443">
            <v>0.21779200000000001</v>
          </cell>
        </row>
        <row r="1444">
          <cell r="A1444">
            <v>42040</v>
          </cell>
          <cell r="B1444">
            <v>0.35494900000000001</v>
          </cell>
          <cell r="C1444">
            <v>0.32081900000000002</v>
          </cell>
          <cell r="D1444">
            <v>0.32423200000000002</v>
          </cell>
          <cell r="E1444">
            <v>42040</v>
          </cell>
          <cell r="F1444">
            <v>3.0716999999999994E-2</v>
          </cell>
          <cell r="G1444">
            <v>3.0716999999999994E-2</v>
          </cell>
        </row>
        <row r="1445">
          <cell r="A1445">
            <v>42047</v>
          </cell>
          <cell r="B1445">
            <v>0.4</v>
          </cell>
          <cell r="C1445">
            <v>0.39672099999999999</v>
          </cell>
          <cell r="D1445">
            <v>0.20327899999999999</v>
          </cell>
          <cell r="E1445">
            <v>42047</v>
          </cell>
          <cell r="F1445">
            <v>0.19672100000000003</v>
          </cell>
          <cell r="G1445">
            <v>0.19672100000000003</v>
          </cell>
        </row>
        <row r="1446">
          <cell r="A1446">
            <v>42054</v>
          </cell>
          <cell r="B1446">
            <v>0.47019899999999998</v>
          </cell>
          <cell r="C1446">
            <v>0.350993</v>
          </cell>
          <cell r="D1446">
            <v>0.17880799999999999</v>
          </cell>
          <cell r="E1446">
            <v>42054</v>
          </cell>
          <cell r="F1446">
            <v>0.29139099999999996</v>
          </cell>
          <cell r="G1446">
            <v>0.29139099999999996</v>
          </cell>
        </row>
        <row r="1447">
          <cell r="A1447">
            <v>42061</v>
          </cell>
          <cell r="B1447">
            <v>0.453731</v>
          </cell>
          <cell r="C1447">
            <v>0.34328399999999998</v>
          </cell>
          <cell r="D1447">
            <v>0.202985</v>
          </cell>
          <cell r="E1447">
            <v>42061</v>
          </cell>
          <cell r="F1447">
            <v>0.25074600000000002</v>
          </cell>
          <cell r="G1447">
            <v>0.25074600000000002</v>
          </cell>
        </row>
        <row r="1448">
          <cell r="A1448">
            <v>42068</v>
          </cell>
          <cell r="B1448">
            <v>0.39802599999999999</v>
          </cell>
          <cell r="C1448">
            <v>0.368421</v>
          </cell>
          <cell r="D1448">
            <v>0.23355300000000001</v>
          </cell>
          <cell r="E1448">
            <v>42068</v>
          </cell>
          <cell r="F1448">
            <v>0.16447299999999998</v>
          </cell>
          <cell r="G1448">
            <v>0.16447299999999998</v>
          </cell>
        </row>
        <row r="1449">
          <cell r="A1449">
            <v>42075</v>
          </cell>
          <cell r="B1449">
            <v>0.31596099999999999</v>
          </cell>
          <cell r="C1449">
            <v>0.42996699999999999</v>
          </cell>
          <cell r="D1449">
            <v>0.25407200000000002</v>
          </cell>
          <cell r="E1449">
            <v>42075</v>
          </cell>
          <cell r="F1449">
            <v>6.1888999999999972E-2</v>
          </cell>
          <cell r="G1449">
            <v>6.1888999999999972E-2</v>
          </cell>
        </row>
        <row r="1450">
          <cell r="A1450">
            <v>42082</v>
          </cell>
          <cell r="B1450">
            <v>0.27160499999999999</v>
          </cell>
          <cell r="C1450">
            <v>0.41358</v>
          </cell>
          <cell r="D1450">
            <v>0.31481500000000001</v>
          </cell>
          <cell r="E1450">
            <v>42082</v>
          </cell>
          <cell r="F1450">
            <v>-4.3210000000000026E-2</v>
          </cell>
          <cell r="G1450">
            <v>-4.3210000000000026E-2</v>
          </cell>
        </row>
        <row r="1451">
          <cell r="A1451">
            <v>42089</v>
          </cell>
          <cell r="B1451">
            <v>0.38429799999999997</v>
          </cell>
          <cell r="C1451">
            <v>0.37190099999999998</v>
          </cell>
          <cell r="D1451">
            <v>0.24380199999999999</v>
          </cell>
          <cell r="E1451">
            <v>42089</v>
          </cell>
          <cell r="F1451">
            <v>0.14049599999999998</v>
          </cell>
          <cell r="G1451">
            <v>0.14049599999999998</v>
          </cell>
        </row>
        <row r="1452">
          <cell r="A1452">
            <v>42096</v>
          </cell>
          <cell r="B1452">
            <v>0.35395199999999999</v>
          </cell>
          <cell r="C1452">
            <v>0.32645999999999997</v>
          </cell>
          <cell r="D1452">
            <v>0.31958799999999998</v>
          </cell>
          <cell r="E1452">
            <v>42096</v>
          </cell>
          <cell r="F1452">
            <v>3.4364000000000006E-2</v>
          </cell>
          <cell r="G1452">
            <v>3.4364000000000006E-2</v>
          </cell>
        </row>
        <row r="1453">
          <cell r="A1453">
            <v>42103</v>
          </cell>
          <cell r="B1453">
            <v>0.28701599999999999</v>
          </cell>
          <cell r="C1453">
            <v>0.471526</v>
          </cell>
          <cell r="D1453">
            <v>0.24145800000000001</v>
          </cell>
          <cell r="E1453">
            <v>42103</v>
          </cell>
          <cell r="F1453">
            <v>4.5557999999999987E-2</v>
          </cell>
          <cell r="G1453">
            <v>4.5557999999999987E-2</v>
          </cell>
        </row>
        <row r="1454">
          <cell r="A1454">
            <v>42110</v>
          </cell>
          <cell r="B1454">
            <v>0.32067499999999999</v>
          </cell>
          <cell r="C1454">
            <v>0.45147700000000002</v>
          </cell>
          <cell r="D1454">
            <v>0.22784799999999999</v>
          </cell>
          <cell r="E1454">
            <v>42110</v>
          </cell>
          <cell r="F1454">
            <v>9.2826999999999993E-2</v>
          </cell>
          <cell r="G1454">
            <v>9.2826999999999993E-2</v>
          </cell>
        </row>
        <row r="1455">
          <cell r="A1455">
            <v>42117</v>
          </cell>
          <cell r="B1455">
            <v>0.31469999999999998</v>
          </cell>
          <cell r="C1455">
            <v>0.45341599999999999</v>
          </cell>
          <cell r="D1455">
            <v>0.23188400000000001</v>
          </cell>
          <cell r="E1455">
            <v>42117</v>
          </cell>
          <cell r="F1455">
            <v>8.2815999999999973E-2</v>
          </cell>
          <cell r="G1455">
            <v>8.2815999999999973E-2</v>
          </cell>
        </row>
        <row r="1456">
          <cell r="A1456">
            <v>42124</v>
          </cell>
          <cell r="B1456">
            <v>0.30836200000000002</v>
          </cell>
          <cell r="C1456">
            <v>0.47212500000000002</v>
          </cell>
          <cell r="D1456">
            <v>0.21951200000000001</v>
          </cell>
          <cell r="E1456">
            <v>42124</v>
          </cell>
          <cell r="F1456">
            <v>8.8850000000000012E-2</v>
          </cell>
          <cell r="G1456">
            <v>8.8850000000000012E-2</v>
          </cell>
        </row>
        <row r="1457">
          <cell r="A1457">
            <v>42131</v>
          </cell>
          <cell r="B1457">
            <v>0.270563</v>
          </cell>
          <cell r="C1457">
            <v>0.46103899999999998</v>
          </cell>
          <cell r="D1457">
            <v>0.26839800000000003</v>
          </cell>
          <cell r="E1457">
            <v>42131</v>
          </cell>
          <cell r="F1457">
            <v>2.1649999999999725E-3</v>
          </cell>
          <cell r="G1457">
            <v>2.1649999999999725E-3</v>
          </cell>
        </row>
        <row r="1458">
          <cell r="A1458">
            <v>42138</v>
          </cell>
          <cell r="B1458">
            <v>0.26744200000000001</v>
          </cell>
          <cell r="C1458">
            <v>0.46899200000000002</v>
          </cell>
          <cell r="D1458">
            <v>0.26356600000000002</v>
          </cell>
          <cell r="E1458">
            <v>42138</v>
          </cell>
          <cell r="F1458">
            <v>3.8759999999999906E-3</v>
          </cell>
          <cell r="G1458">
            <v>3.8759999999999906E-3</v>
          </cell>
        </row>
        <row r="1459">
          <cell r="A1459">
            <v>42145</v>
          </cell>
          <cell r="B1459">
            <v>0.25211899999999998</v>
          </cell>
          <cell r="C1459">
            <v>0.49788100000000002</v>
          </cell>
          <cell r="D1459">
            <v>0.25</v>
          </cell>
          <cell r="E1459">
            <v>42145</v>
          </cell>
          <cell r="F1459">
            <v>2.118999999999982E-3</v>
          </cell>
          <cell r="G1459">
            <v>2.118999999999982E-3</v>
          </cell>
        </row>
        <row r="1460">
          <cell r="A1460">
            <v>42152</v>
          </cell>
          <cell r="B1460">
            <v>0.27001900000000001</v>
          </cell>
          <cell r="C1460">
            <v>0.47858499999999998</v>
          </cell>
          <cell r="D1460">
            <v>0.25139699999999998</v>
          </cell>
          <cell r="E1460">
            <v>42152</v>
          </cell>
          <cell r="F1460">
            <v>1.8622000000000027E-2</v>
          </cell>
          <cell r="G1460">
            <v>1.8622000000000027E-2</v>
          </cell>
        </row>
        <row r="1461">
          <cell r="A1461">
            <v>42159</v>
          </cell>
          <cell r="B1461">
            <v>0.273399</v>
          </cell>
          <cell r="C1461">
            <v>0.480296</v>
          </cell>
          <cell r="D1461">
            <v>0.246305</v>
          </cell>
          <cell r="E1461">
            <v>42159</v>
          </cell>
          <cell r="F1461">
            <v>2.7094000000000007E-2</v>
          </cell>
          <cell r="G1461">
            <v>2.7094000000000007E-2</v>
          </cell>
        </row>
        <row r="1462">
          <cell r="A1462">
            <v>42166</v>
          </cell>
          <cell r="B1462">
            <v>0.200375</v>
          </cell>
          <cell r="C1462">
            <v>0.47378300000000001</v>
          </cell>
          <cell r="D1462">
            <v>0.32584299999999999</v>
          </cell>
          <cell r="E1462">
            <v>42166</v>
          </cell>
          <cell r="F1462">
            <v>-0.125468</v>
          </cell>
          <cell r="G1462">
            <v>-0.125468</v>
          </cell>
        </row>
        <row r="1463">
          <cell r="A1463">
            <v>42173</v>
          </cell>
          <cell r="B1463">
            <v>0.254083</v>
          </cell>
          <cell r="C1463">
            <v>0.40290399999999998</v>
          </cell>
          <cell r="D1463">
            <v>0.34301300000000001</v>
          </cell>
          <cell r="E1463">
            <v>42173</v>
          </cell>
          <cell r="F1463">
            <v>-8.8930000000000009E-2</v>
          </cell>
          <cell r="G1463">
            <v>-8.8930000000000009E-2</v>
          </cell>
        </row>
        <row r="1464">
          <cell r="A1464">
            <v>42180</v>
          </cell>
          <cell r="B1464">
            <v>0.35555599999999998</v>
          </cell>
          <cell r="C1464">
            <v>0.42777799999999999</v>
          </cell>
          <cell r="D1464">
            <v>0.216667</v>
          </cell>
          <cell r="E1464">
            <v>42180</v>
          </cell>
          <cell r="F1464">
            <v>0.13888899999999998</v>
          </cell>
          <cell r="G1464">
            <v>0.13888899999999998</v>
          </cell>
        </row>
        <row r="1465">
          <cell r="A1465">
            <v>42187</v>
          </cell>
          <cell r="B1465">
            <v>0.22612099999999999</v>
          </cell>
          <cell r="C1465">
            <v>0.42300199999999999</v>
          </cell>
          <cell r="D1465">
            <v>0.35087699999999999</v>
          </cell>
          <cell r="E1465">
            <v>42187</v>
          </cell>
          <cell r="F1465">
            <v>-0.12475600000000001</v>
          </cell>
          <cell r="G1465">
            <v>-0.12475600000000001</v>
          </cell>
        </row>
        <row r="1466">
          <cell r="A1466">
            <v>42194</v>
          </cell>
          <cell r="B1466">
            <v>0.27906999999999998</v>
          </cell>
          <cell r="C1466">
            <v>0.42917499999999997</v>
          </cell>
          <cell r="D1466">
            <v>0.29175499999999999</v>
          </cell>
          <cell r="E1466">
            <v>42194</v>
          </cell>
          <cell r="F1466">
            <v>-1.2685000000000002E-2</v>
          </cell>
          <cell r="G1466">
            <v>-1.2685000000000002E-2</v>
          </cell>
        </row>
        <row r="1467">
          <cell r="A1467">
            <v>42201</v>
          </cell>
          <cell r="B1467">
            <v>0.30810799999999999</v>
          </cell>
          <cell r="C1467">
            <v>0.45945900000000001</v>
          </cell>
          <cell r="D1467">
            <v>0.232432</v>
          </cell>
          <cell r="E1467">
            <v>42201</v>
          </cell>
          <cell r="F1467">
            <v>7.5675999999999993E-2</v>
          </cell>
          <cell r="G1467">
            <v>7.5675999999999993E-2</v>
          </cell>
        </row>
        <row r="1468">
          <cell r="A1468">
            <v>42208</v>
          </cell>
          <cell r="B1468">
            <v>0.32540000000000002</v>
          </cell>
          <cell r="C1468">
            <v>0.41870000000000002</v>
          </cell>
          <cell r="D1468">
            <v>0.25600000000000001</v>
          </cell>
          <cell r="E1468">
            <v>42208</v>
          </cell>
          <cell r="F1468">
            <v>6.9400000000000017E-2</v>
          </cell>
          <cell r="G1468">
            <v>6.9400000000000017E-2</v>
          </cell>
        </row>
        <row r="1469">
          <cell r="A1469">
            <v>42215</v>
          </cell>
          <cell r="B1469">
            <v>0.21105499999999999</v>
          </cell>
          <cell r="C1469">
            <v>0.38191000000000003</v>
          </cell>
          <cell r="D1469">
            <v>0.40703499999999998</v>
          </cell>
          <cell r="E1469">
            <v>42215</v>
          </cell>
          <cell r="F1469">
            <v>-0.19597999999999999</v>
          </cell>
          <cell r="G1469">
            <v>-0.19597999999999999</v>
          </cell>
        </row>
        <row r="1470">
          <cell r="A1470">
            <v>42222</v>
          </cell>
          <cell r="B1470">
            <v>0.24318699999999999</v>
          </cell>
          <cell r="C1470">
            <v>0.44025199999999998</v>
          </cell>
          <cell r="D1470">
            <v>0.31656200000000001</v>
          </cell>
          <cell r="E1470">
            <v>42222</v>
          </cell>
          <cell r="F1470">
            <v>-7.3375000000000024E-2</v>
          </cell>
          <cell r="G1470">
            <v>-7.3375000000000024E-2</v>
          </cell>
        </row>
        <row r="1471">
          <cell r="A1471">
            <v>42229</v>
          </cell>
          <cell r="B1471">
            <v>0.30451899999999998</v>
          </cell>
          <cell r="C1471">
            <v>0.33398800000000001</v>
          </cell>
          <cell r="D1471">
            <v>0.36149300000000001</v>
          </cell>
          <cell r="E1471">
            <v>42229</v>
          </cell>
          <cell r="F1471">
            <v>-5.6974000000000025E-2</v>
          </cell>
          <cell r="G1471">
            <v>-5.6974000000000025E-2</v>
          </cell>
        </row>
        <row r="1472">
          <cell r="A1472">
            <v>42236</v>
          </cell>
          <cell r="B1472">
            <v>0.26819900000000002</v>
          </cell>
          <cell r="C1472">
            <v>0.39846700000000002</v>
          </cell>
          <cell r="D1472">
            <v>0.33333299999999999</v>
          </cell>
          <cell r="E1472">
            <v>42236</v>
          </cell>
          <cell r="F1472">
            <v>-6.513399999999997E-2</v>
          </cell>
          <cell r="G1472">
            <v>-6.513399999999997E-2</v>
          </cell>
        </row>
        <row r="1473">
          <cell r="A1473">
            <v>42243</v>
          </cell>
          <cell r="B1473">
            <v>0.32500000000000001</v>
          </cell>
          <cell r="C1473">
            <v>0.29230800000000001</v>
          </cell>
          <cell r="D1473">
            <v>0.38269199999999998</v>
          </cell>
          <cell r="E1473">
            <v>42243</v>
          </cell>
          <cell r="F1473">
            <v>-5.7691999999999966E-2</v>
          </cell>
          <cell r="G1473">
            <v>-5.7691999999999966E-2</v>
          </cell>
        </row>
        <row r="1474">
          <cell r="A1474">
            <v>42250</v>
          </cell>
          <cell r="B1474">
            <v>0.32384299999999999</v>
          </cell>
          <cell r="C1474">
            <v>0.359431</v>
          </cell>
          <cell r="D1474">
            <v>0.31672600000000001</v>
          </cell>
          <cell r="E1474">
            <v>42250</v>
          </cell>
          <cell r="F1474">
            <v>7.1169999999999844E-3</v>
          </cell>
          <cell r="G1474">
            <v>7.1169999999999844E-3</v>
          </cell>
        </row>
        <row r="1475">
          <cell r="A1475">
            <v>42257</v>
          </cell>
          <cell r="B1475">
            <v>0.346499</v>
          </cell>
          <cell r="C1475">
            <v>0.30341099999999999</v>
          </cell>
          <cell r="D1475">
            <v>0.35009000000000001</v>
          </cell>
          <cell r="E1475">
            <v>42257</v>
          </cell>
          <cell r="F1475">
            <v>-3.5910000000000108E-3</v>
          </cell>
          <cell r="G1475">
            <v>-3.5910000000000108E-3</v>
          </cell>
        </row>
        <row r="1476">
          <cell r="A1476">
            <v>42264</v>
          </cell>
          <cell r="B1476">
            <v>0.33264500000000002</v>
          </cell>
          <cell r="C1476">
            <v>0.37603300000000001</v>
          </cell>
          <cell r="D1476">
            <v>0.29132200000000003</v>
          </cell>
          <cell r="E1476">
            <v>42264</v>
          </cell>
          <cell r="F1476">
            <v>4.1322999999999999E-2</v>
          </cell>
          <cell r="G1476">
            <v>4.1322999999999999E-2</v>
          </cell>
        </row>
        <row r="1477">
          <cell r="A1477">
            <v>42271</v>
          </cell>
          <cell r="B1477">
            <v>0.32119900000000001</v>
          </cell>
          <cell r="C1477">
            <v>0.39186300000000002</v>
          </cell>
          <cell r="D1477">
            <v>0.28693800000000003</v>
          </cell>
          <cell r="E1477">
            <v>42271</v>
          </cell>
          <cell r="F1477">
            <v>3.4260999999999986E-2</v>
          </cell>
          <cell r="G1477">
            <v>3.4260999999999986E-2</v>
          </cell>
        </row>
        <row r="1478">
          <cell r="A1478">
            <v>42278</v>
          </cell>
          <cell r="B1478">
            <v>0.281059</v>
          </cell>
          <cell r="C1478">
            <v>0.31975599999999998</v>
          </cell>
          <cell r="D1478">
            <v>0.39918500000000001</v>
          </cell>
          <cell r="E1478">
            <v>42278</v>
          </cell>
          <cell r="F1478">
            <v>-0.11812600000000001</v>
          </cell>
          <cell r="G1478">
            <v>-0.11812600000000001</v>
          </cell>
        </row>
        <row r="1479">
          <cell r="A1479">
            <v>42285</v>
          </cell>
          <cell r="B1479">
            <v>0.37523800000000002</v>
          </cell>
          <cell r="C1479">
            <v>0.34285700000000002</v>
          </cell>
          <cell r="D1479">
            <v>0.28190500000000002</v>
          </cell>
          <cell r="E1479">
            <v>42285</v>
          </cell>
          <cell r="F1479">
            <v>9.3332999999999999E-2</v>
          </cell>
          <cell r="G1479">
            <v>9.3332999999999999E-2</v>
          </cell>
        </row>
        <row r="1480">
          <cell r="A1480">
            <v>42292</v>
          </cell>
          <cell r="B1480">
            <v>0.34081600000000001</v>
          </cell>
          <cell r="C1480">
            <v>0.38775500000000002</v>
          </cell>
          <cell r="D1480">
            <v>0.27142899999999998</v>
          </cell>
          <cell r="E1480">
            <v>42292</v>
          </cell>
          <cell r="F1480">
            <v>6.9387000000000032E-2</v>
          </cell>
          <cell r="G1480">
            <v>6.9387000000000032E-2</v>
          </cell>
        </row>
        <row r="1481">
          <cell r="A1481">
            <v>42299</v>
          </cell>
          <cell r="B1481">
            <v>0.34765600000000002</v>
          </cell>
          <cell r="C1481">
            <v>0.412109</v>
          </cell>
          <cell r="D1481">
            <v>0.240234</v>
          </cell>
          <cell r="E1481">
            <v>42299</v>
          </cell>
          <cell r="F1481">
            <v>0.10742200000000002</v>
          </cell>
          <cell r="G1481">
            <v>0.10742200000000002</v>
          </cell>
        </row>
        <row r="1482">
          <cell r="A1482">
            <v>42306</v>
          </cell>
          <cell r="B1482">
            <v>0.403922</v>
          </cell>
          <cell r="C1482">
            <v>0.39019599999999999</v>
          </cell>
          <cell r="D1482">
            <v>0.20588200000000001</v>
          </cell>
          <cell r="E1482">
            <v>42306</v>
          </cell>
          <cell r="F1482">
            <v>0.19803999999999999</v>
          </cell>
          <cell r="G1482">
            <v>0.19803999999999999</v>
          </cell>
        </row>
        <row r="1483">
          <cell r="A1483">
            <v>42313</v>
          </cell>
          <cell r="B1483">
            <v>0.39</v>
          </cell>
          <cell r="C1483">
            <v>0.42399999999999999</v>
          </cell>
          <cell r="D1483">
            <v>0.186</v>
          </cell>
          <cell r="E1483">
            <v>42313</v>
          </cell>
          <cell r="F1483">
            <v>0.20400000000000001</v>
          </cell>
          <cell r="G1483">
            <v>0.20400000000000001</v>
          </cell>
        </row>
        <row r="1484">
          <cell r="A1484">
            <v>42320</v>
          </cell>
          <cell r="B1484">
            <v>0.342723</v>
          </cell>
          <cell r="C1484">
            <v>0.42723</v>
          </cell>
          <cell r="D1484">
            <v>0.230047</v>
          </cell>
          <cell r="E1484">
            <v>42320</v>
          </cell>
          <cell r="F1484">
            <v>0.112676</v>
          </cell>
          <cell r="G1484">
            <v>0.112676</v>
          </cell>
        </row>
        <row r="1485">
          <cell r="A1485">
            <v>42327</v>
          </cell>
          <cell r="B1485">
            <v>0.30769200000000002</v>
          </cell>
          <cell r="C1485">
            <v>0.38681300000000002</v>
          </cell>
          <cell r="D1485">
            <v>0.30549500000000002</v>
          </cell>
          <cell r="E1485">
            <v>42327</v>
          </cell>
          <cell r="F1485">
            <v>2.1970000000000045E-3</v>
          </cell>
          <cell r="G1485">
            <v>2.1970000000000045E-3</v>
          </cell>
        </row>
        <row r="1486">
          <cell r="A1486">
            <v>42334</v>
          </cell>
          <cell r="B1486">
            <v>0.32360100000000003</v>
          </cell>
          <cell r="C1486">
            <v>0.41605799999999998</v>
          </cell>
          <cell r="D1486">
            <v>0.26034099999999999</v>
          </cell>
          <cell r="E1486">
            <v>42334</v>
          </cell>
          <cell r="F1486">
            <v>6.3260000000000038E-2</v>
          </cell>
          <cell r="G1486">
            <v>6.3260000000000038E-2</v>
          </cell>
        </row>
        <row r="1487">
          <cell r="A1487">
            <v>42341</v>
          </cell>
          <cell r="B1487">
            <v>0.294931</v>
          </cell>
          <cell r="C1487">
            <v>0.49308800000000003</v>
          </cell>
          <cell r="D1487">
            <v>0.211982</v>
          </cell>
          <cell r="E1487">
            <v>42341</v>
          </cell>
          <cell r="F1487">
            <v>8.2948999999999995E-2</v>
          </cell>
          <cell r="G1487">
            <v>8.2948999999999995E-2</v>
          </cell>
        </row>
        <row r="1488">
          <cell r="A1488">
            <v>42348</v>
          </cell>
          <cell r="B1488">
            <v>0.285057</v>
          </cell>
          <cell r="C1488">
            <v>0.41609200000000002</v>
          </cell>
          <cell r="D1488">
            <v>0.29885099999999998</v>
          </cell>
          <cell r="E1488">
            <v>42348</v>
          </cell>
          <cell r="F1488">
            <v>-1.3793999999999973E-2</v>
          </cell>
          <cell r="G1488">
            <v>-1.3793999999999973E-2</v>
          </cell>
        </row>
        <row r="1489">
          <cell r="A1489">
            <v>42355</v>
          </cell>
          <cell r="B1489">
            <v>0.23866299999999999</v>
          </cell>
          <cell r="C1489">
            <v>0.36754199999999998</v>
          </cell>
          <cell r="D1489">
            <v>0.39379500000000001</v>
          </cell>
          <cell r="E1489">
            <v>42355</v>
          </cell>
          <cell r="F1489">
            <v>-0.15513200000000002</v>
          </cell>
          <cell r="G1489">
            <v>-0.15513200000000002</v>
          </cell>
        </row>
        <row r="1490">
          <cell r="A1490">
            <v>42362</v>
          </cell>
          <cell r="B1490">
            <v>0.26380399999999998</v>
          </cell>
          <cell r="C1490">
            <v>0.42126799999999998</v>
          </cell>
          <cell r="D1490">
            <v>0.31492799999999999</v>
          </cell>
          <cell r="E1490">
            <v>42362</v>
          </cell>
          <cell r="F1490">
            <v>-5.1124000000000003E-2</v>
          </cell>
          <cell r="G1490">
            <v>-5.1124000000000003E-2</v>
          </cell>
        </row>
        <row r="1491">
          <cell r="A1491">
            <v>42369</v>
          </cell>
          <cell r="B1491">
            <v>0.25072899999999998</v>
          </cell>
          <cell r="C1491">
            <v>0.51312000000000002</v>
          </cell>
          <cell r="D1491">
            <v>0.236152</v>
          </cell>
          <cell r="E1491">
            <v>42369</v>
          </cell>
          <cell r="F1491">
            <v>1.4576999999999979E-2</v>
          </cell>
          <cell r="G1491">
            <v>1.4576999999999979E-2</v>
          </cell>
        </row>
        <row r="1492">
          <cell r="A1492">
            <v>42376</v>
          </cell>
          <cell r="B1492">
            <v>0.22173899999999999</v>
          </cell>
          <cell r="C1492">
            <v>0.395652</v>
          </cell>
          <cell r="D1492">
            <v>0.38260899999999998</v>
          </cell>
          <cell r="E1492">
            <v>42376</v>
          </cell>
          <cell r="F1492">
            <v>-0.16086999999999999</v>
          </cell>
          <cell r="G1492">
            <v>-0.16086999999999999</v>
          </cell>
        </row>
        <row r="1493">
          <cell r="A1493">
            <v>42383</v>
          </cell>
          <cell r="B1493">
            <v>0.17898800000000001</v>
          </cell>
          <cell r="C1493">
            <v>0.365759</v>
          </cell>
          <cell r="D1493">
            <v>0.45525300000000002</v>
          </cell>
          <cell r="E1493">
            <v>42383</v>
          </cell>
          <cell r="F1493">
            <v>-0.27626499999999998</v>
          </cell>
          <cell r="G1493">
            <v>-0.27626499999999998</v>
          </cell>
        </row>
        <row r="1494">
          <cell r="A1494">
            <v>42390</v>
          </cell>
          <cell r="B1494">
            <v>0.21521000000000001</v>
          </cell>
          <cell r="C1494">
            <v>0.29773500000000003</v>
          </cell>
          <cell r="D1494">
            <v>0.48705500000000002</v>
          </cell>
          <cell r="E1494">
            <v>42390</v>
          </cell>
          <cell r="F1494">
            <v>-0.271845</v>
          </cell>
          <cell r="G1494">
            <v>-0.271845</v>
          </cell>
        </row>
        <row r="1495">
          <cell r="A1495">
            <v>42397</v>
          </cell>
          <cell r="B1495">
            <v>0.29753499999999999</v>
          </cell>
          <cell r="C1495">
            <v>0.302817</v>
          </cell>
          <cell r="D1495">
            <v>0.399648</v>
          </cell>
          <cell r="E1495">
            <v>42397</v>
          </cell>
          <cell r="F1495">
            <v>-0.10211300000000001</v>
          </cell>
          <cell r="G1495">
            <v>-0.10211300000000001</v>
          </cell>
        </row>
        <row r="1496">
          <cell r="A1496">
            <v>42404</v>
          </cell>
          <cell r="B1496">
            <v>0.27547199999999999</v>
          </cell>
          <cell r="C1496">
            <v>0.37735800000000003</v>
          </cell>
          <cell r="D1496">
            <v>0.34716999999999998</v>
          </cell>
          <cell r="E1496">
            <v>42404</v>
          </cell>
          <cell r="F1496">
            <v>-7.1697999999999984E-2</v>
          </cell>
          <cell r="G1496">
            <v>-7.1697999999999984E-2</v>
          </cell>
        </row>
        <row r="1497">
          <cell r="A1497">
            <v>42411</v>
          </cell>
          <cell r="B1497">
            <v>0.192385</v>
          </cell>
          <cell r="C1497">
            <v>0.32064100000000001</v>
          </cell>
          <cell r="D1497">
            <v>0.48697400000000002</v>
          </cell>
          <cell r="E1497">
            <v>42411</v>
          </cell>
          <cell r="F1497">
            <v>-0.29458899999999999</v>
          </cell>
          <cell r="G1497">
            <v>-0.29458899999999999</v>
          </cell>
        </row>
        <row r="1498">
          <cell r="A1498">
            <v>42418</v>
          </cell>
          <cell r="B1498">
            <v>0.27560499999999999</v>
          </cell>
          <cell r="C1498">
            <v>0.34636899999999998</v>
          </cell>
          <cell r="D1498">
            <v>0.37802599999999997</v>
          </cell>
          <cell r="E1498">
            <v>42418</v>
          </cell>
          <cell r="F1498">
            <v>-0.10242099999999998</v>
          </cell>
          <cell r="G1498">
            <v>-0.10242099999999998</v>
          </cell>
        </row>
        <row r="1499">
          <cell r="A1499">
            <v>42425</v>
          </cell>
          <cell r="B1499">
            <v>0.31194699999999997</v>
          </cell>
          <cell r="C1499">
            <v>0.373894</v>
          </cell>
          <cell r="D1499">
            <v>0.31415900000000002</v>
          </cell>
          <cell r="E1499">
            <v>42425</v>
          </cell>
          <cell r="F1499">
            <v>-2.2120000000000473E-3</v>
          </cell>
          <cell r="G1499">
            <v>-2.2120000000000473E-3</v>
          </cell>
        </row>
        <row r="1500">
          <cell r="A1500">
            <v>42432</v>
          </cell>
          <cell r="B1500">
            <v>0.320158</v>
          </cell>
          <cell r="C1500">
            <v>0.38735199999999997</v>
          </cell>
          <cell r="D1500">
            <v>0.29249000000000003</v>
          </cell>
          <cell r="E1500">
            <v>42432</v>
          </cell>
          <cell r="F1500">
            <v>2.766799999999997E-2</v>
          </cell>
          <cell r="G1500">
            <v>2.766799999999997E-2</v>
          </cell>
        </row>
        <row r="1501">
          <cell r="A1501">
            <v>42439</v>
          </cell>
          <cell r="B1501">
            <v>0.37357600000000002</v>
          </cell>
          <cell r="C1501">
            <v>0.38268799999999997</v>
          </cell>
          <cell r="D1501">
            <v>0.24373600000000001</v>
          </cell>
          <cell r="E1501">
            <v>42439</v>
          </cell>
          <cell r="F1501">
            <v>0.12984000000000001</v>
          </cell>
          <cell r="G1501">
            <v>0.12984000000000001</v>
          </cell>
        </row>
        <row r="1502">
          <cell r="A1502">
            <v>42446</v>
          </cell>
          <cell r="B1502">
            <v>0.29958699999999999</v>
          </cell>
          <cell r="C1502">
            <v>0.43181799999999998</v>
          </cell>
          <cell r="D1502">
            <v>0.26859499999999997</v>
          </cell>
          <cell r="E1502">
            <v>42446</v>
          </cell>
          <cell r="F1502">
            <v>3.099200000000002E-2</v>
          </cell>
          <cell r="G1502">
            <v>3.099200000000002E-2</v>
          </cell>
        </row>
        <row r="1503">
          <cell r="A1503">
            <v>42453</v>
          </cell>
          <cell r="B1503">
            <v>0.337808</v>
          </cell>
          <cell r="C1503">
            <v>0.42505599999999999</v>
          </cell>
          <cell r="D1503">
            <v>0.23713600000000001</v>
          </cell>
          <cell r="E1503">
            <v>42453</v>
          </cell>
          <cell r="F1503">
            <v>0.10067199999999998</v>
          </cell>
          <cell r="G1503">
            <v>0.10067199999999998</v>
          </cell>
        </row>
        <row r="1504">
          <cell r="A1504">
            <v>42460</v>
          </cell>
          <cell r="B1504">
            <v>0.27180500000000002</v>
          </cell>
          <cell r="C1504">
            <v>0.47058800000000001</v>
          </cell>
          <cell r="D1504">
            <v>0.257606</v>
          </cell>
          <cell r="E1504">
            <v>42460</v>
          </cell>
          <cell r="F1504">
            <v>1.4199000000000017E-2</v>
          </cell>
          <cell r="G1504">
            <v>1.4199000000000017E-2</v>
          </cell>
        </row>
        <row r="1505">
          <cell r="A1505">
            <v>42467</v>
          </cell>
          <cell r="B1505">
            <v>0.32191799999999998</v>
          </cell>
          <cell r="C1505">
            <v>0.46346999999999999</v>
          </cell>
          <cell r="D1505">
            <v>0.214612</v>
          </cell>
          <cell r="E1505">
            <v>42467</v>
          </cell>
          <cell r="F1505">
            <v>0.10730599999999998</v>
          </cell>
          <cell r="G1505">
            <v>0.10730599999999998</v>
          </cell>
        </row>
        <row r="1506">
          <cell r="A1506">
            <v>42474</v>
          </cell>
          <cell r="B1506">
            <v>0.27848099999999998</v>
          </cell>
          <cell r="C1506">
            <v>0.47257399999999999</v>
          </cell>
          <cell r="D1506">
            <v>0.248945</v>
          </cell>
          <cell r="E1506">
            <v>42474</v>
          </cell>
          <cell r="F1506">
            <v>2.9535999999999979E-2</v>
          </cell>
          <cell r="G1506">
            <v>2.9535999999999979E-2</v>
          </cell>
        </row>
        <row r="1507">
          <cell r="A1507">
            <v>42481</v>
          </cell>
          <cell r="B1507">
            <v>0.33405200000000002</v>
          </cell>
          <cell r="C1507">
            <v>0.42672399999999999</v>
          </cell>
          <cell r="D1507">
            <v>0.23922399999999999</v>
          </cell>
          <cell r="E1507">
            <v>42481</v>
          </cell>
          <cell r="F1507">
            <v>9.4828000000000023E-2</v>
          </cell>
          <cell r="G1507">
            <v>9.4828000000000023E-2</v>
          </cell>
        </row>
        <row r="1508">
          <cell r="A1508">
            <v>42488</v>
          </cell>
          <cell r="B1508">
            <v>0.27366299999999999</v>
          </cell>
          <cell r="C1508">
            <v>0.44032900000000003</v>
          </cell>
          <cell r="D1508">
            <v>0.28600799999999998</v>
          </cell>
          <cell r="E1508">
            <v>42488</v>
          </cell>
          <cell r="F1508">
            <v>-1.2344999999999995E-2</v>
          </cell>
          <cell r="G1508">
            <v>-1.2344999999999995E-2</v>
          </cell>
        </row>
        <row r="1509">
          <cell r="A1509">
            <v>42495</v>
          </cell>
          <cell r="B1509">
            <v>0.223301</v>
          </cell>
          <cell r="C1509">
            <v>0.47330100000000003</v>
          </cell>
          <cell r="D1509">
            <v>0.303398</v>
          </cell>
          <cell r="E1509">
            <v>42495</v>
          </cell>
          <cell r="F1509">
            <v>-8.0097000000000002E-2</v>
          </cell>
          <cell r="G1509">
            <v>-8.0097000000000002E-2</v>
          </cell>
        </row>
        <row r="1510">
          <cell r="A1510">
            <v>42502</v>
          </cell>
          <cell r="B1510">
            <v>0.20408200000000001</v>
          </cell>
          <cell r="C1510">
            <v>0.48299300000000001</v>
          </cell>
          <cell r="D1510">
            <v>0.31292500000000001</v>
          </cell>
          <cell r="E1510">
            <v>42502</v>
          </cell>
          <cell r="F1510">
            <v>-0.108843</v>
          </cell>
          <cell r="G1510">
            <v>-0.108843</v>
          </cell>
        </row>
        <row r="1511">
          <cell r="A1511">
            <v>42509</v>
          </cell>
          <cell r="B1511">
            <v>0.193384</v>
          </cell>
          <cell r="C1511">
            <v>0.46564899999999998</v>
          </cell>
          <cell r="D1511">
            <v>0.34096700000000002</v>
          </cell>
          <cell r="E1511">
            <v>42509</v>
          </cell>
          <cell r="F1511">
            <v>-0.14758300000000002</v>
          </cell>
          <cell r="G1511">
            <v>-0.14758300000000002</v>
          </cell>
        </row>
        <row r="1512">
          <cell r="A1512">
            <v>42516</v>
          </cell>
          <cell r="B1512">
            <v>0.17751500000000001</v>
          </cell>
          <cell r="C1512">
            <v>0.52859999999999996</v>
          </cell>
          <cell r="D1512">
            <v>0.29388599999999998</v>
          </cell>
          <cell r="E1512">
            <v>42516</v>
          </cell>
          <cell r="F1512">
            <v>-0.11637099999999997</v>
          </cell>
          <cell r="G1512">
            <v>-0.11637099999999997</v>
          </cell>
        </row>
        <row r="1513">
          <cell r="A1513">
            <v>42523</v>
          </cell>
          <cell r="B1513">
            <v>0.301676</v>
          </cell>
          <cell r="C1513">
            <v>0.40782099999999999</v>
          </cell>
          <cell r="D1513">
            <v>0.29050300000000001</v>
          </cell>
          <cell r="E1513">
            <v>42523</v>
          </cell>
          <cell r="F1513">
            <v>1.1172999999999988E-2</v>
          </cell>
          <cell r="G1513">
            <v>1.1172999999999988E-2</v>
          </cell>
        </row>
        <row r="1514">
          <cell r="A1514">
            <v>42530</v>
          </cell>
          <cell r="B1514">
            <v>0.27831699999999998</v>
          </cell>
          <cell r="C1514">
            <v>0.44336599999999998</v>
          </cell>
          <cell r="D1514">
            <v>0.27831699999999998</v>
          </cell>
          <cell r="E1514">
            <v>42530</v>
          </cell>
          <cell r="F1514">
            <v>0</v>
          </cell>
          <cell r="G1514">
            <v>0</v>
          </cell>
        </row>
        <row r="1515">
          <cell r="A1515">
            <v>42537</v>
          </cell>
          <cell r="B1515">
            <v>0.25347199999999998</v>
          </cell>
          <cell r="C1515">
            <v>0.37152800000000002</v>
          </cell>
          <cell r="D1515">
            <v>0.375</v>
          </cell>
          <cell r="E1515">
            <v>42537</v>
          </cell>
          <cell r="F1515">
            <v>-0.12152800000000002</v>
          </cell>
          <cell r="G1515">
            <v>-0.12152800000000002</v>
          </cell>
        </row>
        <row r="1516">
          <cell r="A1516">
            <v>42544</v>
          </cell>
          <cell r="B1516">
            <v>0.219697</v>
          </cell>
          <cell r="C1516">
            <v>0.42803000000000002</v>
          </cell>
          <cell r="D1516">
            <v>0.352273</v>
          </cell>
          <cell r="E1516">
            <v>42544</v>
          </cell>
          <cell r="F1516">
            <v>-0.132576</v>
          </cell>
          <cell r="G1516">
            <v>-0.132576</v>
          </cell>
        </row>
        <row r="1517">
          <cell r="A1517">
            <v>42551</v>
          </cell>
          <cell r="B1517">
            <v>0.28912500000000002</v>
          </cell>
          <cell r="C1517">
            <v>0.37665799999999999</v>
          </cell>
          <cell r="D1517">
            <v>0.33421800000000002</v>
          </cell>
          <cell r="E1517">
            <v>42551</v>
          </cell>
          <cell r="F1517">
            <v>-4.5092999999999994E-2</v>
          </cell>
          <cell r="G1517">
            <v>-4.5092999999999994E-2</v>
          </cell>
        </row>
        <row r="1518">
          <cell r="A1518">
            <v>42558</v>
          </cell>
          <cell r="B1518">
            <v>0.31057299999999999</v>
          </cell>
          <cell r="C1518">
            <v>0.42290699999999998</v>
          </cell>
          <cell r="D1518">
            <v>0.26651999999999998</v>
          </cell>
          <cell r="E1518">
            <v>42558</v>
          </cell>
          <cell r="F1518">
            <v>4.4053000000000009E-2</v>
          </cell>
          <cell r="G1518">
            <v>4.4053000000000009E-2</v>
          </cell>
        </row>
        <row r="1519">
          <cell r="A1519">
            <v>42565</v>
          </cell>
          <cell r="B1519">
            <v>0.36866399999999999</v>
          </cell>
          <cell r="C1519">
            <v>0.38709700000000002</v>
          </cell>
          <cell r="D1519">
            <v>0.24424000000000001</v>
          </cell>
          <cell r="E1519">
            <v>42565</v>
          </cell>
          <cell r="F1519">
            <v>0.12442399999999998</v>
          </cell>
          <cell r="G1519">
            <v>0.12442399999999998</v>
          </cell>
        </row>
        <row r="1520">
          <cell r="A1520">
            <v>42572</v>
          </cell>
          <cell r="B1520">
            <v>0.35425099999999998</v>
          </cell>
          <cell r="C1520">
            <v>0.37854300000000002</v>
          </cell>
          <cell r="D1520">
            <v>0.267206</v>
          </cell>
          <cell r="E1520">
            <v>42572</v>
          </cell>
          <cell r="F1520">
            <v>8.7044999999999983E-2</v>
          </cell>
          <cell r="G1520">
            <v>8.7044999999999983E-2</v>
          </cell>
        </row>
        <row r="1521">
          <cell r="A1521">
            <v>42579</v>
          </cell>
          <cell r="B1521">
            <v>0.3125</v>
          </cell>
          <cell r="C1521">
            <v>0.40340900000000002</v>
          </cell>
          <cell r="D1521">
            <v>0.28409099999999998</v>
          </cell>
          <cell r="E1521">
            <v>42579</v>
          </cell>
          <cell r="F1521">
            <v>2.8409000000000018E-2</v>
          </cell>
          <cell r="G1521">
            <v>2.8409000000000018E-2</v>
          </cell>
        </row>
        <row r="1522">
          <cell r="A1522">
            <v>42586</v>
          </cell>
          <cell r="B1522">
            <v>0.29787200000000003</v>
          </cell>
          <cell r="C1522">
            <v>0.43439699999999998</v>
          </cell>
          <cell r="D1522">
            <v>0.26773000000000002</v>
          </cell>
          <cell r="E1522">
            <v>42586</v>
          </cell>
          <cell r="F1522">
            <v>3.0142000000000002E-2</v>
          </cell>
          <cell r="G1522">
            <v>3.0142000000000002E-2</v>
          </cell>
        </row>
        <row r="1523">
          <cell r="A1523">
            <v>42593</v>
          </cell>
          <cell r="B1523">
            <v>0.31292500000000001</v>
          </cell>
          <cell r="C1523">
            <v>0.41950100000000001</v>
          </cell>
          <cell r="D1523">
            <v>0.26757399999999998</v>
          </cell>
          <cell r="E1523">
            <v>42593</v>
          </cell>
          <cell r="F1523">
            <v>4.535100000000003E-2</v>
          </cell>
          <cell r="G1523">
            <v>4.535100000000003E-2</v>
          </cell>
        </row>
        <row r="1524">
          <cell r="A1524">
            <v>42600</v>
          </cell>
          <cell r="B1524">
            <v>0.35564899999999999</v>
          </cell>
          <cell r="C1524">
            <v>0.38075300000000001</v>
          </cell>
          <cell r="D1524">
            <v>0.263598</v>
          </cell>
          <cell r="E1524">
            <v>42600</v>
          </cell>
          <cell r="F1524">
            <v>9.2050999999999994E-2</v>
          </cell>
          <cell r="G1524">
            <v>9.2050999999999994E-2</v>
          </cell>
        </row>
        <row r="1525">
          <cell r="A1525">
            <v>42607</v>
          </cell>
          <cell r="B1525">
            <v>0.29424299999999998</v>
          </cell>
          <cell r="C1525">
            <v>0.40938200000000002</v>
          </cell>
          <cell r="D1525">
            <v>0.296375</v>
          </cell>
          <cell r="E1525">
            <v>42607</v>
          </cell>
          <cell r="F1525">
            <v>-2.1320000000000228E-3</v>
          </cell>
          <cell r="G1525">
            <v>-2.1320000000000228E-3</v>
          </cell>
        </row>
        <row r="1526">
          <cell r="A1526">
            <v>42614</v>
          </cell>
          <cell r="B1526">
            <v>0.28599999999999998</v>
          </cell>
          <cell r="C1526">
            <v>0.3987</v>
          </cell>
          <cell r="D1526">
            <v>0.31519999999999998</v>
          </cell>
          <cell r="E1526">
            <v>42614</v>
          </cell>
          <cell r="F1526">
            <v>-2.9200000000000004E-2</v>
          </cell>
          <cell r="G1526">
            <v>-2.9200000000000004E-2</v>
          </cell>
        </row>
        <row r="1527">
          <cell r="A1527">
            <v>42621</v>
          </cell>
          <cell r="B1527">
            <v>0.29746800000000001</v>
          </cell>
          <cell r="C1527">
            <v>0.41772199999999998</v>
          </cell>
          <cell r="D1527">
            <v>0.28481000000000001</v>
          </cell>
          <cell r="E1527">
            <v>42621</v>
          </cell>
          <cell r="F1527">
            <v>1.2658000000000003E-2</v>
          </cell>
          <cell r="G1527">
            <v>1.2658000000000003E-2</v>
          </cell>
        </row>
        <row r="1528">
          <cell r="A1528">
            <v>42628</v>
          </cell>
          <cell r="B1528">
            <v>0.27937899999999999</v>
          </cell>
          <cell r="C1528">
            <v>0.36141899999999999</v>
          </cell>
          <cell r="D1528">
            <v>0.35920200000000002</v>
          </cell>
          <cell r="E1528">
            <v>42628</v>
          </cell>
          <cell r="F1528">
            <v>-7.9823000000000033E-2</v>
          </cell>
          <cell r="G1528">
            <v>-7.9823000000000033E-2</v>
          </cell>
        </row>
        <row r="1529">
          <cell r="A1529">
            <v>42635</v>
          </cell>
          <cell r="B1529">
            <v>0.24826000000000001</v>
          </cell>
          <cell r="C1529">
            <v>0.36891000000000002</v>
          </cell>
          <cell r="D1529">
            <v>0.38283099999999998</v>
          </cell>
          <cell r="E1529">
            <v>42635</v>
          </cell>
          <cell r="F1529">
            <v>-0.13457099999999997</v>
          </cell>
          <cell r="G1529">
            <v>-0.13457099999999997</v>
          </cell>
        </row>
        <row r="1530">
          <cell r="A1530">
            <v>42642</v>
          </cell>
          <cell r="B1530">
            <v>0.24</v>
          </cell>
          <cell r="C1530">
            <v>0.38888899999999998</v>
          </cell>
          <cell r="D1530">
            <v>0.37111100000000002</v>
          </cell>
          <cell r="E1530">
            <v>42642</v>
          </cell>
          <cell r="F1530">
            <v>-0.13111100000000003</v>
          </cell>
          <cell r="G1530">
            <v>-0.13111100000000003</v>
          </cell>
        </row>
        <row r="1531">
          <cell r="A1531">
            <v>42649</v>
          </cell>
          <cell r="B1531">
            <v>0.28794599999999998</v>
          </cell>
          <cell r="C1531">
            <v>0.43303599999999998</v>
          </cell>
          <cell r="D1531">
            <v>0.27901799999999999</v>
          </cell>
          <cell r="E1531">
            <v>42649</v>
          </cell>
          <cell r="F1531">
            <v>8.9279999999999915E-3</v>
          </cell>
          <cell r="G1531">
            <v>8.9279999999999915E-3</v>
          </cell>
        </row>
        <row r="1532">
          <cell r="A1532">
            <v>42656</v>
          </cell>
          <cell r="B1532">
            <v>0.25471700000000003</v>
          </cell>
          <cell r="C1532">
            <v>0.40801900000000002</v>
          </cell>
          <cell r="D1532">
            <v>0.33726400000000001</v>
          </cell>
          <cell r="E1532">
            <v>42656</v>
          </cell>
          <cell r="F1532">
            <v>-8.2546999999999982E-2</v>
          </cell>
          <cell r="G1532">
            <v>-8.2546999999999982E-2</v>
          </cell>
        </row>
        <row r="1533">
          <cell r="A1533">
            <v>42663</v>
          </cell>
          <cell r="B1533">
            <v>0.23739499999999999</v>
          </cell>
          <cell r="C1533">
            <v>0.38445400000000002</v>
          </cell>
          <cell r="D1533">
            <v>0.37815100000000001</v>
          </cell>
          <cell r="E1533">
            <v>42663</v>
          </cell>
          <cell r="F1533">
            <v>-0.14075600000000002</v>
          </cell>
          <cell r="G1533">
            <v>-0.14075600000000002</v>
          </cell>
        </row>
        <row r="1534">
          <cell r="A1534">
            <v>42670</v>
          </cell>
          <cell r="B1534">
            <v>0.24754899999999999</v>
          </cell>
          <cell r="C1534">
            <v>0.41176499999999999</v>
          </cell>
          <cell r="D1534">
            <v>0.34068599999999999</v>
          </cell>
          <cell r="E1534">
            <v>42670</v>
          </cell>
          <cell r="F1534">
            <v>-9.3136999999999998E-2</v>
          </cell>
          <cell r="G1534">
            <v>-9.3136999999999998E-2</v>
          </cell>
        </row>
        <row r="1535">
          <cell r="A1535">
            <v>42677</v>
          </cell>
          <cell r="B1535">
            <v>0.23636399999999999</v>
          </cell>
          <cell r="C1535">
            <v>0.42045500000000002</v>
          </cell>
          <cell r="D1535">
            <v>0.34318199999999999</v>
          </cell>
          <cell r="E1535">
            <v>42677</v>
          </cell>
          <cell r="F1535">
            <v>-0.106818</v>
          </cell>
          <cell r="G1535">
            <v>-0.106818</v>
          </cell>
        </row>
        <row r="1536">
          <cell r="A1536">
            <v>42684</v>
          </cell>
          <cell r="B1536">
            <v>0.38888899999999998</v>
          </cell>
          <cell r="C1536">
            <v>0.317778</v>
          </cell>
          <cell r="D1536">
            <v>0.29333300000000001</v>
          </cell>
          <cell r="E1536">
            <v>42684</v>
          </cell>
          <cell r="F1536">
            <v>9.5555999999999974E-2</v>
          </cell>
          <cell r="G1536">
            <v>9.5555999999999974E-2</v>
          </cell>
        </row>
        <row r="1537">
          <cell r="A1537">
            <v>42691</v>
          </cell>
          <cell r="B1537">
            <v>0.46653099999999997</v>
          </cell>
          <cell r="C1537">
            <v>0.26774799999999999</v>
          </cell>
          <cell r="D1537">
            <v>0.26572000000000001</v>
          </cell>
          <cell r="E1537">
            <v>42691</v>
          </cell>
          <cell r="F1537">
            <v>0.20081099999999996</v>
          </cell>
          <cell r="G1537">
            <v>0.20081099999999996</v>
          </cell>
        </row>
        <row r="1538">
          <cell r="A1538">
            <v>42698</v>
          </cell>
          <cell r="B1538">
            <v>0.49893799999999999</v>
          </cell>
          <cell r="C1538">
            <v>0.28025499999999998</v>
          </cell>
          <cell r="D1538">
            <v>0.220807</v>
          </cell>
          <cell r="E1538">
            <v>42698</v>
          </cell>
          <cell r="F1538">
            <v>0.27813100000000002</v>
          </cell>
          <cell r="G1538">
            <v>0.27813100000000002</v>
          </cell>
        </row>
        <row r="1539">
          <cell r="A1539">
            <v>42705</v>
          </cell>
          <cell r="B1539">
            <v>0.437751</v>
          </cell>
          <cell r="C1539">
            <v>0.31124499999999999</v>
          </cell>
          <cell r="D1539">
            <v>0.251004</v>
          </cell>
          <cell r="E1539">
            <v>42705</v>
          </cell>
          <cell r="F1539">
            <v>0.186747</v>
          </cell>
          <cell r="G1539">
            <v>0.186747</v>
          </cell>
        </row>
        <row r="1540">
          <cell r="A1540">
            <v>42712</v>
          </cell>
          <cell r="B1540">
            <v>0.43121100000000001</v>
          </cell>
          <cell r="C1540">
            <v>0.30390099999999998</v>
          </cell>
          <cell r="D1540">
            <v>0.26488699999999998</v>
          </cell>
          <cell r="E1540">
            <v>42712</v>
          </cell>
          <cell r="F1540">
            <v>0.16632400000000003</v>
          </cell>
          <cell r="G1540">
            <v>0.16632400000000003</v>
          </cell>
        </row>
        <row r="1541">
          <cell r="A1541">
            <v>42719</v>
          </cell>
          <cell r="B1541">
            <v>0.446575</v>
          </cell>
          <cell r="C1541">
            <v>0.23013700000000001</v>
          </cell>
          <cell r="D1541">
            <v>0.32328800000000002</v>
          </cell>
          <cell r="E1541">
            <v>42719</v>
          </cell>
          <cell r="F1541">
            <v>0.12328699999999998</v>
          </cell>
          <cell r="G1541">
            <v>0.12328699999999998</v>
          </cell>
        </row>
        <row r="1542">
          <cell r="A1542">
            <v>42726</v>
          </cell>
          <cell r="B1542">
            <v>0.44606400000000002</v>
          </cell>
          <cell r="C1542">
            <v>0.26239099999999999</v>
          </cell>
          <cell r="D1542">
            <v>0.291545</v>
          </cell>
          <cell r="E1542">
            <v>42726</v>
          </cell>
          <cell r="F1542">
            <v>0.15451900000000002</v>
          </cell>
          <cell r="G1542">
            <v>0.15451900000000002</v>
          </cell>
        </row>
        <row r="1543">
          <cell r="A1543">
            <v>42733</v>
          </cell>
          <cell r="B1543">
            <v>0.45569599999999999</v>
          </cell>
          <cell r="C1543">
            <v>0.28692000000000001</v>
          </cell>
          <cell r="D1543">
            <v>0.257384</v>
          </cell>
          <cell r="E1543">
            <v>42733</v>
          </cell>
          <cell r="F1543">
            <v>0.19831199999999999</v>
          </cell>
          <cell r="G1543">
            <v>0.19831199999999999</v>
          </cell>
        </row>
        <row r="1544">
          <cell r="A1544">
            <v>42740</v>
          </cell>
          <cell r="B1544">
            <v>0.46200600000000003</v>
          </cell>
          <cell r="C1544">
            <v>0.28571400000000002</v>
          </cell>
          <cell r="D1544">
            <v>0.25228</v>
          </cell>
          <cell r="E1544">
            <v>42740</v>
          </cell>
          <cell r="F1544">
            <v>0.20972600000000002</v>
          </cell>
          <cell r="G1544">
            <v>0.20972600000000002</v>
          </cell>
        </row>
        <row r="1545">
          <cell r="A1545">
            <v>42747</v>
          </cell>
          <cell r="B1545">
            <v>0.43636399999999997</v>
          </cell>
          <cell r="C1545">
            <v>0.29393900000000001</v>
          </cell>
          <cell r="D1545">
            <v>0.26969700000000002</v>
          </cell>
          <cell r="E1545">
            <v>42747</v>
          </cell>
          <cell r="F1545">
            <v>0.16666699999999995</v>
          </cell>
          <cell r="G1545">
            <v>0.16666699999999995</v>
          </cell>
        </row>
        <row r="1546">
          <cell r="A1546">
            <v>42754</v>
          </cell>
          <cell r="B1546">
            <v>0.37007899999999999</v>
          </cell>
          <cell r="C1546">
            <v>0.30314999999999998</v>
          </cell>
          <cell r="D1546">
            <v>0.32677200000000001</v>
          </cell>
          <cell r="E1546">
            <v>42754</v>
          </cell>
          <cell r="F1546">
            <v>4.3306999999999984E-2</v>
          </cell>
          <cell r="G1546">
            <v>4.3306999999999984E-2</v>
          </cell>
        </row>
        <row r="1547">
          <cell r="A1547">
            <v>42761</v>
          </cell>
          <cell r="B1547">
            <v>0.31578899999999999</v>
          </cell>
          <cell r="C1547">
            <v>0.34928199999999998</v>
          </cell>
          <cell r="D1547">
            <v>0.334928</v>
          </cell>
          <cell r="E1547">
            <v>42761</v>
          </cell>
          <cell r="F1547">
            <v>-1.9139000000000017E-2</v>
          </cell>
          <cell r="G1547">
            <v>-1.9139000000000017E-2</v>
          </cell>
        </row>
        <row r="1548">
          <cell r="A1548">
            <v>42768</v>
          </cell>
          <cell r="B1548">
            <v>0.327982</v>
          </cell>
          <cell r="C1548">
            <v>0.33027499999999999</v>
          </cell>
          <cell r="D1548">
            <v>0.34174300000000002</v>
          </cell>
          <cell r="E1548">
            <v>42768</v>
          </cell>
          <cell r="F1548">
            <v>-1.3761000000000023E-2</v>
          </cell>
          <cell r="G1548">
            <v>-1.3761000000000023E-2</v>
          </cell>
        </row>
        <row r="1549">
          <cell r="A1549">
            <v>42775</v>
          </cell>
          <cell r="B1549">
            <v>0.35802499999999998</v>
          </cell>
          <cell r="C1549">
            <v>0.36543199999999998</v>
          </cell>
          <cell r="D1549">
            <v>0.27654299999999998</v>
          </cell>
          <cell r="E1549">
            <v>42775</v>
          </cell>
          <cell r="F1549">
            <v>8.1481999999999999E-2</v>
          </cell>
          <cell r="G1549">
            <v>8.1481999999999999E-2</v>
          </cell>
        </row>
        <row r="1550">
          <cell r="A1550">
            <v>42782</v>
          </cell>
          <cell r="B1550">
            <v>0.33090900000000001</v>
          </cell>
          <cell r="C1550">
            <v>0.34545500000000001</v>
          </cell>
          <cell r="D1550">
            <v>0.32363599999999998</v>
          </cell>
          <cell r="E1550">
            <v>42782</v>
          </cell>
          <cell r="F1550">
            <v>7.2730000000000294E-3</v>
          </cell>
          <cell r="G1550">
            <v>7.2730000000000294E-3</v>
          </cell>
        </row>
        <row r="1551">
          <cell r="A1551">
            <v>42789</v>
          </cell>
          <cell r="B1551">
            <v>0.38461499999999998</v>
          </cell>
          <cell r="C1551">
            <v>0.29230800000000001</v>
          </cell>
          <cell r="D1551">
            <v>0.323077</v>
          </cell>
          <cell r="E1551">
            <v>42789</v>
          </cell>
          <cell r="F1551">
            <v>6.1537999999999982E-2</v>
          </cell>
          <cell r="G1551">
            <v>6.1537999999999982E-2</v>
          </cell>
        </row>
        <row r="1552">
          <cell r="A1552">
            <v>42796</v>
          </cell>
          <cell r="B1552">
            <v>0.37908500000000001</v>
          </cell>
          <cell r="C1552">
            <v>0.264706</v>
          </cell>
          <cell r="D1552">
            <v>0.356209</v>
          </cell>
          <cell r="E1552">
            <v>42796</v>
          </cell>
          <cell r="F1552">
            <v>2.2876000000000007E-2</v>
          </cell>
          <cell r="G1552">
            <v>2.2876000000000007E-2</v>
          </cell>
        </row>
        <row r="1553">
          <cell r="A1553">
            <v>42803</v>
          </cell>
          <cell r="B1553">
            <v>0.3</v>
          </cell>
          <cell r="C1553">
            <v>0.23499999999999999</v>
          </cell>
          <cell r="D1553">
            <v>0.46500000000000002</v>
          </cell>
          <cell r="E1553">
            <v>42803</v>
          </cell>
          <cell r="F1553">
            <v>-0.16500000000000004</v>
          </cell>
          <cell r="G1553">
            <v>-0.16500000000000004</v>
          </cell>
        </row>
        <row r="1554">
          <cell r="A1554">
            <v>42810</v>
          </cell>
          <cell r="B1554">
            <v>0.31168800000000002</v>
          </cell>
          <cell r="C1554">
            <v>0.30129899999999998</v>
          </cell>
          <cell r="D1554">
            <v>0.387013</v>
          </cell>
          <cell r="E1554">
            <v>42810</v>
          </cell>
          <cell r="F1554">
            <v>-7.5324999999999975E-2</v>
          </cell>
          <cell r="G1554">
            <v>-7.5324999999999975E-2</v>
          </cell>
        </row>
        <row r="1555">
          <cell r="A1555">
            <v>42817</v>
          </cell>
          <cell r="B1555">
            <v>0.35278500000000002</v>
          </cell>
          <cell r="C1555">
            <v>0.34217500000000001</v>
          </cell>
          <cell r="D1555">
            <v>0.30503999999999998</v>
          </cell>
          <cell r="E1555">
            <v>42817</v>
          </cell>
          <cell r="F1555">
            <v>4.7745000000000037E-2</v>
          </cell>
          <cell r="G1555">
            <v>4.7745000000000037E-2</v>
          </cell>
        </row>
        <row r="1556">
          <cell r="A1556">
            <v>42824</v>
          </cell>
          <cell r="B1556">
            <v>0.30218099999999998</v>
          </cell>
          <cell r="C1556">
            <v>0.323988</v>
          </cell>
          <cell r="D1556">
            <v>0.373832</v>
          </cell>
          <cell r="E1556">
            <v>42824</v>
          </cell>
          <cell r="F1556">
            <v>-7.165100000000002E-2</v>
          </cell>
          <cell r="G1556">
            <v>-7.165100000000002E-2</v>
          </cell>
        </row>
        <row r="1557">
          <cell r="A1557">
            <v>42831</v>
          </cell>
          <cell r="B1557">
            <v>0.28301900000000002</v>
          </cell>
          <cell r="C1557">
            <v>0.32075500000000001</v>
          </cell>
          <cell r="D1557">
            <v>0.39622600000000002</v>
          </cell>
          <cell r="E1557">
            <v>42831</v>
          </cell>
          <cell r="F1557">
            <v>-0.113207</v>
          </cell>
          <cell r="G1557">
            <v>-0.113207</v>
          </cell>
        </row>
        <row r="1558">
          <cell r="A1558">
            <v>42838</v>
          </cell>
          <cell r="B1558">
            <v>0.28971999999999998</v>
          </cell>
          <cell r="C1558">
            <v>0.336449</v>
          </cell>
          <cell r="D1558">
            <v>0.373832</v>
          </cell>
          <cell r="E1558">
            <v>42838</v>
          </cell>
          <cell r="F1558">
            <v>-8.411200000000002E-2</v>
          </cell>
          <cell r="G1558">
            <v>-8.411200000000002E-2</v>
          </cell>
        </row>
        <row r="1559">
          <cell r="A1559">
            <v>42845</v>
          </cell>
          <cell r="B1559">
            <v>0.25706200000000001</v>
          </cell>
          <cell r="C1559">
            <v>0.35593200000000003</v>
          </cell>
          <cell r="D1559">
            <v>0.38700600000000002</v>
          </cell>
          <cell r="E1559">
            <v>42845</v>
          </cell>
          <cell r="F1559">
            <v>-0.129944</v>
          </cell>
          <cell r="G1559">
            <v>-0.129944</v>
          </cell>
        </row>
        <row r="1560">
          <cell r="A1560">
            <v>42852</v>
          </cell>
          <cell r="B1560">
            <v>0.38048799999999999</v>
          </cell>
          <cell r="C1560">
            <v>0.30243900000000001</v>
          </cell>
          <cell r="D1560">
            <v>0.31707299999999999</v>
          </cell>
          <cell r="E1560">
            <v>42852</v>
          </cell>
          <cell r="F1560">
            <v>6.3414999999999999E-2</v>
          </cell>
          <cell r="G1560">
            <v>6.3414999999999999E-2</v>
          </cell>
        </row>
        <row r="1561">
          <cell r="A1561">
            <v>42859</v>
          </cell>
          <cell r="B1561">
            <v>0.38071100000000002</v>
          </cell>
          <cell r="C1561">
            <v>0.319797</v>
          </cell>
          <cell r="D1561">
            <v>0.29949199999999998</v>
          </cell>
          <cell r="E1561">
            <v>42859</v>
          </cell>
          <cell r="F1561">
            <v>8.1219000000000041E-2</v>
          </cell>
          <cell r="G1561">
            <v>8.1219000000000041E-2</v>
          </cell>
        </row>
        <row r="1562">
          <cell r="A1562">
            <v>42866</v>
          </cell>
          <cell r="B1562">
            <v>0.32733800000000002</v>
          </cell>
          <cell r="C1562">
            <v>0.370504</v>
          </cell>
          <cell r="D1562">
            <v>0.30215799999999998</v>
          </cell>
          <cell r="E1562">
            <v>42866</v>
          </cell>
          <cell r="F1562">
            <v>2.5180000000000036E-2</v>
          </cell>
          <cell r="G1562">
            <v>2.5180000000000036E-2</v>
          </cell>
        </row>
        <row r="1563">
          <cell r="A1563">
            <v>42873</v>
          </cell>
          <cell r="B1563">
            <v>0.23853199999999999</v>
          </cell>
          <cell r="C1563">
            <v>0.41896</v>
          </cell>
          <cell r="D1563">
            <v>0.34250799999999998</v>
          </cell>
          <cell r="E1563">
            <v>42873</v>
          </cell>
          <cell r="F1563">
            <v>-0.10397599999999999</v>
          </cell>
          <cell r="G1563">
            <v>-0.10397599999999999</v>
          </cell>
        </row>
        <row r="1564">
          <cell r="A1564">
            <v>42880</v>
          </cell>
          <cell r="B1564">
            <v>0.328571</v>
          </cell>
          <cell r="C1564">
            <v>0.37142900000000001</v>
          </cell>
          <cell r="D1564">
            <v>0.3</v>
          </cell>
          <cell r="E1564">
            <v>42880</v>
          </cell>
          <cell r="F1564">
            <v>2.8571000000000013E-2</v>
          </cell>
          <cell r="G1564">
            <v>2.8571000000000013E-2</v>
          </cell>
        </row>
        <row r="1565">
          <cell r="A1565">
            <v>42887</v>
          </cell>
          <cell r="B1565">
            <v>0.269231</v>
          </cell>
          <cell r="C1565">
            <v>0.415385</v>
          </cell>
          <cell r="D1565">
            <v>0.31538500000000003</v>
          </cell>
          <cell r="E1565">
            <v>42887</v>
          </cell>
          <cell r="F1565">
            <v>-4.6154000000000028E-2</v>
          </cell>
          <cell r="G1565">
            <v>-4.6154000000000028E-2</v>
          </cell>
        </row>
        <row r="1566">
          <cell r="A1566">
            <v>42894</v>
          </cell>
          <cell r="B1566">
            <v>0.35433100000000001</v>
          </cell>
          <cell r="C1566">
            <v>0.35039399999999998</v>
          </cell>
          <cell r="D1566">
            <v>0.29527599999999998</v>
          </cell>
          <cell r="E1566">
            <v>42894</v>
          </cell>
          <cell r="F1566">
            <v>5.9055000000000024E-2</v>
          </cell>
          <cell r="G1566">
            <v>5.9055000000000024E-2</v>
          </cell>
        </row>
        <row r="1567">
          <cell r="A1567">
            <v>42901</v>
          </cell>
          <cell r="B1567">
            <v>0.32270900000000002</v>
          </cell>
          <cell r="C1567">
            <v>0.38246999999999998</v>
          </cell>
          <cell r="D1567">
            <v>0.294821</v>
          </cell>
          <cell r="E1567">
            <v>42901</v>
          </cell>
          <cell r="F1567">
            <v>2.7888000000000024E-2</v>
          </cell>
          <cell r="G1567">
            <v>2.7888000000000024E-2</v>
          </cell>
        </row>
        <row r="1568">
          <cell r="A1568">
            <v>42908</v>
          </cell>
          <cell r="B1568">
            <v>0.32653100000000002</v>
          </cell>
          <cell r="C1568">
            <v>0.38435399999999997</v>
          </cell>
          <cell r="D1568">
            <v>0.28911599999999998</v>
          </cell>
          <cell r="E1568">
            <v>42908</v>
          </cell>
          <cell r="F1568">
            <v>3.7415000000000032E-2</v>
          </cell>
          <cell r="G1568">
            <v>3.7415000000000032E-2</v>
          </cell>
        </row>
        <row r="1569">
          <cell r="A1569">
            <v>42915</v>
          </cell>
          <cell r="B1569">
            <v>0.29714299999999999</v>
          </cell>
          <cell r="C1569">
            <v>0.43428600000000001</v>
          </cell>
          <cell r="D1569">
            <v>0.268571</v>
          </cell>
          <cell r="E1569">
            <v>42915</v>
          </cell>
          <cell r="F1569">
            <v>2.8571999999999986E-2</v>
          </cell>
          <cell r="G1569">
            <v>2.8571999999999986E-2</v>
          </cell>
        </row>
        <row r="1570">
          <cell r="A1570">
            <v>42922</v>
          </cell>
          <cell r="B1570">
            <v>0.29577500000000001</v>
          </cell>
          <cell r="C1570">
            <v>0.40563399999999999</v>
          </cell>
          <cell r="D1570">
            <v>0.29859200000000002</v>
          </cell>
          <cell r="E1570">
            <v>42922</v>
          </cell>
          <cell r="F1570">
            <v>-2.8170000000000139E-3</v>
          </cell>
          <cell r="G1570">
            <v>-2.8170000000000139E-3</v>
          </cell>
        </row>
        <row r="1571">
          <cell r="A1571">
            <v>42929</v>
          </cell>
          <cell r="B1571">
            <v>0.28240700000000002</v>
          </cell>
          <cell r="C1571">
            <v>0.421296</v>
          </cell>
          <cell r="D1571">
            <v>0.296296</v>
          </cell>
          <cell r="E1571">
            <v>42929</v>
          </cell>
          <cell r="F1571">
            <v>-1.3888999999999985E-2</v>
          </cell>
          <cell r="G1571">
            <v>-1.3888999999999985E-2</v>
          </cell>
        </row>
        <row r="1572">
          <cell r="A1572">
            <v>42936</v>
          </cell>
          <cell r="B1572">
            <v>0.35483900000000002</v>
          </cell>
          <cell r="C1572">
            <v>0.38709700000000002</v>
          </cell>
          <cell r="D1572">
            <v>0.25806499999999999</v>
          </cell>
          <cell r="E1572">
            <v>42936</v>
          </cell>
          <cell r="F1572">
            <v>9.6774000000000027E-2</v>
          </cell>
          <cell r="G1572">
            <v>9.6774000000000027E-2</v>
          </cell>
        </row>
        <row r="1573">
          <cell r="A1573">
            <v>42943</v>
          </cell>
          <cell r="B1573">
            <v>0.34459499999999998</v>
          </cell>
          <cell r="C1573">
            <v>0.41216199999999997</v>
          </cell>
          <cell r="D1573">
            <v>0.24324299999999999</v>
          </cell>
          <cell r="E1573">
            <v>42943</v>
          </cell>
          <cell r="F1573">
            <v>0.101352</v>
          </cell>
          <cell r="G1573">
            <v>0.101352</v>
          </cell>
        </row>
        <row r="1574">
          <cell r="A1574">
            <v>42950</v>
          </cell>
          <cell r="B1574">
            <v>0.36111100000000002</v>
          </cell>
          <cell r="C1574">
            <v>0.31790099999999999</v>
          </cell>
          <cell r="D1574">
            <v>0.320988</v>
          </cell>
          <cell r="E1574">
            <v>42950</v>
          </cell>
          <cell r="F1574">
            <v>4.012300000000002E-2</v>
          </cell>
          <cell r="G1574">
            <v>4.012300000000002E-2</v>
          </cell>
        </row>
        <row r="1575">
          <cell r="A1575">
            <v>42957</v>
          </cell>
          <cell r="B1575">
            <v>0.33666699999999999</v>
          </cell>
          <cell r="C1575">
            <v>0.34</v>
          </cell>
          <cell r="D1575">
            <v>0.32333299999999998</v>
          </cell>
          <cell r="E1575">
            <v>42957</v>
          </cell>
          <cell r="F1575">
            <v>1.3334000000000013E-2</v>
          </cell>
          <cell r="G1575">
            <v>1.3334000000000013E-2</v>
          </cell>
        </row>
        <row r="1576">
          <cell r="A1576">
            <v>42964</v>
          </cell>
          <cell r="B1576">
            <v>0.34174300000000002</v>
          </cell>
          <cell r="C1576">
            <v>0.33027499999999999</v>
          </cell>
          <cell r="D1576">
            <v>0.327982</v>
          </cell>
          <cell r="E1576">
            <v>42964</v>
          </cell>
          <cell r="F1576">
            <v>1.3761000000000023E-2</v>
          </cell>
          <cell r="G1576">
            <v>1.3761000000000023E-2</v>
          </cell>
        </row>
        <row r="1577">
          <cell r="A1577">
            <v>42971</v>
          </cell>
          <cell r="B1577">
            <v>0.28099200000000002</v>
          </cell>
          <cell r="C1577">
            <v>0.336088</v>
          </cell>
          <cell r="D1577">
            <v>0.38291999999999998</v>
          </cell>
          <cell r="E1577">
            <v>42971</v>
          </cell>
          <cell r="F1577">
            <v>-0.10192799999999996</v>
          </cell>
          <cell r="G1577">
            <v>-0.10192799999999996</v>
          </cell>
        </row>
        <row r="1578">
          <cell r="A1578">
            <v>42978</v>
          </cell>
          <cell r="B1578">
            <v>0.25</v>
          </cell>
          <cell r="C1578">
            <v>0.35106399999999999</v>
          </cell>
          <cell r="D1578">
            <v>0.39893600000000001</v>
          </cell>
          <cell r="E1578">
            <v>42978</v>
          </cell>
          <cell r="F1578">
            <v>-0.14893600000000001</v>
          </cell>
          <cell r="G1578">
            <v>-0.14893600000000001</v>
          </cell>
        </row>
        <row r="1579">
          <cell r="A1579">
            <v>42985</v>
          </cell>
          <cell r="B1579">
            <v>0.29277599999999998</v>
          </cell>
          <cell r="C1579">
            <v>0.34981000000000001</v>
          </cell>
          <cell r="D1579">
            <v>0.35741400000000001</v>
          </cell>
          <cell r="E1579">
            <v>42985</v>
          </cell>
          <cell r="F1579">
            <v>-6.4638000000000029E-2</v>
          </cell>
          <cell r="G1579">
            <v>-6.4638000000000029E-2</v>
          </cell>
        </row>
        <row r="1580">
          <cell r="A1580">
            <v>42992</v>
          </cell>
          <cell r="B1580">
            <v>0.412879</v>
          </cell>
          <cell r="C1580">
            <v>0.36742399999999997</v>
          </cell>
          <cell r="D1580">
            <v>0.219697</v>
          </cell>
          <cell r="E1580">
            <v>42992</v>
          </cell>
          <cell r="F1580">
            <v>0.19318199999999999</v>
          </cell>
          <cell r="G1580">
            <v>0.19318199999999999</v>
          </cell>
        </row>
        <row r="1581">
          <cell r="A1581">
            <v>42999</v>
          </cell>
          <cell r="B1581">
            <v>0.40136100000000002</v>
          </cell>
          <cell r="C1581">
            <v>0.32653100000000002</v>
          </cell>
          <cell r="D1581">
            <v>0.27210899999999999</v>
          </cell>
          <cell r="E1581">
            <v>42999</v>
          </cell>
          <cell r="F1581">
            <v>0.12925200000000003</v>
          </cell>
          <cell r="G1581">
            <v>0.12925200000000003</v>
          </cell>
        </row>
        <row r="1582">
          <cell r="A1582">
            <v>43006</v>
          </cell>
          <cell r="B1582">
            <v>0.33333299999999999</v>
          </cell>
          <cell r="C1582">
            <v>0.37930999999999998</v>
          </cell>
          <cell r="D1582">
            <v>0.287356</v>
          </cell>
          <cell r="E1582">
            <v>43006</v>
          </cell>
          <cell r="F1582">
            <v>4.597699999999999E-2</v>
          </cell>
          <cell r="G1582">
            <v>4.597699999999999E-2</v>
          </cell>
        </row>
        <row r="1583">
          <cell r="A1583">
            <v>43013</v>
          </cell>
          <cell r="B1583">
            <v>0.35599999999999998</v>
          </cell>
          <cell r="C1583">
            <v>0.316</v>
          </cell>
          <cell r="D1583">
            <v>0.32800000000000001</v>
          </cell>
          <cell r="E1583">
            <v>43013</v>
          </cell>
          <cell r="F1583">
            <v>2.7999999999999969E-2</v>
          </cell>
          <cell r="G1583">
            <v>2.7999999999999969E-2</v>
          </cell>
        </row>
        <row r="1584">
          <cell r="A1584">
            <v>43020</v>
          </cell>
          <cell r="B1584">
            <v>0.39766099999999999</v>
          </cell>
          <cell r="C1584">
            <v>0.33333299999999999</v>
          </cell>
          <cell r="D1584">
            <v>0.26900600000000002</v>
          </cell>
          <cell r="E1584">
            <v>43020</v>
          </cell>
          <cell r="F1584">
            <v>0.12865499999999996</v>
          </cell>
          <cell r="G1584">
            <v>0.12865499999999996</v>
          </cell>
        </row>
        <row r="1585">
          <cell r="A1585">
            <v>43027</v>
          </cell>
          <cell r="B1585">
            <v>0.37930999999999998</v>
          </cell>
          <cell r="C1585">
            <v>0.34137899999999999</v>
          </cell>
          <cell r="D1585">
            <v>0.27931</v>
          </cell>
          <cell r="E1585">
            <v>43027</v>
          </cell>
          <cell r="F1585">
            <v>9.9999999999999978E-2</v>
          </cell>
          <cell r="G1585">
            <v>9.9999999999999978E-2</v>
          </cell>
        </row>
        <row r="1586">
          <cell r="A1586">
            <v>43034</v>
          </cell>
          <cell r="B1586">
            <v>0.39639600000000003</v>
          </cell>
          <cell r="C1586">
            <v>0.27327299999999999</v>
          </cell>
          <cell r="D1586">
            <v>0.33033000000000001</v>
          </cell>
          <cell r="E1586">
            <v>43034</v>
          </cell>
          <cell r="F1586">
            <v>6.6066000000000014E-2</v>
          </cell>
          <cell r="G1586">
            <v>6.6066000000000014E-2</v>
          </cell>
        </row>
        <row r="1587">
          <cell r="A1587">
            <v>43041</v>
          </cell>
          <cell r="B1587">
            <v>0.45054899999999998</v>
          </cell>
          <cell r="C1587">
            <v>0.26373600000000003</v>
          </cell>
          <cell r="D1587">
            <v>0.28571400000000002</v>
          </cell>
          <cell r="E1587">
            <v>43041</v>
          </cell>
          <cell r="F1587">
            <v>0.16483499999999995</v>
          </cell>
          <cell r="G1587">
            <v>0.16483499999999995</v>
          </cell>
        </row>
        <row r="1588">
          <cell r="A1588">
            <v>43048</v>
          </cell>
          <cell r="B1588">
            <v>0.45104899999999998</v>
          </cell>
          <cell r="C1588">
            <v>0.31818200000000002</v>
          </cell>
          <cell r="D1588">
            <v>0.230769</v>
          </cell>
          <cell r="E1588">
            <v>43048</v>
          </cell>
          <cell r="F1588">
            <v>0.22027999999999998</v>
          </cell>
          <cell r="G1588">
            <v>0.22027999999999998</v>
          </cell>
        </row>
        <row r="1589">
          <cell r="A1589">
            <v>43055</v>
          </cell>
          <cell r="B1589">
            <v>0.29347800000000002</v>
          </cell>
          <cell r="C1589">
            <v>0.354348</v>
          </cell>
          <cell r="D1589">
            <v>0.35217399999999999</v>
          </cell>
          <cell r="E1589">
            <v>43055</v>
          </cell>
          <cell r="F1589">
            <v>-5.869599999999997E-2</v>
          </cell>
          <cell r="G1589">
            <v>-5.869599999999997E-2</v>
          </cell>
        </row>
        <row r="1590">
          <cell r="A1590">
            <v>43062</v>
          </cell>
          <cell r="B1590">
            <v>0.35493000000000002</v>
          </cell>
          <cell r="C1590">
            <v>0.35493000000000002</v>
          </cell>
          <cell r="D1590">
            <v>0.29014099999999998</v>
          </cell>
          <cell r="E1590">
            <v>43062</v>
          </cell>
          <cell r="F1590">
            <v>6.4789000000000041E-2</v>
          </cell>
          <cell r="G1590">
            <v>6.4789000000000041E-2</v>
          </cell>
        </row>
        <row r="1591">
          <cell r="A1591">
            <v>43069</v>
          </cell>
          <cell r="B1591">
            <v>0.35945899999999997</v>
          </cell>
          <cell r="C1591">
            <v>0.324324</v>
          </cell>
          <cell r="D1591">
            <v>0.316216</v>
          </cell>
          <cell r="E1591">
            <v>43069</v>
          </cell>
          <cell r="F1591">
            <v>4.3242999999999976E-2</v>
          </cell>
          <cell r="G1591">
            <v>4.3242999999999976E-2</v>
          </cell>
        </row>
        <row r="1592">
          <cell r="A1592">
            <v>43076</v>
          </cell>
          <cell r="B1592">
            <v>0.36877100000000002</v>
          </cell>
          <cell r="C1592">
            <v>0.28903699999999999</v>
          </cell>
          <cell r="D1592">
            <v>0.34219300000000002</v>
          </cell>
          <cell r="E1592">
            <v>43076</v>
          </cell>
          <cell r="F1592">
            <v>2.6577999999999991E-2</v>
          </cell>
          <cell r="G1592">
            <v>2.6577999999999991E-2</v>
          </cell>
        </row>
        <row r="1593">
          <cell r="A1593">
            <v>43083</v>
          </cell>
          <cell r="B1593">
            <v>0.45</v>
          </cell>
          <cell r="C1593">
            <v>0.26874999999999999</v>
          </cell>
          <cell r="D1593">
            <v>0.28125</v>
          </cell>
          <cell r="E1593">
            <v>43083</v>
          </cell>
          <cell r="F1593">
            <v>0.16875000000000001</v>
          </cell>
          <cell r="G1593">
            <v>0.16875000000000001</v>
          </cell>
        </row>
        <row r="1594">
          <cell r="A1594">
            <v>43090</v>
          </cell>
          <cell r="B1594">
            <v>0.50497499999999995</v>
          </cell>
          <cell r="C1594">
            <v>0.23880599999999999</v>
          </cell>
          <cell r="D1594">
            <v>0.25621899999999997</v>
          </cell>
          <cell r="E1594">
            <v>43090</v>
          </cell>
          <cell r="F1594">
            <v>0.24875599999999998</v>
          </cell>
          <cell r="G1594">
            <v>0.24875599999999998</v>
          </cell>
        </row>
        <row r="1595">
          <cell r="A1595">
            <v>43097</v>
          </cell>
          <cell r="B1595">
            <v>0.52645500000000001</v>
          </cell>
          <cell r="C1595">
            <v>0.26719599999999999</v>
          </cell>
          <cell r="D1595">
            <v>0.206349</v>
          </cell>
          <cell r="E1595">
            <v>43097</v>
          </cell>
          <cell r="F1595">
            <v>0.320106</v>
          </cell>
          <cell r="G1595">
            <v>0.320106</v>
          </cell>
        </row>
        <row r="1596">
          <cell r="A1596">
            <v>43104</v>
          </cell>
          <cell r="B1596">
            <v>0.59753100000000003</v>
          </cell>
          <cell r="C1596">
            <v>0.24691399999999999</v>
          </cell>
          <cell r="D1596">
            <v>0.155556</v>
          </cell>
          <cell r="E1596">
            <v>43104</v>
          </cell>
          <cell r="F1596">
            <v>0.44197500000000001</v>
          </cell>
          <cell r="G1596">
            <v>0.44197500000000001</v>
          </cell>
        </row>
        <row r="1597">
          <cell r="A1597">
            <v>43111</v>
          </cell>
          <cell r="B1597">
            <v>0.48672599999999999</v>
          </cell>
          <cell r="C1597">
            <v>0.26253700000000002</v>
          </cell>
          <cell r="D1597">
            <v>0.25073699999999999</v>
          </cell>
          <cell r="E1597">
            <v>43111</v>
          </cell>
          <cell r="F1597">
            <v>0.235989</v>
          </cell>
          <cell r="G1597">
            <v>0.235989</v>
          </cell>
        </row>
        <row r="1598">
          <cell r="A1598">
            <v>43118</v>
          </cell>
          <cell r="B1598">
            <v>0.54113299999999998</v>
          </cell>
          <cell r="C1598">
            <v>0.244973</v>
          </cell>
          <cell r="D1598">
            <v>0.213894</v>
          </cell>
          <cell r="E1598">
            <v>43118</v>
          </cell>
          <cell r="F1598">
            <v>0.32723899999999995</v>
          </cell>
          <cell r="G1598">
            <v>0.32723899999999995</v>
          </cell>
        </row>
        <row r="1599">
          <cell r="A1599">
            <v>43125</v>
          </cell>
          <cell r="B1599">
            <v>0.45454499999999998</v>
          </cell>
          <cell r="C1599">
            <v>0.30519499999999999</v>
          </cell>
          <cell r="D1599">
            <v>0.24026</v>
          </cell>
          <cell r="E1599">
            <v>43125</v>
          </cell>
          <cell r="F1599">
            <v>0.21428499999999998</v>
          </cell>
          <cell r="G1599">
            <v>0.21428499999999998</v>
          </cell>
        </row>
        <row r="1600">
          <cell r="A1600">
            <v>43132</v>
          </cell>
          <cell r="B1600">
            <v>0.447712</v>
          </cell>
          <cell r="C1600">
            <v>0.264706</v>
          </cell>
          <cell r="D1600">
            <v>0.287582</v>
          </cell>
          <cell r="E1600">
            <v>43132</v>
          </cell>
          <cell r="F1600">
            <v>0.16012999999999999</v>
          </cell>
          <cell r="G1600">
            <v>0.16012999999999999</v>
          </cell>
        </row>
        <row r="1601">
          <cell r="A1601">
            <v>43139</v>
          </cell>
          <cell r="B1601">
            <v>0.37027700000000002</v>
          </cell>
          <cell r="C1601">
            <v>0.27959699999999998</v>
          </cell>
          <cell r="D1601">
            <v>0.35012599999999999</v>
          </cell>
          <cell r="E1601">
            <v>43139</v>
          </cell>
          <cell r="F1601">
            <v>2.015100000000003E-2</v>
          </cell>
          <cell r="G1601">
            <v>2.015100000000003E-2</v>
          </cell>
        </row>
        <row r="1602">
          <cell r="A1602">
            <v>43146</v>
          </cell>
          <cell r="B1602">
            <v>0.48519400000000001</v>
          </cell>
          <cell r="C1602">
            <v>0.30068299999999998</v>
          </cell>
          <cell r="D1602">
            <v>0.21412300000000001</v>
          </cell>
          <cell r="E1602">
            <v>43146</v>
          </cell>
          <cell r="F1602">
            <v>0.27107100000000001</v>
          </cell>
          <cell r="G1602">
            <v>0.27107100000000001</v>
          </cell>
        </row>
        <row r="1603">
          <cell r="A1603">
            <v>43153</v>
          </cell>
          <cell r="B1603">
            <v>0.44651200000000002</v>
          </cell>
          <cell r="C1603">
            <v>0.32558100000000001</v>
          </cell>
          <cell r="D1603">
            <v>0.227907</v>
          </cell>
          <cell r="E1603">
            <v>43153</v>
          </cell>
          <cell r="F1603">
            <v>0.21860500000000002</v>
          </cell>
          <cell r="G1603">
            <v>0.21860500000000002</v>
          </cell>
        </row>
        <row r="1604">
          <cell r="A1604">
            <v>43160</v>
          </cell>
          <cell r="B1604">
            <v>0.372832</v>
          </cell>
          <cell r="C1604">
            <v>0.39306400000000002</v>
          </cell>
          <cell r="D1604">
            <v>0.23410400000000001</v>
          </cell>
          <cell r="E1604">
            <v>43160</v>
          </cell>
          <cell r="F1604">
            <v>0.13872799999999999</v>
          </cell>
          <cell r="G1604">
            <v>0.13872799999999999</v>
          </cell>
        </row>
        <row r="1605">
          <cell r="A1605">
            <v>43167</v>
          </cell>
          <cell r="B1605">
            <v>0.26402599999999998</v>
          </cell>
          <cell r="C1605">
            <v>0.45214500000000002</v>
          </cell>
          <cell r="D1605">
            <v>0.28382800000000002</v>
          </cell>
          <cell r="E1605">
            <v>43167</v>
          </cell>
          <cell r="F1605">
            <v>-1.9802000000000042E-2</v>
          </cell>
          <cell r="G1605">
            <v>-1.9802000000000042E-2</v>
          </cell>
        </row>
        <row r="1606">
          <cell r="A1606">
            <v>43174</v>
          </cell>
          <cell r="B1606">
            <v>0.368421</v>
          </cell>
          <cell r="C1606">
            <v>0.41828300000000002</v>
          </cell>
          <cell r="D1606">
            <v>0.21329600000000001</v>
          </cell>
          <cell r="E1606">
            <v>43174</v>
          </cell>
          <cell r="F1606">
            <v>0.15512499999999999</v>
          </cell>
          <cell r="G1606">
            <v>0.15512499999999999</v>
          </cell>
        </row>
        <row r="1607">
          <cell r="A1607">
            <v>43181</v>
          </cell>
          <cell r="B1607">
            <v>0.33234399999999997</v>
          </cell>
          <cell r="C1607">
            <v>0.38278899999999999</v>
          </cell>
          <cell r="D1607">
            <v>0.28486600000000001</v>
          </cell>
          <cell r="E1607">
            <v>43181</v>
          </cell>
          <cell r="F1607">
            <v>4.7477999999999965E-2</v>
          </cell>
          <cell r="G1607">
            <v>4.7477999999999965E-2</v>
          </cell>
        </row>
        <row r="1608">
          <cell r="A1608">
            <v>43188</v>
          </cell>
          <cell r="B1608">
            <v>0.31936100000000001</v>
          </cell>
          <cell r="C1608">
            <v>0.327345</v>
          </cell>
          <cell r="D1608">
            <v>0.35329300000000002</v>
          </cell>
          <cell r="E1608">
            <v>43188</v>
          </cell>
          <cell r="F1608">
            <v>-3.3932000000000018E-2</v>
          </cell>
          <cell r="G1608">
            <v>-3.3932000000000018E-2</v>
          </cell>
        </row>
        <row r="1609">
          <cell r="A1609">
            <v>43195</v>
          </cell>
          <cell r="B1609">
            <v>0.31896600000000003</v>
          </cell>
          <cell r="C1609">
            <v>0.31465500000000002</v>
          </cell>
          <cell r="D1609">
            <v>0.36637900000000001</v>
          </cell>
          <cell r="E1609">
            <v>43195</v>
          </cell>
          <cell r="F1609">
            <v>-4.7412999999999983E-2</v>
          </cell>
          <cell r="G1609">
            <v>-4.7412999999999983E-2</v>
          </cell>
        </row>
        <row r="1610">
          <cell r="A1610">
            <v>43202</v>
          </cell>
          <cell r="B1610">
            <v>0.26086999999999999</v>
          </cell>
          <cell r="C1610">
            <v>0.31159399999999998</v>
          </cell>
          <cell r="D1610">
            <v>0.42753600000000003</v>
          </cell>
          <cell r="E1610">
            <v>43202</v>
          </cell>
          <cell r="F1610">
            <v>-0.16666600000000004</v>
          </cell>
          <cell r="G1610">
            <v>-0.16666600000000004</v>
          </cell>
        </row>
        <row r="1611">
          <cell r="A1611">
            <v>43209</v>
          </cell>
          <cell r="B1611">
            <v>0.377834</v>
          </cell>
          <cell r="C1611">
            <v>0.32997500000000002</v>
          </cell>
          <cell r="D1611">
            <v>0.29219099999999998</v>
          </cell>
          <cell r="E1611">
            <v>43209</v>
          </cell>
          <cell r="F1611">
            <v>8.5643000000000025E-2</v>
          </cell>
          <cell r="G1611">
            <v>8.5643000000000025E-2</v>
          </cell>
        </row>
        <row r="1612">
          <cell r="A1612">
            <v>43216</v>
          </cell>
          <cell r="B1612">
            <v>0.369085</v>
          </cell>
          <cell r="C1612">
            <v>0.37539400000000001</v>
          </cell>
          <cell r="D1612">
            <v>0.255521</v>
          </cell>
          <cell r="E1612">
            <v>43216</v>
          </cell>
          <cell r="F1612">
            <v>0.113564</v>
          </cell>
          <cell r="G1612">
            <v>0.113564</v>
          </cell>
        </row>
        <row r="1613">
          <cell r="A1613">
            <v>43223</v>
          </cell>
          <cell r="B1613">
            <v>0.28395100000000001</v>
          </cell>
          <cell r="C1613">
            <v>0.41358</v>
          </cell>
          <cell r="D1613">
            <v>0.30246899999999999</v>
          </cell>
          <cell r="E1613">
            <v>43223</v>
          </cell>
          <cell r="F1613">
            <v>-1.8517999999999979E-2</v>
          </cell>
          <cell r="G1613">
            <v>-1.8517999999999979E-2</v>
          </cell>
        </row>
        <row r="1614">
          <cell r="A1614">
            <v>43230</v>
          </cell>
          <cell r="B1614">
            <v>0.33510600000000001</v>
          </cell>
          <cell r="C1614">
            <v>0.40957399999999999</v>
          </cell>
          <cell r="D1614">
            <v>0.25531900000000002</v>
          </cell>
          <cell r="E1614">
            <v>43230</v>
          </cell>
          <cell r="F1614">
            <v>7.9786999999999997E-2</v>
          </cell>
          <cell r="G1614">
            <v>7.9786999999999997E-2</v>
          </cell>
        </row>
        <row r="1615">
          <cell r="A1615">
            <v>43237</v>
          </cell>
          <cell r="B1615">
            <v>0.366755</v>
          </cell>
          <cell r="C1615">
            <v>0.42744100000000002</v>
          </cell>
          <cell r="D1615">
            <v>0.20580499999999999</v>
          </cell>
          <cell r="E1615">
            <v>43237</v>
          </cell>
          <cell r="F1615">
            <v>0.16095000000000001</v>
          </cell>
          <cell r="G1615">
            <v>0.16095000000000001</v>
          </cell>
        </row>
        <row r="1616">
          <cell r="A1616">
            <v>43244</v>
          </cell>
          <cell r="B1616">
            <v>0.38562099999999999</v>
          </cell>
          <cell r="C1616">
            <v>0.36274499999999998</v>
          </cell>
          <cell r="D1616">
            <v>0.25163400000000002</v>
          </cell>
          <cell r="E1616">
            <v>43244</v>
          </cell>
          <cell r="F1616">
            <v>0.13398699999999997</v>
          </cell>
          <cell r="G1616">
            <v>0.13398699999999997</v>
          </cell>
        </row>
        <row r="1617">
          <cell r="A1617">
            <v>43251</v>
          </cell>
          <cell r="B1617">
            <v>0.35018100000000002</v>
          </cell>
          <cell r="C1617">
            <v>0.38628200000000001</v>
          </cell>
          <cell r="D1617">
            <v>0.26353799999999999</v>
          </cell>
          <cell r="E1617">
            <v>43251</v>
          </cell>
          <cell r="F1617">
            <v>8.6643000000000026E-2</v>
          </cell>
          <cell r="G1617">
            <v>8.6643000000000026E-2</v>
          </cell>
        </row>
        <row r="1618">
          <cell r="A1618">
            <v>43258</v>
          </cell>
          <cell r="B1618">
            <v>0.38931300000000002</v>
          </cell>
          <cell r="C1618">
            <v>0.34351100000000001</v>
          </cell>
          <cell r="D1618">
            <v>0.26717600000000002</v>
          </cell>
          <cell r="E1618">
            <v>43258</v>
          </cell>
          <cell r="F1618">
            <v>0.122137</v>
          </cell>
          <cell r="G1618">
            <v>0.122137</v>
          </cell>
        </row>
        <row r="1619">
          <cell r="A1619">
            <v>43265</v>
          </cell>
          <cell r="B1619">
            <v>0.44780199999999998</v>
          </cell>
          <cell r="C1619">
            <v>0.33516499999999999</v>
          </cell>
          <cell r="D1619">
            <v>0.217033</v>
          </cell>
          <cell r="E1619">
            <v>43265</v>
          </cell>
          <cell r="F1619">
            <v>0.23076899999999997</v>
          </cell>
          <cell r="G1619">
            <v>0.23076899999999997</v>
          </cell>
        </row>
        <row r="1620">
          <cell r="A1620">
            <v>43272</v>
          </cell>
          <cell r="B1620">
            <v>0.387187</v>
          </cell>
          <cell r="C1620">
            <v>0.35097499999999998</v>
          </cell>
          <cell r="D1620">
            <v>0.26183800000000002</v>
          </cell>
          <cell r="E1620">
            <v>43272</v>
          </cell>
          <cell r="F1620">
            <v>0.12534899999999999</v>
          </cell>
          <cell r="G1620">
            <v>0.12534899999999999</v>
          </cell>
        </row>
        <row r="1621">
          <cell r="A1621">
            <v>43279</v>
          </cell>
          <cell r="B1621">
            <v>0.28448299999999999</v>
          </cell>
          <cell r="C1621">
            <v>0.30747099999999999</v>
          </cell>
          <cell r="D1621">
            <v>0.40804600000000002</v>
          </cell>
          <cell r="E1621">
            <v>43279</v>
          </cell>
          <cell r="F1621">
            <v>-0.12356300000000003</v>
          </cell>
          <cell r="G1621">
            <v>-0.12356300000000003</v>
          </cell>
        </row>
        <row r="1622">
          <cell r="A1622">
            <v>43286</v>
          </cell>
          <cell r="B1622">
            <v>0.27855200000000002</v>
          </cell>
          <cell r="C1622">
            <v>0.32869100000000001</v>
          </cell>
          <cell r="D1622">
            <v>0.392758</v>
          </cell>
          <cell r="E1622">
            <v>43286</v>
          </cell>
          <cell r="F1622">
            <v>-0.11420599999999997</v>
          </cell>
          <cell r="G1622">
            <v>-0.11420599999999997</v>
          </cell>
        </row>
        <row r="1623">
          <cell r="A1623">
            <v>43293</v>
          </cell>
          <cell r="B1623">
            <v>0.430508</v>
          </cell>
          <cell r="C1623">
            <v>0.27796599999999999</v>
          </cell>
          <cell r="D1623">
            <v>0.29152499999999998</v>
          </cell>
          <cell r="E1623">
            <v>43293</v>
          </cell>
          <cell r="F1623">
            <v>0.13898300000000002</v>
          </cell>
          <cell r="G1623">
            <v>0.13898300000000002</v>
          </cell>
        </row>
        <row r="1624">
          <cell r="A1624">
            <v>43300</v>
          </cell>
          <cell r="B1624">
            <v>0.34663300000000002</v>
          </cell>
          <cell r="C1624">
            <v>0.40399000000000002</v>
          </cell>
          <cell r="D1624">
            <v>0.24937699999999999</v>
          </cell>
          <cell r="E1624">
            <v>43300</v>
          </cell>
          <cell r="F1624">
            <v>9.7256000000000037E-2</v>
          </cell>
          <cell r="G1624">
            <v>9.7256000000000037E-2</v>
          </cell>
        </row>
        <row r="1625">
          <cell r="A1625">
            <v>43307</v>
          </cell>
          <cell r="B1625">
            <v>0.31521700000000002</v>
          </cell>
          <cell r="C1625">
            <v>0.41576099999999999</v>
          </cell>
          <cell r="D1625">
            <v>0.26902199999999998</v>
          </cell>
          <cell r="E1625">
            <v>43307</v>
          </cell>
          <cell r="F1625">
            <v>4.6195000000000042E-2</v>
          </cell>
          <cell r="G1625">
            <v>4.6195000000000042E-2</v>
          </cell>
        </row>
        <row r="1626">
          <cell r="A1626">
            <v>43314</v>
          </cell>
          <cell r="B1626">
            <v>0.291105</v>
          </cell>
          <cell r="C1626">
            <v>0.38813999999999999</v>
          </cell>
          <cell r="D1626">
            <v>0.32075500000000001</v>
          </cell>
          <cell r="E1626">
            <v>43314</v>
          </cell>
          <cell r="F1626">
            <v>-2.965000000000001E-2</v>
          </cell>
          <cell r="G1626">
            <v>-2.965000000000001E-2</v>
          </cell>
        </row>
        <row r="1627">
          <cell r="A1627">
            <v>43321</v>
          </cell>
          <cell r="B1627">
            <v>0.36363600000000001</v>
          </cell>
          <cell r="C1627">
            <v>0.326019</v>
          </cell>
          <cell r="D1627">
            <v>0.31034499999999998</v>
          </cell>
          <cell r="E1627">
            <v>43321</v>
          </cell>
          <cell r="F1627">
            <v>5.3291000000000033E-2</v>
          </cell>
          <cell r="G1627">
            <v>5.3291000000000033E-2</v>
          </cell>
        </row>
        <row r="1628">
          <cell r="A1628">
            <v>43328</v>
          </cell>
          <cell r="B1628">
            <v>0.36170200000000002</v>
          </cell>
          <cell r="C1628">
            <v>0.34751799999999999</v>
          </cell>
          <cell r="D1628">
            <v>0.29077999999999998</v>
          </cell>
          <cell r="E1628">
            <v>43328</v>
          </cell>
          <cell r="F1628">
            <v>7.0922000000000041E-2</v>
          </cell>
          <cell r="G1628">
            <v>7.0922000000000041E-2</v>
          </cell>
        </row>
        <row r="1629">
          <cell r="A1629">
            <v>43335</v>
          </cell>
          <cell r="B1629">
            <v>0.38461499999999998</v>
          </cell>
          <cell r="C1629">
            <v>0.34472900000000001</v>
          </cell>
          <cell r="D1629">
            <v>0.27065499999999998</v>
          </cell>
          <cell r="E1629">
            <v>43335</v>
          </cell>
          <cell r="F1629">
            <v>0.11396000000000001</v>
          </cell>
          <cell r="G1629">
            <v>0.11396000000000001</v>
          </cell>
        </row>
        <row r="1630">
          <cell r="A1630">
            <v>43342</v>
          </cell>
          <cell r="B1630">
            <v>0.43495899999999998</v>
          </cell>
          <cell r="C1630">
            <v>0.32113799999999998</v>
          </cell>
          <cell r="D1630">
            <v>0.24390200000000001</v>
          </cell>
          <cell r="E1630">
            <v>43342</v>
          </cell>
          <cell r="F1630">
            <v>0.19105699999999998</v>
          </cell>
          <cell r="G1630">
            <v>0.19105699999999998</v>
          </cell>
        </row>
        <row r="1631">
          <cell r="A1631">
            <v>43349</v>
          </cell>
          <cell r="B1631">
            <v>0.42222199999999999</v>
          </cell>
          <cell r="C1631">
            <v>0.31481500000000001</v>
          </cell>
          <cell r="D1631">
            <v>0.262963</v>
          </cell>
          <cell r="E1631">
            <v>43349</v>
          </cell>
          <cell r="F1631">
            <v>0.15925899999999998</v>
          </cell>
          <cell r="G1631">
            <v>0.15925899999999998</v>
          </cell>
        </row>
        <row r="1632">
          <cell r="A1632">
            <v>43356</v>
          </cell>
          <cell r="B1632">
            <v>0.32089600000000001</v>
          </cell>
          <cell r="C1632">
            <v>0.350746</v>
          </cell>
          <cell r="D1632">
            <v>0.32835799999999998</v>
          </cell>
          <cell r="E1632">
            <v>43356</v>
          </cell>
          <cell r="F1632">
            <v>-7.4619999999999687E-3</v>
          </cell>
          <cell r="G1632">
            <v>-7.4619999999999687E-3</v>
          </cell>
        </row>
        <row r="1633">
          <cell r="A1633">
            <v>43363</v>
          </cell>
          <cell r="B1633">
            <v>0.32042300000000001</v>
          </cell>
          <cell r="C1633">
            <v>0.359155</v>
          </cell>
          <cell r="D1633">
            <v>0.32042300000000001</v>
          </cell>
          <cell r="E1633">
            <v>43363</v>
          </cell>
          <cell r="F1633">
            <v>0</v>
          </cell>
          <cell r="G1633">
            <v>0</v>
          </cell>
        </row>
        <row r="1634">
          <cell r="A1634">
            <v>43370</v>
          </cell>
          <cell r="B1634">
            <v>0.362205</v>
          </cell>
          <cell r="C1634">
            <v>0.32677200000000001</v>
          </cell>
          <cell r="D1634">
            <v>0.31102400000000002</v>
          </cell>
          <cell r="E1634">
            <v>43370</v>
          </cell>
          <cell r="F1634">
            <v>5.1180999999999977E-2</v>
          </cell>
          <cell r="G1634">
            <v>5.1180999999999977E-2</v>
          </cell>
        </row>
        <row r="1635">
          <cell r="A1635">
            <v>43377</v>
          </cell>
          <cell r="B1635">
            <v>0.456621</v>
          </cell>
          <cell r="C1635">
            <v>0.29223700000000002</v>
          </cell>
          <cell r="D1635">
            <v>0.25114199999999998</v>
          </cell>
          <cell r="E1635">
            <v>43377</v>
          </cell>
          <cell r="F1635">
            <v>0.20547900000000002</v>
          </cell>
          <cell r="G1635">
            <v>0.20547900000000002</v>
          </cell>
        </row>
        <row r="1636">
          <cell r="A1636">
            <v>43384</v>
          </cell>
          <cell r="B1636">
            <v>0.30606100000000003</v>
          </cell>
          <cell r="C1636">
            <v>0.33939399999999997</v>
          </cell>
          <cell r="D1636">
            <v>0.354545</v>
          </cell>
          <cell r="E1636">
            <v>43384</v>
          </cell>
          <cell r="F1636">
            <v>-4.8483999999999972E-2</v>
          </cell>
          <cell r="G1636">
            <v>-4.8483999999999972E-2</v>
          </cell>
        </row>
        <row r="1637">
          <cell r="A1637">
            <v>43391</v>
          </cell>
          <cell r="B1637">
            <v>0.33934999999999998</v>
          </cell>
          <cell r="C1637">
            <v>0.31046899999999999</v>
          </cell>
          <cell r="D1637">
            <v>0.35018100000000002</v>
          </cell>
          <cell r="E1637">
            <v>43391</v>
          </cell>
          <cell r="F1637">
            <v>-1.0831000000000035E-2</v>
          </cell>
          <cell r="G1637">
            <v>-1.0831000000000035E-2</v>
          </cell>
        </row>
        <row r="1638">
          <cell r="A1638">
            <v>43398</v>
          </cell>
          <cell r="B1638">
            <v>0.27969300000000002</v>
          </cell>
          <cell r="C1638">
            <v>0.31034499999999998</v>
          </cell>
          <cell r="D1638">
            <v>0.40996199999999999</v>
          </cell>
          <cell r="E1638">
            <v>43398</v>
          </cell>
          <cell r="F1638">
            <v>-0.13026899999999997</v>
          </cell>
          <cell r="G1638">
            <v>-0.13026899999999997</v>
          </cell>
        </row>
        <row r="1639">
          <cell r="A1639">
            <v>43405</v>
          </cell>
          <cell r="B1639">
            <v>0.37930999999999998</v>
          </cell>
          <cell r="C1639">
            <v>0.275862</v>
          </cell>
          <cell r="D1639">
            <v>0.34482800000000002</v>
          </cell>
          <cell r="E1639">
            <v>43405</v>
          </cell>
          <cell r="F1639">
            <v>3.4481999999999957E-2</v>
          </cell>
          <cell r="G1639">
            <v>3.4481999999999957E-2</v>
          </cell>
        </row>
        <row r="1640">
          <cell r="A1640">
            <v>43412</v>
          </cell>
          <cell r="B1640">
            <v>0.41284399999999999</v>
          </cell>
          <cell r="C1640">
            <v>0.275229</v>
          </cell>
          <cell r="D1640">
            <v>0.31192700000000001</v>
          </cell>
          <cell r="E1640">
            <v>43412</v>
          </cell>
          <cell r="F1640">
            <v>0.10091699999999998</v>
          </cell>
          <cell r="G1640">
            <v>0.10091699999999998</v>
          </cell>
        </row>
        <row r="1641">
          <cell r="A1641">
            <v>43419</v>
          </cell>
          <cell r="B1641">
            <v>0.35087699999999999</v>
          </cell>
          <cell r="C1641">
            <v>0.28947400000000001</v>
          </cell>
          <cell r="D1641">
            <v>0.359649</v>
          </cell>
          <cell r="E1641">
            <v>43419</v>
          </cell>
          <cell r="F1641">
            <v>-8.772000000000002E-3</v>
          </cell>
          <cell r="G1641">
            <v>-8.772000000000002E-3</v>
          </cell>
        </row>
        <row r="1642">
          <cell r="A1642">
            <v>43426</v>
          </cell>
          <cell r="B1642">
            <v>0.252525</v>
          </cell>
          <cell r="C1642">
            <v>0.27609400000000001</v>
          </cell>
          <cell r="D1642">
            <v>0.47138000000000002</v>
          </cell>
          <cell r="E1642">
            <v>43426</v>
          </cell>
          <cell r="F1642">
            <v>-0.21885500000000002</v>
          </cell>
          <cell r="G1642">
            <v>-0.21885500000000002</v>
          </cell>
        </row>
        <row r="1643">
          <cell r="A1643">
            <v>43433</v>
          </cell>
          <cell r="B1643">
            <v>0.33881600000000001</v>
          </cell>
          <cell r="C1643">
            <v>0.26644699999999999</v>
          </cell>
          <cell r="D1643">
            <v>0.394737</v>
          </cell>
          <cell r="E1643">
            <v>43433</v>
          </cell>
          <cell r="F1643">
            <v>-5.5920999999999998E-2</v>
          </cell>
          <cell r="G1643">
            <v>-5.5920999999999998E-2</v>
          </cell>
        </row>
        <row r="1644">
          <cell r="A1644">
            <v>43440</v>
          </cell>
          <cell r="B1644">
            <v>0.37943300000000002</v>
          </cell>
          <cell r="C1644">
            <v>0.31560300000000002</v>
          </cell>
          <cell r="D1644">
            <v>0.30496499999999999</v>
          </cell>
          <cell r="E1644">
            <v>43440</v>
          </cell>
          <cell r="F1644">
            <v>7.4468000000000034E-2</v>
          </cell>
          <cell r="G1644">
            <v>7.4468000000000034E-2</v>
          </cell>
        </row>
        <row r="1645">
          <cell r="A1645">
            <v>43447</v>
          </cell>
          <cell r="B1645">
            <v>0.20904</v>
          </cell>
          <cell r="C1645">
            <v>0.30225999999999997</v>
          </cell>
          <cell r="D1645">
            <v>0.488701</v>
          </cell>
          <cell r="E1645">
            <v>43447</v>
          </cell>
          <cell r="F1645">
            <v>-0.27966099999999999</v>
          </cell>
          <cell r="G1645">
            <v>-0.27966099999999999</v>
          </cell>
        </row>
        <row r="1646">
          <cell r="A1646">
            <v>43454</v>
          </cell>
          <cell r="B1646">
            <v>0.24864900000000001</v>
          </cell>
          <cell r="C1646">
            <v>0.27837800000000001</v>
          </cell>
          <cell r="D1646">
            <v>0.47297299999999998</v>
          </cell>
          <cell r="E1646">
            <v>43454</v>
          </cell>
          <cell r="F1646">
            <v>-0.22432399999999997</v>
          </cell>
          <cell r="G1646">
            <v>-0.22432399999999997</v>
          </cell>
        </row>
        <row r="1647">
          <cell r="A1647">
            <v>43461</v>
          </cell>
          <cell r="B1647">
            <v>0.31547599999999998</v>
          </cell>
          <cell r="C1647">
            <v>0.18154799999999999</v>
          </cell>
          <cell r="D1647">
            <v>0.50297599999999998</v>
          </cell>
          <cell r="E1647">
            <v>43461</v>
          </cell>
          <cell r="F1647">
            <v>-0.1875</v>
          </cell>
          <cell r="G1647">
            <v>-0.1875</v>
          </cell>
        </row>
        <row r="1648">
          <cell r="A1648">
            <v>43468</v>
          </cell>
          <cell r="B1648">
            <v>0.33018900000000001</v>
          </cell>
          <cell r="C1648">
            <v>0.24213799999999999</v>
          </cell>
          <cell r="D1648">
            <v>0.42767300000000003</v>
          </cell>
          <cell r="E1648">
            <v>43468</v>
          </cell>
          <cell r="F1648">
            <v>-9.7484000000000015E-2</v>
          </cell>
          <cell r="G1648">
            <v>-9.7484000000000015E-2</v>
          </cell>
        </row>
        <row r="1649">
          <cell r="A1649">
            <v>43475</v>
          </cell>
          <cell r="B1649">
            <v>0.38461499999999998</v>
          </cell>
          <cell r="C1649">
            <v>0.32167800000000002</v>
          </cell>
          <cell r="D1649">
            <v>0.29370600000000002</v>
          </cell>
          <cell r="E1649">
            <v>43475</v>
          </cell>
          <cell r="F1649">
            <v>9.0908999999999962E-2</v>
          </cell>
          <cell r="G1649">
            <v>9.0908999999999962E-2</v>
          </cell>
        </row>
        <row r="1650">
          <cell r="A1650">
            <v>43482</v>
          </cell>
          <cell r="B1650">
            <v>0.33534700000000001</v>
          </cell>
          <cell r="C1650">
            <v>0.30211500000000002</v>
          </cell>
          <cell r="D1650">
            <v>0.36253800000000003</v>
          </cell>
          <cell r="E1650">
            <v>43482</v>
          </cell>
          <cell r="F1650">
            <v>-2.7191000000000021E-2</v>
          </cell>
          <cell r="G1650">
            <v>-2.7191000000000021E-2</v>
          </cell>
        </row>
        <row r="1651">
          <cell r="A1651">
            <v>43489</v>
          </cell>
          <cell r="B1651">
            <v>0.37658999999999998</v>
          </cell>
          <cell r="C1651">
            <v>0.30025400000000002</v>
          </cell>
          <cell r="D1651">
            <v>0.32315500000000003</v>
          </cell>
          <cell r="E1651">
            <v>43489</v>
          </cell>
          <cell r="F1651">
            <v>5.3434999999999955E-2</v>
          </cell>
          <cell r="G1651">
            <v>5.3434999999999955E-2</v>
          </cell>
        </row>
        <row r="1652">
          <cell r="A1652">
            <v>43496</v>
          </cell>
          <cell r="B1652">
            <v>0.31756800000000002</v>
          </cell>
          <cell r="C1652">
            <v>0.36486499999999999</v>
          </cell>
          <cell r="D1652">
            <v>0.31756800000000002</v>
          </cell>
          <cell r="E1652">
            <v>43496</v>
          </cell>
          <cell r="F1652">
            <v>0</v>
          </cell>
          <cell r="G1652">
            <v>0</v>
          </cell>
        </row>
        <row r="1653">
          <cell r="A1653">
            <v>43503</v>
          </cell>
          <cell r="B1653">
            <v>0.39873399999999998</v>
          </cell>
          <cell r="C1653">
            <v>0.37341800000000003</v>
          </cell>
          <cell r="D1653">
            <v>0.22784799999999999</v>
          </cell>
          <cell r="E1653">
            <v>43503</v>
          </cell>
          <cell r="F1653">
            <v>0.17088599999999998</v>
          </cell>
          <cell r="G1653">
            <v>0.17088599999999998</v>
          </cell>
        </row>
        <row r="1654">
          <cell r="A1654">
            <v>43510</v>
          </cell>
          <cell r="B1654">
            <v>0.35103200000000001</v>
          </cell>
          <cell r="C1654">
            <v>0.39822999999999997</v>
          </cell>
          <cell r="D1654">
            <v>0.25073699999999999</v>
          </cell>
          <cell r="E1654">
            <v>43510</v>
          </cell>
          <cell r="F1654">
            <v>0.10029500000000002</v>
          </cell>
          <cell r="G1654">
            <v>0.10029500000000002</v>
          </cell>
        </row>
        <row r="1655">
          <cell r="A1655">
            <v>43517</v>
          </cell>
          <cell r="B1655">
            <v>0.39318900000000001</v>
          </cell>
          <cell r="C1655">
            <v>0.352941</v>
          </cell>
          <cell r="D1655">
            <v>0.25386999999999998</v>
          </cell>
          <cell r="E1655">
            <v>43517</v>
          </cell>
          <cell r="F1655">
            <v>0.13931900000000003</v>
          </cell>
          <cell r="G1655">
            <v>0.13931900000000003</v>
          </cell>
        </row>
        <row r="1656">
          <cell r="A1656">
            <v>43524</v>
          </cell>
          <cell r="B1656">
            <v>0.416327</v>
          </cell>
          <cell r="C1656">
            <v>0.38367299999999999</v>
          </cell>
          <cell r="D1656">
            <v>0.2</v>
          </cell>
          <cell r="E1656">
            <v>43524</v>
          </cell>
          <cell r="F1656">
            <v>0.21632699999999999</v>
          </cell>
          <cell r="G1656">
            <v>0.21632699999999999</v>
          </cell>
        </row>
        <row r="1657">
          <cell r="A1657">
            <v>43531</v>
          </cell>
          <cell r="B1657">
            <v>0.37386000000000003</v>
          </cell>
          <cell r="C1657">
            <v>0.35866300000000001</v>
          </cell>
          <cell r="D1657">
            <v>0.26747700000000002</v>
          </cell>
          <cell r="E1657">
            <v>43531</v>
          </cell>
          <cell r="F1657">
            <v>0.10638300000000001</v>
          </cell>
          <cell r="G1657">
            <v>0.10638300000000001</v>
          </cell>
        </row>
        <row r="1658">
          <cell r="A1658">
            <v>43538</v>
          </cell>
          <cell r="B1658">
            <v>0.32423200000000002</v>
          </cell>
          <cell r="C1658">
            <v>0.36518800000000001</v>
          </cell>
          <cell r="D1658">
            <v>0.31058000000000002</v>
          </cell>
          <cell r="E1658">
            <v>43538</v>
          </cell>
          <cell r="F1658">
            <v>1.3651999999999997E-2</v>
          </cell>
          <cell r="G1658">
            <v>1.3651999999999997E-2</v>
          </cell>
        </row>
        <row r="1659">
          <cell r="A1659">
            <v>43545</v>
          </cell>
          <cell r="B1659">
            <v>0.37301600000000001</v>
          </cell>
          <cell r="C1659">
            <v>0.39285700000000001</v>
          </cell>
          <cell r="D1659">
            <v>0.234127</v>
          </cell>
          <cell r="E1659">
            <v>43545</v>
          </cell>
          <cell r="F1659">
            <v>0.13888900000000001</v>
          </cell>
          <cell r="G1659">
            <v>0.13888900000000001</v>
          </cell>
        </row>
        <row r="1660">
          <cell r="A1660">
            <v>43552</v>
          </cell>
          <cell r="B1660">
            <v>0.33200000000000002</v>
          </cell>
          <cell r="C1660">
            <v>0.39600000000000002</v>
          </cell>
          <cell r="D1660">
            <v>0.27200000000000002</v>
          </cell>
          <cell r="E1660">
            <v>43552</v>
          </cell>
          <cell r="F1660">
            <v>0.06</v>
          </cell>
          <cell r="G1660">
            <v>0.06</v>
          </cell>
        </row>
        <row r="1661">
          <cell r="A1661">
            <v>43559</v>
          </cell>
          <cell r="B1661">
            <v>0.35021099999999999</v>
          </cell>
          <cell r="C1661">
            <v>0.367089</v>
          </cell>
          <cell r="D1661">
            <v>0.28270000000000001</v>
          </cell>
          <cell r="E1661">
            <v>43559</v>
          </cell>
          <cell r="F1661">
            <v>6.7510999999999988E-2</v>
          </cell>
          <cell r="G1661">
            <v>6.7510999999999988E-2</v>
          </cell>
        </row>
        <row r="1662">
          <cell r="A1662">
            <v>43566</v>
          </cell>
          <cell r="B1662">
            <v>0.40287800000000001</v>
          </cell>
          <cell r="C1662">
            <v>0.393285</v>
          </cell>
          <cell r="D1662">
            <v>0.20383699999999999</v>
          </cell>
          <cell r="E1662">
            <v>43566</v>
          </cell>
          <cell r="F1662">
            <v>0.19904100000000002</v>
          </cell>
          <cell r="G1662">
            <v>0.19904100000000002</v>
          </cell>
        </row>
        <row r="1663">
          <cell r="A1663">
            <v>43573</v>
          </cell>
          <cell r="B1663">
            <v>0.375635</v>
          </cell>
          <cell r="C1663">
            <v>0.40609099999999998</v>
          </cell>
          <cell r="D1663">
            <v>0.218274</v>
          </cell>
          <cell r="E1663">
            <v>43573</v>
          </cell>
          <cell r="F1663">
            <v>0.157361</v>
          </cell>
          <cell r="G1663">
            <v>0.157361</v>
          </cell>
        </row>
        <row r="1664">
          <cell r="A1664">
            <v>43580</v>
          </cell>
          <cell r="B1664">
            <v>0.335227</v>
          </cell>
          <cell r="C1664">
            <v>0.46306799999999998</v>
          </cell>
          <cell r="D1664">
            <v>0.201705</v>
          </cell>
          <cell r="E1664">
            <v>43580</v>
          </cell>
          <cell r="F1664">
            <v>0.133522</v>
          </cell>
          <cell r="G1664">
            <v>0.133522</v>
          </cell>
        </row>
        <row r="1665">
          <cell r="A1665">
            <v>43587</v>
          </cell>
          <cell r="B1665">
            <v>0.39024399999999998</v>
          </cell>
          <cell r="C1665">
            <v>0.396341</v>
          </cell>
          <cell r="D1665">
            <v>0.21341499999999999</v>
          </cell>
          <cell r="E1665">
            <v>43587</v>
          </cell>
          <cell r="F1665">
            <v>0.17682899999999999</v>
          </cell>
          <cell r="G1665">
            <v>0.17682899999999999</v>
          </cell>
        </row>
        <row r="1666">
          <cell r="A1666">
            <v>43594</v>
          </cell>
          <cell r="B1666">
            <v>0.43115900000000001</v>
          </cell>
          <cell r="C1666">
            <v>0.33695700000000001</v>
          </cell>
          <cell r="D1666">
            <v>0.23188400000000001</v>
          </cell>
          <cell r="E1666">
            <v>43594</v>
          </cell>
          <cell r="F1666">
            <v>0.19927500000000001</v>
          </cell>
          <cell r="G1666">
            <v>0.19927500000000001</v>
          </cell>
        </row>
        <row r="1667">
          <cell r="A1667">
            <v>43601</v>
          </cell>
          <cell r="B1667">
            <v>0.29824600000000001</v>
          </cell>
          <cell r="C1667">
            <v>0.30877199999999999</v>
          </cell>
          <cell r="D1667">
            <v>0.392982</v>
          </cell>
          <cell r="E1667">
            <v>43601</v>
          </cell>
          <cell r="F1667">
            <v>-9.4735999999999987E-2</v>
          </cell>
          <cell r="G1667">
            <v>-9.4735999999999987E-2</v>
          </cell>
        </row>
        <row r="1668">
          <cell r="A1668">
            <v>43608</v>
          </cell>
          <cell r="B1668">
            <v>0.247059</v>
          </cell>
          <cell r="C1668">
            <v>0.39215699999999998</v>
          </cell>
          <cell r="D1668">
            <v>0.36078399999999999</v>
          </cell>
          <cell r="E1668">
            <v>43608</v>
          </cell>
          <cell r="F1668">
            <v>-0.11372499999999999</v>
          </cell>
          <cell r="G1668">
            <v>-0.11372499999999999</v>
          </cell>
        </row>
        <row r="1669">
          <cell r="A1669">
            <v>43615</v>
          </cell>
          <cell r="B1669">
            <v>0.24793399999999999</v>
          </cell>
          <cell r="C1669">
            <v>0.35124</v>
          </cell>
          <cell r="D1669">
            <v>0.40082600000000002</v>
          </cell>
          <cell r="E1669">
            <v>43615</v>
          </cell>
          <cell r="F1669">
            <v>-0.15289200000000003</v>
          </cell>
          <cell r="G1669">
            <v>-0.15289200000000003</v>
          </cell>
        </row>
        <row r="1670">
          <cell r="A1670">
            <v>43622</v>
          </cell>
          <cell r="B1670">
            <v>0.225275</v>
          </cell>
          <cell r="C1670">
            <v>0.34890100000000002</v>
          </cell>
          <cell r="D1670">
            <v>0.42582399999999998</v>
          </cell>
          <cell r="E1670">
            <v>43622</v>
          </cell>
          <cell r="F1670">
            <v>-0.20054899999999998</v>
          </cell>
          <cell r="G1670">
            <v>-0.20054899999999998</v>
          </cell>
        </row>
        <row r="1671">
          <cell r="A1671">
            <v>43629</v>
          </cell>
          <cell r="B1671">
            <v>0.26839800000000003</v>
          </cell>
          <cell r="C1671">
            <v>0.38961000000000001</v>
          </cell>
          <cell r="D1671">
            <v>0.34199099999999999</v>
          </cell>
          <cell r="E1671">
            <v>43629</v>
          </cell>
          <cell r="F1671">
            <v>-7.3592999999999964E-2</v>
          </cell>
          <cell r="G1671">
            <v>-7.3592999999999964E-2</v>
          </cell>
        </row>
        <row r="1672">
          <cell r="A1672">
            <v>43636</v>
          </cell>
          <cell r="B1672">
            <v>0.29508200000000001</v>
          </cell>
          <cell r="C1672">
            <v>0.38360699999999998</v>
          </cell>
          <cell r="D1672">
            <v>0.32131100000000001</v>
          </cell>
          <cell r="E1672">
            <v>43636</v>
          </cell>
          <cell r="F1672">
            <v>-2.6229000000000002E-2</v>
          </cell>
          <cell r="G1672">
            <v>-2.6229000000000002E-2</v>
          </cell>
        </row>
        <row r="1673">
          <cell r="A1673">
            <v>43643</v>
          </cell>
          <cell r="B1673">
            <v>0.29588999999999999</v>
          </cell>
          <cell r="C1673">
            <v>0.38356200000000001</v>
          </cell>
          <cell r="D1673">
            <v>0.320548</v>
          </cell>
          <cell r="E1673">
            <v>43643</v>
          </cell>
          <cell r="F1673">
            <v>-2.4658000000000013E-2</v>
          </cell>
          <cell r="G1673">
            <v>-2.4658000000000013E-2</v>
          </cell>
        </row>
        <row r="1674">
          <cell r="A1674">
            <v>43649</v>
          </cell>
          <cell r="B1674">
            <v>0.33155099999999998</v>
          </cell>
          <cell r="C1674">
            <v>0.34492</v>
          </cell>
          <cell r="D1674">
            <v>0.32352900000000001</v>
          </cell>
          <cell r="E1674">
            <v>43649</v>
          </cell>
          <cell r="F1674">
            <v>8.0219999999999736E-3</v>
          </cell>
          <cell r="G1674">
            <v>8.0219999999999736E-3</v>
          </cell>
        </row>
        <row r="1675">
          <cell r="A1675">
            <v>43657</v>
          </cell>
          <cell r="B1675">
            <v>0.33611099999999999</v>
          </cell>
          <cell r="C1675">
            <v>0.38888899999999998</v>
          </cell>
          <cell r="D1675">
            <v>0.27500000000000002</v>
          </cell>
          <cell r="E1675">
            <v>43657</v>
          </cell>
          <cell r="F1675">
            <v>6.1110999999999971E-2</v>
          </cell>
          <cell r="G1675">
            <v>6.1110999999999971E-2</v>
          </cell>
        </row>
        <row r="1676">
          <cell r="A1676">
            <v>43664</v>
          </cell>
          <cell r="B1676">
            <v>0.359296</v>
          </cell>
          <cell r="C1676">
            <v>0.354271</v>
          </cell>
          <cell r="D1676">
            <v>0.28643200000000002</v>
          </cell>
          <cell r="E1676">
            <v>43664</v>
          </cell>
          <cell r="F1676">
            <v>7.2863999999999984E-2</v>
          </cell>
          <cell r="G1676">
            <v>7.2863999999999984E-2</v>
          </cell>
        </row>
        <row r="1677">
          <cell r="A1677">
            <v>43671</v>
          </cell>
          <cell r="B1677">
            <v>0.31741599999999998</v>
          </cell>
          <cell r="C1677">
            <v>0.36236000000000002</v>
          </cell>
          <cell r="D1677">
            <v>0.32022499999999998</v>
          </cell>
          <cell r="E1677">
            <v>43671</v>
          </cell>
          <cell r="F1677">
            <v>-2.8090000000000059E-3</v>
          </cell>
          <cell r="G1677">
            <v>-2.8090000000000059E-3</v>
          </cell>
        </row>
        <row r="1678">
          <cell r="A1678">
            <v>43678</v>
          </cell>
          <cell r="B1678">
            <v>0.38437500000000002</v>
          </cell>
          <cell r="C1678">
            <v>0.375</v>
          </cell>
          <cell r="D1678">
            <v>0.24062500000000001</v>
          </cell>
          <cell r="E1678">
            <v>43678</v>
          </cell>
          <cell r="F1678">
            <v>0.14375000000000002</v>
          </cell>
          <cell r="G1678">
            <v>0.14375000000000002</v>
          </cell>
        </row>
        <row r="1679">
          <cell r="A1679">
            <v>43685</v>
          </cell>
          <cell r="B1679">
            <v>0.216561</v>
          </cell>
          <cell r="C1679">
            <v>0.30148599999999998</v>
          </cell>
          <cell r="D1679">
            <v>0.48195300000000002</v>
          </cell>
          <cell r="E1679">
            <v>43685</v>
          </cell>
          <cell r="F1679">
            <v>-0.26539200000000002</v>
          </cell>
          <cell r="G1679">
            <v>-0.26539200000000002</v>
          </cell>
        </row>
        <row r="1680">
          <cell r="A1680">
            <v>43692</v>
          </cell>
          <cell r="B1680">
            <v>0.23175999999999999</v>
          </cell>
          <cell r="C1680">
            <v>0.31974200000000003</v>
          </cell>
          <cell r="D1680">
            <v>0.44849800000000001</v>
          </cell>
          <cell r="E1680">
            <v>43692</v>
          </cell>
          <cell r="F1680">
            <v>-0.21673800000000001</v>
          </cell>
          <cell r="G1680">
            <v>-0.21673800000000001</v>
          </cell>
        </row>
        <row r="1681">
          <cell r="A1681">
            <v>43699</v>
          </cell>
          <cell r="B1681">
            <v>0.26635500000000001</v>
          </cell>
          <cell r="C1681">
            <v>0.336449</v>
          </cell>
          <cell r="D1681">
            <v>0.39719599999999999</v>
          </cell>
          <cell r="E1681">
            <v>43699</v>
          </cell>
          <cell r="F1681">
            <v>-0.13084099999999999</v>
          </cell>
          <cell r="G1681">
            <v>-0.13084099999999999</v>
          </cell>
        </row>
        <row r="1682">
          <cell r="A1682">
            <v>43706</v>
          </cell>
          <cell r="B1682">
            <v>0.26130700000000001</v>
          </cell>
          <cell r="C1682">
            <v>0.316583</v>
          </cell>
          <cell r="D1682">
            <v>0.42211100000000001</v>
          </cell>
          <cell r="E1682">
            <v>43706</v>
          </cell>
          <cell r="F1682">
            <v>-0.160804</v>
          </cell>
          <cell r="G1682">
            <v>-0.160804</v>
          </cell>
        </row>
        <row r="1683">
          <cell r="A1683">
            <v>43713</v>
          </cell>
          <cell r="B1683">
            <v>0.28642000000000001</v>
          </cell>
          <cell r="C1683">
            <v>0.318519</v>
          </cell>
          <cell r="D1683">
            <v>0.39506200000000002</v>
          </cell>
          <cell r="E1683">
            <v>43713</v>
          </cell>
          <cell r="F1683">
            <v>-0.10864200000000002</v>
          </cell>
          <cell r="G1683">
            <v>-0.10864200000000002</v>
          </cell>
        </row>
        <row r="1684">
          <cell r="A1684">
            <v>43720</v>
          </cell>
          <cell r="B1684">
            <v>0.33124999999999999</v>
          </cell>
          <cell r="C1684">
            <v>0.35625000000000001</v>
          </cell>
          <cell r="D1684">
            <v>0.3125</v>
          </cell>
          <cell r="E1684">
            <v>43720</v>
          </cell>
          <cell r="F1684">
            <v>1.8749999999999989E-2</v>
          </cell>
          <cell r="G1684">
            <v>1.8749999999999989E-2</v>
          </cell>
        </row>
        <row r="1685">
          <cell r="A1685">
            <v>43727</v>
          </cell>
          <cell r="B1685">
            <v>0.353383</v>
          </cell>
          <cell r="C1685">
            <v>0.368421</v>
          </cell>
          <cell r="D1685">
            <v>0.27819500000000003</v>
          </cell>
          <cell r="E1685">
            <v>43727</v>
          </cell>
          <cell r="F1685">
            <v>7.5187999999999977E-2</v>
          </cell>
          <cell r="G1685">
            <v>7.5187999999999977E-2</v>
          </cell>
        </row>
        <row r="1686">
          <cell r="A1686">
            <v>43734</v>
          </cell>
          <cell r="B1686">
            <v>0.29373700000000003</v>
          </cell>
          <cell r="C1686">
            <v>0.37364999999999998</v>
          </cell>
          <cell r="D1686">
            <v>0.33261299999999999</v>
          </cell>
          <cell r="E1686">
            <v>43734</v>
          </cell>
          <cell r="F1686">
            <v>-3.8875999999999966E-2</v>
          </cell>
          <cell r="G1686">
            <v>-3.8875999999999966E-2</v>
          </cell>
        </row>
        <row r="1687">
          <cell r="A1687">
            <v>43741</v>
          </cell>
          <cell r="B1687">
            <v>0.21374000000000001</v>
          </cell>
          <cell r="C1687">
            <v>0.39185799999999998</v>
          </cell>
          <cell r="D1687">
            <v>0.39440199999999997</v>
          </cell>
          <cell r="E1687">
            <v>43741</v>
          </cell>
          <cell r="F1687">
            <v>-0.18066199999999996</v>
          </cell>
          <cell r="G1687">
            <v>-0.18066199999999996</v>
          </cell>
        </row>
        <row r="1688">
          <cell r="A1688">
            <v>43748</v>
          </cell>
          <cell r="B1688">
            <v>0.20308499999999999</v>
          </cell>
          <cell r="C1688">
            <v>0.35732599999999998</v>
          </cell>
          <cell r="D1688">
            <v>0.43958900000000001</v>
          </cell>
          <cell r="E1688">
            <v>43748</v>
          </cell>
          <cell r="F1688">
            <v>-0.23650400000000002</v>
          </cell>
          <cell r="G1688">
            <v>-0.23650400000000002</v>
          </cell>
        </row>
        <row r="1689">
          <cell r="A1689">
            <v>43755</v>
          </cell>
          <cell r="B1689">
            <v>0.33618199999999998</v>
          </cell>
          <cell r="C1689">
            <v>0.35327599999999998</v>
          </cell>
          <cell r="D1689">
            <v>0.31054100000000001</v>
          </cell>
          <cell r="E1689">
            <v>43755</v>
          </cell>
          <cell r="F1689">
            <v>2.5640999999999969E-2</v>
          </cell>
          <cell r="G1689">
            <v>2.5640999999999969E-2</v>
          </cell>
        </row>
        <row r="1690">
          <cell r="A1690">
            <v>43762</v>
          </cell>
          <cell r="B1690">
            <v>0.35602099999999998</v>
          </cell>
          <cell r="C1690">
            <v>0.36125699999999999</v>
          </cell>
          <cell r="D1690">
            <v>0.282723</v>
          </cell>
          <cell r="E1690">
            <v>43762</v>
          </cell>
          <cell r="F1690">
            <v>7.3297999999999974E-2</v>
          </cell>
          <cell r="G1690">
            <v>7.3297999999999974E-2</v>
          </cell>
        </row>
        <row r="1691">
          <cell r="A1691">
            <v>43769</v>
          </cell>
          <cell r="B1691">
            <v>0.33975899999999998</v>
          </cell>
          <cell r="C1691">
            <v>0.37590400000000002</v>
          </cell>
          <cell r="D1691">
            <v>0.28433700000000001</v>
          </cell>
          <cell r="E1691">
            <v>43769</v>
          </cell>
          <cell r="F1691">
            <v>5.5421999999999971E-2</v>
          </cell>
          <cell r="G1691">
            <v>5.5421999999999971E-2</v>
          </cell>
        </row>
        <row r="1692">
          <cell r="A1692">
            <v>43776</v>
          </cell>
          <cell r="B1692">
            <v>0.40302300000000002</v>
          </cell>
          <cell r="C1692">
            <v>0.35768299999999997</v>
          </cell>
          <cell r="D1692">
            <v>0.23929500000000001</v>
          </cell>
          <cell r="E1692">
            <v>43776</v>
          </cell>
          <cell r="F1692">
            <v>0.16372800000000001</v>
          </cell>
          <cell r="G1692">
            <v>0.16372800000000001</v>
          </cell>
        </row>
        <row r="1693">
          <cell r="A1693">
            <v>43783</v>
          </cell>
          <cell r="B1693">
            <v>0.40722900000000001</v>
          </cell>
          <cell r="C1693">
            <v>0.344578</v>
          </cell>
          <cell r="D1693">
            <v>0.248193</v>
          </cell>
          <cell r="E1693">
            <v>43783</v>
          </cell>
          <cell r="F1693">
            <v>0.15903600000000001</v>
          </cell>
          <cell r="G1693">
            <v>0.15903600000000001</v>
          </cell>
        </row>
        <row r="1694">
          <cell r="A1694">
            <v>43790</v>
          </cell>
          <cell r="B1694">
            <v>0.34243200000000001</v>
          </cell>
          <cell r="C1694">
            <v>0.36724600000000002</v>
          </cell>
          <cell r="D1694">
            <v>0.290323</v>
          </cell>
          <cell r="E1694">
            <v>43790</v>
          </cell>
          <cell r="F1694">
            <v>5.2109000000000016E-2</v>
          </cell>
          <cell r="G1694">
            <v>5.2109000000000016E-2</v>
          </cell>
        </row>
        <row r="1695">
          <cell r="A1695">
            <v>43798</v>
          </cell>
          <cell r="B1695">
            <v>0.336391</v>
          </cell>
          <cell r="C1695">
            <v>0.36085600000000001</v>
          </cell>
          <cell r="D1695">
            <v>0.30275200000000002</v>
          </cell>
          <cell r="E1695">
            <v>43798</v>
          </cell>
          <cell r="F1695">
            <v>3.3638999999999974E-2</v>
          </cell>
          <cell r="G1695">
            <v>3.3638999999999974E-2</v>
          </cell>
        </row>
        <row r="1696">
          <cell r="A1696">
            <v>43804</v>
          </cell>
          <cell r="B1696">
            <v>0.31715199999999999</v>
          </cell>
          <cell r="C1696">
            <v>0.39158599999999999</v>
          </cell>
          <cell r="D1696">
            <v>0.29126200000000002</v>
          </cell>
          <cell r="E1696">
            <v>43804</v>
          </cell>
          <cell r="F1696">
            <v>2.5889999999999969E-2</v>
          </cell>
          <cell r="G1696">
            <v>2.5889999999999969E-2</v>
          </cell>
        </row>
        <row r="1697">
          <cell r="A1697">
            <v>43811</v>
          </cell>
          <cell r="B1697">
            <v>0.37631599999999998</v>
          </cell>
          <cell r="C1697">
            <v>0.36315799999999998</v>
          </cell>
          <cell r="D1697">
            <v>0.26052599999999998</v>
          </cell>
          <cell r="E1697">
            <v>43811</v>
          </cell>
          <cell r="F1697">
            <v>0.11579</v>
          </cell>
          <cell r="G1697">
            <v>0.11579</v>
          </cell>
        </row>
        <row r="1698">
          <cell r="A1698">
            <v>43818</v>
          </cell>
          <cell r="B1698">
            <v>0.44094499999999998</v>
          </cell>
          <cell r="C1698">
            <v>0.35433100000000001</v>
          </cell>
          <cell r="D1698">
            <v>0.20472399999999999</v>
          </cell>
          <cell r="E1698">
            <v>43818</v>
          </cell>
          <cell r="F1698">
            <v>0.23622099999999999</v>
          </cell>
          <cell r="G1698">
            <v>0.23622099999999999</v>
          </cell>
        </row>
        <row r="1699">
          <cell r="A1699">
            <v>43825</v>
          </cell>
          <cell r="B1699">
            <v>0.418879</v>
          </cell>
          <cell r="C1699">
            <v>0.365782</v>
          </cell>
          <cell r="D1699">
            <v>0.215339</v>
          </cell>
          <cell r="E1699">
            <v>43825</v>
          </cell>
          <cell r="F1699">
            <v>0.20354</v>
          </cell>
          <cell r="G1699">
            <v>0.20354</v>
          </cell>
        </row>
        <row r="1700">
          <cell r="A1700">
            <v>43832</v>
          </cell>
          <cell r="B1700">
            <v>0.37215900000000002</v>
          </cell>
          <cell r="C1700">
            <v>0.40909099999999998</v>
          </cell>
          <cell r="D1700">
            <v>0.21875</v>
          </cell>
          <cell r="E1700">
            <v>43832</v>
          </cell>
          <cell r="F1700">
            <v>0.15340900000000002</v>
          </cell>
          <cell r="G1700">
            <v>0.15340900000000002</v>
          </cell>
        </row>
        <row r="1701">
          <cell r="A1701">
            <v>43839</v>
          </cell>
          <cell r="B1701">
            <v>0.33068799999999998</v>
          </cell>
          <cell r="C1701">
            <v>0.37036999999999998</v>
          </cell>
          <cell r="D1701">
            <v>0.29894199999999999</v>
          </cell>
          <cell r="E1701">
            <v>43839</v>
          </cell>
          <cell r="F1701">
            <v>3.1745999999999996E-2</v>
          </cell>
          <cell r="G1701">
            <v>3.1745999999999996E-2</v>
          </cell>
        </row>
        <row r="1702">
          <cell r="A1702">
            <v>43846</v>
          </cell>
          <cell r="B1702">
            <v>0.41833799999999999</v>
          </cell>
          <cell r="C1702">
            <v>0.30658999999999997</v>
          </cell>
          <cell r="D1702">
            <v>0.27507199999999998</v>
          </cell>
          <cell r="E1702">
            <v>43846</v>
          </cell>
          <cell r="F1702">
            <v>0.143266</v>
          </cell>
          <cell r="G1702">
            <v>0.143266</v>
          </cell>
        </row>
        <row r="1703">
          <cell r="A1703">
            <v>43853</v>
          </cell>
          <cell r="B1703">
            <v>0.45601900000000001</v>
          </cell>
          <cell r="C1703">
            <v>0.296296</v>
          </cell>
          <cell r="D1703">
            <v>0.24768499999999999</v>
          </cell>
          <cell r="E1703">
            <v>43853</v>
          </cell>
          <cell r="F1703">
            <v>0.20833400000000002</v>
          </cell>
          <cell r="G1703">
            <v>0.20833400000000002</v>
          </cell>
        </row>
        <row r="1704">
          <cell r="A1704">
            <v>43860</v>
          </cell>
          <cell r="B1704">
            <v>0.31978299999999998</v>
          </cell>
          <cell r="C1704">
            <v>0.31165300000000001</v>
          </cell>
          <cell r="D1704">
            <v>0.368564</v>
          </cell>
          <cell r="E1704">
            <v>43860</v>
          </cell>
          <cell r="F1704">
            <v>-4.8781000000000019E-2</v>
          </cell>
          <cell r="G1704">
            <v>-4.8781000000000019E-2</v>
          </cell>
        </row>
        <row r="1705">
          <cell r="A1705">
            <v>43867</v>
          </cell>
          <cell r="B1705">
            <v>0.33871000000000001</v>
          </cell>
          <cell r="C1705">
            <v>0.30914000000000003</v>
          </cell>
          <cell r="D1705">
            <v>0.35215099999999999</v>
          </cell>
          <cell r="E1705">
            <v>43867</v>
          </cell>
          <cell r="F1705">
            <v>-1.3440999999999981E-2</v>
          </cell>
          <cell r="G1705">
            <v>-1.3440999999999981E-2</v>
          </cell>
        </row>
        <row r="1706">
          <cell r="A1706">
            <v>43874</v>
          </cell>
          <cell r="B1706">
            <v>0.41333300000000001</v>
          </cell>
          <cell r="C1706">
            <v>0.32266699999999998</v>
          </cell>
          <cell r="D1706">
            <v>0.26400000000000001</v>
          </cell>
          <cell r="E1706">
            <v>43874</v>
          </cell>
          <cell r="F1706">
            <v>0.14933299999999999</v>
          </cell>
          <cell r="G1706">
            <v>0.14933299999999999</v>
          </cell>
        </row>
        <row r="1707">
          <cell r="A1707">
            <v>43881</v>
          </cell>
          <cell r="B1707">
            <v>0.40559400000000001</v>
          </cell>
          <cell r="C1707">
            <v>0.30769200000000002</v>
          </cell>
          <cell r="D1707">
            <v>0.286713</v>
          </cell>
          <cell r="E1707">
            <v>43881</v>
          </cell>
          <cell r="F1707">
            <v>0.11888100000000001</v>
          </cell>
          <cell r="G1707">
            <v>0.11888100000000001</v>
          </cell>
        </row>
        <row r="1708">
          <cell r="A1708">
            <v>43888</v>
          </cell>
          <cell r="B1708">
            <v>0.30434800000000001</v>
          </cell>
          <cell r="C1708">
            <v>0.30434800000000001</v>
          </cell>
          <cell r="D1708">
            <v>0.39130399999999999</v>
          </cell>
          <cell r="E1708">
            <v>43888</v>
          </cell>
          <cell r="F1708">
            <v>-8.6955999999999978E-2</v>
          </cell>
          <cell r="G1708">
            <v>-8.6955999999999978E-2</v>
          </cell>
        </row>
        <row r="1709">
          <cell r="A1709">
            <v>43895</v>
          </cell>
          <cell r="B1709">
            <v>0.38738699999999998</v>
          </cell>
          <cell r="C1709">
            <v>0.21621599999999999</v>
          </cell>
          <cell r="D1709">
            <v>0.39639600000000003</v>
          </cell>
          <cell r="E1709">
            <v>43895</v>
          </cell>
          <cell r="F1709">
            <v>-9.0090000000000447E-3</v>
          </cell>
          <cell r="G1709">
            <v>-9.0090000000000447E-3</v>
          </cell>
        </row>
        <row r="1710">
          <cell r="A1710">
            <v>43902</v>
          </cell>
          <cell r="B1710">
            <v>0.29738599999999998</v>
          </cell>
          <cell r="C1710">
            <v>0.18954199999999999</v>
          </cell>
          <cell r="D1710">
            <v>0.51307199999999997</v>
          </cell>
          <cell r="E1710">
            <v>43902</v>
          </cell>
          <cell r="F1710">
            <v>-0.21568599999999999</v>
          </cell>
          <cell r="G1710">
            <v>-0.21568599999999999</v>
          </cell>
        </row>
        <row r="1711">
          <cell r="A1711">
            <v>43909</v>
          </cell>
          <cell r="B1711">
            <v>0.34351100000000001</v>
          </cell>
          <cell r="C1711">
            <v>0.145038</v>
          </cell>
          <cell r="D1711">
            <v>0.51144999999999996</v>
          </cell>
          <cell r="E1711">
            <v>43909</v>
          </cell>
          <cell r="F1711">
            <v>-0.16793899999999995</v>
          </cell>
          <cell r="G1711">
            <v>-0.16793899999999995</v>
          </cell>
        </row>
        <row r="1712">
          <cell r="A1712">
            <v>43916</v>
          </cell>
          <cell r="B1712">
            <v>0.32901599999999998</v>
          </cell>
          <cell r="C1712">
            <v>0.150259</v>
          </cell>
          <cell r="D1712">
            <v>0.52072499999999999</v>
          </cell>
          <cell r="E1712">
            <v>43916</v>
          </cell>
          <cell r="F1712">
            <v>-0.19170900000000002</v>
          </cell>
          <cell r="G1712">
            <v>-0.19170900000000002</v>
          </cell>
        </row>
        <row r="1713">
          <cell r="A1713">
            <v>43923</v>
          </cell>
          <cell r="B1713">
            <v>0.342391</v>
          </cell>
          <cell r="C1713">
            <v>0.160326</v>
          </cell>
          <cell r="D1713">
            <v>0.49728299999999998</v>
          </cell>
          <cell r="E1713">
            <v>43923</v>
          </cell>
          <cell r="F1713">
            <v>-0.15489199999999997</v>
          </cell>
          <cell r="G1713">
            <v>-0.15489199999999997</v>
          </cell>
        </row>
        <row r="1714">
          <cell r="A1714">
            <v>43930</v>
          </cell>
          <cell r="B1714">
            <v>0.36599399999999999</v>
          </cell>
          <cell r="C1714">
            <v>0.18731999999999999</v>
          </cell>
          <cell r="D1714">
            <v>0.44668600000000003</v>
          </cell>
          <cell r="E1714">
            <v>43930</v>
          </cell>
          <cell r="F1714">
            <v>-8.0692000000000041E-2</v>
          </cell>
          <cell r="G1714">
            <v>-8.0692000000000041E-2</v>
          </cell>
        </row>
        <row r="1715">
          <cell r="A1715">
            <v>43937</v>
          </cell>
          <cell r="B1715">
            <v>0.34860099999999999</v>
          </cell>
          <cell r="C1715">
            <v>0.22391900000000001</v>
          </cell>
          <cell r="D1715">
            <v>0.427481</v>
          </cell>
          <cell r="E1715">
            <v>43937</v>
          </cell>
          <cell r="F1715">
            <v>-7.8880000000000006E-2</v>
          </cell>
          <cell r="G1715">
            <v>-7.8880000000000006E-2</v>
          </cell>
        </row>
        <row r="1716">
          <cell r="A1716">
            <v>43944</v>
          </cell>
          <cell r="B1716">
            <v>0.24863399999999999</v>
          </cell>
          <cell r="C1716">
            <v>0.25136599999999998</v>
          </cell>
          <cell r="D1716">
            <v>0.5</v>
          </cell>
          <cell r="E1716">
            <v>43944</v>
          </cell>
          <cell r="F1716">
            <v>-0.25136599999999998</v>
          </cell>
          <cell r="G1716">
            <v>-0.25136599999999998</v>
          </cell>
        </row>
        <row r="1717">
          <cell r="A1717">
            <v>43951</v>
          </cell>
          <cell r="B1717">
            <v>0.30597000000000002</v>
          </cell>
          <cell r="C1717">
            <v>0.25373099999999998</v>
          </cell>
          <cell r="D1717">
            <v>0.440299</v>
          </cell>
          <cell r="E1717">
            <v>43951</v>
          </cell>
          <cell r="F1717">
            <v>-0.13432899999999998</v>
          </cell>
          <cell r="G1717">
            <v>-0.13432899999999998</v>
          </cell>
        </row>
        <row r="1718">
          <cell r="A1718">
            <v>43958</v>
          </cell>
          <cell r="B1718">
            <v>0.23668600000000001</v>
          </cell>
          <cell r="C1718">
            <v>0.23668600000000001</v>
          </cell>
          <cell r="D1718">
            <v>0.52662699999999996</v>
          </cell>
          <cell r="E1718">
            <v>43958</v>
          </cell>
          <cell r="F1718">
            <v>-0.28994099999999995</v>
          </cell>
          <cell r="G1718">
            <v>-0.28994099999999995</v>
          </cell>
        </row>
        <row r="1719">
          <cell r="A1719">
            <v>43965</v>
          </cell>
          <cell r="B1719">
            <v>0.233129</v>
          </cell>
          <cell r="C1719">
            <v>0.26073600000000002</v>
          </cell>
          <cell r="D1719">
            <v>0.506135</v>
          </cell>
          <cell r="E1719">
            <v>43965</v>
          </cell>
          <cell r="F1719">
            <v>-0.27300599999999997</v>
          </cell>
          <cell r="G1719">
            <v>-0.27300599999999997</v>
          </cell>
        </row>
        <row r="1720">
          <cell r="A1720">
            <v>43972</v>
          </cell>
          <cell r="B1720">
            <v>0.290043</v>
          </cell>
          <cell r="C1720">
            <v>0.25974000000000003</v>
          </cell>
          <cell r="D1720">
            <v>0.45021600000000001</v>
          </cell>
          <cell r="E1720">
            <v>43972</v>
          </cell>
          <cell r="F1720">
            <v>-0.16017300000000001</v>
          </cell>
          <cell r="G1720">
            <v>-0.16017300000000001</v>
          </cell>
        </row>
        <row r="1721">
          <cell r="A1721">
            <v>43979</v>
          </cell>
          <cell r="B1721">
            <v>0.33070899999999998</v>
          </cell>
          <cell r="C1721">
            <v>0.248031</v>
          </cell>
          <cell r="D1721">
            <v>0.42126000000000002</v>
          </cell>
          <cell r="E1721">
            <v>43979</v>
          </cell>
          <cell r="F1721">
            <v>-9.0551000000000048E-2</v>
          </cell>
          <cell r="G1721">
            <v>-9.0551000000000048E-2</v>
          </cell>
          <cell r="H1721">
            <v>-0.20341774999999998</v>
          </cell>
        </row>
        <row r="1722">
          <cell r="A1722">
            <v>43986</v>
          </cell>
          <cell r="B1722">
            <v>0.34551500000000002</v>
          </cell>
          <cell r="C1722">
            <v>0.26578099999999999</v>
          </cell>
          <cell r="D1722">
            <v>0.38870399999999999</v>
          </cell>
          <cell r="E1722">
            <v>43986</v>
          </cell>
          <cell r="F1722">
            <v>-4.3188999999999977E-2</v>
          </cell>
          <cell r="G1722">
            <v>-4.3188999999999977E-2</v>
          </cell>
        </row>
        <row r="1723">
          <cell r="A1723">
            <v>43993</v>
          </cell>
          <cell r="B1723">
            <v>0.34276699999999999</v>
          </cell>
          <cell r="C1723">
            <v>0.27672999999999998</v>
          </cell>
          <cell r="D1723">
            <v>0.38050299999999998</v>
          </cell>
          <cell r="E1723">
            <v>43993</v>
          </cell>
          <cell r="F1723">
            <v>-3.7735999999999992E-2</v>
          </cell>
          <cell r="G1723">
            <v>-3.7735999999999992E-2</v>
          </cell>
        </row>
        <row r="1724">
          <cell r="A1724">
            <v>44000</v>
          </cell>
          <cell r="B1724">
            <v>0.243671</v>
          </cell>
          <cell r="C1724">
            <v>0.27848099999999998</v>
          </cell>
          <cell r="D1724">
            <v>0.47784799999999999</v>
          </cell>
          <cell r="E1724">
            <v>44000</v>
          </cell>
          <cell r="F1724">
            <v>-0.234177</v>
          </cell>
          <cell r="G1724">
            <v>-0.234177</v>
          </cell>
        </row>
        <row r="1725">
          <cell r="A1725">
            <v>44007</v>
          </cell>
          <cell r="B1725">
            <v>0.24137900000000001</v>
          </cell>
          <cell r="C1725">
            <v>0.269592</v>
          </cell>
          <cell r="D1725">
            <v>0.48902800000000002</v>
          </cell>
          <cell r="E1725">
            <v>44007</v>
          </cell>
          <cell r="F1725">
            <v>-0.24764900000000001</v>
          </cell>
          <cell r="G1725">
            <v>-0.24764900000000001</v>
          </cell>
        </row>
        <row r="1726">
          <cell r="A1726">
            <v>44014</v>
          </cell>
          <cell r="B1726">
            <v>0.22151899999999999</v>
          </cell>
          <cell r="C1726">
            <v>0.31962000000000002</v>
          </cell>
          <cell r="D1726">
            <v>0.45886100000000002</v>
          </cell>
          <cell r="E1726">
            <v>44014</v>
          </cell>
          <cell r="F1726">
            <v>-0.23734200000000003</v>
          </cell>
          <cell r="G1726">
            <v>-0.23734200000000003</v>
          </cell>
        </row>
        <row r="1727">
          <cell r="A1727">
            <v>44021</v>
          </cell>
          <cell r="B1727">
            <v>0.27155200000000002</v>
          </cell>
          <cell r="C1727">
            <v>0.30172399999999999</v>
          </cell>
          <cell r="D1727">
            <v>0.42672399999999999</v>
          </cell>
          <cell r="E1727">
            <v>44021</v>
          </cell>
          <cell r="F1727">
            <v>-0.15517199999999998</v>
          </cell>
          <cell r="G1727">
            <v>-0.15517199999999998</v>
          </cell>
        </row>
        <row r="1728">
          <cell r="A1728">
            <v>44028</v>
          </cell>
          <cell r="B1728">
            <v>0.30836999999999998</v>
          </cell>
          <cell r="C1728">
            <v>0.23788500000000001</v>
          </cell>
          <cell r="D1728">
            <v>0.45374399999999998</v>
          </cell>
          <cell r="E1728">
            <v>44028</v>
          </cell>
          <cell r="F1728">
            <v>-0.145374</v>
          </cell>
          <cell r="G1728">
            <v>-0.145374</v>
          </cell>
        </row>
        <row r="1729">
          <cell r="A1729">
            <v>44035</v>
          </cell>
          <cell r="B1729">
            <v>0.26056299999999999</v>
          </cell>
          <cell r="C1729">
            <v>0.27112700000000001</v>
          </cell>
          <cell r="D1729">
            <v>0.46831</v>
          </cell>
          <cell r="E1729">
            <v>44035</v>
          </cell>
          <cell r="F1729">
            <v>-0.20774700000000001</v>
          </cell>
          <cell r="G1729">
            <v>-0.20774700000000001</v>
          </cell>
        </row>
        <row r="1730">
          <cell r="A1730">
            <v>44042</v>
          </cell>
          <cell r="B1730">
            <v>0.20229</v>
          </cell>
          <cell r="C1730">
            <v>0.31297700000000001</v>
          </cell>
          <cell r="D1730">
            <v>0.48473300000000002</v>
          </cell>
          <cell r="E1730">
            <v>44042</v>
          </cell>
          <cell r="F1730">
            <v>-0.282443</v>
          </cell>
          <cell r="G1730">
            <v>-0.282443</v>
          </cell>
          <cell r="H1730">
            <v>-0.20561560000000001</v>
          </cell>
        </row>
        <row r="1731">
          <cell r="A1731">
            <v>44049</v>
          </cell>
          <cell r="B1731">
            <v>0.232877</v>
          </cell>
          <cell r="C1731">
            <v>0.29109600000000002</v>
          </cell>
          <cell r="D1731">
            <v>0.47602699999999998</v>
          </cell>
          <cell r="E1731">
            <v>44049</v>
          </cell>
          <cell r="F1731">
            <v>-0.24314999999999998</v>
          </cell>
          <cell r="G1731">
            <v>-0.24314999999999998</v>
          </cell>
        </row>
        <row r="1732">
          <cell r="A1732">
            <v>44056</v>
          </cell>
          <cell r="B1732">
            <v>0.30036600000000002</v>
          </cell>
          <cell r="C1732">
            <v>0.27838800000000002</v>
          </cell>
          <cell r="D1732">
            <v>0.42124499999999998</v>
          </cell>
          <cell r="E1732">
            <v>44056</v>
          </cell>
          <cell r="F1732">
            <v>-0.12087899999999996</v>
          </cell>
          <cell r="G1732">
            <v>-0.12087899999999996</v>
          </cell>
        </row>
        <row r="1733">
          <cell r="A1733">
            <v>44063</v>
          </cell>
          <cell r="B1733">
            <v>0.30388700000000002</v>
          </cell>
          <cell r="C1733">
            <v>0.27208500000000002</v>
          </cell>
          <cell r="D1733">
            <v>0.42402800000000002</v>
          </cell>
          <cell r="E1733">
            <v>44063</v>
          </cell>
          <cell r="F1733">
            <v>-0.120141</v>
          </cell>
          <cell r="G1733">
            <v>-0.120141</v>
          </cell>
        </row>
        <row r="1734">
          <cell r="A1734">
            <v>44070</v>
          </cell>
          <cell r="B1734">
            <v>0.32075500000000001</v>
          </cell>
          <cell r="C1734">
            <v>0.28301900000000002</v>
          </cell>
          <cell r="D1734">
            <v>0.39622600000000002</v>
          </cell>
          <cell r="E1734">
            <v>44070</v>
          </cell>
          <cell r="F1734">
            <v>-7.547100000000001E-2</v>
          </cell>
          <cell r="G1734">
            <v>-7.547100000000001E-2</v>
          </cell>
        </row>
        <row r="1735">
          <cell r="A1735">
            <v>44077</v>
          </cell>
          <cell r="B1735">
            <v>0.30801699999999999</v>
          </cell>
          <cell r="C1735">
            <v>0.27426200000000001</v>
          </cell>
          <cell r="D1735">
            <v>0.41772199999999998</v>
          </cell>
          <cell r="E1735">
            <v>44077</v>
          </cell>
          <cell r="F1735">
            <v>-0.109705</v>
          </cell>
          <cell r="G1735">
            <v>-0.109705</v>
          </cell>
        </row>
        <row r="1736">
          <cell r="A1736">
            <v>44084</v>
          </cell>
          <cell r="B1736">
            <v>0.23711299999999999</v>
          </cell>
          <cell r="C1736">
            <v>0.27835100000000002</v>
          </cell>
          <cell r="D1736">
            <v>0.48453600000000002</v>
          </cell>
          <cell r="E1736">
            <v>44084</v>
          </cell>
          <cell r="F1736">
            <v>-0.24742300000000003</v>
          </cell>
          <cell r="G1736">
            <v>-0.24742300000000003</v>
          </cell>
        </row>
        <row r="1737">
          <cell r="A1737">
            <v>44091</v>
          </cell>
          <cell r="B1737">
            <v>0.32019700000000001</v>
          </cell>
          <cell r="C1737">
            <v>0.275862</v>
          </cell>
          <cell r="D1737">
            <v>0.40394099999999999</v>
          </cell>
          <cell r="E1737">
            <v>44091</v>
          </cell>
          <cell r="F1737">
            <v>-8.3743999999999985E-2</v>
          </cell>
          <cell r="G1737">
            <v>-8.3743999999999985E-2</v>
          </cell>
        </row>
        <row r="1738">
          <cell r="A1738">
            <v>44098</v>
          </cell>
          <cell r="B1738">
            <v>0.248945</v>
          </cell>
          <cell r="C1738">
            <v>0.29113899999999998</v>
          </cell>
          <cell r="D1738">
            <v>0.45991599999999999</v>
          </cell>
          <cell r="E1738">
            <v>44098</v>
          </cell>
          <cell r="F1738">
            <v>-0.21097099999999999</v>
          </cell>
          <cell r="G1738">
            <v>-0.21097099999999999</v>
          </cell>
        </row>
        <row r="1739">
          <cell r="A1739">
            <v>44105</v>
          </cell>
          <cell r="B1739">
            <v>0.262376</v>
          </cell>
          <cell r="C1739">
            <v>0.30693100000000001</v>
          </cell>
          <cell r="D1739">
            <v>0.43069299999999999</v>
          </cell>
          <cell r="E1739">
            <v>44105</v>
          </cell>
          <cell r="F1739">
            <v>-0.16831699999999999</v>
          </cell>
          <cell r="G1739">
            <v>-0.16831699999999999</v>
          </cell>
        </row>
        <row r="1740">
          <cell r="A1740">
            <v>44112</v>
          </cell>
          <cell r="B1740">
            <v>0.347418</v>
          </cell>
          <cell r="C1740">
            <v>0.26291100000000001</v>
          </cell>
          <cell r="D1740">
            <v>0.38967099999999999</v>
          </cell>
          <cell r="E1740">
            <v>44112</v>
          </cell>
          <cell r="F1740">
            <v>-4.2252999999999985E-2</v>
          </cell>
          <cell r="G1740">
            <v>-4.2252999999999985E-2</v>
          </cell>
        </row>
        <row r="1741">
          <cell r="A1741">
            <v>44119</v>
          </cell>
          <cell r="B1741">
            <v>0.34782600000000002</v>
          </cell>
          <cell r="C1741">
            <v>0.294686</v>
          </cell>
          <cell r="D1741">
            <v>0.35748799999999997</v>
          </cell>
          <cell r="E1741">
            <v>44119</v>
          </cell>
          <cell r="F1741">
            <v>-9.6619999999999484E-3</v>
          </cell>
          <cell r="G1741">
            <v>-9.6619999999999484E-3</v>
          </cell>
        </row>
        <row r="1742">
          <cell r="A1742">
            <v>44126</v>
          </cell>
          <cell r="B1742">
            <v>0.35746600000000001</v>
          </cell>
          <cell r="C1742">
            <v>0.31221700000000002</v>
          </cell>
          <cell r="D1742">
            <v>0.33031700000000003</v>
          </cell>
          <cell r="E1742">
            <v>44126</v>
          </cell>
          <cell r="F1742">
            <v>2.7148999999999979E-2</v>
          </cell>
          <cell r="G1742">
            <v>2.7148999999999979E-2</v>
          </cell>
        </row>
        <row r="1743">
          <cell r="A1743">
            <v>44133</v>
          </cell>
          <cell r="B1743">
            <v>0.352941</v>
          </cell>
          <cell r="C1743">
            <v>0.29411799999999999</v>
          </cell>
          <cell r="D1743">
            <v>0.352941</v>
          </cell>
          <cell r="E1743">
            <v>44133</v>
          </cell>
          <cell r="F1743">
            <v>0</v>
          </cell>
          <cell r="G1743">
            <v>0</v>
          </cell>
        </row>
        <row r="1744">
          <cell r="A1744">
            <v>44140</v>
          </cell>
          <cell r="B1744">
            <v>0.37963000000000002</v>
          </cell>
          <cell r="C1744">
            <v>0.30555599999999999</v>
          </cell>
          <cell r="D1744">
            <v>0.31481500000000001</v>
          </cell>
          <cell r="E1744">
            <v>44140</v>
          </cell>
          <cell r="F1744">
            <v>6.4815000000000011E-2</v>
          </cell>
          <cell r="G1744">
            <v>6.4815000000000011E-2</v>
          </cell>
        </row>
        <row r="1745">
          <cell r="A1745">
            <v>44147</v>
          </cell>
          <cell r="B1745">
            <v>0.55837599999999998</v>
          </cell>
          <cell r="C1745">
            <v>0.19289300000000001</v>
          </cell>
          <cell r="D1745">
            <v>0.24873100000000001</v>
          </cell>
          <cell r="E1745">
            <v>44147</v>
          </cell>
          <cell r="F1745">
            <v>0.30964499999999995</v>
          </cell>
          <cell r="G1745">
            <v>0.30964499999999995</v>
          </cell>
        </row>
        <row r="1746">
          <cell r="A1746">
            <v>44154</v>
          </cell>
          <cell r="B1746">
            <v>0.44351499999999999</v>
          </cell>
          <cell r="C1746">
            <v>0.29288700000000001</v>
          </cell>
          <cell r="D1746">
            <v>0.263598</v>
          </cell>
          <cell r="E1746">
            <v>44154</v>
          </cell>
          <cell r="F1746">
            <v>0.17991699999999999</v>
          </cell>
          <cell r="G1746">
            <v>0.17991699999999999</v>
          </cell>
        </row>
        <row r="1747">
          <cell r="A1747">
            <v>44162</v>
          </cell>
          <cell r="B1747">
            <v>0.47252699999999997</v>
          </cell>
          <cell r="C1747">
            <v>0.252747</v>
          </cell>
          <cell r="D1747">
            <v>0.274725</v>
          </cell>
          <cell r="E1747">
            <v>44162</v>
          </cell>
          <cell r="F1747">
            <v>0.19780199999999998</v>
          </cell>
          <cell r="G1747">
            <v>0.19780199999999998</v>
          </cell>
        </row>
        <row r="1748">
          <cell r="A1748">
            <v>44168</v>
          </cell>
          <cell r="B1748">
            <v>0.49070599999999998</v>
          </cell>
          <cell r="C1748">
            <v>0.282528</v>
          </cell>
          <cell r="D1748">
            <v>0.226766</v>
          </cell>
          <cell r="E1748">
            <v>44168</v>
          </cell>
          <cell r="F1748">
            <v>0.26393999999999995</v>
          </cell>
          <cell r="G1748">
            <v>0.26393999999999995</v>
          </cell>
        </row>
        <row r="1749">
          <cell r="A1749">
            <v>44175</v>
          </cell>
          <cell r="B1749">
            <v>0.48056500000000002</v>
          </cell>
          <cell r="C1749">
            <v>0.25088300000000002</v>
          </cell>
          <cell r="D1749">
            <v>0.26855099999999998</v>
          </cell>
          <cell r="E1749">
            <v>44175</v>
          </cell>
          <cell r="F1749">
            <v>0.21201400000000004</v>
          </cell>
          <cell r="G1749">
            <v>0.21201400000000004</v>
          </cell>
        </row>
        <row r="1750">
          <cell r="A1750">
            <v>44182</v>
          </cell>
          <cell r="B1750">
            <v>0.43426300000000001</v>
          </cell>
          <cell r="C1750">
            <v>0.30278899999999997</v>
          </cell>
          <cell r="D1750">
            <v>0.26294800000000002</v>
          </cell>
          <cell r="E1750">
            <v>44182</v>
          </cell>
          <cell r="F1750">
            <v>0.171315</v>
          </cell>
          <cell r="G1750">
            <v>0.171315</v>
          </cell>
        </row>
        <row r="1751">
          <cell r="A1751">
            <v>44189</v>
          </cell>
          <cell r="B1751">
            <v>0.43568499999999999</v>
          </cell>
          <cell r="C1751">
            <v>0.34439799999999998</v>
          </cell>
          <cell r="D1751">
            <v>0.219917</v>
          </cell>
          <cell r="E1751">
            <v>44189</v>
          </cell>
          <cell r="F1751">
            <v>0.21576799999999999</v>
          </cell>
          <cell r="G1751">
            <v>0.21576799999999999</v>
          </cell>
        </row>
        <row r="1752">
          <cell r="A1752">
            <v>44196</v>
          </cell>
          <cell r="B1752">
            <v>0.46078400000000003</v>
          </cell>
          <cell r="C1752">
            <v>0.27124199999999998</v>
          </cell>
          <cell r="D1752">
            <v>0.26797399999999999</v>
          </cell>
          <cell r="E1752">
            <v>44196</v>
          </cell>
          <cell r="F1752">
            <v>0.19281000000000004</v>
          </cell>
          <cell r="G1752">
            <v>0.19281000000000004</v>
          </cell>
        </row>
        <row r="1753">
          <cell r="A1753">
            <v>44203</v>
          </cell>
          <cell r="B1753">
            <v>0.45190000000000002</v>
          </cell>
          <cell r="C1753">
            <v>0.23080000000000001</v>
          </cell>
          <cell r="D1753">
            <v>0.31730000000000003</v>
          </cell>
          <cell r="E1753">
            <v>44203</v>
          </cell>
          <cell r="F1753">
            <v>0.1346</v>
          </cell>
          <cell r="G1753">
            <v>0.1346</v>
          </cell>
        </row>
        <row r="1754">
          <cell r="A1754">
            <v>44217</v>
          </cell>
          <cell r="B1754">
            <v>0.42546600000000001</v>
          </cell>
          <cell r="C1754">
            <v>0.22981399999999999</v>
          </cell>
          <cell r="D1754">
            <v>0.34472000000000003</v>
          </cell>
          <cell r="E1754">
            <v>44217</v>
          </cell>
          <cell r="F1754">
            <v>8.0745999999999984E-2</v>
          </cell>
          <cell r="G1754">
            <v>8.0745999999999984E-2</v>
          </cell>
        </row>
        <row r="1755">
          <cell r="A1755">
            <v>44224</v>
          </cell>
          <cell r="B1755">
            <v>0.37662299999999999</v>
          </cell>
          <cell r="C1755">
            <v>0.24026</v>
          </cell>
          <cell r="D1755">
            <v>0.38311699999999999</v>
          </cell>
          <cell r="E1755">
            <v>44224</v>
          </cell>
          <cell r="F1755">
            <v>-6.4939999999999998E-3</v>
          </cell>
          <cell r="G1755">
            <v>-6.4939999999999998E-3</v>
          </cell>
        </row>
        <row r="1756">
          <cell r="A1756">
            <v>44231</v>
          </cell>
          <cell r="B1756">
            <v>0.373529</v>
          </cell>
          <cell r="C1756">
            <v>0.270588</v>
          </cell>
          <cell r="D1756">
            <v>0.35588199999999998</v>
          </cell>
          <cell r="E1756">
            <v>44231</v>
          </cell>
          <cell r="F1756">
            <v>1.7647000000000024E-2</v>
          </cell>
          <cell r="G1756">
            <v>1.7647000000000024E-2</v>
          </cell>
        </row>
        <row r="1757">
          <cell r="A1757">
            <v>44238</v>
          </cell>
          <cell r="B1757">
            <v>0.45454499999999998</v>
          </cell>
          <cell r="C1757">
            <v>0.28282800000000002</v>
          </cell>
          <cell r="D1757">
            <v>0.26262600000000003</v>
          </cell>
          <cell r="E1757">
            <v>44238</v>
          </cell>
          <cell r="F1757">
            <v>0.19191899999999995</v>
          </cell>
          <cell r="G1757">
            <v>0.19191899999999995</v>
          </cell>
        </row>
        <row r="1758">
          <cell r="A1758">
            <v>44245</v>
          </cell>
          <cell r="B1758">
            <v>0.47058800000000001</v>
          </cell>
          <cell r="C1758">
            <v>0.27554200000000001</v>
          </cell>
          <cell r="D1758">
            <v>0.25386999999999998</v>
          </cell>
          <cell r="E1758">
            <v>44245</v>
          </cell>
          <cell r="F1758">
            <v>0.21671800000000002</v>
          </cell>
          <cell r="G1758">
            <v>0.21671800000000002</v>
          </cell>
        </row>
        <row r="1759">
          <cell r="A1759">
            <v>44252</v>
          </cell>
          <cell r="B1759">
            <v>0.459283</v>
          </cell>
          <cell r="C1759">
            <v>0.30293199999999998</v>
          </cell>
          <cell r="D1759">
            <v>0.237785</v>
          </cell>
          <cell r="E1759">
            <v>44252</v>
          </cell>
          <cell r="F1759">
            <v>0.221498</v>
          </cell>
          <cell r="G1759">
            <v>0.221498</v>
          </cell>
        </row>
        <row r="1760">
          <cell r="A1760">
            <v>44259</v>
          </cell>
          <cell r="B1760">
            <v>0.40259699999999998</v>
          </cell>
          <cell r="C1760">
            <v>0.34415600000000002</v>
          </cell>
          <cell r="D1760">
            <v>0.253247</v>
          </cell>
          <cell r="E1760">
            <v>44259</v>
          </cell>
          <cell r="F1760">
            <v>0.14934999999999998</v>
          </cell>
          <cell r="G1760">
            <v>0.14934999999999998</v>
          </cell>
        </row>
        <row r="1761">
          <cell r="A1761">
            <v>44266</v>
          </cell>
          <cell r="B1761">
            <v>0.494118</v>
          </cell>
          <cell r="C1761">
            <v>0.270588</v>
          </cell>
          <cell r="D1761">
            <v>0.235294</v>
          </cell>
          <cell r="E1761">
            <v>44266</v>
          </cell>
          <cell r="F1761">
            <v>0.258824</v>
          </cell>
          <cell r="G1761">
            <v>0.258824</v>
          </cell>
        </row>
        <row r="1762">
          <cell r="A1762">
            <v>44273</v>
          </cell>
          <cell r="B1762">
            <v>0.48943700000000001</v>
          </cell>
          <cell r="C1762">
            <v>0.274648</v>
          </cell>
          <cell r="D1762">
            <v>0.23591500000000001</v>
          </cell>
          <cell r="E1762">
            <v>44273</v>
          </cell>
          <cell r="F1762">
            <v>0.25352200000000003</v>
          </cell>
          <cell r="G1762">
            <v>0.25352200000000003</v>
          </cell>
        </row>
        <row r="1763">
          <cell r="A1763">
            <v>44280</v>
          </cell>
          <cell r="B1763">
            <v>0.509494</v>
          </cell>
          <cell r="C1763">
            <v>0.28481000000000001</v>
          </cell>
          <cell r="D1763">
            <v>0.20569599999999999</v>
          </cell>
          <cell r="E1763">
            <v>44280</v>
          </cell>
          <cell r="F1763">
            <v>0.30379800000000001</v>
          </cell>
          <cell r="G1763">
            <v>0.30379800000000001</v>
          </cell>
        </row>
        <row r="1764">
          <cell r="A1764">
            <v>44287</v>
          </cell>
          <cell r="B1764">
            <v>0.45833299999999999</v>
          </cell>
          <cell r="C1764">
            <v>0.30952400000000002</v>
          </cell>
          <cell r="D1764">
            <v>0.23214299999999999</v>
          </cell>
          <cell r="E1764">
            <v>44287</v>
          </cell>
          <cell r="F1764">
            <v>0.22619</v>
          </cell>
          <cell r="G1764">
            <v>0.22619</v>
          </cell>
        </row>
        <row r="1765">
          <cell r="A1765">
            <v>44294</v>
          </cell>
          <cell r="B1765">
            <v>0.569079</v>
          </cell>
          <cell r="C1765">
            <v>0.22697400000000001</v>
          </cell>
          <cell r="D1765">
            <v>0.20394699999999999</v>
          </cell>
          <cell r="E1765">
            <v>44294</v>
          </cell>
          <cell r="F1765">
            <v>0.36513200000000001</v>
          </cell>
          <cell r="G1765">
            <v>0.36513200000000001</v>
          </cell>
        </row>
        <row r="1766">
          <cell r="A1766">
            <v>44301</v>
          </cell>
          <cell r="B1766">
            <v>0.53820599999999996</v>
          </cell>
          <cell r="C1766">
            <v>0.215947</v>
          </cell>
          <cell r="D1766">
            <v>0.24584700000000001</v>
          </cell>
          <cell r="E1766">
            <v>44301</v>
          </cell>
          <cell r="F1766">
            <v>0.29235899999999992</v>
          </cell>
          <cell r="G1766">
            <v>0.29235899999999992</v>
          </cell>
        </row>
        <row r="1767">
          <cell r="A1767">
            <v>44308</v>
          </cell>
          <cell r="B1767">
            <v>0.526814</v>
          </cell>
          <cell r="C1767">
            <v>0.26813900000000002</v>
          </cell>
          <cell r="D1767">
            <v>0.20504700000000001</v>
          </cell>
          <cell r="E1767">
            <v>44308</v>
          </cell>
          <cell r="F1767">
            <v>0.32176700000000003</v>
          </cell>
          <cell r="G1767">
            <v>0.32176700000000003</v>
          </cell>
        </row>
        <row r="1768">
          <cell r="A1768">
            <v>44315</v>
          </cell>
          <cell r="B1768">
            <v>0.425676</v>
          </cell>
          <cell r="C1768">
            <v>0.31756800000000002</v>
          </cell>
          <cell r="D1768">
            <v>0.25675700000000001</v>
          </cell>
          <cell r="E1768">
            <v>44315</v>
          </cell>
          <cell r="F1768">
            <v>0.16891899999999999</v>
          </cell>
          <cell r="G1768">
            <v>0.16891899999999999</v>
          </cell>
        </row>
        <row r="1769">
          <cell r="A1769">
            <v>44322</v>
          </cell>
          <cell r="B1769">
            <v>0.443137</v>
          </cell>
          <cell r="C1769">
            <v>0.32549</v>
          </cell>
          <cell r="D1769">
            <v>0.231373</v>
          </cell>
          <cell r="E1769">
            <v>44322</v>
          </cell>
          <cell r="F1769">
            <v>0.21176400000000001</v>
          </cell>
          <cell r="G1769">
            <v>0.21176400000000001</v>
          </cell>
        </row>
        <row r="1770">
          <cell r="A1770">
            <v>44329</v>
          </cell>
          <cell r="B1770">
            <v>0.36518800000000001</v>
          </cell>
          <cell r="C1770">
            <v>0.36518800000000001</v>
          </cell>
          <cell r="D1770">
            <v>0.269625</v>
          </cell>
          <cell r="E1770">
            <v>44329</v>
          </cell>
          <cell r="F1770">
            <v>9.5563000000000009E-2</v>
          </cell>
          <cell r="G1770">
            <v>9.5563000000000009E-2</v>
          </cell>
        </row>
        <row r="1771">
          <cell r="A1771">
            <v>44336</v>
          </cell>
          <cell r="B1771">
            <v>0.370253</v>
          </cell>
          <cell r="C1771">
            <v>0.367089</v>
          </cell>
          <cell r="D1771">
            <v>0.262658</v>
          </cell>
          <cell r="E1771">
            <v>44336</v>
          </cell>
          <cell r="F1771">
            <v>0.107595</v>
          </cell>
          <cell r="G1771">
            <v>0.107595</v>
          </cell>
        </row>
        <row r="1772">
          <cell r="A1772">
            <v>44343</v>
          </cell>
          <cell r="B1772">
            <v>0.364286</v>
          </cell>
          <cell r="C1772">
            <v>0.37142900000000001</v>
          </cell>
          <cell r="D1772">
            <v>0.26428600000000002</v>
          </cell>
          <cell r="E1772">
            <v>44343</v>
          </cell>
          <cell r="F1772">
            <v>9.9999999999999978E-2</v>
          </cell>
          <cell r="G1772">
            <v>9.9999999999999978E-2</v>
          </cell>
        </row>
        <row r="1773">
          <cell r="A1773">
            <v>44350</v>
          </cell>
          <cell r="B1773">
            <v>0.44072899999999998</v>
          </cell>
          <cell r="C1773">
            <v>0.36170200000000002</v>
          </cell>
          <cell r="D1773">
            <v>0.19756799999999999</v>
          </cell>
          <cell r="E1773">
            <v>44350</v>
          </cell>
          <cell r="F1773">
            <v>0.24316099999999999</v>
          </cell>
          <cell r="G1773">
            <v>0.24316099999999999</v>
          </cell>
        </row>
        <row r="1774">
          <cell r="A1774">
            <v>44357</v>
          </cell>
          <cell r="B1774">
            <v>0.402256</v>
          </cell>
          <cell r="C1774">
            <v>0.39097700000000002</v>
          </cell>
          <cell r="D1774">
            <v>0.20676700000000001</v>
          </cell>
          <cell r="E1774">
            <v>44357</v>
          </cell>
          <cell r="F1774">
            <v>0.195489</v>
          </cell>
          <cell r="G1774">
            <v>0.195489</v>
          </cell>
        </row>
        <row r="1775">
          <cell r="A1775">
            <v>44364</v>
          </cell>
          <cell r="B1775">
            <v>0.411215</v>
          </cell>
          <cell r="C1775">
            <v>0.32710299999999998</v>
          </cell>
          <cell r="D1775">
            <v>0.26168200000000003</v>
          </cell>
          <cell r="E1775">
            <v>44364</v>
          </cell>
          <cell r="F1775">
            <v>0.14953299999999997</v>
          </cell>
          <cell r="G1775">
            <v>0.14953299999999997</v>
          </cell>
        </row>
        <row r="1776">
          <cell r="A1776">
            <v>44371</v>
          </cell>
          <cell r="B1776">
            <v>0.404167</v>
          </cell>
          <cell r="C1776">
            <v>0.36249999999999999</v>
          </cell>
          <cell r="D1776">
            <v>0.23333300000000001</v>
          </cell>
          <cell r="E1776">
            <v>44371</v>
          </cell>
          <cell r="F1776">
            <v>0.17083399999999999</v>
          </cell>
          <cell r="G1776">
            <v>0.17083399999999999</v>
          </cell>
        </row>
        <row r="1777">
          <cell r="A1777">
            <v>44378</v>
          </cell>
          <cell r="B1777">
            <v>0.48648599999999997</v>
          </cell>
          <cell r="C1777">
            <v>0.29189199999999998</v>
          </cell>
          <cell r="D1777">
            <v>0.22162200000000001</v>
          </cell>
          <cell r="E1777">
            <v>44378</v>
          </cell>
          <cell r="F1777">
            <v>0.26486399999999999</v>
          </cell>
          <cell r="G1777">
            <v>0.26486399999999999</v>
          </cell>
        </row>
        <row r="1778">
          <cell r="A1778">
            <v>44385</v>
          </cell>
          <cell r="B1778">
            <v>0.40196100000000001</v>
          </cell>
          <cell r="C1778">
            <v>0.352941</v>
          </cell>
          <cell r="D1778">
            <v>0.24509800000000001</v>
          </cell>
          <cell r="E1778">
            <v>44385</v>
          </cell>
          <cell r="F1778">
            <v>0.156863</v>
          </cell>
          <cell r="G1778">
            <v>0.156863</v>
          </cell>
        </row>
        <row r="1779">
          <cell r="A1779">
            <v>44392</v>
          </cell>
          <cell r="B1779">
            <v>0.36170200000000002</v>
          </cell>
          <cell r="C1779">
            <v>0.37021300000000001</v>
          </cell>
          <cell r="D1779">
            <v>0.26808500000000002</v>
          </cell>
          <cell r="E1779">
            <v>44392</v>
          </cell>
          <cell r="F1779">
            <v>9.3617000000000006E-2</v>
          </cell>
          <cell r="G1779">
            <v>9.3617000000000006E-2</v>
          </cell>
        </row>
        <row r="1780">
          <cell r="A1780">
            <v>44399</v>
          </cell>
          <cell r="B1780">
            <v>0.306452</v>
          </cell>
          <cell r="C1780">
            <v>0.38709700000000002</v>
          </cell>
          <cell r="D1780">
            <v>0.306452</v>
          </cell>
          <cell r="E1780">
            <v>44399</v>
          </cell>
          <cell r="F1780">
            <v>0</v>
          </cell>
          <cell r="G1780">
            <v>0</v>
          </cell>
        </row>
        <row r="1781">
          <cell r="A1781">
            <v>44406</v>
          </cell>
          <cell r="B1781">
            <v>0.36160700000000001</v>
          </cell>
          <cell r="C1781">
            <v>0.39732099999999998</v>
          </cell>
          <cell r="D1781">
            <v>0.24107100000000001</v>
          </cell>
          <cell r="E1781">
            <v>44406</v>
          </cell>
          <cell r="F1781">
            <v>0.120536</v>
          </cell>
          <cell r="G1781">
            <v>0.120536</v>
          </cell>
        </row>
        <row r="1782">
          <cell r="A1782">
            <v>44413</v>
          </cell>
          <cell r="B1782">
            <v>0.36065599999999998</v>
          </cell>
          <cell r="C1782">
            <v>0.32240400000000002</v>
          </cell>
          <cell r="D1782">
            <v>0.31694</v>
          </cell>
          <cell r="E1782">
            <v>44413</v>
          </cell>
          <cell r="F1782">
            <v>4.3715999999999977E-2</v>
          </cell>
          <cell r="G1782">
            <v>4.3715999999999977E-2</v>
          </cell>
        </row>
        <row r="1783">
          <cell r="A1783">
            <v>44420</v>
          </cell>
          <cell r="B1783">
            <v>0.36974800000000002</v>
          </cell>
          <cell r="C1783">
            <v>0.31512600000000002</v>
          </cell>
          <cell r="D1783">
            <v>0.31512600000000002</v>
          </cell>
          <cell r="E1783">
            <v>44420</v>
          </cell>
          <cell r="F1783">
            <v>5.4622000000000004E-2</v>
          </cell>
          <cell r="G1783">
            <v>5.4622000000000004E-2</v>
          </cell>
        </row>
        <row r="1784">
          <cell r="A1784">
            <v>44427</v>
          </cell>
          <cell r="B1784">
            <v>0.331731</v>
          </cell>
          <cell r="C1784">
            <v>0.31730799999999998</v>
          </cell>
          <cell r="D1784">
            <v>0.350962</v>
          </cell>
          <cell r="E1784">
            <v>44427</v>
          </cell>
          <cell r="F1784">
            <v>-1.9230999999999998E-2</v>
          </cell>
          <cell r="G1784">
            <v>-1.9230999999999998E-2</v>
          </cell>
        </row>
        <row r="1785">
          <cell r="A1785">
            <v>44434</v>
          </cell>
          <cell r="B1785">
            <v>0.39560400000000001</v>
          </cell>
          <cell r="C1785">
            <v>0.274725</v>
          </cell>
          <cell r="D1785">
            <v>0.32967000000000002</v>
          </cell>
          <cell r="E1785">
            <v>44434</v>
          </cell>
          <cell r="F1785">
            <v>6.5933999999999993E-2</v>
          </cell>
          <cell r="G1785">
            <v>6.5933999999999993E-2</v>
          </cell>
        </row>
        <row r="1786">
          <cell r="A1786">
            <v>44441</v>
          </cell>
          <cell r="B1786">
            <v>0.43434299999999998</v>
          </cell>
          <cell r="C1786">
            <v>0.232323</v>
          </cell>
          <cell r="D1786">
            <v>0.33333299999999999</v>
          </cell>
          <cell r="E1786">
            <v>44441</v>
          </cell>
          <cell r="F1786">
            <v>0.10100999999999999</v>
          </cell>
          <cell r="G1786">
            <v>0.10100999999999999</v>
          </cell>
        </row>
        <row r="1787">
          <cell r="A1787">
            <v>44448</v>
          </cell>
          <cell r="B1787">
            <v>0.38888899999999998</v>
          </cell>
          <cell r="C1787">
            <v>0.338889</v>
          </cell>
          <cell r="D1787">
            <v>0.27222200000000002</v>
          </cell>
          <cell r="E1787">
            <v>44448</v>
          </cell>
          <cell r="F1787">
            <v>0.11666699999999997</v>
          </cell>
          <cell r="G1787">
            <v>0.11666699999999997</v>
          </cell>
        </row>
        <row r="1788">
          <cell r="A1788">
            <v>44455</v>
          </cell>
          <cell r="B1788">
            <v>0.22449</v>
          </cell>
          <cell r="C1788">
            <v>0.38265300000000002</v>
          </cell>
          <cell r="D1788">
            <v>0.39285700000000001</v>
          </cell>
          <cell r="E1788">
            <v>44455</v>
          </cell>
          <cell r="F1788">
            <v>-0.16836700000000002</v>
          </cell>
          <cell r="G1788">
            <v>-0.16836700000000002</v>
          </cell>
        </row>
        <row r="1789">
          <cell r="A1789">
            <v>44462</v>
          </cell>
          <cell r="B1789">
            <v>0.29896899999999998</v>
          </cell>
          <cell r="C1789">
            <v>0.309278</v>
          </cell>
          <cell r="D1789">
            <v>0.39175300000000002</v>
          </cell>
          <cell r="E1789">
            <v>44462</v>
          </cell>
          <cell r="F1789">
            <v>-9.2784000000000033E-2</v>
          </cell>
          <cell r="G1789">
            <v>-9.2784000000000033E-2</v>
          </cell>
        </row>
        <row r="1790">
          <cell r="A1790">
            <v>44469</v>
          </cell>
          <cell r="B1790">
            <v>0.28143699999999999</v>
          </cell>
          <cell r="C1790">
            <v>0.31137700000000001</v>
          </cell>
          <cell r="D1790">
            <v>0.40718599999999999</v>
          </cell>
          <cell r="E1790">
            <v>44469</v>
          </cell>
          <cell r="F1790">
            <v>-0.125749</v>
          </cell>
          <cell r="G1790">
            <v>-0.125749</v>
          </cell>
        </row>
        <row r="1791">
          <cell r="A1791">
            <v>44476</v>
          </cell>
          <cell r="B1791">
            <v>0.25471700000000003</v>
          </cell>
          <cell r="C1791">
            <v>0.37735800000000003</v>
          </cell>
          <cell r="D1791">
            <v>0.367925</v>
          </cell>
          <cell r="E1791">
            <v>44476</v>
          </cell>
          <cell r="F1791">
            <v>-0.11320799999999998</v>
          </cell>
          <cell r="G1791">
            <v>-0.11320799999999998</v>
          </cell>
        </row>
        <row r="1792">
          <cell r="A1792">
            <v>44483</v>
          </cell>
          <cell r="B1792">
            <v>0.37914700000000001</v>
          </cell>
          <cell r="C1792">
            <v>0.30331799999999998</v>
          </cell>
          <cell r="D1792">
            <v>0.31753599999999998</v>
          </cell>
          <cell r="E1792">
            <v>44483</v>
          </cell>
          <cell r="F1792">
            <v>6.1611000000000027E-2</v>
          </cell>
          <cell r="G1792">
            <v>6.1611000000000027E-2</v>
          </cell>
        </row>
        <row r="1793">
          <cell r="A1793">
            <v>44490</v>
          </cell>
          <cell r="B1793">
            <v>0.46889999999999998</v>
          </cell>
          <cell r="C1793">
            <v>0.25358900000000001</v>
          </cell>
          <cell r="D1793">
            <v>0.27751199999999998</v>
          </cell>
          <cell r="E1793">
            <v>44490</v>
          </cell>
          <cell r="F1793">
            <v>0.191388</v>
          </cell>
          <cell r="G1793">
            <v>0.191388</v>
          </cell>
        </row>
        <row r="1794">
          <cell r="A1794">
            <v>44496</v>
          </cell>
          <cell r="B1794">
            <v>0.39826800000000001</v>
          </cell>
          <cell r="C1794">
            <v>0.30735899999999999</v>
          </cell>
          <cell r="D1794">
            <v>0.29437200000000002</v>
          </cell>
          <cell r="E1794">
            <v>44496</v>
          </cell>
          <cell r="F1794">
            <v>0.10389599999999999</v>
          </cell>
          <cell r="G1794">
            <v>0.10389599999999999</v>
          </cell>
        </row>
        <row r="1795">
          <cell r="A1795">
            <v>44504</v>
          </cell>
          <cell r="B1795">
            <v>0.41499999999999998</v>
          </cell>
          <cell r="C1795">
            <v>0.32500000000000001</v>
          </cell>
          <cell r="D1795">
            <v>0.26</v>
          </cell>
          <cell r="E1795">
            <v>44504</v>
          </cell>
          <cell r="F1795">
            <v>0.15499999999999997</v>
          </cell>
          <cell r="G1795">
            <v>0.15499999999999997</v>
          </cell>
        </row>
        <row r="1796">
          <cell r="A1796">
            <v>44511</v>
          </cell>
          <cell r="B1796">
            <v>0.48</v>
          </cell>
          <cell r="C1796">
            <v>0.28000000000000003</v>
          </cell>
          <cell r="D1796">
            <v>0.24</v>
          </cell>
          <cell r="E1796">
            <v>44511</v>
          </cell>
          <cell r="F1796">
            <v>0.24</v>
          </cell>
          <cell r="G1796">
            <v>0.24</v>
          </cell>
        </row>
        <row r="1797">
          <cell r="A1797">
            <v>44518</v>
          </cell>
          <cell r="B1797">
            <v>0.38839299999999999</v>
          </cell>
          <cell r="C1797">
            <v>0.33928599999999998</v>
          </cell>
          <cell r="D1797">
            <v>0.27232099999999998</v>
          </cell>
          <cell r="E1797">
            <v>44518</v>
          </cell>
          <cell r="F1797">
            <v>0.11607200000000001</v>
          </cell>
          <cell r="G1797">
            <v>0.11607200000000001</v>
          </cell>
        </row>
        <row r="1798">
          <cell r="A1798">
            <v>44524</v>
          </cell>
          <cell r="B1798">
            <v>0.33809499999999998</v>
          </cell>
          <cell r="C1798">
            <v>0.30476199999999998</v>
          </cell>
          <cell r="D1798">
            <v>0.35714299999999999</v>
          </cell>
          <cell r="E1798">
            <v>44524</v>
          </cell>
          <cell r="F1798">
            <v>-1.9048000000000009E-2</v>
          </cell>
          <cell r="G1798">
            <v>-1.9048000000000009E-2</v>
          </cell>
        </row>
        <row r="1799">
          <cell r="A1799">
            <v>44532</v>
          </cell>
          <cell r="B1799">
            <v>0.26666699999999999</v>
          </cell>
          <cell r="C1799">
            <v>0.30952400000000002</v>
          </cell>
          <cell r="D1799">
            <v>0.42381000000000002</v>
          </cell>
          <cell r="E1799">
            <v>44532</v>
          </cell>
          <cell r="F1799">
            <v>-0.15714300000000003</v>
          </cell>
          <cell r="G1799">
            <v>-0.15714300000000003</v>
          </cell>
        </row>
        <row r="1800">
          <cell r="A1800">
            <v>44539</v>
          </cell>
          <cell r="B1800">
            <v>0.29718899999999998</v>
          </cell>
          <cell r="C1800">
            <v>0.39759</v>
          </cell>
          <cell r="D1800">
            <v>0.30522100000000002</v>
          </cell>
          <cell r="E1800">
            <v>44539</v>
          </cell>
          <cell r="F1800">
            <v>-8.0320000000000391E-3</v>
          </cell>
          <cell r="G1800">
            <v>-8.0320000000000391E-3</v>
          </cell>
        </row>
        <row r="1801">
          <cell r="A1801">
            <v>44546</v>
          </cell>
          <cell r="B1801">
            <v>0.25242700000000001</v>
          </cell>
          <cell r="C1801">
            <v>0.35436899999999999</v>
          </cell>
          <cell r="D1801">
            <v>0.393204</v>
          </cell>
          <cell r="E1801">
            <v>44546</v>
          </cell>
          <cell r="F1801">
            <v>-0.14077699999999999</v>
          </cell>
          <cell r="G1801">
            <v>-0.14077699999999999</v>
          </cell>
        </row>
        <row r="1802">
          <cell r="A1802">
            <v>44553</v>
          </cell>
          <cell r="B1802">
            <v>0.29569899999999999</v>
          </cell>
          <cell r="C1802">
            <v>0.365591</v>
          </cell>
          <cell r="D1802">
            <v>0.33871000000000001</v>
          </cell>
          <cell r="E1802">
            <v>44553</v>
          </cell>
          <cell r="F1802">
            <v>-4.3011000000000021E-2</v>
          </cell>
          <cell r="G1802">
            <v>-4.3011000000000021E-2</v>
          </cell>
        </row>
        <row r="1803">
          <cell r="A1803">
            <v>44560</v>
          </cell>
          <cell r="B1803">
            <v>0.37656899999999999</v>
          </cell>
          <cell r="C1803">
            <v>0.317992</v>
          </cell>
          <cell r="D1803">
            <v>0.30543900000000002</v>
          </cell>
          <cell r="E1803">
            <v>44560</v>
          </cell>
          <cell r="F1803">
            <v>7.1129999999999971E-2</v>
          </cell>
          <cell r="G1803">
            <v>7.1129999999999971E-2</v>
          </cell>
        </row>
        <row r="1804">
          <cell r="A1804">
            <v>44567</v>
          </cell>
          <cell r="B1804">
            <v>0.32758599999999999</v>
          </cell>
          <cell r="C1804">
            <v>0.33907999999999999</v>
          </cell>
          <cell r="D1804">
            <v>0.33333299999999999</v>
          </cell>
          <cell r="E1804">
            <v>44567</v>
          </cell>
          <cell r="F1804">
            <v>-5.7470000000000021E-3</v>
          </cell>
          <cell r="G1804">
            <v>-5.7470000000000021E-3</v>
          </cell>
        </row>
        <row r="1805">
          <cell r="A1805">
            <v>44574</v>
          </cell>
          <cell r="B1805">
            <v>0.24907099999999999</v>
          </cell>
          <cell r="C1805">
            <v>0.36803000000000002</v>
          </cell>
          <cell r="D1805">
            <v>0.38290000000000002</v>
          </cell>
          <cell r="E1805">
            <v>44574</v>
          </cell>
          <cell r="F1805">
            <v>-0.13382900000000003</v>
          </cell>
          <cell r="G1805">
            <v>-0.13382900000000003</v>
          </cell>
        </row>
        <row r="1806">
          <cell r="A1806">
            <v>44581</v>
          </cell>
          <cell r="B1806">
            <v>0.20960699999999999</v>
          </cell>
          <cell r="C1806">
            <v>0.32314399999999999</v>
          </cell>
          <cell r="D1806">
            <v>0.46724900000000003</v>
          </cell>
          <cell r="E1806">
            <v>44581</v>
          </cell>
          <cell r="F1806">
            <v>-0.25764200000000004</v>
          </cell>
          <cell r="G1806">
            <v>-0.25764200000000004</v>
          </cell>
        </row>
        <row r="1807">
          <cell r="A1807">
            <v>44588</v>
          </cell>
          <cell r="B1807">
            <v>0.231373</v>
          </cell>
          <cell r="C1807">
            <v>0.23921600000000001</v>
          </cell>
          <cell r="D1807">
            <v>0.52941199999999999</v>
          </cell>
          <cell r="E1807">
            <v>44588</v>
          </cell>
          <cell r="F1807">
            <v>-0.298039</v>
          </cell>
          <cell r="G1807">
            <v>-0.298039</v>
          </cell>
        </row>
        <row r="1808">
          <cell r="A1808">
            <v>44595</v>
          </cell>
          <cell r="B1808">
            <v>0.26492500000000002</v>
          </cell>
          <cell r="C1808">
            <v>0.29850700000000002</v>
          </cell>
          <cell r="D1808">
            <v>0.43656699999999998</v>
          </cell>
          <cell r="E1808">
            <v>44595</v>
          </cell>
          <cell r="F1808">
            <v>-0.17164199999999996</v>
          </cell>
          <cell r="G1808">
            <v>-0.17164199999999996</v>
          </cell>
        </row>
        <row r="1809">
          <cell r="A1809">
            <v>44602</v>
          </cell>
          <cell r="B1809">
            <v>0.24359</v>
          </cell>
          <cell r="C1809">
            <v>0.40170899999999998</v>
          </cell>
          <cell r="D1809">
            <v>0.35470099999999999</v>
          </cell>
          <cell r="E1809">
            <v>44602</v>
          </cell>
          <cell r="F1809">
            <v>-0.11111099999999999</v>
          </cell>
          <cell r="G1809">
            <v>-0.11111099999999999</v>
          </cell>
        </row>
        <row r="1810">
          <cell r="A1810">
            <v>44609</v>
          </cell>
          <cell r="B1810">
            <v>0.19248799999999999</v>
          </cell>
          <cell r="C1810">
            <v>0.375587</v>
          </cell>
          <cell r="D1810">
            <v>0.431925</v>
          </cell>
          <cell r="E1810">
            <v>44609</v>
          </cell>
          <cell r="F1810">
            <v>-0.23943700000000001</v>
          </cell>
          <cell r="G1810">
            <v>-0.23943700000000001</v>
          </cell>
        </row>
        <row r="1811">
          <cell r="A1811">
            <v>44616</v>
          </cell>
          <cell r="B1811">
            <v>0.23394499999999999</v>
          </cell>
          <cell r="C1811">
            <v>0.22935800000000001</v>
          </cell>
          <cell r="D1811">
            <v>0.53669699999999998</v>
          </cell>
          <cell r="E1811">
            <v>44616</v>
          </cell>
          <cell r="F1811">
            <v>-0.30275200000000002</v>
          </cell>
          <cell r="G1811">
            <v>-0.30275200000000002</v>
          </cell>
        </row>
        <row r="1812">
          <cell r="A1812">
            <v>44623</v>
          </cell>
          <cell r="B1812">
            <v>0.303867</v>
          </cell>
          <cell r="C1812">
            <v>0.28176800000000002</v>
          </cell>
          <cell r="D1812">
            <v>0.41436499999999998</v>
          </cell>
          <cell r="E1812">
            <v>44623</v>
          </cell>
          <cell r="F1812">
            <v>-0.11049799999999999</v>
          </cell>
          <cell r="G1812">
            <v>-0.11049799999999999</v>
          </cell>
        </row>
        <row r="1813">
          <cell r="A1813">
            <v>44630</v>
          </cell>
          <cell r="B1813">
            <v>0.24</v>
          </cell>
          <cell r="C1813">
            <v>0.30222199999999999</v>
          </cell>
          <cell r="D1813">
            <v>0.45777800000000002</v>
          </cell>
          <cell r="E1813">
            <v>44630</v>
          </cell>
          <cell r="F1813">
            <v>-0.21777800000000003</v>
          </cell>
          <cell r="G1813">
            <v>-0.21777800000000003</v>
          </cell>
        </row>
        <row r="1814">
          <cell r="A1814">
            <v>44637</v>
          </cell>
          <cell r="B1814">
            <v>0.22467000000000001</v>
          </cell>
          <cell r="C1814">
            <v>0.27753299999999997</v>
          </cell>
          <cell r="D1814">
            <v>0.49779699999999999</v>
          </cell>
          <cell r="E1814">
            <v>44637</v>
          </cell>
          <cell r="F1814">
            <v>-0.27312700000000001</v>
          </cell>
          <cell r="G1814">
            <v>-0.27312700000000001</v>
          </cell>
        </row>
        <row r="1815">
          <cell r="A1815">
            <v>44644</v>
          </cell>
          <cell r="B1815">
            <v>0.328042</v>
          </cell>
          <cell r="C1815">
            <v>0.31746000000000002</v>
          </cell>
          <cell r="D1815">
            <v>0.35449700000000001</v>
          </cell>
          <cell r="E1815">
            <v>44644</v>
          </cell>
          <cell r="F1815">
            <v>-2.6455000000000006E-2</v>
          </cell>
          <cell r="G1815">
            <v>-2.6455000000000006E-2</v>
          </cell>
        </row>
        <row r="1816">
          <cell r="A1816">
            <v>44651</v>
          </cell>
          <cell r="B1816">
            <v>0.31884099999999999</v>
          </cell>
          <cell r="C1816">
            <v>0.40579700000000002</v>
          </cell>
          <cell r="D1816">
            <v>0.275362</v>
          </cell>
          <cell r="E1816">
            <v>44651</v>
          </cell>
          <cell r="F1816">
            <v>4.347899999999999E-2</v>
          </cell>
          <cell r="G1816">
            <v>4.347899999999999E-2</v>
          </cell>
        </row>
        <row r="1817">
          <cell r="A1817">
            <v>44658</v>
          </cell>
          <cell r="B1817">
            <v>0.24712600000000001</v>
          </cell>
          <cell r="C1817">
            <v>0.33907999999999999</v>
          </cell>
          <cell r="D1817">
            <v>0.41379300000000002</v>
          </cell>
          <cell r="E1817">
            <v>44658</v>
          </cell>
          <cell r="F1817">
            <v>-0.16666700000000001</v>
          </cell>
          <cell r="G1817">
            <v>-0.16666700000000001</v>
          </cell>
        </row>
        <row r="1818">
          <cell r="A1818">
            <v>44665</v>
          </cell>
          <cell r="B1818">
            <v>0.15837100000000001</v>
          </cell>
          <cell r="C1818">
            <v>0.35746600000000001</v>
          </cell>
          <cell r="D1818">
            <v>0.48416300000000001</v>
          </cell>
          <cell r="E1818">
            <v>44665</v>
          </cell>
          <cell r="F1818">
            <v>-0.32579199999999997</v>
          </cell>
          <cell r="G1818">
            <v>-0.32579199999999997</v>
          </cell>
        </row>
        <row r="1819">
          <cell r="A1819">
            <v>44672</v>
          </cell>
          <cell r="B1819">
            <v>0.18867900000000001</v>
          </cell>
          <cell r="C1819">
            <v>0.37264199999999997</v>
          </cell>
          <cell r="D1819">
            <v>0.43867899999999999</v>
          </cell>
          <cell r="E1819">
            <v>44672</v>
          </cell>
          <cell r="F1819">
            <v>-0.24999999999999997</v>
          </cell>
          <cell r="G1819">
            <v>-0.24999999999999997</v>
          </cell>
        </row>
        <row r="1820">
          <cell r="A1820">
            <v>44679</v>
          </cell>
          <cell r="B1820">
            <v>0.164384</v>
          </cell>
          <cell r="C1820">
            <v>0.242009</v>
          </cell>
          <cell r="D1820">
            <v>0.593607</v>
          </cell>
          <cell r="E1820">
            <v>44679</v>
          </cell>
          <cell r="F1820">
            <v>-0.42922300000000002</v>
          </cell>
          <cell r="G1820">
            <v>-0.42922300000000002</v>
          </cell>
        </row>
        <row r="1821">
          <cell r="A1821">
            <v>44686</v>
          </cell>
          <cell r="B1821">
            <v>0.26872200000000002</v>
          </cell>
          <cell r="C1821">
            <v>0.20264299999999999</v>
          </cell>
          <cell r="D1821">
            <v>0.52863400000000005</v>
          </cell>
          <cell r="E1821">
            <v>44686</v>
          </cell>
          <cell r="F1821">
            <v>-0.25991200000000003</v>
          </cell>
          <cell r="G1821">
            <v>-0.25991200000000003</v>
          </cell>
        </row>
        <row r="1822">
          <cell r="A1822">
            <v>44693</v>
          </cell>
          <cell r="B1822">
            <v>0.24324299999999999</v>
          </cell>
          <cell r="C1822">
            <v>0.26640900000000001</v>
          </cell>
          <cell r="D1822">
            <v>0.49034699999999998</v>
          </cell>
          <cell r="E1822">
            <v>44693</v>
          </cell>
          <cell r="F1822">
            <v>-0.24710399999999999</v>
          </cell>
          <cell r="G1822">
            <v>-0.24710399999999999</v>
          </cell>
        </row>
        <row r="1823">
          <cell r="A1823">
            <v>44700</v>
          </cell>
          <cell r="B1823">
            <v>0.25968999999999998</v>
          </cell>
          <cell r="C1823">
            <v>0.23643400000000001</v>
          </cell>
          <cell r="D1823">
            <v>0.50387599999999999</v>
          </cell>
          <cell r="E1823">
            <v>44700</v>
          </cell>
          <cell r="F1823">
            <v>-0.24418600000000001</v>
          </cell>
          <cell r="G1823">
            <v>-0.24418600000000001</v>
          </cell>
        </row>
        <row r="1824">
          <cell r="A1824">
            <v>44707</v>
          </cell>
          <cell r="B1824">
            <v>0.198488</v>
          </cell>
          <cell r="C1824">
            <v>0.26654099999999997</v>
          </cell>
          <cell r="D1824">
            <v>0.534972</v>
          </cell>
          <cell r="E1824">
            <v>44707</v>
          </cell>
          <cell r="F1824">
            <v>-0.33648400000000001</v>
          </cell>
          <cell r="G1824">
            <v>-0.33648400000000001</v>
          </cell>
        </row>
        <row r="1825">
          <cell r="A1825">
            <v>44714</v>
          </cell>
          <cell r="B1825">
            <v>0.32017499999999999</v>
          </cell>
          <cell r="C1825">
            <v>0.30921100000000001</v>
          </cell>
          <cell r="D1825">
            <v>0.370614</v>
          </cell>
          <cell r="E1825">
            <v>44714</v>
          </cell>
          <cell r="F1825">
            <v>-5.0439000000000012E-2</v>
          </cell>
          <cell r="G1825">
            <v>-5.0439000000000012E-2</v>
          </cell>
        </row>
        <row r="1826">
          <cell r="A1826">
            <v>44721</v>
          </cell>
          <cell r="B1826">
            <v>0.210227</v>
          </cell>
          <cell r="C1826">
            <v>0.321023</v>
          </cell>
          <cell r="D1826">
            <v>0.46875</v>
          </cell>
          <cell r="E1826">
            <v>44721</v>
          </cell>
          <cell r="F1826">
            <v>-0.258523</v>
          </cell>
          <cell r="G1826">
            <v>-0.258523</v>
          </cell>
        </row>
        <row r="1827">
          <cell r="A1827">
            <v>44728</v>
          </cell>
          <cell r="B1827">
            <v>0.19444400000000001</v>
          </cell>
          <cell r="C1827">
            <v>0.222222</v>
          </cell>
          <cell r="D1827">
            <v>0.58333299999999999</v>
          </cell>
          <cell r="E1827">
            <v>44728</v>
          </cell>
          <cell r="F1827">
            <v>-0.38888899999999998</v>
          </cell>
          <cell r="G1827">
            <v>-0.38888899999999998</v>
          </cell>
        </row>
        <row r="1828">
          <cell r="A1828">
            <v>44735</v>
          </cell>
          <cell r="B1828">
            <v>0.182033</v>
          </cell>
          <cell r="C1828">
            <v>0.22458600000000001</v>
          </cell>
          <cell r="D1828">
            <v>0.59338100000000005</v>
          </cell>
          <cell r="E1828">
            <v>44735</v>
          </cell>
          <cell r="F1828">
            <v>-0.41134800000000005</v>
          </cell>
          <cell r="G1828">
            <v>-0.41134800000000005</v>
          </cell>
        </row>
        <row r="1829">
          <cell r="A1829">
            <v>44742</v>
          </cell>
          <cell r="B1829">
            <v>0.22778999999999999</v>
          </cell>
          <cell r="C1829">
            <v>0.30523899999999998</v>
          </cell>
          <cell r="D1829">
            <v>0.46697</v>
          </cell>
          <cell r="E1829">
            <v>44742</v>
          </cell>
          <cell r="F1829">
            <v>-0.23918</v>
          </cell>
          <cell r="G1829">
            <v>-0.23918</v>
          </cell>
          <cell r="H1829">
            <v>-2.2459000000000062E-2</v>
          </cell>
        </row>
        <row r="1830">
          <cell r="A1830">
            <v>44748</v>
          </cell>
          <cell r="B1830">
            <v>0.19400000000000001</v>
          </cell>
          <cell r="C1830">
            <v>0.27800000000000002</v>
          </cell>
          <cell r="D1830">
            <v>0.52800000000000002</v>
          </cell>
          <cell r="E1830">
            <v>44748</v>
          </cell>
          <cell r="F1830">
            <v>-0.33400000000000002</v>
          </cell>
          <cell r="G1830">
            <v>-0.33400000000000002</v>
          </cell>
        </row>
        <row r="1831">
          <cell r="A1831">
            <v>44755</v>
          </cell>
          <cell r="B1831">
            <v>0.26900000000000002</v>
          </cell>
          <cell r="C1831">
            <v>0.26600000000000001</v>
          </cell>
          <cell r="D1831">
            <v>0.46500000000000002</v>
          </cell>
          <cell r="E1831">
            <v>44755</v>
          </cell>
          <cell r="F1831">
            <v>-0.19600000000000001</v>
          </cell>
          <cell r="G1831">
            <v>-0.19600000000000001</v>
          </cell>
        </row>
        <row r="1832">
          <cell r="A1832">
            <v>44762</v>
          </cell>
          <cell r="B1832">
            <v>0.29599999999999999</v>
          </cell>
          <cell r="C1832">
            <v>0.28199999999999997</v>
          </cell>
          <cell r="D1832">
            <v>0.42199999999999999</v>
          </cell>
          <cell r="E1832">
            <v>44762</v>
          </cell>
          <cell r="F1832">
            <v>-0.126</v>
          </cell>
          <cell r="G1832">
            <v>-0.126</v>
          </cell>
        </row>
        <row r="1833">
          <cell r="A1833">
            <v>44769</v>
          </cell>
          <cell r="B1833">
            <v>0.27700000000000002</v>
          </cell>
          <cell r="C1833">
            <v>0.32200000000000001</v>
          </cell>
          <cell r="D1833">
            <v>0.40100000000000002</v>
          </cell>
          <cell r="E1833">
            <v>44769</v>
          </cell>
          <cell r="F1833">
            <v>-0.124</v>
          </cell>
          <cell r="G1833">
            <v>-0.124</v>
          </cell>
        </row>
        <row r="1834">
          <cell r="A1834">
            <v>44776</v>
          </cell>
          <cell r="B1834">
            <v>0.30599999999999999</v>
          </cell>
          <cell r="C1834">
            <v>0.30599999999999999</v>
          </cell>
          <cell r="D1834">
            <v>0.38900000000000001</v>
          </cell>
          <cell r="E1834">
            <v>44776</v>
          </cell>
          <cell r="F1834">
            <v>-8.3000000000000018E-2</v>
          </cell>
          <cell r="G1834">
            <v>-8.3000000000000018E-2</v>
          </cell>
        </row>
        <row r="1835">
          <cell r="E1835">
            <v>0</v>
          </cell>
        </row>
        <row r="1838">
          <cell r="A1838" t="str">
            <v>Observations over life of survey</v>
          </cell>
        </row>
        <row r="1840">
          <cell r="A1840" t="str">
            <v>Avg</v>
          </cell>
          <cell r="B1840">
            <v>0.37769201807229014</v>
          </cell>
          <cell r="C1840">
            <v>0.31419022727272733</v>
          </cell>
          <cell r="D1840">
            <v>0.30811763362541023</v>
          </cell>
          <cell r="G1840">
            <v>6.8318336644591596E-2</v>
          </cell>
          <cell r="H1840">
            <v>-0.14383078333333335</v>
          </cell>
        </row>
        <row r="1841">
          <cell r="A1841" t="str">
            <v>STD</v>
          </cell>
          <cell r="B1841">
            <v>0.10094919592960513</v>
          </cell>
          <cell r="C1841">
            <v>8.3046855951252607E-2</v>
          </cell>
          <cell r="D1841">
            <v>9.6610658087246171E-2</v>
          </cell>
          <cell r="G1841">
            <v>0.17894278604096311</v>
          </cell>
          <cell r="H1841">
            <v>0.10511679208523646</v>
          </cell>
        </row>
        <row r="1842">
          <cell r="A1842" t="str">
            <v>Avg + Std</v>
          </cell>
          <cell r="B1842">
            <v>0.4786412140018953</v>
          </cell>
          <cell r="C1842">
            <v>0.39723708322397994</v>
          </cell>
          <cell r="D1842">
            <v>0.4047282917126564</v>
          </cell>
          <cell r="G1842">
            <v>0.24726112268555472</v>
          </cell>
          <cell r="H1842">
            <v>-3.8713991248096893E-2</v>
          </cell>
        </row>
        <row r="1843">
          <cell r="A1843" t="str">
            <v>Avg - Std</v>
          </cell>
          <cell r="B1843">
            <v>0.27674282214268497</v>
          </cell>
          <cell r="C1843">
            <v>0.23114337132147472</v>
          </cell>
          <cell r="D1843">
            <v>0.21150697553816405</v>
          </cell>
          <cell r="G1843">
            <v>-0.11062444939637152</v>
          </cell>
          <cell r="H1843">
            <v>-0.24894757541856982</v>
          </cell>
        </row>
        <row r="1844">
          <cell r="A1844" t="str">
            <v>Count</v>
          </cell>
          <cell r="B1844">
            <v>1826</v>
          </cell>
          <cell r="C1844">
            <v>1826</v>
          </cell>
          <cell r="D1844">
            <v>1826</v>
          </cell>
          <cell r="G1844">
            <v>1826</v>
          </cell>
          <cell r="H1844">
            <v>3</v>
          </cell>
        </row>
        <row r="1845">
          <cell r="A1845" t="str">
            <v>Max</v>
          </cell>
          <cell r="B1845">
            <v>0.75</v>
          </cell>
          <cell r="C1845">
            <v>0.62</v>
          </cell>
          <cell r="D1845">
            <v>0.70269999999999999</v>
          </cell>
          <cell r="G1845">
            <v>0.62860000000000005</v>
          </cell>
          <cell r="H1845">
            <v>-2.2459000000000062E-2</v>
          </cell>
        </row>
        <row r="1846">
          <cell r="A1846" t="str">
            <v>Min</v>
          </cell>
          <cell r="B1846">
            <v>0.12</v>
          </cell>
          <cell r="C1846">
            <v>7.6899999999999996E-2</v>
          </cell>
          <cell r="D1846">
            <v>0.06</v>
          </cell>
          <cell r="G1846">
            <v>-0.54</v>
          </cell>
          <cell r="H1846">
            <v>-0.20561560000000001</v>
          </cell>
        </row>
        <row r="1848">
          <cell r="A1848" t="str">
            <v>Max '87</v>
          </cell>
          <cell r="B1848">
            <v>0.66</v>
          </cell>
          <cell r="C1848">
            <v>0.52</v>
          </cell>
          <cell r="D1848">
            <v>0.42</v>
          </cell>
          <cell r="G1848">
            <v>0.60000000000000009</v>
          </cell>
          <cell r="H1848">
            <v>0</v>
          </cell>
        </row>
        <row r="1849">
          <cell r="A1849" t="str">
            <v>Max '88</v>
          </cell>
          <cell r="B1849">
            <v>0.45</v>
          </cell>
          <cell r="C1849">
            <v>0.62</v>
          </cell>
          <cell r="D1849">
            <v>0.39</v>
          </cell>
          <cell r="G1849">
            <v>0.30999999999999994</v>
          </cell>
          <cell r="H1849">
            <v>0</v>
          </cell>
        </row>
        <row r="1850">
          <cell r="A1850" t="str">
            <v>Max '89</v>
          </cell>
          <cell r="B1850">
            <v>0.53</v>
          </cell>
          <cell r="C1850">
            <v>0.52</v>
          </cell>
          <cell r="D1850">
            <v>0.48</v>
          </cell>
          <cell r="G1850">
            <v>0.27</v>
          </cell>
          <cell r="H1850">
            <v>0</v>
          </cell>
        </row>
        <row r="1851">
          <cell r="A1851" t="str">
            <v>Max '90</v>
          </cell>
          <cell r="B1851">
            <v>0.52</v>
          </cell>
          <cell r="C1851">
            <v>0.56000000000000005</v>
          </cell>
          <cell r="D1851">
            <v>0.67</v>
          </cell>
          <cell r="G1851">
            <v>0.28000000000000003</v>
          </cell>
          <cell r="H1851">
            <v>0</v>
          </cell>
        </row>
        <row r="1852">
          <cell r="A1852" t="str">
            <v>Max '91</v>
          </cell>
          <cell r="B1852">
            <v>0.57999999999999996</v>
          </cell>
          <cell r="C1852">
            <v>0.51</v>
          </cell>
          <cell r="D1852">
            <v>0.51</v>
          </cell>
          <cell r="G1852">
            <v>0.38</v>
          </cell>
          <cell r="H1852">
            <v>0</v>
          </cell>
        </row>
        <row r="1853">
          <cell r="A1853" t="str">
            <v>Max '92</v>
          </cell>
          <cell r="B1853">
            <v>0.63</v>
          </cell>
          <cell r="C1853">
            <v>0.47</v>
          </cell>
          <cell r="D1853">
            <v>0.56000000000000005</v>
          </cell>
          <cell r="G1853">
            <v>0.53</v>
          </cell>
          <cell r="H1853">
            <v>0</v>
          </cell>
        </row>
        <row r="1854">
          <cell r="A1854" t="str">
            <v>Max '93</v>
          </cell>
          <cell r="B1854">
            <v>0.6</v>
          </cell>
          <cell r="C1854">
            <v>0.49</v>
          </cell>
          <cell r="D1854">
            <v>0.45</v>
          </cell>
          <cell r="G1854">
            <v>0.47</v>
          </cell>
          <cell r="H1854">
            <v>0</v>
          </cell>
        </row>
        <row r="1855">
          <cell r="A1855" t="str">
            <v>Max '94</v>
          </cell>
          <cell r="B1855">
            <v>0.49</v>
          </cell>
          <cell r="C1855">
            <v>0.52</v>
          </cell>
          <cell r="D1855">
            <v>0.48</v>
          </cell>
          <cell r="G1855">
            <v>0.26999999999999996</v>
          </cell>
          <cell r="H1855">
            <v>0</v>
          </cell>
        </row>
        <row r="1856">
          <cell r="A1856" t="str">
            <v>Max '95</v>
          </cell>
          <cell r="B1856">
            <v>0.53</v>
          </cell>
          <cell r="C1856">
            <v>0.43</v>
          </cell>
          <cell r="D1856">
            <v>0.38</v>
          </cell>
          <cell r="G1856">
            <v>0.33</v>
          </cell>
          <cell r="H1856">
            <v>0</v>
          </cell>
        </row>
        <row r="1857">
          <cell r="A1857" t="str">
            <v>Max '96</v>
          </cell>
          <cell r="B1857">
            <v>0.61</v>
          </cell>
          <cell r="C1857">
            <v>0.46</v>
          </cell>
          <cell r="D1857">
            <v>0.39</v>
          </cell>
          <cell r="G1857">
            <v>0.51</v>
          </cell>
          <cell r="H1857">
            <v>0</v>
          </cell>
        </row>
        <row r="1858">
          <cell r="A1858" t="str">
            <v>Max '97</v>
          </cell>
          <cell r="B1858">
            <v>0.63</v>
          </cell>
          <cell r="C1858">
            <v>0.46</v>
          </cell>
          <cell r="D1858">
            <v>0.37</v>
          </cell>
          <cell r="G1858">
            <v>0.48</v>
          </cell>
          <cell r="H1858">
            <v>0</v>
          </cell>
        </row>
        <row r="1859">
          <cell r="A1859" t="str">
            <v>Max '98</v>
          </cell>
          <cell r="B1859">
            <v>0.53</v>
          </cell>
          <cell r="C1859">
            <v>0.49</v>
          </cell>
          <cell r="D1859">
            <v>0.45</v>
          </cell>
          <cell r="G1859">
            <v>0.43999999999999995</v>
          </cell>
          <cell r="H1859">
            <v>0</v>
          </cell>
        </row>
        <row r="1860">
          <cell r="A1860" t="str">
            <v>Max '99</v>
          </cell>
          <cell r="B1860">
            <v>0.62</v>
          </cell>
          <cell r="C1860">
            <v>0.46</v>
          </cell>
          <cell r="D1860">
            <v>0.32</v>
          </cell>
          <cell r="G1860">
            <v>0.51</v>
          </cell>
          <cell r="H1860">
            <v>0</v>
          </cell>
        </row>
        <row r="1861">
          <cell r="A1861" t="str">
            <v>Max '00</v>
          </cell>
          <cell r="B1861">
            <v>0.75</v>
          </cell>
          <cell r="C1861">
            <v>0.48480000000000001</v>
          </cell>
          <cell r="D1861">
            <v>0.5111</v>
          </cell>
          <cell r="G1861">
            <v>0.61670000000000003</v>
          </cell>
          <cell r="H1861">
            <v>0</v>
          </cell>
        </row>
        <row r="1862">
          <cell r="A1862" t="str">
            <v>Max '01</v>
          </cell>
          <cell r="B1862">
            <v>0.69330000000000003</v>
          </cell>
          <cell r="C1862">
            <v>0.4783</v>
          </cell>
          <cell r="D1862">
            <v>0.47220000000000001</v>
          </cell>
          <cell r="G1862">
            <v>0.49330000000000002</v>
          </cell>
          <cell r="H1862">
            <v>0</v>
          </cell>
        </row>
        <row r="1863">
          <cell r="A1863" t="str">
            <v>Max '02</v>
          </cell>
          <cell r="B1863">
            <v>0.5645</v>
          </cell>
          <cell r="C1863">
            <v>0.40910000000000002</v>
          </cell>
          <cell r="D1863">
            <v>0.54810000000000003</v>
          </cell>
          <cell r="G1863">
            <v>0.4194</v>
          </cell>
          <cell r="H1863">
            <v>0</v>
          </cell>
        </row>
        <row r="1864">
          <cell r="A1864" t="str">
            <v>Max '03</v>
          </cell>
          <cell r="B1864">
            <v>0.71430000000000005</v>
          </cell>
          <cell r="C1864">
            <v>0.51429999999999998</v>
          </cell>
          <cell r="D1864">
            <v>0.57889999999999997</v>
          </cell>
          <cell r="G1864">
            <v>0.62860000000000005</v>
          </cell>
          <cell r="H1864">
            <v>0</v>
          </cell>
        </row>
        <row r="1865">
          <cell r="A1865" t="str">
            <v>Max '04</v>
          </cell>
          <cell r="B1865">
            <v>0.69510000000000005</v>
          </cell>
          <cell r="C1865">
            <v>0.40479999999999999</v>
          </cell>
          <cell r="D1865">
            <v>0.43419999999999997</v>
          </cell>
          <cell r="G1865">
            <v>0.56180000000000008</v>
          </cell>
          <cell r="H1865">
            <v>0</v>
          </cell>
        </row>
        <row r="1866">
          <cell r="A1866" t="str">
            <v>Max '05</v>
          </cell>
          <cell r="B1866">
            <v>0.58620000000000005</v>
          </cell>
          <cell r="C1866">
            <v>0.41760000000000003</v>
          </cell>
          <cell r="D1866">
            <v>0.50980000000000003</v>
          </cell>
          <cell r="G1866">
            <v>0.4385</v>
          </cell>
          <cell r="H1866">
            <v>0</v>
          </cell>
        </row>
        <row r="1867">
          <cell r="A1867" t="str">
            <v>Max '06</v>
          </cell>
          <cell r="B1867">
            <v>0.58960000000000001</v>
          </cell>
          <cell r="C1867">
            <v>0.35899999999999999</v>
          </cell>
          <cell r="D1867">
            <v>0.57799999999999996</v>
          </cell>
          <cell r="G1867">
            <v>0.39880000000000004</v>
          </cell>
          <cell r="H1867">
            <v>0</v>
          </cell>
        </row>
        <row r="1868">
          <cell r="A1868" t="str">
            <v>Max '07</v>
          </cell>
          <cell r="B1868">
            <v>0.57779999999999998</v>
          </cell>
          <cell r="C1868">
            <v>0.31709999999999999</v>
          </cell>
          <cell r="D1868">
            <v>0.56120000000000003</v>
          </cell>
          <cell r="G1868">
            <v>0.31540000000000001</v>
          </cell>
          <cell r="H1868">
            <v>0</v>
          </cell>
        </row>
        <row r="1869">
          <cell r="A1869" t="str">
            <v>Max '08</v>
          </cell>
          <cell r="B1869">
            <v>0.53290000000000004</v>
          </cell>
          <cell r="C1869">
            <v>0.27189999999999998</v>
          </cell>
          <cell r="D1869">
            <v>0.60840000000000005</v>
          </cell>
          <cell r="G1869">
            <v>0.28090000000000004</v>
          </cell>
          <cell r="H1869">
            <v>0</v>
          </cell>
        </row>
        <row r="1870">
          <cell r="A1870" t="str">
            <v>Max '09</v>
          </cell>
          <cell r="B1870">
            <v>0.51</v>
          </cell>
          <cell r="C1870">
            <v>0.31340000000000001</v>
          </cell>
          <cell r="D1870">
            <v>0.70269999999999999</v>
          </cell>
          <cell r="G1870">
            <v>0.26229999999999998</v>
          </cell>
          <cell r="H1870">
            <v>0</v>
          </cell>
        </row>
        <row r="1871">
          <cell r="A1871" t="str">
            <v>Max '10</v>
          </cell>
          <cell r="B1871">
            <v>0.63280000000000003</v>
          </cell>
          <cell r="C1871">
            <v>0.37930000000000003</v>
          </cell>
          <cell r="D1871">
            <v>0.57069999999999999</v>
          </cell>
          <cell r="G1871">
            <v>0.46879999999999999</v>
          </cell>
          <cell r="H1871">
            <v>0</v>
          </cell>
        </row>
        <row r="1872">
          <cell r="A1872" t="str">
            <v>Max '11</v>
          </cell>
          <cell r="B1872">
            <v>0.55879999999999996</v>
          </cell>
          <cell r="C1872">
            <v>0.38039000000000001</v>
          </cell>
          <cell r="D1872">
            <v>0.4985</v>
          </cell>
          <cell r="G1872">
            <v>0.37629999999999997</v>
          </cell>
          <cell r="H1872">
            <v>0</v>
          </cell>
        </row>
        <row r="1873">
          <cell r="A1873" t="str">
            <v>Max '12</v>
          </cell>
          <cell r="B1873">
            <v>0.51642999999999994</v>
          </cell>
          <cell r="C1873">
            <v>0.361765</v>
          </cell>
          <cell r="D1873">
            <v>0.48823499999999997</v>
          </cell>
          <cell r="G1873">
            <v>0.3196</v>
          </cell>
          <cell r="H1873">
            <v>0</v>
          </cell>
        </row>
        <row r="1874">
          <cell r="A1874" t="str">
            <v>Max '13</v>
          </cell>
          <cell r="B1874">
            <v>0.550562</v>
          </cell>
          <cell r="C1874">
            <v>0.39383600000000002</v>
          </cell>
          <cell r="D1874">
            <v>0.54482799999999998</v>
          </cell>
          <cell r="G1874">
            <v>0.36516899999999997</v>
          </cell>
          <cell r="H1874">
            <v>0</v>
          </cell>
        </row>
        <row r="1875">
          <cell r="A1875" t="str">
            <v>Max '14</v>
          </cell>
          <cell r="B1875">
            <v>0.57930999999999999</v>
          </cell>
          <cell r="C1875">
            <v>0.44267499999999999</v>
          </cell>
          <cell r="D1875">
            <v>0.38226300000000002</v>
          </cell>
          <cell r="G1875">
            <v>0.38620699999999997</v>
          </cell>
          <cell r="H1875">
            <v>0</v>
          </cell>
        </row>
        <row r="1876">
          <cell r="A1876" t="str">
            <v>Max '15</v>
          </cell>
          <cell r="B1876">
            <v>0.51737500000000003</v>
          </cell>
          <cell r="C1876">
            <v>0.51312000000000002</v>
          </cell>
          <cell r="D1876">
            <v>0.40703499999999998</v>
          </cell>
          <cell r="G1876">
            <v>0.32432500000000003</v>
          </cell>
          <cell r="H1876">
            <v>0</v>
          </cell>
        </row>
        <row r="1877">
          <cell r="A1877" t="str">
            <v>Max '16</v>
          </cell>
          <cell r="B1877">
            <v>0.49893799999999999</v>
          </cell>
          <cell r="C1877">
            <v>0.52859999999999996</v>
          </cell>
          <cell r="D1877">
            <v>0.48705500000000002</v>
          </cell>
          <cell r="G1877">
            <v>0.27813100000000002</v>
          </cell>
          <cell r="H1877">
            <v>0</v>
          </cell>
        </row>
        <row r="1878">
          <cell r="A1878" t="str">
            <v>Max '17</v>
          </cell>
          <cell r="B1878">
            <v>0.52645500000000001</v>
          </cell>
          <cell r="C1878">
            <v>0.43428600000000001</v>
          </cell>
          <cell r="D1878">
            <v>0.46500000000000002</v>
          </cell>
          <cell r="G1878">
            <v>0.320106</v>
          </cell>
          <cell r="H1878">
            <v>0</v>
          </cell>
        </row>
        <row r="1879">
          <cell r="A1879" t="str">
            <v>Max '18</v>
          </cell>
          <cell r="B1879">
            <v>0.59753100000000003</v>
          </cell>
          <cell r="C1879">
            <v>0.45214500000000002</v>
          </cell>
          <cell r="D1879">
            <v>0.50297599999999998</v>
          </cell>
          <cell r="G1879">
            <v>0.44197500000000001</v>
          </cell>
          <cell r="H1879">
            <v>0</v>
          </cell>
        </row>
        <row r="1880">
          <cell r="A1880" t="str">
            <v>Max '19</v>
          </cell>
          <cell r="B1880">
            <v>0.44094499999999998</v>
          </cell>
          <cell r="C1880">
            <v>0.46306799999999998</v>
          </cell>
          <cell r="D1880">
            <v>0.48195300000000002</v>
          </cell>
          <cell r="G1880">
            <v>0.23622099999999999</v>
          </cell>
          <cell r="H1880">
            <v>0</v>
          </cell>
        </row>
        <row r="1881">
          <cell r="A1881" t="str">
            <v>Max '20</v>
          </cell>
          <cell r="B1881">
            <v>0.55837599999999998</v>
          </cell>
          <cell r="C1881">
            <v>0.40909099999999998</v>
          </cell>
          <cell r="D1881">
            <v>0.52662699999999996</v>
          </cell>
          <cell r="G1881">
            <v>0.30964499999999995</v>
          </cell>
          <cell r="H1881">
            <v>-0.20341774999999998</v>
          </cell>
        </row>
        <row r="1882">
          <cell r="A1882" t="str">
            <v>Max '21</v>
          </cell>
        </row>
        <row r="1884">
          <cell r="A1884" t="str">
            <v>Min '87</v>
          </cell>
          <cell r="B1884">
            <v>0.23</v>
          </cell>
          <cell r="C1884">
            <v>0.15</v>
          </cell>
          <cell r="D1884">
            <v>0.06</v>
          </cell>
          <cell r="G1884">
            <v>-0.16999999999999998</v>
          </cell>
          <cell r="H1884">
            <v>0</v>
          </cell>
        </row>
        <row r="1885">
          <cell r="A1885" t="str">
            <v>Min '88</v>
          </cell>
          <cell r="B1885">
            <v>0.13</v>
          </cell>
          <cell r="C1885">
            <v>0.34</v>
          </cell>
          <cell r="D1885">
            <v>0.1</v>
          </cell>
          <cell r="G1885">
            <v>-0.25</v>
          </cell>
          <cell r="H1885">
            <v>0</v>
          </cell>
        </row>
        <row r="1886">
          <cell r="A1886" t="str">
            <v>Min '89</v>
          </cell>
          <cell r="B1886">
            <v>0.13</v>
          </cell>
          <cell r="C1886">
            <v>0.21</v>
          </cell>
          <cell r="D1886">
            <v>0.17</v>
          </cell>
          <cell r="G1886">
            <v>-0.26</v>
          </cell>
          <cell r="H1886">
            <v>0</v>
          </cell>
        </row>
        <row r="1887">
          <cell r="A1887" t="str">
            <v>Min '90</v>
          </cell>
          <cell r="B1887">
            <v>0.12</v>
          </cell>
          <cell r="C1887">
            <v>0.16</v>
          </cell>
          <cell r="D1887">
            <v>0.17</v>
          </cell>
          <cell r="G1887">
            <v>-0.54</v>
          </cell>
          <cell r="H1887">
            <v>0</v>
          </cell>
        </row>
        <row r="1888">
          <cell r="A1888" t="str">
            <v>Min '91</v>
          </cell>
          <cell r="B1888">
            <v>0.22</v>
          </cell>
          <cell r="C1888">
            <v>0.12</v>
          </cell>
          <cell r="D1888">
            <v>0.16</v>
          </cell>
          <cell r="G1888">
            <v>-0.29000000000000004</v>
          </cell>
          <cell r="H1888">
            <v>0</v>
          </cell>
        </row>
        <row r="1889">
          <cell r="A1889" t="str">
            <v>Min '92</v>
          </cell>
          <cell r="B1889">
            <v>0.14000000000000001</v>
          </cell>
          <cell r="C1889">
            <v>0.2</v>
          </cell>
          <cell r="D1889">
            <v>0.1</v>
          </cell>
          <cell r="G1889">
            <v>-0.36000000000000004</v>
          </cell>
          <cell r="H1889">
            <v>0</v>
          </cell>
        </row>
        <row r="1890">
          <cell r="A1890" t="str">
            <v>Min '93</v>
          </cell>
          <cell r="B1890">
            <v>0.18</v>
          </cell>
          <cell r="C1890">
            <v>0.27</v>
          </cell>
          <cell r="D1890">
            <v>0.13</v>
          </cell>
          <cell r="G1890">
            <v>-0.24000000000000002</v>
          </cell>
          <cell r="H1890">
            <v>0</v>
          </cell>
        </row>
        <row r="1891">
          <cell r="A1891" t="str">
            <v>Min '94</v>
          </cell>
          <cell r="B1891">
            <v>0.22</v>
          </cell>
          <cell r="C1891">
            <v>0.22</v>
          </cell>
          <cell r="D1891">
            <v>0.17</v>
          </cell>
          <cell r="G1891">
            <v>-0.21</v>
          </cell>
          <cell r="H1891">
            <v>0</v>
          </cell>
        </row>
        <row r="1892">
          <cell r="A1892" t="str">
            <v>Min '95</v>
          </cell>
          <cell r="B1892">
            <v>0.34</v>
          </cell>
          <cell r="C1892">
            <v>0.18</v>
          </cell>
          <cell r="D1892">
            <v>0.16</v>
          </cell>
          <cell r="G1892">
            <v>-2.0000000000000018E-2</v>
          </cell>
          <cell r="H1892">
            <v>0</v>
          </cell>
        </row>
        <row r="1893">
          <cell r="A1893" t="str">
            <v>Min '96</v>
          </cell>
          <cell r="B1893">
            <v>0.26</v>
          </cell>
          <cell r="C1893">
            <v>0.18</v>
          </cell>
          <cell r="D1893">
            <v>0.1</v>
          </cell>
          <cell r="G1893">
            <v>-8.0000000000000016E-2</v>
          </cell>
          <cell r="H1893">
            <v>0</v>
          </cell>
        </row>
        <row r="1894">
          <cell r="A1894" t="str">
            <v>Min '97</v>
          </cell>
          <cell r="B1894">
            <v>0.26</v>
          </cell>
          <cell r="C1894">
            <v>0.22</v>
          </cell>
          <cell r="D1894">
            <v>0.14000000000000001</v>
          </cell>
          <cell r="G1894">
            <v>-0.10999999999999999</v>
          </cell>
          <cell r="H1894">
            <v>0</v>
          </cell>
        </row>
        <row r="1895">
          <cell r="A1895" t="str">
            <v>Min '98</v>
          </cell>
          <cell r="B1895">
            <v>0.23</v>
          </cell>
          <cell r="C1895">
            <v>0.3</v>
          </cell>
          <cell r="D1895">
            <v>0.13</v>
          </cell>
          <cell r="G1895">
            <v>-0.22</v>
          </cell>
          <cell r="H1895">
            <v>0</v>
          </cell>
        </row>
        <row r="1896">
          <cell r="A1896" t="str">
            <v>Min '99</v>
          </cell>
          <cell r="B1896">
            <v>0.3</v>
          </cell>
          <cell r="C1896">
            <v>0.23</v>
          </cell>
          <cell r="D1896">
            <v>0.11</v>
          </cell>
          <cell r="G1896">
            <v>-1.0000000000000009E-2</v>
          </cell>
          <cell r="H1896">
            <v>0</v>
          </cell>
        </row>
        <row r="1897">
          <cell r="A1897" t="str">
            <v>Min '00</v>
          </cell>
          <cell r="B1897">
            <v>0.26669999999999999</v>
          </cell>
          <cell r="C1897">
            <v>7.6899999999999996E-2</v>
          </cell>
          <cell r="D1897">
            <v>6.6699999999999995E-2</v>
          </cell>
          <cell r="G1897">
            <v>-0.2</v>
          </cell>
          <cell r="H1897">
            <v>0</v>
          </cell>
        </row>
        <row r="1898">
          <cell r="A1898" t="str">
            <v>Min '01</v>
          </cell>
          <cell r="B1898">
            <v>0.25269999999999998</v>
          </cell>
          <cell r="C1898">
            <v>0.1067</v>
          </cell>
          <cell r="D1898">
            <v>0.1404</v>
          </cell>
          <cell r="G1898">
            <v>-0.19440000000000002</v>
          </cell>
          <cell r="H1898">
            <v>0</v>
          </cell>
        </row>
        <row r="1899">
          <cell r="A1899" t="str">
            <v>Min '02</v>
          </cell>
          <cell r="B1899">
            <v>0.24510000000000001</v>
          </cell>
          <cell r="C1899">
            <v>0.16350000000000001</v>
          </cell>
          <cell r="D1899">
            <v>0.1129</v>
          </cell>
          <cell r="G1899">
            <v>-0.27499999999999997</v>
          </cell>
          <cell r="H1899">
            <v>0</v>
          </cell>
        </row>
        <row r="1900">
          <cell r="A1900" t="str">
            <v>Min '03</v>
          </cell>
          <cell r="B1900">
            <v>0.21049999999999999</v>
          </cell>
          <cell r="C1900">
            <v>7.6899999999999996E-2</v>
          </cell>
          <cell r="D1900">
            <v>8.5699999999999998E-2</v>
          </cell>
          <cell r="G1900">
            <v>-0.36839999999999995</v>
          </cell>
          <cell r="H1900">
            <v>0</v>
          </cell>
        </row>
        <row r="1901">
          <cell r="A1901" t="str">
            <v>Min '04</v>
          </cell>
          <cell r="B1901">
            <v>0.30990000000000001</v>
          </cell>
          <cell r="C1901">
            <v>0.1346</v>
          </cell>
          <cell r="D1901">
            <v>0.1011</v>
          </cell>
          <cell r="G1901">
            <v>-0.11109999999999998</v>
          </cell>
          <cell r="H1901">
            <v>0</v>
          </cell>
        </row>
        <row r="1902">
          <cell r="A1902" t="str">
            <v>Min '05</v>
          </cell>
          <cell r="B1902">
            <v>0.1648</v>
          </cell>
          <cell r="C1902">
            <v>0.12989999999999999</v>
          </cell>
          <cell r="D1902">
            <v>0.1404</v>
          </cell>
          <cell r="G1902">
            <v>-0.25280000000000002</v>
          </cell>
          <cell r="H1902">
            <v>0</v>
          </cell>
        </row>
        <row r="1903">
          <cell r="A1903" t="str">
            <v>Min '06</v>
          </cell>
          <cell r="B1903">
            <v>0.23849999999999999</v>
          </cell>
          <cell r="C1903">
            <v>0.1229</v>
          </cell>
          <cell r="D1903">
            <v>0.1908</v>
          </cell>
          <cell r="G1903">
            <v>-0.33949999999999997</v>
          </cell>
          <cell r="H1903">
            <v>0</v>
          </cell>
        </row>
        <row r="1904">
          <cell r="A1904" t="str">
            <v>Min '07</v>
          </cell>
          <cell r="B1904">
            <v>0.25580000000000003</v>
          </cell>
          <cell r="C1904">
            <v>0.1222</v>
          </cell>
          <cell r="D1904">
            <v>0.22309999999999999</v>
          </cell>
          <cell r="G1904">
            <v>-0.27550000000000002</v>
          </cell>
          <cell r="H1904">
            <v>0</v>
          </cell>
        </row>
        <row r="1905">
          <cell r="A1905" t="str">
            <v>Min '08</v>
          </cell>
          <cell r="B1905">
            <v>0.1963</v>
          </cell>
          <cell r="C1905">
            <v>7.6899999999999996E-2</v>
          </cell>
          <cell r="D1905">
            <v>0.2472</v>
          </cell>
          <cell r="G1905">
            <v>-0.39249999999999996</v>
          </cell>
          <cell r="H1905">
            <v>0</v>
          </cell>
        </row>
        <row r="1906">
          <cell r="A1906" t="str">
            <v>Min '09</v>
          </cell>
          <cell r="B1906">
            <v>0.18920000000000001</v>
          </cell>
          <cell r="C1906">
            <v>0.1081</v>
          </cell>
          <cell r="D1906">
            <v>0.22950000000000001</v>
          </cell>
          <cell r="G1906">
            <v>-0.51349999999999996</v>
          </cell>
          <cell r="H1906">
            <v>0</v>
          </cell>
        </row>
        <row r="1907">
          <cell r="A1907" t="str">
            <v>Min '10</v>
          </cell>
          <cell r="B1907">
            <v>0.2074</v>
          </cell>
          <cell r="C1907">
            <v>0.13950000000000001</v>
          </cell>
          <cell r="D1907">
            <v>0.16400000000000001</v>
          </cell>
          <cell r="G1907">
            <v>-0.36129999999999995</v>
          </cell>
          <cell r="H1907">
            <v>0</v>
          </cell>
        </row>
        <row r="1908">
          <cell r="A1908" t="str">
            <v>Min '11</v>
          </cell>
          <cell r="B1908">
            <v>0.2442</v>
          </cell>
          <cell r="C1908">
            <v>0.19040000000000001</v>
          </cell>
          <cell r="D1908">
            <v>0.1825</v>
          </cell>
          <cell r="G1908">
            <v>-0.23250000000000001</v>
          </cell>
          <cell r="H1908">
            <v>0</v>
          </cell>
        </row>
        <row r="1909">
          <cell r="A1909" t="str">
            <v>Min '12</v>
          </cell>
          <cell r="B1909">
            <v>0.22189999999999999</v>
          </cell>
          <cell r="C1909">
            <v>0.21596199999999999</v>
          </cell>
          <cell r="D1909">
            <v>0.1716</v>
          </cell>
          <cell r="G1909">
            <v>-0.22388000000000002</v>
          </cell>
          <cell r="H1909">
            <v>0</v>
          </cell>
        </row>
        <row r="1910">
          <cell r="A1910" t="str">
            <v>Min '13</v>
          </cell>
          <cell r="B1910">
            <v>0.193103</v>
          </cell>
          <cell r="C1910">
            <v>0.22550000000000001</v>
          </cell>
          <cell r="D1910">
            <v>0.17571899999999999</v>
          </cell>
          <cell r="G1910">
            <v>-0.35172499999999995</v>
          </cell>
          <cell r="H1910">
            <v>0</v>
          </cell>
        </row>
        <row r="1911">
          <cell r="A1911" t="str">
            <v>Min '14</v>
          </cell>
          <cell r="B1911">
            <v>0.272171</v>
          </cell>
          <cell r="C1911">
            <v>0.22758600000000001</v>
          </cell>
          <cell r="D1911">
            <v>0.15053800000000001</v>
          </cell>
          <cell r="G1911">
            <v>-8.5106000000000015E-2</v>
          </cell>
          <cell r="H1911">
            <v>0</v>
          </cell>
        </row>
        <row r="1912">
          <cell r="A1912" t="str">
            <v>Min '15</v>
          </cell>
          <cell r="B1912">
            <v>0.200375</v>
          </cell>
          <cell r="C1912">
            <v>0.28957500000000003</v>
          </cell>
          <cell r="D1912">
            <v>0.17880799999999999</v>
          </cell>
          <cell r="G1912">
            <v>-0.19597999999999999</v>
          </cell>
          <cell r="H1912">
            <v>0</v>
          </cell>
        </row>
        <row r="1913">
          <cell r="A1913" t="str">
            <v>Min '16</v>
          </cell>
          <cell r="B1913">
            <v>0.17751500000000001</v>
          </cell>
          <cell r="C1913">
            <v>0.23013700000000001</v>
          </cell>
          <cell r="D1913">
            <v>0.214612</v>
          </cell>
          <cell r="G1913">
            <v>-0.29458899999999999</v>
          </cell>
          <cell r="H1913">
            <v>0</v>
          </cell>
        </row>
        <row r="1914">
          <cell r="A1914" t="str">
            <v>Min '17</v>
          </cell>
          <cell r="B1914">
            <v>0.23853199999999999</v>
          </cell>
          <cell r="C1914">
            <v>0.23499999999999999</v>
          </cell>
          <cell r="D1914">
            <v>0.206349</v>
          </cell>
          <cell r="G1914">
            <v>-0.16500000000000004</v>
          </cell>
          <cell r="H1914">
            <v>0</v>
          </cell>
        </row>
        <row r="1915">
          <cell r="A1915" t="str">
            <v>Min '18</v>
          </cell>
          <cell r="B1915">
            <v>0.20904</v>
          </cell>
          <cell r="C1915">
            <v>0.18154799999999999</v>
          </cell>
          <cell r="D1915">
            <v>0.155556</v>
          </cell>
          <cell r="G1915">
            <v>-0.27966099999999999</v>
          </cell>
          <cell r="H1915">
            <v>0</v>
          </cell>
        </row>
        <row r="1916">
          <cell r="A1916" t="str">
            <v>Min '19</v>
          </cell>
          <cell r="B1916">
            <v>0.20308499999999999</v>
          </cell>
          <cell r="C1916">
            <v>0.24213799999999999</v>
          </cell>
          <cell r="D1916">
            <v>0.2</v>
          </cell>
          <cell r="G1916">
            <v>-0.26539200000000002</v>
          </cell>
          <cell r="H1916">
            <v>0</v>
          </cell>
        </row>
        <row r="1917">
          <cell r="A1917" t="str">
            <v>Min '20</v>
          </cell>
          <cell r="B1917">
            <v>0.20229</v>
          </cell>
          <cell r="C1917">
            <v>0.145038</v>
          </cell>
          <cell r="D1917">
            <v>0.21875</v>
          </cell>
          <cell r="G1917">
            <v>-0.28994099999999995</v>
          </cell>
          <cell r="H1917">
            <v>-0.20561560000000001</v>
          </cell>
        </row>
        <row r="1918">
          <cell r="A1918" t="str">
            <v>Min '21</v>
          </cell>
        </row>
        <row r="1920">
          <cell r="A1920" t="str">
            <v>Avg. '87</v>
          </cell>
          <cell r="B1920">
            <v>0.40583333333333332</v>
          </cell>
          <cell r="C1920">
            <v>0.33624999999999999</v>
          </cell>
          <cell r="D1920">
            <v>0.25791666666666668</v>
          </cell>
          <cell r="G1920">
            <v>0.1479166666666667</v>
          </cell>
          <cell r="H1920" t="e">
            <v>#DIV/0!</v>
          </cell>
        </row>
        <row r="1921">
          <cell r="A1921" t="str">
            <v>Avg. '88</v>
          </cell>
          <cell r="B1921">
            <v>0.27288461538461545</v>
          </cell>
          <cell r="C1921">
            <v>0.47634615384615386</v>
          </cell>
          <cell r="D1921">
            <v>0.25076923076923091</v>
          </cell>
          <cell r="G1921">
            <v>2.211538461538461E-2</v>
          </cell>
          <cell r="H1921" t="e">
            <v>#DIV/0!</v>
          </cell>
        </row>
        <row r="1922">
          <cell r="A1922" t="str">
            <v>Avg. '89</v>
          </cell>
          <cell r="B1922">
            <v>0.32865384615384613</v>
          </cell>
          <cell r="C1922">
            <v>0.36980769230769234</v>
          </cell>
          <cell r="D1922">
            <v>0.30153846153846148</v>
          </cell>
          <cell r="G1922">
            <v>2.7115384615384618E-2</v>
          </cell>
          <cell r="H1922" t="e">
            <v>#DIV/0!</v>
          </cell>
        </row>
        <row r="1923">
          <cell r="A1923" t="str">
            <v>Avg. '90</v>
          </cell>
          <cell r="B1923">
            <v>0.27326923076923082</v>
          </cell>
          <cell r="C1923">
            <v>0.32365384615384613</v>
          </cell>
          <cell r="D1923">
            <v>0.40307692307692311</v>
          </cell>
          <cell r="G1923">
            <v>-0.12980769230769232</v>
          </cell>
          <cell r="H1923" t="e">
            <v>#DIV/0!</v>
          </cell>
        </row>
        <row r="1924">
          <cell r="A1924" t="str">
            <v>Avg. '91</v>
          </cell>
          <cell r="B1924">
            <v>0.38115384615384601</v>
          </cell>
          <cell r="C1924">
            <v>0.32788461538461533</v>
          </cell>
          <cell r="D1924">
            <v>0.29096153846153844</v>
          </cell>
          <cell r="G1924">
            <v>9.0192307692307683E-2</v>
          </cell>
          <cell r="H1924" t="e">
            <v>#DIV/0!</v>
          </cell>
        </row>
        <row r="1925">
          <cell r="A1925" t="str">
            <v>Avg. '92</v>
          </cell>
          <cell r="B1925">
            <v>0.36884615384615399</v>
          </cell>
          <cell r="C1925">
            <v>0.34846153846153849</v>
          </cell>
          <cell r="D1925">
            <v>0.28269230769230769</v>
          </cell>
          <cell r="G1925">
            <v>8.6153846153846164E-2</v>
          </cell>
          <cell r="H1925" t="e">
            <v>#DIV/0!</v>
          </cell>
        </row>
        <row r="1926">
          <cell r="A1926" t="str">
            <v>Avg. '93</v>
          </cell>
          <cell r="B1926">
            <v>0.32622641509433958</v>
          </cell>
          <cell r="C1926">
            <v>0.36226415094339615</v>
          </cell>
          <cell r="D1926">
            <v>0.31150943396226416</v>
          </cell>
          <cell r="G1926">
            <v>1.4716981132075481E-2</v>
          </cell>
          <cell r="H1926" t="e">
            <v>#DIV/0!</v>
          </cell>
        </row>
        <row r="1927">
          <cell r="A1927" t="str">
            <v>Avg '94</v>
          </cell>
          <cell r="B1927">
            <v>0.34576923076923077</v>
          </cell>
          <cell r="C1927">
            <v>0.34826923076923089</v>
          </cell>
          <cell r="D1927">
            <v>0.30596153846153845</v>
          </cell>
          <cell r="G1927">
            <v>3.9807692307692308E-2</v>
          </cell>
          <cell r="H1927" t="e">
            <v>#DIV/0!</v>
          </cell>
        </row>
        <row r="1928">
          <cell r="A1928" t="str">
            <v>Avg '95</v>
          </cell>
          <cell r="B1928">
            <v>0.38699029126213591</v>
          </cell>
          <cell r="C1928">
            <v>0.32796116504854389</v>
          </cell>
          <cell r="D1928">
            <v>0.28504854368932026</v>
          </cell>
          <cell r="G1928">
            <v>0.10194174757281553</v>
          </cell>
          <cell r="H1928" t="e">
            <v>#DIV/0!</v>
          </cell>
        </row>
        <row r="1929">
          <cell r="A1929" t="str">
            <v>Avg '96</v>
          </cell>
          <cell r="B1929">
            <v>0.39901960784313728</v>
          </cell>
          <cell r="C1929">
            <v>0.34294117647058825</v>
          </cell>
          <cell r="D1929">
            <v>0.25803921568627447</v>
          </cell>
          <cell r="G1929">
            <v>0.12522727272727277</v>
          </cell>
          <cell r="H1929" t="e">
            <v>#DIV/0!</v>
          </cell>
        </row>
        <row r="1930">
          <cell r="A1930" t="str">
            <v>Avg '97</v>
          </cell>
          <cell r="B1930">
            <v>0.4211320754716979</v>
          </cell>
          <cell r="C1930">
            <v>0.35754716981132073</v>
          </cell>
          <cell r="D1930">
            <v>0.22132075471698121</v>
          </cell>
          <cell r="G1930">
            <v>0.19981132075471703</v>
          </cell>
          <cell r="H1930" t="e">
            <v>#DIV/0!</v>
          </cell>
        </row>
        <row r="1931">
          <cell r="A1931" t="str">
            <v>Avg '98</v>
          </cell>
          <cell r="B1931">
            <v>0.37192307692307686</v>
          </cell>
          <cell r="C1931">
            <v>0.37980769230769246</v>
          </cell>
          <cell r="D1931">
            <v>0.24826923076923085</v>
          </cell>
          <cell r="G1931">
            <v>0.12365384615384617</v>
          </cell>
          <cell r="H1931" t="e">
            <v>#DIV/0!</v>
          </cell>
        </row>
        <row r="1932">
          <cell r="A1932" t="str">
            <v>Avg '99</v>
          </cell>
          <cell r="B1932">
            <v>0.42384615384615398</v>
          </cell>
          <cell r="C1932">
            <v>0.34980769230769249</v>
          </cell>
          <cell r="D1932">
            <v>0.22634615384615386</v>
          </cell>
          <cell r="G1932">
            <v>0.19749999999999995</v>
          </cell>
          <cell r="H1932" t="e">
            <v>#DIV/0!</v>
          </cell>
        </row>
        <row r="1933">
          <cell r="A1933" t="str">
            <v>Avg '00</v>
          </cell>
          <cell r="B1933">
            <v>0.49392549019607845</v>
          </cell>
          <cell r="C1933">
            <v>0.26426078431372557</v>
          </cell>
          <cell r="D1933">
            <v>0.24181176470588248</v>
          </cell>
          <cell r="G1933">
            <v>0.25211372549019612</v>
          </cell>
          <cell r="H1933" t="e">
            <v>#DIV/0!</v>
          </cell>
        </row>
        <row r="1934">
          <cell r="A1934" t="str">
            <v>Avg '01</v>
          </cell>
          <cell r="B1934">
            <v>0.42656923076923076</v>
          </cell>
          <cell r="C1934">
            <v>0.28887115384615386</v>
          </cell>
          <cell r="D1934">
            <v>0.28454423076923074</v>
          </cell>
          <cell r="G1934">
            <v>0.14202499999999996</v>
          </cell>
          <cell r="H1934" t="e">
            <v>#DIV/0!</v>
          </cell>
        </row>
        <row r="1935">
          <cell r="A1935" t="str">
            <v>Avg '02</v>
          </cell>
          <cell r="B1935">
            <v>0.39483076923076915</v>
          </cell>
          <cell r="C1935">
            <v>0.26287039473684204</v>
          </cell>
          <cell r="D1935">
            <v>0.2839026315789473</v>
          </cell>
          <cell r="G1935">
            <v>7.2478846153846158E-2</v>
          </cell>
          <cell r="H1935" t="e">
            <v>#DIV/0!</v>
          </cell>
        </row>
        <row r="1936">
          <cell r="A1936" t="str">
            <v>Avg '03</v>
          </cell>
          <cell r="B1936">
            <v>0.48387115384615387</v>
          </cell>
          <cell r="C1936">
            <v>0.24407500000000015</v>
          </cell>
          <cell r="D1936">
            <v>0.27205769230769233</v>
          </cell>
          <cell r="G1936">
            <v>0.21181346153846148</v>
          </cell>
          <cell r="H1936" t="e">
            <v>#DIV/0!</v>
          </cell>
        </row>
        <row r="1937">
          <cell r="A1937" t="str">
            <v>Avg '04</v>
          </cell>
          <cell r="B1937">
            <v>0.49024150943396216</v>
          </cell>
          <cell r="C1937">
            <v>0.25883018867924534</v>
          </cell>
          <cell r="D1937">
            <v>0.25092830188679255</v>
          </cell>
          <cell r="G1937">
            <v>0.23931320754716989</v>
          </cell>
          <cell r="H1937" t="e">
            <v>#DIV/0!</v>
          </cell>
        </row>
        <row r="1938">
          <cell r="A1938" t="str">
            <v>Avg '05</v>
          </cell>
          <cell r="B1938">
            <v>0.40378476923076934</v>
          </cell>
          <cell r="C1938">
            <v>0.2932575192307692</v>
          </cell>
          <cell r="D1938">
            <v>0.30295194230769229</v>
          </cell>
          <cell r="G1938">
            <v>0.10083282692307692</v>
          </cell>
          <cell r="H1938" t="e">
            <v>#DIV/0!</v>
          </cell>
        </row>
        <row r="1939">
          <cell r="A1939" t="str">
            <v>Avg '06</v>
          </cell>
          <cell r="B1939">
            <v>0.40952115384615378</v>
          </cell>
          <cell r="C1939">
            <v>0.22418653846153835</v>
          </cell>
          <cell r="D1939">
            <v>0.3662999999999999</v>
          </cell>
          <cell r="G1939">
            <v>4.3221153846153854E-2</v>
          </cell>
          <cell r="H1939" t="e">
            <v>#DIV/0!</v>
          </cell>
        </row>
        <row r="1940">
          <cell r="A1940" t="str">
            <v>Avg '07</v>
          </cell>
          <cell r="B1940">
            <v>0.41044807692307689</v>
          </cell>
          <cell r="C1940">
            <v>0.20639230769230765</v>
          </cell>
          <cell r="D1940">
            <v>0.38319615384615374</v>
          </cell>
          <cell r="G1940">
            <v>2.7251923076923069E-2</v>
          </cell>
          <cell r="H1940" t="e">
            <v>#DIV/0!</v>
          </cell>
        </row>
        <row r="1941">
          <cell r="A1941" t="str">
            <v>Avg '08</v>
          </cell>
          <cell r="B1941">
            <v>0.34064615384615393</v>
          </cell>
          <cell r="C1941">
            <v>0.20739038461538459</v>
          </cell>
          <cell r="D1941">
            <v>0.45197307692307687</v>
          </cell>
          <cell r="G1941">
            <v>-0.11132692307692306</v>
          </cell>
          <cell r="H1941" t="e">
            <v>#DIV/0!</v>
          </cell>
        </row>
        <row r="1942">
          <cell r="A1942" t="str">
            <v>Avg '09</v>
          </cell>
          <cell r="B1942">
            <v>0.3681849056603772</v>
          </cell>
          <cell r="C1942">
            <v>0.21259433962264154</v>
          </cell>
          <cell r="D1942">
            <v>0.41921132075471684</v>
          </cell>
          <cell r="G1942">
            <v>-5.1026415094339597E-2</v>
          </cell>
          <cell r="H1942" t="e">
            <v>#DIV/0!</v>
          </cell>
        </row>
        <row r="1943">
          <cell r="A1943" t="str">
            <v>Avg '10</v>
          </cell>
          <cell r="B1943">
            <v>0.40658867924528308</v>
          </cell>
          <cell r="C1943">
            <v>0.26818490566037739</v>
          </cell>
          <cell r="D1943">
            <v>0.32522830188679247</v>
          </cell>
          <cell r="G1943">
            <v>8.1360377358490568E-2</v>
          </cell>
          <cell r="H1943" t="e">
            <v>#DIV/0!</v>
          </cell>
        </row>
        <row r="1944">
          <cell r="A1944" t="str">
            <v>Avg '11</v>
          </cell>
          <cell r="B1944">
            <v>0.37460673076923084</v>
          </cell>
          <cell r="C1944">
            <v>0.28194980769230765</v>
          </cell>
          <cell r="D1944">
            <v>0.3434100000000001</v>
          </cell>
          <cell r="G1944">
            <v>3.1196730769230765E-2</v>
          </cell>
          <cell r="H1944" t="e">
            <v>#DIV/0!</v>
          </cell>
        </row>
        <row r="1945">
          <cell r="A1945" t="str">
            <v>Avg '12</v>
          </cell>
          <cell r="B1945">
            <v>0.36519686538461549</v>
          </cell>
          <cell r="C1945">
            <v>0.3012296538461538</v>
          </cell>
          <cell r="D1945">
            <v>0.33356815384615385</v>
          </cell>
          <cell r="G1945">
            <v>3.1628711538461557E-2</v>
          </cell>
          <cell r="H1945" t="e">
            <v>#DIV/0!</v>
          </cell>
        </row>
        <row r="1946">
          <cell r="A1946" t="str">
            <v>Avg '13</v>
          </cell>
          <cell r="B1946">
            <v>0.39698955769230765</v>
          </cell>
          <cell r="C1946">
            <v>0.30733509615384619</v>
          </cell>
          <cell r="D1946">
            <v>0.29567532692307696</v>
          </cell>
          <cell r="G1946">
            <v>0.10131423076923075</v>
          </cell>
          <cell r="H1946" t="e">
            <v>#DIV/0!</v>
          </cell>
        </row>
        <row r="1947">
          <cell r="A1947" t="str">
            <v>Avg '14</v>
          </cell>
          <cell r="B1947">
            <v>0.39411653846153832</v>
          </cell>
          <cell r="C1947">
            <v>0.34609061538461544</v>
          </cell>
          <cell r="D1947">
            <v>0.25979282692307687</v>
          </cell>
          <cell r="G1947">
            <v>0.13432371153846154</v>
          </cell>
          <cell r="H1947" t="e">
            <v>#DIV/0!</v>
          </cell>
        </row>
        <row r="1948">
          <cell r="A1948" t="str">
            <v>Avg '15</v>
          </cell>
          <cell r="B1948">
            <v>0.32527205660377351</v>
          </cell>
          <cell r="C1948">
            <v>0.39942141509433965</v>
          </cell>
          <cell r="D1948">
            <v>0.27530849056603773</v>
          </cell>
          <cell r="G1948">
            <v>4.9963566037735857E-2</v>
          </cell>
          <cell r="H1948" t="e">
            <v>#DIV/0!</v>
          </cell>
        </row>
        <row r="1949">
          <cell r="A1949" t="str">
            <v>Avg '16</v>
          </cell>
          <cell r="B1949">
            <v>0.30219053846153843</v>
          </cell>
          <cell r="C1949">
            <v>0.38747121153846165</v>
          </cell>
          <cell r="D1949">
            <v>0.31033634615384614</v>
          </cell>
          <cell r="G1949">
            <v>-8.1458076923076918E-3</v>
          </cell>
          <cell r="H1949" t="e">
            <v>#DIV/0!</v>
          </cell>
        </row>
        <row r="1950">
          <cell r="A1950" t="str">
            <v>Avg '17</v>
          </cell>
          <cell r="B1950">
            <v>0.35123855769230761</v>
          </cell>
          <cell r="C1950">
            <v>0.33584159615384618</v>
          </cell>
          <cell r="D1950">
            <v>0.31291992307692318</v>
          </cell>
          <cell r="G1950">
            <v>3.8318634615384609E-2</v>
          </cell>
          <cell r="H1950" t="e">
            <v>#DIV/0!</v>
          </cell>
        </row>
        <row r="1951">
          <cell r="A1951" t="str">
            <v>Avg '18</v>
          </cell>
          <cell r="B1951">
            <v>0.36432953846153843</v>
          </cell>
          <cell r="C1951">
            <v>0.32867219230769223</v>
          </cell>
          <cell r="D1951">
            <v>0.30699826923076912</v>
          </cell>
          <cell r="G1951">
            <v>5.7331269230769255E-2</v>
          </cell>
          <cell r="H1951" t="e">
            <v>#DIV/0!</v>
          </cell>
        </row>
        <row r="1952">
          <cell r="A1952" t="str">
            <v>Avg '19</v>
          </cell>
          <cell r="B1952">
            <v>0.33328101923076925</v>
          </cell>
          <cell r="C1952">
            <v>0.36027078846153832</v>
          </cell>
          <cell r="D1952">
            <v>0.30644817307692312</v>
          </cell>
          <cell r="G1952">
            <v>2.6832846153846148E-2</v>
          </cell>
          <cell r="H1952" t="e">
            <v>#DIV/0!</v>
          </cell>
        </row>
        <row r="1953">
          <cell r="A1953" t="str">
            <v>Avg '20</v>
          </cell>
          <cell r="B1953">
            <v>0.3387224528301887</v>
          </cell>
          <cell r="C1953">
            <v>0.27293701886792449</v>
          </cell>
          <cell r="D1953">
            <v>0.3883404150943397</v>
          </cell>
          <cell r="G1953">
            <v>-4.9617962264150925E-2</v>
          </cell>
          <cell r="H1953">
            <v>-0.20451667499999998</v>
          </cell>
        </row>
        <row r="1954">
          <cell r="A1954" t="str">
            <v>Avg '21</v>
          </cell>
        </row>
        <row r="1956">
          <cell r="A1956" t="str">
            <v>Std Dev '87</v>
          </cell>
          <cell r="B1956">
            <v>0.11956139651338918</v>
          </cell>
          <cell r="C1956">
            <v>0.11499763702676297</v>
          </cell>
          <cell r="D1956">
            <v>8.6726916070009541E-2</v>
          </cell>
          <cell r="G1956">
            <v>0.17438037301472209</v>
          </cell>
          <cell r="H1956" t="e">
            <v>#DIV/0!</v>
          </cell>
        </row>
        <row r="1957">
          <cell r="A1957" t="str">
            <v>Std Dev '88</v>
          </cell>
          <cell r="B1957">
            <v>7.8499070519326253E-2</v>
          </cell>
          <cell r="C1957">
            <v>5.9837323461488623E-2</v>
          </cell>
          <cell r="D1957">
            <v>7.0955555098925011E-2</v>
          </cell>
          <cell r="G1957">
            <v>0.13716079784163931</v>
          </cell>
          <cell r="H1957" t="e">
            <v>#DIV/0!</v>
          </cell>
        </row>
        <row r="1958">
          <cell r="A1958" t="str">
            <v>Std Dev '89</v>
          </cell>
          <cell r="B1958">
            <v>7.8466399606901424E-2</v>
          </cell>
          <cell r="C1958">
            <v>7.9495724009198035E-2</v>
          </cell>
          <cell r="D1958">
            <v>7.2528145054439289E-2</v>
          </cell>
          <cell r="G1958">
            <v>0.12851087599448063</v>
          </cell>
          <cell r="H1958" t="e">
            <v>#DIV/0!</v>
          </cell>
        </row>
        <row r="1959">
          <cell r="A1959" t="str">
            <v>Std Dev '90</v>
          </cell>
          <cell r="B1959">
            <v>9.2263925647390665E-2</v>
          </cell>
          <cell r="C1959">
            <v>7.5797171196474347E-2</v>
          </cell>
          <cell r="D1959">
            <v>0.12278689432426353</v>
          </cell>
          <cell r="G1959">
            <v>0.20355170258669586</v>
          </cell>
          <cell r="H1959" t="e">
            <v>#DIV/0!</v>
          </cell>
        </row>
        <row r="1960">
          <cell r="A1960" t="str">
            <v>Std Dev '91</v>
          </cell>
          <cell r="B1960">
            <v>9.1236685220448532E-2</v>
          </cell>
          <cell r="C1960">
            <v>7.3146014016594749E-2</v>
          </cell>
          <cell r="D1960">
            <v>8.4604260203878387E-2</v>
          </cell>
          <cell r="G1960">
            <v>0.16004276860516198</v>
          </cell>
          <cell r="H1960" t="e">
            <v>#DIV/0!</v>
          </cell>
        </row>
        <row r="1961">
          <cell r="A1961" t="str">
            <v>Std Dev '92</v>
          </cell>
          <cell r="B1961">
            <v>0.11060712748997512</v>
          </cell>
          <cell r="C1961">
            <v>6.8266623067481894E-2</v>
          </cell>
          <cell r="D1961">
            <v>9.1632586562097704E-2</v>
          </cell>
          <cell r="G1961">
            <v>0.19131284148809868</v>
          </cell>
          <cell r="H1961" t="e">
            <v>#DIV/0!</v>
          </cell>
        </row>
        <row r="1962">
          <cell r="A1962" t="str">
            <v>Std Dev '93</v>
          </cell>
          <cell r="B1962">
            <v>9.4385184933749922E-2</v>
          </cell>
          <cell r="C1962">
            <v>5.1052066538221273E-2</v>
          </cell>
          <cell r="D1962">
            <v>6.8089201290408227E-2</v>
          </cell>
          <cell r="G1962">
            <v>0.15647073667898742</v>
          </cell>
          <cell r="H1962" t="e">
            <v>#DIV/0!</v>
          </cell>
        </row>
        <row r="1963">
          <cell r="A1963" t="str">
            <v>Std Dev '94</v>
          </cell>
          <cell r="B1963">
            <v>6.9855485386706093E-2</v>
          </cell>
          <cell r="C1963">
            <v>6.1124147336644827E-2</v>
          </cell>
          <cell r="D1963">
            <v>6.309841722587238E-2</v>
          </cell>
          <cell r="G1963">
            <v>0.11826342123587186</v>
          </cell>
          <cell r="H1963" t="e">
            <v>#DIV/0!</v>
          </cell>
        </row>
        <row r="1964">
          <cell r="A1964" t="str">
            <v>Std Dev '95</v>
          </cell>
          <cell r="B1964">
            <v>5.1692325648203682E-2</v>
          </cell>
          <cell r="C1964">
            <v>6.2107288089126952E-2</v>
          </cell>
          <cell r="D1964">
            <v>5.9479897614329834E-2</v>
          </cell>
          <cell r="G1964">
            <v>9.2534286988535372E-2</v>
          </cell>
          <cell r="H1964" t="e">
            <v>#DIV/0!</v>
          </cell>
        </row>
        <row r="1965">
          <cell r="A1965" t="str">
            <v>Std Dev '96</v>
          </cell>
          <cell r="B1965">
            <v>8.7069050803618847E-2</v>
          </cell>
          <cell r="C1965">
            <v>6.7358566423196417E-2</v>
          </cell>
          <cell r="D1965">
            <v>6.1156180647360232E-2</v>
          </cell>
          <cell r="G1965">
            <v>0.13225220157069581</v>
          </cell>
          <cell r="H1965" t="e">
            <v>#DIV/0!</v>
          </cell>
        </row>
        <row r="1966">
          <cell r="A1966" t="str">
            <v>Std Dev '97</v>
          </cell>
          <cell r="B1966">
            <v>8.0614476113607114E-2</v>
          </cell>
          <cell r="C1966">
            <v>5.6087351528231272E-2</v>
          </cell>
          <cell r="D1966">
            <v>5.2405142725068458E-2</v>
          </cell>
          <cell r="G1966">
            <v>0.1238716855651868</v>
          </cell>
          <cell r="H1966" t="e">
            <v>#DIV/0!</v>
          </cell>
        </row>
        <row r="1967">
          <cell r="A1967" t="str">
            <v>Std Dev '98</v>
          </cell>
          <cell r="B1967">
            <v>8.2129464072148425E-2</v>
          </cell>
          <cell r="C1967">
            <v>4.7340667118212679E-2</v>
          </cell>
          <cell r="D1967">
            <v>7.4220687191912951E-2</v>
          </cell>
          <cell r="G1967">
            <v>0.14922057428129207</v>
          </cell>
          <cell r="H1967" t="e">
            <v>#DIV/0!</v>
          </cell>
        </row>
        <row r="1968">
          <cell r="A1968" t="str">
            <v>Std Dev '99</v>
          </cell>
          <cell r="B1968">
            <v>8.6117881957001374E-2</v>
          </cell>
          <cell r="C1968">
            <v>5.8560857723526427E-2</v>
          </cell>
          <cell r="D1968">
            <v>4.858906704082129E-2</v>
          </cell>
          <cell r="G1968">
            <v>0.12698425099200306</v>
          </cell>
          <cell r="H1968" t="e">
            <v>#DIV/0!</v>
          </cell>
        </row>
        <row r="1969">
          <cell r="A1969" t="str">
            <v>Std Dev '00</v>
          </cell>
          <cell r="B1969">
            <v>0.11612661338924338</v>
          </cell>
          <cell r="C1969">
            <v>8.865133293624243E-2</v>
          </cell>
          <cell r="D1969">
            <v>9.8765007258762694E-2</v>
          </cell>
          <cell r="G1969">
            <v>0.19651848261128804</v>
          </cell>
          <cell r="H1969" t="e">
            <v>#DIV/0!</v>
          </cell>
        </row>
        <row r="1970">
          <cell r="A1970" t="str">
            <v>Std Dev '01</v>
          </cell>
          <cell r="B1970">
            <v>0.11764668364193566</v>
          </cell>
          <cell r="C1970">
            <v>8.6564040300533163E-2</v>
          </cell>
          <cell r="D1970">
            <v>8.4316631098430656E-2</v>
          </cell>
          <cell r="G1970">
            <v>0.18548994780120601</v>
          </cell>
          <cell r="H1970" t="e">
            <v>#DIV/0!</v>
          </cell>
        </row>
        <row r="1971">
          <cell r="A1971" t="str">
            <v>Std Dev '02</v>
          </cell>
          <cell r="B1971">
            <v>9.1095092608965617E-2</v>
          </cell>
          <cell r="C1971">
            <v>7.2601513551611985E-2</v>
          </cell>
          <cell r="D1971">
            <v>0.10774978911836816</v>
          </cell>
          <cell r="G1971">
            <v>0.18586478148030353</v>
          </cell>
          <cell r="H1971" t="e">
            <v>#DIV/0!</v>
          </cell>
        </row>
        <row r="1972">
          <cell r="A1972" t="str">
            <v>Std Dev '03</v>
          </cell>
          <cell r="B1972">
            <v>0.13408668740713597</v>
          </cell>
          <cell r="C1972">
            <v>7.1468777976750927E-2</v>
          </cell>
          <cell r="D1972">
            <v>0.11095881473375233</v>
          </cell>
          <cell r="G1972">
            <v>0.23552874186945072</v>
          </cell>
          <cell r="H1972" t="e">
            <v>#DIV/0!</v>
          </cell>
        </row>
        <row r="1973">
          <cell r="A1973" t="str">
            <v>Std Dev '04</v>
          </cell>
          <cell r="B1973">
            <v>0.10393315609630752</v>
          </cell>
          <cell r="C1973">
            <v>5.9230639761040468E-2</v>
          </cell>
          <cell r="D1973">
            <v>8.2716234982941603E-2</v>
          </cell>
          <cell r="G1973">
            <v>0.17827144712675555</v>
          </cell>
          <cell r="H1973" t="e">
            <v>#DIV/0!</v>
          </cell>
        </row>
        <row r="1974">
          <cell r="A1974" t="str">
            <v>Std Dev '05</v>
          </cell>
          <cell r="B1974">
            <v>9.5327405766758105E-2</v>
          </cell>
          <cell r="C1974">
            <v>5.5139261276670425E-2</v>
          </cell>
          <cell r="D1974">
            <v>8.8928344419938021E-2</v>
          </cell>
          <cell r="G1974">
            <v>0.17592832230342806</v>
          </cell>
          <cell r="H1974" t="e">
            <v>#DIV/0!</v>
          </cell>
        </row>
        <row r="1975">
          <cell r="A1975" t="str">
            <v>Std Dev '06</v>
          </cell>
          <cell r="B1975">
            <v>7.708599052939194E-2</v>
          </cell>
          <cell r="C1975">
            <v>5.4250280667372953E-2</v>
          </cell>
          <cell r="D1975">
            <v>7.9749669616378999E-2</v>
          </cell>
          <cell r="G1975">
            <v>0.14717305318215104</v>
          </cell>
          <cell r="H1975" t="e">
            <v>#DIV/0!</v>
          </cell>
        </row>
        <row r="1976">
          <cell r="A1976" t="str">
            <v>Std Dev '07</v>
          </cell>
          <cell r="B1976">
            <v>6.8015677230844521E-2</v>
          </cell>
          <cell r="C1976">
            <v>4.3381670685128021E-2</v>
          </cell>
          <cell r="D1976">
            <v>7.9869201803209555E-2</v>
          </cell>
          <cell r="G1976">
            <v>0.14185853971596812</v>
          </cell>
          <cell r="H1976" t="e">
            <v>#DIV/0!</v>
          </cell>
        </row>
        <row r="1977">
          <cell r="A1977" t="str">
            <v>Std Dev '08</v>
          </cell>
          <cell r="B1977">
            <v>8.114943238910477E-2</v>
          </cell>
          <cell r="C1977">
            <v>3.6830620570578065E-2</v>
          </cell>
          <cell r="D1977">
            <v>9.13350095353226E-2</v>
          </cell>
          <cell r="G1977">
            <v>0.16881431511108691</v>
          </cell>
          <cell r="H1977" t="e">
            <v>#DIV/0!</v>
          </cell>
        </row>
        <row r="1978">
          <cell r="A1978" t="str">
            <v>Std Dev '09</v>
          </cell>
          <cell r="B1978">
            <v>8.1800496980403592E-2</v>
          </cell>
          <cell r="C1978">
            <v>4.4109324040887049E-2</v>
          </cell>
          <cell r="D1978">
            <v>8.380678249672216E-2</v>
          </cell>
          <cell r="G1978">
            <v>0.15963880402446909</v>
          </cell>
          <cell r="H1978" t="e">
            <v>#DIV/0!</v>
          </cell>
        </row>
        <row r="1979">
          <cell r="A1979" t="str">
            <v>Std Dev '10</v>
          </cell>
          <cell r="B1979">
            <v>8.789490493609646E-2</v>
          </cell>
          <cell r="C1979">
            <v>4.5005349229574755E-2</v>
          </cell>
          <cell r="D1979">
            <v>8.1826069814927641E-2</v>
          </cell>
          <cell r="G1979">
            <v>0.16375582856079346</v>
          </cell>
          <cell r="H1979" t="e">
            <v>#DIV/0!</v>
          </cell>
        </row>
        <row r="1980">
          <cell r="A1980" t="str">
            <v>Std Dev '11</v>
          </cell>
          <cell r="B1980">
            <v>7.1415883626827423E-2</v>
          </cell>
          <cell r="C1980">
            <v>4.2267788017400304E-2</v>
          </cell>
          <cell r="D1980">
            <v>7.0335490748436896E-2</v>
          </cell>
          <cell r="G1980">
            <v>0.1353120888143356</v>
          </cell>
          <cell r="H1980" t="e">
            <v>#DIV/0!</v>
          </cell>
        </row>
        <row r="1981">
          <cell r="A1981" t="str">
            <v>Std Dev '12</v>
          </cell>
          <cell r="B1981">
            <v>7.4445323921951218E-2</v>
          </cell>
          <cell r="C1981">
            <v>3.8123235939070799E-2</v>
          </cell>
          <cell r="D1981">
            <v>7.857578824877956E-2</v>
          </cell>
          <cell r="G1981">
            <v>0.14825329641348345</v>
          </cell>
          <cell r="H1981" t="e">
            <v>#DIV/0!</v>
          </cell>
        </row>
        <row r="1982">
          <cell r="A1982" t="str">
            <v>Std Dev '13</v>
          </cell>
          <cell r="B1982">
            <v>7.372774439666635E-2</v>
          </cell>
          <cell r="C1982">
            <v>3.9134076466333982E-2</v>
          </cell>
          <cell r="D1982">
            <v>7.109328424854193E-2</v>
          </cell>
          <cell r="G1982">
            <v>0.13945822892566415</v>
          </cell>
          <cell r="H1982" t="e">
            <v>#DIV/0!</v>
          </cell>
        </row>
        <row r="1983">
          <cell r="A1983" t="str">
            <v>Std Dev '14</v>
          </cell>
          <cell r="B1983">
            <v>7.3126954795782698E-2</v>
          </cell>
          <cell r="C1983">
            <v>5.1289623624044947E-2</v>
          </cell>
          <cell r="D1983">
            <v>4.7822441464611107E-2</v>
          </cell>
          <cell r="G1983">
            <v>0.11242084088193535</v>
          </cell>
          <cell r="H1983" t="e">
            <v>#DIV/0!</v>
          </cell>
        </row>
        <row r="1984">
          <cell r="A1984" t="str">
            <v>Std Dev '15</v>
          </cell>
          <cell r="B1984">
            <v>6.8986377928326514E-2</v>
          </cell>
          <cell r="C1984">
            <v>5.8656252324431966E-2</v>
          </cell>
          <cell r="D1984">
            <v>5.81369163108892E-2</v>
          </cell>
          <cell r="G1984">
            <v>0.11330299058133214</v>
          </cell>
          <cell r="H1984" t="e">
            <v>#DIV/0!</v>
          </cell>
        </row>
        <row r="1985">
          <cell r="A1985" t="str">
            <v>Std Dev '16</v>
          </cell>
          <cell r="B1985">
            <v>7.8170660747272608E-2</v>
          </cell>
          <cell r="C1985">
            <v>6.3171535612648697E-2</v>
          </cell>
          <cell r="D1985">
            <v>6.2524805443287632E-2</v>
          </cell>
          <cell r="G1985">
            <v>0.12668594393223551</v>
          </cell>
          <cell r="H1985" t="e">
            <v>#DIV/0!</v>
          </cell>
        </row>
        <row r="1986">
          <cell r="A1986" t="str">
            <v>Std Dev '17</v>
          </cell>
          <cell r="B1986">
            <v>6.2727237407688582E-2</v>
          </cell>
          <cell r="C1986">
            <v>4.7084968674813911E-2</v>
          </cell>
          <cell r="D1986">
            <v>4.993047719043487E-2</v>
          </cell>
          <cell r="G1986">
            <v>0.10314325257830734</v>
          </cell>
          <cell r="H1986" t="e">
            <v>#DIV/0!</v>
          </cell>
        </row>
        <row r="1987">
          <cell r="A1987" t="str">
            <v>Std Dev '18</v>
          </cell>
          <cell r="B1987">
            <v>7.5907862520879388E-2</v>
          </cell>
          <cell r="C1987">
            <v>5.4369244256483526E-2</v>
          </cell>
          <cell r="D1987">
            <v>7.8068144006830431E-2</v>
          </cell>
          <cell r="G1987">
            <v>0.14407379640964166</v>
          </cell>
          <cell r="H1987" t="e">
            <v>#DIV/0!</v>
          </cell>
        </row>
        <row r="1988">
          <cell r="A1988" t="str">
            <v>Std Dev '19</v>
          </cell>
          <cell r="B1988">
            <v>5.9765682818523451E-2</v>
          </cell>
          <cell r="C1988">
            <v>3.4881884868423925E-2</v>
          </cell>
          <cell r="D1988">
            <v>7.3155334336406183E-2</v>
          </cell>
          <cell r="G1988">
            <v>0.12895942072672301</v>
          </cell>
          <cell r="H1988" t="e">
            <v>#DIV/0!</v>
          </cell>
        </row>
        <row r="1989">
          <cell r="A1989" t="str">
            <v>Std Dev '20</v>
          </cell>
          <cell r="B1989">
            <v>7.959419245425399E-2</v>
          </cell>
          <cell r="C1989">
            <v>4.9929233998842748E-2</v>
          </cell>
          <cell r="D1989">
            <v>9.2511124391243038E-2</v>
          </cell>
          <cell r="G1989">
            <v>0.16520947363771968</v>
          </cell>
          <cell r="H1989">
            <v>1.5541146390308739E-3</v>
          </cell>
        </row>
        <row r="1990">
          <cell r="A1990" t="str">
            <v>Std Dev '21</v>
          </cell>
        </row>
        <row r="1992">
          <cell r="A1992" t="str">
            <v>Count '87</v>
          </cell>
          <cell r="B1992">
            <v>24</v>
          </cell>
          <cell r="C1992">
            <v>24</v>
          </cell>
          <cell r="D1992">
            <v>24</v>
          </cell>
          <cell r="G1992">
            <v>24</v>
          </cell>
          <cell r="H1992">
            <v>0</v>
          </cell>
        </row>
        <row r="1993">
          <cell r="A1993" t="str">
            <v>Count '88</v>
          </cell>
          <cell r="B1993">
            <v>52</v>
          </cell>
          <cell r="C1993">
            <v>52</v>
          </cell>
          <cell r="D1993">
            <v>52</v>
          </cell>
          <cell r="G1993">
            <v>52</v>
          </cell>
          <cell r="H1993">
            <v>0</v>
          </cell>
        </row>
        <row r="1994">
          <cell r="A1994" t="str">
            <v>Count '89</v>
          </cell>
          <cell r="B1994">
            <v>52</v>
          </cell>
          <cell r="C1994">
            <v>52</v>
          </cell>
          <cell r="D1994">
            <v>52</v>
          </cell>
          <cell r="G1994">
            <v>52</v>
          </cell>
          <cell r="H1994">
            <v>0</v>
          </cell>
        </row>
        <row r="1995">
          <cell r="A1995" t="str">
            <v>Count '90</v>
          </cell>
          <cell r="B1995">
            <v>52</v>
          </cell>
          <cell r="C1995">
            <v>52</v>
          </cell>
          <cell r="D1995">
            <v>52</v>
          </cell>
          <cell r="G1995">
            <v>52</v>
          </cell>
          <cell r="H1995">
            <v>0</v>
          </cell>
        </row>
        <row r="1996">
          <cell r="A1996" t="str">
            <v>Count '91</v>
          </cell>
          <cell r="B1996">
            <v>52</v>
          </cell>
          <cell r="C1996">
            <v>52</v>
          </cell>
          <cell r="D1996">
            <v>52</v>
          </cell>
          <cell r="G1996">
            <v>52</v>
          </cell>
          <cell r="H1996">
            <v>0</v>
          </cell>
        </row>
        <row r="1997">
          <cell r="A1997" t="str">
            <v>Count '92</v>
          </cell>
          <cell r="B1997">
            <v>52</v>
          </cell>
          <cell r="C1997">
            <v>52</v>
          </cell>
          <cell r="D1997">
            <v>52</v>
          </cell>
          <cell r="G1997">
            <v>52</v>
          </cell>
          <cell r="H1997">
            <v>0</v>
          </cell>
        </row>
        <row r="1998">
          <cell r="A1998" t="str">
            <v>Count '93</v>
          </cell>
          <cell r="B1998">
            <v>53</v>
          </cell>
          <cell r="C1998">
            <v>53</v>
          </cell>
          <cell r="D1998">
            <v>53</v>
          </cell>
          <cell r="G1998">
            <v>53</v>
          </cell>
          <cell r="H1998">
            <v>0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OF CONTENTS"/>
      <sheetName val="Chart3"/>
      <sheetName val="Page 3 Data"/>
      <sheetName val="Chart4"/>
      <sheetName val="Page 4 Data"/>
      <sheetName val="Chart5"/>
      <sheetName val="Page 5 Data"/>
      <sheetName val="Chart6"/>
      <sheetName val="Page 6 Data"/>
      <sheetName val="Chart7"/>
      <sheetName val="Page 7 Data"/>
      <sheetName val="Chart8"/>
      <sheetName val="Page 8 Data"/>
      <sheetName val="Chart9"/>
      <sheetName val="Page 9 Data"/>
      <sheetName val="Chart10"/>
      <sheetName val="Page 10 Data"/>
      <sheetName val="Chart11"/>
      <sheetName val="Page 11 Data"/>
      <sheetName val="Chart12"/>
      <sheetName val="Page 12 Data"/>
      <sheetName val="Chart13"/>
      <sheetName val="Page 13 Data"/>
      <sheetName val="Chart14"/>
      <sheetName val="Page 14 Data"/>
      <sheetName val="Chart15"/>
      <sheetName val="Page 15 Data"/>
      <sheetName val="Chart16"/>
      <sheetName val="Page 16 Data"/>
      <sheetName val="Chart17"/>
      <sheetName val="Page 17 Data"/>
      <sheetName val="Chart18"/>
      <sheetName val="Page 18 Data"/>
      <sheetName val="Chart20"/>
      <sheetName val="Page 20 Data"/>
      <sheetName val="Chart21"/>
      <sheetName val="Page 21 Data"/>
      <sheetName val="Chart22"/>
      <sheetName val="Page 22 Data"/>
      <sheetName val="Chart23"/>
      <sheetName val="Page 23 Data"/>
      <sheetName val="Chart24"/>
      <sheetName val="Page 24 Data"/>
      <sheetName val="Chart25"/>
      <sheetName val="Page 25 Data"/>
      <sheetName val="Chart26"/>
      <sheetName val="Page 26 Data"/>
      <sheetName val="Chart27"/>
      <sheetName val="Page 27 Data"/>
      <sheetName val="Chart28"/>
      <sheetName val="Page 28 Data"/>
      <sheetName val="Chart29"/>
      <sheetName val="Page 29 Data"/>
      <sheetName val="Chart30"/>
      <sheetName val="Page 30 Data"/>
      <sheetName val="Chart32"/>
      <sheetName val="Page 32 Data"/>
      <sheetName val="Chart33"/>
      <sheetName val="Page 33 Data"/>
      <sheetName val="Chart34"/>
      <sheetName val="Page 34 Data"/>
      <sheetName val="Chart35"/>
      <sheetName val="Page 35 Data"/>
      <sheetName val="Chart36"/>
      <sheetName val="Page 36 Data"/>
      <sheetName val="Chart37"/>
      <sheetName val="Page 37 Data"/>
      <sheetName val="Chart38"/>
      <sheetName val="Page 38 Data"/>
      <sheetName val="Chart39"/>
      <sheetName val="Page 39 Data"/>
      <sheetName val="Chart40"/>
      <sheetName val="Page 40 Data"/>
      <sheetName val="Archive --&gt;"/>
      <sheetName val="Chart16_OLD"/>
      <sheetName val="Page 16 Data_OLD"/>
      <sheetName val="投资人情绪"/>
    </sheetNames>
    <sheetDataSet>
      <sheetData sheetId="0"/>
      <sheetData sheetId="1" refreshError="1"/>
      <sheetData sheetId="2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  <sheetData sheetId="25" refreshError="1"/>
      <sheetData sheetId="26"/>
      <sheetData sheetId="27" refreshError="1"/>
      <sheetData sheetId="28"/>
      <sheetData sheetId="29" refreshError="1"/>
      <sheetData sheetId="30"/>
      <sheetData sheetId="31" refreshError="1"/>
      <sheetData sheetId="32"/>
      <sheetData sheetId="33" refreshError="1"/>
      <sheetData sheetId="34"/>
      <sheetData sheetId="35" refreshError="1"/>
      <sheetData sheetId="36"/>
      <sheetData sheetId="37" refreshError="1"/>
      <sheetData sheetId="38"/>
      <sheetData sheetId="39" refreshError="1"/>
      <sheetData sheetId="40"/>
      <sheetData sheetId="41" refreshError="1"/>
      <sheetData sheetId="42"/>
      <sheetData sheetId="43" refreshError="1"/>
      <sheetData sheetId="44"/>
      <sheetData sheetId="45" refreshError="1"/>
      <sheetData sheetId="46"/>
      <sheetData sheetId="47" refreshError="1"/>
      <sheetData sheetId="48"/>
      <sheetData sheetId="49" refreshError="1"/>
      <sheetData sheetId="50"/>
      <sheetData sheetId="51" refreshError="1"/>
      <sheetData sheetId="52"/>
      <sheetData sheetId="53" refreshError="1"/>
      <sheetData sheetId="54"/>
      <sheetData sheetId="55" refreshError="1"/>
      <sheetData sheetId="56"/>
      <sheetData sheetId="57" refreshError="1"/>
      <sheetData sheetId="58"/>
      <sheetData sheetId="59" refreshError="1"/>
      <sheetData sheetId="60"/>
      <sheetData sheetId="61" refreshError="1"/>
      <sheetData sheetId="62"/>
      <sheetData sheetId="63" refreshError="1"/>
      <sheetData sheetId="64"/>
      <sheetData sheetId="65" refreshError="1"/>
      <sheetData sheetId="66"/>
      <sheetData sheetId="67" refreshError="1"/>
      <sheetData sheetId="68"/>
      <sheetData sheetId="69" refreshError="1"/>
      <sheetData sheetId="70"/>
      <sheetData sheetId="71" refreshError="1"/>
      <sheetData sheetId="72"/>
      <sheetData sheetId="73"/>
      <sheetData sheetId="74" refreshError="1"/>
      <sheetData sheetId="75"/>
      <sheetData sheetId="7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额外储蓄-旧"/>
      <sheetName val="COLA"/>
      <sheetName val="额外储蓄-bbg"/>
      <sheetName val="wage growth bbg"/>
      <sheetName val="名义收入&amp;支出 PCE breakdown bbg"/>
      <sheetName val="零售"/>
      <sheetName val="HH debt breakdown"/>
      <sheetName val="名义工资vsPCE"/>
      <sheetName val="real PDI"/>
      <sheetName val="实际PCE"/>
      <sheetName val="real PCE yoy"/>
      <sheetName val="credit card"/>
      <sheetName val="消费分项同比"/>
      <sheetName val="PCE official "/>
      <sheetName val="名义PCE"/>
      <sheetName val="Int Payment"/>
      <sheetName val="HH debt over DPI"/>
      <sheetName val="Import vs PCE"/>
      <sheetName val="HH net worth vs PCE"/>
      <sheetName val="us imports(demand)"/>
      <sheetName val="PCE分项"/>
      <sheetName val="real vs nominal wage-旧"/>
      <sheetName val="Page 20 Data"/>
      <sheetName val="Page 22 Data"/>
      <sheetName val="Page 23 Data"/>
      <sheetName val="Page 24 Data"/>
      <sheetName val="Page 25 Data"/>
      <sheetName val="Page 26 Data"/>
      <sheetName val="Page 27 Data"/>
      <sheetName val="Page 28 Data"/>
      <sheetName val="Page 29 Data"/>
      <sheetName val="Page 30 Data"/>
      <sheetName val="Page 10 Data"/>
      <sheetName val="Page 11 Data"/>
      <sheetName val="Page 12 Data"/>
      <sheetName val="Page 13 Data"/>
      <sheetName val="Page 14 Data"/>
      <sheetName val="Page 15 Data"/>
      <sheetName val="Page 16 Data"/>
      <sheetName val="Page 17 Data"/>
      <sheetName val="Page 18 Data"/>
      <sheetName val="Page 21 Data"/>
      <sheetName val="Page 32 Data"/>
      <sheetName val="Page 33 Data"/>
      <sheetName val="Page 34 Data"/>
      <sheetName val="Page 35 Data"/>
      <sheetName val="Page 36 Data"/>
      <sheetName val="Page 37 Data"/>
      <sheetName val="Page 38 Data"/>
      <sheetName val="Page 39 Data"/>
      <sheetName val="Page 4 Data"/>
      <sheetName val="Page 40 Data"/>
      <sheetName val="Page 5 Data"/>
      <sheetName val="Page 6 Data"/>
      <sheetName val="Page 7 Data"/>
      <sheetName val="Page 8 Data"/>
      <sheetName val="Page 9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P GDP"/>
      <sheetName val="名义GDP绝对值"/>
      <sheetName val="BOJ"/>
      <sheetName val="capex"/>
      <sheetName val="HH saving"/>
      <sheetName val="JP vs US"/>
      <sheetName val="GDP环比分项"/>
      <sheetName val="实际值GDP分项"/>
      <sheetName val="名义GDP和分项"/>
      <sheetName val="名义GDP SAAR"/>
      <sheetName val="LFP"/>
      <sheetName val="消费缺口"/>
      <sheetName val="消费拆分"/>
      <sheetName val="4大电子retailer"/>
      <sheetName val="GDP 行业占比"/>
      <sheetName val="JP inflation"/>
      <sheetName val="日本工资数据"/>
      <sheetName val="Sheet3"/>
      <sheetName val="Tank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C2" t="str">
            <v>实际耐用品消费</v>
          </cell>
        </row>
      </sheetData>
      <sheetData sheetId="12">
        <row r="63">
          <cell r="K63" t="str">
            <v>汽车</v>
          </cell>
        </row>
      </sheetData>
      <sheetData sheetId="13">
        <row r="14">
          <cell r="H14" t="str">
            <v>Yamada Denki</v>
          </cell>
        </row>
      </sheetData>
      <sheetData sheetId="14"/>
      <sheetData sheetId="15"/>
      <sheetData sheetId="16">
        <row r="28">
          <cell r="D28">
            <v>40179</v>
          </cell>
        </row>
      </sheetData>
      <sheetData sheetId="17"/>
      <sheetData sheetId="18">
        <row r="2">
          <cell r="C2" t="str">
            <v>制造业调查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图1"/>
      <sheetName val="图2"/>
      <sheetName val="图4"/>
      <sheetName val="图3"/>
      <sheetName val="图6"/>
      <sheetName val="图5"/>
      <sheetName val="图8"/>
      <sheetName val="图9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高频指标底稿"/>
      <sheetName val="PPI近月预测"/>
      <sheetName val="PPI远月预测"/>
      <sheetName val="EIA库存"/>
      <sheetName val="内外需PPI"/>
      <sheetName val="PPI预测-悲观"/>
      <sheetName val="PPI预测-中性"/>
      <sheetName val="PPI预测-乐观"/>
      <sheetName val="原始数据"/>
      <sheetName val="原始数据 (环比)"/>
      <sheetName val="远月预测底稿"/>
      <sheetName val="近月预测底稿"/>
      <sheetName val="备份-悲观"/>
      <sheetName val="备份-中性"/>
      <sheetName val="翘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88">
          <cell r="K388">
            <v>-1.2956240589217294</v>
          </cell>
        </row>
        <row r="389">
          <cell r="K389">
            <v>-2.6252616392512196</v>
          </cell>
        </row>
        <row r="390">
          <cell r="K390">
            <v>-0.44933995603753107</v>
          </cell>
        </row>
        <row r="391">
          <cell r="K391">
            <v>0</v>
          </cell>
        </row>
        <row r="392">
          <cell r="K392">
            <v>0.90273626681953711</v>
          </cell>
        </row>
        <row r="393">
          <cell r="K393">
            <v>2.6839795437234804</v>
          </cell>
        </row>
        <row r="394">
          <cell r="K394">
            <v>0</v>
          </cell>
        </row>
        <row r="395">
          <cell r="K395">
            <v>-0.87127500500395749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-0.65919969593670746</v>
          </cell>
        </row>
        <row r="399">
          <cell r="K399">
            <v>-2.211913245175634</v>
          </cell>
        </row>
        <row r="400">
          <cell r="K400">
            <v>0.22619455176799974</v>
          </cell>
        </row>
        <row r="401">
          <cell r="K401"/>
        </row>
      </sheetData>
      <sheetData sheetId="11"/>
      <sheetData sheetId="12"/>
      <sheetData sheetId="13"/>
      <sheetData sheetId="1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M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tats.gov.cn/sj/sjjd/202304/t20230411_1938509.html" TargetMode="External"/><Relationship Id="rId7" Type="http://schemas.openxmlformats.org/officeDocument/2006/relationships/comments" Target="../comments5.xml"/><Relationship Id="rId2" Type="http://schemas.openxmlformats.org/officeDocument/2006/relationships/hyperlink" Target="https://www.stats.gov.cn/xxgk/jd/sjjd2020/202305/t20230511_1939357.html" TargetMode="External"/><Relationship Id="rId1" Type="http://schemas.openxmlformats.org/officeDocument/2006/relationships/hyperlink" Target="https://www.stats.gov.cn/sj/sjjd/202406/t20240612_1954521.html" TargetMode="External"/><Relationship Id="rId6" Type="http://schemas.openxmlformats.org/officeDocument/2006/relationships/vmlDrawing" Target="../drawings/vmlDrawing5.vml"/><Relationship Id="rId5" Type="http://schemas.openxmlformats.org/officeDocument/2006/relationships/drawing" Target="../drawings/drawing23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3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3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4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hyperlink" Target="https://mp.weixin.qq.com/s/vQNBfZ2fS3NmUOY9-Ky6JQ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4C5D-6189-4639-A7EC-CA4F521F6CB8}">
  <dimension ref="C3:D9"/>
  <sheetViews>
    <sheetView workbookViewId="0">
      <selection activeCell="J43" sqref="J43"/>
    </sheetView>
  </sheetViews>
  <sheetFormatPr defaultRowHeight="14" x14ac:dyDescent="0.3"/>
  <cols>
    <col min="4" max="4" width="40.1640625" customWidth="1"/>
  </cols>
  <sheetData>
    <row r="3" spans="3:4" x14ac:dyDescent="0.3">
      <c r="C3" s="40" t="s">
        <v>252</v>
      </c>
      <c r="D3" s="40" t="s">
        <v>253</v>
      </c>
    </row>
    <row r="4" spans="3:4" x14ac:dyDescent="0.3">
      <c r="C4" s="41" t="s">
        <v>254</v>
      </c>
      <c r="D4" s="42" t="s">
        <v>255</v>
      </c>
    </row>
    <row r="5" spans="3:4" x14ac:dyDescent="0.3">
      <c r="C5" s="41" t="s">
        <v>256</v>
      </c>
      <c r="D5" s="43" t="s">
        <v>257</v>
      </c>
    </row>
    <row r="6" spans="3:4" x14ac:dyDescent="0.3">
      <c r="C6" s="41" t="s">
        <v>258</v>
      </c>
      <c r="D6" s="43" t="s">
        <v>259</v>
      </c>
    </row>
    <row r="7" spans="3:4" x14ac:dyDescent="0.3">
      <c r="C7" s="41" t="s">
        <v>260</v>
      </c>
      <c r="D7" s="43" t="s">
        <v>261</v>
      </c>
    </row>
    <row r="8" spans="3:4" x14ac:dyDescent="0.3">
      <c r="C8" s="41" t="s">
        <v>262</v>
      </c>
      <c r="D8" s="42" t="s">
        <v>263</v>
      </c>
    </row>
    <row r="9" spans="3:4" x14ac:dyDescent="0.3">
      <c r="C9" s="41" t="s">
        <v>264</v>
      </c>
      <c r="D9" s="43" t="s">
        <v>265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662B-3AB5-4E46-966D-BB6E97846DD6}">
  <sheetPr>
    <tabColor rgb="FFFF0000"/>
  </sheetPr>
  <dimension ref="A1:BM163"/>
  <sheetViews>
    <sheetView zoomScale="55" zoomScaleNormal="55" workbookViewId="0">
      <pane xSplit="1" ySplit="20" topLeftCell="B158" activePane="bottomRight" state="frozen"/>
      <selection activeCell="AB13" sqref="AB13"/>
      <selection pane="topRight" activeCell="AB13" sqref="AB13"/>
      <selection pane="bottomLeft" activeCell="AB13" sqref="AB13"/>
      <selection pane="bottomRight" activeCell="W154" sqref="W154"/>
    </sheetView>
  </sheetViews>
  <sheetFormatPr defaultColWidth="8.58203125" defaultRowHeight="14" x14ac:dyDescent="0.3"/>
  <cols>
    <col min="1" max="1" width="12" style="1" customWidth="1"/>
    <col min="2" max="6" width="9.1640625" style="1" bestFit="1" customWidth="1"/>
    <col min="7" max="7" width="11.4140625" style="1" customWidth="1"/>
    <col min="8" max="8" width="12.5" style="1" customWidth="1"/>
    <col min="9" max="13" width="9.5" style="1" customWidth="1"/>
    <col min="14" max="14" width="10.4140625" style="1" customWidth="1"/>
    <col min="15" max="15" width="8.58203125" style="1"/>
    <col min="16" max="16" width="8.58203125" style="1" customWidth="1"/>
    <col min="17" max="17" width="9.4140625" style="1" customWidth="1"/>
    <col min="18" max="18" width="9.83203125" style="1" customWidth="1"/>
    <col min="19" max="19" width="9.5" style="1" customWidth="1"/>
    <col min="20" max="20" width="9.83203125" customWidth="1"/>
    <col min="21" max="21" width="8.58203125" style="185"/>
    <col min="24" max="24" width="14.4140625" customWidth="1"/>
    <col min="32" max="32" width="14.25" customWidth="1"/>
    <col min="39" max="39" width="16.58203125" customWidth="1"/>
    <col min="42" max="43" width="8.58203125" style="1"/>
    <col min="44" max="44" width="8.58203125" style="1" customWidth="1"/>
    <col min="45" max="45" width="15.6640625" style="1" customWidth="1"/>
    <col min="46" max="49" width="8.58203125" style="1"/>
    <col min="50" max="50" width="8.58203125" style="1" customWidth="1"/>
    <col min="51" max="57" width="8.58203125" style="1"/>
    <col min="58" max="58" width="15.5" style="1" customWidth="1"/>
    <col min="59" max="59" width="12.58203125" style="1" customWidth="1"/>
    <col min="60" max="60" width="12" style="1" customWidth="1"/>
    <col min="61" max="61" width="11.1640625" style="1" customWidth="1"/>
    <col min="62" max="62" width="9.83203125" style="1" bestFit="1" customWidth="1"/>
    <col min="63" max="16384" width="8.58203125" style="1"/>
  </cols>
  <sheetData>
    <row r="1" spans="1:65" x14ac:dyDescent="0.3"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81</v>
      </c>
      <c r="AG1" s="1"/>
      <c r="AH1" s="1"/>
      <c r="AI1" s="1"/>
      <c r="AJ1" s="1"/>
      <c r="AK1" s="1"/>
      <c r="AL1" s="1"/>
      <c r="AM1" s="1" t="s">
        <v>81</v>
      </c>
      <c r="AN1" s="1"/>
      <c r="AO1" s="1"/>
      <c r="AS1" s="1" t="s">
        <v>81</v>
      </c>
      <c r="AY1" s="1" t="s">
        <v>81</v>
      </c>
      <c r="BF1" s="1" t="s">
        <v>288</v>
      </c>
      <c r="BM1" s="65" t="s">
        <v>303</v>
      </c>
    </row>
    <row r="2" spans="1:65" x14ac:dyDescent="0.3">
      <c r="T2" s="1"/>
      <c r="U2" s="182"/>
      <c r="V2" s="1"/>
      <c r="W2" s="1"/>
      <c r="X2" s="1" t="s">
        <v>81</v>
      </c>
      <c r="Y2" s="1"/>
      <c r="Z2" s="1"/>
      <c r="AA2" s="1"/>
      <c r="AB2" s="1"/>
      <c r="AC2" s="1"/>
      <c r="AD2" s="1"/>
      <c r="AE2" s="1"/>
      <c r="AF2" s="1" t="s">
        <v>275</v>
      </c>
      <c r="AG2" s="1"/>
      <c r="AH2" s="1"/>
      <c r="AI2" s="1"/>
      <c r="AJ2" s="1"/>
      <c r="AK2" s="1"/>
      <c r="AL2" s="1"/>
      <c r="AM2" s="1" t="s">
        <v>101</v>
      </c>
      <c r="AN2" s="1"/>
      <c r="AO2" s="1"/>
      <c r="AS2" s="1" t="s">
        <v>101</v>
      </c>
      <c r="AY2" s="1" t="s">
        <v>101</v>
      </c>
      <c r="BF2" s="1" t="s">
        <v>304</v>
      </c>
      <c r="BL2" s="65" t="s">
        <v>298</v>
      </c>
      <c r="BM2" s="66">
        <f>BJ10*100</f>
        <v>13.505311772997624</v>
      </c>
    </row>
    <row r="3" spans="1:65" x14ac:dyDescent="0.3">
      <c r="T3" s="1"/>
      <c r="U3" s="182"/>
      <c r="V3" s="1"/>
      <c r="W3" s="1"/>
      <c r="X3" s="1" t="s">
        <v>101</v>
      </c>
      <c r="Y3" s="1"/>
      <c r="Z3" s="1"/>
      <c r="AA3" s="1"/>
      <c r="AB3" s="1"/>
      <c r="AC3" s="1"/>
      <c r="AD3" s="1"/>
      <c r="AE3" s="1"/>
      <c r="AF3" s="1" t="s">
        <v>276</v>
      </c>
      <c r="AG3" s="1"/>
      <c r="AH3" s="1"/>
      <c r="AI3" s="1"/>
      <c r="AJ3" s="1"/>
      <c r="AK3" s="1"/>
      <c r="AL3" s="1"/>
      <c r="AM3" s="1" t="s">
        <v>295</v>
      </c>
      <c r="AN3" s="1"/>
      <c r="AO3" s="1"/>
      <c r="AS3" s="1" t="s">
        <v>405</v>
      </c>
      <c r="AY3" s="1" t="s">
        <v>399</v>
      </c>
      <c r="BF3" s="1" t="s">
        <v>289</v>
      </c>
      <c r="BL3" s="65" t="s">
        <v>299</v>
      </c>
      <c r="BM3" s="66">
        <f>BJ11*100</f>
        <v>28.950136948624206</v>
      </c>
    </row>
    <row r="4" spans="1:65" x14ac:dyDescent="0.3">
      <c r="T4" s="1"/>
      <c r="U4" s="182"/>
      <c r="V4" s="1"/>
      <c r="W4" s="1"/>
      <c r="X4" s="1" t="s">
        <v>112</v>
      </c>
      <c r="Y4" s="1"/>
      <c r="Z4" s="1"/>
      <c r="AA4" s="1"/>
      <c r="AB4" s="1"/>
      <c r="AC4" s="1"/>
      <c r="AD4" s="1"/>
      <c r="AE4" s="1"/>
      <c r="AF4" s="1" t="s">
        <v>277</v>
      </c>
      <c r="AG4" s="1"/>
      <c r="AH4" s="1"/>
      <c r="AI4" s="1"/>
      <c r="AJ4" s="1"/>
      <c r="AK4" s="1"/>
      <c r="AL4" s="1"/>
      <c r="AM4" s="63" t="s">
        <v>280</v>
      </c>
      <c r="AN4" s="63"/>
      <c r="AO4" s="63"/>
      <c r="AP4" s="63"/>
      <c r="AS4" s="63" t="s">
        <v>403</v>
      </c>
      <c r="AT4" s="63"/>
      <c r="AU4" s="63"/>
      <c r="AV4" s="63"/>
      <c r="AY4" s="1" t="s">
        <v>400</v>
      </c>
      <c r="BF4" s="1" t="s">
        <v>290</v>
      </c>
      <c r="BL4" s="65" t="s">
        <v>300</v>
      </c>
      <c r="BM4" s="66">
        <f>BJ12*100</f>
        <v>31.311154150288218</v>
      </c>
    </row>
    <row r="5" spans="1:65" x14ac:dyDescent="0.3">
      <c r="T5" s="1"/>
      <c r="U5" s="182"/>
      <c r="V5" s="1"/>
      <c r="W5" s="1"/>
      <c r="X5" s="1" t="s">
        <v>113</v>
      </c>
      <c r="Y5" s="1"/>
      <c r="Z5" s="1"/>
      <c r="AA5" s="1"/>
      <c r="AB5" s="1"/>
      <c r="AC5" s="1"/>
      <c r="AD5" s="1"/>
      <c r="AE5" s="1"/>
      <c r="AF5" s="1" t="s">
        <v>278</v>
      </c>
      <c r="AG5" s="1"/>
      <c r="AH5" s="1"/>
      <c r="AI5" s="1"/>
      <c r="AJ5" s="1"/>
      <c r="AK5" s="1"/>
      <c r="AL5" s="1"/>
      <c r="AM5" s="1" t="s">
        <v>281</v>
      </c>
      <c r="AN5" s="1"/>
      <c r="AO5" s="1"/>
      <c r="AS5" s="1" t="s">
        <v>397</v>
      </c>
      <c r="AY5" s="1" t="s">
        <v>401</v>
      </c>
      <c r="BL5" s="65" t="s">
        <v>301</v>
      </c>
      <c r="BM5" s="66">
        <f>BJ13*100</f>
        <v>11.656333444114644</v>
      </c>
    </row>
    <row r="6" spans="1:65" x14ac:dyDescent="0.3">
      <c r="T6" s="1"/>
      <c r="U6" s="182"/>
      <c r="V6" s="1"/>
      <c r="W6" s="1"/>
      <c r="X6" s="1" t="s">
        <v>114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 t="s">
        <v>282</v>
      </c>
      <c r="AN6" s="1"/>
      <c r="AO6" s="1"/>
      <c r="AS6" s="1" t="s">
        <v>282</v>
      </c>
      <c r="AY6" s="1" t="s">
        <v>282</v>
      </c>
      <c r="BH6" s="1" t="s">
        <v>291</v>
      </c>
      <c r="BI6" s="1" t="s">
        <v>292</v>
      </c>
      <c r="BL6" s="65" t="s">
        <v>30</v>
      </c>
      <c r="BM6" s="66">
        <f>BJ14*100+BJ15*100+BJ16*100+BJ17*100+BJ18*100</f>
        <v>10.383112343712394</v>
      </c>
    </row>
    <row r="7" spans="1:65" x14ac:dyDescent="0.3">
      <c r="T7" s="1"/>
      <c r="U7" s="182"/>
      <c r="V7" s="1"/>
      <c r="W7" s="1"/>
      <c r="X7" s="1" t="s">
        <v>115</v>
      </c>
      <c r="Y7" s="1"/>
      <c r="Z7" s="1"/>
      <c r="AA7" s="1"/>
      <c r="AB7" s="1"/>
      <c r="AC7" s="1"/>
      <c r="AD7" s="1"/>
      <c r="AE7" s="1"/>
      <c r="AF7" s="1" t="s">
        <v>82</v>
      </c>
      <c r="AG7" s="1" t="s">
        <v>83</v>
      </c>
      <c r="AH7" s="1" t="s">
        <v>84</v>
      </c>
      <c r="AI7" s="1" t="s">
        <v>85</v>
      </c>
      <c r="AJ7" s="1" t="s">
        <v>279</v>
      </c>
      <c r="AK7" s="1"/>
      <c r="AL7" s="1"/>
      <c r="AM7" s="1" t="s">
        <v>102</v>
      </c>
      <c r="AN7" s="1"/>
      <c r="AO7" s="1"/>
      <c r="AS7" s="1" t="s">
        <v>102</v>
      </c>
      <c r="AY7" s="1" t="s">
        <v>102</v>
      </c>
      <c r="BF7" s="1" t="s">
        <v>82</v>
      </c>
      <c r="BG7" s="1" t="s">
        <v>83</v>
      </c>
      <c r="BH7" s="1" t="s">
        <v>83</v>
      </c>
      <c r="BI7" s="1" t="s">
        <v>293</v>
      </c>
      <c r="BL7" s="65" t="s">
        <v>302</v>
      </c>
      <c r="BM7" s="66">
        <f>BJ19*100*+BJ20*100+BJ21*100</f>
        <v>2.8911513373639175</v>
      </c>
    </row>
    <row r="8" spans="1:65" x14ac:dyDescent="0.3">
      <c r="T8" s="1"/>
      <c r="U8" s="182"/>
      <c r="V8" s="1"/>
      <c r="W8" s="1"/>
      <c r="X8" s="1" t="s">
        <v>102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283</v>
      </c>
      <c r="AN8" s="1"/>
      <c r="AO8" s="1"/>
      <c r="AS8" s="1" t="s">
        <v>116</v>
      </c>
      <c r="AY8" s="1" t="s">
        <v>402</v>
      </c>
      <c r="BL8" s="65" t="s">
        <v>305</v>
      </c>
      <c r="BM8" s="66">
        <f>SUM(BM2:BM7)</f>
        <v>98.697199997100995</v>
      </c>
    </row>
    <row r="9" spans="1:65" x14ac:dyDescent="0.3">
      <c r="T9" s="1"/>
      <c r="U9" s="182"/>
      <c r="V9" s="1"/>
      <c r="W9" s="1"/>
      <c r="X9" s="1" t="s">
        <v>116</v>
      </c>
      <c r="Y9" s="1"/>
      <c r="Z9" s="1"/>
      <c r="AA9" s="1"/>
      <c r="AB9" s="1"/>
      <c r="AC9" s="1"/>
      <c r="AD9" s="1"/>
      <c r="AE9" s="1"/>
      <c r="AF9" s="1" t="s">
        <v>86</v>
      </c>
      <c r="AG9" s="1">
        <v>8.1551999999999999E-2</v>
      </c>
      <c r="AH9" s="1">
        <v>9.6109999999999998E-3</v>
      </c>
      <c r="AI9" s="1">
        <v>8.4856490000000004</v>
      </c>
      <c r="AJ9" s="1">
        <v>0</v>
      </c>
      <c r="AK9" s="1"/>
      <c r="AL9" s="1"/>
      <c r="AM9" s="1" t="s">
        <v>117</v>
      </c>
      <c r="AN9" s="1"/>
      <c r="AO9" s="1"/>
      <c r="AS9" s="1" t="s">
        <v>117</v>
      </c>
      <c r="AY9" s="1" t="s">
        <v>117</v>
      </c>
      <c r="BF9" s="1" t="s">
        <v>105</v>
      </c>
      <c r="BG9" s="1">
        <v>0.47714899999999999</v>
      </c>
      <c r="BH9" s="1">
        <v>0.47749399999999997</v>
      </c>
      <c r="BI9" s="1">
        <v>0.46759299999999998</v>
      </c>
      <c r="BJ9" s="67">
        <f>1-BI9-BI22</f>
        <v>0.4362950000000001</v>
      </c>
    </row>
    <row r="10" spans="1:65" x14ac:dyDescent="0.3">
      <c r="T10" s="1"/>
      <c r="U10" s="182"/>
      <c r="V10" s="1"/>
      <c r="W10" s="1"/>
      <c r="X10" s="1" t="s">
        <v>117</v>
      </c>
      <c r="Y10" s="1"/>
      <c r="Z10" s="1"/>
      <c r="AA10" s="1"/>
      <c r="AB10" s="1"/>
      <c r="AC10" s="1"/>
      <c r="AD10" s="1"/>
      <c r="AE10" s="1"/>
      <c r="AF10" s="1" t="s">
        <v>119</v>
      </c>
      <c r="AG10" s="1">
        <v>3.6829000000000001E-2</v>
      </c>
      <c r="AH10" s="1">
        <v>8.7950000000000007E-3</v>
      </c>
      <c r="AI10" s="1">
        <v>4.1874459999999996</v>
      </c>
      <c r="AJ10" s="1">
        <v>1E-4</v>
      </c>
      <c r="AK10" s="1"/>
      <c r="AL10" s="1"/>
      <c r="AM10" s="1" t="s">
        <v>296</v>
      </c>
      <c r="AN10" s="1"/>
      <c r="AO10" s="1"/>
      <c r="AS10" s="1" t="s">
        <v>296</v>
      </c>
      <c r="AY10" s="1" t="s">
        <v>296</v>
      </c>
      <c r="BF10" s="1" t="s">
        <v>86</v>
      </c>
      <c r="BG10" s="1">
        <v>3.6996000000000001E-2</v>
      </c>
      <c r="BH10" s="1">
        <v>0.216727</v>
      </c>
      <c r="BI10" s="14">
        <v>5.8923000000000003E-2</v>
      </c>
      <c r="BJ10" s="1">
        <f t="shared" ref="BJ10:BJ15" si="0">BI10/$BJ$9</f>
        <v>0.13505311772997625</v>
      </c>
    </row>
    <row r="11" spans="1:65" x14ac:dyDescent="0.3">
      <c r="T11" s="1"/>
      <c r="U11" s="182"/>
      <c r="V11" s="1"/>
      <c r="W11" s="1"/>
      <c r="X11" s="1" t="s">
        <v>103</v>
      </c>
      <c r="Y11" s="1"/>
      <c r="Z11" s="1"/>
      <c r="AA11" s="1"/>
      <c r="AB11" s="1"/>
      <c r="AC11" s="1"/>
      <c r="AD11" s="1"/>
      <c r="AE11" s="1"/>
      <c r="AF11" s="1" t="s">
        <v>121</v>
      </c>
      <c r="AG11" s="1">
        <v>6.701E-2</v>
      </c>
      <c r="AH11" s="1">
        <v>9.6679999999999995E-3</v>
      </c>
      <c r="AI11" s="1">
        <v>6.9311680000000004</v>
      </c>
      <c r="AJ11" s="1">
        <v>0</v>
      </c>
      <c r="AK11" s="1"/>
      <c r="AL11" s="1"/>
      <c r="AM11" s="1" t="s">
        <v>284</v>
      </c>
      <c r="AN11" s="1"/>
      <c r="AO11" s="1"/>
      <c r="AS11" s="1" t="s">
        <v>398</v>
      </c>
      <c r="BF11" s="1" t="s">
        <v>119</v>
      </c>
      <c r="BG11" s="1">
        <v>2.4996000000000001E-2</v>
      </c>
      <c r="BH11" s="1">
        <v>0.12887000000000001</v>
      </c>
      <c r="BI11" s="14">
        <v>0.126308</v>
      </c>
      <c r="BJ11" s="1">
        <f t="shared" si="0"/>
        <v>0.28950136948624206</v>
      </c>
    </row>
    <row r="12" spans="1:65" x14ac:dyDescent="0.3">
      <c r="T12" s="1"/>
      <c r="U12" s="182"/>
      <c r="V12" s="1"/>
      <c r="W12" s="1"/>
      <c r="X12" s="1" t="s">
        <v>118</v>
      </c>
      <c r="Y12" s="1"/>
      <c r="Z12" s="1"/>
      <c r="AA12" s="1"/>
      <c r="AB12" s="1"/>
      <c r="AC12" s="1"/>
      <c r="AD12" s="1"/>
      <c r="AE12" s="1"/>
      <c r="AF12" s="1" t="s">
        <v>123</v>
      </c>
      <c r="AG12" s="1">
        <v>1.6757999999999999E-2</v>
      </c>
      <c r="AH12" s="1">
        <v>1.0881999999999999E-2</v>
      </c>
      <c r="AI12" s="1">
        <v>1.5400160000000001</v>
      </c>
      <c r="AJ12" s="1">
        <v>0.1263</v>
      </c>
      <c r="AK12" s="1"/>
      <c r="AL12" s="1"/>
      <c r="AM12" s="1" t="s">
        <v>285</v>
      </c>
      <c r="AN12" s="1"/>
      <c r="AO12" s="1"/>
      <c r="AS12" s="1" t="s">
        <v>404</v>
      </c>
      <c r="AY12" s="1" t="s">
        <v>82</v>
      </c>
      <c r="AZ12" s="1" t="s">
        <v>83</v>
      </c>
      <c r="BA12" s="1" t="s">
        <v>84</v>
      </c>
      <c r="BB12" s="1" t="s">
        <v>85</v>
      </c>
      <c r="BC12" s="1" t="s">
        <v>104</v>
      </c>
      <c r="BF12" s="1" t="s">
        <v>121</v>
      </c>
      <c r="BG12" s="1">
        <v>4.9085999999999998E-2</v>
      </c>
      <c r="BH12" s="1">
        <v>0.27668599999999999</v>
      </c>
      <c r="BI12" s="14">
        <v>0.13660900000000001</v>
      </c>
      <c r="BJ12" s="1">
        <f t="shared" si="0"/>
        <v>0.31311154150288217</v>
      </c>
    </row>
    <row r="13" spans="1:65" x14ac:dyDescent="0.3">
      <c r="T13" s="1"/>
      <c r="U13" s="182"/>
      <c r="V13" s="1"/>
      <c r="W13" s="1"/>
      <c r="X13" s="25" t="s">
        <v>266</v>
      </c>
      <c r="Y13" s="1"/>
      <c r="Z13" s="1"/>
      <c r="AA13" s="1"/>
      <c r="AB13" s="1"/>
      <c r="AC13" s="1"/>
      <c r="AD13" s="1"/>
      <c r="AE13" s="1"/>
      <c r="AF13" s="1" t="s">
        <v>124</v>
      </c>
      <c r="AG13" s="1">
        <v>-8.8610000000000008E-3</v>
      </c>
      <c r="AH13" s="1">
        <v>9.587E-3</v>
      </c>
      <c r="AI13" s="1">
        <v>-0.92432499999999995</v>
      </c>
      <c r="AJ13" s="1">
        <v>0.35720000000000002</v>
      </c>
      <c r="AK13" s="1"/>
      <c r="AL13" s="1"/>
      <c r="AM13" s="1"/>
      <c r="AN13" s="1"/>
      <c r="AO13" s="1"/>
      <c r="BF13" s="1" t="s">
        <v>123</v>
      </c>
      <c r="BG13" s="1">
        <v>8.8819999999999993E-3</v>
      </c>
      <c r="BH13" s="1">
        <v>4.9598000000000003E-2</v>
      </c>
      <c r="BI13" s="14">
        <v>5.0855999999999998E-2</v>
      </c>
      <c r="BJ13" s="1">
        <f t="shared" si="0"/>
        <v>0.11656333444114644</v>
      </c>
    </row>
    <row r="14" spans="1:65" x14ac:dyDescent="0.3">
      <c r="A14" s="4" t="str">
        <f>[19]!edb()</f>
        <v>Wind</v>
      </c>
      <c r="B1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T14" s="1"/>
      <c r="U14" s="182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 t="s">
        <v>127</v>
      </c>
      <c r="AG14" s="1">
        <v>1.9668999999999999E-2</v>
      </c>
      <c r="AH14" s="1">
        <v>9.4999999999999998E-3</v>
      </c>
      <c r="AI14" s="1">
        <v>2.070414</v>
      </c>
      <c r="AJ14" s="1">
        <v>4.0599999999999997E-2</v>
      </c>
      <c r="AK14" s="1"/>
      <c r="AL14" s="1"/>
      <c r="AM14" s="1" t="s">
        <v>82</v>
      </c>
      <c r="AN14" s="1" t="s">
        <v>83</v>
      </c>
      <c r="AO14" s="1" t="s">
        <v>84</v>
      </c>
      <c r="AP14" s="1" t="s">
        <v>85</v>
      </c>
      <c r="AQ14" s="1" t="s">
        <v>104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104</v>
      </c>
      <c r="AY14" s="1" t="s">
        <v>105</v>
      </c>
      <c r="AZ14" s="1">
        <v>0.59437700000000004</v>
      </c>
      <c r="BA14" s="1">
        <v>5.9041000000000003E-2</v>
      </c>
      <c r="BB14" s="1">
        <v>10.06711</v>
      </c>
      <c r="BC14" s="1">
        <v>0</v>
      </c>
      <c r="BF14" s="1" t="s">
        <v>124</v>
      </c>
      <c r="BG14" s="1">
        <v>1.4092E-2</v>
      </c>
      <c r="BH14" s="1">
        <v>8.0726999999999993E-2</v>
      </c>
      <c r="BI14" s="14">
        <v>6.8241999999999997E-2</v>
      </c>
      <c r="BJ14" s="1">
        <f t="shared" si="0"/>
        <v>0.15641251905247591</v>
      </c>
    </row>
    <row r="15" spans="1:65" s="22" customFormat="1" ht="70" x14ac:dyDescent="0.3">
      <c r="A15" s="391" t="s">
        <v>0</v>
      </c>
      <c r="B15" s="391" t="s">
        <v>1</v>
      </c>
      <c r="C15" s="391" t="s">
        <v>2</v>
      </c>
      <c r="D15" s="391" t="s">
        <v>3</v>
      </c>
      <c r="E15" s="395" t="s">
        <v>73</v>
      </c>
      <c r="F15" s="391" t="s">
        <v>5</v>
      </c>
      <c r="G15" s="391" t="s">
        <v>6</v>
      </c>
      <c r="H15" s="391" t="s">
        <v>7</v>
      </c>
      <c r="I15" s="391" t="s">
        <v>8</v>
      </c>
      <c r="J15" s="391" t="s">
        <v>111</v>
      </c>
      <c r="K15" s="34" t="s">
        <v>109</v>
      </c>
      <c r="L15" s="34"/>
      <c r="M15" s="34"/>
      <c r="U15" s="183"/>
      <c r="V15" s="35"/>
      <c r="W15" s="35"/>
      <c r="X15" s="35" t="s">
        <v>269</v>
      </c>
      <c r="Y15" s="35" t="s">
        <v>268</v>
      </c>
      <c r="Z15" s="35" t="s">
        <v>84</v>
      </c>
      <c r="AA15" s="35" t="s">
        <v>85</v>
      </c>
      <c r="AB15" s="35" t="s">
        <v>104</v>
      </c>
      <c r="AC15" s="35"/>
      <c r="AD15" s="35"/>
      <c r="AE15" s="35"/>
      <c r="AF15" s="22" t="s">
        <v>87</v>
      </c>
      <c r="AG15" s="22">
        <v>3.1043999999999999E-2</v>
      </c>
      <c r="AH15" s="22">
        <v>2.7453999999999999E-2</v>
      </c>
      <c r="AI15" s="22">
        <v>1.13076</v>
      </c>
      <c r="AJ15" s="22">
        <v>0.26050000000000001</v>
      </c>
      <c r="AY15" s="22" t="s">
        <v>86</v>
      </c>
      <c r="AZ15" s="22">
        <v>5.7189999999999998E-2</v>
      </c>
      <c r="BA15" s="22">
        <v>1.2733E-2</v>
      </c>
      <c r="BB15" s="22">
        <v>4.4915799999999999</v>
      </c>
      <c r="BC15" s="22">
        <v>0</v>
      </c>
      <c r="BF15" s="22" t="s">
        <v>125</v>
      </c>
      <c r="BG15" s="22">
        <v>1.3967E-2</v>
      </c>
      <c r="BH15" s="22">
        <v>8.0063999999999996E-2</v>
      </c>
      <c r="BI15" s="14">
        <v>6.9364999999999996E-2</v>
      </c>
      <c r="BJ15" s="1">
        <f t="shared" si="0"/>
        <v>0.15898646557948173</v>
      </c>
    </row>
    <row r="16" spans="1:65" x14ac:dyDescent="0.3">
      <c r="A16" s="393" t="s">
        <v>9</v>
      </c>
      <c r="B16" s="393" t="s">
        <v>10</v>
      </c>
      <c r="C16" s="393" t="s">
        <v>10</v>
      </c>
      <c r="D16" s="393" t="s">
        <v>11</v>
      </c>
      <c r="E16" s="393" t="s">
        <v>11</v>
      </c>
      <c r="F16" s="393" t="s">
        <v>11</v>
      </c>
      <c r="G16" s="393" t="s">
        <v>11</v>
      </c>
      <c r="H16" s="393" t="s">
        <v>11</v>
      </c>
      <c r="I16" s="393"/>
      <c r="J16" s="393" t="s">
        <v>11</v>
      </c>
      <c r="K16" s="28"/>
      <c r="L16" s="28"/>
      <c r="M16" s="28"/>
      <c r="T16" s="1"/>
      <c r="U16" s="182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1"/>
      <c r="AG16" s="1"/>
      <c r="AH16" s="1"/>
      <c r="AI16" s="1"/>
      <c r="AJ16" s="1"/>
      <c r="AK16" s="1"/>
      <c r="AL16" s="1"/>
      <c r="AM16" s="1" t="s">
        <v>105</v>
      </c>
      <c r="AN16" s="1">
        <v>0.47876800000000003</v>
      </c>
      <c r="AO16" s="1">
        <v>5.373E-2</v>
      </c>
      <c r="AP16" s="1">
        <v>8.9106290000000001</v>
      </c>
      <c r="AQ16" s="1">
        <v>0</v>
      </c>
      <c r="AS16" s="1" t="s">
        <v>105</v>
      </c>
      <c r="AT16" s="1">
        <v>0.42690600000000001</v>
      </c>
      <c r="AU16" s="1">
        <v>4.6574999999999998E-2</v>
      </c>
      <c r="AV16" s="1">
        <v>9.1659780000000008</v>
      </c>
      <c r="AW16" s="1">
        <v>0</v>
      </c>
      <c r="AY16" s="1" t="s">
        <v>119</v>
      </c>
      <c r="AZ16" s="1">
        <v>1.7874999999999999E-2</v>
      </c>
      <c r="BA16" s="1">
        <v>1.1734E-2</v>
      </c>
      <c r="BB16" s="1">
        <v>1.5233030000000001</v>
      </c>
      <c r="BC16" s="1">
        <v>0.13039999999999999</v>
      </c>
      <c r="BF16" s="1" t="s">
        <v>126</v>
      </c>
      <c r="BG16" s="1">
        <v>-1.0599000000000001E-2</v>
      </c>
      <c r="BH16" s="1">
        <v>-6.0891000000000001E-2</v>
      </c>
      <c r="BI16" s="14">
        <v>-5.0437000000000003E-2</v>
      </c>
      <c r="BJ16" s="1">
        <f t="shared" ref="BJ16:BJ21" si="1">BI16/$BJ$9</f>
        <v>-0.11560297505128408</v>
      </c>
      <c r="BL16" s="64" t="s">
        <v>78</v>
      </c>
    </row>
    <row r="17" spans="1:65" x14ac:dyDescent="0.3">
      <c r="A17" s="393" t="s">
        <v>12</v>
      </c>
      <c r="B17" s="393" t="s">
        <v>13</v>
      </c>
      <c r="C17" s="393" t="s">
        <v>13</v>
      </c>
      <c r="D17" s="393" t="s">
        <v>14</v>
      </c>
      <c r="E17" s="393" t="s">
        <v>15</v>
      </c>
      <c r="F17" s="393" t="s">
        <v>14</v>
      </c>
      <c r="G17" s="393" t="s">
        <v>14</v>
      </c>
      <c r="H17" s="393" t="s">
        <v>14</v>
      </c>
      <c r="I17" s="393" t="s">
        <v>448</v>
      </c>
      <c r="J17" s="393" t="s">
        <v>56</v>
      </c>
      <c r="K17" s="28"/>
      <c r="L17" s="28"/>
      <c r="M17" s="28"/>
      <c r="N17" s="1">
        <v>1</v>
      </c>
      <c r="O17" s="1">
        <v>2</v>
      </c>
      <c r="P17" s="1">
        <v>3</v>
      </c>
      <c r="Q17" s="1">
        <v>4</v>
      </c>
      <c r="R17" s="1">
        <v>5</v>
      </c>
      <c r="S17" s="1">
        <v>6</v>
      </c>
      <c r="T17" s="25" t="s">
        <v>78</v>
      </c>
      <c r="U17" s="182"/>
      <c r="V17" s="35"/>
      <c r="W17" s="35"/>
      <c r="X17" s="35" t="s">
        <v>105</v>
      </c>
      <c r="Y17" s="35">
        <v>0.39207500000000001</v>
      </c>
      <c r="Z17" s="35">
        <v>3.6333999999999998E-2</v>
      </c>
      <c r="AA17" s="35">
        <v>10.79073</v>
      </c>
      <c r="AB17" s="35">
        <v>0</v>
      </c>
      <c r="AC17" s="35"/>
      <c r="AD17" s="35"/>
      <c r="AE17" s="35"/>
      <c r="AF17" s="1" t="s">
        <v>88</v>
      </c>
      <c r="AG17" s="1">
        <v>0.78644899999999995</v>
      </c>
      <c r="AH17" s="1" t="s">
        <v>89</v>
      </c>
      <c r="AI17" s="1"/>
      <c r="AJ17" s="1">
        <v>5.4390000000000001E-2</v>
      </c>
      <c r="AK17" s="1"/>
      <c r="AL17" s="1"/>
      <c r="AM17" s="1" t="s">
        <v>86</v>
      </c>
      <c r="AN17" s="1">
        <v>3.6997000000000002E-2</v>
      </c>
      <c r="AO17" s="1">
        <v>6.0520000000000001E-3</v>
      </c>
      <c r="AP17" s="1">
        <v>6.1136879999999998</v>
      </c>
      <c r="AQ17" s="1">
        <v>0</v>
      </c>
      <c r="AS17" s="1" t="s">
        <v>86</v>
      </c>
      <c r="AT17" s="1">
        <v>3.8989999999999997E-2</v>
      </c>
      <c r="AU17" s="1">
        <v>6.0219999999999996E-3</v>
      </c>
      <c r="AV17" s="1">
        <v>6.4744919999999997</v>
      </c>
      <c r="AW17" s="1">
        <v>0</v>
      </c>
      <c r="AY17" s="1" t="s">
        <v>121</v>
      </c>
      <c r="AZ17" s="1">
        <v>1.8225000000000002E-2</v>
      </c>
      <c r="BA17" s="1">
        <v>1.2760000000000001E-2</v>
      </c>
      <c r="BB17" s="1">
        <v>1.428272</v>
      </c>
      <c r="BC17" s="1">
        <v>0.15590000000000001</v>
      </c>
      <c r="BF17" s="1" t="s">
        <v>286</v>
      </c>
      <c r="BG17" s="1">
        <v>1.4729999999999999E-3</v>
      </c>
      <c r="BH17" s="1">
        <v>8.4829999999999992E-3</v>
      </c>
      <c r="BI17" s="14">
        <v>6.3090000000000004E-3</v>
      </c>
      <c r="BJ17" s="1">
        <f t="shared" si="1"/>
        <v>1.4460399500338072E-2</v>
      </c>
      <c r="BL17" s="64" t="s">
        <v>78</v>
      </c>
      <c r="BM17" s="25" t="s">
        <v>78</v>
      </c>
    </row>
    <row r="18" spans="1:65" ht="28" x14ac:dyDescent="0.3">
      <c r="A18" s="393" t="s">
        <v>16</v>
      </c>
      <c r="B18" s="396" t="s">
        <v>479</v>
      </c>
      <c r="C18" s="396" t="s">
        <v>479</v>
      </c>
      <c r="D18" s="396" t="s">
        <v>480</v>
      </c>
      <c r="E18" s="396" t="s">
        <v>481</v>
      </c>
      <c r="F18" s="396" t="s">
        <v>480</v>
      </c>
      <c r="G18" s="396" t="s">
        <v>480</v>
      </c>
      <c r="H18" s="396" t="s">
        <v>480</v>
      </c>
      <c r="I18" s="396" t="s">
        <v>488</v>
      </c>
      <c r="J18" s="396" t="s">
        <v>480</v>
      </c>
      <c r="K18" s="29"/>
      <c r="L18" s="29"/>
      <c r="M18" s="29"/>
      <c r="N18" s="2" t="s">
        <v>17</v>
      </c>
      <c r="O18" s="2" t="s">
        <v>18</v>
      </c>
      <c r="P18" s="2" t="s">
        <v>19</v>
      </c>
      <c r="Q18" s="3" t="s">
        <v>20</v>
      </c>
      <c r="R18" s="2" t="s">
        <v>31</v>
      </c>
      <c r="S18" s="2" t="s">
        <v>21</v>
      </c>
      <c r="T18" s="336" t="s">
        <v>130</v>
      </c>
      <c r="U18" s="183" t="s">
        <v>130</v>
      </c>
      <c r="V18" s="35"/>
      <c r="W18" s="35"/>
      <c r="X18" s="35" t="s">
        <v>86</v>
      </c>
      <c r="Y18" s="35">
        <v>-8.3009999999999994E-3</v>
      </c>
      <c r="Z18" s="35">
        <v>6.1570000000000001E-3</v>
      </c>
      <c r="AA18" s="35">
        <v>-1.3481449999999999</v>
      </c>
      <c r="AB18" s="35">
        <v>0.18060000000000001</v>
      </c>
      <c r="AC18" s="35"/>
      <c r="AD18" s="35"/>
      <c r="AE18" s="35"/>
      <c r="AF18" s="1" t="s">
        <v>90</v>
      </c>
      <c r="AG18" s="1">
        <v>0.77540299999999995</v>
      </c>
      <c r="AH18" s="1" t="s">
        <v>91</v>
      </c>
      <c r="AI18" s="1"/>
      <c r="AJ18" s="1">
        <v>0.63704799999999995</v>
      </c>
      <c r="AK18" s="1"/>
      <c r="AL18" s="1"/>
      <c r="AM18" s="1" t="s">
        <v>119</v>
      </c>
      <c r="AN18" s="1">
        <v>2.5072000000000001E-2</v>
      </c>
      <c r="AO18" s="1">
        <v>5.2589999999999998E-3</v>
      </c>
      <c r="AP18" s="1">
        <v>4.7676780000000001</v>
      </c>
      <c r="AQ18" s="1">
        <v>0</v>
      </c>
      <c r="AS18" s="1" t="s">
        <v>119</v>
      </c>
      <c r="AT18" s="1">
        <v>2.1344999999999999E-2</v>
      </c>
      <c r="AU18" s="1">
        <v>5.2440000000000004E-3</v>
      </c>
      <c r="AV18" s="1">
        <v>4.0704079999999996</v>
      </c>
      <c r="AW18" s="1">
        <v>1E-4</v>
      </c>
      <c r="AY18" s="1" t="s">
        <v>123</v>
      </c>
      <c r="AZ18" s="1">
        <v>1.8581E-2</v>
      </c>
      <c r="BA18" s="1">
        <v>1.3958E-2</v>
      </c>
      <c r="BB18" s="1">
        <v>1.331159</v>
      </c>
      <c r="BC18" s="1">
        <v>0.1857</v>
      </c>
      <c r="BF18" s="1" t="s">
        <v>287</v>
      </c>
      <c r="BG18" s="1">
        <v>-1.2396000000000001E-2</v>
      </c>
      <c r="BH18" s="1">
        <v>-7.1667999999999996E-2</v>
      </c>
      <c r="BI18" s="14">
        <v>-4.8177999999999999E-2</v>
      </c>
      <c r="BJ18" s="1">
        <f t="shared" si="1"/>
        <v>-0.11042528564388771</v>
      </c>
      <c r="BL18" s="64" t="s">
        <v>78</v>
      </c>
    </row>
    <row r="19" spans="1:65" ht="14.25" customHeight="1" x14ac:dyDescent="0.3">
      <c r="A19" s="18">
        <v>41608</v>
      </c>
      <c r="B19" s="16">
        <v>-0.03</v>
      </c>
      <c r="C19" s="16">
        <v>-1.42</v>
      </c>
      <c r="D19" s="16">
        <v>8078</v>
      </c>
      <c r="E19" s="16">
        <v>567.74285714285713</v>
      </c>
      <c r="F19" s="16">
        <v>3625</v>
      </c>
      <c r="G19" s="16">
        <v>52083.5</v>
      </c>
      <c r="H19" s="16">
        <v>15523</v>
      </c>
      <c r="I19" s="16">
        <v>5433.5714285714284</v>
      </c>
      <c r="J19" s="16">
        <v>561.25</v>
      </c>
      <c r="K19" s="16">
        <f>E19</f>
        <v>567.74285714285713</v>
      </c>
      <c r="L19" s="16">
        <f>J19-K19</f>
        <v>-6.4928571428571331</v>
      </c>
      <c r="M19" s="16"/>
      <c r="T19" s="1"/>
      <c r="U19" s="182"/>
      <c r="V19" s="35"/>
      <c r="W19" s="35"/>
      <c r="X19" s="35" t="s">
        <v>106</v>
      </c>
      <c r="Y19" s="35">
        <v>3.9329000000000003E-2</v>
      </c>
      <c r="Z19" s="35">
        <v>6.0689999999999997E-3</v>
      </c>
      <c r="AA19" s="35">
        <v>6.4807110000000003</v>
      </c>
      <c r="AB19" s="35">
        <v>0</v>
      </c>
      <c r="AC19" s="35"/>
      <c r="AD19" s="35"/>
      <c r="AE19" s="35"/>
      <c r="AF19" s="1" t="s">
        <v>92</v>
      </c>
      <c r="AG19" s="1">
        <v>0.30190800000000001</v>
      </c>
      <c r="AH19" s="1" t="s">
        <v>93</v>
      </c>
      <c r="AI19" s="1"/>
      <c r="AJ19" s="1">
        <v>0.49783500000000003</v>
      </c>
      <c r="AK19" s="1"/>
      <c r="AL19" s="1"/>
      <c r="AM19" s="1" t="s">
        <v>121</v>
      </c>
      <c r="AN19" s="1">
        <v>4.9052999999999999E-2</v>
      </c>
      <c r="AO19" s="1">
        <v>5.666E-3</v>
      </c>
      <c r="AP19" s="1">
        <v>8.6571630000000006</v>
      </c>
      <c r="AQ19" s="1">
        <v>0</v>
      </c>
      <c r="AS19" s="1" t="s">
        <v>121</v>
      </c>
      <c r="AT19" s="1">
        <v>4.8251000000000002E-2</v>
      </c>
      <c r="AU19" s="1">
        <v>5.6379999999999998E-3</v>
      </c>
      <c r="AV19" s="1">
        <v>8.5580960000000008</v>
      </c>
      <c r="AW19" s="1">
        <v>0</v>
      </c>
      <c r="AY19" s="1" t="s">
        <v>124</v>
      </c>
      <c r="AZ19" s="1">
        <v>-3.8389E-2</v>
      </c>
      <c r="BA19" s="1">
        <v>1.2729000000000001E-2</v>
      </c>
      <c r="BB19" s="1">
        <v>-3.01573</v>
      </c>
      <c r="BC19" s="1">
        <v>3.0999999999999999E-3</v>
      </c>
      <c r="BF19" s="1" t="s">
        <v>127</v>
      </c>
      <c r="BG19" s="1">
        <v>2.7326E-2</v>
      </c>
      <c r="BH19" s="1">
        <v>0.18832199999999999</v>
      </c>
      <c r="BI19" s="14">
        <v>1.3743E-2</v>
      </c>
      <c r="BJ19" s="1">
        <f t="shared" si="1"/>
        <v>3.1499329582048839E-2</v>
      </c>
      <c r="BL19" s="64" t="s">
        <v>78</v>
      </c>
    </row>
    <row r="20" spans="1:65" x14ac:dyDescent="0.3">
      <c r="A20" s="18">
        <v>41639</v>
      </c>
      <c r="B20" s="16">
        <v>0.01</v>
      </c>
      <c r="C20" s="16">
        <v>-1.36</v>
      </c>
      <c r="D20" s="16">
        <v>8241.5</v>
      </c>
      <c r="E20" s="16">
        <v>584.4818181818182</v>
      </c>
      <c r="F20" s="16">
        <v>3606</v>
      </c>
      <c r="G20" s="16">
        <v>52709.5</v>
      </c>
      <c r="H20" s="16">
        <v>15325</v>
      </c>
      <c r="I20" s="16">
        <v>5521.681818181818</v>
      </c>
      <c r="J20" s="16">
        <v>616.25</v>
      </c>
      <c r="K20" s="16">
        <f t="shared" ref="K20:K83" si="2">E20</f>
        <v>584.4818181818182</v>
      </c>
      <c r="L20" s="16">
        <f t="shared" ref="L20:L83" si="3">J20-K20</f>
        <v>31.768181818181802</v>
      </c>
      <c r="M20" s="16"/>
      <c r="N20" s="8">
        <f t="shared" ref="N20:N51" si="4">D20/D19*100-100</f>
        <v>2.0240158455063124</v>
      </c>
      <c r="O20" s="8">
        <f>J20/J19*100-100</f>
        <v>9.7995545657015555</v>
      </c>
      <c r="P20" s="8">
        <f t="shared" ref="P20:P51" si="5">F20/F19*100-100</f>
        <v>-0.52413793103448825</v>
      </c>
      <c r="Q20" s="8">
        <f t="shared" ref="Q20:Q51" si="6">G20/G19*100-100</f>
        <v>1.2019161538683107</v>
      </c>
      <c r="R20" s="8">
        <f t="shared" ref="R20:R51" si="7">H20/H19*100-100</f>
        <v>-1.2755266378921561</v>
      </c>
      <c r="S20" s="8">
        <f t="shared" ref="S20:S51" si="8">I20/I19*100-100</f>
        <v>1.6215925523142687</v>
      </c>
      <c r="T20" s="21" t="e">
        <f t="shared" ref="T20:T51" si="9">B19*$Y$17+N20*$Y$18+N19*$Y$19+O20*$Y$20+O19*$Y$21+P20*$Y$22+P19*$Y$23+Q20*$Y$24+R20*$Y$25+R19*$Y$26+R18*$Y$27+S20*$Y$28+S19*$Y$29+S18*$Y$30+$Y$31</f>
        <v>#VALUE!</v>
      </c>
      <c r="U20" s="182"/>
      <c r="V20" s="35"/>
      <c r="W20" s="35"/>
      <c r="X20" s="35" t="s">
        <v>119</v>
      </c>
      <c r="Y20" s="35">
        <v>-5.3480000000000003E-3</v>
      </c>
      <c r="Z20" s="35">
        <v>6.2129999999999998E-3</v>
      </c>
      <c r="AA20" s="35">
        <v>-0.86077599999999999</v>
      </c>
      <c r="AB20" s="35">
        <v>0.39140000000000003</v>
      </c>
      <c r="AC20" s="35"/>
      <c r="AD20" s="35"/>
      <c r="AE20" s="35"/>
      <c r="AF20" s="1" t="s">
        <v>94</v>
      </c>
      <c r="AG20" s="1">
        <v>10.57319</v>
      </c>
      <c r="AH20" s="1" t="s">
        <v>95</v>
      </c>
      <c r="AI20" s="1"/>
      <c r="AJ20" s="1">
        <v>0.65787799999999996</v>
      </c>
      <c r="AK20" s="1"/>
      <c r="AL20" s="1"/>
      <c r="AM20" s="1" t="s">
        <v>123</v>
      </c>
      <c r="AN20" s="1">
        <v>9.0530000000000003E-3</v>
      </c>
      <c r="AO20" s="1">
        <v>6.332E-3</v>
      </c>
      <c r="AP20" s="1">
        <v>1.42981</v>
      </c>
      <c r="AQ20" s="1">
        <v>0.15570000000000001</v>
      </c>
      <c r="AS20" s="1" t="s">
        <v>123</v>
      </c>
      <c r="AT20" s="1">
        <v>8.071E-3</v>
      </c>
      <c r="AU20" s="1">
        <v>6.0179999999999999E-3</v>
      </c>
      <c r="AV20" s="1">
        <v>1.3412759999999999</v>
      </c>
      <c r="AW20" s="1">
        <v>0.1825</v>
      </c>
      <c r="AY20" s="1" t="s">
        <v>127</v>
      </c>
      <c r="AZ20" s="1">
        <v>-4.9969999999999997E-3</v>
      </c>
      <c r="BA20" s="1">
        <v>1.2598E-2</v>
      </c>
      <c r="BB20" s="1">
        <v>-0.396646</v>
      </c>
      <c r="BC20" s="1">
        <v>0.69230000000000003</v>
      </c>
      <c r="BF20" s="1" t="s">
        <v>128</v>
      </c>
      <c r="BG20" s="1">
        <v>9.9799999999999993E-3</v>
      </c>
      <c r="BH20" s="1">
        <v>6.8751000000000007E-2</v>
      </c>
      <c r="BI20" s="14">
        <v>3.748E-3</v>
      </c>
      <c r="BJ20" s="1">
        <f t="shared" si="1"/>
        <v>8.5905178835420978E-3</v>
      </c>
      <c r="BL20" s="64" t="s">
        <v>78</v>
      </c>
    </row>
    <row r="21" spans="1:65" s="48" customFormat="1" x14ac:dyDescent="0.3">
      <c r="A21" s="44">
        <v>41670</v>
      </c>
      <c r="B21" s="45">
        <v>-0.05</v>
      </c>
      <c r="C21" s="45">
        <v>-1.64</v>
      </c>
      <c r="D21" s="45">
        <v>8076</v>
      </c>
      <c r="E21" s="45">
        <v>554.4</v>
      </c>
      <c r="F21" s="45">
        <v>3518</v>
      </c>
      <c r="G21" s="45">
        <v>52583.5</v>
      </c>
      <c r="H21" s="45">
        <v>14789</v>
      </c>
      <c r="I21" s="45">
        <v>5360.772727272727</v>
      </c>
      <c r="J21" s="45">
        <v>596.25</v>
      </c>
      <c r="K21" s="45">
        <f t="shared" si="2"/>
        <v>554.4</v>
      </c>
      <c r="L21" s="45">
        <f t="shared" si="3"/>
        <v>41.850000000000023</v>
      </c>
      <c r="M21" s="16"/>
      <c r="N21" s="46">
        <f t="shared" si="4"/>
        <v>-2.0081295880604273</v>
      </c>
      <c r="O21" s="46">
        <f t="shared" ref="O21:O84" si="10">J21/J20*100-100</f>
        <v>-3.2454361054766707</v>
      </c>
      <c r="P21" s="46">
        <f t="shared" si="5"/>
        <v>-2.4403771491957826</v>
      </c>
      <c r="Q21" s="46">
        <f t="shared" si="6"/>
        <v>-0.23904609226040918</v>
      </c>
      <c r="R21" s="46">
        <f t="shared" si="7"/>
        <v>-3.4975530179445258</v>
      </c>
      <c r="S21" s="46">
        <f t="shared" si="8"/>
        <v>-2.9141318932802136</v>
      </c>
      <c r="T21" s="47">
        <f t="shared" si="9"/>
        <v>0.39484565656776799</v>
      </c>
      <c r="U21" s="184"/>
      <c r="V21" s="49"/>
      <c r="W21" s="49"/>
      <c r="X21" s="49" t="s">
        <v>120</v>
      </c>
      <c r="Y21" s="49">
        <v>2.0725E-2</v>
      </c>
      <c r="Z21" s="49">
        <v>6.0159999999999996E-3</v>
      </c>
      <c r="AA21" s="49">
        <v>3.4447549999999998</v>
      </c>
      <c r="AB21" s="49">
        <v>8.0000000000000004E-4</v>
      </c>
      <c r="AC21" s="49"/>
      <c r="AD21" s="49"/>
      <c r="AE21" s="49"/>
      <c r="AF21" s="48" t="s">
        <v>96</v>
      </c>
      <c r="AG21" s="48">
        <v>-23.616869999999999</v>
      </c>
      <c r="AH21" s="48" t="s">
        <v>97</v>
      </c>
      <c r="AJ21" s="48">
        <v>0.56284400000000001</v>
      </c>
      <c r="AM21" s="48" t="s">
        <v>124</v>
      </c>
      <c r="AN21" s="48">
        <v>1.4267E-2</v>
      </c>
      <c r="AO21" s="48">
        <v>5.8469999999999998E-3</v>
      </c>
      <c r="AP21" s="48">
        <v>2.4400010000000001</v>
      </c>
      <c r="AQ21" s="48">
        <v>1.6299999999999999E-2</v>
      </c>
      <c r="AS21" s="48" t="s">
        <v>124</v>
      </c>
      <c r="AT21" s="48">
        <v>1.4435999999999999E-2</v>
      </c>
      <c r="AU21" s="48">
        <v>5.7270000000000003E-3</v>
      </c>
      <c r="AV21" s="48">
        <v>2.5206149999999998</v>
      </c>
      <c r="AW21" s="48">
        <v>1.3100000000000001E-2</v>
      </c>
      <c r="BF21" s="48" t="s">
        <v>129</v>
      </c>
      <c r="BG21" s="48">
        <v>-1.0153000000000001E-2</v>
      </c>
      <c r="BH21" s="48">
        <v>-7.0111999999999994E-2</v>
      </c>
      <c r="BI21" s="14">
        <v>8.0800000000000002E-4</v>
      </c>
      <c r="BJ21" s="1">
        <f t="shared" si="1"/>
        <v>1.8519579642214553E-3</v>
      </c>
      <c r="BK21" s="1"/>
      <c r="BL21" s="64" t="s">
        <v>78</v>
      </c>
    </row>
    <row r="22" spans="1:65" x14ac:dyDescent="0.3">
      <c r="A22" s="18">
        <v>41698</v>
      </c>
      <c r="B22" s="16">
        <v>-0.2</v>
      </c>
      <c r="C22" s="16">
        <v>-2</v>
      </c>
      <c r="D22" s="16">
        <v>8046.5</v>
      </c>
      <c r="E22" s="16">
        <v>533.5</v>
      </c>
      <c r="F22" s="16">
        <v>3475</v>
      </c>
      <c r="G22" s="16">
        <v>51239</v>
      </c>
      <c r="H22" s="16">
        <v>14416</v>
      </c>
      <c r="I22" s="16">
        <v>5189.8823529411766</v>
      </c>
      <c r="J22" s="16">
        <v>561.66666666666663</v>
      </c>
      <c r="K22" s="16">
        <f t="shared" si="2"/>
        <v>533.5</v>
      </c>
      <c r="L22" s="16">
        <f t="shared" si="3"/>
        <v>28.166666666666629</v>
      </c>
      <c r="M22" s="16"/>
      <c r="N22" s="8">
        <f t="shared" si="4"/>
        <v>-0.36527984150569637</v>
      </c>
      <c r="O22" s="8">
        <f t="shared" si="10"/>
        <v>-5.8001397624039157</v>
      </c>
      <c r="P22" s="8">
        <f t="shared" si="5"/>
        <v>-1.2222853894258208</v>
      </c>
      <c r="Q22" s="8">
        <f t="shared" si="6"/>
        <v>-2.5568857151007478</v>
      </c>
      <c r="R22" s="8">
        <f t="shared" si="7"/>
        <v>-2.5221448373791304</v>
      </c>
      <c r="S22" s="8">
        <f t="shared" si="8"/>
        <v>-3.1877936824695468</v>
      </c>
      <c r="T22" s="21">
        <f t="shared" si="9"/>
        <v>-0.39496289207669588</v>
      </c>
      <c r="U22" s="182"/>
      <c r="V22" s="35"/>
      <c r="W22" s="35"/>
      <c r="X22" s="35" t="s">
        <v>121</v>
      </c>
      <c r="Y22" s="35">
        <v>-1.2681E-2</v>
      </c>
      <c r="Z22" s="35">
        <v>5.8399999999999997E-3</v>
      </c>
      <c r="AA22" s="35">
        <v>-2.171395</v>
      </c>
      <c r="AB22" s="35">
        <v>3.2199999999999999E-2</v>
      </c>
      <c r="AC22" s="35"/>
      <c r="AD22" s="35"/>
      <c r="AE22" s="35"/>
      <c r="AF22" s="1" t="s">
        <v>98</v>
      </c>
      <c r="AG22" s="1">
        <v>71.199150000000003</v>
      </c>
      <c r="AH22" s="1" t="s">
        <v>99</v>
      </c>
      <c r="AI22" s="1"/>
      <c r="AJ22" s="1">
        <v>1.2097990000000001</v>
      </c>
      <c r="AK22" s="1"/>
      <c r="AL22" s="1"/>
      <c r="AM22" s="1" t="s">
        <v>125</v>
      </c>
      <c r="AN22" s="1">
        <v>1.4104999999999999E-2</v>
      </c>
      <c r="AO22" s="1">
        <v>5.633E-3</v>
      </c>
      <c r="AP22" s="1">
        <v>2.5039310000000001</v>
      </c>
      <c r="AQ22" s="1">
        <v>1.38E-2</v>
      </c>
      <c r="AS22" s="1" t="s">
        <v>125</v>
      </c>
      <c r="AT22" s="1">
        <v>1.7891000000000001E-2</v>
      </c>
      <c r="AU22" s="1">
        <v>5.3119999999999999E-3</v>
      </c>
      <c r="AV22" s="1">
        <v>3.3678430000000001</v>
      </c>
      <c r="AW22" s="1">
        <v>1E-3</v>
      </c>
      <c r="AY22" s="1" t="s">
        <v>88</v>
      </c>
      <c r="AZ22" s="1">
        <v>0.62009700000000001</v>
      </c>
      <c r="BA22" s="1" t="s">
        <v>89</v>
      </c>
      <c r="BC22" s="1">
        <v>5.1999999999999998E-2</v>
      </c>
      <c r="BF22" s="1" t="s">
        <v>87</v>
      </c>
      <c r="BG22" s="1">
        <v>6.0489999999999997E-3</v>
      </c>
      <c r="BH22" s="1" t="s">
        <v>294</v>
      </c>
      <c r="BI22" s="14">
        <v>9.6112000000000003E-2</v>
      </c>
      <c r="BJ22" s="25" t="s">
        <v>78</v>
      </c>
      <c r="BK22" s="25"/>
      <c r="BL22" s="64" t="s">
        <v>78</v>
      </c>
    </row>
    <row r="23" spans="1:65" x14ac:dyDescent="0.3">
      <c r="A23" s="18">
        <v>41729</v>
      </c>
      <c r="B23" s="16">
        <v>-0.3</v>
      </c>
      <c r="C23" s="16">
        <v>-2.3018999999999998</v>
      </c>
      <c r="D23" s="16">
        <v>7997.5</v>
      </c>
      <c r="E23" s="16">
        <v>524.6</v>
      </c>
      <c r="F23" s="16">
        <v>3415</v>
      </c>
      <c r="G23" s="16">
        <v>48696.5</v>
      </c>
      <c r="H23" s="16">
        <v>14021</v>
      </c>
      <c r="I23" s="16">
        <v>5016.0476190476193</v>
      </c>
      <c r="J23" s="16">
        <v>535</v>
      </c>
      <c r="K23" s="16">
        <f t="shared" si="2"/>
        <v>524.6</v>
      </c>
      <c r="L23" s="16">
        <f t="shared" si="3"/>
        <v>10.399999999999977</v>
      </c>
      <c r="M23" s="16"/>
      <c r="N23" s="8">
        <f t="shared" si="4"/>
        <v>-0.60896041757285957</v>
      </c>
      <c r="O23" s="8">
        <f t="shared" si="10"/>
        <v>-4.7477744807121667</v>
      </c>
      <c r="P23" s="8">
        <f t="shared" si="5"/>
        <v>-1.7266187050359747</v>
      </c>
      <c r="Q23" s="8">
        <f t="shared" si="6"/>
        <v>-4.9620406331114992</v>
      </c>
      <c r="R23" s="8">
        <f t="shared" si="7"/>
        <v>-2.7400110987791351</v>
      </c>
      <c r="S23" s="8">
        <f t="shared" si="8"/>
        <v>-3.3494927644177324</v>
      </c>
      <c r="T23" s="21">
        <f t="shared" si="9"/>
        <v>-0.4557469808651663</v>
      </c>
      <c r="U23" s="182"/>
      <c r="V23" s="35"/>
      <c r="W23" s="35"/>
      <c r="X23" s="35" t="s">
        <v>122</v>
      </c>
      <c r="Y23" s="35">
        <v>5.3594999999999997E-2</v>
      </c>
      <c r="Z23" s="35">
        <v>5.463E-3</v>
      </c>
      <c r="AA23" s="35">
        <v>9.8111329999999999</v>
      </c>
      <c r="AB23" s="35">
        <v>0</v>
      </c>
      <c r="AC23" s="35"/>
      <c r="AD23" s="35"/>
      <c r="AE23" s="35"/>
      <c r="AF23" s="1" t="s">
        <v>100</v>
      </c>
      <c r="AG23" s="1">
        <v>0</v>
      </c>
      <c r="AH23" s="1"/>
      <c r="AI23" s="1"/>
      <c r="AJ23" s="1"/>
      <c r="AK23" s="1"/>
      <c r="AL23" s="1"/>
      <c r="AM23" s="1" t="s">
        <v>126</v>
      </c>
      <c r="AN23" s="1">
        <v>-1.0477E-2</v>
      </c>
      <c r="AO23" s="1">
        <v>5.7679999999999997E-3</v>
      </c>
      <c r="AP23" s="1">
        <v>-1.816422</v>
      </c>
      <c r="AQ23" s="1">
        <v>7.2099999999999997E-2</v>
      </c>
      <c r="AS23" s="1" t="s">
        <v>127</v>
      </c>
      <c r="AT23" s="1">
        <v>2.6422999999999999E-2</v>
      </c>
      <c r="AU23" s="1">
        <v>5.5519999999999996E-3</v>
      </c>
      <c r="AV23" s="1">
        <v>4.7596290000000003</v>
      </c>
      <c r="AW23" s="1">
        <v>0</v>
      </c>
      <c r="AY23" s="1" t="s">
        <v>90</v>
      </c>
      <c r="AZ23" s="1">
        <v>0.60077999999999998</v>
      </c>
      <c r="BA23" s="1" t="s">
        <v>91</v>
      </c>
      <c r="BC23" s="1">
        <v>0.63231000000000004</v>
      </c>
      <c r="BL23" s="64" t="s">
        <v>78</v>
      </c>
    </row>
    <row r="24" spans="1:65" x14ac:dyDescent="0.3">
      <c r="A24" s="18">
        <v>41759</v>
      </c>
      <c r="B24" s="16">
        <v>-0.24740000000000001</v>
      </c>
      <c r="C24" s="16">
        <v>-2.0042</v>
      </c>
      <c r="D24" s="16">
        <v>7945</v>
      </c>
      <c r="E24" s="16">
        <v>526.18095238095236</v>
      </c>
      <c r="F24" s="16">
        <v>3442.5</v>
      </c>
      <c r="G24" s="16">
        <v>49457.5</v>
      </c>
      <c r="H24" s="16">
        <v>14286</v>
      </c>
      <c r="I24" s="16">
        <v>5046.4761904761908</v>
      </c>
      <c r="J24" s="16">
        <v>530</v>
      </c>
      <c r="K24" s="16">
        <f t="shared" si="2"/>
        <v>526.18095238095236</v>
      </c>
      <c r="L24" s="16">
        <f t="shared" si="3"/>
        <v>3.8190476190476375</v>
      </c>
      <c r="M24" s="16"/>
      <c r="N24" s="8">
        <f t="shared" si="4"/>
        <v>-0.65645514223194823</v>
      </c>
      <c r="O24" s="8">
        <f t="shared" si="10"/>
        <v>-0.93457943925233167</v>
      </c>
      <c r="P24" s="8">
        <f t="shared" si="5"/>
        <v>0.80527086383601443</v>
      </c>
      <c r="Q24" s="8">
        <f t="shared" si="6"/>
        <v>1.5627406487119089</v>
      </c>
      <c r="R24" s="8">
        <f t="shared" si="7"/>
        <v>1.8900221096926089</v>
      </c>
      <c r="S24" s="8">
        <f t="shared" si="8"/>
        <v>0.60662445294626366</v>
      </c>
      <c r="T24" s="21">
        <f t="shared" si="9"/>
        <v>-0.55621472933739446</v>
      </c>
      <c r="U24" s="182"/>
      <c r="V24" s="35"/>
      <c r="W24" s="35"/>
      <c r="X24" s="35" t="s">
        <v>123</v>
      </c>
      <c r="Y24" s="35">
        <v>6.7999999999999996E-3</v>
      </c>
      <c r="Z24" s="35">
        <v>6.4819999999999999E-3</v>
      </c>
      <c r="AA24" s="35">
        <v>1.0490159999999999</v>
      </c>
      <c r="AB24" s="35">
        <v>0.29659999999999997</v>
      </c>
      <c r="AC24" s="35"/>
      <c r="AD24" s="35"/>
      <c r="AE24" s="35"/>
      <c r="AF24" s="1"/>
      <c r="AG24" s="1"/>
      <c r="AH24" s="1"/>
      <c r="AI24" s="1"/>
      <c r="AJ24" s="1"/>
      <c r="AK24" s="1"/>
      <c r="AL24" s="1"/>
      <c r="AM24" s="1" t="s">
        <v>286</v>
      </c>
      <c r="AN24" s="1">
        <v>1.5889999999999999E-3</v>
      </c>
      <c r="AO24" s="1">
        <v>5.0130000000000001E-3</v>
      </c>
      <c r="AP24" s="1">
        <v>0.31708799999999998</v>
      </c>
      <c r="AQ24" s="1">
        <v>0.75180000000000002</v>
      </c>
      <c r="AS24" s="1" t="s">
        <v>128</v>
      </c>
      <c r="AT24" s="1">
        <v>8.4670000000000006E-3</v>
      </c>
      <c r="AU24" s="1">
        <v>5.7070000000000003E-3</v>
      </c>
      <c r="AV24" s="1">
        <v>1.4837100000000001</v>
      </c>
      <c r="AW24" s="1">
        <v>0.1406</v>
      </c>
      <c r="AY24" s="1" t="s">
        <v>92</v>
      </c>
      <c r="AZ24" s="1">
        <v>0.39951799999999998</v>
      </c>
      <c r="BA24" s="1" t="s">
        <v>93</v>
      </c>
      <c r="BC24" s="1">
        <v>1.0572539999999999</v>
      </c>
      <c r="BL24" s="64" t="s">
        <v>78</v>
      </c>
    </row>
    <row r="25" spans="1:65" x14ac:dyDescent="0.3">
      <c r="A25" s="18">
        <v>41790</v>
      </c>
      <c r="B25" s="16">
        <v>-5.5100000000000003E-2</v>
      </c>
      <c r="C25" s="16">
        <v>-1.4463999999999999</v>
      </c>
      <c r="D25" s="16">
        <v>7972</v>
      </c>
      <c r="E25" s="16">
        <v>536.92999999999995</v>
      </c>
      <c r="F25" s="16">
        <v>3408</v>
      </c>
      <c r="G25" s="16">
        <v>51175</v>
      </c>
      <c r="H25" s="16">
        <v>14261</v>
      </c>
      <c r="I25" s="16">
        <v>5018.5238095238092</v>
      </c>
      <c r="J25" s="16">
        <v>533.75</v>
      </c>
      <c r="K25" s="16">
        <f t="shared" si="2"/>
        <v>536.92999999999995</v>
      </c>
      <c r="L25" s="16">
        <f t="shared" si="3"/>
        <v>-3.17999999999995</v>
      </c>
      <c r="M25" s="16"/>
      <c r="N25" s="8">
        <f t="shared" si="4"/>
        <v>0.33983637507866149</v>
      </c>
      <c r="O25" s="8">
        <f t="shared" si="10"/>
        <v>0.70754716981132049</v>
      </c>
      <c r="P25" s="8">
        <f t="shared" si="5"/>
        <v>-1.0021786492374787</v>
      </c>
      <c r="Q25" s="8">
        <f t="shared" si="6"/>
        <v>3.4726785624020522</v>
      </c>
      <c r="R25" s="8">
        <f t="shared" si="7"/>
        <v>-0.17499650006999445</v>
      </c>
      <c r="S25" s="8">
        <f t="shared" si="8"/>
        <v>-0.55389899599910564</v>
      </c>
      <c r="T25" s="21">
        <f t="shared" si="9"/>
        <v>-6.553198107004185E-2</v>
      </c>
      <c r="U25" s="182"/>
      <c r="V25" s="35"/>
      <c r="W25" s="35"/>
      <c r="X25" s="35" t="s">
        <v>124</v>
      </c>
      <c r="Y25" s="35">
        <v>-1.1298000000000001E-2</v>
      </c>
      <c r="Z25" s="35">
        <v>6.0039999999999998E-3</v>
      </c>
      <c r="AA25" s="35">
        <v>-1.8816409999999999</v>
      </c>
      <c r="AB25" s="35">
        <v>6.2700000000000006E-2</v>
      </c>
      <c r="AC25" s="35"/>
      <c r="AD25" s="35"/>
      <c r="AE25" s="35"/>
      <c r="AF25" s="1"/>
      <c r="AG25" s="1"/>
      <c r="AH25" s="1"/>
      <c r="AI25" s="1"/>
      <c r="AJ25" s="1"/>
      <c r="AK25" s="1"/>
      <c r="AL25" s="1"/>
      <c r="AM25" s="1" t="s">
        <v>287</v>
      </c>
      <c r="AN25" s="1">
        <v>-1.2260999999999999E-2</v>
      </c>
      <c r="AO25" s="1">
        <v>4.8979999999999996E-3</v>
      </c>
      <c r="AP25" s="1">
        <v>-2.5033370000000001</v>
      </c>
      <c r="AQ25" s="1">
        <v>1.38E-2</v>
      </c>
      <c r="AS25" s="1" t="s">
        <v>129</v>
      </c>
      <c r="AT25" s="1">
        <v>-8.8859999999999998E-3</v>
      </c>
      <c r="AU25" s="1">
        <v>5.2350000000000001E-3</v>
      </c>
      <c r="AV25" s="1">
        <v>-1.697581</v>
      </c>
      <c r="AW25" s="1">
        <v>9.2299999999999993E-2</v>
      </c>
      <c r="AY25" s="1" t="s">
        <v>94</v>
      </c>
      <c r="AZ25" s="1">
        <v>18.834510000000002</v>
      </c>
      <c r="BA25" s="1" t="s">
        <v>95</v>
      </c>
      <c r="BC25" s="1">
        <v>1.2156400000000001</v>
      </c>
    </row>
    <row r="26" spans="1:65" x14ac:dyDescent="0.3">
      <c r="A26" s="18">
        <v>41820</v>
      </c>
      <c r="B26" s="16">
        <v>-0.21379999999999999</v>
      </c>
      <c r="C26" s="16">
        <v>-1.1092</v>
      </c>
      <c r="D26" s="16">
        <v>8060</v>
      </c>
      <c r="E26" s="16">
        <v>544.54999999999995</v>
      </c>
      <c r="F26" s="16">
        <v>3322</v>
      </c>
      <c r="G26" s="16">
        <v>50726</v>
      </c>
      <c r="H26" s="16">
        <v>14235</v>
      </c>
      <c r="I26" s="16">
        <v>5206.05</v>
      </c>
      <c r="J26" s="16">
        <v>527.5</v>
      </c>
      <c r="K26" s="16">
        <f t="shared" si="2"/>
        <v>544.54999999999995</v>
      </c>
      <c r="L26" s="16">
        <f t="shared" si="3"/>
        <v>-17.049999999999955</v>
      </c>
      <c r="M26" s="16"/>
      <c r="N26" s="8">
        <f t="shared" si="4"/>
        <v>1.1038635223281403</v>
      </c>
      <c r="O26" s="8">
        <f t="shared" si="10"/>
        <v>-1.1709601873536286</v>
      </c>
      <c r="P26" s="8">
        <f t="shared" si="5"/>
        <v>-2.5234741784037453</v>
      </c>
      <c r="Q26" s="8">
        <f t="shared" si="6"/>
        <v>-0.87738153395213203</v>
      </c>
      <c r="R26" s="8">
        <f t="shared" si="7"/>
        <v>-0.18231540565177795</v>
      </c>
      <c r="S26" s="8">
        <f t="shared" si="8"/>
        <v>3.7366802987029075</v>
      </c>
      <c r="T26" s="21">
        <f t="shared" si="9"/>
        <v>2.3922978025446327E-2</v>
      </c>
      <c r="U26" s="182"/>
      <c r="V26" s="35"/>
      <c r="W26" s="35"/>
      <c r="X26" s="35" t="s">
        <v>125</v>
      </c>
      <c r="Y26" s="35">
        <v>2.2329000000000002E-2</v>
      </c>
      <c r="Z26" s="35">
        <v>5.4200000000000003E-3</v>
      </c>
      <c r="AA26" s="35">
        <v>4.1195940000000002</v>
      </c>
      <c r="AB26" s="35">
        <v>1E-4</v>
      </c>
      <c r="AC26" s="35"/>
      <c r="AD26" s="35"/>
      <c r="AE26" s="35"/>
      <c r="AF26" s="1"/>
      <c r="AG26" s="1"/>
      <c r="AH26" s="1"/>
      <c r="AI26" s="1"/>
      <c r="AJ26" s="1"/>
      <c r="AK26" s="1"/>
      <c r="AL26" s="1"/>
      <c r="AM26" s="1" t="s">
        <v>127</v>
      </c>
      <c r="AN26" s="1">
        <v>2.7132E-2</v>
      </c>
      <c r="AO26" s="1">
        <v>5.5719999999999997E-3</v>
      </c>
      <c r="AP26" s="1">
        <v>4.8689859999999996</v>
      </c>
      <c r="AQ26" s="1">
        <v>0</v>
      </c>
      <c r="AY26" s="1" t="s">
        <v>96</v>
      </c>
      <c r="AZ26" s="1">
        <v>-59.078389999999999</v>
      </c>
      <c r="BA26" s="1" t="s">
        <v>97</v>
      </c>
      <c r="BC26" s="1">
        <v>1.1215980000000001</v>
      </c>
    </row>
    <row r="27" spans="1:65" x14ac:dyDescent="0.3">
      <c r="A27" s="18">
        <v>41851</v>
      </c>
      <c r="B27" s="16">
        <v>-9.2600000000000002E-2</v>
      </c>
      <c r="C27" s="16">
        <v>-0.86880000000000002</v>
      </c>
      <c r="D27" s="16">
        <v>8026</v>
      </c>
      <c r="E27" s="16">
        <v>528.3739130434783</v>
      </c>
      <c r="F27" s="16">
        <v>3285</v>
      </c>
      <c r="G27" s="16">
        <v>51766.5</v>
      </c>
      <c r="H27" s="16">
        <v>14320</v>
      </c>
      <c r="I27" s="16">
        <v>5291.695652173913</v>
      </c>
      <c r="J27" s="16">
        <v>502</v>
      </c>
      <c r="K27" s="16">
        <f t="shared" si="2"/>
        <v>528.3739130434783</v>
      </c>
      <c r="L27" s="16">
        <f t="shared" si="3"/>
        <v>-26.373913043478296</v>
      </c>
      <c r="M27" s="16"/>
      <c r="N27" s="8">
        <f t="shared" si="4"/>
        <v>-0.42183622828784451</v>
      </c>
      <c r="O27" s="8">
        <f t="shared" si="10"/>
        <v>-4.8341232227488149</v>
      </c>
      <c r="P27" s="8">
        <f t="shared" si="5"/>
        <v>-1.1137868753762774</v>
      </c>
      <c r="Q27" s="8">
        <f t="shared" si="6"/>
        <v>2.0512163387611935</v>
      </c>
      <c r="R27" s="8">
        <f t="shared" si="7"/>
        <v>0.59711977520196058</v>
      </c>
      <c r="S27" s="8">
        <f t="shared" si="8"/>
        <v>1.6451177413569411</v>
      </c>
      <c r="T27" s="21">
        <f t="shared" si="9"/>
        <v>-2.3978499751244473E-2</v>
      </c>
      <c r="V27" s="186">
        <f>B26*$AT$16+N27*$AT$17+N26*$AD$18+O27*$AT$18+O26*$AD$21+P27*$AT$19+P26*$AD$23+Q27*$AT$20+R27*$AT$21+R26*$AT$22+R25*$AL$23+S27*$AT$23+S26*$AT$24+S25*$AT$25+$AT$26</f>
        <v>-0.16270264018441613</v>
      </c>
      <c r="W27" s="186"/>
      <c r="X27" s="35" t="s">
        <v>126</v>
      </c>
      <c r="Y27" s="35">
        <v>1.6306000000000001E-2</v>
      </c>
      <c r="Z27" s="35">
        <v>5.5030000000000001E-3</v>
      </c>
      <c r="AA27" s="35">
        <v>2.9630800000000002</v>
      </c>
      <c r="AB27" s="35">
        <v>3.8E-3</v>
      </c>
      <c r="AC27" s="35"/>
      <c r="AD27" s="35"/>
      <c r="AE27" s="35"/>
      <c r="AF27" s="1"/>
      <c r="AG27" s="1"/>
      <c r="AH27" s="1"/>
      <c r="AI27" s="1"/>
      <c r="AJ27" s="1"/>
      <c r="AK27" s="1"/>
      <c r="AL27" s="1"/>
      <c r="AM27" s="1" t="s">
        <v>128</v>
      </c>
      <c r="AN27" s="1">
        <v>9.8250000000000004E-3</v>
      </c>
      <c r="AO27" s="1">
        <v>5.7999999999999996E-3</v>
      </c>
      <c r="AP27" s="1">
        <v>1.693873</v>
      </c>
      <c r="AQ27" s="1">
        <v>9.3200000000000005E-2</v>
      </c>
      <c r="AS27" s="1" t="s">
        <v>88</v>
      </c>
      <c r="AT27" s="1">
        <v>0.93304799999999999</v>
      </c>
      <c r="AU27" s="1" t="s">
        <v>89</v>
      </c>
      <c r="AW27" s="1">
        <v>5.4355000000000001E-2</v>
      </c>
      <c r="AY27" s="1" t="s">
        <v>297</v>
      </c>
      <c r="AZ27" s="1">
        <v>2.2616450000000001</v>
      </c>
    </row>
    <row r="28" spans="1:65" x14ac:dyDescent="0.3">
      <c r="A28" s="18">
        <v>41882</v>
      </c>
      <c r="B28" s="16">
        <v>-0.1978</v>
      </c>
      <c r="C28" s="16">
        <v>-1.2038</v>
      </c>
      <c r="D28" s="16">
        <v>7830</v>
      </c>
      <c r="E28" s="16">
        <v>484.1142857142857</v>
      </c>
      <c r="F28" s="16">
        <v>3236.5</v>
      </c>
      <c r="G28" s="16">
        <v>50598.5</v>
      </c>
      <c r="H28" s="16">
        <v>14427</v>
      </c>
      <c r="I28" s="16">
        <v>5278.1428571428569</v>
      </c>
      <c r="J28" s="16">
        <v>478.75</v>
      </c>
      <c r="K28" s="16">
        <f t="shared" si="2"/>
        <v>484.1142857142857</v>
      </c>
      <c r="L28" s="16">
        <f t="shared" si="3"/>
        <v>-5.3642857142856997</v>
      </c>
      <c r="M28" s="16"/>
      <c r="N28" s="8">
        <f t="shared" si="4"/>
        <v>-2.442063294293547</v>
      </c>
      <c r="O28" s="8">
        <f t="shared" si="10"/>
        <v>-4.6314741035856599</v>
      </c>
      <c r="P28" s="8">
        <f t="shared" si="5"/>
        <v>-1.4764079147640814</v>
      </c>
      <c r="Q28" s="8">
        <f t="shared" si="6"/>
        <v>-2.2562854355616082</v>
      </c>
      <c r="R28" s="8">
        <f t="shared" si="7"/>
        <v>0.74720670391062072</v>
      </c>
      <c r="S28" s="8">
        <f t="shared" si="8"/>
        <v>-0.25611440872432922</v>
      </c>
      <c r="T28" s="21">
        <f t="shared" si="9"/>
        <v>-5.6178443184297253E-2</v>
      </c>
      <c r="U28" s="186">
        <f t="shared" ref="U28:U64" si="11">B27*$AN$16+N28*$AN$17+N27*$AD$18+O28*$AN$18+O27*$AD$21+P28*$AN$19+P27*$AD$23+Q28*$AN$20+R28*$AN$21+R27*$AN$22+R26*$AN$23+S28*$AN$26+S27*$AN$27+S26*$AN$28+$AD$30</f>
        <v>-0.3521488985988509</v>
      </c>
      <c r="V28" s="186">
        <f t="shared" ref="V28:V91" si="12">B27*$AT$16+N28*$AT$17+N27*$AD$18+O28*$AT$18+O27*$AD$21+P28*$AT$19+P27*$AD$23+Q28*$AT$20+R28*$AT$21+R27*$AT$22+R26*$AL$23+S28*$AT$23+S27*$AT$24+S26*$AT$25+$AT$26</f>
        <v>-0.32762749059537655</v>
      </c>
      <c r="W28" s="186">
        <f>AVERAGE(U28:V28)</f>
        <v>-0.33988819459711372</v>
      </c>
      <c r="X28" s="35" t="s">
        <v>127</v>
      </c>
      <c r="Y28" s="35">
        <v>2.5630000000000002E-3</v>
      </c>
      <c r="Z28" s="35">
        <v>5.5900000000000004E-3</v>
      </c>
      <c r="AA28" s="35">
        <v>0.45848699999999998</v>
      </c>
      <c r="AB28" s="35">
        <v>0.64759999999999995</v>
      </c>
      <c r="AC28" s="35"/>
      <c r="AD28" s="35"/>
      <c r="AE28" s="35"/>
      <c r="AF28" s="1"/>
      <c r="AG28" s="1"/>
      <c r="AH28" s="1"/>
      <c r="AI28" s="1"/>
      <c r="AJ28" s="1"/>
      <c r="AK28" s="1"/>
      <c r="AL28" s="1"/>
      <c r="AM28" s="1" t="s">
        <v>129</v>
      </c>
      <c r="AN28" s="1">
        <v>-1.0357999999999999E-2</v>
      </c>
      <c r="AO28" s="1">
        <v>5.3039999999999997E-3</v>
      </c>
      <c r="AP28" s="1">
        <v>-1.952952</v>
      </c>
      <c r="AQ28" s="1">
        <v>5.3499999999999999E-2</v>
      </c>
      <c r="AS28" s="1" t="s">
        <v>90</v>
      </c>
      <c r="AT28" s="1">
        <v>0.92776199999999998</v>
      </c>
      <c r="AU28" s="1" t="s">
        <v>91</v>
      </c>
      <c r="AW28" s="1">
        <v>0.63493299999999997</v>
      </c>
    </row>
    <row r="29" spans="1:65" x14ac:dyDescent="0.3">
      <c r="A29" s="18">
        <v>41912</v>
      </c>
      <c r="B29" s="16">
        <v>-0.4</v>
      </c>
      <c r="C29" s="16">
        <v>-1.7996000000000001</v>
      </c>
      <c r="D29" s="16">
        <v>7649.5</v>
      </c>
      <c r="E29" s="16">
        <v>481.25714285714287</v>
      </c>
      <c r="F29" s="16">
        <v>3112</v>
      </c>
      <c r="G29" s="16">
        <v>49172</v>
      </c>
      <c r="H29" s="16">
        <v>14463</v>
      </c>
      <c r="I29" s="16">
        <v>5127</v>
      </c>
      <c r="J29" s="16">
        <v>480</v>
      </c>
      <c r="K29" s="16">
        <f t="shared" si="2"/>
        <v>481.25714285714287</v>
      </c>
      <c r="L29" s="16">
        <f t="shared" si="3"/>
        <v>-1.2571428571428669</v>
      </c>
      <c r="M29" s="16"/>
      <c r="N29" s="8">
        <f t="shared" si="4"/>
        <v>-2.305236270753511</v>
      </c>
      <c r="O29" s="8">
        <f t="shared" si="10"/>
        <v>0.26109660574411464</v>
      </c>
      <c r="P29" s="8">
        <f t="shared" si="5"/>
        <v>-3.8467480302796275</v>
      </c>
      <c r="Q29" s="8">
        <f t="shared" si="6"/>
        <v>-2.8192535351838472</v>
      </c>
      <c r="R29" s="8">
        <f t="shared" si="7"/>
        <v>0.24953212726137508</v>
      </c>
      <c r="S29" s="8">
        <f t="shared" si="8"/>
        <v>-2.863561317562997</v>
      </c>
      <c r="T29" s="21">
        <f t="shared" si="9"/>
        <v>-0.25633158764098535</v>
      </c>
      <c r="U29" s="186">
        <f t="shared" si="11"/>
        <v>-0.47706535375848175</v>
      </c>
      <c r="V29" s="186">
        <f t="shared" si="12"/>
        <v>-0.45259409315208604</v>
      </c>
      <c r="W29" s="186">
        <f t="shared" ref="W29:W92" si="13">AVERAGE(U29:V29)</f>
        <v>-0.46482972345528389</v>
      </c>
      <c r="X29" s="35" t="s">
        <v>128</v>
      </c>
      <c r="Y29" s="35">
        <v>3.0269999999999998E-2</v>
      </c>
      <c r="Z29" s="35">
        <v>5.849E-3</v>
      </c>
      <c r="AA29" s="35">
        <v>5.175694</v>
      </c>
      <c r="AB29" s="35">
        <v>0</v>
      </c>
      <c r="AC29" s="35"/>
      <c r="AD29" s="35"/>
      <c r="AE29" s="35"/>
      <c r="AF29" s="1"/>
      <c r="AG29" s="1"/>
      <c r="AH29" s="1"/>
      <c r="AI29" s="1"/>
      <c r="AJ29" s="1"/>
      <c r="AK29" s="1"/>
      <c r="AL29" s="1"/>
      <c r="AM29" s="1"/>
      <c r="AN29" s="1"/>
      <c r="AO29" s="1"/>
      <c r="AS29" s="1" t="s">
        <v>92</v>
      </c>
      <c r="AT29" s="1">
        <v>0.170652</v>
      </c>
      <c r="AU29" s="1" t="s">
        <v>93</v>
      </c>
      <c r="AW29" s="1">
        <v>-0.62117599999999995</v>
      </c>
      <c r="AY29" s="1" t="s">
        <v>107</v>
      </c>
    </row>
    <row r="30" spans="1:65" x14ac:dyDescent="0.3">
      <c r="A30" s="18">
        <v>41943</v>
      </c>
      <c r="B30" s="16">
        <v>-0.4</v>
      </c>
      <c r="C30" s="16">
        <v>-2.2427999999999999</v>
      </c>
      <c r="D30" s="16">
        <v>7451</v>
      </c>
      <c r="E30" s="16">
        <v>483.97777777777776</v>
      </c>
      <c r="F30" s="16">
        <v>3094.5</v>
      </c>
      <c r="G30" s="16">
        <v>48284</v>
      </c>
      <c r="H30" s="16">
        <v>13962</v>
      </c>
      <c r="I30" s="16">
        <v>4812.894736842105</v>
      </c>
      <c r="J30" s="16">
        <v>490</v>
      </c>
      <c r="K30" s="16">
        <f t="shared" si="2"/>
        <v>483.97777777777776</v>
      </c>
      <c r="L30" s="16">
        <f t="shared" si="3"/>
        <v>6.0222222222222399</v>
      </c>
      <c r="M30" s="16"/>
      <c r="N30" s="8">
        <f t="shared" si="4"/>
        <v>-2.5949408458069172</v>
      </c>
      <c r="O30" s="8">
        <f t="shared" si="10"/>
        <v>2.0833333333333286</v>
      </c>
      <c r="P30" s="8">
        <f t="shared" si="5"/>
        <v>-0.56233933161952621</v>
      </c>
      <c r="Q30" s="8">
        <f t="shared" si="6"/>
        <v>-1.8059058000488193</v>
      </c>
      <c r="R30" s="8">
        <f t="shared" si="7"/>
        <v>-3.4640116158473404</v>
      </c>
      <c r="S30" s="8">
        <f t="shared" si="8"/>
        <v>-6.1264923572829133</v>
      </c>
      <c r="T30" s="21">
        <f t="shared" si="9"/>
        <v>-0.47069032497497904</v>
      </c>
      <c r="U30" s="186">
        <f t="shared" si="11"/>
        <v>-0.52464772482319366</v>
      </c>
      <c r="V30" s="186">
        <f t="shared" si="12"/>
        <v>-0.4985716353740865</v>
      </c>
      <c r="W30" s="186">
        <f t="shared" si="13"/>
        <v>-0.51160968009864005</v>
      </c>
      <c r="X30" s="35" t="s">
        <v>129</v>
      </c>
      <c r="Y30" s="35">
        <v>9.8480000000000009E-3</v>
      </c>
      <c r="Z30" s="35">
        <v>5.9369999999999996E-3</v>
      </c>
      <c r="AA30" s="35">
        <v>1.658677</v>
      </c>
      <c r="AB30" s="35">
        <v>0.1002</v>
      </c>
      <c r="AC30" s="35"/>
      <c r="AD30" s="35"/>
      <c r="AE30" s="35"/>
      <c r="AF30" s="1"/>
      <c r="AG30" s="1"/>
      <c r="AH30" s="1"/>
      <c r="AI30" s="1"/>
      <c r="AJ30" s="1"/>
      <c r="AK30" s="1"/>
      <c r="AL30" s="1"/>
      <c r="AM30" s="1" t="s">
        <v>88</v>
      </c>
      <c r="AN30" s="1">
        <v>0.94182900000000003</v>
      </c>
      <c r="AO30" s="1" t="s">
        <v>89</v>
      </c>
      <c r="AQ30" s="1">
        <v>6.2940999999999997E-2</v>
      </c>
      <c r="AS30" s="1" t="s">
        <v>94</v>
      </c>
      <c r="AT30" s="1">
        <v>3.3199130000000001</v>
      </c>
      <c r="AU30" s="1" t="s">
        <v>95</v>
      </c>
      <c r="AW30" s="1">
        <v>-0.393733</v>
      </c>
      <c r="AY30" s="1" t="s">
        <v>108</v>
      </c>
    </row>
    <row r="31" spans="1:65" x14ac:dyDescent="0.3">
      <c r="A31" s="18">
        <v>41973</v>
      </c>
      <c r="B31" s="16">
        <v>-0.49259999999999998</v>
      </c>
      <c r="C31" s="16">
        <v>-2.6928000000000001</v>
      </c>
      <c r="D31" s="16">
        <v>7050.5</v>
      </c>
      <c r="E31" s="16">
        <v>503</v>
      </c>
      <c r="F31" s="16">
        <v>3109</v>
      </c>
      <c r="G31" s="16">
        <v>47816</v>
      </c>
      <c r="H31" s="16">
        <v>13846.5</v>
      </c>
      <c r="I31" s="16">
        <v>4681.75</v>
      </c>
      <c r="J31" s="16">
        <v>512.5</v>
      </c>
      <c r="K31" s="16">
        <f t="shared" si="2"/>
        <v>503</v>
      </c>
      <c r="L31" s="16">
        <f t="shared" si="3"/>
        <v>9.5</v>
      </c>
      <c r="M31" s="16"/>
      <c r="N31" s="8">
        <f t="shared" si="4"/>
        <v>-5.3751174339014938</v>
      </c>
      <c r="O31" s="8">
        <f t="shared" si="10"/>
        <v>4.5918367346938709</v>
      </c>
      <c r="P31" s="8">
        <f t="shared" si="5"/>
        <v>0.46857327516561043</v>
      </c>
      <c r="Q31" s="8">
        <f t="shared" si="6"/>
        <v>-0.96926518101234649</v>
      </c>
      <c r="R31" s="8">
        <f t="shared" si="7"/>
        <v>-0.82724538031800421</v>
      </c>
      <c r="S31" s="8">
        <f t="shared" si="8"/>
        <v>-2.7248619388703474</v>
      </c>
      <c r="T31" s="21">
        <f t="shared" si="9"/>
        <v>-0.50256511849707852</v>
      </c>
      <c r="U31" s="186">
        <f t="shared" si="11"/>
        <v>-0.42877323709507353</v>
      </c>
      <c r="V31" s="186">
        <f t="shared" si="12"/>
        <v>-0.43988246188312952</v>
      </c>
      <c r="W31" s="186">
        <f t="shared" si="13"/>
        <v>-0.43432784948910153</v>
      </c>
      <c r="X31" s="35" t="s">
        <v>267</v>
      </c>
      <c r="Y31" s="35">
        <v>2.0320000000000001E-2</v>
      </c>
      <c r="Z31" s="35">
        <v>1.5799000000000001E-2</v>
      </c>
      <c r="AA31" s="35">
        <v>1.2861990000000001</v>
      </c>
      <c r="AB31" s="35">
        <v>0.20130000000000001</v>
      </c>
      <c r="AC31" s="35"/>
      <c r="AD31" s="35"/>
      <c r="AE31" s="35"/>
      <c r="AF31" s="1"/>
      <c r="AG31" s="1"/>
      <c r="AH31" s="1"/>
      <c r="AI31" s="1"/>
      <c r="AJ31" s="1"/>
      <c r="AK31" s="1"/>
      <c r="AL31" s="1"/>
      <c r="AM31" s="1" t="s">
        <v>90</v>
      </c>
      <c r="AN31" s="1">
        <v>0.93524399999999996</v>
      </c>
      <c r="AO31" s="1" t="s">
        <v>91</v>
      </c>
      <c r="AQ31" s="1">
        <v>0.64577300000000004</v>
      </c>
      <c r="AS31" s="1" t="s">
        <v>96</v>
      </c>
      <c r="AT31" s="1">
        <v>48.512880000000003</v>
      </c>
      <c r="AU31" s="1" t="s">
        <v>97</v>
      </c>
      <c r="AW31" s="1">
        <v>-0.528783</v>
      </c>
    </row>
    <row r="32" spans="1:65" x14ac:dyDescent="0.3">
      <c r="A32" s="18">
        <v>42004</v>
      </c>
      <c r="B32" s="16">
        <v>-0.62970000000000004</v>
      </c>
      <c r="C32" s="16">
        <v>-3.3151999999999999</v>
      </c>
      <c r="D32" s="16">
        <v>6764.5</v>
      </c>
      <c r="E32" s="16">
        <v>502.15652173913043</v>
      </c>
      <c r="F32" s="16">
        <v>3032.5</v>
      </c>
      <c r="G32" s="16">
        <v>46832</v>
      </c>
      <c r="H32" s="16">
        <v>13446</v>
      </c>
      <c r="I32" s="16">
        <v>4297.739130434783</v>
      </c>
      <c r="J32" s="16">
        <v>526</v>
      </c>
      <c r="K32" s="16">
        <f t="shared" si="2"/>
        <v>502.15652173913043</v>
      </c>
      <c r="L32" s="16">
        <f t="shared" si="3"/>
        <v>23.843478260869574</v>
      </c>
      <c r="M32" s="16"/>
      <c r="N32" s="8">
        <f t="shared" si="4"/>
        <v>-4.0564498971704097</v>
      </c>
      <c r="O32" s="8">
        <f t="shared" si="10"/>
        <v>2.6341463414634205</v>
      </c>
      <c r="P32" s="8">
        <f t="shared" si="5"/>
        <v>-2.4605982631071015</v>
      </c>
      <c r="Q32" s="8">
        <f t="shared" si="6"/>
        <v>-2.0578885728626375</v>
      </c>
      <c r="R32" s="8">
        <f t="shared" si="7"/>
        <v>-2.8924276893077661</v>
      </c>
      <c r="S32" s="8">
        <f t="shared" si="8"/>
        <v>-8.202293363917704</v>
      </c>
      <c r="T32" s="21">
        <f t="shared" si="9"/>
        <v>-0.43325559029479699</v>
      </c>
      <c r="U32" s="186">
        <f t="shared" si="11"/>
        <v>-0.66170436491874762</v>
      </c>
      <c r="V32" s="186">
        <f t="shared" si="12"/>
        <v>-0.68948049462340566</v>
      </c>
      <c r="W32" s="186">
        <f t="shared" si="13"/>
        <v>-0.6755924297710767</v>
      </c>
      <c r="X32" s="35"/>
      <c r="Y32" s="35"/>
      <c r="Z32" s="35"/>
      <c r="AA32" s="35"/>
      <c r="AB32" s="35"/>
      <c r="AC32" s="35"/>
      <c r="AD32" s="35"/>
      <c r="AE32" s="35"/>
      <c r="AF32" s="1"/>
      <c r="AG32" s="1"/>
      <c r="AH32" s="1"/>
      <c r="AI32" s="1"/>
      <c r="AJ32" s="1"/>
      <c r="AK32" s="1"/>
      <c r="AL32" s="1"/>
      <c r="AM32" s="1" t="s">
        <v>92</v>
      </c>
      <c r="AN32" s="1">
        <v>0.164331</v>
      </c>
      <c r="AO32" s="1" t="s">
        <v>93</v>
      </c>
      <c r="AQ32" s="1">
        <v>-0.67106500000000002</v>
      </c>
      <c r="AS32" s="1" t="s">
        <v>297</v>
      </c>
      <c r="AT32" s="1">
        <v>1.8843110000000001</v>
      </c>
    </row>
    <row r="33" spans="1:45" x14ac:dyDescent="0.3">
      <c r="A33" s="18">
        <v>42035</v>
      </c>
      <c r="B33" s="16">
        <v>-1.0909</v>
      </c>
      <c r="C33" s="16">
        <v>-4.3201999999999998</v>
      </c>
      <c r="D33" s="16">
        <v>5927.5</v>
      </c>
      <c r="E33" s="16">
        <v>490.87</v>
      </c>
      <c r="F33" s="16">
        <v>2914.5</v>
      </c>
      <c r="G33" s="16">
        <v>43084.5</v>
      </c>
      <c r="H33" s="16">
        <v>13070.5</v>
      </c>
      <c r="I33" s="16">
        <v>3986.7142857142858</v>
      </c>
      <c r="J33" s="16">
        <v>517.5</v>
      </c>
      <c r="K33" s="16">
        <f t="shared" si="2"/>
        <v>490.87</v>
      </c>
      <c r="L33" s="16">
        <f t="shared" si="3"/>
        <v>26.629999999999995</v>
      </c>
      <c r="M33" s="16"/>
      <c r="N33" s="8">
        <f t="shared" si="4"/>
        <v>-12.373420060610542</v>
      </c>
      <c r="O33" s="8">
        <f t="shared" si="10"/>
        <v>-1.6159695817490558</v>
      </c>
      <c r="P33" s="8">
        <f t="shared" si="5"/>
        <v>-3.8911788953009108</v>
      </c>
      <c r="Q33" s="8">
        <f t="shared" si="6"/>
        <v>-8.0020071745814789</v>
      </c>
      <c r="R33" s="8">
        <f t="shared" si="7"/>
        <v>-2.7926520898408427</v>
      </c>
      <c r="S33" s="8">
        <f t="shared" si="8"/>
        <v>-7.2369409887619724</v>
      </c>
      <c r="T33" s="21">
        <f t="shared" si="9"/>
        <v>-0.69729330844870951</v>
      </c>
      <c r="U33" s="186">
        <f t="shared" si="11"/>
        <v>-1.3837808955573181</v>
      </c>
      <c r="V33" s="186">
        <f t="shared" si="12"/>
        <v>-1.3666132356967446</v>
      </c>
      <c r="W33" s="186">
        <f t="shared" si="13"/>
        <v>-1.3751970656270314</v>
      </c>
      <c r="X33" s="35" t="s">
        <v>88</v>
      </c>
      <c r="Y33" s="35">
        <v>0.94103999999999999</v>
      </c>
      <c r="Z33" s="35" t="s">
        <v>89</v>
      </c>
      <c r="AA33" s="35"/>
      <c r="AB33" s="35">
        <v>6.6017000000000006E-2</v>
      </c>
      <c r="AC33" s="35"/>
      <c r="AD33" s="35"/>
      <c r="AE33" s="35"/>
      <c r="AF33" s="1"/>
      <c r="AG33" s="1"/>
      <c r="AH33" s="1"/>
      <c r="AI33" s="1"/>
      <c r="AJ33" s="1"/>
      <c r="AK33" s="1"/>
      <c r="AL33" s="1"/>
      <c r="AM33" s="1" t="s">
        <v>94</v>
      </c>
      <c r="AN33" s="1">
        <v>2.8624960000000002</v>
      </c>
      <c r="AO33" s="1" t="s">
        <v>95</v>
      </c>
      <c r="AQ33" s="1">
        <v>-0.36746299999999998</v>
      </c>
    </row>
    <row r="34" spans="1:45" x14ac:dyDescent="0.3">
      <c r="A34" s="18">
        <v>42063</v>
      </c>
      <c r="B34" s="16">
        <v>-0.73060000000000003</v>
      </c>
      <c r="C34" s="16">
        <v>-4.7976000000000001</v>
      </c>
      <c r="D34" s="16">
        <v>5891</v>
      </c>
      <c r="E34" s="16">
        <v>500.13333333333333</v>
      </c>
      <c r="F34" s="16">
        <v>2779</v>
      </c>
      <c r="G34" s="16">
        <v>41937</v>
      </c>
      <c r="H34" s="16">
        <v>13144.5</v>
      </c>
      <c r="I34" s="16">
        <v>4037.4705882352941</v>
      </c>
      <c r="J34" s="16">
        <v>506.66666666666669</v>
      </c>
      <c r="K34" s="16">
        <f t="shared" si="2"/>
        <v>500.13333333333333</v>
      </c>
      <c r="L34" s="16">
        <f t="shared" si="3"/>
        <v>6.5333333333333599</v>
      </c>
      <c r="M34" s="16"/>
      <c r="N34" s="8">
        <f t="shared" si="4"/>
        <v>-0.61577393504850875</v>
      </c>
      <c r="O34" s="8">
        <f t="shared" si="10"/>
        <v>-2.0933977455716501</v>
      </c>
      <c r="P34" s="8">
        <f t="shared" si="5"/>
        <v>-4.6491679533367574</v>
      </c>
      <c r="Q34" s="8">
        <f t="shared" si="6"/>
        <v>-2.6633708178115114</v>
      </c>
      <c r="R34" s="8">
        <f t="shared" si="7"/>
        <v>0.56616043762672064</v>
      </c>
      <c r="S34" s="8">
        <f t="shared" si="8"/>
        <v>1.2731361939551249</v>
      </c>
      <c r="T34" s="21">
        <f t="shared" si="9"/>
        <v>-1.4914082254586485</v>
      </c>
      <c r="U34" s="186">
        <f t="shared" si="11"/>
        <v>-0.80233244058008113</v>
      </c>
      <c r="V34" s="186">
        <f t="shared" si="12"/>
        <v>-0.77676719412273887</v>
      </c>
      <c r="W34" s="186">
        <f t="shared" si="13"/>
        <v>-0.78954981735140994</v>
      </c>
      <c r="X34" s="35" t="s">
        <v>90</v>
      </c>
      <c r="Y34" s="35">
        <v>0.93302600000000002</v>
      </c>
      <c r="Z34" s="35" t="s">
        <v>91</v>
      </c>
      <c r="AA34" s="35"/>
      <c r="AB34" s="35">
        <v>0.64775000000000005</v>
      </c>
      <c r="AC34" s="35"/>
      <c r="AD34" s="35"/>
      <c r="AE34" s="35"/>
      <c r="AF34" s="1"/>
      <c r="AG34" s="1"/>
      <c r="AH34" s="1"/>
      <c r="AI34" s="1"/>
      <c r="AJ34" s="1"/>
      <c r="AK34" s="1"/>
      <c r="AL34" s="1"/>
      <c r="AM34" s="1" t="s">
        <v>96</v>
      </c>
      <c r="AN34" s="1">
        <v>52.928379999999997</v>
      </c>
      <c r="AO34" s="1" t="s">
        <v>97</v>
      </c>
      <c r="AQ34" s="1">
        <v>-0.54778199999999999</v>
      </c>
      <c r="AS34" s="1" t="s">
        <v>107</v>
      </c>
    </row>
    <row r="35" spans="1:45" x14ac:dyDescent="0.3">
      <c r="A35" s="18">
        <v>42094</v>
      </c>
      <c r="B35" s="16">
        <v>-7.1800000000000003E-2</v>
      </c>
      <c r="C35" s="16">
        <v>-4.5602999999999998</v>
      </c>
      <c r="D35" s="16">
        <v>6047</v>
      </c>
      <c r="E35" s="16">
        <v>473.7</v>
      </c>
      <c r="F35" s="16">
        <v>2753</v>
      </c>
      <c r="G35" s="16">
        <v>42919.5</v>
      </c>
      <c r="H35" s="16">
        <v>13237</v>
      </c>
      <c r="I35" s="16">
        <v>4196.045454545455</v>
      </c>
      <c r="J35" s="16">
        <v>481.25</v>
      </c>
      <c r="K35" s="16">
        <f t="shared" si="2"/>
        <v>473.7</v>
      </c>
      <c r="L35" s="16">
        <f t="shared" si="3"/>
        <v>7.5500000000000114</v>
      </c>
      <c r="M35" s="16"/>
      <c r="N35" s="8">
        <f t="shared" si="4"/>
        <v>2.6481072822950296</v>
      </c>
      <c r="O35" s="8">
        <f t="shared" si="10"/>
        <v>-5.0164473684210549</v>
      </c>
      <c r="P35" s="8">
        <f t="shared" si="5"/>
        <v>-0.93558834112990041</v>
      </c>
      <c r="Q35" s="8">
        <f t="shared" si="6"/>
        <v>2.3427999141569558</v>
      </c>
      <c r="R35" s="8">
        <f t="shared" si="7"/>
        <v>0.7037163832781772</v>
      </c>
      <c r="S35" s="8">
        <f t="shared" si="8"/>
        <v>3.9275794793955754</v>
      </c>
      <c r="T35" s="21">
        <f t="shared" si="9"/>
        <v>-0.61377528800552839</v>
      </c>
      <c r="U35" s="186">
        <f t="shared" si="11"/>
        <v>-0.16095617651218208</v>
      </c>
      <c r="V35" s="186">
        <f t="shared" si="12"/>
        <v>-0.14280466421995258</v>
      </c>
      <c r="W35" s="186">
        <f t="shared" si="13"/>
        <v>-0.15188042036606733</v>
      </c>
      <c r="X35" s="35" t="s">
        <v>92</v>
      </c>
      <c r="Y35" s="35">
        <v>0.167633</v>
      </c>
      <c r="Z35" s="35" t="s">
        <v>93</v>
      </c>
      <c r="AA35" s="35"/>
      <c r="AB35" s="35">
        <v>-0.61579300000000003</v>
      </c>
      <c r="AC35" s="35"/>
      <c r="AD35" s="35"/>
      <c r="AE35" s="35"/>
      <c r="AF35" s="1"/>
      <c r="AG35" s="1"/>
      <c r="AH35" s="1"/>
      <c r="AI35" s="1"/>
      <c r="AJ35" s="1"/>
      <c r="AK35" s="1"/>
      <c r="AL35" s="1"/>
      <c r="AM35" s="1" t="s">
        <v>297</v>
      </c>
      <c r="AN35" s="1">
        <v>1.8054939999999999</v>
      </c>
      <c r="AO35" s="1"/>
      <c r="AS35" s="1" t="s">
        <v>108</v>
      </c>
    </row>
    <row r="36" spans="1:45" x14ac:dyDescent="0.3">
      <c r="A36" s="18">
        <v>42124</v>
      </c>
      <c r="B36" s="16">
        <v>-0.26019999999999999</v>
      </c>
      <c r="C36" s="16">
        <v>-4.5724999999999998</v>
      </c>
      <c r="D36" s="16">
        <v>5924.5</v>
      </c>
      <c r="E36" s="16">
        <v>413</v>
      </c>
      <c r="F36" s="16">
        <v>2714.5</v>
      </c>
      <c r="G36" s="16">
        <v>43483.5</v>
      </c>
      <c r="H36" s="16">
        <v>13315</v>
      </c>
      <c r="I36" s="16">
        <v>4440</v>
      </c>
      <c r="J36" s="16">
        <v>447</v>
      </c>
      <c r="K36" s="16">
        <f t="shared" si="2"/>
        <v>413</v>
      </c>
      <c r="L36" s="16">
        <f t="shared" si="3"/>
        <v>34</v>
      </c>
      <c r="M36" s="16"/>
      <c r="N36" s="8">
        <f t="shared" si="4"/>
        <v>-2.0257979163221478</v>
      </c>
      <c r="O36" s="8">
        <f t="shared" si="10"/>
        <v>-7.1168831168831161</v>
      </c>
      <c r="P36" s="8">
        <f t="shared" si="5"/>
        <v>-1.398474391572833</v>
      </c>
      <c r="Q36" s="8">
        <f t="shared" si="6"/>
        <v>1.3140880019571597</v>
      </c>
      <c r="R36" s="8">
        <f t="shared" si="7"/>
        <v>0.58925738460375499</v>
      </c>
      <c r="S36" s="8">
        <f t="shared" si="8"/>
        <v>5.813915699847243</v>
      </c>
      <c r="T36" s="21">
        <f t="shared" si="9"/>
        <v>0.18836919634231183</v>
      </c>
      <c r="U36" s="186">
        <f t="shared" si="11"/>
        <v>-0.14891573082117293</v>
      </c>
      <c r="V36" s="186">
        <f t="shared" si="12"/>
        <v>-0.12175983410426483</v>
      </c>
      <c r="W36" s="186">
        <f t="shared" si="13"/>
        <v>-0.13533778246271888</v>
      </c>
      <c r="X36" s="35" t="s">
        <v>94</v>
      </c>
      <c r="Y36" s="35">
        <v>2.8943970000000001</v>
      </c>
      <c r="Z36" s="35" t="s">
        <v>95</v>
      </c>
      <c r="AA36" s="35"/>
      <c r="AB36" s="35">
        <v>-0.26358799999999999</v>
      </c>
      <c r="AC36" s="35"/>
      <c r="AD36" s="35"/>
      <c r="AE36" s="35"/>
      <c r="AF36" s="1"/>
      <c r="AG36" s="1"/>
      <c r="AH36" s="1"/>
      <c r="AI36" s="1"/>
      <c r="AJ36" s="1"/>
      <c r="AK36" s="1"/>
      <c r="AL36" s="1"/>
      <c r="AM36" s="1"/>
      <c r="AN36" s="1"/>
      <c r="AO36" s="1"/>
      <c r="AS36" s="1" t="s">
        <v>107</v>
      </c>
    </row>
    <row r="37" spans="1:45" x14ac:dyDescent="0.3">
      <c r="A37" s="18">
        <v>42155</v>
      </c>
      <c r="B37" s="16">
        <v>-9.1200000000000003E-2</v>
      </c>
      <c r="C37" s="16">
        <v>-4.6070000000000002</v>
      </c>
      <c r="D37" s="16">
        <v>6409.5</v>
      </c>
      <c r="E37" s="16">
        <v>413.44</v>
      </c>
      <c r="F37" s="16">
        <v>2631</v>
      </c>
      <c r="G37" s="16">
        <v>45272</v>
      </c>
      <c r="H37" s="16">
        <v>13276.5</v>
      </c>
      <c r="I37" s="16">
        <v>4523.05</v>
      </c>
      <c r="J37" s="16">
        <v>412.5</v>
      </c>
      <c r="K37" s="16">
        <f t="shared" si="2"/>
        <v>413.44</v>
      </c>
      <c r="L37" s="16">
        <f t="shared" si="3"/>
        <v>-0.93999999999999773</v>
      </c>
      <c r="M37" s="16"/>
      <c r="N37" s="8">
        <f t="shared" si="4"/>
        <v>8.1863448392269333</v>
      </c>
      <c r="O37" s="8">
        <f t="shared" si="10"/>
        <v>-7.7181208053691392</v>
      </c>
      <c r="P37" s="8">
        <f t="shared" si="5"/>
        <v>-3.0760729416098798</v>
      </c>
      <c r="Q37" s="8">
        <f t="shared" si="6"/>
        <v>4.1130543769475736</v>
      </c>
      <c r="R37" s="8">
        <f t="shared" si="7"/>
        <v>-0.28914757791963552</v>
      </c>
      <c r="S37" s="8">
        <f t="shared" si="8"/>
        <v>1.87049549549549</v>
      </c>
      <c r="T37" s="21">
        <f t="shared" si="9"/>
        <v>-9.6161818847986746E-2</v>
      </c>
      <c r="U37" s="186">
        <f t="shared" si="11"/>
        <v>-6.4865575490364771E-2</v>
      </c>
      <c r="V37" s="186">
        <f t="shared" si="12"/>
        <v>-1.7474532511478347E-3</v>
      </c>
      <c r="W37" s="186">
        <f t="shared" si="13"/>
        <v>-3.3306514370756303E-2</v>
      </c>
      <c r="X37" s="35" t="s">
        <v>96</v>
      </c>
      <c r="Y37" s="35">
        <v>51.331809999999997</v>
      </c>
      <c r="Z37" s="35" t="s">
        <v>97</v>
      </c>
      <c r="AA37" s="35"/>
      <c r="AB37" s="35">
        <v>-0.47278700000000001</v>
      </c>
      <c r="AC37" s="35"/>
      <c r="AD37" s="35"/>
      <c r="AE37" s="35"/>
      <c r="AF37" s="1"/>
      <c r="AG37" s="1"/>
      <c r="AH37" s="1"/>
      <c r="AI37" s="1"/>
      <c r="AJ37" s="1"/>
      <c r="AK37" s="1"/>
      <c r="AL37" s="1"/>
      <c r="AM37" s="1" t="s">
        <v>107</v>
      </c>
      <c r="AN37" s="1"/>
      <c r="AO37" s="1"/>
      <c r="AS37" s="1" t="s">
        <v>108</v>
      </c>
    </row>
    <row r="38" spans="1:45" x14ac:dyDescent="0.3">
      <c r="A38" s="18">
        <v>42185</v>
      </c>
      <c r="B38" s="16">
        <v>-0.42909999999999998</v>
      </c>
      <c r="C38" s="16">
        <v>-4.8135000000000003</v>
      </c>
      <c r="D38" s="16">
        <v>6253</v>
      </c>
      <c r="E38" s="16">
        <v>429.83809523809526</v>
      </c>
      <c r="F38" s="16">
        <v>2527.5</v>
      </c>
      <c r="G38" s="16">
        <v>43050.5</v>
      </c>
      <c r="H38" s="16">
        <v>12978</v>
      </c>
      <c r="I38" s="16">
        <v>4414.5238095238092</v>
      </c>
      <c r="J38" s="16">
        <v>415</v>
      </c>
      <c r="K38" s="16">
        <f t="shared" si="2"/>
        <v>429.83809523809526</v>
      </c>
      <c r="L38" s="16">
        <f t="shared" si="3"/>
        <v>-14.838095238095264</v>
      </c>
      <c r="M38" s="16"/>
      <c r="N38" s="8">
        <f t="shared" si="4"/>
        <v>-2.4416881191980622</v>
      </c>
      <c r="O38" s="8">
        <f t="shared" si="10"/>
        <v>0.60606060606060908</v>
      </c>
      <c r="P38" s="8">
        <f t="shared" si="5"/>
        <v>-3.9338654503990824</v>
      </c>
      <c r="Q38" s="8">
        <f t="shared" si="6"/>
        <v>-4.9070065382576473</v>
      </c>
      <c r="R38" s="8">
        <f t="shared" si="7"/>
        <v>-2.2483335216359706</v>
      </c>
      <c r="S38" s="8">
        <f t="shared" si="8"/>
        <v>-2.3994028471096129</v>
      </c>
      <c r="T38" s="21">
        <f t="shared" si="9"/>
        <v>0.15152767519473556</v>
      </c>
      <c r="U38" s="186">
        <f t="shared" si="11"/>
        <v>-0.50546722674187472</v>
      </c>
      <c r="V38" s="186">
        <f t="shared" si="12"/>
        <v>-0.48747074796120898</v>
      </c>
      <c r="W38" s="186">
        <f t="shared" si="13"/>
        <v>-0.49646898735154188</v>
      </c>
      <c r="X38" s="35" t="s">
        <v>98</v>
      </c>
      <c r="Y38" s="35">
        <v>117.4247</v>
      </c>
      <c r="Z38" s="35" t="s">
        <v>99</v>
      </c>
      <c r="AA38" s="35"/>
      <c r="AB38" s="35">
        <v>1.6853389999999999</v>
      </c>
      <c r="AC38" s="35"/>
      <c r="AD38" s="35"/>
      <c r="AE38" s="35"/>
      <c r="AF38" s="1"/>
      <c r="AG38" s="1"/>
      <c r="AH38" s="1"/>
      <c r="AI38" s="1"/>
      <c r="AJ38" s="1"/>
      <c r="AK38" s="1"/>
      <c r="AL38" s="1"/>
      <c r="AM38" s="1" t="s">
        <v>108</v>
      </c>
      <c r="AN38" s="1"/>
      <c r="AO38" s="1"/>
      <c r="AS38" s="1" t="s">
        <v>107</v>
      </c>
    </row>
    <row r="39" spans="1:45" x14ac:dyDescent="0.3">
      <c r="A39" s="18">
        <v>42216</v>
      </c>
      <c r="B39" s="16">
        <v>-0.67589999999999995</v>
      </c>
      <c r="C39" s="16">
        <v>-5.3692000000000002</v>
      </c>
      <c r="D39" s="16">
        <v>5988.5</v>
      </c>
      <c r="E39" s="16">
        <v>392.35652173913041</v>
      </c>
      <c r="F39" s="16">
        <v>2387</v>
      </c>
      <c r="G39" s="16">
        <v>40269.5</v>
      </c>
      <c r="H39" s="16">
        <v>12500</v>
      </c>
      <c r="I39" s="16">
        <v>4195.04347826087</v>
      </c>
      <c r="J39" s="16">
        <v>414</v>
      </c>
      <c r="K39" s="16">
        <f t="shared" si="2"/>
        <v>392.35652173913041</v>
      </c>
      <c r="L39" s="16">
        <f t="shared" si="3"/>
        <v>21.643478260869585</v>
      </c>
      <c r="M39" s="16"/>
      <c r="N39" s="8">
        <f t="shared" si="4"/>
        <v>-4.2299696145849879</v>
      </c>
      <c r="O39" s="8">
        <f t="shared" si="10"/>
        <v>-0.24096385542168264</v>
      </c>
      <c r="P39" s="8">
        <f t="shared" si="5"/>
        <v>-5.5588526211671621</v>
      </c>
      <c r="Q39" s="8">
        <f t="shared" si="6"/>
        <v>-6.4598552862336049</v>
      </c>
      <c r="R39" s="8">
        <f t="shared" si="7"/>
        <v>-3.6831561103405761</v>
      </c>
      <c r="S39" s="8">
        <f t="shared" si="8"/>
        <v>-4.9717781743398177</v>
      </c>
      <c r="T39" s="21">
        <f t="shared" si="9"/>
        <v>-0.45951453456011665</v>
      </c>
      <c r="U39" s="186">
        <f t="shared" si="11"/>
        <v>-0.95821039206274128</v>
      </c>
      <c r="V39" s="186">
        <f t="shared" si="12"/>
        <v>-0.93531418143026934</v>
      </c>
      <c r="W39" s="186">
        <f t="shared" si="13"/>
        <v>-0.94676228674650531</v>
      </c>
      <c r="X39" s="35" t="s">
        <v>100</v>
      </c>
      <c r="Y39" s="35">
        <v>0</v>
      </c>
      <c r="Z39" s="35"/>
      <c r="AA39" s="35"/>
      <c r="AB39" s="35"/>
      <c r="AC39" s="35"/>
      <c r="AD39" s="35"/>
      <c r="AE39" s="35"/>
      <c r="AF39" s="1"/>
      <c r="AG39" s="1"/>
      <c r="AH39" s="1"/>
      <c r="AI39" s="1"/>
      <c r="AJ39" s="1"/>
      <c r="AK39" s="1"/>
      <c r="AL39" s="1"/>
      <c r="AM39" s="1"/>
      <c r="AN39" s="1"/>
      <c r="AO39" s="1"/>
      <c r="AS39" s="1" t="s">
        <v>108</v>
      </c>
    </row>
    <row r="40" spans="1:45" x14ac:dyDescent="0.3">
      <c r="A40" s="18">
        <v>42247</v>
      </c>
      <c r="B40" s="16">
        <v>-0.78159999999999996</v>
      </c>
      <c r="C40" s="16">
        <v>-5.9226999999999999</v>
      </c>
      <c r="D40" s="16">
        <v>5610</v>
      </c>
      <c r="E40" s="16">
        <v>371.76190476190476</v>
      </c>
      <c r="F40" s="16">
        <v>2435.5</v>
      </c>
      <c r="G40" s="16">
        <v>39496</v>
      </c>
      <c r="H40" s="16">
        <v>12278</v>
      </c>
      <c r="I40" s="16">
        <v>3964.1904761904761</v>
      </c>
      <c r="J40" s="16">
        <v>410</v>
      </c>
      <c r="K40" s="16">
        <f t="shared" si="2"/>
        <v>371.76190476190476</v>
      </c>
      <c r="L40" s="16">
        <f t="shared" si="3"/>
        <v>38.238095238095241</v>
      </c>
      <c r="M40" s="16"/>
      <c r="N40" s="8">
        <f t="shared" si="4"/>
        <v>-6.3204475244218088</v>
      </c>
      <c r="O40" s="8">
        <f t="shared" si="10"/>
        <v>-0.96618357487923845</v>
      </c>
      <c r="P40" s="8">
        <f t="shared" si="5"/>
        <v>2.0318391286133277</v>
      </c>
      <c r="Q40" s="8">
        <f t="shared" si="6"/>
        <v>-1.9208085523783467</v>
      </c>
      <c r="R40" s="8">
        <f t="shared" si="7"/>
        <v>-1.7759999999999962</v>
      </c>
      <c r="S40" s="8">
        <f t="shared" si="8"/>
        <v>-5.5029942661308979</v>
      </c>
      <c r="T40" s="21">
        <f t="shared" si="9"/>
        <v>-0.98222520516580636</v>
      </c>
      <c r="U40" s="186">
        <f t="shared" si="11"/>
        <v>-0.726417582830582</v>
      </c>
      <c r="V40" s="186">
        <f t="shared" si="12"/>
        <v>-0.73078203038132672</v>
      </c>
      <c r="W40" s="186">
        <f t="shared" si="13"/>
        <v>-0.72859980660595436</v>
      </c>
      <c r="X40" s="35"/>
      <c r="Y40" s="35"/>
      <c r="Z40" s="35"/>
      <c r="AA40" s="35"/>
      <c r="AB40" s="35"/>
      <c r="AC40" s="35"/>
      <c r="AD40" s="35"/>
      <c r="AE40" s="35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5" x14ac:dyDescent="0.3">
      <c r="A41" s="18">
        <v>42277</v>
      </c>
      <c r="B41" s="16">
        <v>-0.40150000000000002</v>
      </c>
      <c r="C41" s="16">
        <v>-5.9450000000000003</v>
      </c>
      <c r="D41" s="16">
        <v>5591</v>
      </c>
      <c r="E41" s="16">
        <v>360.22</v>
      </c>
      <c r="F41" s="16">
        <v>2366.5</v>
      </c>
      <c r="G41" s="16">
        <v>40117.5</v>
      </c>
      <c r="H41" s="16">
        <v>12143.5</v>
      </c>
      <c r="I41" s="16">
        <v>3877.8095238095239</v>
      </c>
      <c r="J41" s="16">
        <v>399</v>
      </c>
      <c r="K41" s="16">
        <f t="shared" si="2"/>
        <v>360.22</v>
      </c>
      <c r="L41" s="16">
        <f t="shared" si="3"/>
        <v>38.779999999999973</v>
      </c>
      <c r="M41" s="16"/>
      <c r="N41" s="8">
        <f t="shared" si="4"/>
        <v>-0.33868092691622564</v>
      </c>
      <c r="O41" s="8">
        <f t="shared" si="10"/>
        <v>-2.6829268292682968</v>
      </c>
      <c r="P41" s="8">
        <f t="shared" si="5"/>
        <v>-2.8330938205707241</v>
      </c>
      <c r="Q41" s="8">
        <f t="shared" si="6"/>
        <v>1.5735770710957979</v>
      </c>
      <c r="R41" s="8">
        <f t="shared" si="7"/>
        <v>-1.0954552858771791</v>
      </c>
      <c r="S41" s="8">
        <f t="shared" si="8"/>
        <v>-2.1790313280799438</v>
      </c>
      <c r="T41" s="21">
        <f t="shared" si="9"/>
        <v>-0.69050392620588164</v>
      </c>
      <c r="U41" s="186">
        <f t="shared" si="11"/>
        <v>-0.64250937879632064</v>
      </c>
      <c r="V41" s="186">
        <f t="shared" si="12"/>
        <v>-0.63572082638966521</v>
      </c>
      <c r="W41" s="186">
        <f t="shared" si="13"/>
        <v>-0.63911510259299287</v>
      </c>
      <c r="X41" s="35" t="s">
        <v>107</v>
      </c>
      <c r="Y41" s="35"/>
      <c r="Z41" s="35"/>
      <c r="AA41" s="35"/>
      <c r="AB41" s="35"/>
      <c r="AC41" s="35"/>
      <c r="AD41" s="35"/>
      <c r="AE41" s="35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5" x14ac:dyDescent="0.3">
      <c r="A42" s="18">
        <v>42308</v>
      </c>
      <c r="B42" s="16">
        <v>-0.4</v>
      </c>
      <c r="C42" s="16">
        <v>-5.9</v>
      </c>
      <c r="D42" s="16">
        <v>5628.5</v>
      </c>
      <c r="E42" s="16">
        <v>335.45882352941175</v>
      </c>
      <c r="F42" s="16">
        <v>2315</v>
      </c>
      <c r="G42" s="16">
        <v>39604.5</v>
      </c>
      <c r="H42" s="16">
        <v>11452.5</v>
      </c>
      <c r="I42" s="16">
        <v>3840.2777777777778</v>
      </c>
      <c r="J42" s="16">
        <v>380</v>
      </c>
      <c r="K42" s="16">
        <f t="shared" si="2"/>
        <v>335.45882352941175</v>
      </c>
      <c r="L42" s="16">
        <f t="shared" si="3"/>
        <v>44.541176470588255</v>
      </c>
      <c r="M42" s="16"/>
      <c r="N42" s="8">
        <f t="shared" si="4"/>
        <v>0.67072080128778566</v>
      </c>
      <c r="O42" s="8">
        <f t="shared" si="10"/>
        <v>-4.7619047619047734</v>
      </c>
      <c r="P42" s="8">
        <f t="shared" si="5"/>
        <v>-2.1762095922248079</v>
      </c>
      <c r="Q42" s="8">
        <f t="shared" si="6"/>
        <v>-1.2787436904094278</v>
      </c>
      <c r="R42" s="8">
        <f t="shared" si="7"/>
        <v>-5.6902869848066899</v>
      </c>
      <c r="S42" s="8">
        <f t="shared" si="8"/>
        <v>-0.96785945264468864</v>
      </c>
      <c r="T42" s="21">
        <f t="shared" si="9"/>
        <v>-0.43082575082033697</v>
      </c>
      <c r="U42" s="186">
        <f t="shared" si="11"/>
        <v>-0.47382374654040427</v>
      </c>
      <c r="V42" s="186">
        <f t="shared" si="12"/>
        <v>-0.45908701641592259</v>
      </c>
      <c r="W42" s="186">
        <f t="shared" si="13"/>
        <v>-0.46645538147816346</v>
      </c>
      <c r="X42" s="35" t="s">
        <v>108</v>
      </c>
      <c r="Y42" s="35"/>
      <c r="Z42" s="35"/>
      <c r="AA42" s="35"/>
      <c r="AB42" s="35"/>
      <c r="AC42" s="35"/>
      <c r="AD42" s="35"/>
      <c r="AE42" s="35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5" x14ac:dyDescent="0.3">
      <c r="A43" s="18">
        <v>42338</v>
      </c>
      <c r="B43" s="16">
        <v>-0.5</v>
      </c>
      <c r="C43" s="16">
        <v>-5.9</v>
      </c>
      <c r="D43" s="16">
        <v>5572.5</v>
      </c>
      <c r="E43" s="16">
        <v>299.62857142857143</v>
      </c>
      <c r="F43" s="16">
        <v>2261</v>
      </c>
      <c r="G43" s="16">
        <v>36578</v>
      </c>
      <c r="H43" s="16">
        <v>10985</v>
      </c>
      <c r="I43" s="16">
        <v>3750.8095238095239</v>
      </c>
      <c r="J43" s="16">
        <v>371.25</v>
      </c>
      <c r="K43" s="16">
        <f t="shared" si="2"/>
        <v>299.62857142857143</v>
      </c>
      <c r="L43" s="16">
        <f t="shared" si="3"/>
        <v>71.621428571428567</v>
      </c>
      <c r="M43" s="16"/>
      <c r="N43" s="8">
        <f t="shared" si="4"/>
        <v>-0.99493648396553169</v>
      </c>
      <c r="O43" s="8">
        <f t="shared" si="10"/>
        <v>-2.3026315789473699</v>
      </c>
      <c r="P43" s="8">
        <f t="shared" si="5"/>
        <v>-2.3326133909287279</v>
      </c>
      <c r="Q43" s="8">
        <f t="shared" si="6"/>
        <v>-7.6418083803608141</v>
      </c>
      <c r="R43" s="8">
        <f t="shared" si="7"/>
        <v>-4.0820781488757945</v>
      </c>
      <c r="S43" s="8">
        <f t="shared" si="8"/>
        <v>-2.3297339188840169</v>
      </c>
      <c r="T43" s="21">
        <f t="shared" si="9"/>
        <v>-0.48279554326424456</v>
      </c>
      <c r="U43" s="186">
        <f t="shared" si="11"/>
        <v>-0.64682399513099176</v>
      </c>
      <c r="V43" s="186">
        <f t="shared" si="12"/>
        <v>-0.64405696627128584</v>
      </c>
      <c r="W43" s="186">
        <f t="shared" si="13"/>
        <v>-0.6454404807011388</v>
      </c>
      <c r="X43" s="35"/>
      <c r="Y43" s="35"/>
      <c r="Z43" s="35"/>
      <c r="AA43" s="35"/>
      <c r="AB43" s="35"/>
      <c r="AC43" s="35"/>
      <c r="AD43" s="35"/>
      <c r="AE43" s="35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5" x14ac:dyDescent="0.3">
      <c r="A44" s="18">
        <v>42369</v>
      </c>
      <c r="B44" s="16">
        <v>-0.6</v>
      </c>
      <c r="C44" s="16">
        <v>-5.9</v>
      </c>
      <c r="D44" s="16">
        <v>5457.5</v>
      </c>
      <c r="E44" s="16">
        <v>299.5130434782609</v>
      </c>
      <c r="F44" s="16">
        <v>2178</v>
      </c>
      <c r="G44" s="16">
        <v>36116</v>
      </c>
      <c r="H44" s="16">
        <v>11363</v>
      </c>
      <c r="I44" s="16">
        <v>3643.7727272727275</v>
      </c>
      <c r="J44" s="16">
        <v>370</v>
      </c>
      <c r="K44" s="16">
        <f t="shared" si="2"/>
        <v>299.5130434782609</v>
      </c>
      <c r="L44" s="16">
        <f t="shared" si="3"/>
        <v>70.486956521739103</v>
      </c>
      <c r="M44" s="16"/>
      <c r="N44" s="8">
        <f t="shared" si="4"/>
        <v>-2.0637056976222539</v>
      </c>
      <c r="O44" s="8">
        <f t="shared" si="10"/>
        <v>-0.33670033670033206</v>
      </c>
      <c r="P44" s="8">
        <f t="shared" si="5"/>
        <v>-3.6709420610349497</v>
      </c>
      <c r="Q44" s="8">
        <f t="shared" si="6"/>
        <v>-1.2630542949313792</v>
      </c>
      <c r="R44" s="8">
        <f t="shared" si="7"/>
        <v>3.4410559854346872</v>
      </c>
      <c r="S44" s="8">
        <f t="shared" si="8"/>
        <v>-2.8536985378048172</v>
      </c>
      <c r="T44" s="21">
        <f t="shared" si="9"/>
        <v>-0.64087001772190766</v>
      </c>
      <c r="U44" s="186">
        <f t="shared" si="11"/>
        <v>-0.55483994806478121</v>
      </c>
      <c r="V44" s="186">
        <f t="shared" si="12"/>
        <v>-0.59831060085375753</v>
      </c>
      <c r="W44" s="186">
        <f t="shared" si="13"/>
        <v>-0.57657527445926937</v>
      </c>
      <c r="X44" s="35"/>
      <c r="Y44" s="35"/>
      <c r="Z44" s="35"/>
      <c r="AA44" s="35"/>
      <c r="AB44" s="35"/>
      <c r="AC44" s="35"/>
      <c r="AD44" s="35"/>
      <c r="AE44" s="35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5" x14ac:dyDescent="0.3">
      <c r="A45" s="18">
        <v>42400</v>
      </c>
      <c r="B45" s="16">
        <v>-0.5</v>
      </c>
      <c r="C45" s="16">
        <v>-5.3</v>
      </c>
      <c r="D45" s="16">
        <v>5370.4</v>
      </c>
      <c r="E45" s="16">
        <v>311.54000000000002</v>
      </c>
      <c r="F45" s="16">
        <v>2196</v>
      </c>
      <c r="G45" s="16">
        <v>35856.400000000001</v>
      </c>
      <c r="H45" s="16">
        <v>11454.4</v>
      </c>
      <c r="I45" s="16">
        <v>3574.2</v>
      </c>
      <c r="J45" s="16">
        <v>371.25</v>
      </c>
      <c r="K45" s="16">
        <f t="shared" si="2"/>
        <v>311.54000000000002</v>
      </c>
      <c r="L45" s="16">
        <f t="shared" si="3"/>
        <v>59.70999999999998</v>
      </c>
      <c r="M45" s="16"/>
      <c r="N45" s="8">
        <f t="shared" si="4"/>
        <v>-1.5959688502061482</v>
      </c>
      <c r="O45" s="8">
        <f t="shared" si="10"/>
        <v>0.3378378378378244</v>
      </c>
      <c r="P45" s="8">
        <f t="shared" si="5"/>
        <v>0.8264462809917319</v>
      </c>
      <c r="Q45" s="8">
        <f t="shared" si="6"/>
        <v>-0.7187949939085172</v>
      </c>
      <c r="R45" s="8">
        <f t="shared" si="7"/>
        <v>0.80436504444247703</v>
      </c>
      <c r="S45" s="8">
        <f t="shared" si="8"/>
        <v>-1.9093596796527237</v>
      </c>
      <c r="T45" s="21">
        <f t="shared" si="9"/>
        <v>-0.61677043290047773</v>
      </c>
      <c r="U45" s="186">
        <f t="shared" si="11"/>
        <v>-0.25673521844025393</v>
      </c>
      <c r="V45" s="186">
        <f t="shared" si="12"/>
        <v>-0.25781932602746327</v>
      </c>
      <c r="W45" s="186">
        <f t="shared" si="13"/>
        <v>-0.2572772722338586</v>
      </c>
      <c r="X45" s="35"/>
      <c r="Y45" s="35"/>
      <c r="Z45" s="35"/>
      <c r="AA45" s="35"/>
      <c r="AB45" s="35"/>
      <c r="AC45" s="35"/>
      <c r="AD45" s="35"/>
      <c r="AE45" s="35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5" x14ac:dyDescent="0.3">
      <c r="A46" s="18">
        <v>42429</v>
      </c>
      <c r="B46" s="16">
        <v>-0.3</v>
      </c>
      <c r="C46" s="16">
        <v>-4.9000000000000004</v>
      </c>
      <c r="D46" s="16">
        <v>5247.25</v>
      </c>
      <c r="E46" s="16">
        <v>326.28750000000002</v>
      </c>
      <c r="F46" s="16">
        <v>2201.75</v>
      </c>
      <c r="G46" s="16">
        <v>35890.75</v>
      </c>
      <c r="H46" s="16">
        <v>11357.5</v>
      </c>
      <c r="I46" s="16">
        <v>3598.8888888888887</v>
      </c>
      <c r="J46" s="16">
        <v>380</v>
      </c>
      <c r="K46" s="16">
        <f t="shared" si="2"/>
        <v>326.28750000000002</v>
      </c>
      <c r="L46" s="16">
        <f t="shared" si="3"/>
        <v>53.712499999999977</v>
      </c>
      <c r="M46" s="16"/>
      <c r="N46" s="8">
        <f t="shared" si="4"/>
        <v>-2.2931252793087964</v>
      </c>
      <c r="O46" s="8">
        <f t="shared" si="10"/>
        <v>2.3569023569023528</v>
      </c>
      <c r="P46" s="8">
        <f t="shared" si="5"/>
        <v>0.26183970856101269</v>
      </c>
      <c r="Q46" s="8">
        <f t="shared" si="6"/>
        <v>9.5798797425274529E-2</v>
      </c>
      <c r="R46" s="8">
        <f t="shared" si="7"/>
        <v>-0.84596312334124946</v>
      </c>
      <c r="S46" s="8">
        <f t="shared" si="8"/>
        <v>0.69075286466591024</v>
      </c>
      <c r="T46" s="21">
        <f t="shared" si="9"/>
        <v>-0.18392964344164614</v>
      </c>
      <c r="U46" s="186">
        <f t="shared" si="11"/>
        <v>-0.2586542834913354</v>
      </c>
      <c r="V46" s="186">
        <f t="shared" si="12"/>
        <v>-0.20952490285642494</v>
      </c>
      <c r="W46" s="186">
        <f t="shared" si="13"/>
        <v>-0.23408959317388017</v>
      </c>
      <c r="X46" s="35"/>
      <c r="Y46" s="35"/>
      <c r="Z46" s="35"/>
      <c r="AA46" s="35"/>
      <c r="AB46" s="35"/>
      <c r="AC46" s="35"/>
      <c r="AD46" s="35"/>
      <c r="AE46" s="35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5" x14ac:dyDescent="0.3">
      <c r="A47" s="18">
        <v>42460</v>
      </c>
      <c r="B47" s="16">
        <v>0.5</v>
      </c>
      <c r="C47" s="16">
        <v>-4.3</v>
      </c>
      <c r="D47" s="16">
        <v>5182</v>
      </c>
      <c r="E47" s="16">
        <v>354.46086956521737</v>
      </c>
      <c r="F47" s="16">
        <v>2387</v>
      </c>
      <c r="G47" s="16">
        <v>37301</v>
      </c>
      <c r="H47" s="16">
        <v>11717</v>
      </c>
      <c r="I47" s="16">
        <v>3840.608695652174</v>
      </c>
      <c r="J47" s="16">
        <v>389</v>
      </c>
      <c r="K47" s="16">
        <f t="shared" si="2"/>
        <v>354.46086956521737</v>
      </c>
      <c r="L47" s="16">
        <f t="shared" si="3"/>
        <v>34.539130434782635</v>
      </c>
      <c r="M47" s="16"/>
      <c r="N47" s="8">
        <f t="shared" si="4"/>
        <v>-1.2435085044547094</v>
      </c>
      <c r="O47" s="8">
        <f t="shared" si="10"/>
        <v>2.3684210526315752</v>
      </c>
      <c r="P47" s="8">
        <f t="shared" si="5"/>
        <v>8.4137617804019555</v>
      </c>
      <c r="Q47" s="8">
        <f t="shared" si="6"/>
        <v>3.9292854008344875</v>
      </c>
      <c r="R47" s="8">
        <f t="shared" si="7"/>
        <v>3.1653092670041758</v>
      </c>
      <c r="S47" s="8">
        <f t="shared" si="8"/>
        <v>6.7165120743117228</v>
      </c>
      <c r="T47" s="21">
        <f t="shared" si="9"/>
        <v>-0.22914351041874756</v>
      </c>
      <c r="U47" s="186">
        <f t="shared" si="11"/>
        <v>0.5516326707844873</v>
      </c>
      <c r="V47" s="186">
        <f t="shared" si="12"/>
        <v>0.54252828441287482</v>
      </c>
      <c r="W47" s="186">
        <f t="shared" si="13"/>
        <v>0.54708047759868106</v>
      </c>
      <c r="X47" s="35"/>
      <c r="Y47" s="35"/>
      <c r="Z47" s="35"/>
      <c r="AA47" s="35"/>
      <c r="AB47" s="35"/>
      <c r="AC47" s="35"/>
      <c r="AD47" s="35"/>
      <c r="AE47" s="35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5" x14ac:dyDescent="0.3">
      <c r="A48" s="18">
        <v>42490</v>
      </c>
      <c r="B48" s="16">
        <v>0.7</v>
      </c>
      <c r="C48" s="16">
        <v>-3.4</v>
      </c>
      <c r="D48" s="16">
        <v>5162.3999999999996</v>
      </c>
      <c r="E48" s="16">
        <v>371.18</v>
      </c>
      <c r="F48" s="16">
        <v>2674.2</v>
      </c>
      <c r="G48" s="16">
        <v>37295.4</v>
      </c>
      <c r="H48" s="16">
        <v>12264.2</v>
      </c>
      <c r="I48" s="16">
        <v>3906.8</v>
      </c>
      <c r="J48" s="16">
        <v>390</v>
      </c>
      <c r="K48" s="16">
        <f t="shared" si="2"/>
        <v>371.18</v>
      </c>
      <c r="L48" s="16">
        <f t="shared" si="3"/>
        <v>18.819999999999993</v>
      </c>
      <c r="M48" s="16"/>
      <c r="N48" s="8">
        <f t="shared" si="4"/>
        <v>-0.37823234272482864</v>
      </c>
      <c r="O48" s="8">
        <f t="shared" si="10"/>
        <v>0.25706940874034956</v>
      </c>
      <c r="P48" s="8">
        <f t="shared" si="5"/>
        <v>12.031839128613314</v>
      </c>
      <c r="Q48" s="8">
        <f t="shared" si="6"/>
        <v>-1.501300233238112E-2</v>
      </c>
      <c r="R48" s="8">
        <f t="shared" si="7"/>
        <v>4.6701374071861324</v>
      </c>
      <c r="S48" s="8">
        <f t="shared" si="8"/>
        <v>1.7234586908778056</v>
      </c>
      <c r="T48" s="21">
        <f t="shared" si="9"/>
        <v>0.73520898487065323</v>
      </c>
      <c r="U48" s="186">
        <f t="shared" si="11"/>
        <v>1.047632161699366</v>
      </c>
      <c r="V48" s="186">
        <f t="shared" si="12"/>
        <v>1.0049382458125691</v>
      </c>
      <c r="W48" s="186">
        <f t="shared" si="13"/>
        <v>1.0262852037559675</v>
      </c>
      <c r="X48" s="35"/>
      <c r="Y48" s="35"/>
      <c r="Z48" s="35"/>
      <c r="AA48" s="35"/>
      <c r="AB48" s="35"/>
      <c r="AC48" s="35"/>
      <c r="AD48" s="35"/>
      <c r="AE48" s="35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x14ac:dyDescent="0.3">
      <c r="A49" s="18">
        <v>42521</v>
      </c>
      <c r="B49" s="16">
        <v>0.5</v>
      </c>
      <c r="C49" s="16">
        <v>-2.8</v>
      </c>
      <c r="D49" s="16">
        <v>5344.75</v>
      </c>
      <c r="E49" s="16">
        <v>369.43809523809523</v>
      </c>
      <c r="F49" s="16">
        <v>2683.25</v>
      </c>
      <c r="G49" s="16">
        <v>36300.5</v>
      </c>
      <c r="H49" s="16">
        <v>12558.25</v>
      </c>
      <c r="I49" s="16">
        <v>3778.0952380952381</v>
      </c>
      <c r="J49" s="16">
        <v>390</v>
      </c>
      <c r="K49" s="16">
        <f t="shared" si="2"/>
        <v>369.43809523809523</v>
      </c>
      <c r="L49" s="16">
        <f t="shared" si="3"/>
        <v>20.561904761904771</v>
      </c>
      <c r="M49" s="16"/>
      <c r="N49" s="8">
        <f t="shared" si="4"/>
        <v>3.532271811560534</v>
      </c>
      <c r="O49" s="8">
        <f t="shared" si="10"/>
        <v>0</v>
      </c>
      <c r="P49" s="8">
        <f t="shared" si="5"/>
        <v>0.3384189664198658</v>
      </c>
      <c r="Q49" s="8">
        <f t="shared" si="6"/>
        <v>-2.6676212079774047</v>
      </c>
      <c r="R49" s="8">
        <f t="shared" si="7"/>
        <v>2.3976288710229738</v>
      </c>
      <c r="S49" s="8">
        <f t="shared" si="8"/>
        <v>-3.2943780563315812</v>
      </c>
      <c r="T49" s="21">
        <f t="shared" si="9"/>
        <v>1.1169929129622955</v>
      </c>
      <c r="U49" s="186">
        <f t="shared" si="11"/>
        <v>0.38316814916488695</v>
      </c>
      <c r="V49" s="186">
        <f t="shared" si="12"/>
        <v>0.41738400650681834</v>
      </c>
      <c r="W49" s="186">
        <f t="shared" si="13"/>
        <v>0.40027607783585262</v>
      </c>
      <c r="X49" s="35"/>
      <c r="Y49" s="35"/>
      <c r="Z49" s="35"/>
      <c r="AA49" s="35"/>
      <c r="AB49" s="35"/>
      <c r="AC49" s="35"/>
      <c r="AD49" s="35"/>
      <c r="AE49" s="35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x14ac:dyDescent="0.3">
      <c r="A50" s="18">
        <v>42551</v>
      </c>
      <c r="B50" s="16">
        <v>-0.2</v>
      </c>
      <c r="C50" s="16">
        <v>-2.6</v>
      </c>
      <c r="D50" s="16">
        <v>5558.25</v>
      </c>
      <c r="E50" s="16">
        <v>385.03</v>
      </c>
      <c r="F50" s="16">
        <v>2452.25</v>
      </c>
      <c r="G50" s="16">
        <v>36074.25</v>
      </c>
      <c r="H50" s="16">
        <v>12581</v>
      </c>
      <c r="I50" s="16">
        <v>3741.1904761904761</v>
      </c>
      <c r="J50" s="16">
        <v>398</v>
      </c>
      <c r="K50" s="16">
        <f t="shared" si="2"/>
        <v>385.03</v>
      </c>
      <c r="L50" s="16">
        <f t="shared" si="3"/>
        <v>12.970000000000027</v>
      </c>
      <c r="M50" s="16"/>
      <c r="N50" s="8">
        <f t="shared" si="4"/>
        <v>3.9945741147855358</v>
      </c>
      <c r="O50" s="8">
        <f t="shared" si="10"/>
        <v>2.051282051282044</v>
      </c>
      <c r="P50" s="8">
        <f t="shared" si="5"/>
        <v>-8.6089630112736444</v>
      </c>
      <c r="Q50" s="8">
        <f t="shared" si="6"/>
        <v>-0.62326965193317108</v>
      </c>
      <c r="R50" s="8">
        <f t="shared" si="7"/>
        <v>0.18115581390718205</v>
      </c>
      <c r="S50" s="8">
        <f t="shared" si="8"/>
        <v>-0.976808671540212</v>
      </c>
      <c r="T50" s="21">
        <f t="shared" si="9"/>
        <v>0.47660804679243718</v>
      </c>
      <c r="U50" s="186">
        <f t="shared" si="11"/>
        <v>-7.8584467428588656E-2</v>
      </c>
      <c r="V50" s="186">
        <f t="shared" si="12"/>
        <v>-3.0942648494784661E-2</v>
      </c>
      <c r="W50" s="186">
        <f t="shared" si="13"/>
        <v>-5.4763557961686658E-2</v>
      </c>
      <c r="X50" s="35"/>
      <c r="Y50" s="35"/>
      <c r="Z50" s="35"/>
      <c r="AA50" s="35"/>
      <c r="AB50" s="35"/>
      <c r="AC50" s="35"/>
      <c r="AD50" s="35"/>
      <c r="AE50" s="35"/>
      <c r="AF50" s="1"/>
      <c r="AG50" s="1"/>
      <c r="AH50" s="1"/>
      <c r="AI50" s="1"/>
      <c r="AJ50" s="68" t="s">
        <v>78</v>
      </c>
      <c r="AK50" s="1"/>
      <c r="AL50" s="1"/>
      <c r="AM50" s="1"/>
      <c r="AN50" s="1"/>
      <c r="AO50" s="1"/>
    </row>
    <row r="51" spans="1:41" x14ac:dyDescent="0.3">
      <c r="A51" s="18">
        <v>42582</v>
      </c>
      <c r="B51" s="16">
        <v>0.2</v>
      </c>
      <c r="C51" s="16">
        <v>-1.7</v>
      </c>
      <c r="D51" s="16">
        <v>5501.4</v>
      </c>
      <c r="E51" s="16">
        <v>423.28571428571428</v>
      </c>
      <c r="F51" s="16">
        <v>2501.6</v>
      </c>
      <c r="G51" s="16">
        <v>37981.199999999997</v>
      </c>
      <c r="H51" s="16">
        <v>12912.8</v>
      </c>
      <c r="I51" s="16">
        <v>3840.7619047619046</v>
      </c>
      <c r="J51" s="16">
        <v>421.25</v>
      </c>
      <c r="K51" s="16">
        <f t="shared" si="2"/>
        <v>423.28571428571428</v>
      </c>
      <c r="L51" s="16">
        <f t="shared" si="3"/>
        <v>-2.0357142857142776</v>
      </c>
      <c r="M51" s="16"/>
      <c r="N51" s="8">
        <f t="shared" si="4"/>
        <v>-1.0228039400890623</v>
      </c>
      <c r="O51" s="8">
        <f t="shared" si="10"/>
        <v>5.841708542713576</v>
      </c>
      <c r="P51" s="8">
        <f t="shared" si="5"/>
        <v>2.0124375573452795</v>
      </c>
      <c r="Q51" s="8">
        <f t="shared" si="6"/>
        <v>5.2861805858749591</v>
      </c>
      <c r="R51" s="8">
        <f t="shared" si="7"/>
        <v>2.6373102297114599</v>
      </c>
      <c r="S51" s="8">
        <f t="shared" si="8"/>
        <v>2.6614904855851762</v>
      </c>
      <c r="T51" s="21">
        <f t="shared" si="9"/>
        <v>-0.37404700108385569</v>
      </c>
      <c r="U51" s="186">
        <f t="shared" si="11"/>
        <v>0.27124026424106717</v>
      </c>
      <c r="V51" s="186">
        <f t="shared" si="12"/>
        <v>0.27183886793818918</v>
      </c>
      <c r="W51" s="186">
        <f t="shared" si="13"/>
        <v>0.27153956608962815</v>
      </c>
      <c r="X51" s="35"/>
      <c r="Y51" s="35"/>
      <c r="Z51" s="35"/>
      <c r="AA51" s="35"/>
      <c r="AB51" s="35"/>
      <c r="AC51" s="35"/>
      <c r="AD51" s="35"/>
      <c r="AE51" s="35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x14ac:dyDescent="0.3">
      <c r="A52" s="18">
        <v>42613</v>
      </c>
      <c r="B52" s="16">
        <v>0.2</v>
      </c>
      <c r="C52" s="16">
        <v>-0.8</v>
      </c>
      <c r="D52" s="16">
        <v>5311.25</v>
      </c>
      <c r="E52" s="16">
        <v>429.08695652173913</v>
      </c>
      <c r="F52" s="16">
        <v>2593.25</v>
      </c>
      <c r="G52" s="16">
        <v>37448</v>
      </c>
      <c r="H52" s="16">
        <v>12817.5</v>
      </c>
      <c r="I52" s="16">
        <v>3848</v>
      </c>
      <c r="J52" s="16">
        <v>466</v>
      </c>
      <c r="K52" s="16">
        <f t="shared" si="2"/>
        <v>429.08695652173913</v>
      </c>
      <c r="L52" s="16">
        <f t="shared" si="3"/>
        <v>36.913043478260875</v>
      </c>
      <c r="M52" s="16"/>
      <c r="N52" s="8">
        <f t="shared" ref="N52:N83" si="14">D52/D51*100-100</f>
        <v>-3.4563929181662729</v>
      </c>
      <c r="O52" s="8">
        <f t="shared" si="10"/>
        <v>10.623145400593486</v>
      </c>
      <c r="P52" s="8">
        <f t="shared" ref="P52:P83" si="15">F52/F51*100-100</f>
        <v>3.6636552606331918</v>
      </c>
      <c r="Q52" s="8">
        <f t="shared" ref="Q52:Q83" si="16">G52/G51*100-100</f>
        <v>-1.4038524322559454</v>
      </c>
      <c r="R52" s="8">
        <f t="shared" ref="R52:R83" si="17">H52/H51*100-100</f>
        <v>-0.73802738368129894</v>
      </c>
      <c r="S52" s="8">
        <f t="shared" ref="S52:S83" si="18">I52/I51*100-100</f>
        <v>0.18845467169212782</v>
      </c>
      <c r="T52" s="21">
        <f t="shared" ref="T52:T83" si="19">B51*$Y$17+N52*$Y$18+N51*$Y$19+O52*$Y$20+O51*$Y$21+P52*$Y$22+P51*$Y$23+Q52*$Y$24+R52*$Y$25+R51*$Y$26+R50*$Y$27+S52*$Y$28+S51*$Y$29+S50*$Y$30+$Y$31</f>
        <v>0.34491644611230199</v>
      </c>
      <c r="U52" s="186">
        <f t="shared" si="11"/>
        <v>0.46737707315874139</v>
      </c>
      <c r="V52" s="186">
        <f t="shared" si="12"/>
        <v>0.41553626929226095</v>
      </c>
      <c r="W52" s="186">
        <f t="shared" si="13"/>
        <v>0.44145667122550114</v>
      </c>
      <c r="X52" s="35"/>
      <c r="Y52" s="35"/>
      <c r="Z52" s="35"/>
      <c r="AA52" s="35"/>
      <c r="AB52" s="35"/>
      <c r="AC52" s="35"/>
      <c r="AD52" s="35"/>
      <c r="AE52" s="35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3">
      <c r="A53" s="18">
        <v>42643</v>
      </c>
      <c r="B53" s="16">
        <v>0.5</v>
      </c>
      <c r="C53" s="16">
        <v>0.1</v>
      </c>
      <c r="D53" s="16">
        <v>5562.2</v>
      </c>
      <c r="E53" s="16">
        <v>450.98</v>
      </c>
      <c r="F53" s="16">
        <v>2606.6</v>
      </c>
      <c r="G53" s="16">
        <v>37301.599999999999</v>
      </c>
      <c r="H53" s="16">
        <v>12940.2</v>
      </c>
      <c r="I53" s="16">
        <v>3994.7142857142858</v>
      </c>
      <c r="J53" s="16">
        <v>542.5</v>
      </c>
      <c r="K53" s="16">
        <f t="shared" si="2"/>
        <v>450.98</v>
      </c>
      <c r="L53" s="16">
        <f t="shared" si="3"/>
        <v>91.519999999999982</v>
      </c>
      <c r="M53" s="16"/>
      <c r="N53" s="8">
        <f t="shared" si="14"/>
        <v>4.7248764415156472</v>
      </c>
      <c r="O53" s="8">
        <f t="shared" si="10"/>
        <v>16.416309012875544</v>
      </c>
      <c r="P53" s="8">
        <f t="shared" si="15"/>
        <v>0.51479803335583085</v>
      </c>
      <c r="Q53" s="8">
        <f t="shared" si="16"/>
        <v>-0.39094210638752713</v>
      </c>
      <c r="R53" s="8">
        <f t="shared" si="17"/>
        <v>0.95728496196608148</v>
      </c>
      <c r="S53" s="8">
        <f t="shared" si="18"/>
        <v>3.8127413127413234</v>
      </c>
      <c r="T53" s="21">
        <f t="shared" si="19"/>
        <v>0.30051073376995641</v>
      </c>
      <c r="U53" s="186">
        <f t="shared" si="11"/>
        <v>0.75721049734448731</v>
      </c>
      <c r="V53" s="186">
        <f t="shared" si="12"/>
        <v>0.72099949724769352</v>
      </c>
      <c r="W53" s="186">
        <f t="shared" si="13"/>
        <v>0.73910499729609036</v>
      </c>
      <c r="X53" s="35"/>
      <c r="Y53" s="35"/>
      <c r="Z53" s="35"/>
      <c r="AA53" s="35"/>
      <c r="AB53" s="35"/>
      <c r="AC53" s="35"/>
      <c r="AD53" s="35"/>
      <c r="AE53" s="35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x14ac:dyDescent="0.3">
      <c r="A54" s="18">
        <v>42674</v>
      </c>
      <c r="B54" s="16">
        <v>0.7</v>
      </c>
      <c r="C54" s="16">
        <v>1.2</v>
      </c>
      <c r="D54" s="16">
        <v>5822.25</v>
      </c>
      <c r="E54" s="16">
        <v>568.45000000000005</v>
      </c>
      <c r="F54" s="16">
        <v>2650.75</v>
      </c>
      <c r="G54" s="16">
        <v>37968.25</v>
      </c>
      <c r="H54" s="16">
        <v>13541.75</v>
      </c>
      <c r="I54" s="16">
        <v>4245.5555555555557</v>
      </c>
      <c r="J54" s="16">
        <v>581.66666666666663</v>
      </c>
      <c r="K54" s="16">
        <f t="shared" si="2"/>
        <v>568.45000000000005</v>
      </c>
      <c r="L54" s="16">
        <f t="shared" si="3"/>
        <v>13.216666666666583</v>
      </c>
      <c r="M54" s="16"/>
      <c r="N54" s="8">
        <f t="shared" si="14"/>
        <v>4.6753083312358399</v>
      </c>
      <c r="O54" s="8">
        <f t="shared" si="10"/>
        <v>7.2196620583717248</v>
      </c>
      <c r="P54" s="8">
        <f t="shared" si="15"/>
        <v>1.6937773344586731</v>
      </c>
      <c r="Q54" s="8">
        <f t="shared" si="16"/>
        <v>1.7871887532974426</v>
      </c>
      <c r="R54" s="8">
        <f t="shared" si="17"/>
        <v>4.6486916740081199</v>
      </c>
      <c r="S54" s="8">
        <f t="shared" si="18"/>
        <v>6.2793294313517407</v>
      </c>
      <c r="T54" s="21">
        <f t="shared" si="19"/>
        <v>0.77343590179685995</v>
      </c>
      <c r="U54" s="186">
        <f t="shared" si="11"/>
        <v>0.98606866626919754</v>
      </c>
      <c r="V54" s="186">
        <f t="shared" si="12"/>
        <v>0.92675970137110686</v>
      </c>
      <c r="W54" s="186">
        <f t="shared" si="13"/>
        <v>0.9564141838201522</v>
      </c>
      <c r="X54" s="35"/>
      <c r="Y54" s="35"/>
      <c r="Z54" s="35"/>
      <c r="AA54" s="35"/>
      <c r="AB54" s="35"/>
      <c r="AC54" s="35"/>
      <c r="AD54" s="35"/>
      <c r="AE54" s="35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3">
      <c r="A55" s="18">
        <v>42704</v>
      </c>
      <c r="B55" s="16">
        <v>1.5</v>
      </c>
      <c r="C55" s="16">
        <v>3.3</v>
      </c>
      <c r="D55" s="16">
        <v>5947.5</v>
      </c>
      <c r="E55" s="16">
        <v>618.42727272727268</v>
      </c>
      <c r="F55" s="16">
        <v>2889.5</v>
      </c>
      <c r="G55" s="16">
        <v>43012.25</v>
      </c>
      <c r="H55" s="16">
        <v>14458.5</v>
      </c>
      <c r="I55" s="16">
        <v>4531.636363636364</v>
      </c>
      <c r="J55" s="16">
        <v>604</v>
      </c>
      <c r="K55" s="16">
        <f t="shared" si="2"/>
        <v>618.42727272727268</v>
      </c>
      <c r="L55" s="16">
        <f t="shared" si="3"/>
        <v>-14.42727272727268</v>
      </c>
      <c r="M55" s="16"/>
      <c r="N55" s="8">
        <f t="shared" si="14"/>
        <v>2.1512301945124221</v>
      </c>
      <c r="O55" s="8">
        <f t="shared" si="10"/>
        <v>3.8395415472779462</v>
      </c>
      <c r="P55" s="8">
        <f t="shared" si="15"/>
        <v>9.0068848439121041</v>
      </c>
      <c r="Q55" s="8">
        <f t="shared" si="16"/>
        <v>13.284783997155515</v>
      </c>
      <c r="R55" s="8">
        <f t="shared" si="17"/>
        <v>6.7698044935108044</v>
      </c>
      <c r="S55" s="8">
        <f t="shared" si="18"/>
        <v>6.7383597820656291</v>
      </c>
      <c r="T55" s="21">
        <f t="shared" si="19"/>
        <v>0.94460065646214808</v>
      </c>
      <c r="U55" s="186">
        <f t="shared" si="11"/>
        <v>1.4302258579313438</v>
      </c>
      <c r="V55" s="186">
        <f t="shared" si="12"/>
        <v>1.3847117557750892</v>
      </c>
      <c r="W55" s="186">
        <f t="shared" si="13"/>
        <v>1.4074688068532164</v>
      </c>
      <c r="X55" s="35"/>
      <c r="Y55" s="35"/>
      <c r="Z55" s="35"/>
      <c r="AA55" s="35"/>
      <c r="AB55" s="35"/>
      <c r="AC55" s="35"/>
      <c r="AD55" s="35"/>
      <c r="AE55" s="35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3">
      <c r="A56" s="18">
        <v>42735</v>
      </c>
      <c r="B56" s="16">
        <v>1.6</v>
      </c>
      <c r="C56" s="16">
        <v>5.5</v>
      </c>
      <c r="D56" s="16">
        <v>6277</v>
      </c>
      <c r="E56" s="16">
        <v>611.40909090909088</v>
      </c>
      <c r="F56" s="16">
        <v>3193</v>
      </c>
      <c r="G56" s="16">
        <v>46001.8</v>
      </c>
      <c r="H56" s="16">
        <v>13359</v>
      </c>
      <c r="I56" s="16">
        <v>4922.318181818182</v>
      </c>
      <c r="J56" s="16">
        <v>596.25</v>
      </c>
      <c r="K56" s="16">
        <f t="shared" si="2"/>
        <v>611.40909090909088</v>
      </c>
      <c r="L56" s="16">
        <f t="shared" si="3"/>
        <v>-15.159090909090878</v>
      </c>
      <c r="M56" s="16"/>
      <c r="N56" s="8">
        <f t="shared" si="14"/>
        <v>5.5401429171920995</v>
      </c>
      <c r="O56" s="8">
        <f t="shared" si="10"/>
        <v>-1.283112582781456</v>
      </c>
      <c r="P56" s="8">
        <f t="shared" si="15"/>
        <v>10.50354732652707</v>
      </c>
      <c r="Q56" s="8">
        <f t="shared" si="16"/>
        <v>6.9504617870490506</v>
      </c>
      <c r="R56" s="8">
        <f t="shared" si="17"/>
        <v>-7.6045232907978004</v>
      </c>
      <c r="S56" s="8">
        <f t="shared" si="18"/>
        <v>8.6212084737602197</v>
      </c>
      <c r="T56" s="21">
        <f t="shared" si="19"/>
        <v>1.7310633196108698</v>
      </c>
      <c r="U56" s="186">
        <f t="shared" si="11"/>
        <v>1.6424672412396373</v>
      </c>
      <c r="V56" s="186">
        <f t="shared" si="12"/>
        <v>1.6322784098147494</v>
      </c>
      <c r="W56" s="186">
        <f t="shared" si="13"/>
        <v>1.6373728255271933</v>
      </c>
      <c r="X56" s="35"/>
      <c r="Y56" s="35"/>
      <c r="Z56" s="35"/>
      <c r="AA56" s="35"/>
      <c r="AB56" s="35"/>
      <c r="AC56" s="35"/>
      <c r="AD56" s="35"/>
      <c r="AE56" s="35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3">
      <c r="A57" s="18">
        <v>42766</v>
      </c>
      <c r="B57" s="16">
        <v>0.8</v>
      </c>
      <c r="C57" s="16">
        <v>6.9</v>
      </c>
      <c r="D57" s="16">
        <v>6428.5</v>
      </c>
      <c r="E57" s="16">
        <v>645.93333333333328</v>
      </c>
      <c r="F57" s="16">
        <v>3206.75</v>
      </c>
      <c r="G57" s="16">
        <v>46358.75</v>
      </c>
      <c r="H57" s="16">
        <v>13286.25</v>
      </c>
      <c r="I57" s="16">
        <v>5084.3157894736842</v>
      </c>
      <c r="J57" s="16">
        <v>595</v>
      </c>
      <c r="K57" s="16">
        <f t="shared" si="2"/>
        <v>645.93333333333328</v>
      </c>
      <c r="L57" s="16">
        <f t="shared" si="3"/>
        <v>-50.93333333333328</v>
      </c>
      <c r="M57" s="16"/>
      <c r="N57" s="8">
        <f t="shared" si="14"/>
        <v>2.413573363071535</v>
      </c>
      <c r="O57" s="8">
        <f t="shared" si="10"/>
        <v>-0.20964360587002773</v>
      </c>
      <c r="P57" s="8">
        <f t="shared" si="15"/>
        <v>0.43062950203569983</v>
      </c>
      <c r="Q57" s="8">
        <f t="shared" si="16"/>
        <v>0.77594789769095485</v>
      </c>
      <c r="R57" s="8">
        <f t="shared" si="17"/>
        <v>-0.54457668987200236</v>
      </c>
      <c r="S57" s="8">
        <f t="shared" si="18"/>
        <v>3.2910836250667614</v>
      </c>
      <c r="T57" s="21">
        <f t="shared" si="19"/>
        <v>1.6652731799023277</v>
      </c>
      <c r="U57" s="186">
        <f t="shared" si="11"/>
        <v>0.79645851972608783</v>
      </c>
      <c r="V57" s="186">
        <f t="shared" si="12"/>
        <v>0.75588593670222759</v>
      </c>
      <c r="W57" s="186">
        <f t="shared" si="13"/>
        <v>0.77617222821415766</v>
      </c>
      <c r="X57" s="35"/>
      <c r="Y57" s="35"/>
      <c r="Z57" s="35"/>
      <c r="AA57" s="35"/>
      <c r="AB57" s="35"/>
      <c r="AC57" s="35"/>
      <c r="AD57" s="35"/>
      <c r="AE57" s="35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3">
      <c r="A58" s="18">
        <v>42794</v>
      </c>
      <c r="B58" s="16">
        <v>0.6</v>
      </c>
      <c r="C58" s="16">
        <v>7.8</v>
      </c>
      <c r="D58" s="16">
        <v>6326</v>
      </c>
      <c r="E58" s="16">
        <v>613.67777777777781</v>
      </c>
      <c r="F58" s="16">
        <v>3337.5</v>
      </c>
      <c r="G58" s="16">
        <v>47667</v>
      </c>
      <c r="H58" s="16">
        <v>13779.5</v>
      </c>
      <c r="I58" s="16">
        <v>5239.9473684210525</v>
      </c>
      <c r="J58" s="16">
        <v>590</v>
      </c>
      <c r="K58" s="16">
        <f t="shared" si="2"/>
        <v>613.67777777777781</v>
      </c>
      <c r="L58" s="16">
        <f t="shared" si="3"/>
        <v>-23.677777777777806</v>
      </c>
      <c r="M58" s="16"/>
      <c r="N58" s="8">
        <f t="shared" si="14"/>
        <v>-1.5944621606906821</v>
      </c>
      <c r="O58" s="8">
        <f t="shared" si="10"/>
        <v>-0.84033613445377853</v>
      </c>
      <c r="P58" s="8">
        <f t="shared" si="15"/>
        <v>4.0773368675450143</v>
      </c>
      <c r="Q58" s="8">
        <f t="shared" si="16"/>
        <v>2.8220131043222665</v>
      </c>
      <c r="R58" s="8">
        <f t="shared" si="17"/>
        <v>3.7124847116379698</v>
      </c>
      <c r="S58" s="8">
        <f t="shared" si="18"/>
        <v>3.0610132295397534</v>
      </c>
      <c r="T58" s="21">
        <f t="shared" si="19"/>
        <v>0.44711815688887802</v>
      </c>
      <c r="U58" s="186">
        <f t="shared" si="11"/>
        <v>0.67955365175194493</v>
      </c>
      <c r="V58" s="186">
        <f t="shared" si="12"/>
        <v>0.55692090138409545</v>
      </c>
      <c r="W58" s="186">
        <f t="shared" si="13"/>
        <v>0.61823727656802019</v>
      </c>
      <c r="X58" s="35"/>
      <c r="Y58" s="35"/>
      <c r="Z58" s="35"/>
      <c r="AA58" s="35"/>
      <c r="AB58" s="35"/>
      <c r="AC58" s="35"/>
      <c r="AD58" s="35"/>
      <c r="AE58" s="35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3">
      <c r="A59" s="18">
        <v>42825</v>
      </c>
      <c r="B59" s="16">
        <v>0.3</v>
      </c>
      <c r="C59" s="16">
        <v>7.6</v>
      </c>
      <c r="D59" s="16">
        <v>6199.8</v>
      </c>
      <c r="E59" s="16">
        <v>604.42608695652177</v>
      </c>
      <c r="F59" s="16">
        <v>3592</v>
      </c>
      <c r="G59" s="16">
        <v>47309.4</v>
      </c>
      <c r="H59" s="16">
        <v>13775.4</v>
      </c>
      <c r="I59" s="16">
        <v>4864.608695652174</v>
      </c>
      <c r="J59" s="16">
        <v>600</v>
      </c>
      <c r="K59" s="16">
        <f t="shared" si="2"/>
        <v>604.42608695652177</v>
      </c>
      <c r="L59" s="16">
        <f t="shared" si="3"/>
        <v>-4.4260869565217718</v>
      </c>
      <c r="M59" s="16"/>
      <c r="N59" s="8">
        <f t="shared" si="14"/>
        <v>-1.9949415112235158</v>
      </c>
      <c r="O59" s="8">
        <f t="shared" si="10"/>
        <v>1.6949152542372872</v>
      </c>
      <c r="P59" s="8">
        <f t="shared" si="15"/>
        <v>7.6254681647940146</v>
      </c>
      <c r="Q59" s="8">
        <f t="shared" si="16"/>
        <v>-0.75020454402417158</v>
      </c>
      <c r="R59" s="8">
        <f t="shared" si="17"/>
        <v>-2.9754345222983147E-2</v>
      </c>
      <c r="S59" s="8">
        <f t="shared" si="18"/>
        <v>-7.1630237172015541</v>
      </c>
      <c r="T59" s="21">
        <f t="shared" si="19"/>
        <v>0.4807219511436836</v>
      </c>
      <c r="U59" s="186">
        <f t="shared" si="11"/>
        <v>0.482493225204911</v>
      </c>
      <c r="V59" s="186">
        <f t="shared" si="12"/>
        <v>0.44981534461457601</v>
      </c>
      <c r="W59" s="186">
        <f t="shared" si="13"/>
        <v>0.46615428490974353</v>
      </c>
      <c r="X59" s="35"/>
      <c r="Y59" s="35"/>
      <c r="Z59" s="35"/>
      <c r="AA59" s="35"/>
      <c r="AB59" s="35"/>
      <c r="AC59" s="35"/>
      <c r="AD59" s="35"/>
      <c r="AE59" s="35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3">
      <c r="A60" s="18">
        <v>42855</v>
      </c>
      <c r="B60" s="16">
        <v>-0.4</v>
      </c>
      <c r="C60" s="16">
        <v>6.4</v>
      </c>
      <c r="D60" s="16">
        <v>6163</v>
      </c>
      <c r="E60" s="16">
        <v>633.97777777777776</v>
      </c>
      <c r="F60" s="16">
        <v>3468.5</v>
      </c>
      <c r="G60" s="16">
        <v>46295.25</v>
      </c>
      <c r="H60" s="16">
        <v>14031.75</v>
      </c>
      <c r="I60" s="16">
        <v>4580.4736842105267</v>
      </c>
      <c r="J60" s="16">
        <v>602.5</v>
      </c>
      <c r="K60" s="16">
        <f t="shared" si="2"/>
        <v>633.97777777777776</v>
      </c>
      <c r="L60" s="16">
        <f t="shared" si="3"/>
        <v>-31.47777777777776</v>
      </c>
      <c r="M60" s="16"/>
      <c r="N60" s="8">
        <f t="shared" si="14"/>
        <v>-0.59356753443660182</v>
      </c>
      <c r="O60" s="8">
        <f t="shared" si="10"/>
        <v>0.4166666666666714</v>
      </c>
      <c r="P60" s="8">
        <f t="shared" si="15"/>
        <v>-3.4381959910913196</v>
      </c>
      <c r="Q60" s="8">
        <f t="shared" si="16"/>
        <v>-2.1436543266243149</v>
      </c>
      <c r="R60" s="8">
        <f t="shared" si="17"/>
        <v>1.8609259985191073</v>
      </c>
      <c r="S60" s="8">
        <f t="shared" si="18"/>
        <v>-5.8408605751907174</v>
      </c>
      <c r="T60" s="21">
        <f t="shared" si="19"/>
        <v>0.37221596866612039</v>
      </c>
      <c r="U60" s="186">
        <f t="shared" si="11"/>
        <v>-0.32926595029629824</v>
      </c>
      <c r="V60" s="186">
        <f t="shared" si="12"/>
        <v>-0.28522602862927782</v>
      </c>
      <c r="W60" s="186">
        <f t="shared" si="13"/>
        <v>-0.30724598946278803</v>
      </c>
      <c r="X60" s="35"/>
      <c r="Y60" s="35"/>
      <c r="Z60" s="35"/>
      <c r="AA60" s="35"/>
      <c r="AB60" s="35"/>
      <c r="AC60" s="35"/>
      <c r="AD60" s="35"/>
      <c r="AE60" s="35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x14ac:dyDescent="0.3">
      <c r="A61" s="18">
        <v>42886</v>
      </c>
      <c r="B61" s="16">
        <v>-0.3</v>
      </c>
      <c r="C61" s="16">
        <v>5.5</v>
      </c>
      <c r="D61" s="16">
        <v>6053.25</v>
      </c>
      <c r="E61" s="16">
        <v>581.62</v>
      </c>
      <c r="F61" s="16">
        <v>3544.5</v>
      </c>
      <c r="G61" s="16">
        <v>45553.5</v>
      </c>
      <c r="H61" s="16">
        <v>13899</v>
      </c>
      <c r="I61" s="16">
        <v>4415.5238095238092</v>
      </c>
      <c r="J61" s="16">
        <v>592.5</v>
      </c>
      <c r="K61" s="16">
        <f t="shared" si="2"/>
        <v>581.62</v>
      </c>
      <c r="L61" s="16">
        <f t="shared" si="3"/>
        <v>10.879999999999995</v>
      </c>
      <c r="M61" s="16"/>
      <c r="N61" s="8">
        <f t="shared" si="14"/>
        <v>-1.7807885769917249</v>
      </c>
      <c r="O61" s="8">
        <f t="shared" si="10"/>
        <v>-1.6597510373444067</v>
      </c>
      <c r="P61" s="8">
        <f t="shared" si="15"/>
        <v>2.1911489116332774</v>
      </c>
      <c r="Q61" s="8">
        <f t="shared" si="16"/>
        <v>-1.602216210086354</v>
      </c>
      <c r="R61" s="8">
        <f t="shared" si="17"/>
        <v>-0.94606873697151173</v>
      </c>
      <c r="S61" s="8">
        <f t="shared" si="18"/>
        <v>-3.6011532007119769</v>
      </c>
      <c r="T61" s="21">
        <f t="shared" si="19"/>
        <v>-0.55532940606282966</v>
      </c>
      <c r="U61" s="186">
        <f t="shared" si="11"/>
        <v>-0.27386255809537829</v>
      </c>
      <c r="V61" s="186">
        <f t="shared" si="12"/>
        <v>-0.24414992341432815</v>
      </c>
      <c r="W61" s="186">
        <f t="shared" si="13"/>
        <v>-0.25900624075485323</v>
      </c>
      <c r="X61" s="35"/>
      <c r="Y61" s="35"/>
      <c r="Z61" s="35"/>
      <c r="AA61" s="35"/>
      <c r="AB61" s="35"/>
      <c r="AC61" s="35"/>
      <c r="AD61" s="35"/>
      <c r="AE61" s="35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x14ac:dyDescent="0.3">
      <c r="A62" s="18">
        <v>42916</v>
      </c>
      <c r="B62" s="16">
        <v>-0.2</v>
      </c>
      <c r="C62" s="16">
        <v>5.5</v>
      </c>
      <c r="D62" s="16">
        <v>5940.2</v>
      </c>
      <c r="E62" s="16">
        <v>584.90909090909088</v>
      </c>
      <c r="F62" s="16">
        <v>3600.6</v>
      </c>
      <c r="G62" s="16">
        <v>45811.8</v>
      </c>
      <c r="H62" s="16">
        <v>13802.4</v>
      </c>
      <c r="I62" s="16">
        <v>4442.363636363636</v>
      </c>
      <c r="J62" s="16">
        <v>571.25</v>
      </c>
      <c r="K62" s="16">
        <f t="shared" si="2"/>
        <v>584.90909090909088</v>
      </c>
      <c r="L62" s="16">
        <f t="shared" si="3"/>
        <v>-13.659090909090878</v>
      </c>
      <c r="M62" s="16"/>
      <c r="N62" s="8">
        <f t="shared" si="14"/>
        <v>-1.8675917895345435</v>
      </c>
      <c r="O62" s="8">
        <f t="shared" si="10"/>
        <v>-3.5864978902953624</v>
      </c>
      <c r="P62" s="8">
        <f t="shared" si="15"/>
        <v>1.5827338129496411</v>
      </c>
      <c r="Q62" s="8">
        <f t="shared" si="16"/>
        <v>0.56702558530079727</v>
      </c>
      <c r="R62" s="8">
        <f t="shared" si="17"/>
        <v>-0.69501402978632143</v>
      </c>
      <c r="S62" s="8">
        <f t="shared" si="18"/>
        <v>0.60785148031443725</v>
      </c>
      <c r="T62" s="21">
        <f t="shared" si="19"/>
        <v>-0.21373227158767028</v>
      </c>
      <c r="U62" s="186">
        <f t="shared" si="11"/>
        <v>-0.2210217005722557</v>
      </c>
      <c r="V62" s="186">
        <f t="shared" si="12"/>
        <v>-0.1859852043567983</v>
      </c>
      <c r="W62" s="186">
        <f t="shared" si="13"/>
        <v>-0.203503452464527</v>
      </c>
      <c r="X62" s="35"/>
      <c r="Y62" s="35"/>
      <c r="Z62" s="35"/>
      <c r="AA62" s="35"/>
      <c r="AB62" s="35"/>
      <c r="AC62" s="35"/>
      <c r="AD62" s="35"/>
      <c r="AE62" s="35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x14ac:dyDescent="0.3">
      <c r="A63" s="181">
        <v>42947</v>
      </c>
      <c r="B63" s="177">
        <v>0.2</v>
      </c>
      <c r="C63" s="177">
        <v>5.5</v>
      </c>
      <c r="D63" s="177">
        <v>5797.25</v>
      </c>
      <c r="E63" s="177">
        <v>599.38095238095241</v>
      </c>
      <c r="F63" s="177">
        <v>3702.25</v>
      </c>
      <c r="G63" s="177">
        <v>47730</v>
      </c>
      <c r="H63" s="177">
        <v>14162</v>
      </c>
      <c r="I63" s="177">
        <v>4575.8571428571431</v>
      </c>
      <c r="J63" s="177">
        <v>583.75</v>
      </c>
      <c r="K63" s="177">
        <f t="shared" si="2"/>
        <v>599.38095238095241</v>
      </c>
      <c r="L63" s="177">
        <f t="shared" si="3"/>
        <v>-15.630952380952408</v>
      </c>
      <c r="M63" s="16"/>
      <c r="N63" s="179">
        <f t="shared" si="14"/>
        <v>-2.4064846301471334</v>
      </c>
      <c r="O63" s="179">
        <f t="shared" si="10"/>
        <v>2.1881838074398132</v>
      </c>
      <c r="P63" s="179">
        <f t="shared" si="15"/>
        <v>2.8231405876798306</v>
      </c>
      <c r="Q63" s="179">
        <f t="shared" si="16"/>
        <v>4.1871308265556024</v>
      </c>
      <c r="R63" s="179">
        <f t="shared" si="17"/>
        <v>2.6053439981452442</v>
      </c>
      <c r="S63" s="179">
        <f t="shared" si="18"/>
        <v>3.0050107875180743</v>
      </c>
      <c r="T63" s="180">
        <f t="shared" si="19"/>
        <v>-0.18984639317135193</v>
      </c>
      <c r="U63" s="186">
        <f t="shared" si="11"/>
        <v>0.20854951360150115</v>
      </c>
      <c r="V63" s="186">
        <f t="shared" si="12"/>
        <v>0.17923461285189257</v>
      </c>
      <c r="W63" s="186">
        <f t="shared" si="13"/>
        <v>0.19389206322669686</v>
      </c>
      <c r="X63" s="35"/>
      <c r="Y63" s="35"/>
      <c r="Z63" s="35"/>
      <c r="AA63" s="35"/>
      <c r="AB63" s="35"/>
      <c r="AC63" s="35"/>
      <c r="AD63" s="35"/>
      <c r="AE63" s="35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x14ac:dyDescent="0.3">
      <c r="A64" s="181">
        <v>42978</v>
      </c>
      <c r="B64" s="177">
        <v>0.9</v>
      </c>
      <c r="C64" s="177">
        <v>6.3</v>
      </c>
      <c r="D64" s="177">
        <v>5972.75</v>
      </c>
      <c r="E64" s="177">
        <v>609.14782608695657</v>
      </c>
      <c r="F64" s="177">
        <v>3900.25</v>
      </c>
      <c r="G64" s="177">
        <v>50414.5</v>
      </c>
      <c r="H64" s="177">
        <v>15491</v>
      </c>
      <c r="I64" s="177">
        <v>4725.478260869565</v>
      </c>
      <c r="J64" s="177">
        <v>582</v>
      </c>
      <c r="K64" s="177">
        <f t="shared" si="2"/>
        <v>609.14782608695657</v>
      </c>
      <c r="L64" s="177">
        <f t="shared" si="3"/>
        <v>-27.14782608695657</v>
      </c>
      <c r="M64" s="16"/>
      <c r="N64" s="179">
        <f t="shared" si="14"/>
        <v>3.0272974255034768</v>
      </c>
      <c r="O64" s="179">
        <f t="shared" si="10"/>
        <v>-0.29978586723768785</v>
      </c>
      <c r="P64" s="179">
        <f t="shared" si="15"/>
        <v>5.3480991289081032</v>
      </c>
      <c r="Q64" s="179">
        <f t="shared" si="16"/>
        <v>5.6243452755080625</v>
      </c>
      <c r="R64" s="179">
        <f t="shared" si="17"/>
        <v>9.3842677587911254</v>
      </c>
      <c r="S64" s="179">
        <f t="shared" si="18"/>
        <v>3.2697943432517036</v>
      </c>
      <c r="T64" s="180">
        <f t="shared" si="19"/>
        <v>0.19379330793961808</v>
      </c>
      <c r="U64" s="186">
        <f t="shared" si="11"/>
        <v>0.80335534861142899</v>
      </c>
      <c r="V64" s="186">
        <f t="shared" si="12"/>
        <v>0.78898515192406904</v>
      </c>
      <c r="W64" s="186">
        <f t="shared" si="13"/>
        <v>0.79617025026774901</v>
      </c>
      <c r="X64" s="35"/>
      <c r="Y64" s="35"/>
      <c r="Z64" s="35"/>
      <c r="AA64" s="35"/>
      <c r="AB64" s="35"/>
      <c r="AC64" s="35"/>
      <c r="AD64" s="35"/>
      <c r="AE64" s="35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x14ac:dyDescent="0.3">
      <c r="A65" s="181">
        <v>43008</v>
      </c>
      <c r="B65" s="177">
        <v>1</v>
      </c>
      <c r="C65" s="177">
        <v>6.9</v>
      </c>
      <c r="D65" s="177">
        <v>6096.4</v>
      </c>
      <c r="E65" s="177">
        <v>624.51428571428573</v>
      </c>
      <c r="F65" s="177">
        <v>4011.6</v>
      </c>
      <c r="G65" s="177">
        <v>51250.8</v>
      </c>
      <c r="H65" s="177">
        <v>15987.6</v>
      </c>
      <c r="I65" s="177">
        <v>5028.545454545455</v>
      </c>
      <c r="J65" s="177">
        <v>582.5</v>
      </c>
      <c r="K65" s="177">
        <f t="shared" si="2"/>
        <v>624.51428571428573</v>
      </c>
      <c r="L65" s="177">
        <f t="shared" si="3"/>
        <v>-42.014285714285734</v>
      </c>
      <c r="M65" s="16"/>
      <c r="N65" s="179">
        <f t="shared" si="14"/>
        <v>2.0702356535933859</v>
      </c>
      <c r="O65" s="179">
        <f t="shared" si="10"/>
        <v>8.5910652920958341E-2</v>
      </c>
      <c r="P65" s="179">
        <f t="shared" si="15"/>
        <v>2.8549451958207612</v>
      </c>
      <c r="Q65" s="179">
        <f t="shared" si="16"/>
        <v>1.6588481488460758</v>
      </c>
      <c r="R65" s="179">
        <f t="shared" si="17"/>
        <v>3.205732360725591</v>
      </c>
      <c r="S65" s="179">
        <f t="shared" si="18"/>
        <v>6.4134713344363234</v>
      </c>
      <c r="T65" s="180">
        <f t="shared" si="19"/>
        <v>1.0909119600587982</v>
      </c>
      <c r="U65" s="186">
        <f t="shared" ref="U65:U96" si="20">B64*$AN$16+N65*$AN$17+N64*$AD$18+O65*$AN$18+O64*$AD$21+P65*$AN$19+P64*$AD$23+Q65*$AN$20+R65*$AN$21+R64*$AN$22+R63*$AN$23+S65*$AN$26+S64*$AN$27+S63*$AN$28+$AD$30</f>
        <v>0.99051406253904362</v>
      </c>
      <c r="V65" s="186">
        <f t="shared" si="12"/>
        <v>1.0025280378212924</v>
      </c>
      <c r="W65" s="186">
        <f t="shared" si="13"/>
        <v>0.99652105018016801</v>
      </c>
      <c r="X65" s="35"/>
      <c r="Y65" s="35"/>
      <c r="Z65" s="35"/>
      <c r="AA65" s="35"/>
      <c r="AB65" s="35"/>
      <c r="AC65" s="35"/>
      <c r="AD65" s="35"/>
      <c r="AE65" s="35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x14ac:dyDescent="0.3">
      <c r="A66" s="181">
        <v>43039</v>
      </c>
      <c r="B66" s="177">
        <v>0.7</v>
      </c>
      <c r="C66" s="177">
        <v>6.9</v>
      </c>
      <c r="D66" s="177">
        <v>6404</v>
      </c>
      <c r="E66" s="177">
        <v>642.76470588235293</v>
      </c>
      <c r="F66" s="177">
        <v>4004.25</v>
      </c>
      <c r="G66" s="177">
        <v>53164</v>
      </c>
      <c r="H66" s="177">
        <v>15968.75</v>
      </c>
      <c r="I66" s="177">
        <v>5069.9411764705883</v>
      </c>
      <c r="J66" s="177">
        <v>581.66666666666663</v>
      </c>
      <c r="K66" s="177">
        <f t="shared" si="2"/>
        <v>642.76470588235293</v>
      </c>
      <c r="L66" s="177">
        <f t="shared" si="3"/>
        <v>-61.098039215686299</v>
      </c>
      <c r="M66" s="16"/>
      <c r="N66" s="179">
        <f t="shared" si="14"/>
        <v>5.0456006823699227</v>
      </c>
      <c r="O66" s="179">
        <f t="shared" si="10"/>
        <v>-0.14306151645207876</v>
      </c>
      <c r="P66" s="179">
        <f t="shared" si="15"/>
        <v>-0.18321866586897784</v>
      </c>
      <c r="Q66" s="179">
        <f t="shared" si="16"/>
        <v>3.7330148992796239</v>
      </c>
      <c r="R66" s="179">
        <f t="shared" si="17"/>
        <v>-0.11790387550351511</v>
      </c>
      <c r="S66" s="179">
        <f t="shared" si="18"/>
        <v>0.82321463133467887</v>
      </c>
      <c r="T66" s="180">
        <f t="shared" si="19"/>
        <v>1.0895754000433633</v>
      </c>
      <c r="U66" s="186">
        <f t="shared" si="20"/>
        <v>0.68335584124964022</v>
      </c>
      <c r="V66" s="186">
        <f t="shared" si="12"/>
        <v>0.74451996871944215</v>
      </c>
      <c r="W66" s="186">
        <f t="shared" si="13"/>
        <v>0.71393790498454113</v>
      </c>
      <c r="X66" s="35"/>
      <c r="Y66" s="35"/>
      <c r="Z66" s="35"/>
      <c r="AA66" s="35"/>
      <c r="AB66" s="35"/>
      <c r="AC66" s="35"/>
      <c r="AD66" s="35"/>
      <c r="AE66" s="35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3">
      <c r="A67" s="181">
        <v>43069</v>
      </c>
      <c r="B67" s="177">
        <v>0.5</v>
      </c>
      <c r="C67" s="177">
        <v>5.8</v>
      </c>
      <c r="D67" s="177">
        <v>6820.5</v>
      </c>
      <c r="E67" s="177">
        <v>645.20909090909095</v>
      </c>
      <c r="F67" s="177">
        <v>4079.75</v>
      </c>
      <c r="G67" s="177">
        <v>53484</v>
      </c>
      <c r="H67" s="177">
        <v>15357.5</v>
      </c>
      <c r="I67" s="177">
        <v>5141.545454545455</v>
      </c>
      <c r="J67" s="177">
        <v>578</v>
      </c>
      <c r="K67" s="177">
        <f t="shared" si="2"/>
        <v>645.20909090909095</v>
      </c>
      <c r="L67" s="177">
        <f t="shared" si="3"/>
        <v>-67.209090909090946</v>
      </c>
      <c r="M67" s="16"/>
      <c r="N67" s="179">
        <f t="shared" si="14"/>
        <v>6.5037476577139302</v>
      </c>
      <c r="O67" s="179">
        <f t="shared" si="10"/>
        <v>-0.63037249283667052</v>
      </c>
      <c r="P67" s="179">
        <f t="shared" si="15"/>
        <v>1.8854966597989602</v>
      </c>
      <c r="Q67" s="179">
        <f t="shared" si="16"/>
        <v>0.60191106763976165</v>
      </c>
      <c r="R67" s="179">
        <f t="shared" si="17"/>
        <v>-3.8277886497064486</v>
      </c>
      <c r="S67" s="179">
        <f t="shared" si="18"/>
        <v>1.4123295632537065</v>
      </c>
      <c r="T67" s="180">
        <f t="shared" si="19"/>
        <v>0.59457773547816217</v>
      </c>
      <c r="U67" s="186">
        <f t="shared" si="20"/>
        <v>0.54800654210881272</v>
      </c>
      <c r="V67" s="186">
        <f t="shared" si="12"/>
        <v>0.56472580474531409</v>
      </c>
      <c r="W67" s="186">
        <f t="shared" si="13"/>
        <v>0.5563661734270634</v>
      </c>
      <c r="X67" s="35"/>
      <c r="Y67" s="35"/>
      <c r="Z67" s="35"/>
      <c r="AA67" s="35"/>
      <c r="AB67" s="35"/>
      <c r="AC67" s="35"/>
      <c r="AD67" s="35"/>
      <c r="AE67" s="35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x14ac:dyDescent="0.3">
      <c r="A68" s="181">
        <v>43100</v>
      </c>
      <c r="B68" s="177">
        <v>0.8</v>
      </c>
      <c r="C68" s="177">
        <v>4.9000000000000004</v>
      </c>
      <c r="D68" s="177">
        <v>6942</v>
      </c>
      <c r="E68" s="177">
        <v>688.89523809523814</v>
      </c>
      <c r="F68" s="177">
        <v>4425.3999999999996</v>
      </c>
      <c r="G68" s="177">
        <v>52840.6</v>
      </c>
      <c r="H68" s="177">
        <v>14261.4</v>
      </c>
      <c r="I68" s="177">
        <v>5262.6190476190477</v>
      </c>
      <c r="J68" s="177">
        <v>577.5</v>
      </c>
      <c r="K68" s="177">
        <f t="shared" si="2"/>
        <v>688.89523809523814</v>
      </c>
      <c r="L68" s="177">
        <f t="shared" si="3"/>
        <v>-111.39523809523814</v>
      </c>
      <c r="M68" s="16"/>
      <c r="N68" s="179">
        <f t="shared" si="14"/>
        <v>1.7813943259291847</v>
      </c>
      <c r="O68" s="179">
        <f t="shared" si="10"/>
        <v>-8.6505190311413571E-2</v>
      </c>
      <c r="P68" s="179">
        <f t="shared" si="15"/>
        <v>8.4723328635333104</v>
      </c>
      <c r="Q68" s="179">
        <f t="shared" si="16"/>
        <v>-1.202976591130053</v>
      </c>
      <c r="R68" s="179">
        <f t="shared" si="17"/>
        <v>-7.1372293667589162</v>
      </c>
      <c r="S68" s="179">
        <f t="shared" si="18"/>
        <v>2.3548093495226396</v>
      </c>
      <c r="T68" s="180">
        <f t="shared" si="19"/>
        <v>0.48032629075850031</v>
      </c>
      <c r="U68" s="186">
        <f t="shared" si="20"/>
        <v>0.62248162132315632</v>
      </c>
      <c r="V68" s="186">
        <f t="shared" si="12"/>
        <v>0.57550064718215299</v>
      </c>
      <c r="W68" s="186">
        <f t="shared" si="13"/>
        <v>0.5989911342526546</v>
      </c>
      <c r="X68" s="35"/>
      <c r="Y68" s="35"/>
      <c r="Z68" s="35"/>
      <c r="AA68" s="35"/>
      <c r="AB68" s="35"/>
      <c r="AC68" s="35"/>
      <c r="AD68" s="35"/>
      <c r="AE68" s="35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x14ac:dyDescent="0.3">
      <c r="A69" s="181">
        <v>43131</v>
      </c>
      <c r="B69" s="177">
        <v>0.3</v>
      </c>
      <c r="C69" s="177">
        <v>4.3</v>
      </c>
      <c r="D69" s="177">
        <v>6875</v>
      </c>
      <c r="E69" s="177">
        <v>708.29090909090905</v>
      </c>
      <c r="F69" s="177">
        <v>4153.666666666667</v>
      </c>
      <c r="G69" s="177">
        <v>53959.333333333336</v>
      </c>
      <c r="H69" s="177">
        <v>14625.666666666666</v>
      </c>
      <c r="I69" s="177">
        <v>5324.363636363636</v>
      </c>
      <c r="J69" s="177">
        <v>580</v>
      </c>
      <c r="K69" s="177">
        <f t="shared" si="2"/>
        <v>708.29090909090905</v>
      </c>
      <c r="L69" s="177">
        <f t="shared" si="3"/>
        <v>-128.29090909090905</v>
      </c>
      <c r="M69" s="16"/>
      <c r="N69" s="179">
        <f t="shared" si="14"/>
        <v>-0.96513972918467061</v>
      </c>
      <c r="O69" s="179">
        <f t="shared" si="10"/>
        <v>0.4329004329004249</v>
      </c>
      <c r="P69" s="179">
        <f t="shared" si="15"/>
        <v>-6.1403112336361261</v>
      </c>
      <c r="Q69" s="179">
        <f t="shared" si="16"/>
        <v>2.1171851442514509</v>
      </c>
      <c r="R69" s="179">
        <f t="shared" si="17"/>
        <v>2.5542139387904967</v>
      </c>
      <c r="S69" s="179">
        <f t="shared" si="18"/>
        <v>1.1732673063714003</v>
      </c>
      <c r="T69" s="180">
        <f t="shared" si="19"/>
        <v>0.79183609563006707</v>
      </c>
      <c r="U69" s="186">
        <f t="shared" si="20"/>
        <v>9.2341267789300546E-2</v>
      </c>
      <c r="V69" s="186">
        <f t="shared" si="12"/>
        <v>-1.8484180216290905E-2</v>
      </c>
      <c r="W69" s="186">
        <f t="shared" si="13"/>
        <v>3.6928543786504821E-2</v>
      </c>
      <c r="X69" s="35"/>
      <c r="Y69" s="35"/>
      <c r="Z69" s="35"/>
      <c r="AA69" s="35"/>
      <c r="AB69" s="35"/>
      <c r="AC69" s="35"/>
      <c r="AD69" s="35"/>
      <c r="AE69" s="35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x14ac:dyDescent="0.3">
      <c r="A70" s="181">
        <v>43159</v>
      </c>
      <c r="B70" s="177">
        <v>-0.1</v>
      </c>
      <c r="C70" s="177">
        <v>3.7</v>
      </c>
      <c r="D70" s="177">
        <v>6819.75</v>
      </c>
      <c r="E70" s="177">
        <v>732</v>
      </c>
      <c r="F70" s="177">
        <v>4075.75</v>
      </c>
      <c r="G70" s="177">
        <v>52033.25</v>
      </c>
      <c r="H70" s="177">
        <v>14089.5</v>
      </c>
      <c r="I70" s="177">
        <v>5261.588235294118</v>
      </c>
      <c r="J70" s="177">
        <v>575</v>
      </c>
      <c r="K70" s="177">
        <f t="shared" si="2"/>
        <v>732</v>
      </c>
      <c r="L70" s="177">
        <f t="shared" si="3"/>
        <v>-157</v>
      </c>
      <c r="M70" s="16"/>
      <c r="N70" s="179">
        <f t="shared" si="14"/>
        <v>-0.80363636363635749</v>
      </c>
      <c r="O70" s="179">
        <f t="shared" si="10"/>
        <v>-0.86206896551723844</v>
      </c>
      <c r="P70" s="179">
        <f t="shared" si="15"/>
        <v>-1.8758526603001542</v>
      </c>
      <c r="Q70" s="179">
        <f t="shared" si="16"/>
        <v>-3.5695091365102201</v>
      </c>
      <c r="R70" s="179">
        <f t="shared" si="17"/>
        <v>-3.6659297581876586</v>
      </c>
      <c r="S70" s="179">
        <f t="shared" si="18"/>
        <v>-1.1790216701350431</v>
      </c>
      <c r="T70" s="180">
        <f t="shared" si="19"/>
        <v>-0.17158305707455096</v>
      </c>
      <c r="U70" s="186">
        <f t="shared" si="20"/>
        <v>-1.8397354496683699E-2</v>
      </c>
      <c r="V70" s="186">
        <f t="shared" si="12"/>
        <v>-9.0352110437149816E-2</v>
      </c>
      <c r="W70" s="186">
        <f t="shared" si="13"/>
        <v>-5.4374732466916757E-2</v>
      </c>
      <c r="X70" s="35"/>
      <c r="Y70" s="35"/>
      <c r="Z70" s="35"/>
      <c r="AA70" s="35"/>
      <c r="AB70" s="35"/>
      <c r="AC70" s="35"/>
      <c r="AD70" s="35"/>
      <c r="AE70" s="35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x14ac:dyDescent="0.3">
      <c r="A71" s="181">
        <v>43190</v>
      </c>
      <c r="B71" s="177">
        <v>-0.2</v>
      </c>
      <c r="C71" s="177">
        <v>3.1</v>
      </c>
      <c r="D71" s="177">
        <v>6763</v>
      </c>
      <c r="E71" s="177">
        <v>617.62727272727273</v>
      </c>
      <c r="F71" s="177">
        <v>4016.2</v>
      </c>
      <c r="G71" s="177">
        <v>51247.199999999997</v>
      </c>
      <c r="H71" s="177">
        <v>13892.6</v>
      </c>
      <c r="I71" s="177">
        <v>5097.954545454545</v>
      </c>
      <c r="J71" s="177">
        <v>570</v>
      </c>
      <c r="K71" s="177">
        <f t="shared" si="2"/>
        <v>617.62727272727273</v>
      </c>
      <c r="L71" s="177">
        <f t="shared" si="3"/>
        <v>-47.627272727272725</v>
      </c>
      <c r="M71" s="16"/>
      <c r="N71" s="179">
        <f t="shared" si="14"/>
        <v>-0.83214194068696656</v>
      </c>
      <c r="O71" s="179">
        <f t="shared" si="10"/>
        <v>-0.86956521739129755</v>
      </c>
      <c r="P71" s="179">
        <f t="shared" si="15"/>
        <v>-1.4610807826780388</v>
      </c>
      <c r="Q71" s="179">
        <f t="shared" si="16"/>
        <v>-1.5106686589824818</v>
      </c>
      <c r="R71" s="179">
        <f t="shared" si="17"/>
        <v>-1.3974945881684846</v>
      </c>
      <c r="S71" s="179">
        <f t="shared" si="18"/>
        <v>-3.1099676090564685</v>
      </c>
      <c r="T71" s="180">
        <f t="shared" si="19"/>
        <v>-0.20560708935965613</v>
      </c>
      <c r="U71" s="186">
        <f t="shared" si="20"/>
        <v>-0.39233449931524117</v>
      </c>
      <c r="V71" s="186">
        <f t="shared" si="12"/>
        <v>-0.36473238450233214</v>
      </c>
      <c r="W71" s="186">
        <f t="shared" si="13"/>
        <v>-0.37853344190878668</v>
      </c>
      <c r="X71" s="35"/>
      <c r="Y71" s="35"/>
      <c r="Z71" s="35"/>
      <c r="AA71" s="35"/>
      <c r="AB71" s="35"/>
      <c r="AC71" s="35"/>
      <c r="AD71" s="35"/>
      <c r="AE71" s="35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3">
      <c r="A72" s="181">
        <v>43220</v>
      </c>
      <c r="B72" s="177">
        <v>-0.2</v>
      </c>
      <c r="C72" s="177">
        <v>3.4</v>
      </c>
      <c r="D72" s="177">
        <v>6971.75</v>
      </c>
      <c r="E72" s="177">
        <v>584.24444444444441</v>
      </c>
      <c r="F72" s="177">
        <v>3926.5</v>
      </c>
      <c r="G72" s="177">
        <v>51171.25</v>
      </c>
      <c r="H72" s="177">
        <v>14387.75</v>
      </c>
      <c r="I72" s="177">
        <v>5090.1499999999996</v>
      </c>
      <c r="J72" s="177">
        <v>570</v>
      </c>
      <c r="K72" s="177">
        <f t="shared" si="2"/>
        <v>584.24444444444441</v>
      </c>
      <c r="L72" s="177">
        <f t="shared" si="3"/>
        <v>-14.244444444444412</v>
      </c>
      <c r="M72" s="16"/>
      <c r="N72" s="179">
        <f t="shared" si="14"/>
        <v>3.0866479373059263</v>
      </c>
      <c r="O72" s="179">
        <f t="shared" si="10"/>
        <v>0</v>
      </c>
      <c r="P72" s="179">
        <f t="shared" si="15"/>
        <v>-2.233454509237589</v>
      </c>
      <c r="Q72" s="179">
        <f t="shared" si="16"/>
        <v>-0.14820321890755395</v>
      </c>
      <c r="R72" s="179">
        <f t="shared" si="17"/>
        <v>3.564127665087895</v>
      </c>
      <c r="S72" s="179">
        <f t="shared" si="18"/>
        <v>-0.15309170344612255</v>
      </c>
      <c r="T72" s="180">
        <f t="shared" si="19"/>
        <v>-0.42284920447379454</v>
      </c>
      <c r="U72" s="186">
        <f t="shared" si="20"/>
        <v>-4.5407329135290789E-2</v>
      </c>
      <c r="V72" s="186">
        <f t="shared" si="12"/>
        <v>-6.7446638598399264E-2</v>
      </c>
      <c r="W72" s="186">
        <f t="shared" si="13"/>
        <v>-5.6426983866845026E-2</v>
      </c>
      <c r="X72" s="35"/>
      <c r="Y72" s="35"/>
      <c r="Z72" s="35"/>
      <c r="AA72" s="35"/>
      <c r="AB72" s="35"/>
      <c r="AC72" s="35"/>
      <c r="AD72" s="35"/>
      <c r="AE72" s="35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3">
      <c r="A73" s="181">
        <v>43251</v>
      </c>
      <c r="B73" s="177">
        <v>0.4</v>
      </c>
      <c r="C73" s="177">
        <v>4.0999999999999996</v>
      </c>
      <c r="D73" s="177">
        <v>7268.5</v>
      </c>
      <c r="E73" s="177">
        <v>643</v>
      </c>
      <c r="F73" s="177">
        <v>4041</v>
      </c>
      <c r="G73" s="177">
        <v>51019.25</v>
      </c>
      <c r="H73" s="177">
        <v>14570.75</v>
      </c>
      <c r="I73" s="177">
        <v>5211.636363636364</v>
      </c>
      <c r="J73" s="177">
        <v>570</v>
      </c>
      <c r="K73" s="177">
        <f t="shared" si="2"/>
        <v>643</v>
      </c>
      <c r="L73" s="177">
        <f t="shared" si="3"/>
        <v>-73</v>
      </c>
      <c r="M73" s="16"/>
      <c r="N73" s="179">
        <f t="shared" si="14"/>
        <v>4.2564635851830559</v>
      </c>
      <c r="O73" s="179">
        <f t="shared" si="10"/>
        <v>0</v>
      </c>
      <c r="P73" s="179">
        <f t="shared" si="15"/>
        <v>2.916083025595313</v>
      </c>
      <c r="Q73" s="179">
        <f t="shared" si="16"/>
        <v>-0.2970417959303262</v>
      </c>
      <c r="R73" s="179">
        <f t="shared" si="17"/>
        <v>1.2719153446508358</v>
      </c>
      <c r="S73" s="179">
        <f t="shared" si="18"/>
        <v>2.3866951590103298</v>
      </c>
      <c r="T73" s="180">
        <f t="shared" si="19"/>
        <v>-0.11745204184634031</v>
      </c>
      <c r="U73" s="186">
        <f t="shared" si="20"/>
        <v>0.38060100383794365</v>
      </c>
      <c r="V73" s="186">
        <f t="shared" si="12"/>
        <v>0.3904145817983275</v>
      </c>
      <c r="W73" s="186">
        <f t="shared" si="13"/>
        <v>0.38550779281813558</v>
      </c>
      <c r="X73" s="35"/>
      <c r="Y73" s="35"/>
      <c r="Z73" s="35"/>
      <c r="AA73" s="35"/>
      <c r="AB73" s="35"/>
      <c r="AC73" s="35"/>
      <c r="AD73" s="35"/>
      <c r="AE73" s="35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3">
      <c r="A74" s="181">
        <v>43281</v>
      </c>
      <c r="B74" s="177">
        <v>0.3</v>
      </c>
      <c r="C74" s="177">
        <v>4.7</v>
      </c>
      <c r="D74" s="177">
        <v>7435</v>
      </c>
      <c r="E74" s="177">
        <v>684.66</v>
      </c>
      <c r="F74" s="177">
        <v>4080.4</v>
      </c>
      <c r="G74" s="177">
        <v>51992.2</v>
      </c>
      <c r="H74" s="177">
        <v>14451.2</v>
      </c>
      <c r="I74" s="177">
        <v>5127.1000000000004</v>
      </c>
      <c r="J74" s="177">
        <v>565</v>
      </c>
      <c r="K74" s="177">
        <f t="shared" si="2"/>
        <v>684.66</v>
      </c>
      <c r="L74" s="177">
        <f t="shared" si="3"/>
        <v>-119.65999999999997</v>
      </c>
      <c r="M74" s="16"/>
      <c r="N74" s="179">
        <f t="shared" si="14"/>
        <v>2.2907064731375186</v>
      </c>
      <c r="O74" s="179">
        <f t="shared" si="10"/>
        <v>-0.87719298245613686</v>
      </c>
      <c r="P74" s="179">
        <f t="shared" si="15"/>
        <v>0.9750061865874784</v>
      </c>
      <c r="Q74" s="179">
        <f t="shared" si="16"/>
        <v>1.9070252894740634</v>
      </c>
      <c r="R74" s="179">
        <f t="shared" si="17"/>
        <v>-0.82047938506939033</v>
      </c>
      <c r="S74" s="179">
        <f t="shared" si="18"/>
        <v>-1.6220694948367367</v>
      </c>
      <c r="T74" s="180">
        <f t="shared" si="19"/>
        <v>0.64948700903399825</v>
      </c>
      <c r="U74" s="186">
        <f t="shared" si="20"/>
        <v>0.2692729986168631</v>
      </c>
      <c r="V74" s="186">
        <f t="shared" si="12"/>
        <v>0.29340996135186131</v>
      </c>
      <c r="W74" s="186">
        <f t="shared" si="13"/>
        <v>0.28134147998436221</v>
      </c>
      <c r="X74" s="35"/>
      <c r="Y74" s="35"/>
      <c r="Z74" s="35"/>
      <c r="AA74" s="35"/>
      <c r="AB74" s="35"/>
      <c r="AC74" s="35"/>
      <c r="AD74" s="35"/>
      <c r="AE74" s="35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x14ac:dyDescent="0.3">
      <c r="A75" s="181">
        <v>43312</v>
      </c>
      <c r="B75" s="177">
        <v>0.1</v>
      </c>
      <c r="C75" s="177">
        <v>4.5999999999999996</v>
      </c>
      <c r="D75" s="177">
        <v>7499.25</v>
      </c>
      <c r="E75" s="177">
        <v>655.06363636363642</v>
      </c>
      <c r="F75" s="177">
        <v>4113.25</v>
      </c>
      <c r="G75" s="177">
        <v>49331.5</v>
      </c>
      <c r="H75" s="177">
        <v>14059.5</v>
      </c>
      <c r="I75" s="177">
        <v>5151</v>
      </c>
      <c r="J75" s="177">
        <v>565</v>
      </c>
      <c r="K75" s="177">
        <f t="shared" si="2"/>
        <v>655.06363636363642</v>
      </c>
      <c r="L75" s="177">
        <f t="shared" si="3"/>
        <v>-90.063636363636419</v>
      </c>
      <c r="M75" s="16"/>
      <c r="N75" s="179">
        <f t="shared" si="14"/>
        <v>0.86415601882985982</v>
      </c>
      <c r="O75" s="179">
        <f t="shared" si="10"/>
        <v>0</v>
      </c>
      <c r="P75" s="179">
        <f t="shared" si="15"/>
        <v>0.80506813057543525</v>
      </c>
      <c r="Q75" s="179">
        <f t="shared" si="16"/>
        <v>-5.1174983939898624</v>
      </c>
      <c r="R75" s="179">
        <f t="shared" si="17"/>
        <v>-2.7105015500442846</v>
      </c>
      <c r="S75" s="179">
        <f t="shared" si="18"/>
        <v>0.46615045542313283</v>
      </c>
      <c r="T75" s="180">
        <f t="shared" si="19"/>
        <v>0.2185693976030508</v>
      </c>
      <c r="U75" s="186">
        <f t="shared" si="20"/>
        <v>7.7183802782923069E-2</v>
      </c>
      <c r="V75" s="186">
        <f t="shared" si="12"/>
        <v>8.2874116837860612E-2</v>
      </c>
      <c r="W75" s="186">
        <f t="shared" si="13"/>
        <v>8.0028959810391848E-2</v>
      </c>
      <c r="X75" s="35"/>
      <c r="Y75" s="35"/>
      <c r="Z75" s="35"/>
      <c r="AA75" s="35"/>
      <c r="AB75" s="35"/>
      <c r="AC75" s="35"/>
      <c r="AD75" s="35"/>
      <c r="AE75" s="35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x14ac:dyDescent="0.3">
      <c r="A76" s="181">
        <v>43343</v>
      </c>
      <c r="B76" s="177">
        <v>0.4</v>
      </c>
      <c r="C76" s="177">
        <v>4.0999999999999996</v>
      </c>
      <c r="D76" s="177">
        <v>7685</v>
      </c>
      <c r="E76" s="177">
        <v>623.6</v>
      </c>
      <c r="F76" s="177">
        <v>4283.2</v>
      </c>
      <c r="G76" s="177">
        <v>48811.6</v>
      </c>
      <c r="H76" s="177">
        <v>14537.8</v>
      </c>
      <c r="I76" s="177">
        <v>5553.04347826087</v>
      </c>
      <c r="J76" s="177">
        <v>568</v>
      </c>
      <c r="K76" s="177">
        <f t="shared" si="2"/>
        <v>623.6</v>
      </c>
      <c r="L76" s="177">
        <f t="shared" si="3"/>
        <v>-55.600000000000023</v>
      </c>
      <c r="M76" s="16"/>
      <c r="N76" s="179">
        <f t="shared" si="14"/>
        <v>2.4769143581024622</v>
      </c>
      <c r="O76" s="179">
        <f t="shared" si="10"/>
        <v>0.53097345132744067</v>
      </c>
      <c r="P76" s="179">
        <f t="shared" si="15"/>
        <v>4.1317692821977658</v>
      </c>
      <c r="Q76" s="179">
        <f t="shared" si="16"/>
        <v>-1.0538905162016192</v>
      </c>
      <c r="R76" s="179">
        <f t="shared" si="17"/>
        <v>3.4019701980867012</v>
      </c>
      <c r="S76" s="179">
        <f t="shared" si="18"/>
        <v>7.8051539169262156</v>
      </c>
      <c r="T76" s="180">
        <f t="shared" si="19"/>
        <v>-4.0496557231554486E-2</v>
      </c>
      <c r="U76" s="186">
        <f t="shared" si="20"/>
        <v>0.59801378173106579</v>
      </c>
      <c r="V76" s="186">
        <f t="shared" si="12"/>
        <v>0.56666861435192595</v>
      </c>
      <c r="W76" s="186">
        <f t="shared" si="13"/>
        <v>0.58234119804149587</v>
      </c>
      <c r="X76" s="35"/>
      <c r="Y76" s="35"/>
      <c r="Z76" s="35"/>
      <c r="AA76" s="35"/>
      <c r="AB76" s="35"/>
      <c r="AC76" s="35"/>
      <c r="AD76" s="35"/>
      <c r="AE76" s="35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x14ac:dyDescent="0.3">
      <c r="A77" s="181">
        <v>43373</v>
      </c>
      <c r="B77" s="177">
        <v>0.6</v>
      </c>
      <c r="C77" s="177">
        <v>3.6</v>
      </c>
      <c r="D77" s="177">
        <v>8047.25</v>
      </c>
      <c r="E77" s="177">
        <v>636.14736842105265</v>
      </c>
      <c r="F77" s="177">
        <v>4384.75</v>
      </c>
      <c r="G77" s="177">
        <v>49084.75</v>
      </c>
      <c r="H77" s="177">
        <v>14570.5</v>
      </c>
      <c r="I77" s="177">
        <v>5719.7619047619046</v>
      </c>
      <c r="J77" s="177">
        <v>570</v>
      </c>
      <c r="K77" s="177">
        <f t="shared" si="2"/>
        <v>636.14736842105265</v>
      </c>
      <c r="L77" s="177">
        <f t="shared" si="3"/>
        <v>-66.147368421052647</v>
      </c>
      <c r="M77" s="16"/>
      <c r="N77" s="179">
        <f t="shared" si="14"/>
        <v>4.7137280416395697</v>
      </c>
      <c r="O77" s="179">
        <f t="shared" si="10"/>
        <v>0.35211267605635044</v>
      </c>
      <c r="P77" s="179">
        <f t="shared" si="15"/>
        <v>2.3708909226746471</v>
      </c>
      <c r="Q77" s="179">
        <f t="shared" si="16"/>
        <v>0.5596005867457734</v>
      </c>
      <c r="R77" s="179">
        <f t="shared" si="17"/>
        <v>0.22493086987027766</v>
      </c>
      <c r="S77" s="179">
        <f t="shared" si="18"/>
        <v>3.0022892338896128</v>
      </c>
      <c r="T77" s="180">
        <f t="shared" si="19"/>
        <v>0.71751083674928084</v>
      </c>
      <c r="U77" s="186">
        <f t="shared" si="20"/>
        <v>0.72900170732707925</v>
      </c>
      <c r="V77" s="186">
        <f t="shared" si="12"/>
        <v>0.68636616020575514</v>
      </c>
      <c r="W77" s="186">
        <f t="shared" si="13"/>
        <v>0.70768393376641714</v>
      </c>
      <c r="X77" s="35"/>
      <c r="Y77" s="35"/>
      <c r="Z77" s="35"/>
      <c r="AA77" s="35"/>
      <c r="AB77" s="35"/>
      <c r="AC77" s="35"/>
      <c r="AD77" s="35"/>
      <c r="AE77" s="35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x14ac:dyDescent="0.3">
      <c r="A78" s="181">
        <v>43404</v>
      </c>
      <c r="B78" s="177">
        <v>0.4</v>
      </c>
      <c r="C78" s="177">
        <v>3.3</v>
      </c>
      <c r="D78" s="177">
        <v>8325.25</v>
      </c>
      <c r="E78" s="177">
        <v>662.76666666666665</v>
      </c>
      <c r="F78" s="177">
        <v>4418</v>
      </c>
      <c r="G78" s="177">
        <v>50019.25</v>
      </c>
      <c r="H78" s="177">
        <v>14288.25</v>
      </c>
      <c r="I78" s="177">
        <v>5602.666666666667</v>
      </c>
      <c r="J78" s="177">
        <v>570</v>
      </c>
      <c r="K78" s="177">
        <f t="shared" si="2"/>
        <v>662.76666666666665</v>
      </c>
      <c r="L78" s="177">
        <f t="shared" si="3"/>
        <v>-92.766666666666652</v>
      </c>
      <c r="M78" s="16"/>
      <c r="N78" s="179">
        <f t="shared" si="14"/>
        <v>3.4545962906583014</v>
      </c>
      <c r="O78" s="179">
        <f t="shared" si="10"/>
        <v>0</v>
      </c>
      <c r="P78" s="179">
        <f t="shared" si="15"/>
        <v>0.75831005188437928</v>
      </c>
      <c r="Q78" s="179">
        <f t="shared" si="16"/>
        <v>1.9038499737698658</v>
      </c>
      <c r="R78" s="179">
        <f t="shared" si="17"/>
        <v>-1.9371332486874167</v>
      </c>
      <c r="S78" s="179">
        <f t="shared" si="18"/>
        <v>-2.0472047621029787</v>
      </c>
      <c r="T78" s="180">
        <f t="shared" si="19"/>
        <v>0.79484829457205652</v>
      </c>
      <c r="U78" s="186">
        <f t="shared" si="20"/>
        <v>0.3025035116943165</v>
      </c>
      <c r="V78" s="186">
        <f t="shared" si="12"/>
        <v>0.32082377724782452</v>
      </c>
      <c r="W78" s="186">
        <f t="shared" si="13"/>
        <v>0.31166364447107053</v>
      </c>
      <c r="X78" s="35"/>
      <c r="Y78" s="35"/>
      <c r="Z78" s="35"/>
      <c r="AA78" s="35"/>
      <c r="AB78" s="35"/>
      <c r="AC78" s="35"/>
      <c r="AD78" s="35"/>
      <c r="AE78" s="35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x14ac:dyDescent="0.3">
      <c r="A79" s="181">
        <v>43434</v>
      </c>
      <c r="B79" s="177">
        <v>-0.2</v>
      </c>
      <c r="C79" s="177">
        <v>2.7</v>
      </c>
      <c r="D79" s="177">
        <v>7806</v>
      </c>
      <c r="E79" s="177">
        <v>632.9818181818182</v>
      </c>
      <c r="F79" s="177">
        <v>4342.3999999999996</v>
      </c>
      <c r="G79" s="177">
        <v>49370</v>
      </c>
      <c r="H79" s="177">
        <v>13876.8</v>
      </c>
      <c r="I79" s="177">
        <v>5035.863636363636</v>
      </c>
      <c r="J79" s="177">
        <v>570</v>
      </c>
      <c r="K79" s="177">
        <f t="shared" si="2"/>
        <v>632.9818181818182</v>
      </c>
      <c r="L79" s="177">
        <f t="shared" si="3"/>
        <v>-62.981818181818198</v>
      </c>
      <c r="M79" s="16"/>
      <c r="N79" s="179">
        <f t="shared" si="14"/>
        <v>-6.2370499384402933</v>
      </c>
      <c r="O79" s="179">
        <f t="shared" si="10"/>
        <v>0</v>
      </c>
      <c r="P79" s="179">
        <f t="shared" si="15"/>
        <v>-1.7111815301041275</v>
      </c>
      <c r="Q79" s="179">
        <f t="shared" si="16"/>
        <v>-1.2980002698960931</v>
      </c>
      <c r="R79" s="179">
        <f t="shared" si="17"/>
        <v>-2.8796388641016364</v>
      </c>
      <c r="S79" s="179">
        <f t="shared" si="18"/>
        <v>-10.116665224352047</v>
      </c>
      <c r="T79" s="180">
        <f t="shared" si="19"/>
        <v>0.35292056503025077</v>
      </c>
      <c r="U79" s="186">
        <f t="shared" si="20"/>
        <v>-0.53139485302195766</v>
      </c>
      <c r="V79" s="186">
        <f t="shared" si="12"/>
        <v>-0.55301494495773362</v>
      </c>
      <c r="W79" s="186">
        <f t="shared" si="13"/>
        <v>-0.54220489898984559</v>
      </c>
      <c r="X79" s="35"/>
      <c r="Y79" s="35"/>
      <c r="Z79" s="35"/>
      <c r="AA79" s="35"/>
      <c r="AB79" s="35"/>
      <c r="AC79" s="35"/>
      <c r="AD79" s="35"/>
      <c r="AE79" s="35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x14ac:dyDescent="0.3">
      <c r="A80" s="181">
        <v>43465</v>
      </c>
      <c r="B80" s="177">
        <v>-1</v>
      </c>
      <c r="C80" s="177">
        <v>0.9</v>
      </c>
      <c r="D80" s="177">
        <v>6959.25</v>
      </c>
      <c r="E80" s="177">
        <v>598.66999999999996</v>
      </c>
      <c r="F80" s="177">
        <v>4094.5</v>
      </c>
      <c r="G80" s="177">
        <v>48755</v>
      </c>
      <c r="H80" s="177">
        <v>13693.75</v>
      </c>
      <c r="I80" s="177">
        <v>4765.0952380952385</v>
      </c>
      <c r="J80" s="177">
        <v>570</v>
      </c>
      <c r="K80" s="177">
        <f t="shared" si="2"/>
        <v>598.66999999999996</v>
      </c>
      <c r="L80" s="177">
        <f t="shared" si="3"/>
        <v>-28.669999999999959</v>
      </c>
      <c r="M80" s="16"/>
      <c r="N80" s="179">
        <f t="shared" si="14"/>
        <v>-10.847425057647968</v>
      </c>
      <c r="O80" s="179">
        <f t="shared" si="10"/>
        <v>0</v>
      </c>
      <c r="P80" s="179">
        <f t="shared" si="15"/>
        <v>-5.7088246131171587</v>
      </c>
      <c r="Q80" s="179">
        <f t="shared" si="16"/>
        <v>-1.2456957666599209</v>
      </c>
      <c r="R80" s="179">
        <f t="shared" si="17"/>
        <v>-1.3191081517352643</v>
      </c>
      <c r="S80" s="179">
        <f t="shared" si="18"/>
        <v>-5.3768016336502171</v>
      </c>
      <c r="T80" s="180">
        <f t="shared" si="19"/>
        <v>-0.66229150050235153</v>
      </c>
      <c r="U80" s="186">
        <f t="shared" si="20"/>
        <v>-1.0516043903406667</v>
      </c>
      <c r="V80" s="186">
        <f t="shared" si="12"/>
        <v>-1.0739326466384966</v>
      </c>
      <c r="W80" s="186">
        <f t="shared" si="13"/>
        <v>-1.0627685184895816</v>
      </c>
      <c r="X80" s="35"/>
      <c r="Y80" s="35"/>
      <c r="Z80" s="35"/>
      <c r="AA80" s="35"/>
      <c r="AB80" s="35"/>
      <c r="AC80" s="35"/>
      <c r="AD80" s="35"/>
      <c r="AE80" s="35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x14ac:dyDescent="0.3">
      <c r="A81" s="181">
        <v>43496</v>
      </c>
      <c r="B81" s="177">
        <v>-0.6</v>
      </c>
      <c r="C81" s="177">
        <v>0.1</v>
      </c>
      <c r="D81" s="177">
        <v>6616.75</v>
      </c>
      <c r="E81" s="177">
        <v>580.6</v>
      </c>
      <c r="F81" s="177">
        <v>4020</v>
      </c>
      <c r="G81" s="177">
        <v>47366.5</v>
      </c>
      <c r="H81" s="177">
        <v>13475</v>
      </c>
      <c r="I81" s="177">
        <v>4647</v>
      </c>
      <c r="J81" s="177">
        <v>570</v>
      </c>
      <c r="K81" s="177">
        <f t="shared" si="2"/>
        <v>580.6</v>
      </c>
      <c r="L81" s="177">
        <f t="shared" si="3"/>
        <v>-10.600000000000023</v>
      </c>
      <c r="M81" s="16"/>
      <c r="N81" s="179">
        <f t="shared" si="14"/>
        <v>-4.9215073463376058</v>
      </c>
      <c r="O81" s="179">
        <f t="shared" si="10"/>
        <v>0</v>
      </c>
      <c r="P81" s="179">
        <f t="shared" si="15"/>
        <v>-1.8195139821712019</v>
      </c>
      <c r="Q81" s="179">
        <f t="shared" si="16"/>
        <v>-2.8479130345605626</v>
      </c>
      <c r="R81" s="179">
        <f t="shared" si="17"/>
        <v>-1.5974440894568716</v>
      </c>
      <c r="S81" s="179">
        <f t="shared" si="18"/>
        <v>-2.4783395125266168</v>
      </c>
      <c r="T81" s="180">
        <f t="shared" si="19"/>
        <v>-1.3868754772434728</v>
      </c>
      <c r="U81" s="186">
        <f t="shared" si="20"/>
        <v>-0.80239152759773458</v>
      </c>
      <c r="V81" s="186">
        <f t="shared" si="12"/>
        <v>-0.79734917069549405</v>
      </c>
      <c r="W81" s="186">
        <f t="shared" si="13"/>
        <v>-0.79987034914661437</v>
      </c>
      <c r="X81" s="35"/>
      <c r="Y81" s="35"/>
      <c r="Z81" s="35"/>
      <c r="AA81" s="35"/>
      <c r="AB81" s="35"/>
      <c r="AC81" s="35"/>
      <c r="AD81" s="35"/>
      <c r="AE81" s="35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x14ac:dyDescent="0.3">
      <c r="A82" s="181">
        <v>43524</v>
      </c>
      <c r="B82" s="177">
        <v>-0.1</v>
      </c>
      <c r="C82" s="177">
        <v>0.1</v>
      </c>
      <c r="D82" s="177">
        <v>6786.75</v>
      </c>
      <c r="E82" s="177">
        <v>597.84</v>
      </c>
      <c r="F82" s="177">
        <v>4028.5</v>
      </c>
      <c r="G82" s="177">
        <v>48053.5</v>
      </c>
      <c r="H82" s="177">
        <v>13495</v>
      </c>
      <c r="I82" s="177">
        <v>4652.0588235294117</v>
      </c>
      <c r="J82" s="177">
        <v>573.33333333333337</v>
      </c>
      <c r="K82" s="177">
        <f t="shared" si="2"/>
        <v>597.84</v>
      </c>
      <c r="L82" s="177">
        <f t="shared" si="3"/>
        <v>-24.506666666666661</v>
      </c>
      <c r="M82" s="16"/>
      <c r="N82" s="179">
        <f t="shared" si="14"/>
        <v>2.5692371632599134</v>
      </c>
      <c r="O82" s="179">
        <f t="shared" si="10"/>
        <v>0.58479532163744352</v>
      </c>
      <c r="P82" s="179">
        <f t="shared" si="15"/>
        <v>0.21144278606965372</v>
      </c>
      <c r="Q82" s="179">
        <f t="shared" si="16"/>
        <v>1.4503921547929508</v>
      </c>
      <c r="R82" s="179">
        <f t="shared" si="17"/>
        <v>0.14842300556585997</v>
      </c>
      <c r="S82" s="179">
        <f t="shared" si="18"/>
        <v>0.1088621374954073</v>
      </c>
      <c r="T82" s="180">
        <f t="shared" si="19"/>
        <v>-0.70981983227500012</v>
      </c>
      <c r="U82" s="186">
        <f t="shared" si="20"/>
        <v>-0.12633966983471401</v>
      </c>
      <c r="V82" s="186">
        <f t="shared" si="12"/>
        <v>-0.11834476068519398</v>
      </c>
      <c r="W82" s="186">
        <f t="shared" si="13"/>
        <v>-0.12234221525995399</v>
      </c>
      <c r="X82" s="35"/>
      <c r="Y82" s="35"/>
      <c r="Z82" s="35"/>
      <c r="AA82" s="35"/>
      <c r="AB82" s="35"/>
      <c r="AC82" s="35"/>
      <c r="AD82" s="35"/>
      <c r="AE82" s="35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x14ac:dyDescent="0.3">
      <c r="A83" s="181">
        <v>43555</v>
      </c>
      <c r="B83" s="177">
        <v>0.1</v>
      </c>
      <c r="C83" s="177">
        <v>0.4</v>
      </c>
      <c r="D83" s="177">
        <v>7039</v>
      </c>
      <c r="E83" s="177">
        <v>620.2285714285714</v>
      </c>
      <c r="F83" s="177">
        <v>4063.2</v>
      </c>
      <c r="G83" s="177">
        <v>49507.4</v>
      </c>
      <c r="H83" s="177">
        <v>13869.8</v>
      </c>
      <c r="I83" s="177">
        <v>4677.8095238095239</v>
      </c>
      <c r="J83" s="177">
        <v>580</v>
      </c>
      <c r="K83" s="177">
        <f t="shared" si="2"/>
        <v>620.2285714285714</v>
      </c>
      <c r="L83" s="177">
        <f t="shared" si="3"/>
        <v>-40.228571428571399</v>
      </c>
      <c r="M83" s="16"/>
      <c r="N83" s="179">
        <f t="shared" si="14"/>
        <v>3.7168011198290856</v>
      </c>
      <c r="O83" s="179">
        <f t="shared" si="10"/>
        <v>1.1627906976744242</v>
      </c>
      <c r="P83" s="179">
        <f t="shared" si="15"/>
        <v>0.86136279012039552</v>
      </c>
      <c r="Q83" s="179">
        <f t="shared" si="16"/>
        <v>3.0255860655311437</v>
      </c>
      <c r="R83" s="179">
        <f t="shared" si="17"/>
        <v>2.7773249351611611</v>
      </c>
      <c r="S83" s="179">
        <f t="shared" si="18"/>
        <v>0.55353341943720125</v>
      </c>
      <c r="T83" s="180">
        <f t="shared" si="19"/>
        <v>4.3847328992061771E-3</v>
      </c>
      <c r="U83" s="186">
        <f t="shared" si="20"/>
        <v>0.28864294197394269</v>
      </c>
      <c r="V83" s="186">
        <f t="shared" si="12"/>
        <v>0.27334753714983734</v>
      </c>
      <c r="W83" s="186">
        <f t="shared" si="13"/>
        <v>0.28099523956188999</v>
      </c>
      <c r="X83" s="35"/>
      <c r="Y83" s="35"/>
      <c r="Z83" s="35"/>
      <c r="AA83" s="35"/>
      <c r="AB83" s="35"/>
      <c r="AC83" s="35"/>
      <c r="AD83" s="35"/>
      <c r="AE83" s="35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3">
      <c r="A84" s="181">
        <v>43585</v>
      </c>
      <c r="B84" s="177">
        <v>0.3</v>
      </c>
      <c r="C84" s="177">
        <v>0.9</v>
      </c>
      <c r="D84" s="177">
        <v>7077.25</v>
      </c>
      <c r="E84" s="177">
        <v>623.54285714285709</v>
      </c>
      <c r="F84" s="177">
        <v>4139.75</v>
      </c>
      <c r="G84" s="177">
        <v>49138.25</v>
      </c>
      <c r="H84" s="177">
        <v>14075.75</v>
      </c>
      <c r="I84" s="177">
        <v>4646</v>
      </c>
      <c r="J84" s="177">
        <v>580</v>
      </c>
      <c r="K84" s="177">
        <f t="shared" ref="K84:K133" si="21">E84</f>
        <v>623.54285714285709</v>
      </c>
      <c r="L84" s="177">
        <f t="shared" ref="L84:L140" si="22">J84-K84</f>
        <v>-43.542857142857088</v>
      </c>
      <c r="M84" s="16"/>
      <c r="N84" s="179">
        <f t="shared" ref="N84:N115" si="23">D84/D83*100-100</f>
        <v>0.5434010512856986</v>
      </c>
      <c r="O84" s="179">
        <f t="shared" si="10"/>
        <v>0</v>
      </c>
      <c r="P84" s="179">
        <f t="shared" ref="P84:P115" si="24">F84/F83*100-100</f>
        <v>1.8839830675329949</v>
      </c>
      <c r="Q84" s="179">
        <f t="shared" ref="Q84:Q115" si="25">G84/G83*100-100</f>
        <v>-0.74564610543070842</v>
      </c>
      <c r="R84" s="179">
        <f t="shared" ref="R84:R115" si="26">H84/H83*100-100</f>
        <v>1.4848808201992796</v>
      </c>
      <c r="S84" s="179">
        <f t="shared" ref="S84:S115" si="27">I84/I83*100-100</f>
        <v>-0.68000895820185292</v>
      </c>
      <c r="T84" s="180">
        <f t="shared" ref="T84" si="28">B83*$Y$17+N84*$Y$18+N83*$Y$19+O84*$Y$20+O83*$Y$21+P84*$Y$22+P83*$Y$23+Q84*$Y$24+R84*$Y$25+R83*$Y$26+R82*$Y$27+S84*$Y$28+S83*$Y$29+S82*$Y$30+$Y$31</f>
        <v>0.30624075074043239</v>
      </c>
      <c r="U84" s="186">
        <f t="shared" si="20"/>
        <v>0.1983104997284269</v>
      </c>
      <c r="V84" s="186">
        <f t="shared" si="12"/>
        <v>0.20564016600562085</v>
      </c>
      <c r="W84" s="186">
        <f t="shared" si="13"/>
        <v>0.20197533286702388</v>
      </c>
      <c r="X84" s="35"/>
      <c r="Y84" s="35"/>
      <c r="Z84" s="35"/>
      <c r="AA84" s="35"/>
      <c r="AB84" s="35"/>
      <c r="AC84" s="35"/>
      <c r="AD84" s="35"/>
      <c r="AE84" s="35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3">
      <c r="A85" s="181">
        <v>43616</v>
      </c>
      <c r="B85" s="177">
        <v>0.2</v>
      </c>
      <c r="C85" s="177">
        <v>0.6</v>
      </c>
      <c r="D85" s="177">
        <v>7197.6</v>
      </c>
      <c r="E85" s="177">
        <v>612.66999999999996</v>
      </c>
      <c r="F85" s="177">
        <v>4170.6000000000004</v>
      </c>
      <c r="G85" s="177">
        <v>47615.8</v>
      </c>
      <c r="H85" s="177">
        <v>14333.2</v>
      </c>
      <c r="I85" s="177">
        <v>4439.5238095238092</v>
      </c>
      <c r="J85" s="177">
        <v>580</v>
      </c>
      <c r="K85" s="177">
        <f t="shared" si="21"/>
        <v>612.66999999999996</v>
      </c>
      <c r="L85" s="177">
        <f t="shared" si="22"/>
        <v>-32.669999999999959</v>
      </c>
      <c r="M85" s="16"/>
      <c r="N85" s="179">
        <f t="shared" si="23"/>
        <v>1.7005192694902576</v>
      </c>
      <c r="O85" s="179">
        <f t="shared" ref="O85:O135" si="29">J85/J84*100-100</f>
        <v>0</v>
      </c>
      <c r="P85" s="179">
        <f t="shared" si="24"/>
        <v>0.74521408297603386</v>
      </c>
      <c r="Q85" s="179">
        <f t="shared" si="25"/>
        <v>-3.098299186478954</v>
      </c>
      <c r="R85" s="179">
        <f t="shared" si="26"/>
        <v>1.8290322007708397</v>
      </c>
      <c r="S85" s="179">
        <f t="shared" si="27"/>
        <v>-4.4441711251870544</v>
      </c>
      <c r="T85" s="180">
        <f t="shared" ref="T85:T139" si="30">B84*$Y$17+N85*$Y$18+N84*$Y$19+O85*$Y$20+O84*$Y$21+P85*$Y$22+P84*$Y$23+Q85*$Y$24+R85*$Y$25+R84*$Y$26+R83*$Y$27+S85*$Y$28+S84*$Y$29+S83*$Y$30+$Y$31</f>
        <v>0.24690696151878319</v>
      </c>
      <c r="U85" s="186">
        <f t="shared" si="20"/>
        <v>9.9997770180546536E-2</v>
      </c>
      <c r="V85" s="186">
        <f t="shared" si="12"/>
        <v>0.13019124245051167</v>
      </c>
      <c r="W85" s="186">
        <f t="shared" si="13"/>
        <v>0.1150945063155291</v>
      </c>
      <c r="X85" s="35"/>
      <c r="Y85" s="35"/>
      <c r="Z85" s="35"/>
      <c r="AA85" s="35"/>
      <c r="AB85" s="35"/>
      <c r="AC85" s="35"/>
      <c r="AD85" s="35"/>
      <c r="AE85" s="35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3">
      <c r="A86" s="181">
        <v>43646</v>
      </c>
      <c r="B86" s="177">
        <v>-0.3</v>
      </c>
      <c r="C86" s="177">
        <v>0</v>
      </c>
      <c r="D86" s="177">
        <v>6935.5</v>
      </c>
      <c r="E86" s="177">
        <v>602.44210526315794</v>
      </c>
      <c r="F86" s="177">
        <v>4100.5</v>
      </c>
      <c r="G86" s="177">
        <v>46555.75</v>
      </c>
      <c r="H86" s="177">
        <v>14162.75</v>
      </c>
      <c r="I86" s="177">
        <v>4283.6315789473683</v>
      </c>
      <c r="J86" s="177">
        <v>580</v>
      </c>
      <c r="K86" s="177">
        <f t="shared" si="21"/>
        <v>602.44210526315794</v>
      </c>
      <c r="L86" s="177">
        <f t="shared" si="22"/>
        <v>-22.442105263157941</v>
      </c>
      <c r="M86" s="16"/>
      <c r="N86" s="179">
        <f t="shared" si="23"/>
        <v>-3.6414916083138849</v>
      </c>
      <c r="O86" s="179">
        <f t="shared" si="29"/>
        <v>0</v>
      </c>
      <c r="P86" s="179">
        <f t="shared" si="24"/>
        <v>-1.6808133122332691</v>
      </c>
      <c r="Q86" s="179">
        <f t="shared" si="25"/>
        <v>-2.2262568307158546</v>
      </c>
      <c r="R86" s="179">
        <f t="shared" si="26"/>
        <v>-1.189197108810319</v>
      </c>
      <c r="S86" s="179">
        <f t="shared" si="27"/>
        <v>-3.5114628790145446</v>
      </c>
      <c r="T86" s="180">
        <f t="shared" si="30"/>
        <v>0.17022514819288104</v>
      </c>
      <c r="U86" s="186">
        <f t="shared" si="20"/>
        <v>-0.28019223518832065</v>
      </c>
      <c r="V86" s="186">
        <f t="shared" si="12"/>
        <v>-0.26448325514280663</v>
      </c>
      <c r="W86" s="186">
        <f t="shared" si="13"/>
        <v>-0.27233774516556364</v>
      </c>
      <c r="X86" s="35"/>
      <c r="Y86" s="35"/>
      <c r="Z86" s="35"/>
      <c r="AA86" s="35"/>
      <c r="AB86" s="35"/>
      <c r="AC86" s="35"/>
      <c r="AD86" s="35"/>
      <c r="AE86" s="35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3">
      <c r="A87" s="181">
        <v>43677</v>
      </c>
      <c r="B87" s="177">
        <v>-0.2</v>
      </c>
      <c r="C87" s="177">
        <v>-0.3</v>
      </c>
      <c r="D87" s="177">
        <v>7023.75</v>
      </c>
      <c r="E87" s="177">
        <v>587.4</v>
      </c>
      <c r="F87" s="177">
        <v>4116.25</v>
      </c>
      <c r="G87" s="177">
        <v>46673.75</v>
      </c>
      <c r="H87" s="177">
        <v>14022</v>
      </c>
      <c r="I87" s="177">
        <v>4364.347826086957</v>
      </c>
      <c r="J87" s="177">
        <v>578</v>
      </c>
      <c r="K87" s="177">
        <f t="shared" si="21"/>
        <v>587.4</v>
      </c>
      <c r="L87" s="177">
        <f t="shared" si="22"/>
        <v>-9.3999999999999773</v>
      </c>
      <c r="M87" s="16"/>
      <c r="N87" s="179">
        <f t="shared" si="23"/>
        <v>1.2724389013048807</v>
      </c>
      <c r="O87" s="179">
        <f t="shared" si="29"/>
        <v>-0.3448275862069039</v>
      </c>
      <c r="P87" s="179">
        <f t="shared" si="24"/>
        <v>0.38409950006096949</v>
      </c>
      <c r="Q87" s="179">
        <f t="shared" si="25"/>
        <v>0.25345956192306573</v>
      </c>
      <c r="R87" s="179">
        <f t="shared" si="26"/>
        <v>-0.99380416938799954</v>
      </c>
      <c r="S87" s="179">
        <f t="shared" si="27"/>
        <v>1.8842948010814524</v>
      </c>
      <c r="T87" s="180">
        <f t="shared" si="30"/>
        <v>-0.47319764574496376</v>
      </c>
      <c r="U87" s="186">
        <f t="shared" si="20"/>
        <v>-7.1521404419815221E-2</v>
      </c>
      <c r="V87" s="186">
        <f t="shared" si="12"/>
        <v>-4.1315307476225513E-2</v>
      </c>
      <c r="W87" s="186">
        <f t="shared" si="13"/>
        <v>-5.6418355948020367E-2</v>
      </c>
      <c r="X87" s="35"/>
      <c r="Y87" s="35"/>
      <c r="Z87" s="35"/>
      <c r="AA87" s="35"/>
      <c r="AB87" s="35"/>
      <c r="AC87" s="35"/>
      <c r="AD87" s="35"/>
      <c r="AE87" s="35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3">
      <c r="A88" s="181">
        <v>43708</v>
      </c>
      <c r="B88" s="177">
        <v>-0.1</v>
      </c>
      <c r="C88" s="177">
        <v>-0.8</v>
      </c>
      <c r="D88" s="177">
        <v>6982.8</v>
      </c>
      <c r="E88" s="177">
        <v>581.20000000000005</v>
      </c>
      <c r="F88" s="177">
        <v>4015.2</v>
      </c>
      <c r="G88" s="177">
        <v>46494.400000000001</v>
      </c>
      <c r="H88" s="177">
        <v>14255.4</v>
      </c>
      <c r="I88" s="177">
        <v>4235.590909090909</v>
      </c>
      <c r="J88" s="177">
        <v>575</v>
      </c>
      <c r="K88" s="177">
        <f t="shared" si="21"/>
        <v>581.20000000000005</v>
      </c>
      <c r="L88" s="177">
        <f t="shared" si="22"/>
        <v>-6.2000000000000455</v>
      </c>
      <c r="M88" s="16"/>
      <c r="N88" s="179">
        <f t="shared" si="23"/>
        <v>-0.58302189001601334</v>
      </c>
      <c r="O88" s="179">
        <f t="shared" si="29"/>
        <v>-0.51903114186850985</v>
      </c>
      <c r="P88" s="179">
        <f t="shared" si="24"/>
        <v>-2.4549043425447934</v>
      </c>
      <c r="Q88" s="179">
        <f t="shared" si="25"/>
        <v>-0.38426310292187793</v>
      </c>
      <c r="R88" s="179">
        <f t="shared" si="26"/>
        <v>1.6645271715874941</v>
      </c>
      <c r="S88" s="179">
        <f t="shared" si="27"/>
        <v>-2.9501983372276328</v>
      </c>
      <c r="T88" s="180">
        <f t="shared" si="30"/>
        <v>-3.9710638265086189E-3</v>
      </c>
      <c r="U88" s="186">
        <f t="shared" si="20"/>
        <v>-0.25720639914682675</v>
      </c>
      <c r="V88" s="186">
        <f t="shared" si="12"/>
        <v>-0.26529186373708846</v>
      </c>
      <c r="W88" s="186">
        <f t="shared" si="13"/>
        <v>-0.2612491314419576</v>
      </c>
      <c r="X88" s="35"/>
      <c r="Y88" s="35"/>
      <c r="Z88" s="35"/>
      <c r="AA88" s="35"/>
      <c r="AB88" s="35"/>
      <c r="AC88" s="35"/>
      <c r="AD88" s="35"/>
      <c r="AE88" s="35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3">
      <c r="A89" s="181">
        <v>43738</v>
      </c>
      <c r="B89" s="177">
        <v>0.1</v>
      </c>
      <c r="C89" s="177">
        <v>-1.2</v>
      </c>
      <c r="D89" s="177">
        <v>7081.25</v>
      </c>
      <c r="E89" s="177">
        <v>580.15</v>
      </c>
      <c r="F89" s="177">
        <v>3988.25</v>
      </c>
      <c r="G89" s="177">
        <v>47285.5</v>
      </c>
      <c r="H89" s="177">
        <v>14482.25</v>
      </c>
      <c r="I89" s="177">
        <v>4360.1904761904761</v>
      </c>
      <c r="J89" s="177">
        <v>575</v>
      </c>
      <c r="K89" s="177">
        <f t="shared" si="21"/>
        <v>580.15</v>
      </c>
      <c r="L89" s="177">
        <f t="shared" si="22"/>
        <v>-5.1499999999999773</v>
      </c>
      <c r="M89" s="16"/>
      <c r="N89" s="179">
        <f t="shared" si="23"/>
        <v>1.4098928796471171</v>
      </c>
      <c r="O89" s="179">
        <f t="shared" si="29"/>
        <v>0</v>
      </c>
      <c r="P89" s="179">
        <f t="shared" si="24"/>
        <v>-0.67119944211994209</v>
      </c>
      <c r="Q89" s="179">
        <f t="shared" si="25"/>
        <v>1.7014952338346063</v>
      </c>
      <c r="R89" s="179">
        <f t="shared" si="26"/>
        <v>1.5913267954599633</v>
      </c>
      <c r="S89" s="179">
        <f t="shared" si="27"/>
        <v>2.9417280793604874</v>
      </c>
      <c r="T89" s="180">
        <f t="shared" si="30"/>
        <v>-0.23598943275090484</v>
      </c>
      <c r="U89" s="186">
        <f t="shared" si="20"/>
        <v>7.4669740450992103E-2</v>
      </c>
      <c r="V89" s="186">
        <f t="shared" si="12"/>
        <v>8.238640449134875E-2</v>
      </c>
      <c r="W89" s="186">
        <f t="shared" si="13"/>
        <v>7.8528072471170426E-2</v>
      </c>
      <c r="X89" s="35"/>
      <c r="Y89" s="35"/>
      <c r="Z89" s="35"/>
      <c r="AA89" s="35"/>
      <c r="AB89" s="35"/>
      <c r="AC89" s="35"/>
      <c r="AD89" s="35"/>
      <c r="AE89" s="35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3">
      <c r="A90" s="181">
        <v>43769</v>
      </c>
      <c r="B90" s="177">
        <v>0.1</v>
      </c>
      <c r="C90" s="177">
        <v>-1.6</v>
      </c>
      <c r="D90" s="177">
        <v>7043</v>
      </c>
      <c r="E90" s="177">
        <v>569.26666666666665</v>
      </c>
      <c r="F90" s="177">
        <v>3979.6666666666665</v>
      </c>
      <c r="G90" s="177">
        <v>47085.333333333336</v>
      </c>
      <c r="H90" s="177">
        <v>14140.666666666666</v>
      </c>
      <c r="I90" s="177">
        <v>4285.8421052631575</v>
      </c>
      <c r="J90" s="177">
        <v>575</v>
      </c>
      <c r="K90" s="177">
        <f t="shared" si="21"/>
        <v>569.26666666666665</v>
      </c>
      <c r="L90" s="177">
        <f t="shared" si="22"/>
        <v>5.7333333333333485</v>
      </c>
      <c r="M90" s="16"/>
      <c r="N90" s="179">
        <f t="shared" si="23"/>
        <v>-0.54015887025596498</v>
      </c>
      <c r="O90" s="179">
        <f t="shared" si="29"/>
        <v>0</v>
      </c>
      <c r="P90" s="179">
        <f t="shared" si="24"/>
        <v>-0.21521552894962781</v>
      </c>
      <c r="Q90" s="179">
        <f t="shared" si="25"/>
        <v>-0.42331511069284034</v>
      </c>
      <c r="R90" s="179">
        <f t="shared" si="26"/>
        <v>-2.3586344202961129</v>
      </c>
      <c r="S90" s="179">
        <f t="shared" si="27"/>
        <v>-1.70516337149283</v>
      </c>
      <c r="T90" s="180">
        <f t="shared" si="30"/>
        <v>0.22828329688744164</v>
      </c>
      <c r="U90" s="186">
        <f t="shared" si="20"/>
        <v>-1.9447806012752068E-3</v>
      </c>
      <c r="V90" s="186">
        <f t="shared" si="12"/>
        <v>8.3175884167439838E-3</v>
      </c>
      <c r="W90" s="186">
        <f t="shared" si="13"/>
        <v>3.1864039077343885E-3</v>
      </c>
      <c r="X90" s="35"/>
      <c r="Y90" s="35"/>
      <c r="Z90" s="35"/>
      <c r="AA90" s="35"/>
      <c r="AB90" s="35"/>
      <c r="AC90" s="35"/>
      <c r="AD90" s="35"/>
      <c r="AE90" s="35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3">
      <c r="A91" s="181">
        <v>43799</v>
      </c>
      <c r="B91" s="177">
        <v>-0.1</v>
      </c>
      <c r="C91" s="177">
        <v>-1.4</v>
      </c>
      <c r="D91" s="177">
        <v>6997.4</v>
      </c>
      <c r="E91" s="177">
        <v>550.94285714285718</v>
      </c>
      <c r="F91" s="177">
        <v>4032</v>
      </c>
      <c r="G91" s="177">
        <v>47282.8</v>
      </c>
      <c r="H91" s="177">
        <v>14164</v>
      </c>
      <c r="I91" s="177">
        <v>4074.3333333333335</v>
      </c>
      <c r="J91" s="177">
        <v>562.5</v>
      </c>
      <c r="K91" s="177">
        <f t="shared" si="21"/>
        <v>550.94285714285718</v>
      </c>
      <c r="L91" s="177">
        <f t="shared" si="22"/>
        <v>11.557142857142821</v>
      </c>
      <c r="M91" s="16"/>
      <c r="N91" s="179">
        <f t="shared" si="23"/>
        <v>-0.64745137015476928</v>
      </c>
      <c r="O91" s="179">
        <f t="shared" si="29"/>
        <v>-2.1739130434782652</v>
      </c>
      <c r="P91" s="179">
        <f t="shared" si="24"/>
        <v>1.3150180082083978</v>
      </c>
      <c r="Q91" s="179">
        <f t="shared" si="25"/>
        <v>0.41938041569915185</v>
      </c>
      <c r="R91" s="179">
        <f t="shared" si="26"/>
        <v>0.16500872188957771</v>
      </c>
      <c r="S91" s="179">
        <f t="shared" si="27"/>
        <v>-4.9350574924373518</v>
      </c>
      <c r="T91" s="180">
        <f t="shared" si="30"/>
        <v>-3.3950011504105107E-2</v>
      </c>
      <c r="U91" s="186">
        <f t="shared" si="20"/>
        <v>-0.1909873962625874</v>
      </c>
      <c r="V91" s="186">
        <f t="shared" si="12"/>
        <v>-0.17291305019282577</v>
      </c>
      <c r="W91" s="186">
        <f t="shared" si="13"/>
        <v>-0.1819502232277066</v>
      </c>
      <c r="X91" s="35"/>
      <c r="Y91" s="35"/>
      <c r="Z91" s="35"/>
      <c r="AA91" s="35"/>
      <c r="AB91" s="35"/>
      <c r="AC91" s="35"/>
      <c r="AD91" s="35"/>
      <c r="AE91" s="35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3">
      <c r="A92" s="181">
        <v>43830</v>
      </c>
      <c r="B92" s="177">
        <v>0</v>
      </c>
      <c r="C92" s="177">
        <v>-0.5</v>
      </c>
      <c r="D92" s="177">
        <v>7105.25</v>
      </c>
      <c r="E92" s="177">
        <v>550.5545454545454</v>
      </c>
      <c r="F92" s="177">
        <v>4030</v>
      </c>
      <c r="G92" s="177">
        <v>48654.75</v>
      </c>
      <c r="H92" s="177">
        <v>14448.5</v>
      </c>
      <c r="I92" s="177">
        <v>4100.772727272727</v>
      </c>
      <c r="J92" s="177">
        <v>551.25</v>
      </c>
      <c r="K92" s="177">
        <f t="shared" si="21"/>
        <v>550.5545454545454</v>
      </c>
      <c r="L92" s="177">
        <f t="shared" si="22"/>
        <v>0.69545454545459506</v>
      </c>
      <c r="M92" s="16"/>
      <c r="N92" s="179">
        <f t="shared" si="23"/>
        <v>1.54128676365508</v>
      </c>
      <c r="O92" s="179">
        <f t="shared" si="29"/>
        <v>-2</v>
      </c>
      <c r="P92" s="179">
        <f t="shared" si="24"/>
        <v>-4.9603174603177536E-2</v>
      </c>
      <c r="Q92" s="179">
        <f t="shared" si="25"/>
        <v>2.9015836625580391</v>
      </c>
      <c r="R92" s="179">
        <f t="shared" si="26"/>
        <v>2.0086133860491344</v>
      </c>
      <c r="S92" s="179">
        <f t="shared" si="27"/>
        <v>0.64892564688030063</v>
      </c>
      <c r="T92" s="180">
        <f t="shared" si="30"/>
        <v>-0.22264767716298312</v>
      </c>
      <c r="U92" s="186">
        <f t="shared" si="20"/>
        <v>2.531457978061518E-2</v>
      </c>
      <c r="V92" s="186">
        <f t="shared" ref="V92:V142" si="31">B91*$AT$16+N92*$AT$17+N91*$AD$18+O92*$AT$18+O91*$AD$21+P92*$AT$19+P91*$AD$23+Q92*$AT$20+R92*$AT$21+R91*$AT$22+R90*$AL$23+S92*$AT$23+S91*$AT$24+S90*$AT$25+$AT$26</f>
        <v>1.8201476060107726E-2</v>
      </c>
      <c r="W92" s="186">
        <f t="shared" si="13"/>
        <v>2.1758027920361453E-2</v>
      </c>
      <c r="X92" s="35"/>
      <c r="Y92" s="35"/>
      <c r="Z92" s="35"/>
      <c r="AA92" s="35"/>
      <c r="AB92" s="35"/>
      <c r="AC92" s="35"/>
      <c r="AD92" s="35"/>
      <c r="AE92" s="35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3">
      <c r="A93" s="181">
        <v>43861</v>
      </c>
      <c r="B93" s="177">
        <v>0</v>
      </c>
      <c r="C93" s="177">
        <v>0.1</v>
      </c>
      <c r="D93" s="177">
        <v>7195.5</v>
      </c>
      <c r="E93" s="177">
        <v>547.82500000000005</v>
      </c>
      <c r="F93" s="177">
        <v>3964.25</v>
      </c>
      <c r="G93" s="177">
        <v>48772.75</v>
      </c>
      <c r="H93" s="177">
        <v>14587.75</v>
      </c>
      <c r="I93" s="177">
        <v>4077.0588235294117</v>
      </c>
      <c r="J93" s="177">
        <v>555</v>
      </c>
      <c r="K93" s="177">
        <f t="shared" si="21"/>
        <v>547.82500000000005</v>
      </c>
      <c r="L93" s="177">
        <f t="shared" si="22"/>
        <v>7.1749999999999545</v>
      </c>
      <c r="M93" s="16"/>
      <c r="N93" s="179">
        <f t="shared" si="23"/>
        <v>1.2701875373843308</v>
      </c>
      <c r="O93" s="179">
        <f t="shared" si="29"/>
        <v>0.68027210884353906</v>
      </c>
      <c r="P93" s="179">
        <f t="shared" si="24"/>
        <v>-1.6315136476426773</v>
      </c>
      <c r="Q93" s="179">
        <f t="shared" si="25"/>
        <v>0.24252513886105476</v>
      </c>
      <c r="R93" s="179">
        <f t="shared" si="26"/>
        <v>0.96376786517630819</v>
      </c>
      <c r="S93" s="179">
        <f t="shared" si="27"/>
        <v>-0.57827890791418213</v>
      </c>
      <c r="T93" s="180">
        <f t="shared" si="30"/>
        <v>5.1197973989043008E-2</v>
      </c>
      <c r="U93" s="186">
        <f t="shared" si="20"/>
        <v>6.8369779979019954E-2</v>
      </c>
      <c r="V93" s="186">
        <f t="shared" si="31"/>
        <v>7.1196841366828773E-2</v>
      </c>
      <c r="W93" s="186">
        <f t="shared" ref="W93:W142" si="32">AVERAGE(U93:V93)</f>
        <v>6.978331067292437E-2</v>
      </c>
      <c r="X93" s="35"/>
      <c r="Y93" s="35"/>
      <c r="Z93" s="35"/>
      <c r="AA93" s="35"/>
      <c r="AB93" s="35"/>
      <c r="AC93" s="35"/>
      <c r="AD93" s="35"/>
      <c r="AE93" s="35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3">
      <c r="A94" s="181">
        <v>43890</v>
      </c>
      <c r="B94" s="177">
        <v>-0.5</v>
      </c>
      <c r="C94" s="177">
        <v>-0.4</v>
      </c>
      <c r="D94" s="177">
        <v>6739.5</v>
      </c>
      <c r="E94" s="177">
        <v>563.71</v>
      </c>
      <c r="F94" s="177">
        <v>3916</v>
      </c>
      <c r="G94" s="177">
        <v>46363</v>
      </c>
      <c r="H94" s="177">
        <v>13899.75</v>
      </c>
      <c r="I94" s="177">
        <v>3856.0666666666666</v>
      </c>
      <c r="J94" s="177">
        <v>558.75</v>
      </c>
      <c r="K94" s="177">
        <f t="shared" si="21"/>
        <v>563.71</v>
      </c>
      <c r="L94" s="177">
        <f t="shared" si="22"/>
        <v>-4.9600000000000364</v>
      </c>
      <c r="M94" s="16"/>
      <c r="N94" s="179">
        <f t="shared" si="23"/>
        <v>-6.3372941421721833</v>
      </c>
      <c r="O94" s="179">
        <f t="shared" si="29"/>
        <v>0.67567567567567721</v>
      </c>
      <c r="P94" s="179">
        <f t="shared" si="24"/>
        <v>-1.2171280822349786</v>
      </c>
      <c r="Q94" s="179">
        <f t="shared" si="25"/>
        <v>-4.9407712298363435</v>
      </c>
      <c r="R94" s="179">
        <f t="shared" si="26"/>
        <v>-4.716285924834196</v>
      </c>
      <c r="S94" s="179">
        <f t="shared" si="27"/>
        <v>-5.4203818592795727</v>
      </c>
      <c r="T94" s="180">
        <f t="shared" si="30"/>
        <v>0.1103130926125509</v>
      </c>
      <c r="U94" s="186">
        <f t="shared" si="20"/>
        <v>-0.5561594273225352</v>
      </c>
      <c r="V94" s="186">
        <f t="shared" si="31"/>
        <v>-0.53600033641219413</v>
      </c>
      <c r="W94" s="186">
        <f t="shared" si="32"/>
        <v>-0.54607988186736467</v>
      </c>
      <c r="X94" s="35"/>
      <c r="Y94" s="35"/>
      <c r="Z94" s="35"/>
      <c r="AA94" s="35"/>
      <c r="AB94" s="35"/>
      <c r="AC94" s="35"/>
      <c r="AD94" s="35"/>
      <c r="AE94" s="35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3">
      <c r="A95" s="181">
        <v>43921</v>
      </c>
      <c r="B95" s="177">
        <v>-1</v>
      </c>
      <c r="C95" s="177">
        <v>-1.5</v>
      </c>
      <c r="D95" s="177">
        <v>6092.5</v>
      </c>
      <c r="E95" s="177">
        <v>538.90909090909088</v>
      </c>
      <c r="F95" s="177">
        <v>3838.25</v>
      </c>
      <c r="G95" s="177">
        <v>42355</v>
      </c>
      <c r="H95" s="177">
        <v>12823.25</v>
      </c>
      <c r="I95" s="177">
        <v>3578.318181818182</v>
      </c>
      <c r="J95" s="177">
        <v>555</v>
      </c>
      <c r="K95" s="177">
        <f t="shared" si="21"/>
        <v>538.90909090909088</v>
      </c>
      <c r="L95" s="177">
        <f t="shared" si="22"/>
        <v>16.090909090909122</v>
      </c>
      <c r="M95" s="16"/>
      <c r="N95" s="179">
        <f t="shared" si="23"/>
        <v>-9.6001187031678938</v>
      </c>
      <c r="O95" s="179">
        <f t="shared" si="29"/>
        <v>-0.67114093959730781</v>
      </c>
      <c r="P95" s="179">
        <f t="shared" si="24"/>
        <v>-1.9854443309499459</v>
      </c>
      <c r="Q95" s="179">
        <f t="shared" si="25"/>
        <v>-8.6448245368073771</v>
      </c>
      <c r="R95" s="179">
        <f t="shared" si="26"/>
        <v>-7.7447436104965988</v>
      </c>
      <c r="S95" s="179">
        <f t="shared" si="27"/>
        <v>-7.2028963412238198</v>
      </c>
      <c r="T95" s="180">
        <f t="shared" si="30"/>
        <v>-0.61683859187880141</v>
      </c>
      <c r="U95" s="186">
        <f t="shared" si="20"/>
        <v>-1.2168493229500161</v>
      </c>
      <c r="V95" s="186">
        <f t="shared" si="31"/>
        <v>-1.194919291934748</v>
      </c>
      <c r="W95" s="186">
        <f t="shared" si="32"/>
        <v>-1.205884307442382</v>
      </c>
      <c r="X95" s="35"/>
      <c r="Y95" s="35"/>
      <c r="Z95" s="35"/>
      <c r="AA95" s="35"/>
      <c r="AB95" s="35"/>
      <c r="AC95" s="35"/>
      <c r="AD95" s="35"/>
      <c r="AE95" s="35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3">
      <c r="A96" s="181">
        <v>43951</v>
      </c>
      <c r="B96" s="177">
        <v>-1.3</v>
      </c>
      <c r="C96" s="177">
        <v>-3.1</v>
      </c>
      <c r="D96" s="177">
        <v>5649.75</v>
      </c>
      <c r="E96" s="177">
        <v>484.96190476190475</v>
      </c>
      <c r="F96" s="177">
        <v>3775.25</v>
      </c>
      <c r="G96" s="177">
        <v>41875</v>
      </c>
      <c r="H96" s="177">
        <v>12320</v>
      </c>
      <c r="I96" s="177">
        <v>3281.2727272727275</v>
      </c>
      <c r="J96" s="177">
        <v>534</v>
      </c>
      <c r="K96" s="177">
        <f t="shared" si="21"/>
        <v>484.96190476190475</v>
      </c>
      <c r="L96" s="177">
        <f t="shared" si="22"/>
        <v>49.038095238095252</v>
      </c>
      <c r="M96" s="16"/>
      <c r="N96" s="179">
        <f t="shared" si="23"/>
        <v>-7.2671317193270397</v>
      </c>
      <c r="O96" s="179">
        <f t="shared" si="29"/>
        <v>-3.7837837837837753</v>
      </c>
      <c r="P96" s="179">
        <f t="shared" si="24"/>
        <v>-1.6413730215593034</v>
      </c>
      <c r="Q96" s="179">
        <f t="shared" si="25"/>
        <v>-1.1332782434187294</v>
      </c>
      <c r="R96" s="179">
        <f t="shared" si="26"/>
        <v>-3.9245121166630952</v>
      </c>
      <c r="S96" s="179">
        <f t="shared" si="27"/>
        <v>-8.3012588443021684</v>
      </c>
      <c r="T96" s="180">
        <f t="shared" si="30"/>
        <v>-1.274153977750393</v>
      </c>
      <c r="U96" s="186">
        <f t="shared" si="20"/>
        <v>-1.2889429295888992</v>
      </c>
      <c r="V96" s="186">
        <f t="shared" si="31"/>
        <v>-1.3067419463814394</v>
      </c>
      <c r="W96" s="186">
        <f t="shared" si="32"/>
        <v>-1.2978424379851692</v>
      </c>
      <c r="X96" s="35"/>
      <c r="Y96" s="35"/>
      <c r="Z96" s="35"/>
      <c r="AA96" s="35"/>
      <c r="AB96" s="35"/>
      <c r="AC96" s="35"/>
      <c r="AD96" s="35"/>
      <c r="AE96" s="35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3">
      <c r="A97" s="181">
        <v>43982</v>
      </c>
      <c r="B97" s="177">
        <v>-0.4</v>
      </c>
      <c r="C97" s="177">
        <v>-3.7</v>
      </c>
      <c r="D97" s="177">
        <v>5626.8</v>
      </c>
      <c r="E97" s="177">
        <v>488.97777777777776</v>
      </c>
      <c r="F97" s="177">
        <v>3808.4</v>
      </c>
      <c r="G97" s="177">
        <v>44092</v>
      </c>
      <c r="H97" s="177">
        <v>13367.6</v>
      </c>
      <c r="I97" s="177">
        <v>3384.4210526315787</v>
      </c>
      <c r="J97" s="177">
        <v>527.5</v>
      </c>
      <c r="K97" s="177">
        <f t="shared" si="21"/>
        <v>488.97777777777776</v>
      </c>
      <c r="L97" s="177">
        <f t="shared" si="22"/>
        <v>38.52222222222224</v>
      </c>
      <c r="M97" s="16"/>
      <c r="N97" s="179">
        <f t="shared" si="23"/>
        <v>-0.40621266427717728</v>
      </c>
      <c r="O97" s="179">
        <f t="shared" si="29"/>
        <v>-1.2172284644194775</v>
      </c>
      <c r="P97" s="179">
        <f t="shared" si="24"/>
        <v>0.87808754387125987</v>
      </c>
      <c r="Q97" s="179">
        <f t="shared" si="25"/>
        <v>5.2943283582089578</v>
      </c>
      <c r="R97" s="179">
        <f t="shared" si="26"/>
        <v>8.5032467532467564</v>
      </c>
      <c r="S97" s="179">
        <f t="shared" si="27"/>
        <v>3.1435462374559791</v>
      </c>
      <c r="T97" s="180">
        <f t="shared" si="30"/>
        <v>-1.5309689371156423</v>
      </c>
      <c r="U97" s="186">
        <f t="shared" ref="U97:U128" si="33">B96*$AN$16+N97*$AN$17+N96*$AD$18+O97*$AN$18+O96*$AD$21+P97*$AN$19+P96*$AD$23+Q97*$AN$20+R97*$AN$21+R96*$AN$22+R95*$AN$23+S97*$AN$26+S96*$AN$27+S95*$AN$28+$AD$30</f>
        <v>-0.35150233358181093</v>
      </c>
      <c r="V97" s="186">
        <f t="shared" si="31"/>
        <v>-0.38237912275840596</v>
      </c>
      <c r="W97" s="186">
        <f t="shared" si="32"/>
        <v>-0.36694072817010848</v>
      </c>
      <c r="X97" s="35"/>
      <c r="Y97" s="35"/>
      <c r="Z97" s="35"/>
      <c r="AA97" s="35"/>
      <c r="AB97" s="35"/>
      <c r="AC97" s="35"/>
      <c r="AD97" s="35"/>
      <c r="AE97" s="35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3">
      <c r="A98" s="181">
        <v>44012</v>
      </c>
      <c r="B98" s="177">
        <v>0.4</v>
      </c>
      <c r="C98" s="177">
        <v>-3</v>
      </c>
      <c r="D98" s="177">
        <v>5601.25</v>
      </c>
      <c r="E98" s="177">
        <v>539.02</v>
      </c>
      <c r="F98" s="177">
        <v>3878.75</v>
      </c>
      <c r="G98" s="177">
        <v>47158</v>
      </c>
      <c r="H98" s="177">
        <v>14052.75</v>
      </c>
      <c r="I98" s="177">
        <v>3524.1428571428573</v>
      </c>
      <c r="J98" s="177">
        <v>533.75</v>
      </c>
      <c r="K98" s="177">
        <f t="shared" si="21"/>
        <v>539.02</v>
      </c>
      <c r="L98" s="177">
        <f t="shared" si="22"/>
        <v>-5.2699999999999818</v>
      </c>
      <c r="M98" s="16"/>
      <c r="N98" s="179">
        <f t="shared" si="23"/>
        <v>-0.45407691760858881</v>
      </c>
      <c r="O98" s="179">
        <f t="shared" si="29"/>
        <v>1.1848341232227426</v>
      </c>
      <c r="P98" s="179">
        <f t="shared" si="24"/>
        <v>1.8472324335678962</v>
      </c>
      <c r="Q98" s="179">
        <f t="shared" si="25"/>
        <v>6.9536423841059616</v>
      </c>
      <c r="R98" s="179">
        <f t="shared" si="26"/>
        <v>5.1254525868517931</v>
      </c>
      <c r="S98" s="179">
        <f t="shared" si="27"/>
        <v>4.1283812604414862</v>
      </c>
      <c r="T98" s="180">
        <f t="shared" si="30"/>
        <v>-1.7405155028447843E-2</v>
      </c>
      <c r="U98" s="186">
        <f t="shared" si="33"/>
        <v>0.43802435669181738</v>
      </c>
      <c r="V98" s="186">
        <f t="shared" si="31"/>
        <v>0.41766531651061872</v>
      </c>
      <c r="W98" s="186">
        <f t="shared" si="32"/>
        <v>0.42784483660121808</v>
      </c>
      <c r="X98" s="35"/>
      <c r="Y98" s="35"/>
      <c r="Z98" s="35"/>
      <c r="AA98" s="35"/>
      <c r="AB98" s="35"/>
      <c r="AC98" s="35"/>
      <c r="AD98" s="35"/>
      <c r="AE98" s="35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3">
      <c r="A99" s="181">
        <v>44043</v>
      </c>
      <c r="B99" s="177">
        <v>0.4</v>
      </c>
      <c r="C99" s="177">
        <v>-2.4</v>
      </c>
      <c r="D99" s="177">
        <v>5674.2</v>
      </c>
      <c r="E99" s="177">
        <v>572.95652173913038</v>
      </c>
      <c r="F99" s="177">
        <v>3860.4</v>
      </c>
      <c r="G99" s="177">
        <v>51169.2</v>
      </c>
      <c r="H99" s="177">
        <v>14796.6</v>
      </c>
      <c r="I99" s="177">
        <v>3504.3478260869565</v>
      </c>
      <c r="J99" s="177">
        <v>542</v>
      </c>
      <c r="K99" s="177">
        <f t="shared" si="21"/>
        <v>572.95652173913038</v>
      </c>
      <c r="L99" s="177">
        <f t="shared" si="22"/>
        <v>-30.95652173913038</v>
      </c>
      <c r="M99" s="16"/>
      <c r="N99" s="179">
        <f t="shared" si="23"/>
        <v>1.3023878598527006</v>
      </c>
      <c r="O99" s="179">
        <f t="shared" si="29"/>
        <v>1.5456674473067977</v>
      </c>
      <c r="P99" s="179">
        <f t="shared" si="24"/>
        <v>-0.47309055752496931</v>
      </c>
      <c r="Q99" s="179">
        <f t="shared" si="25"/>
        <v>8.5058738708172541</v>
      </c>
      <c r="R99" s="179">
        <f t="shared" si="26"/>
        <v>5.2932700005336955</v>
      </c>
      <c r="S99" s="179">
        <f t="shared" si="27"/>
        <v>-0.56169774774537018</v>
      </c>
      <c r="T99" s="180">
        <f t="shared" si="30"/>
        <v>0.67539249161371639</v>
      </c>
      <c r="U99" s="186">
        <f t="shared" si="33"/>
        <v>0.38372736918991635</v>
      </c>
      <c r="V99" s="186">
        <f t="shared" si="31"/>
        <v>0.46065142047516738</v>
      </c>
      <c r="W99" s="186">
        <f t="shared" si="32"/>
        <v>0.42218939483254186</v>
      </c>
      <c r="X99" s="35"/>
      <c r="Y99" s="35"/>
      <c r="Z99" s="35"/>
      <c r="AA99" s="35"/>
      <c r="AB99" s="35"/>
      <c r="AC99" s="35"/>
      <c r="AD99" s="35"/>
      <c r="AE99" s="35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3">
      <c r="A100" s="181">
        <v>44074</v>
      </c>
      <c r="B100" s="177">
        <v>0.3</v>
      </c>
      <c r="C100" s="177">
        <v>-2</v>
      </c>
      <c r="D100" s="177">
        <v>5701</v>
      </c>
      <c r="E100" s="177">
        <v>561.31428571428569</v>
      </c>
      <c r="F100" s="177">
        <v>3889.25</v>
      </c>
      <c r="G100" s="177">
        <v>51563.25</v>
      </c>
      <c r="H100" s="177">
        <v>14914</v>
      </c>
      <c r="I100" s="177">
        <v>3548.0476190476193</v>
      </c>
      <c r="J100" s="177">
        <v>545</v>
      </c>
      <c r="K100" s="177">
        <f t="shared" si="21"/>
        <v>561.31428571428569</v>
      </c>
      <c r="L100" s="177">
        <f t="shared" si="22"/>
        <v>-16.314285714285688</v>
      </c>
      <c r="M100" s="16"/>
      <c r="N100" s="179">
        <f t="shared" si="23"/>
        <v>0.47231327764268372</v>
      </c>
      <c r="O100" s="179">
        <f t="shared" si="29"/>
        <v>0.55350553505535061</v>
      </c>
      <c r="P100" s="179">
        <f t="shared" si="24"/>
        <v>0.74733188270646167</v>
      </c>
      <c r="Q100" s="179">
        <f t="shared" si="25"/>
        <v>0.77009216481791043</v>
      </c>
      <c r="R100" s="179">
        <f t="shared" si="26"/>
        <v>0.79342551667274108</v>
      </c>
      <c r="S100" s="179">
        <f t="shared" si="27"/>
        <v>1.2470164244357846</v>
      </c>
      <c r="T100" s="180">
        <f t="shared" si="30"/>
        <v>0.44358391771216066</v>
      </c>
      <c r="U100" s="186">
        <f t="shared" si="33"/>
        <v>0.28432498493034275</v>
      </c>
      <c r="V100" s="186">
        <f t="shared" si="31"/>
        <v>0.34093240348641929</v>
      </c>
      <c r="W100" s="186">
        <f t="shared" si="32"/>
        <v>0.31262869420838102</v>
      </c>
      <c r="X100" s="35"/>
      <c r="Y100" s="35"/>
      <c r="Z100" s="35"/>
      <c r="AA100" s="35"/>
      <c r="AB100" s="35"/>
      <c r="AC100" s="35"/>
      <c r="AD100" s="35"/>
      <c r="AE100" s="35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x14ac:dyDescent="0.3">
      <c r="A101" s="181">
        <v>44104</v>
      </c>
      <c r="B101" s="177">
        <v>0.1</v>
      </c>
      <c r="C101" s="177">
        <v>-2.1</v>
      </c>
      <c r="D101" s="177">
        <v>5653.75</v>
      </c>
      <c r="E101" s="177">
        <v>585.13636363636363</v>
      </c>
      <c r="F101" s="177">
        <v>3897</v>
      </c>
      <c r="G101" s="177">
        <v>51843.25</v>
      </c>
      <c r="H101" s="177">
        <v>14756.25</v>
      </c>
      <c r="I101" s="177">
        <v>3746.8260869565215</v>
      </c>
      <c r="J101" s="177">
        <v>548</v>
      </c>
      <c r="K101" s="177">
        <f t="shared" si="21"/>
        <v>585.13636363636363</v>
      </c>
      <c r="L101" s="177">
        <f t="shared" si="22"/>
        <v>-37.136363636363626</v>
      </c>
      <c r="M101" s="16"/>
      <c r="N101" s="179">
        <f t="shared" si="23"/>
        <v>-0.82880196456761723</v>
      </c>
      <c r="O101" s="179">
        <f t="shared" si="29"/>
        <v>0.55045871559633497</v>
      </c>
      <c r="P101" s="179">
        <f t="shared" si="24"/>
        <v>0.19926721090183719</v>
      </c>
      <c r="Q101" s="179">
        <f t="shared" si="25"/>
        <v>0.54302240452260264</v>
      </c>
      <c r="R101" s="179">
        <f t="shared" si="26"/>
        <v>-1.0577309910151484</v>
      </c>
      <c r="S101" s="179">
        <f t="shared" si="27"/>
        <v>5.6024746353956516</v>
      </c>
      <c r="T101" s="180">
        <f t="shared" si="30"/>
        <v>0.37569787407562927</v>
      </c>
      <c r="U101" s="186">
        <f t="shared" si="33"/>
        <v>0.25217832347588143</v>
      </c>
      <c r="V101" s="186">
        <f t="shared" si="31"/>
        <v>0.28401362158175864</v>
      </c>
      <c r="W101" s="186">
        <f t="shared" si="32"/>
        <v>0.26809597252882</v>
      </c>
      <c r="X101" s="35"/>
      <c r="Y101" s="35"/>
      <c r="Z101" s="35"/>
      <c r="AA101" s="35"/>
      <c r="AB101" s="35"/>
      <c r="AC101" s="35"/>
      <c r="AD101" s="35"/>
      <c r="AE101" s="35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3">
      <c r="A102" s="181">
        <v>44135</v>
      </c>
      <c r="B102" s="177">
        <v>0</v>
      </c>
      <c r="C102" s="177">
        <v>-2.1</v>
      </c>
      <c r="D102" s="177">
        <v>5471.6</v>
      </c>
      <c r="E102" s="177">
        <v>597.02499999999998</v>
      </c>
      <c r="F102" s="177">
        <v>3896.4</v>
      </c>
      <c r="G102" s="177">
        <v>51722.6</v>
      </c>
      <c r="H102" s="177">
        <v>14999.4</v>
      </c>
      <c r="I102" s="177">
        <v>3912.0588235294117</v>
      </c>
      <c r="J102" s="177">
        <v>555</v>
      </c>
      <c r="K102" s="177">
        <f t="shared" si="21"/>
        <v>597.02499999999998</v>
      </c>
      <c r="L102" s="177">
        <f t="shared" si="22"/>
        <v>-42.024999999999977</v>
      </c>
      <c r="M102" s="16"/>
      <c r="N102" s="179">
        <f t="shared" si="23"/>
        <v>-3.2217554720318304</v>
      </c>
      <c r="O102" s="179">
        <f t="shared" si="29"/>
        <v>1.2773722627737101</v>
      </c>
      <c r="P102" s="179">
        <f t="shared" si="24"/>
        <v>-1.5396458814464609E-2</v>
      </c>
      <c r="Q102" s="179">
        <f t="shared" si="25"/>
        <v>-0.23272074956720701</v>
      </c>
      <c r="R102" s="179">
        <f t="shared" si="26"/>
        <v>1.6477763659466405</v>
      </c>
      <c r="S102" s="179">
        <f t="shared" si="27"/>
        <v>4.4099387785331032</v>
      </c>
      <c r="T102" s="180">
        <f t="shared" si="30"/>
        <v>0.23141781913840348</v>
      </c>
      <c r="U102" s="186">
        <f t="shared" si="33"/>
        <v>0.11990071348757129</v>
      </c>
      <c r="V102" s="186">
        <f t="shared" si="31"/>
        <v>9.9461092984462582E-2</v>
      </c>
      <c r="W102" s="186">
        <f t="shared" si="32"/>
        <v>0.10968090323601694</v>
      </c>
      <c r="X102" s="35"/>
      <c r="Y102" s="35"/>
      <c r="Z102" s="35"/>
      <c r="AA102" s="35"/>
      <c r="AB102" s="35"/>
      <c r="AC102" s="35"/>
      <c r="AD102" s="35"/>
      <c r="AE102" s="35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3">
      <c r="A103" s="181">
        <v>44165</v>
      </c>
      <c r="B103" s="177">
        <v>0.5</v>
      </c>
      <c r="C103" s="177">
        <v>-1.5</v>
      </c>
      <c r="D103" s="177">
        <v>5448.75</v>
      </c>
      <c r="E103" s="177">
        <v>625.61904761904759</v>
      </c>
      <c r="F103" s="177">
        <v>4052.75</v>
      </c>
      <c r="G103" s="177">
        <v>52961.5</v>
      </c>
      <c r="H103" s="177">
        <v>15769.5</v>
      </c>
      <c r="I103" s="177">
        <v>4151.5238095238092</v>
      </c>
      <c r="J103" s="177">
        <v>566.25</v>
      </c>
      <c r="K103" s="177">
        <f t="shared" si="21"/>
        <v>625.61904761904759</v>
      </c>
      <c r="L103" s="177">
        <f t="shared" si="22"/>
        <v>-59.369047619047592</v>
      </c>
      <c r="M103" s="16"/>
      <c r="N103" s="179">
        <f t="shared" si="23"/>
        <v>-0.41761093647197356</v>
      </c>
      <c r="O103" s="179">
        <f t="shared" si="29"/>
        <v>2.0270270270270174</v>
      </c>
      <c r="P103" s="179">
        <f t="shared" si="24"/>
        <v>4.0126783697772339</v>
      </c>
      <c r="Q103" s="179">
        <f t="shared" si="25"/>
        <v>2.3952778862624768</v>
      </c>
      <c r="R103" s="179">
        <f t="shared" si="26"/>
        <v>5.1342053682147366</v>
      </c>
      <c r="S103" s="179">
        <f t="shared" si="27"/>
        <v>6.1212010554165204</v>
      </c>
      <c r="T103" s="180">
        <f t="shared" si="30"/>
        <v>4.3179349065082487E-2</v>
      </c>
      <c r="U103" s="186">
        <f t="shared" si="33"/>
        <v>0.51284071706606793</v>
      </c>
      <c r="V103" s="186">
        <f t="shared" si="31"/>
        <v>0.49282588649267911</v>
      </c>
      <c r="W103" s="186">
        <f t="shared" si="32"/>
        <v>0.50283330177937358</v>
      </c>
      <c r="X103" s="35"/>
      <c r="Y103" s="35"/>
      <c r="Z103" s="35"/>
      <c r="AA103" s="35"/>
      <c r="AB103" s="35"/>
      <c r="AC103" s="35"/>
      <c r="AD103" s="35"/>
      <c r="AE103" s="35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3">
      <c r="A104" s="181">
        <v>44196</v>
      </c>
      <c r="B104" s="177">
        <v>1.1000000000000001</v>
      </c>
      <c r="C104" s="177">
        <v>-0.4</v>
      </c>
      <c r="D104" s="177">
        <v>5796.75</v>
      </c>
      <c r="E104" s="177">
        <v>719.33043478260868</v>
      </c>
      <c r="F104" s="177">
        <v>4157.25</v>
      </c>
      <c r="G104" s="177">
        <v>57550.25</v>
      </c>
      <c r="H104" s="177">
        <v>16682.25</v>
      </c>
      <c r="I104" s="177">
        <v>4256.391304347826</v>
      </c>
      <c r="J104" s="177">
        <v>578</v>
      </c>
      <c r="K104" s="177">
        <f t="shared" si="21"/>
        <v>719.33043478260868</v>
      </c>
      <c r="L104" s="177">
        <f t="shared" si="22"/>
        <v>-141.33043478260868</v>
      </c>
      <c r="M104" s="16"/>
      <c r="N104" s="179">
        <f t="shared" si="23"/>
        <v>6.3867859600825909</v>
      </c>
      <c r="O104" s="179">
        <f t="shared" si="29"/>
        <v>2.0750551876379717</v>
      </c>
      <c r="P104" s="179">
        <f t="shared" si="24"/>
        <v>2.5784960829066819</v>
      </c>
      <c r="Q104" s="179">
        <f t="shared" si="25"/>
        <v>8.6643127554922046</v>
      </c>
      <c r="R104" s="179">
        <f t="shared" si="26"/>
        <v>5.7880719109673748</v>
      </c>
      <c r="S104" s="179">
        <f t="shared" si="27"/>
        <v>2.5260000817879416</v>
      </c>
      <c r="T104" s="180">
        <f t="shared" si="30"/>
        <v>0.73041687224267149</v>
      </c>
      <c r="U104" s="186">
        <f t="shared" si="33"/>
        <v>0.95335341996683653</v>
      </c>
      <c r="V104" s="186">
        <f t="shared" si="31"/>
        <v>0.95590918817036474</v>
      </c>
      <c r="W104" s="186">
        <f t="shared" si="32"/>
        <v>0.95463130406860064</v>
      </c>
      <c r="X104" s="35"/>
      <c r="Y104" s="35"/>
      <c r="Z104" s="35"/>
      <c r="AA104" s="35"/>
      <c r="AB104" s="35"/>
      <c r="AC104" s="35"/>
      <c r="AD104" s="35"/>
      <c r="AE104" s="35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3">
      <c r="A105" s="181">
        <v>44227</v>
      </c>
      <c r="B105" s="177">
        <v>1</v>
      </c>
      <c r="C105" s="177">
        <v>0.3</v>
      </c>
      <c r="D105" s="177">
        <v>5945.4</v>
      </c>
      <c r="E105" s="177">
        <v>809.57</v>
      </c>
      <c r="F105" s="177">
        <v>4299.6000000000004</v>
      </c>
      <c r="G105" s="177">
        <v>58520.2</v>
      </c>
      <c r="H105" s="177">
        <v>15521.6</v>
      </c>
      <c r="I105" s="177">
        <v>4244.6499999999996</v>
      </c>
      <c r="J105" s="177">
        <v>596.25</v>
      </c>
      <c r="K105" s="177">
        <f t="shared" si="21"/>
        <v>809.57</v>
      </c>
      <c r="L105" s="177">
        <f t="shared" si="22"/>
        <v>-213.32000000000005</v>
      </c>
      <c r="M105" s="16"/>
      <c r="N105" s="179">
        <f t="shared" si="23"/>
        <v>2.5643679648078574</v>
      </c>
      <c r="O105" s="179">
        <f t="shared" si="29"/>
        <v>3.1574394463667659</v>
      </c>
      <c r="P105" s="179">
        <f t="shared" si="24"/>
        <v>3.4241385531300921</v>
      </c>
      <c r="Q105" s="179">
        <f t="shared" si="25"/>
        <v>1.6853966750796019</v>
      </c>
      <c r="R105" s="179">
        <f t="shared" si="26"/>
        <v>-6.9573948358284952</v>
      </c>
      <c r="S105" s="179">
        <f t="shared" si="27"/>
        <v>-0.2758511496777345</v>
      </c>
      <c r="T105" s="180">
        <f t="shared" si="30"/>
        <v>1.2414562743766568</v>
      </c>
      <c r="U105" s="186">
        <f t="shared" si="33"/>
        <v>0.76642289735663982</v>
      </c>
      <c r="V105" s="186">
        <f t="shared" si="31"/>
        <v>0.77862107571743433</v>
      </c>
      <c r="W105" s="186">
        <f t="shared" si="32"/>
        <v>0.77252198653703708</v>
      </c>
      <c r="X105" s="35"/>
      <c r="Y105" s="35"/>
      <c r="Z105" s="35"/>
      <c r="AA105" s="35"/>
      <c r="AB105" s="35"/>
      <c r="AC105" s="35"/>
      <c r="AD105" s="35"/>
      <c r="AE105" s="35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3">
      <c r="A106" s="181">
        <v>44255</v>
      </c>
      <c r="B106" s="177">
        <v>0.8</v>
      </c>
      <c r="C106" s="177">
        <v>1.7</v>
      </c>
      <c r="D106" s="177">
        <v>6192</v>
      </c>
      <c r="E106" s="177">
        <v>656.4666666666667</v>
      </c>
      <c r="F106" s="177">
        <v>4389.666666666667</v>
      </c>
      <c r="G106" s="177">
        <v>62165.666666666664</v>
      </c>
      <c r="H106" s="177">
        <v>16255.666666666666</v>
      </c>
      <c r="I106" s="177">
        <v>4599.0588235294117</v>
      </c>
      <c r="J106" s="177">
        <v>616.66666666666663</v>
      </c>
      <c r="K106" s="177">
        <f t="shared" si="21"/>
        <v>656.4666666666667</v>
      </c>
      <c r="L106" s="177">
        <f t="shared" si="22"/>
        <v>-39.800000000000068</v>
      </c>
      <c r="M106" s="16"/>
      <c r="N106" s="179">
        <f t="shared" si="23"/>
        <v>4.147744474719957</v>
      </c>
      <c r="O106" s="179">
        <f t="shared" si="29"/>
        <v>3.4241788958770059</v>
      </c>
      <c r="P106" s="179">
        <f t="shared" si="24"/>
        <v>2.0947685055974148</v>
      </c>
      <c r="Q106" s="179">
        <f t="shared" si="25"/>
        <v>6.2294159395673177</v>
      </c>
      <c r="R106" s="179">
        <f t="shared" si="26"/>
        <v>4.7293234374462969</v>
      </c>
      <c r="S106" s="179">
        <f t="shared" si="27"/>
        <v>8.3495417414724926</v>
      </c>
      <c r="T106" s="180">
        <f t="shared" si="30"/>
        <v>0.64877964440151092</v>
      </c>
      <c r="U106" s="186">
        <f t="shared" si="33"/>
        <v>0.98358549166298426</v>
      </c>
      <c r="V106" s="186">
        <f t="shared" si="31"/>
        <v>0.95270398197266015</v>
      </c>
      <c r="W106" s="186">
        <f t="shared" si="32"/>
        <v>0.9681447368178222</v>
      </c>
      <c r="X106" s="35"/>
      <c r="Y106" s="35"/>
      <c r="Z106" s="35"/>
      <c r="AA106" s="35"/>
      <c r="AB106" s="35"/>
      <c r="AC106" s="35"/>
      <c r="AD106" s="35"/>
      <c r="AE106" s="35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3">
      <c r="A107" s="181">
        <v>44286</v>
      </c>
      <c r="B107" s="177">
        <v>1.6</v>
      </c>
      <c r="C107" s="177">
        <v>4.4000000000000004</v>
      </c>
      <c r="D107" s="177">
        <v>6676.75</v>
      </c>
      <c r="E107" s="177">
        <v>648.78260869565213</v>
      </c>
      <c r="F107" s="177">
        <v>4578</v>
      </c>
      <c r="G107" s="177">
        <v>65805</v>
      </c>
      <c r="H107" s="177">
        <v>17339.25</v>
      </c>
      <c r="I107" s="177">
        <v>5040.782608695652</v>
      </c>
      <c r="J107" s="177">
        <v>583</v>
      </c>
      <c r="K107" s="177">
        <f t="shared" si="21"/>
        <v>648.78260869565213</v>
      </c>
      <c r="L107" s="177">
        <f t="shared" si="22"/>
        <v>-65.782608695652129</v>
      </c>
      <c r="M107" s="16"/>
      <c r="N107" s="179">
        <f t="shared" si="23"/>
        <v>7.8286498708010299</v>
      </c>
      <c r="O107" s="179">
        <f t="shared" si="29"/>
        <v>-5.4594594594594525</v>
      </c>
      <c r="P107" s="179">
        <f t="shared" si="24"/>
        <v>4.2903789201913582</v>
      </c>
      <c r="Q107" s="179">
        <f t="shared" si="25"/>
        <v>5.8542496662144856</v>
      </c>
      <c r="R107" s="179">
        <f t="shared" si="26"/>
        <v>6.6658806159903179</v>
      </c>
      <c r="S107" s="179">
        <f t="shared" si="27"/>
        <v>9.604656128908843</v>
      </c>
      <c r="T107" s="180">
        <f t="shared" si="30"/>
        <v>0.82143948106878717</v>
      </c>
      <c r="U107" s="186">
        <f t="shared" si="33"/>
        <v>1.379412766539218</v>
      </c>
      <c r="V107" s="186">
        <f t="shared" si="31"/>
        <v>1.2922680089615708</v>
      </c>
      <c r="W107" s="186">
        <f t="shared" si="32"/>
        <v>1.3358403877503944</v>
      </c>
      <c r="X107" s="35"/>
      <c r="Y107" s="35"/>
      <c r="Z107" s="35"/>
      <c r="AA107" s="35"/>
      <c r="AB107" s="35"/>
      <c r="AC107" s="35"/>
      <c r="AD107" s="35"/>
      <c r="AE107" s="35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x14ac:dyDescent="0.3">
      <c r="A108" s="181">
        <v>44316</v>
      </c>
      <c r="B108" s="177">
        <v>0.9</v>
      </c>
      <c r="C108" s="177">
        <v>6.8</v>
      </c>
      <c r="D108" s="177">
        <v>6596</v>
      </c>
      <c r="E108" s="177">
        <v>750.38095238095241</v>
      </c>
      <c r="F108" s="177">
        <v>4823.6000000000004</v>
      </c>
      <c r="G108" s="177">
        <v>67487</v>
      </c>
      <c r="H108" s="177">
        <v>17950.599999999999</v>
      </c>
      <c r="I108" s="177">
        <v>5048.545454545455</v>
      </c>
      <c r="J108" s="177">
        <v>590</v>
      </c>
      <c r="K108" s="177">
        <f t="shared" si="21"/>
        <v>750.38095238095241</v>
      </c>
      <c r="L108" s="177">
        <f t="shared" si="22"/>
        <v>-160.38095238095241</v>
      </c>
      <c r="M108" s="16"/>
      <c r="N108" s="179">
        <f t="shared" si="23"/>
        <v>-1.2094207511139388</v>
      </c>
      <c r="O108" s="179">
        <f t="shared" si="29"/>
        <v>1.2006861063464953</v>
      </c>
      <c r="P108" s="179">
        <f t="shared" si="24"/>
        <v>5.3647881170817016</v>
      </c>
      <c r="Q108" s="179">
        <f t="shared" si="25"/>
        <v>2.5560367753210187</v>
      </c>
      <c r="R108" s="179">
        <f t="shared" si="26"/>
        <v>3.5258157071384062</v>
      </c>
      <c r="S108" s="179">
        <f t="shared" si="27"/>
        <v>0.15400080607348343</v>
      </c>
      <c r="T108" s="180">
        <f t="shared" si="30"/>
        <v>1.5847748985610739</v>
      </c>
      <c r="U108" s="186">
        <f t="shared" si="33"/>
        <v>1.144521695070452</v>
      </c>
      <c r="V108" s="186">
        <f t="shared" si="31"/>
        <v>1.1223647985815177</v>
      </c>
      <c r="W108" s="186">
        <f t="shared" si="32"/>
        <v>1.1334432468259847</v>
      </c>
      <c r="X108" s="35"/>
      <c r="Y108" s="35"/>
      <c r="Z108" s="35"/>
      <c r="AA108" s="35"/>
      <c r="AB108" s="35"/>
      <c r="AC108" s="35"/>
      <c r="AD108" s="35"/>
      <c r="AE108" s="35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x14ac:dyDescent="0.3">
      <c r="A109" s="181">
        <v>44347</v>
      </c>
      <c r="B109" s="177">
        <v>1.6</v>
      </c>
      <c r="C109" s="177">
        <v>9</v>
      </c>
      <c r="D109" s="177">
        <v>6719.5</v>
      </c>
      <c r="E109" s="177">
        <v>884.44444444444446</v>
      </c>
      <c r="F109" s="177">
        <v>5266.75</v>
      </c>
      <c r="G109" s="177">
        <v>72396.25</v>
      </c>
      <c r="H109" s="177">
        <v>19159.5</v>
      </c>
      <c r="I109" s="177">
        <v>5040.1578947368425</v>
      </c>
      <c r="J109" s="177">
        <v>621.66666666666663</v>
      </c>
      <c r="K109" s="177">
        <f t="shared" si="21"/>
        <v>884.44444444444446</v>
      </c>
      <c r="L109" s="177">
        <f t="shared" si="22"/>
        <v>-262.77777777777783</v>
      </c>
      <c r="M109" s="16"/>
      <c r="N109" s="179">
        <f t="shared" si="23"/>
        <v>1.8723468768950795</v>
      </c>
      <c r="O109" s="179">
        <f t="shared" si="29"/>
        <v>5.367231638418076</v>
      </c>
      <c r="P109" s="179">
        <f t="shared" si="24"/>
        <v>9.1871216518782433</v>
      </c>
      <c r="Q109" s="179">
        <f t="shared" si="25"/>
        <v>7.2743639515758503</v>
      </c>
      <c r="R109" s="179">
        <f t="shared" si="26"/>
        <v>6.7345938297327166</v>
      </c>
      <c r="S109" s="179">
        <f t="shared" si="27"/>
        <v>-0.16613814581110375</v>
      </c>
      <c r="T109" s="180">
        <f t="shared" si="30"/>
        <v>0.73690650199468277</v>
      </c>
      <c r="U109" s="186">
        <f t="shared" si="33"/>
        <v>1.1247363633546459</v>
      </c>
      <c r="V109" s="186">
        <f t="shared" si="31"/>
        <v>1.1456490099093268</v>
      </c>
      <c r="W109" s="186">
        <f t="shared" si="32"/>
        <v>1.1351926866319864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3">
      <c r="A110" s="181">
        <v>44377</v>
      </c>
      <c r="B110" s="177">
        <v>0.3</v>
      </c>
      <c r="C110" s="177">
        <v>8.8000000000000007</v>
      </c>
      <c r="D110" s="177">
        <v>6891.25</v>
      </c>
      <c r="E110" s="177">
        <v>881.01904761904757</v>
      </c>
      <c r="F110" s="177">
        <v>5031.75</v>
      </c>
      <c r="G110" s="177">
        <v>69582.5</v>
      </c>
      <c r="H110" s="177">
        <v>18579.75</v>
      </c>
      <c r="I110" s="177">
        <v>5034.5238095238092</v>
      </c>
      <c r="J110" s="177">
        <v>639</v>
      </c>
      <c r="K110" s="177">
        <f t="shared" si="21"/>
        <v>881.01904761904757</v>
      </c>
      <c r="L110" s="177">
        <f t="shared" si="22"/>
        <v>-242.01904761904757</v>
      </c>
      <c r="M110" s="16"/>
      <c r="N110" s="179">
        <f t="shared" si="23"/>
        <v>2.5559937495349487</v>
      </c>
      <c r="O110" s="179">
        <f t="shared" si="29"/>
        <v>2.7882037533511976</v>
      </c>
      <c r="P110" s="179">
        <f t="shared" si="24"/>
        <v>-4.461954715906387</v>
      </c>
      <c r="Q110" s="179">
        <f t="shared" si="25"/>
        <v>-3.8865963361361935</v>
      </c>
      <c r="R110" s="179">
        <f t="shared" si="26"/>
        <v>-3.0259140374226803</v>
      </c>
      <c r="S110" s="179">
        <f t="shared" si="27"/>
        <v>-0.11178390301851948</v>
      </c>
      <c r="T110" s="180">
        <f t="shared" si="30"/>
        <v>1.5571783352994821</v>
      </c>
      <c r="U110" s="186">
        <f t="shared" si="33"/>
        <v>0.68506151468934851</v>
      </c>
      <c r="V110" s="186">
        <f t="shared" si="31"/>
        <v>0.66663722363419897</v>
      </c>
      <c r="W110" s="186">
        <f t="shared" si="32"/>
        <v>0.67584936916177374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x14ac:dyDescent="0.3">
      <c r="A111" s="181">
        <v>44408</v>
      </c>
      <c r="B111" s="177">
        <v>0.5</v>
      </c>
      <c r="C111" s="177">
        <v>9</v>
      </c>
      <c r="D111" s="177">
        <v>7055.8</v>
      </c>
      <c r="E111" s="177">
        <v>958.0181818181818</v>
      </c>
      <c r="F111" s="177">
        <v>5067.6000000000004</v>
      </c>
      <c r="G111" s="177">
        <v>68664.2</v>
      </c>
      <c r="H111" s="177">
        <v>19036.2</v>
      </c>
      <c r="I111" s="177">
        <v>5242.5</v>
      </c>
      <c r="J111" s="177">
        <v>671.25</v>
      </c>
      <c r="K111" s="177">
        <f t="shared" si="21"/>
        <v>958.0181818181818</v>
      </c>
      <c r="L111" s="177">
        <f t="shared" si="22"/>
        <v>-286.7681818181818</v>
      </c>
      <c r="M111" s="16"/>
      <c r="N111" s="179">
        <f t="shared" si="23"/>
        <v>2.3878106294213666</v>
      </c>
      <c r="O111" s="179">
        <f t="shared" si="29"/>
        <v>5.0469483568075049</v>
      </c>
      <c r="P111" s="179">
        <f t="shared" si="24"/>
        <v>0.71247577880460256</v>
      </c>
      <c r="Q111" s="179">
        <f t="shared" si="25"/>
        <v>-1.319728379980603</v>
      </c>
      <c r="R111" s="179">
        <f t="shared" si="26"/>
        <v>2.4567068986396663</v>
      </c>
      <c r="S111" s="179">
        <f t="shared" si="27"/>
        <v>4.1310002364625404</v>
      </c>
      <c r="T111" s="180">
        <f t="shared" si="30"/>
        <v>1.235358808965307E-2</v>
      </c>
      <c r="U111" s="186">
        <f t="shared" si="33"/>
        <v>0.41602675316610949</v>
      </c>
      <c r="V111" s="186">
        <f t="shared" si="31"/>
        <v>0.4436374314155751</v>
      </c>
      <c r="W111" s="186">
        <f t="shared" si="32"/>
        <v>0.42983209229084229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3">
      <c r="A112" s="181">
        <v>44439</v>
      </c>
      <c r="B112" s="177">
        <v>0.7</v>
      </c>
      <c r="C112" s="177">
        <v>9.5</v>
      </c>
      <c r="D112" s="177">
        <v>6916.75</v>
      </c>
      <c r="E112" s="177">
        <v>962.66363636363633</v>
      </c>
      <c r="F112" s="177">
        <v>5162.5</v>
      </c>
      <c r="G112" s="177">
        <v>68542.75</v>
      </c>
      <c r="H112" s="177">
        <v>19962.75</v>
      </c>
      <c r="I112" s="177">
        <v>5345.863636363636</v>
      </c>
      <c r="J112" s="177">
        <v>682.5</v>
      </c>
      <c r="K112" s="177">
        <f t="shared" si="21"/>
        <v>962.66363636363633</v>
      </c>
      <c r="L112" s="177">
        <f t="shared" si="22"/>
        <v>-280.16363636363633</v>
      </c>
      <c r="M112" s="16"/>
      <c r="N112" s="179">
        <f t="shared" si="23"/>
        <v>-1.9707191246917404</v>
      </c>
      <c r="O112" s="179">
        <f t="shared" si="29"/>
        <v>1.6759776536312785</v>
      </c>
      <c r="P112" s="179">
        <f t="shared" si="24"/>
        <v>1.8726813481726907</v>
      </c>
      <c r="Q112" s="179">
        <f t="shared" si="25"/>
        <v>-0.17687528581123502</v>
      </c>
      <c r="R112" s="179">
        <f t="shared" si="26"/>
        <v>4.8673054496170494</v>
      </c>
      <c r="S112" s="179">
        <f t="shared" si="27"/>
        <v>1.9716478085576767</v>
      </c>
      <c r="T112" s="180">
        <f t="shared" si="30"/>
        <v>0.51501873483699834</v>
      </c>
      <c r="U112" s="186">
        <f t="shared" si="33"/>
        <v>0.52978868484266251</v>
      </c>
      <c r="V112" s="186">
        <f t="shared" si="31"/>
        <v>0.46360429704803108</v>
      </c>
      <c r="W112" s="186">
        <f t="shared" si="32"/>
        <v>0.49669649094534679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x14ac:dyDescent="0.3">
      <c r="A113" s="181">
        <v>44469</v>
      </c>
      <c r="B113" s="177">
        <v>1.2</v>
      </c>
      <c r="C113" s="177">
        <v>10.7</v>
      </c>
      <c r="D113" s="177">
        <v>7020.25</v>
      </c>
      <c r="E113" s="177">
        <v>1242.02</v>
      </c>
      <c r="F113" s="177">
        <v>5299.75</v>
      </c>
      <c r="G113" s="177">
        <v>68881.75</v>
      </c>
      <c r="H113" s="177">
        <v>21941</v>
      </c>
      <c r="I113" s="177">
        <v>5556.181818181818</v>
      </c>
      <c r="J113" s="177">
        <v>731</v>
      </c>
      <c r="K113" s="177">
        <f t="shared" si="21"/>
        <v>1242.02</v>
      </c>
      <c r="L113" s="177">
        <f t="shared" si="22"/>
        <v>-511.02</v>
      </c>
      <c r="M113" s="16"/>
      <c r="N113" s="179">
        <f t="shared" si="23"/>
        <v>1.4963675136444152</v>
      </c>
      <c r="O113" s="179">
        <f t="shared" si="29"/>
        <v>7.1062271062271094</v>
      </c>
      <c r="P113" s="179">
        <f t="shared" si="24"/>
        <v>2.6585956416464995</v>
      </c>
      <c r="Q113" s="179">
        <f t="shared" si="25"/>
        <v>0.49458184855437537</v>
      </c>
      <c r="R113" s="179">
        <f t="shared" si="26"/>
        <v>9.9097068289689503</v>
      </c>
      <c r="S113" s="179">
        <f t="shared" si="27"/>
        <v>3.9342227210502614</v>
      </c>
      <c r="T113" s="180">
        <f t="shared" si="30"/>
        <v>0.41881967786320984</v>
      </c>
      <c r="U113" s="186">
        <f t="shared" si="33"/>
        <v>0.97117765905031384</v>
      </c>
      <c r="V113" s="186">
        <f t="shared" si="31"/>
        <v>0.95520898577843805</v>
      </c>
      <c r="W113" s="186">
        <f t="shared" si="32"/>
        <v>0.96319332241437594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x14ac:dyDescent="0.3">
      <c r="A114" s="181">
        <v>44500</v>
      </c>
      <c r="B114" s="177">
        <v>2.5</v>
      </c>
      <c r="C114" s="177">
        <v>13.5</v>
      </c>
      <c r="D114" s="177">
        <v>7699.2</v>
      </c>
      <c r="E114" s="177">
        <v>1749.825</v>
      </c>
      <c r="F114" s="177">
        <v>5499</v>
      </c>
      <c r="G114" s="177">
        <v>70434.399999999994</v>
      </c>
      <c r="H114" s="177">
        <v>22162.799999999999</v>
      </c>
      <c r="I114" s="177">
        <v>6274.1176470588234</v>
      </c>
      <c r="J114" s="177">
        <v>843.33333333333337</v>
      </c>
      <c r="K114" s="177">
        <f t="shared" si="21"/>
        <v>1749.825</v>
      </c>
      <c r="L114" s="177">
        <f t="shared" si="22"/>
        <v>-906.49166666666667</v>
      </c>
      <c r="M114" s="16"/>
      <c r="N114" s="179">
        <f t="shared" si="23"/>
        <v>9.6713080018517843</v>
      </c>
      <c r="O114" s="179">
        <f t="shared" si="29"/>
        <v>15.367077063383491</v>
      </c>
      <c r="P114" s="179">
        <f t="shared" si="24"/>
        <v>3.7596113024199269</v>
      </c>
      <c r="Q114" s="179">
        <f t="shared" si="25"/>
        <v>2.2540803623601278</v>
      </c>
      <c r="R114" s="179">
        <f t="shared" si="26"/>
        <v>1.0108928490041507</v>
      </c>
      <c r="S114" s="179">
        <f t="shared" si="27"/>
        <v>12.921388326920152</v>
      </c>
      <c r="T114" s="180">
        <f t="shared" si="30"/>
        <v>1.1054543745186554</v>
      </c>
      <c r="U114" s="186">
        <f t="shared" si="33"/>
        <v>1.9944593232386993</v>
      </c>
      <c r="V114" s="186">
        <f t="shared" si="31"/>
        <v>1.966080105627602</v>
      </c>
      <c r="W114" s="186">
        <f t="shared" si="32"/>
        <v>1.9802697144331507</v>
      </c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x14ac:dyDescent="0.3">
      <c r="A115" s="181">
        <v>44530</v>
      </c>
      <c r="B115" s="177">
        <v>0</v>
      </c>
      <c r="C115" s="177">
        <v>12.9</v>
      </c>
      <c r="D115" s="177">
        <v>7997.25</v>
      </c>
      <c r="E115" s="177">
        <v>1044.4818181818182</v>
      </c>
      <c r="F115" s="177">
        <v>4944.75</v>
      </c>
      <c r="G115" s="177">
        <v>70404.5</v>
      </c>
      <c r="H115" s="177">
        <v>19225.25</v>
      </c>
      <c r="I115" s="177">
        <v>5489.545454545455</v>
      </c>
      <c r="J115" s="177">
        <v>781.25</v>
      </c>
      <c r="K115" s="177">
        <f t="shared" si="21"/>
        <v>1044.4818181818182</v>
      </c>
      <c r="L115" s="177">
        <f t="shared" si="22"/>
        <v>-263.2318181818182</v>
      </c>
      <c r="M115" s="16"/>
      <c r="N115" s="179">
        <f t="shared" si="23"/>
        <v>3.87118142144638</v>
      </c>
      <c r="O115" s="179">
        <f t="shared" si="29"/>
        <v>-7.36166007905139</v>
      </c>
      <c r="P115" s="179">
        <f t="shared" si="24"/>
        <v>-10.079105291871244</v>
      </c>
      <c r="Q115" s="179">
        <f t="shared" si="25"/>
        <v>-4.245084788114184E-2</v>
      </c>
      <c r="R115" s="179">
        <f t="shared" si="26"/>
        <v>-13.254417311891999</v>
      </c>
      <c r="S115" s="179">
        <f t="shared" si="27"/>
        <v>-12.504900874486466</v>
      </c>
      <c r="T115" s="180">
        <f t="shared" si="30"/>
        <v>2.7673422637004199</v>
      </c>
      <c r="U115" s="186">
        <f t="shared" si="33"/>
        <v>0.12902876237936498</v>
      </c>
      <c r="V115" s="186">
        <f t="shared" si="31"/>
        <v>0.14517221070879921</v>
      </c>
      <c r="W115" s="186">
        <f t="shared" si="32"/>
        <v>0.13710048654408208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x14ac:dyDescent="0.3">
      <c r="A116" s="181">
        <v>44561</v>
      </c>
      <c r="B116" s="177">
        <v>-1.2</v>
      </c>
      <c r="C116" s="177">
        <v>10.3</v>
      </c>
      <c r="D116" s="177">
        <v>7610</v>
      </c>
      <c r="E116" s="177">
        <v>865.8</v>
      </c>
      <c r="F116" s="177">
        <v>4824.3999999999996</v>
      </c>
      <c r="G116" s="177">
        <v>69258.399999999994</v>
      </c>
      <c r="H116" s="177">
        <v>19328.8</v>
      </c>
      <c r="I116" s="177">
        <v>5176.95652173913</v>
      </c>
      <c r="J116" s="177">
        <v>745</v>
      </c>
      <c r="K116" s="177">
        <f t="shared" si="21"/>
        <v>865.8</v>
      </c>
      <c r="L116" s="177">
        <f t="shared" si="22"/>
        <v>-120.79999999999995</v>
      </c>
      <c r="M116" s="16"/>
      <c r="N116" s="179">
        <f t="shared" ref="N116:N135" si="34">D116/D115*100-100</f>
        <v>-4.8422895370283499</v>
      </c>
      <c r="O116" s="179">
        <f t="shared" si="29"/>
        <v>-4.6400000000000006</v>
      </c>
      <c r="P116" s="179">
        <f t="shared" ref="P116:P135" si="35">F116/F115*100-100</f>
        <v>-2.4338945346074183</v>
      </c>
      <c r="Q116" s="179">
        <f t="shared" ref="Q116:Q135" si="36">G116/G115*100-100</f>
        <v>-1.6278788997862392</v>
      </c>
      <c r="R116" s="179">
        <f t="shared" ref="R116:R135" si="37">H116/H115*100-100</f>
        <v>0.53861458238513649</v>
      </c>
      <c r="S116" s="179">
        <f t="shared" ref="S116:S135" si="38">I116/I115*100-100</f>
        <v>-5.6942589399181571</v>
      </c>
      <c r="T116" s="180">
        <f t="shared" si="30"/>
        <v>-0.9868125894137999</v>
      </c>
      <c r="U116" s="186">
        <f t="shared" si="33"/>
        <v>-1.0306685735435928</v>
      </c>
      <c r="V116" s="186">
        <f t="shared" si="31"/>
        <v>-1.0189353212007475</v>
      </c>
      <c r="W116" s="186">
        <f t="shared" si="32"/>
        <v>-1.0248019473721701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x14ac:dyDescent="0.3">
      <c r="A117" s="181">
        <v>44592</v>
      </c>
      <c r="B117" s="177">
        <v>-0.2</v>
      </c>
      <c r="C117" s="177">
        <v>9.1</v>
      </c>
      <c r="D117" s="177">
        <v>7716.25</v>
      </c>
      <c r="E117" s="177">
        <v>698.91578947368419</v>
      </c>
      <c r="F117" s="177">
        <v>4792.25</v>
      </c>
      <c r="G117" s="177">
        <v>70090.25</v>
      </c>
      <c r="H117" s="177">
        <v>21102</v>
      </c>
      <c r="I117" s="177">
        <v>5312.0952380952385</v>
      </c>
      <c r="J117" s="177">
        <v>741.25</v>
      </c>
      <c r="K117" s="177">
        <f t="shared" si="21"/>
        <v>698.91578947368419</v>
      </c>
      <c r="L117" s="177">
        <f t="shared" si="22"/>
        <v>42.334210526315815</v>
      </c>
      <c r="M117" s="16"/>
      <c r="N117" s="179">
        <f t="shared" si="34"/>
        <v>1.3961892247043437</v>
      </c>
      <c r="O117" s="179">
        <f t="shared" si="29"/>
        <v>-0.50335570469798085</v>
      </c>
      <c r="P117" s="179">
        <f t="shared" si="35"/>
        <v>-0.66640411242848074</v>
      </c>
      <c r="Q117" s="179">
        <f t="shared" si="36"/>
        <v>1.2010817460409271</v>
      </c>
      <c r="R117" s="179">
        <f t="shared" si="37"/>
        <v>9.173875253507731</v>
      </c>
      <c r="S117" s="179">
        <f t="shared" si="38"/>
        <v>2.6103892468216259</v>
      </c>
      <c r="T117" s="180">
        <f t="shared" si="30"/>
        <v>-1.4560700773822599</v>
      </c>
      <c r="U117" s="186">
        <f t="shared" si="33"/>
        <v>-0.13555053204081802</v>
      </c>
      <c r="V117" s="186">
        <f t="shared" si="31"/>
        <v>-0.21710465325378869</v>
      </c>
      <c r="W117" s="186">
        <f t="shared" si="32"/>
        <v>-0.17632759264730336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x14ac:dyDescent="0.3">
      <c r="A118" s="181">
        <v>44620</v>
      </c>
      <c r="B118" s="177">
        <v>0.5</v>
      </c>
      <c r="C118" s="177">
        <v>8.8000000000000007</v>
      </c>
      <c r="D118" s="177">
        <v>8096.75</v>
      </c>
      <c r="E118" s="177">
        <v>872.45</v>
      </c>
      <c r="F118" s="177">
        <v>4856.25</v>
      </c>
      <c r="G118" s="177">
        <v>70265</v>
      </c>
      <c r="H118" s="177">
        <v>22207</v>
      </c>
      <c r="I118" s="177">
        <v>5512.6875</v>
      </c>
      <c r="J118" s="177">
        <v>746.66666666666663</v>
      </c>
      <c r="K118" s="177">
        <f t="shared" si="21"/>
        <v>872.45</v>
      </c>
      <c r="L118" s="177">
        <f t="shared" si="22"/>
        <v>-125.78333333333342</v>
      </c>
      <c r="M118" s="16"/>
      <c r="N118" s="179">
        <f t="shared" si="34"/>
        <v>4.9311517900534625</v>
      </c>
      <c r="O118" s="179">
        <f t="shared" si="29"/>
        <v>0.73074761101740648</v>
      </c>
      <c r="P118" s="179">
        <f t="shared" si="35"/>
        <v>1.3354895925713492</v>
      </c>
      <c r="Q118" s="179">
        <f t="shared" si="36"/>
        <v>0.24932141060989466</v>
      </c>
      <c r="R118" s="179">
        <f t="shared" si="37"/>
        <v>5.2364704767320518</v>
      </c>
      <c r="S118" s="179">
        <f t="shared" si="38"/>
        <v>3.7761420477974781</v>
      </c>
      <c r="T118" s="180">
        <f t="shared" si="30"/>
        <v>7.7668402468031195E-2</v>
      </c>
      <c r="U118" s="186">
        <f t="shared" si="33"/>
        <v>0.55831806884783974</v>
      </c>
      <c r="V118" s="186">
        <f t="shared" si="31"/>
        <v>0.6011350394720586</v>
      </c>
      <c r="W118" s="186">
        <f t="shared" si="32"/>
        <v>0.57972655415994923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x14ac:dyDescent="0.3">
      <c r="A119" s="181">
        <v>44651</v>
      </c>
      <c r="B119" s="177">
        <v>1.1000000000000001</v>
      </c>
      <c r="C119" s="177">
        <v>8.3000000000000007</v>
      </c>
      <c r="D119" s="177">
        <v>8747.5</v>
      </c>
      <c r="E119" s="177">
        <v>876.40869565217395</v>
      </c>
      <c r="F119" s="177">
        <v>4913</v>
      </c>
      <c r="G119" s="177">
        <v>71613.5</v>
      </c>
      <c r="H119" s="177">
        <v>22169.75</v>
      </c>
      <c r="I119" s="177">
        <v>5792.260869565217</v>
      </c>
      <c r="J119" s="177">
        <v>739</v>
      </c>
      <c r="K119" s="177">
        <f t="shared" si="21"/>
        <v>876.40869565217395</v>
      </c>
      <c r="L119" s="177">
        <f t="shared" si="22"/>
        <v>-137.40869565217395</v>
      </c>
      <c r="M119" s="16"/>
      <c r="N119" s="179">
        <f t="shared" si="34"/>
        <v>8.0371754098866859</v>
      </c>
      <c r="O119" s="179">
        <f t="shared" si="29"/>
        <v>-1.0267857142857082</v>
      </c>
      <c r="P119" s="179">
        <f t="shared" si="35"/>
        <v>1.1685971685971595</v>
      </c>
      <c r="Q119" s="179">
        <f t="shared" si="36"/>
        <v>1.9191631680068184</v>
      </c>
      <c r="R119" s="179">
        <f t="shared" si="37"/>
        <v>-0.16773990183274634</v>
      </c>
      <c r="S119" s="179">
        <f t="shared" si="38"/>
        <v>5.0714532533399961</v>
      </c>
      <c r="T119" s="180">
        <f t="shared" si="30"/>
        <v>0.85543961582059913</v>
      </c>
      <c r="U119" s="186">
        <f t="shared" si="33"/>
        <v>0.70870262161667863</v>
      </c>
      <c r="V119" s="186">
        <f t="shared" si="31"/>
        <v>0.81082516133182048</v>
      </c>
      <c r="W119" s="186">
        <f t="shared" si="32"/>
        <v>0.7597638914742495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x14ac:dyDescent="0.3">
      <c r="A120" s="181">
        <v>44681</v>
      </c>
      <c r="B120" s="177">
        <v>0.6</v>
      </c>
      <c r="C120" s="177">
        <v>8</v>
      </c>
      <c r="D120" s="177">
        <v>8962.4</v>
      </c>
      <c r="E120" s="177">
        <v>835.46315789473681</v>
      </c>
      <c r="F120" s="177">
        <v>5022.3999999999996</v>
      </c>
      <c r="G120" s="177">
        <v>73216.800000000003</v>
      </c>
      <c r="H120" s="177">
        <v>21539.8</v>
      </c>
      <c r="I120" s="177">
        <v>5791.666666666667</v>
      </c>
      <c r="J120" s="177">
        <v>735</v>
      </c>
      <c r="K120" s="177">
        <f t="shared" si="21"/>
        <v>835.46315789473681</v>
      </c>
      <c r="L120" s="177">
        <f t="shared" si="22"/>
        <v>-100.46315789473681</v>
      </c>
      <c r="M120" s="16"/>
      <c r="N120" s="179">
        <f t="shared" si="34"/>
        <v>2.4567019148328058</v>
      </c>
      <c r="O120" s="179">
        <f t="shared" si="29"/>
        <v>-0.54127198917456099</v>
      </c>
      <c r="P120" s="179">
        <f t="shared" si="35"/>
        <v>2.2267453694280448</v>
      </c>
      <c r="Q120" s="179">
        <f t="shared" si="36"/>
        <v>2.2388236854782946</v>
      </c>
      <c r="R120" s="179">
        <f t="shared" si="37"/>
        <v>-2.8414844551697769</v>
      </c>
      <c r="S120" s="179">
        <f t="shared" si="38"/>
        <v>-1.0258565902518058E-2</v>
      </c>
      <c r="T120" s="180">
        <f t="shared" si="30"/>
        <v>1.0829532449134216</v>
      </c>
      <c r="U120" s="186">
        <f t="shared" si="33"/>
        <v>0.64612872311260583</v>
      </c>
      <c r="V120" s="186">
        <f t="shared" si="31"/>
        <v>0.64443562403010668</v>
      </c>
      <c r="W120" s="186">
        <f t="shared" si="32"/>
        <v>0.64528217357135631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x14ac:dyDescent="0.3">
      <c r="A121" s="181">
        <v>44712</v>
      </c>
      <c r="B121" s="177">
        <v>0.1</v>
      </c>
      <c r="C121" s="177">
        <v>6.4</v>
      </c>
      <c r="D121" s="177">
        <v>9004</v>
      </c>
      <c r="E121" s="177">
        <v>837.47368421052636</v>
      </c>
      <c r="F121" s="177">
        <v>4924.25</v>
      </c>
      <c r="G121" s="177">
        <v>71841</v>
      </c>
      <c r="H121" s="177">
        <v>20397.5</v>
      </c>
      <c r="I121" s="177">
        <v>5973.7</v>
      </c>
      <c r="J121" s="177">
        <v>735</v>
      </c>
      <c r="K121" s="177">
        <f t="shared" si="21"/>
        <v>837.47368421052636</v>
      </c>
      <c r="L121" s="177">
        <f t="shared" si="22"/>
        <v>-102.47368421052636</v>
      </c>
      <c r="M121" s="16"/>
      <c r="N121" s="179">
        <f t="shared" si="34"/>
        <v>0.4641613853432176</v>
      </c>
      <c r="O121" s="179">
        <f t="shared" si="29"/>
        <v>0</v>
      </c>
      <c r="P121" s="179">
        <f t="shared" si="35"/>
        <v>-1.9542449824784853</v>
      </c>
      <c r="Q121" s="179">
        <f t="shared" si="36"/>
        <v>-1.879076933162878</v>
      </c>
      <c r="R121" s="179">
        <f t="shared" si="37"/>
        <v>-5.3032061579030341</v>
      </c>
      <c r="S121" s="179">
        <f t="shared" si="38"/>
        <v>3.1430215827338088</v>
      </c>
      <c r="T121" s="180">
        <f t="shared" si="30"/>
        <v>0.51988189862366829</v>
      </c>
      <c r="U121" s="186">
        <f t="shared" si="33"/>
        <v>0.1102235050032775</v>
      </c>
      <c r="V121" s="186">
        <f t="shared" si="31"/>
        <v>7.5283131748373949E-2</v>
      </c>
      <c r="W121" s="186">
        <f t="shared" si="32"/>
        <v>9.2753318375825733E-2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x14ac:dyDescent="0.3">
      <c r="A122" s="181">
        <v>44742</v>
      </c>
      <c r="B122" s="177">
        <v>0</v>
      </c>
      <c r="C122" s="177">
        <v>6.1</v>
      </c>
      <c r="D122" s="177">
        <v>9489.5</v>
      </c>
      <c r="E122" s="177">
        <v>853.54285714285709</v>
      </c>
      <c r="F122" s="177">
        <v>4738.25</v>
      </c>
      <c r="G122" s="177">
        <v>70771.25</v>
      </c>
      <c r="H122" s="177">
        <v>20114.25</v>
      </c>
      <c r="I122" s="177">
        <v>5988.1904761904761</v>
      </c>
      <c r="J122" s="177">
        <v>735</v>
      </c>
      <c r="K122" s="177">
        <f t="shared" si="21"/>
        <v>853.54285714285709</v>
      </c>
      <c r="L122" s="177">
        <f t="shared" si="22"/>
        <v>-118.54285714285709</v>
      </c>
      <c r="M122" s="16"/>
      <c r="N122" s="179">
        <f t="shared" si="34"/>
        <v>5.3920479786761462</v>
      </c>
      <c r="O122" s="179">
        <f t="shared" si="29"/>
        <v>0</v>
      </c>
      <c r="P122" s="179">
        <f t="shared" si="35"/>
        <v>-3.7772249581154398</v>
      </c>
      <c r="Q122" s="179">
        <f t="shared" si="36"/>
        <v>-1.4890522125248822</v>
      </c>
      <c r="R122" s="179">
        <f t="shared" si="37"/>
        <v>-1.3886505699227882</v>
      </c>
      <c r="S122" s="179">
        <f t="shared" si="38"/>
        <v>0.24257120696513823</v>
      </c>
      <c r="T122" s="180">
        <f t="shared" si="30"/>
        <v>-8.7340827065100518E-2</v>
      </c>
      <c r="U122" s="186">
        <f t="shared" si="33"/>
        <v>2.1326312878516083E-2</v>
      </c>
      <c r="V122" s="186">
        <f t="shared" si="31"/>
        <v>-2.3160111811925257E-2</v>
      </c>
      <c r="W122" s="186">
        <f t="shared" si="32"/>
        <v>-9.1689946670458697E-4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x14ac:dyDescent="0.3">
      <c r="A123" s="181">
        <v>44773</v>
      </c>
      <c r="B123" s="177">
        <v>-1.3</v>
      </c>
      <c r="C123" s="177">
        <v>4.2</v>
      </c>
      <c r="D123" s="177">
        <v>9083.6</v>
      </c>
      <c r="E123" s="177">
        <v>821.56190476190477</v>
      </c>
      <c r="F123" s="177">
        <v>4328.3999999999996</v>
      </c>
      <c r="G123" s="177">
        <v>60117.2</v>
      </c>
      <c r="H123" s="177">
        <v>18337.2</v>
      </c>
      <c r="I123" s="177">
        <v>5306.0952380952385</v>
      </c>
      <c r="J123" s="177">
        <v>735</v>
      </c>
      <c r="K123" s="177">
        <f t="shared" si="21"/>
        <v>821.56190476190477</v>
      </c>
      <c r="L123" s="177">
        <f t="shared" si="22"/>
        <v>-86.561904761904771</v>
      </c>
      <c r="M123" s="16"/>
      <c r="N123" s="179">
        <f t="shared" si="34"/>
        <v>-4.2773591864692548</v>
      </c>
      <c r="O123" s="179">
        <f t="shared" si="29"/>
        <v>0</v>
      </c>
      <c r="P123" s="179">
        <f t="shared" si="35"/>
        <v>-8.6498179707698029</v>
      </c>
      <c r="Q123" s="179">
        <f t="shared" si="36"/>
        <v>-15.054206333786681</v>
      </c>
      <c r="R123" s="179">
        <f t="shared" si="37"/>
        <v>-8.8347813117565863</v>
      </c>
      <c r="S123" s="179">
        <f t="shared" si="38"/>
        <v>-11.390673706978802</v>
      </c>
      <c r="T123" s="180">
        <f>B122*$Y$17+N123*$Y$18+N122*$Y$19+O123*$Y$20+O122*$Y$21+P123*$Y$22+P122*$Y$23+Q123*$Y$24+R123*$Y$25+R122*$Y$26+R121*$Y$27+S123*$Y$28+S122*$Y$29+S121*$Y$30+$Y$31</f>
        <v>6.4204491891884638E-2</v>
      </c>
      <c r="U123" s="186">
        <f t="shared" si="33"/>
        <v>-1.1481296734922601</v>
      </c>
      <c r="V123" s="186">
        <f t="shared" si="31"/>
        <v>-1.1848731620053485</v>
      </c>
      <c r="W123" s="186">
        <f t="shared" si="32"/>
        <v>-1.1665014177488042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x14ac:dyDescent="0.3">
      <c r="A124" s="176">
        <v>44804</v>
      </c>
      <c r="B124" s="171">
        <v>-1.2</v>
      </c>
      <c r="C124" s="171">
        <v>2.2999999999999998</v>
      </c>
      <c r="D124" s="171">
        <v>8824</v>
      </c>
      <c r="E124" s="171">
        <v>840.33913043478265</v>
      </c>
      <c r="F124" s="171">
        <v>4307</v>
      </c>
      <c r="G124" s="171">
        <v>62104.5</v>
      </c>
      <c r="H124" s="171">
        <v>18546.5</v>
      </c>
      <c r="I124" s="171">
        <v>4974.521739130435</v>
      </c>
      <c r="J124" s="171">
        <v>732</v>
      </c>
      <c r="K124" s="177">
        <f t="shared" si="21"/>
        <v>840.33913043478265</v>
      </c>
      <c r="L124" s="177">
        <f t="shared" si="22"/>
        <v>-108.33913043478265</v>
      </c>
      <c r="M124" s="16"/>
      <c r="N124" s="179">
        <f t="shared" si="34"/>
        <v>-2.8578977497908369</v>
      </c>
      <c r="O124" s="179">
        <f t="shared" si="29"/>
        <v>-0.40816326530612912</v>
      </c>
      <c r="P124" s="179">
        <f t="shared" si="35"/>
        <v>-0.49440901949910199</v>
      </c>
      <c r="Q124" s="179">
        <f t="shared" si="36"/>
        <v>3.3057095140824941</v>
      </c>
      <c r="R124" s="179">
        <f t="shared" si="37"/>
        <v>1.1413956329210606</v>
      </c>
      <c r="S124" s="179">
        <f t="shared" si="38"/>
        <v>-6.2489172185275521</v>
      </c>
      <c r="T124" s="180">
        <f t="shared" si="30"/>
        <v>-1.6577675444114148</v>
      </c>
      <c r="U124" s="186">
        <f t="shared" si="33"/>
        <v>-1.1104441204315296</v>
      </c>
      <c r="V124" s="186">
        <f t="shared" si="31"/>
        <v>-1.0775961730530195</v>
      </c>
      <c r="W124" s="186">
        <f t="shared" si="32"/>
        <v>-1.0940201467422745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x14ac:dyDescent="0.3">
      <c r="A125" s="176">
        <v>44834</v>
      </c>
      <c r="B125" s="171">
        <v>-0.1</v>
      </c>
      <c r="C125" s="171">
        <v>0.9</v>
      </c>
      <c r="D125" s="171">
        <v>8913</v>
      </c>
      <c r="E125" s="171">
        <v>849.9238095238095</v>
      </c>
      <c r="F125" s="171">
        <v>4212.2</v>
      </c>
      <c r="G125" s="171">
        <v>62518.6</v>
      </c>
      <c r="H125" s="171">
        <v>18528.599999999999</v>
      </c>
      <c r="I125" s="171">
        <v>5134.1428571428569</v>
      </c>
      <c r="J125" s="171">
        <v>735</v>
      </c>
      <c r="K125" s="177">
        <f t="shared" si="21"/>
        <v>849.9238095238095</v>
      </c>
      <c r="L125" s="177">
        <f t="shared" si="22"/>
        <v>-114.9238095238095</v>
      </c>
      <c r="M125" s="16"/>
      <c r="N125" s="179">
        <f t="shared" si="34"/>
        <v>1.0086128739800699</v>
      </c>
      <c r="O125" s="179">
        <f t="shared" si="29"/>
        <v>0.40983606557377072</v>
      </c>
      <c r="P125" s="179">
        <f t="shared" si="35"/>
        <v>-2.2010680287903455</v>
      </c>
      <c r="Q125" s="179">
        <f t="shared" si="36"/>
        <v>0.66677937991610747</v>
      </c>
      <c r="R125" s="179">
        <f t="shared" si="37"/>
        <v>-9.6514167093531E-2</v>
      </c>
      <c r="S125" s="179">
        <f t="shared" si="38"/>
        <v>3.2087731521367289</v>
      </c>
      <c r="T125" s="180">
        <f t="shared" si="30"/>
        <v>-0.98623304816854052</v>
      </c>
      <c r="U125" s="186">
        <f t="shared" si="33"/>
        <v>-0.37792933462283729</v>
      </c>
      <c r="V125" s="186">
        <f t="shared" si="31"/>
        <v>-0.41291480208342679</v>
      </c>
      <c r="W125" s="186">
        <f t="shared" si="32"/>
        <v>-0.39542206835313204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x14ac:dyDescent="0.3">
      <c r="A126" s="176">
        <v>44865</v>
      </c>
      <c r="B126" s="171">
        <v>0.2</v>
      </c>
      <c r="C126" s="171">
        <v>-1.3</v>
      </c>
      <c r="D126" s="171">
        <v>8866</v>
      </c>
      <c r="E126" s="171">
        <v>808.9</v>
      </c>
      <c r="F126" s="171">
        <v>4191.25</v>
      </c>
      <c r="G126" s="171">
        <v>63346</v>
      </c>
      <c r="H126" s="171">
        <v>18516</v>
      </c>
      <c r="I126" s="171">
        <v>5093</v>
      </c>
      <c r="J126" s="171">
        <v>735</v>
      </c>
      <c r="K126" s="177">
        <f t="shared" si="21"/>
        <v>808.9</v>
      </c>
      <c r="L126" s="177">
        <f t="shared" si="22"/>
        <v>-73.899999999999977</v>
      </c>
      <c r="M126" s="16"/>
      <c r="N126" s="179">
        <f t="shared" si="34"/>
        <v>-0.52731964546168797</v>
      </c>
      <c r="O126" s="179">
        <f t="shared" si="29"/>
        <v>0</v>
      </c>
      <c r="P126" s="179">
        <f t="shared" si="35"/>
        <v>-0.49736479749299178</v>
      </c>
      <c r="Q126" s="179">
        <f t="shared" si="36"/>
        <v>1.3234461424280113</v>
      </c>
      <c r="R126" s="179">
        <f t="shared" si="37"/>
        <v>-6.800297917813225E-2</v>
      </c>
      <c r="S126" s="179">
        <f t="shared" si="38"/>
        <v>-0.80135785636772994</v>
      </c>
      <c r="T126" s="180">
        <f t="shared" si="30"/>
        <v>-1.8247179307360559E-2</v>
      </c>
      <c r="U126" s="186">
        <f t="shared" si="33"/>
        <v>-1.958201587378916E-2</v>
      </c>
      <c r="V126" s="186">
        <f t="shared" si="31"/>
        <v>-1.7753751931561992E-2</v>
      </c>
      <c r="W126" s="186">
        <f t="shared" si="32"/>
        <v>-1.8667883902675576E-2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x14ac:dyDescent="0.3">
      <c r="A127" s="176">
        <v>44895</v>
      </c>
      <c r="B127" s="171">
        <v>0.1</v>
      </c>
      <c r="C127" s="171">
        <v>-1.3</v>
      </c>
      <c r="D127" s="171">
        <v>9072.25</v>
      </c>
      <c r="E127" s="171">
        <v>841.16363636363633</v>
      </c>
      <c r="F127" s="171">
        <v>4063.25</v>
      </c>
      <c r="G127" s="171">
        <v>65752</v>
      </c>
      <c r="H127" s="171">
        <v>18658</v>
      </c>
      <c r="I127" s="171">
        <v>4874.136363636364</v>
      </c>
      <c r="J127" s="171">
        <v>739</v>
      </c>
      <c r="K127" s="177">
        <f t="shared" si="21"/>
        <v>841.16363636363633</v>
      </c>
      <c r="L127" s="177">
        <f t="shared" si="22"/>
        <v>-102.16363636363633</v>
      </c>
      <c r="M127" s="16"/>
      <c r="N127" s="179">
        <f t="shared" si="34"/>
        <v>2.3263027295285355</v>
      </c>
      <c r="O127" s="179">
        <f t="shared" si="29"/>
        <v>0.54421768707481988</v>
      </c>
      <c r="P127" s="179">
        <f t="shared" si="35"/>
        <v>-3.0539815090963316</v>
      </c>
      <c r="Q127" s="179">
        <f t="shared" si="36"/>
        <v>3.7981877308748864</v>
      </c>
      <c r="R127" s="179">
        <f t="shared" si="37"/>
        <v>0.76690429898467016</v>
      </c>
      <c r="S127" s="179">
        <f t="shared" si="38"/>
        <v>-4.2973421630401702</v>
      </c>
      <c r="T127" s="180">
        <f t="shared" si="30"/>
        <v>7.8246004706002639E-2</v>
      </c>
      <c r="U127" s="186">
        <f t="shared" si="33"/>
        <v>-6.6669393778690286E-2</v>
      </c>
      <c r="V127" s="186">
        <f t="shared" si="31"/>
        <v>-6.799495667868248E-2</v>
      </c>
      <c r="W127" s="186">
        <f t="shared" si="32"/>
        <v>-6.7332175228686383E-2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x14ac:dyDescent="0.3">
      <c r="A128" s="176">
        <v>44926</v>
      </c>
      <c r="B128" s="171">
        <v>-0.5</v>
      </c>
      <c r="C128" s="171">
        <v>-0.7</v>
      </c>
      <c r="D128" s="171">
        <v>8390.2000000000007</v>
      </c>
      <c r="E128" s="171">
        <v>996.34545454545457</v>
      </c>
      <c r="F128" s="171">
        <v>4118.6000000000004</v>
      </c>
      <c r="G128" s="171">
        <v>66117.8</v>
      </c>
      <c r="H128" s="171">
        <v>18945.8</v>
      </c>
      <c r="I128" s="171">
        <v>4812.181818181818</v>
      </c>
      <c r="J128" s="171">
        <v>735</v>
      </c>
      <c r="K128" s="177">
        <f t="shared" si="21"/>
        <v>996.34545454545457</v>
      </c>
      <c r="L128" s="177">
        <f t="shared" si="22"/>
        <v>-261.34545454545457</v>
      </c>
      <c r="M128" s="16"/>
      <c r="N128" s="179">
        <f t="shared" si="34"/>
        <v>-7.5179806552949913</v>
      </c>
      <c r="O128" s="179">
        <f t="shared" si="29"/>
        <v>-0.54127198917456099</v>
      </c>
      <c r="P128" s="179">
        <f t="shared" si="35"/>
        <v>1.3622100535285853</v>
      </c>
      <c r="Q128" s="179">
        <f t="shared" si="36"/>
        <v>0.55633288721254814</v>
      </c>
      <c r="R128" s="179">
        <f t="shared" si="37"/>
        <v>1.5425018758709257</v>
      </c>
      <c r="S128" s="179">
        <f t="shared" si="38"/>
        <v>-1.2710876518917189</v>
      </c>
      <c r="T128" s="180">
        <f t="shared" si="30"/>
        <v>-9.2212163180379308E-2</v>
      </c>
      <c r="U128" s="186">
        <f t="shared" si="33"/>
        <v>-0.20685127586652083</v>
      </c>
      <c r="V128" s="186">
        <f t="shared" si="31"/>
        <v>-0.21863319364888736</v>
      </c>
      <c r="W128" s="186">
        <f t="shared" si="32"/>
        <v>-0.2127422347577041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5" x14ac:dyDescent="0.3">
      <c r="A129" s="176">
        <v>44957</v>
      </c>
      <c r="B129" s="171">
        <v>-0.4</v>
      </c>
      <c r="C129" s="171">
        <v>-0.8</v>
      </c>
      <c r="D129" s="171">
        <v>8196</v>
      </c>
      <c r="E129" s="171">
        <v>834.78750000000002</v>
      </c>
      <c r="F129" s="171">
        <v>4252.75</v>
      </c>
      <c r="G129" s="171">
        <v>67646</v>
      </c>
      <c r="H129" s="171">
        <v>18332.25</v>
      </c>
      <c r="I129" s="171">
        <v>4849</v>
      </c>
      <c r="J129" s="171">
        <v>735</v>
      </c>
      <c r="K129" s="177">
        <f t="shared" si="21"/>
        <v>834.78750000000002</v>
      </c>
      <c r="L129" s="177">
        <f t="shared" si="22"/>
        <v>-99.787500000000023</v>
      </c>
      <c r="M129" s="16"/>
      <c r="N129" s="179">
        <f t="shared" si="34"/>
        <v>-2.3146051345617593</v>
      </c>
      <c r="O129" s="179">
        <f t="shared" si="29"/>
        <v>0</v>
      </c>
      <c r="P129" s="179">
        <f t="shared" si="35"/>
        <v>3.2571747681250827</v>
      </c>
      <c r="Q129" s="179">
        <f t="shared" si="36"/>
        <v>2.3113291730819867</v>
      </c>
      <c r="R129" s="179">
        <f t="shared" si="37"/>
        <v>-3.2384486271363642</v>
      </c>
      <c r="S129" s="179">
        <f t="shared" si="38"/>
        <v>0.76510371405902333</v>
      </c>
      <c r="T129" s="180">
        <f t="shared" si="30"/>
        <v>-0.41127546253481051</v>
      </c>
      <c r="U129" s="186">
        <f t="shared" ref="U129:U142" si="39">B128*$AN$16+N129*$AN$17+N128*$AD$18+O129*$AN$18+O128*$AD$21+P129*$AN$19+P128*$AD$23+Q129*$AN$20+R129*$AN$21+R128*$AN$22+R127*$AN$23+S129*$AN$26+S128*$AN$27+S127*$AN$28+$AD$30</f>
        <v>-0.12401737528850464</v>
      </c>
      <c r="V129" s="186">
        <f t="shared" si="31"/>
        <v>-9.9395901275159348E-2</v>
      </c>
      <c r="W129" s="186">
        <f t="shared" si="32"/>
        <v>-0.111706638281832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5" x14ac:dyDescent="0.3">
      <c r="A130" s="176">
        <v>44985</v>
      </c>
      <c r="B130" s="171">
        <v>0</v>
      </c>
      <c r="C130" s="171">
        <v>-1.4</v>
      </c>
      <c r="D130" s="171">
        <v>8295.75</v>
      </c>
      <c r="E130" s="171">
        <v>799.65</v>
      </c>
      <c r="F130" s="171">
        <v>4307.25</v>
      </c>
      <c r="G130" s="171">
        <v>68876.75</v>
      </c>
      <c r="H130" s="171">
        <v>18595.25</v>
      </c>
      <c r="I130" s="171">
        <v>4890.3</v>
      </c>
      <c r="J130" s="171">
        <v>732.5</v>
      </c>
      <c r="K130" s="177">
        <f t="shared" si="21"/>
        <v>799.65</v>
      </c>
      <c r="L130" s="177">
        <f t="shared" si="22"/>
        <v>-67.149999999999977</v>
      </c>
      <c r="M130" s="16"/>
      <c r="N130" s="179">
        <f t="shared" si="34"/>
        <v>1.2170571010248921</v>
      </c>
      <c r="O130" s="179">
        <f t="shared" si="29"/>
        <v>-0.34013605442176242</v>
      </c>
      <c r="P130" s="179">
        <f t="shared" si="35"/>
        <v>1.2815237199459233</v>
      </c>
      <c r="Q130" s="179">
        <f t="shared" si="36"/>
        <v>1.8193980427519705</v>
      </c>
      <c r="R130" s="179">
        <f t="shared" si="37"/>
        <v>1.4346302281498424</v>
      </c>
      <c r="S130" s="179">
        <f t="shared" si="38"/>
        <v>0.85172200453702374</v>
      </c>
      <c r="T130" s="180">
        <f t="shared" si="30"/>
        <v>-0.11567841701664464</v>
      </c>
      <c r="U130" s="186">
        <f t="shared" si="39"/>
        <v>-7.3253285332525009E-2</v>
      </c>
      <c r="V130" s="186">
        <f t="shared" si="31"/>
        <v>-5.1001078965506305E-2</v>
      </c>
      <c r="W130" s="186">
        <f t="shared" si="32"/>
        <v>-6.2127182149015657E-2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5" x14ac:dyDescent="0.3">
      <c r="A131" s="176">
        <v>45016</v>
      </c>
      <c r="B131" s="171">
        <v>0</v>
      </c>
      <c r="C131" s="171">
        <v>-2.5</v>
      </c>
      <c r="D131" s="171">
        <v>8236</v>
      </c>
      <c r="E131" s="171">
        <v>801.31304347826085</v>
      </c>
      <c r="F131" s="171">
        <v>4371</v>
      </c>
      <c r="G131" s="171">
        <v>68785.8</v>
      </c>
      <c r="H131" s="171">
        <v>18328.400000000001</v>
      </c>
      <c r="I131" s="171">
        <v>4867.086956521739</v>
      </c>
      <c r="J131" s="171">
        <v>731</v>
      </c>
      <c r="K131" s="177">
        <f t="shared" si="21"/>
        <v>801.31304347826085</v>
      </c>
      <c r="L131" s="177">
        <f t="shared" si="22"/>
        <v>-70.313043478260852</v>
      </c>
      <c r="M131" s="16"/>
      <c r="N131" s="179">
        <f t="shared" si="34"/>
        <v>-0.72024831992285954</v>
      </c>
      <c r="O131" s="179">
        <f t="shared" si="29"/>
        <v>-0.20477815699658208</v>
      </c>
      <c r="P131" s="179">
        <f t="shared" si="35"/>
        <v>1.4800626850078373</v>
      </c>
      <c r="Q131" s="179">
        <f t="shared" si="36"/>
        <v>-0.13204746158899638</v>
      </c>
      <c r="R131" s="179">
        <f t="shared" si="37"/>
        <v>-1.4350438956184917</v>
      </c>
      <c r="S131" s="179">
        <f t="shared" si="38"/>
        <v>-0.47467524442797071</v>
      </c>
      <c r="T131" s="180">
        <f t="shared" si="30"/>
        <v>0.14476753479361659</v>
      </c>
      <c r="U131" s="186">
        <f t="shared" si="39"/>
        <v>6.0880114241825309E-2</v>
      </c>
      <c r="V131" s="186">
        <f t="shared" si="31"/>
        <v>3.0716428157390552E-2</v>
      </c>
      <c r="W131" s="186">
        <f t="shared" si="32"/>
        <v>4.5798271199607929E-2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5" x14ac:dyDescent="0.3">
      <c r="A132" s="176">
        <v>45046</v>
      </c>
      <c r="B132" s="171">
        <v>-0.5</v>
      </c>
      <c r="C132" s="171">
        <v>-3.6</v>
      </c>
      <c r="D132" s="171">
        <v>8181</v>
      </c>
      <c r="E132" s="171">
        <v>801.4</v>
      </c>
      <c r="F132" s="171">
        <v>4191.25</v>
      </c>
      <c r="G132" s="171">
        <v>68618.75</v>
      </c>
      <c r="H132" s="171">
        <v>18570.75</v>
      </c>
      <c r="I132" s="171">
        <v>4701.1000000000004</v>
      </c>
      <c r="J132" s="171">
        <v>730</v>
      </c>
      <c r="K132" s="177">
        <f>E132</f>
        <v>801.4</v>
      </c>
      <c r="L132" s="177">
        <f t="shared" si="22"/>
        <v>-71.399999999999977</v>
      </c>
      <c r="M132" s="16"/>
      <c r="N132" s="179">
        <f t="shared" si="34"/>
        <v>-0.6677999028654682</v>
      </c>
      <c r="O132" s="179">
        <f t="shared" si="29"/>
        <v>-0.13679890560875663</v>
      </c>
      <c r="P132" s="179">
        <f t="shared" si="35"/>
        <v>-4.1123312743079339</v>
      </c>
      <c r="Q132" s="179">
        <f t="shared" si="36"/>
        <v>-0.24285535677421421</v>
      </c>
      <c r="R132" s="179">
        <f t="shared" si="37"/>
        <v>1.3222649003731988</v>
      </c>
      <c r="S132" s="179">
        <f t="shared" si="38"/>
        <v>-3.4103963624344402</v>
      </c>
      <c r="T132" s="180">
        <f t="shared" si="30"/>
        <v>8.5534879414766979E-2</v>
      </c>
      <c r="U132" s="186">
        <f t="shared" si="39"/>
        <v>-0.35448102733071135</v>
      </c>
      <c r="V132" s="186">
        <f t="shared" si="31"/>
        <v>-0.3376282071003161</v>
      </c>
      <c r="W132" s="186">
        <f t="shared" si="32"/>
        <v>-0.34605461721551373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5" x14ac:dyDescent="0.3">
      <c r="A133" s="176">
        <v>45077</v>
      </c>
      <c r="B133" s="171">
        <v>-0.9</v>
      </c>
      <c r="C133" s="171">
        <v>-4.5999999999999996</v>
      </c>
      <c r="D133" s="171">
        <v>8034.5</v>
      </c>
      <c r="E133" s="171">
        <v>801.4</v>
      </c>
      <c r="F133" s="171">
        <v>3972</v>
      </c>
      <c r="G133" s="171">
        <v>65931.25</v>
      </c>
      <c r="H133" s="171">
        <v>18323.75</v>
      </c>
      <c r="I133" s="171">
        <v>4422.6190476190477</v>
      </c>
      <c r="J133" s="171">
        <v>728.75</v>
      </c>
      <c r="K133" s="177">
        <f t="shared" si="21"/>
        <v>801.4</v>
      </c>
      <c r="L133" s="177">
        <f t="shared" si="22"/>
        <v>-72.649999999999977</v>
      </c>
      <c r="M133" s="16"/>
      <c r="N133" s="179">
        <f t="shared" si="34"/>
        <v>-1.7907346290184591</v>
      </c>
      <c r="O133" s="179">
        <f t="shared" si="29"/>
        <v>-0.1712328767123239</v>
      </c>
      <c r="P133" s="179">
        <f t="shared" si="35"/>
        <v>-5.2311362958544549</v>
      </c>
      <c r="Q133" s="179">
        <f t="shared" si="36"/>
        <v>-3.9165679934420154</v>
      </c>
      <c r="R133" s="179">
        <f t="shared" si="37"/>
        <v>-1.3300485979295473</v>
      </c>
      <c r="S133" s="179">
        <f t="shared" si="38"/>
        <v>-5.9237402391132434</v>
      </c>
      <c r="T133" s="180">
        <f t="shared" si="30"/>
        <v>-0.47167086542558517</v>
      </c>
      <c r="U133" s="186">
        <f t="shared" si="39"/>
        <v>-0.77659225879916238</v>
      </c>
      <c r="V133" s="186">
        <f t="shared" si="31"/>
        <v>-0.74767167696916681</v>
      </c>
      <c r="W133" s="186">
        <f t="shared" si="32"/>
        <v>-0.7621319678841646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5" x14ac:dyDescent="0.3">
      <c r="A134" s="176">
        <v>45107</v>
      </c>
      <c r="B134" s="171">
        <v>-0.8</v>
      </c>
      <c r="C134" s="171">
        <v>-5.4</v>
      </c>
      <c r="D134" s="171">
        <v>7870</v>
      </c>
      <c r="E134" s="171">
        <v>801.4</v>
      </c>
      <c r="F134" s="171">
        <v>3926.6</v>
      </c>
      <c r="G134" s="171">
        <v>67462.8</v>
      </c>
      <c r="H134" s="171">
        <v>18397.2</v>
      </c>
      <c r="I134" s="171">
        <v>4264.4761904761908</v>
      </c>
      <c r="J134" s="171">
        <v>717.5</v>
      </c>
      <c r="K134" s="177">
        <f>J134-$L$126</f>
        <v>791.4</v>
      </c>
      <c r="L134" s="177">
        <f t="shared" si="22"/>
        <v>-73.899999999999977</v>
      </c>
      <c r="M134" s="16"/>
      <c r="N134" s="179">
        <f t="shared" si="34"/>
        <v>-2.0474204990976403</v>
      </c>
      <c r="O134" s="179">
        <f t="shared" si="29"/>
        <v>-1.5437392795883369</v>
      </c>
      <c r="P134" s="179">
        <f t="shared" si="35"/>
        <v>-1.1430010070493495</v>
      </c>
      <c r="Q134" s="179">
        <f t="shared" si="36"/>
        <v>2.3229500426580785</v>
      </c>
      <c r="R134" s="179">
        <f t="shared" si="37"/>
        <v>0.40084589671873516</v>
      </c>
      <c r="S134" s="179">
        <f t="shared" si="38"/>
        <v>-3.5757738896366078</v>
      </c>
      <c r="T134" s="180">
        <f t="shared" si="30"/>
        <v>-0.86607331159329626</v>
      </c>
      <c r="U134" s="186">
        <f t="shared" si="39"/>
        <v>-0.72717080501289455</v>
      </c>
      <c r="V134" s="186">
        <f t="shared" si="31"/>
        <v>-0.66574134009384822</v>
      </c>
      <c r="W134" s="186">
        <f t="shared" si="32"/>
        <v>-0.69645607255337139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5" x14ac:dyDescent="0.3">
      <c r="A135" s="176">
        <v>45138</v>
      </c>
      <c r="B135" s="171">
        <v>-0.2</v>
      </c>
      <c r="C135" s="171">
        <v>-4.4000000000000004</v>
      </c>
      <c r="D135" s="171">
        <v>8043.5</v>
      </c>
      <c r="E135" s="171">
        <v>801.4</v>
      </c>
      <c r="F135" s="168">
        <v>3947.5</v>
      </c>
      <c r="G135" s="168">
        <v>68458.5</v>
      </c>
      <c r="H135" s="168">
        <v>18262.5</v>
      </c>
      <c r="I135" s="171">
        <v>4391.333333333333</v>
      </c>
      <c r="J135" s="171">
        <v>715</v>
      </c>
      <c r="K135" s="177">
        <f t="shared" ref="K135:K140" si="40">J135-$L$126</f>
        <v>788.9</v>
      </c>
      <c r="L135" s="177">
        <f t="shared" si="22"/>
        <v>-73.899999999999977</v>
      </c>
      <c r="M135" s="16"/>
      <c r="N135" s="179">
        <f t="shared" si="34"/>
        <v>2.204574332909786</v>
      </c>
      <c r="O135" s="179">
        <f t="shared" si="29"/>
        <v>-0.34843205574912872</v>
      </c>
      <c r="P135" s="179">
        <f t="shared" si="35"/>
        <v>0.53226710130903143</v>
      </c>
      <c r="Q135" s="179">
        <f t="shared" si="36"/>
        <v>1.4759245095074647</v>
      </c>
      <c r="R135" s="179">
        <f t="shared" si="37"/>
        <v>-0.73217663557498724</v>
      </c>
      <c r="S135" s="179">
        <f t="shared" si="38"/>
        <v>2.9747414967505392</v>
      </c>
      <c r="T135" s="180">
        <f t="shared" si="30"/>
        <v>-0.64368284554087218</v>
      </c>
      <c r="U135" s="186">
        <f t="shared" si="39"/>
        <v>-0.15463711350712767</v>
      </c>
      <c r="V135" s="186">
        <f t="shared" si="31"/>
        <v>-0.1278454175314348</v>
      </c>
      <c r="W135" s="186">
        <f t="shared" si="32"/>
        <v>-0.14124126551928123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5" x14ac:dyDescent="0.3">
      <c r="A136" s="176">
        <v>45169</v>
      </c>
      <c r="B136" s="171">
        <v>0.2</v>
      </c>
      <c r="C136" s="171">
        <v>-3</v>
      </c>
      <c r="D136" s="171">
        <v>8498.25</v>
      </c>
      <c r="E136" s="171">
        <v>801.4</v>
      </c>
      <c r="F136" s="171">
        <v>3921.25</v>
      </c>
      <c r="G136" s="171">
        <v>68611.25</v>
      </c>
      <c r="H136" s="171">
        <v>18422.25</v>
      </c>
      <c r="I136" s="171">
        <v>4693.173913043478</v>
      </c>
      <c r="J136" s="171">
        <v>716</v>
      </c>
      <c r="K136" s="177">
        <f t="shared" si="40"/>
        <v>789.9</v>
      </c>
      <c r="L136" s="177">
        <f t="shared" si="22"/>
        <v>-73.899999999999977</v>
      </c>
      <c r="M136" s="16"/>
      <c r="N136" s="179">
        <f t="shared" ref="N136:N139" si="41">D136/D135*100-100</f>
        <v>5.6536333685584594</v>
      </c>
      <c r="O136" s="179">
        <f t="shared" ref="O136:O139" si="42">J136/J135*100-100</f>
        <v>0.1398601398601329</v>
      </c>
      <c r="P136" s="179">
        <f t="shared" ref="P136:P139" si="43">F136/F135*100-100</f>
        <v>-0.66497783407220368</v>
      </c>
      <c r="Q136" s="179">
        <f t="shared" ref="Q136:Q139" si="44">G136/G135*100-100</f>
        <v>0.22312788039468501</v>
      </c>
      <c r="R136" s="179">
        <f t="shared" ref="R136:R139" si="45">H136/H135*100-100</f>
        <v>0.87474332648871211</v>
      </c>
      <c r="S136" s="179">
        <f t="shared" ref="S136:S139" si="46">I136/I135*100-100</f>
        <v>6.8735519897558532</v>
      </c>
      <c r="T136" s="180">
        <f t="shared" si="30"/>
        <v>6.4938064343157603E-2</v>
      </c>
      <c r="U136" s="186">
        <f t="shared" si="39"/>
        <v>0.33703212904439278</v>
      </c>
      <c r="V136" s="186">
        <f t="shared" si="31"/>
        <v>0.34586404911199198</v>
      </c>
      <c r="W136" s="186">
        <f t="shared" si="32"/>
        <v>0.34144808907819235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5" x14ac:dyDescent="0.3">
      <c r="A137" s="176">
        <v>45199</v>
      </c>
      <c r="B137" s="171">
        <v>0.4</v>
      </c>
      <c r="C137" s="171">
        <v>-2.5</v>
      </c>
      <c r="D137" s="171">
        <v>8709.2000000000007</v>
      </c>
      <c r="E137" s="171">
        <v>801.4</v>
      </c>
      <c r="F137" s="171">
        <v>3931.2</v>
      </c>
      <c r="G137" s="171">
        <v>68874.600000000006</v>
      </c>
      <c r="H137" s="171">
        <v>19085.2</v>
      </c>
      <c r="I137" s="171">
        <v>4980.2</v>
      </c>
      <c r="J137" s="171">
        <v>720</v>
      </c>
      <c r="K137" s="177">
        <f t="shared" si="40"/>
        <v>793.9</v>
      </c>
      <c r="L137" s="177">
        <f t="shared" si="22"/>
        <v>-73.899999999999977</v>
      </c>
      <c r="M137" s="16"/>
      <c r="N137" s="179">
        <f t="shared" si="41"/>
        <v>2.4822757626570251</v>
      </c>
      <c r="O137" s="179">
        <f t="shared" si="42"/>
        <v>0.55865921787710704</v>
      </c>
      <c r="P137" s="179">
        <f t="shared" si="43"/>
        <v>0.25374561683135255</v>
      </c>
      <c r="Q137" s="179">
        <f t="shared" si="44"/>
        <v>0.38382918253203968</v>
      </c>
      <c r="R137" s="179">
        <f t="shared" si="45"/>
        <v>3.5986375171328291</v>
      </c>
      <c r="S137" s="179">
        <f t="shared" si="46"/>
        <v>6.11582038668557</v>
      </c>
      <c r="T137" s="180">
        <f t="shared" si="30"/>
        <v>0.48411345629459202</v>
      </c>
      <c r="U137" s="186">
        <f>B136*$AN$16+N137*$AN$17+N136*$AD$18+O137*$AN$18+O136*$AD$21+P137*$AN$19+P136*$AD$23+Q137*$AN$20+R137*$AN$21+R136*$AN$22+R135*$AN$23+S137*$AN$26+S136*$AN$27+S135*$AN$28+$AD$30</f>
        <v>0.49152459492906625</v>
      </c>
      <c r="V137" s="186">
        <f t="shared" si="31"/>
        <v>0.47039417596759936</v>
      </c>
      <c r="W137" s="186">
        <f t="shared" si="32"/>
        <v>0.48095938544833283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5" x14ac:dyDescent="0.3">
      <c r="A138" s="176">
        <v>45230</v>
      </c>
      <c r="B138" s="171">
        <v>0</v>
      </c>
      <c r="C138" s="171">
        <v>-2.6</v>
      </c>
      <c r="D138" s="171">
        <v>8744.75</v>
      </c>
      <c r="E138" s="171">
        <v>801.4</v>
      </c>
      <c r="F138" s="171">
        <v>3919.5</v>
      </c>
      <c r="G138" s="171">
        <v>66965.5</v>
      </c>
      <c r="H138" s="171">
        <v>19055.25</v>
      </c>
      <c r="I138" s="171">
        <v>4765.2631578947367</v>
      </c>
      <c r="J138" s="171">
        <v>735</v>
      </c>
      <c r="K138" s="177">
        <f t="shared" si="40"/>
        <v>808.9</v>
      </c>
      <c r="L138" s="177">
        <f t="shared" si="22"/>
        <v>-73.899999999999977</v>
      </c>
      <c r="M138" s="16"/>
      <c r="N138" s="179">
        <f t="shared" si="41"/>
        <v>0.40818904147337776</v>
      </c>
      <c r="O138" s="179">
        <f t="shared" si="42"/>
        <v>2.0833333333333286</v>
      </c>
      <c r="P138" s="179">
        <f t="shared" si="43"/>
        <v>-0.297619047619051</v>
      </c>
      <c r="Q138" s="179">
        <f t="shared" si="44"/>
        <v>-2.7718491287063785</v>
      </c>
      <c r="R138" s="179">
        <f t="shared" si="45"/>
        <v>-0.15692788129021551</v>
      </c>
      <c r="S138" s="179">
        <f t="shared" si="46"/>
        <v>-4.3158275190808268</v>
      </c>
      <c r="T138" s="180">
        <f>B137*$Y$17+N138*$Y$18+N137*$Y$19+O138*$Y$20+O137*$Y$21+P138*$Y$22+P137*$Y$23+Q138*$Y$24+R138*$Y$25+R137*$Y$26+R136*$Y$27+S138*$Y$28+S137*$Y$29+S136*$Y$30+$Y$31</f>
        <v>0.60849429143511868</v>
      </c>
      <c r="U138" s="186">
        <f t="shared" si="39"/>
        <v>0.13029950380245009</v>
      </c>
      <c r="V138" s="186">
        <f t="shared" si="31"/>
        <v>0.13319940036373232</v>
      </c>
      <c r="W138" s="186">
        <f t="shared" si="32"/>
        <v>0.13174945208309119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5" x14ac:dyDescent="0.3">
      <c r="A139" s="176">
        <v>45260</v>
      </c>
      <c r="B139" s="171">
        <v>-0.3</v>
      </c>
      <c r="C139" s="171">
        <v>-3</v>
      </c>
      <c r="D139" s="171">
        <v>8472.5</v>
      </c>
      <c r="E139" s="171">
        <v>801.4</v>
      </c>
      <c r="F139" s="171">
        <v>4052.75</v>
      </c>
      <c r="G139" s="171">
        <v>67835.75</v>
      </c>
      <c r="H139" s="171">
        <v>18873.5</v>
      </c>
      <c r="I139" s="171">
        <v>4717.727272727273</v>
      </c>
      <c r="J139" s="171">
        <v>735</v>
      </c>
      <c r="K139" s="177">
        <f t="shared" si="40"/>
        <v>808.9</v>
      </c>
      <c r="L139" s="177">
        <f t="shared" si="22"/>
        <v>-73.899999999999977</v>
      </c>
      <c r="M139" s="16"/>
      <c r="N139" s="179">
        <f t="shared" si="41"/>
        <v>-3.1132965493581963</v>
      </c>
      <c r="O139" s="179">
        <f t="shared" si="42"/>
        <v>0</v>
      </c>
      <c r="P139" s="179">
        <f t="shared" si="43"/>
        <v>3.3996683250414605</v>
      </c>
      <c r="Q139" s="179">
        <f t="shared" si="44"/>
        <v>1.2995497681641979</v>
      </c>
      <c r="R139" s="179">
        <f t="shared" si="45"/>
        <v>-0.95380538171895068</v>
      </c>
      <c r="S139" s="179">
        <f t="shared" si="46"/>
        <v>-0.99755005321604528</v>
      </c>
      <c r="T139" s="180">
        <f t="shared" si="30"/>
        <v>4.815228961299442E-2</v>
      </c>
      <c r="U139" s="186">
        <f t="shared" si="39"/>
        <v>-0.12299441343485534</v>
      </c>
      <c r="V139" s="186">
        <f t="shared" si="31"/>
        <v>-8.0683657759978225E-2</v>
      </c>
      <c r="W139" s="186">
        <f t="shared" si="32"/>
        <v>-0.10183903559741678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5" x14ac:dyDescent="0.3">
      <c r="A140" s="176">
        <v>45291</v>
      </c>
      <c r="B140" s="171">
        <v>-0.3</v>
      </c>
      <c r="C140" s="171">
        <v>-2.7</v>
      </c>
      <c r="D140" s="171">
        <v>8161.2</v>
      </c>
      <c r="E140" s="171">
        <v>801.4</v>
      </c>
      <c r="F140" s="171">
        <v>4114.8</v>
      </c>
      <c r="G140" s="171">
        <v>68663.8</v>
      </c>
      <c r="H140" s="171">
        <v>18772.8</v>
      </c>
      <c r="I140" s="171">
        <v>4620.333333333333</v>
      </c>
      <c r="J140" s="171">
        <v>730</v>
      </c>
      <c r="K140" s="177">
        <f t="shared" si="40"/>
        <v>803.9</v>
      </c>
      <c r="L140" s="177">
        <f t="shared" si="22"/>
        <v>-73.899999999999977</v>
      </c>
      <c r="M140" s="16"/>
      <c r="N140" s="179">
        <f t="shared" ref="N140:N141" si="47">D140/D139*100-100</f>
        <v>-3.6742401888462695</v>
      </c>
      <c r="O140" s="179">
        <f t="shared" ref="O140:O141" si="48">J140/J139*100-100</f>
        <v>-0.68027210884353906</v>
      </c>
      <c r="P140" s="179">
        <f t="shared" ref="P140:P141" si="49">F140/F139*100-100</f>
        <v>1.5310591573622929</v>
      </c>
      <c r="Q140" s="179">
        <f t="shared" ref="Q140:Q141" si="50">G140/G139*100-100</f>
        <v>1.2206690425034026</v>
      </c>
      <c r="R140" s="179">
        <f t="shared" ref="R140:R141" si="51">H140/H139*100-100</f>
        <v>-0.53355233528492363</v>
      </c>
      <c r="S140" s="179">
        <f t="shared" ref="S140:S141" si="52">I140/I139*100-100</f>
        <v>-2.0644249606577461</v>
      </c>
      <c r="T140" s="180">
        <f>B139*$Y$17+N140*$Y$18+N139*$Y$19+O140*$Y$20+O139*$Y$21+P140*$Y$22+P139*$Y$23+Q140*$Y$24+R140*$Y$25+R139*$Y$26+R138*$Y$27+S140*$Y$28+S139*$Y$29+S138*$Y$30+$Y$31</f>
        <v>-0.11033450755848651</v>
      </c>
      <c r="U140" s="186">
        <f t="shared" si="39"/>
        <v>-0.25099933341894748</v>
      </c>
      <c r="V140" s="186">
        <f t="shared" si="31"/>
        <v>-0.25153468518044292</v>
      </c>
      <c r="W140" s="186">
        <f t="shared" si="32"/>
        <v>-0.2512670092996952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5" x14ac:dyDescent="0.3">
      <c r="A141" s="176">
        <v>45322</v>
      </c>
      <c r="B141" s="171">
        <v>-0.2</v>
      </c>
      <c r="C141" s="171">
        <v>-2.5</v>
      </c>
      <c r="D141" s="171">
        <v>8049.5</v>
      </c>
      <c r="E141" s="171">
        <v>801.4</v>
      </c>
      <c r="F141" s="171">
        <v>4114.75</v>
      </c>
      <c r="G141" s="171">
        <v>68259.5</v>
      </c>
      <c r="H141" s="171">
        <v>18969</v>
      </c>
      <c r="I141" s="171">
        <v>4584.454545454545</v>
      </c>
      <c r="J141" s="171">
        <v>730</v>
      </c>
      <c r="K141" s="177">
        <f t="shared" ref="K141:K142" si="53">J141-$L$126</f>
        <v>803.9</v>
      </c>
      <c r="L141" s="177">
        <f>J141-K141</f>
        <v>-73.899999999999977</v>
      </c>
      <c r="M141" s="16"/>
      <c r="N141" s="179">
        <f t="shared" si="47"/>
        <v>-1.3686712738322768</v>
      </c>
      <c r="O141" s="179">
        <f t="shared" si="48"/>
        <v>0</v>
      </c>
      <c r="P141" s="179">
        <f t="shared" si="49"/>
        <v>-1.2151258870432002E-3</v>
      </c>
      <c r="Q141" s="179">
        <f t="shared" si="50"/>
        <v>-0.5888109891966451</v>
      </c>
      <c r="R141" s="179">
        <f t="shared" si="51"/>
        <v>1.0451291229864381</v>
      </c>
      <c r="S141" s="179">
        <f t="shared" si="52"/>
        <v>-0.77654111273619719</v>
      </c>
      <c r="T141" s="180">
        <f t="shared" ref="T141:T146" si="54">B140*$Y$17+N141*$Y$18+N140*$Y$19+O141*$Y$20+O140*$Y$21+P141*$Y$22+P140*$Y$23+Q141*$Y$24+R141*$Y$25+R140*$Y$26+R139*$Y$27+S141*$Y$28+S140*$Y$29+S139*$Y$30+$Y$31</f>
        <v>-0.28005398261067849</v>
      </c>
      <c r="U141" s="186">
        <f t="shared" si="39"/>
        <v>-0.213298587338593</v>
      </c>
      <c r="V141" s="186">
        <f t="shared" si="31"/>
        <v>-0.20983932050169254</v>
      </c>
      <c r="W141" s="186">
        <f t="shared" si="32"/>
        <v>-0.21156895392014277</v>
      </c>
      <c r="AP141"/>
      <c r="AQ141"/>
      <c r="AR141"/>
      <c r="AS141"/>
    </row>
    <row r="142" spans="1:45" x14ac:dyDescent="0.3">
      <c r="A142" s="176">
        <v>45351</v>
      </c>
      <c r="B142" s="171">
        <v>-0.2</v>
      </c>
      <c r="C142" s="171">
        <v>-2.7</v>
      </c>
      <c r="D142" s="171">
        <v>8147.25</v>
      </c>
      <c r="E142" s="171">
        <v>801.4</v>
      </c>
      <c r="F142" s="171">
        <v>4100.5</v>
      </c>
      <c r="G142" s="171">
        <v>68347</v>
      </c>
      <c r="H142" s="171">
        <v>18744.5</v>
      </c>
      <c r="I142" s="171">
        <v>4587.166666666667</v>
      </c>
      <c r="J142" s="171">
        <v>730</v>
      </c>
      <c r="K142" s="177">
        <f t="shared" si="53"/>
        <v>803.9</v>
      </c>
      <c r="L142" s="177">
        <f t="shared" ref="L142:L153" si="55">J142-K142</f>
        <v>-73.899999999999977</v>
      </c>
      <c r="M142" s="16"/>
      <c r="N142" s="179">
        <f t="shared" ref="N142:N148" si="56">D142/D141*100-100</f>
        <v>1.2143611404435148</v>
      </c>
      <c r="O142" s="179">
        <f t="shared" ref="O142:O148" si="57">J142/J141*100-100</f>
        <v>0</v>
      </c>
      <c r="P142" s="179">
        <f t="shared" ref="P142:P148" si="58">F142/F141*100-100</f>
        <v>-0.34631508597119876</v>
      </c>
      <c r="Q142" s="179">
        <f t="shared" ref="Q142:Q148" si="59">G142/G141*100-100</f>
        <v>0.12818728528630174</v>
      </c>
      <c r="R142" s="179">
        <f t="shared" ref="R142:R148" si="60">H142/H141*100-100</f>
        <v>-1.1835099372660665</v>
      </c>
      <c r="S142" s="179">
        <f t="shared" ref="S142:S148" si="61">I142/I141*100-100</f>
        <v>5.9159081745292497E-2</v>
      </c>
      <c r="T142" s="180">
        <f t="shared" si="54"/>
        <v>-0.13248256657146845</v>
      </c>
      <c r="U142" s="186">
        <f t="shared" si="39"/>
        <v>-4.7847855968157646E-2</v>
      </c>
      <c r="V142" s="186">
        <f t="shared" si="31"/>
        <v>-3.8762786066957287E-2</v>
      </c>
      <c r="W142" s="186">
        <f t="shared" si="32"/>
        <v>-4.3305321017557463E-2</v>
      </c>
      <c r="AP142"/>
      <c r="AQ142"/>
      <c r="AR142"/>
      <c r="AS142"/>
    </row>
    <row r="143" spans="1:45" s="62" customFormat="1" x14ac:dyDescent="0.3">
      <c r="A143" s="176">
        <v>45382</v>
      </c>
      <c r="B143" s="171">
        <v>-0.1</v>
      </c>
      <c r="C143" s="171">
        <v>-2.8</v>
      </c>
      <c r="D143" s="171">
        <v>8219.2000000000007</v>
      </c>
      <c r="E143" s="171">
        <v>801.4</v>
      </c>
      <c r="F143" s="171">
        <v>3924</v>
      </c>
      <c r="G143" s="171">
        <v>70260.2</v>
      </c>
      <c r="H143" s="171">
        <v>18925.2</v>
      </c>
      <c r="I143" s="171">
        <v>4658.7619047619046</v>
      </c>
      <c r="J143" s="171">
        <v>726.25</v>
      </c>
      <c r="K143" s="177">
        <f t="shared" ref="K143:K146" si="62">J143-$L$126</f>
        <v>800.15</v>
      </c>
      <c r="L143" s="177">
        <f t="shared" si="55"/>
        <v>-73.899999999999977</v>
      </c>
      <c r="M143" s="16"/>
      <c r="N143" s="179">
        <f t="shared" si="56"/>
        <v>0.88312007118966562</v>
      </c>
      <c r="O143" s="179">
        <f t="shared" si="57"/>
        <v>-0.51369863013698591</v>
      </c>
      <c r="P143" s="179">
        <f t="shared" si="58"/>
        <v>-4.3043531276673548</v>
      </c>
      <c r="Q143" s="179">
        <f t="shared" si="59"/>
        <v>2.7992450290429645</v>
      </c>
      <c r="R143" s="179">
        <f t="shared" si="60"/>
        <v>0.96401611139268084</v>
      </c>
      <c r="S143" s="179">
        <f t="shared" si="61"/>
        <v>1.5607725486735688</v>
      </c>
      <c r="T143" s="180">
        <f t="shared" si="54"/>
        <v>1.8006157664488306E-2</v>
      </c>
      <c r="U143" s="186">
        <f t="shared" ref="U143:U144" si="63">B142*$AN$16+N143*$AN$17+N142*$AD$18+O143*$AN$18+O142*$AD$21+P143*$AN$19+P142*$AD$23+Q143*$AN$20+R143*$AN$21+R142*$AN$22+R141*$AN$23+S143*$AN$26+S142*$AN$27+S141*$AN$28+$AD$30</f>
        <v>-0.22467820351547838</v>
      </c>
      <c r="V143" s="186">
        <f t="shared" ref="V143:V144" si="64">B142*$AT$16+N143*$AT$17+N142*$AD$18+O143*$AT$18+O142*$AD$21+P143*$AT$19+P142*$AD$23+Q143*$AT$20+R143*$AT$21+R142*$AT$22+R141*$AL$23+S143*$AT$23+S142*$AT$24+S141*$AT$25+$AT$26</f>
        <v>-0.2056259841953102</v>
      </c>
      <c r="W143" s="186">
        <f t="shared" ref="W143:W144" si="65">AVERAGE(U143:V143)</f>
        <v>-0.2151520938553943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</row>
    <row r="144" spans="1:45" x14ac:dyDescent="0.3">
      <c r="A144" s="176">
        <v>45412</v>
      </c>
      <c r="B144" s="171">
        <v>-0.2</v>
      </c>
      <c r="C144" s="171">
        <v>-2.5</v>
      </c>
      <c r="D144" s="171">
        <v>8441.5</v>
      </c>
      <c r="E144" s="171">
        <v>801.4</v>
      </c>
      <c r="F144" s="171">
        <v>3825.5</v>
      </c>
      <c r="G144" s="171">
        <v>74918.5</v>
      </c>
      <c r="H144" s="171">
        <v>19752.75</v>
      </c>
      <c r="I144" s="171">
        <v>4682.772727272727</v>
      </c>
      <c r="J144" s="171">
        <v>713.75</v>
      </c>
      <c r="K144" s="177">
        <f t="shared" si="62"/>
        <v>787.65</v>
      </c>
      <c r="L144" s="177">
        <f t="shared" si="55"/>
        <v>-73.899999999999977</v>
      </c>
      <c r="M144" s="16"/>
      <c r="N144" s="179">
        <f t="shared" si="56"/>
        <v>2.7046427876192212</v>
      </c>
      <c r="O144" s="179">
        <f t="shared" si="57"/>
        <v>-1.7211703958691942</v>
      </c>
      <c r="P144" s="179">
        <f t="shared" si="58"/>
        <v>-2.5101936799184443</v>
      </c>
      <c r="Q144" s="179">
        <f t="shared" si="59"/>
        <v>6.6300693707106007</v>
      </c>
      <c r="R144" s="179">
        <f t="shared" si="60"/>
        <v>4.372741107095294</v>
      </c>
      <c r="S144" s="179">
        <f t="shared" si="61"/>
        <v>0.51539063385661166</v>
      </c>
      <c r="T144" s="180">
        <f t="shared" si="54"/>
        <v>-0.15985155986792826</v>
      </c>
      <c r="U144" s="186">
        <f t="shared" si="63"/>
        <v>6.3011549918976062E-2</v>
      </c>
      <c r="V144" s="186">
        <f t="shared" si="64"/>
        <v>6.5096617989283664E-2</v>
      </c>
      <c r="W144" s="186">
        <f t="shared" si="65"/>
        <v>6.405408395412987E-2</v>
      </c>
      <c r="AP144"/>
      <c r="AQ144"/>
      <c r="AR144"/>
      <c r="AS144"/>
    </row>
    <row r="145" spans="1:45" x14ac:dyDescent="0.3">
      <c r="A145" s="176">
        <v>45443</v>
      </c>
      <c r="B145" s="171">
        <v>0.2</v>
      </c>
      <c r="C145" s="171">
        <v>-1.4</v>
      </c>
      <c r="D145" s="171">
        <v>8293.7999999999993</v>
      </c>
      <c r="E145" s="171">
        <v>801.4</v>
      </c>
      <c r="F145" s="171">
        <v>3894.8</v>
      </c>
      <c r="G145" s="171">
        <v>80173.600000000006</v>
      </c>
      <c r="H145" s="171">
        <v>20388</v>
      </c>
      <c r="I145" s="171">
        <v>4755.0952380952385</v>
      </c>
      <c r="J145" s="171">
        <v>713.75</v>
      </c>
      <c r="K145" s="177">
        <f t="shared" si="62"/>
        <v>787.65</v>
      </c>
      <c r="L145" s="177">
        <f t="shared" si="55"/>
        <v>-73.899999999999977</v>
      </c>
      <c r="M145" s="16"/>
      <c r="N145" s="179">
        <f t="shared" si="56"/>
        <v>-1.7496890363087232</v>
      </c>
      <c r="O145" s="179">
        <f t="shared" si="57"/>
        <v>0</v>
      </c>
      <c r="P145" s="179">
        <f t="shared" si="58"/>
        <v>1.8115279048490436</v>
      </c>
      <c r="Q145" s="179">
        <f t="shared" si="59"/>
        <v>7.0144223389416567</v>
      </c>
      <c r="R145" s="179">
        <f t="shared" si="60"/>
        <v>3.2160078976344977</v>
      </c>
      <c r="S145" s="179">
        <f t="shared" si="61"/>
        <v>1.5444377729737226</v>
      </c>
      <c r="T145" s="180">
        <f t="shared" si="54"/>
        <v>2.9274546922003444E-2</v>
      </c>
      <c r="U145" s="186">
        <f t="shared" ref="U145:U147" si="66">B144*$AN$16+N145*$AN$17+N144*$AD$18+O145*$AN$18+O144*$AD$21+P145*$AN$19+P144*$AD$23+Q145*$AN$20+R145*$AN$21+R144*$AN$22+R143*$AN$23+S145*$AN$26+S144*$AN$27+S143*$AN$28+$AD$30</f>
        <v>0.12013681624155792</v>
      </c>
      <c r="V145" s="186">
        <f t="shared" ref="V145:V147" si="67">B144*$AT$16+N145*$AT$17+N144*$AD$18+O145*$AT$18+O144*$AD$21+P145*$AT$19+P144*$AD$23+Q145*$AT$20+R145*$AT$21+R144*$AT$22+R143*$AL$23+S145*$AT$23+S144*$AT$24+S143*$AT$25+$AT$26</f>
        <v>0.146382328170721</v>
      </c>
      <c r="W145" s="186">
        <f t="shared" ref="W145:W147" si="68">AVERAGE(U145:V145)</f>
        <v>0.13325957220613946</v>
      </c>
      <c r="AP145"/>
      <c r="AQ145"/>
      <c r="AR145"/>
      <c r="AS145"/>
    </row>
    <row r="146" spans="1:45" x14ac:dyDescent="0.3">
      <c r="A146" s="176">
        <v>45473</v>
      </c>
      <c r="B146" s="171">
        <v>-0.2</v>
      </c>
      <c r="C146" s="171">
        <v>-0.8</v>
      </c>
      <c r="D146" s="171">
        <v>8192.5</v>
      </c>
      <c r="E146" s="171">
        <v>801.4</v>
      </c>
      <c r="F146" s="171">
        <v>3806.75</v>
      </c>
      <c r="G146" s="171">
        <v>77852.25</v>
      </c>
      <c r="H146" s="171">
        <v>20257.75</v>
      </c>
      <c r="I146" s="171">
        <v>4765.894736842105</v>
      </c>
      <c r="J146" s="171">
        <v>718.75</v>
      </c>
      <c r="K146" s="177">
        <f t="shared" si="62"/>
        <v>792.65</v>
      </c>
      <c r="L146" s="177">
        <f t="shared" si="55"/>
        <v>-73.899999999999977</v>
      </c>
      <c r="M146" s="16"/>
      <c r="N146" s="179">
        <f t="shared" si="56"/>
        <v>-1.221394294533269</v>
      </c>
      <c r="O146" s="179">
        <f t="shared" si="57"/>
        <v>0.70052539404552761</v>
      </c>
      <c r="P146" s="179">
        <f t="shared" si="58"/>
        <v>-2.2607065831364963</v>
      </c>
      <c r="Q146" s="179">
        <f t="shared" si="59"/>
        <v>-2.8954044722951267</v>
      </c>
      <c r="R146" s="179">
        <f t="shared" si="60"/>
        <v>-0.63885618991564286</v>
      </c>
      <c r="S146" s="179">
        <f t="shared" si="61"/>
        <v>0.22711424705748584</v>
      </c>
      <c r="T146" s="180">
        <f t="shared" si="54"/>
        <v>0.34511971818969728</v>
      </c>
      <c r="U146" s="186">
        <f t="shared" si="66"/>
        <v>-6.2545518504905723E-2</v>
      </c>
      <c r="V146" s="186">
        <f t="shared" si="67"/>
        <v>-1.6925309306488237E-2</v>
      </c>
      <c r="W146" s="186">
        <f t="shared" si="68"/>
        <v>-3.973541390569698E-2</v>
      </c>
      <c r="AP146"/>
      <c r="AQ146"/>
      <c r="AR146"/>
      <c r="AS146"/>
    </row>
    <row r="147" spans="1:45" s="178" customFormat="1" x14ac:dyDescent="0.3">
      <c r="A147" s="176">
        <v>45504</v>
      </c>
      <c r="B147" s="171">
        <v>-0.2</v>
      </c>
      <c r="C147" s="171">
        <v>-0.8</v>
      </c>
      <c r="D147" s="171">
        <v>8250.25</v>
      </c>
      <c r="E147" s="171">
        <v>801.4</v>
      </c>
      <c r="F147" s="171">
        <v>3719.5</v>
      </c>
      <c r="G147" s="171">
        <v>76416.5</v>
      </c>
      <c r="H147" s="171">
        <v>19615</v>
      </c>
      <c r="I147" s="171">
        <v>4690.739130434783</v>
      </c>
      <c r="J147" s="171">
        <v>715</v>
      </c>
      <c r="K147" s="177">
        <f>J147-$L$126</f>
        <v>788.9</v>
      </c>
      <c r="L147" s="177">
        <f t="shared" si="55"/>
        <v>-73.899999999999977</v>
      </c>
      <c r="M147" s="16"/>
      <c r="N147" s="179">
        <f t="shared" si="56"/>
        <v>0.7049130302105624</v>
      </c>
      <c r="O147" s="179">
        <f t="shared" si="57"/>
        <v>-0.52173913043478137</v>
      </c>
      <c r="P147" s="179">
        <f t="shared" si="58"/>
        <v>-2.291981348919677</v>
      </c>
      <c r="Q147" s="179">
        <f t="shared" si="59"/>
        <v>-1.844198465683391</v>
      </c>
      <c r="R147" s="179">
        <f t="shared" si="60"/>
        <v>-3.1728597697177605</v>
      </c>
      <c r="S147" s="179">
        <f t="shared" si="61"/>
        <v>-1.5769464194486176</v>
      </c>
      <c r="T147" s="180">
        <f t="shared" ref="T147" si="69">B146*$Y$17+N147*$Y$18+N146*$Y$19+O147*$Y$20+O146*$Y$21+P147*$Y$22+P146*$Y$23+Q147*$Y$24+R147*$Y$25+R146*$Y$26+R145*$Y$27+S147*$Y$28+S146*$Y$29+S145*$Y$30+$Y$31</f>
        <v>-0.10724772065041366</v>
      </c>
      <c r="U147" s="186">
        <f t="shared" si="66"/>
        <v>-0.35640303678239127</v>
      </c>
      <c r="V147" s="186">
        <f t="shared" si="67"/>
        <v>-0.3052098132658006</v>
      </c>
      <c r="W147" s="186">
        <f t="shared" si="68"/>
        <v>-0.33080642502409596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</row>
    <row r="148" spans="1:45" s="315" customFormat="1" x14ac:dyDescent="0.3">
      <c r="A148" s="314">
        <v>45535</v>
      </c>
      <c r="B148" s="337">
        <v>-0.7</v>
      </c>
      <c r="C148" s="337">
        <v>-1.8</v>
      </c>
      <c r="D148" s="337">
        <v>8059.8</v>
      </c>
      <c r="E148" s="337">
        <v>801.4</v>
      </c>
      <c r="F148" s="337">
        <v>3536.4</v>
      </c>
      <c r="G148" s="337">
        <v>71977</v>
      </c>
      <c r="H148" s="337">
        <v>19063.400000000001</v>
      </c>
      <c r="I148" s="337">
        <v>4524.681818181818</v>
      </c>
      <c r="J148" s="337">
        <v>715</v>
      </c>
      <c r="K148" s="338">
        <f>J148-$L$126</f>
        <v>788.9</v>
      </c>
      <c r="L148" s="338">
        <f t="shared" si="55"/>
        <v>-73.899999999999977</v>
      </c>
      <c r="M148" s="16"/>
      <c r="N148" s="179">
        <f t="shared" si="56"/>
        <v>-2.3084148965182862</v>
      </c>
      <c r="O148" s="179">
        <f t="shared" si="57"/>
        <v>0</v>
      </c>
      <c r="P148" s="179">
        <f t="shared" si="58"/>
        <v>-4.9227046646054617</v>
      </c>
      <c r="Q148" s="179">
        <f t="shared" si="59"/>
        <v>-5.8096091812632125</v>
      </c>
      <c r="R148" s="179">
        <f t="shared" si="60"/>
        <v>-2.8121335712464912</v>
      </c>
      <c r="S148" s="179">
        <f t="shared" si="61"/>
        <v>-3.5401097276022</v>
      </c>
      <c r="T148" s="180">
        <f t="shared" ref="T148:T149" si="70">B147*$Y$17+N148*$Y$18+N147*$Y$19+O148*$Y$20+O147*$Y$21+P148*$Y$22+P147*$Y$23+Q148*$Y$24+R148*$Y$25+R147*$Y$26+R146*$Y$27+S148*$Y$28+S147*$Y$29+S146*$Y$30+$Y$31</f>
        <v>-0.22600496981957088</v>
      </c>
      <c r="U148" s="186">
        <f t="shared" ref="U148:U149" si="71">B147*$AN$16+N148*$AN$17+N147*$AD$18+O148*$AN$18+O147*$AD$21+P148*$AN$19+P147*$AD$23+Q148*$AN$20+R148*$AN$21+R147*$AN$22+R146*$AN$23+S148*$AN$26+S147*$AN$27+S146*$AN$28+$AD$30</f>
        <v>-0.6673026552398581</v>
      </c>
      <c r="V148" s="186">
        <f t="shared" ref="V148:V149" si="72">B147*$AT$16+N148*$AT$17+N147*$AD$18+O148*$AT$18+O147*$AD$21+P148*$AT$19+P147*$AD$23+Q148*$AT$20+R148*$AT$21+R147*$AT$22+R146*$AL$23+S148*$AT$23+S147*$AT$24+S146*$AT$25+$AT$26</f>
        <v>-0.66607313152889358</v>
      </c>
      <c r="W148" s="186">
        <f t="shared" ref="W148:W149" si="73">AVERAGE(U148:V148)</f>
        <v>-0.66668789338437584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</row>
    <row r="149" spans="1:45" s="315" customFormat="1" x14ac:dyDescent="0.3">
      <c r="A149" s="314">
        <v>45565</v>
      </c>
      <c r="B149" s="337">
        <v>-0.6</v>
      </c>
      <c r="C149" s="337">
        <v>-2.8</v>
      </c>
      <c r="D149" s="337">
        <v>7768.25</v>
      </c>
      <c r="E149" s="337">
        <v>801.4</v>
      </c>
      <c r="F149" s="337">
        <v>3557.75</v>
      </c>
      <c r="G149" s="337">
        <v>73282.75</v>
      </c>
      <c r="H149" s="337">
        <v>19435.5</v>
      </c>
      <c r="I149" s="337">
        <v>4382.9047619047615</v>
      </c>
      <c r="J149" s="337">
        <v>713.75</v>
      </c>
      <c r="K149" s="338">
        <f t="shared" ref="K149:K153" si="74">J149-$L$126</f>
        <v>787.65</v>
      </c>
      <c r="L149" s="338">
        <f t="shared" si="55"/>
        <v>-73.899999999999977</v>
      </c>
      <c r="M149" s="16"/>
      <c r="N149" s="179">
        <f t="shared" ref="N149:N150" si="75">D149/D148*100-100</f>
        <v>-3.6173354177523009</v>
      </c>
      <c r="O149" s="179">
        <f t="shared" ref="O149:O150" si="76">J149/J148*100-100</f>
        <v>-0.17482517482517324</v>
      </c>
      <c r="P149" s="179">
        <f t="shared" ref="P149:P150" si="77">F149/F148*100-100</f>
        <v>0.6037212984956426</v>
      </c>
      <c r="Q149" s="179">
        <f t="shared" ref="Q149:Q150" si="78">G149/G148*100-100</f>
        <v>1.814121177598409</v>
      </c>
      <c r="R149" s="179">
        <f t="shared" ref="R149:R150" si="79">H149/H148*100-100</f>
        <v>1.9519078443509557</v>
      </c>
      <c r="S149" s="179">
        <f t="shared" ref="S149:S150" si="80">I149/I148*100-100</f>
        <v>-3.1334149443911059</v>
      </c>
      <c r="T149" s="180">
        <f t="shared" si="70"/>
        <v>-0.84041107444410523</v>
      </c>
      <c r="U149" s="186">
        <f t="shared" si="71"/>
        <v>-0.50935239968989954</v>
      </c>
      <c r="V149" s="186">
        <f t="shared" si="72"/>
        <v>-0.52072354923484965</v>
      </c>
      <c r="W149" s="186">
        <f t="shared" si="73"/>
        <v>-0.51503797446237454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</row>
    <row r="150" spans="1:45" s="182" customFormat="1" x14ac:dyDescent="0.3">
      <c r="A150" s="280">
        <v>45596</v>
      </c>
      <c r="B150" s="337">
        <v>-0.1</v>
      </c>
      <c r="C150" s="337">
        <v>-2.9</v>
      </c>
      <c r="D150" s="337">
        <v>7604</v>
      </c>
      <c r="E150" s="337">
        <v>801.4</v>
      </c>
      <c r="F150" s="337">
        <v>3833.5</v>
      </c>
      <c r="G150" s="337">
        <v>76109.5</v>
      </c>
      <c r="H150" s="337">
        <v>20285</v>
      </c>
      <c r="I150" s="337">
        <v>4419.5789473684208</v>
      </c>
      <c r="J150" s="337">
        <v>715</v>
      </c>
      <c r="K150" s="338">
        <f t="shared" si="74"/>
        <v>788.9</v>
      </c>
      <c r="L150" s="338">
        <f t="shared" si="55"/>
        <v>-73.899999999999977</v>
      </c>
      <c r="M150" s="16"/>
      <c r="N150" s="179">
        <f t="shared" si="75"/>
        <v>-2.1143758246709297</v>
      </c>
      <c r="O150" s="179">
        <f t="shared" si="76"/>
        <v>0.17513134851139966</v>
      </c>
      <c r="P150" s="179">
        <f t="shared" si="77"/>
        <v>7.7506851240250114</v>
      </c>
      <c r="Q150" s="179">
        <f t="shared" si="78"/>
        <v>3.857319764883286</v>
      </c>
      <c r="R150" s="179">
        <f t="shared" si="79"/>
        <v>4.3708677420184756</v>
      </c>
      <c r="S150" s="179">
        <f t="shared" si="80"/>
        <v>0.83675524465927253</v>
      </c>
      <c r="T150" s="180">
        <f t="shared" ref="T150:T152" si="81">B149*$Y$17+N150*$Y$18+N149*$Y$19+O150*$Y$20+O149*$Y$21+P150*$Y$22+P149*$Y$23+Q150*$Y$24+R150*$Y$25+R149*$Y$26+R148*$Y$27+S150*$Y$28+S149*$Y$29+S148*$Y$30+$Y$31</f>
        <v>-0.56311925656559947</v>
      </c>
      <c r="U150" s="186">
        <f t="shared" ref="U150:U152" si="82">B149*$AN$16+N150*$AN$17+N149*$AD$18+O150*$AN$18+O149*$AD$21+P150*$AN$19+P149*$AD$23+Q150*$AN$20+R150*$AN$21+R149*$AN$22+R148*$AN$23+S150*$AN$26+S149*$AN$27+S148*$AN$28+$AD$30</f>
        <v>0.20195825567866835</v>
      </c>
      <c r="V150" s="186">
        <f t="shared" ref="V150:V152" si="83">B149*$AT$16+N150*$AT$17+N149*$AD$18+O150*$AT$18+O149*$AD$21+P150*$AT$19+P149*$AD$23+Q150*$AT$20+R150*$AT$21+R149*$AT$22+R148*$AL$23+S150*$AT$23+S149*$AT$24+S148*$AT$25+$AT$26</f>
        <v>0.19532160547376748</v>
      </c>
      <c r="W150" s="186">
        <f t="shared" ref="W150:W152" si="84">AVERAGE(U150:V150)</f>
        <v>0.19863993057621793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</row>
    <row r="151" spans="1:45" x14ac:dyDescent="0.3">
      <c r="A151" s="19">
        <v>45626</v>
      </c>
      <c r="B151" s="303">
        <v>0.1</v>
      </c>
      <c r="C151" s="17">
        <v>-2.5</v>
      </c>
      <c r="D151" s="17">
        <v>7671</v>
      </c>
      <c r="E151" s="17">
        <v>801.4</v>
      </c>
      <c r="F151" s="17">
        <v>3686.2</v>
      </c>
      <c r="G151" s="17">
        <v>74435.199999999997</v>
      </c>
      <c r="H151" s="17">
        <v>20469.8</v>
      </c>
      <c r="I151" s="17">
        <v>4352.9523809523807</v>
      </c>
      <c r="J151" s="17">
        <v>713.75</v>
      </c>
      <c r="K151" s="338">
        <f t="shared" si="74"/>
        <v>787.65</v>
      </c>
      <c r="L151" s="338">
        <f t="shared" si="55"/>
        <v>-73.899999999999977</v>
      </c>
      <c r="M151" s="16"/>
      <c r="N151" s="179">
        <f t="shared" ref="N151:N152" si="85">D151/D150*100-100</f>
        <v>0.8811152025249811</v>
      </c>
      <c r="O151" s="179">
        <f t="shared" ref="O151:O152" si="86">J151/J150*100-100</f>
        <v>-0.17482517482517324</v>
      </c>
      <c r="P151" s="179">
        <f t="shared" ref="P151:P152" si="87">F151/F150*100-100</f>
        <v>-3.8424416329724806</v>
      </c>
      <c r="Q151" s="179">
        <f t="shared" ref="Q151:Q152" si="88">G151/G150*100-100</f>
        <v>-2.1998567852896258</v>
      </c>
      <c r="R151" s="179">
        <f t="shared" ref="R151:R152" si="89">H151/H150*100-100</f>
        <v>0.9110179935913294</v>
      </c>
      <c r="S151" s="179">
        <f t="shared" ref="S151:S152" si="90">I151/I150*100-100</f>
        <v>-1.507531989121091</v>
      </c>
      <c r="T151" s="180">
        <f t="shared" si="81"/>
        <v>0.45411072378337358</v>
      </c>
      <c r="U151" s="186">
        <f t="shared" si="82"/>
        <v>-0.17408687146040594</v>
      </c>
      <c r="V151" s="186">
        <f t="shared" si="83"/>
        <v>-0.12877879232504225</v>
      </c>
      <c r="W151" s="186">
        <f t="shared" si="84"/>
        <v>-0.15143283189272411</v>
      </c>
      <c r="AP151"/>
      <c r="AQ151"/>
      <c r="AR151"/>
      <c r="AS151"/>
    </row>
    <row r="152" spans="1:45" x14ac:dyDescent="0.3">
      <c r="A152" s="19">
        <v>45657</v>
      </c>
      <c r="B152" s="17">
        <v>-0.1</v>
      </c>
      <c r="C152" s="17">
        <v>-2.2999999999999998</v>
      </c>
      <c r="D152" s="17">
        <v>7722.75</v>
      </c>
      <c r="E152" s="17">
        <v>801.4</v>
      </c>
      <c r="F152" s="17">
        <v>3647.25</v>
      </c>
      <c r="G152" s="17">
        <v>73871.25</v>
      </c>
      <c r="H152" s="17">
        <v>19957.5</v>
      </c>
      <c r="I152" s="17">
        <v>4335.227272727273</v>
      </c>
      <c r="J152" s="17">
        <v>706.25</v>
      </c>
      <c r="K152" s="338">
        <f t="shared" si="74"/>
        <v>780.15</v>
      </c>
      <c r="L152" s="338">
        <f t="shared" si="55"/>
        <v>-73.899999999999977</v>
      </c>
      <c r="M152" s="16"/>
      <c r="N152" s="179">
        <f t="shared" si="85"/>
        <v>0.67461869378178108</v>
      </c>
      <c r="O152" s="179">
        <f t="shared" si="86"/>
        <v>-1.0507880910682985</v>
      </c>
      <c r="P152" s="179">
        <f t="shared" si="87"/>
        <v>-1.0566436981172984</v>
      </c>
      <c r="Q152" s="179">
        <f t="shared" si="88"/>
        <v>-0.7576388590344294</v>
      </c>
      <c r="R152" s="179">
        <f t="shared" si="89"/>
        <v>-2.5027113112976167</v>
      </c>
      <c r="S152" s="179">
        <f t="shared" si="90"/>
        <v>-0.4071973840713099</v>
      </c>
      <c r="T152" s="180">
        <f t="shared" si="81"/>
        <v>-2.5658223820335935E-2</v>
      </c>
      <c r="U152" s="186">
        <f t="shared" si="82"/>
        <v>-0.11537668597372955</v>
      </c>
      <c r="V152" s="186">
        <f t="shared" si="83"/>
        <v>-6.1323281744222538E-2</v>
      </c>
      <c r="W152" s="186">
        <f t="shared" si="84"/>
        <v>-8.834998385897605E-2</v>
      </c>
      <c r="X152" s="1"/>
      <c r="AP152"/>
      <c r="AQ152"/>
      <c r="AR152"/>
      <c r="AS152"/>
    </row>
    <row r="153" spans="1:45" x14ac:dyDescent="0.3">
      <c r="A153" s="19">
        <v>45688</v>
      </c>
      <c r="B153" s="171">
        <v>-0.2</v>
      </c>
      <c r="C153" s="17">
        <v>-2.2999999999999998</v>
      </c>
      <c r="D153" s="17">
        <v>7890.8</v>
      </c>
      <c r="E153" s="17">
        <v>801.4</v>
      </c>
      <c r="F153" s="17">
        <v>3615.4</v>
      </c>
      <c r="G153" s="17">
        <v>74125.600000000006</v>
      </c>
      <c r="H153" s="17">
        <v>19795.2</v>
      </c>
      <c r="I153" s="17">
        <v>4342.3500000000004</v>
      </c>
      <c r="J153" s="17">
        <v>701.25</v>
      </c>
      <c r="K153" s="338">
        <f t="shared" si="74"/>
        <v>775.15</v>
      </c>
      <c r="L153" s="338">
        <f t="shared" si="55"/>
        <v>-73.899999999999977</v>
      </c>
      <c r="M153" s="16"/>
      <c r="N153" s="179">
        <f t="shared" ref="N153" si="91">D153/D152*100-100</f>
        <v>2.1760383283156983</v>
      </c>
      <c r="O153" s="179">
        <f t="shared" ref="O153" si="92">J153/J152*100-100</f>
        <v>-0.70796460176991616</v>
      </c>
      <c r="P153" s="179">
        <f t="shared" ref="P153" si="93">F153/F152*100-100</f>
        <v>-0.87326067585166811</v>
      </c>
      <c r="Q153" s="179">
        <f t="shared" ref="Q153" si="94">G153/G152*100-100</f>
        <v>0.34431527827132413</v>
      </c>
      <c r="R153" s="179">
        <f t="shared" ref="R153" si="95">H153/H152*100-100</f>
        <v>-0.81322810973317416</v>
      </c>
      <c r="S153" s="179">
        <f t="shared" ref="S153" si="96">I153/I152*100-100</f>
        <v>0.16429882044562305</v>
      </c>
      <c r="T153" s="180">
        <f>B158*$Y$17+N153*$Y$18+N152*$Y$19+O153*$Y$20+O152*$Y$21+P153*$Y$22+P152*$Y$23+Q153*$Y$24+R153*$Y$25+R152*$Y$26+R151*$Y$27+S153*$Y$28+S152*$Y$29+S151*$Y$30+$Y$31</f>
        <v>-0.13624564693435631</v>
      </c>
      <c r="U153" s="186">
        <f>B158*$AN$16+N153*$AN$17+N152*$AD$18+O153*$AN$18+O152*$AD$21+P153*$AN$19+P152*$AD$23+Q153*$AN$20+R153*$AN$21+R152*$AN$22+R151*$AN$23+S153*$AN$26+S152*$AN$27+S151*$AN$28+$AD$30</f>
        <v>-7.2576579736637725E-2</v>
      </c>
      <c r="V153" s="186">
        <f>B158*$AT$16+N153*$AT$17+N152*$AD$18+O153*$AT$18+O152*$AD$21+P153*$AT$19+P152*$AD$23+Q153*$AT$20+R153*$AT$21+R152*$AT$22+R151*$AL$23+S153*$AT$23+S152*$AT$24+S151*$AT$25+$AT$26</f>
        <v>-6.1105814091142581E-2</v>
      </c>
      <c r="W153" s="186">
        <f t="shared" ref="W153" si="97">AVERAGE(U153:V153)</f>
        <v>-6.684119691389015E-2</v>
      </c>
    </row>
    <row r="154" spans="1:45" x14ac:dyDescent="0.3">
      <c r="A154" s="19">
        <v>45716</v>
      </c>
      <c r="B154" s="17">
        <v>0</v>
      </c>
      <c r="C154" s="17">
        <v>0</v>
      </c>
      <c r="D154" s="17">
        <v>8008</v>
      </c>
      <c r="E154" s="17">
        <v>801.4</v>
      </c>
      <c r="F154" s="17">
        <v>3626</v>
      </c>
      <c r="G154" s="17">
        <v>75092</v>
      </c>
      <c r="H154" s="17">
        <v>19970</v>
      </c>
      <c r="I154" s="17">
        <v>4355.8888888888887</v>
      </c>
      <c r="J154" s="17">
        <v>700</v>
      </c>
      <c r="K154" s="338">
        <f>J154-$L$126</f>
        <v>773.9</v>
      </c>
      <c r="L154" s="338">
        <f t="shared" ref="L154" si="98">J154-K154</f>
        <v>-73.899999999999977</v>
      </c>
      <c r="N154" s="313">
        <f>D159/D153*100-100</f>
        <v>2.2685935519845941</v>
      </c>
      <c r="O154" s="313">
        <f>K154/K153*100-100</f>
        <v>-0.16125911113977054</v>
      </c>
      <c r="P154" s="313">
        <f>F159/F153*100-100</f>
        <v>-3.0606295292358254E-2</v>
      </c>
      <c r="Q154" s="313">
        <f>G159/G153*100-100</f>
        <v>3.1424176060631908</v>
      </c>
      <c r="R154" s="313">
        <f>H159/H153*100-100</f>
        <v>1.0868670182670854</v>
      </c>
      <c r="S154" s="313">
        <f>I159/I153*100-100</f>
        <v>1.7785058175508794</v>
      </c>
      <c r="T154" s="180">
        <f>B159*$Y$17+N154*$Y$18+N153*$Y$19+O154*$Y$20+O153*$Y$21+P154*$Y$22+P153*$Y$23+Q154*$Y$24+R154*$Y$25+R153*$Y$26+R152*$Y$27+S154*$Y$28+S153*$Y$29+S152*$Y$30+$Y$31</f>
        <v>-1.7511832886134959E-2</v>
      </c>
      <c r="U154" s="186">
        <f>B159*$AN$16+N154*$AN$17+N153*$AD$18+O154*$AN$18+O153*$AD$21+P154*$AN$19+P153*$AD$23+Q154*$AN$20+R154*$AN$21+R153*$AN$22+R152*$AN$23+S154*$AN$26+S153*$AN$27+S152*$AN$28+$AD$30</f>
        <v>0.19117810512016631</v>
      </c>
      <c r="V154" s="186">
        <f>B159*$AT$16+N154*$AT$17+N153*$AD$18+O154*$AT$18+O153*$AD$21+P154*$AT$19+P153*$AD$23+Q154*$AT$20+R154*$AT$21+R153*$AT$22+R152*$AL$23+S154*$AT$23+S153*$AT$24+S152*$AT$25+$AT$26</f>
        <v>0.16203953645817037</v>
      </c>
      <c r="W154" s="186">
        <f>AVERAGE(U154:V154)</f>
        <v>0.17660882078916834</v>
      </c>
    </row>
    <row r="155" spans="1:45" x14ac:dyDescent="0.3">
      <c r="A155" s="19">
        <v>45747</v>
      </c>
    </row>
    <row r="158" spans="1:45" x14ac:dyDescent="0.3">
      <c r="B158" s="17">
        <f>PPI近月估计!C153</f>
        <v>-0.11537668597372955</v>
      </c>
      <c r="E158" s="1">
        <f>煤价!Z58</f>
        <v>861.14166666666665</v>
      </c>
      <c r="M158" s="16"/>
    </row>
    <row r="159" spans="1:45" x14ac:dyDescent="0.3">
      <c r="D159" s="143">
        <f>原始数据!Z596</f>
        <v>8069.8101799999995</v>
      </c>
      <c r="E159" s="1">
        <f>煤价!L197</f>
        <v>856.4</v>
      </c>
      <c r="F159" s="143">
        <f>原始数据!AG596</f>
        <v>3614.2934600000003</v>
      </c>
      <c r="G159" s="143">
        <f>原始数据!AO596</f>
        <v>76454.935904999991</v>
      </c>
      <c r="H159" s="143">
        <f>原始数据!AV596</f>
        <v>20010.347500000003</v>
      </c>
      <c r="I159" s="143">
        <f>I150</f>
        <v>4419.5789473684208</v>
      </c>
      <c r="J159" s="143">
        <f>煤价!L211</f>
        <v>758.75</v>
      </c>
      <c r="N159" s="14">
        <f>D159/D142*100-100</f>
        <v>-0.950502562214254</v>
      </c>
      <c r="O159" s="69">
        <v>0</v>
      </c>
      <c r="P159" s="14">
        <f>F159/F142*100-100</f>
        <v>-11.857250091452258</v>
      </c>
      <c r="Q159" s="14">
        <f>G159/G142*100-100</f>
        <v>11.862899476202315</v>
      </c>
      <c r="R159" s="14">
        <f>H159/H142*100-100</f>
        <v>6.7531675958281312</v>
      </c>
      <c r="S159" s="14">
        <f>I159/I142*100-100</f>
        <v>-3.6534037560929988</v>
      </c>
      <c r="T159" s="14">
        <f>B142*$Y$17+N159*$Y$18+N142*$Y$19+O159*$Y$20+O142*$Y$21+P159*$Y$22+P142*$Y$23+Q159*$Y$24+R159*$Y$25+R142*$Y$26+R141*$Y$27+S159*$Y$28+S142*$Y$29+S141*$Y$30+$Y$31</f>
        <v>0.10912116816857313</v>
      </c>
    </row>
    <row r="160" spans="1:45" x14ac:dyDescent="0.3">
      <c r="D160" s="143"/>
      <c r="E160" s="143"/>
      <c r="F160" s="143"/>
      <c r="G160" s="143"/>
      <c r="H160" s="143"/>
      <c r="I160" s="143"/>
      <c r="J160" s="143"/>
    </row>
    <row r="161" spans="4:19" x14ac:dyDescent="0.3">
      <c r="D161" s="143">
        <v>81.388571428571396</v>
      </c>
      <c r="E161" s="143">
        <v>801.4</v>
      </c>
      <c r="F161" s="143">
        <v>3813.1333333333332</v>
      </c>
      <c r="G161" s="143">
        <v>68720.666666666672</v>
      </c>
      <c r="H161" s="143">
        <v>18842</v>
      </c>
      <c r="I161" s="144">
        <v>4587.5555555555557</v>
      </c>
      <c r="J161" s="143"/>
    </row>
    <row r="162" spans="4:19" x14ac:dyDescent="0.3">
      <c r="D162" s="143">
        <v>83.55</v>
      </c>
      <c r="E162" s="143">
        <v>801.4</v>
      </c>
      <c r="F162" s="143">
        <v>3788</v>
      </c>
      <c r="G162" s="143">
        <v>68960</v>
      </c>
      <c r="H162" s="143">
        <v>18970</v>
      </c>
      <c r="I162" s="144">
        <v>4617.75</v>
      </c>
      <c r="J162" s="143"/>
    </row>
    <row r="163" spans="4:19" x14ac:dyDescent="0.3">
      <c r="D163" s="143">
        <f t="shared" ref="D163:I163" si="99">(D162/D161-1)*100</f>
        <v>2.6556905146388088</v>
      </c>
      <c r="E163" s="143">
        <f t="shared" si="99"/>
        <v>0</v>
      </c>
      <c r="F163" s="143">
        <f t="shared" si="99"/>
        <v>-0.65912547860901283</v>
      </c>
      <c r="G163" s="143">
        <f t="shared" si="99"/>
        <v>0.34826980723896561</v>
      </c>
      <c r="H163" s="143">
        <f t="shared" si="99"/>
        <v>0.67933340409722653</v>
      </c>
      <c r="I163" s="143">
        <f t="shared" si="99"/>
        <v>0.6581815539624003</v>
      </c>
      <c r="J163" s="143"/>
      <c r="S163" s="250" t="s">
        <v>78</v>
      </c>
    </row>
  </sheetData>
  <phoneticPr fontId="8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A63E-FDA4-4F68-91A1-BC7EAB1777EC}">
  <dimension ref="A15:Z182"/>
  <sheetViews>
    <sheetView zoomScale="70" zoomScaleNormal="70" workbookViewId="0">
      <pane ySplit="22" topLeftCell="A142" activePane="bottomLeft" state="frozen"/>
      <selection pane="bottomLeft" activeCell="G159" sqref="G159"/>
    </sheetView>
  </sheetViews>
  <sheetFormatPr defaultRowHeight="14" x14ac:dyDescent="0.3"/>
  <cols>
    <col min="1" max="1" width="10.58203125" style="1" customWidth="1"/>
    <col min="2" max="5" width="8.58203125" style="1"/>
    <col min="6" max="6" width="9.58203125" style="1" customWidth="1"/>
    <col min="7" max="8" width="9.5" style="1" customWidth="1"/>
    <col min="9" max="9" width="9.75" style="1" customWidth="1"/>
    <col min="10" max="10" width="10.5" style="1" customWidth="1"/>
    <col min="11" max="11" width="8.58203125" style="1"/>
    <col min="12" max="12" width="8.83203125" style="1" customWidth="1"/>
    <col min="13" max="13" width="8.58203125" style="1"/>
    <col min="14" max="14" width="9.08203125" style="1"/>
    <col min="15" max="21" width="8.58203125" style="1"/>
    <col min="22" max="23" width="12.75" style="13" customWidth="1"/>
    <col min="24" max="24" width="9.1640625" style="1"/>
  </cols>
  <sheetData>
    <row r="15" spans="1:8" x14ac:dyDescent="0.3">
      <c r="A15" s="22"/>
      <c r="B15" s="376" t="s">
        <v>79</v>
      </c>
      <c r="C15" s="377"/>
      <c r="D15" s="377"/>
      <c r="E15" s="377"/>
      <c r="F15" s="377"/>
      <c r="G15" s="22"/>
      <c r="H15" s="22"/>
    </row>
    <row r="16" spans="1:8" x14ac:dyDescent="0.3">
      <c r="B16" s="377"/>
      <c r="C16" s="377"/>
      <c r="D16" s="377"/>
      <c r="E16" s="377"/>
      <c r="F16" s="377"/>
    </row>
    <row r="17" spans="1:24" x14ac:dyDescent="0.3">
      <c r="B17" s="377"/>
      <c r="C17" s="377"/>
      <c r="D17" s="377"/>
      <c r="E17" s="377"/>
      <c r="F17" s="377"/>
    </row>
    <row r="18" spans="1:24" x14ac:dyDescent="0.3">
      <c r="B18" s="377"/>
      <c r="C18" s="377"/>
      <c r="D18" s="377"/>
      <c r="E18" s="377"/>
      <c r="F18" s="377"/>
    </row>
    <row r="19" spans="1:24" x14ac:dyDescent="0.3">
      <c r="A19" s="1">
        <v>1</v>
      </c>
      <c r="B19" s="55">
        <v>2</v>
      </c>
      <c r="C19" s="1">
        <v>3</v>
      </c>
      <c r="D19" s="55">
        <v>4</v>
      </c>
      <c r="E19" s="1">
        <v>5</v>
      </c>
      <c r="F19" s="55">
        <v>6</v>
      </c>
    </row>
    <row r="20" spans="1:24" s="32" customFormat="1" ht="42" x14ac:dyDescent="0.3">
      <c r="A20" s="22"/>
      <c r="B20" s="378" t="s">
        <v>74</v>
      </c>
      <c r="C20" s="379" t="s">
        <v>75</v>
      </c>
      <c r="D20" s="378" t="s">
        <v>76</v>
      </c>
      <c r="E20" s="379" t="s">
        <v>77</v>
      </c>
      <c r="F20" s="380" t="s">
        <v>270</v>
      </c>
      <c r="G20" s="22"/>
      <c r="H20" s="22" t="s">
        <v>443</v>
      </c>
      <c r="I20" s="22"/>
      <c r="J20" s="253" t="s">
        <v>442</v>
      </c>
      <c r="K20" s="253" t="s">
        <v>446</v>
      </c>
      <c r="L20" s="22"/>
      <c r="M20" s="253" t="s">
        <v>444</v>
      </c>
      <c r="N20" s="22"/>
      <c r="O20" s="253" t="s">
        <v>447</v>
      </c>
      <c r="P20" s="253" t="s">
        <v>445</v>
      </c>
      <c r="Q20" s="22"/>
      <c r="R20" s="22"/>
      <c r="S20" s="22"/>
      <c r="T20" s="32" t="s">
        <v>274</v>
      </c>
      <c r="U20" s="22"/>
      <c r="V20" s="254"/>
      <c r="W20" s="254"/>
      <c r="X20" s="22"/>
    </row>
    <row r="21" spans="1:24" s="32" customFormat="1" x14ac:dyDescent="0.3">
      <c r="A21" s="22"/>
      <c r="B21" s="378"/>
      <c r="C21" s="379"/>
      <c r="D21" s="378"/>
      <c r="E21" s="379"/>
      <c r="F21" s="378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54"/>
      <c r="W21" s="254"/>
      <c r="X21" s="22"/>
    </row>
    <row r="22" spans="1:24" x14ac:dyDescent="0.3">
      <c r="A22" s="12">
        <f>关联周频数据月频化!A21</f>
        <v>41670</v>
      </c>
      <c r="B22" s="7">
        <f>关联周频数据月频化!B21</f>
        <v>-0.05</v>
      </c>
      <c r="C22" s="14">
        <f>关联周频数据月频化!T21</f>
        <v>0.39484565656776799</v>
      </c>
      <c r="D22" s="7">
        <f>关联周频数据月频化!C21</f>
        <v>-1.64</v>
      </c>
      <c r="J22" s="1" t="e">
        <v>#N/A</v>
      </c>
    </row>
    <row r="23" spans="1:24" x14ac:dyDescent="0.3">
      <c r="A23" s="12">
        <f>关联周频数据月频化!A22</f>
        <v>41698</v>
      </c>
      <c r="B23" s="7">
        <f>关联周频数据月频化!B22</f>
        <v>-0.2</v>
      </c>
      <c r="C23" s="14">
        <f>关联周频数据月频化!T22</f>
        <v>-0.39496289207669588</v>
      </c>
      <c r="D23" s="7">
        <f>关联周频数据月频化!C22</f>
        <v>-2</v>
      </c>
      <c r="J23" s="1" t="e">
        <v>#N/A</v>
      </c>
    </row>
    <row r="24" spans="1:24" x14ac:dyDescent="0.3">
      <c r="A24" s="12">
        <f>关联周频数据月频化!A23</f>
        <v>41729</v>
      </c>
      <c r="B24" s="7">
        <f>关联周频数据月频化!B23</f>
        <v>-0.3</v>
      </c>
      <c r="C24" s="14">
        <f>关联周频数据月频化!T23</f>
        <v>-0.4557469808651663</v>
      </c>
      <c r="D24" s="7">
        <f>关联周频数据月频化!C23</f>
        <v>-2.3018999999999998</v>
      </c>
      <c r="J24" s="1" t="e">
        <v>#N/A</v>
      </c>
    </row>
    <row r="25" spans="1:24" x14ac:dyDescent="0.3">
      <c r="A25" s="12">
        <f>关联周频数据月频化!A24</f>
        <v>41759</v>
      </c>
      <c r="B25" s="7">
        <f>关联周频数据月频化!B24</f>
        <v>-0.24740000000000001</v>
      </c>
      <c r="C25" s="14">
        <f>关联周频数据月频化!T24</f>
        <v>-0.55621472933739446</v>
      </c>
      <c r="D25" s="7">
        <f>关联周频数据月频化!C24</f>
        <v>-2.0042</v>
      </c>
      <c r="J25" s="1" t="e">
        <v>#N/A</v>
      </c>
    </row>
    <row r="26" spans="1:24" x14ac:dyDescent="0.3">
      <c r="A26" s="12">
        <f>关联周频数据月频化!A25</f>
        <v>41790</v>
      </c>
      <c r="B26" s="7">
        <f>关联周频数据月频化!B25</f>
        <v>-5.5100000000000003E-2</v>
      </c>
      <c r="C26" s="14">
        <f>关联周频数据月频化!T25</f>
        <v>-6.553198107004185E-2</v>
      </c>
      <c r="D26" s="7">
        <f>关联周频数据月频化!C25</f>
        <v>-1.4463999999999999</v>
      </c>
      <c r="J26" s="1" t="e">
        <v>#N/A</v>
      </c>
    </row>
    <row r="27" spans="1:24" x14ac:dyDescent="0.3">
      <c r="A27" s="12">
        <f>关联周频数据月频化!A26</f>
        <v>41820</v>
      </c>
      <c r="B27" s="7">
        <f>关联周频数据月频化!B26</f>
        <v>-0.21379999999999999</v>
      </c>
      <c r="C27" s="14">
        <f>关联周频数据月频化!T26</f>
        <v>2.3922978025446327E-2</v>
      </c>
      <c r="D27" s="7">
        <f>关联周频数据月频化!C26</f>
        <v>-1.1092</v>
      </c>
      <c r="J27" s="1" t="e">
        <v>#N/A</v>
      </c>
    </row>
    <row r="28" spans="1:24" x14ac:dyDescent="0.3">
      <c r="A28" s="12">
        <f>关联周频数据月频化!A27</f>
        <v>41851</v>
      </c>
      <c r="B28" s="7">
        <f>关联周频数据月频化!B27</f>
        <v>-9.2600000000000002E-2</v>
      </c>
      <c r="C28" s="14" t="e">
        <f>关联周频数据月频化!#REF!</f>
        <v>#REF!</v>
      </c>
      <c r="D28" s="7">
        <f>关联周频数据月频化!C27</f>
        <v>-0.86880000000000002</v>
      </c>
      <c r="J28" s="1" t="e">
        <v>#N/A</v>
      </c>
    </row>
    <row r="29" spans="1:24" x14ac:dyDescent="0.3">
      <c r="A29" s="12">
        <f>关联周频数据月频化!A28</f>
        <v>41882</v>
      </c>
      <c r="B29" s="7">
        <f>关联周频数据月频化!B28</f>
        <v>-0.1978</v>
      </c>
      <c r="C29" s="14">
        <f>关联周频数据月频化!T28</f>
        <v>-5.6178443184297253E-2</v>
      </c>
      <c r="D29" s="7">
        <f>关联周频数据月频化!C28</f>
        <v>-1.2038</v>
      </c>
      <c r="J29" s="1" t="e">
        <v>#N/A</v>
      </c>
    </row>
    <row r="30" spans="1:24" x14ac:dyDescent="0.3">
      <c r="A30" s="12">
        <f>关联周频数据月频化!A29</f>
        <v>41912</v>
      </c>
      <c r="B30" s="7">
        <f>关联周频数据月频化!B29</f>
        <v>-0.4</v>
      </c>
      <c r="C30" s="14">
        <f>关联周频数据月频化!T29</f>
        <v>-0.25633158764098535</v>
      </c>
      <c r="D30" s="7">
        <f>关联周频数据月频化!C29</f>
        <v>-1.7996000000000001</v>
      </c>
      <c r="J30" s="1" t="e">
        <v>#N/A</v>
      </c>
    </row>
    <row r="31" spans="1:24" x14ac:dyDescent="0.3">
      <c r="A31" s="12">
        <f>关联周频数据月频化!A30</f>
        <v>41943</v>
      </c>
      <c r="B31" s="7">
        <f>关联周频数据月频化!B30</f>
        <v>-0.4</v>
      </c>
      <c r="C31" s="14">
        <f>关联周频数据月频化!T30</f>
        <v>-0.47069032497497904</v>
      </c>
      <c r="D31" s="7">
        <f>关联周频数据月频化!C30</f>
        <v>-2.2427999999999999</v>
      </c>
      <c r="J31" s="1" t="e">
        <v>#N/A</v>
      </c>
    </row>
    <row r="32" spans="1:24" x14ac:dyDescent="0.3">
      <c r="A32" s="12">
        <f>关联周频数据月频化!A31</f>
        <v>41973</v>
      </c>
      <c r="B32" s="7">
        <f>关联周频数据月频化!B31</f>
        <v>-0.49259999999999998</v>
      </c>
      <c r="C32" s="14">
        <f>关联周频数据月频化!T31</f>
        <v>-0.50256511849707852</v>
      </c>
      <c r="D32" s="7">
        <f>关联周频数据月频化!C31</f>
        <v>-2.6928000000000001</v>
      </c>
      <c r="J32" s="1" t="e">
        <v>#N/A</v>
      </c>
    </row>
    <row r="33" spans="1:10" x14ac:dyDescent="0.3">
      <c r="A33" s="12">
        <f>关联周频数据月频化!A32</f>
        <v>42004</v>
      </c>
      <c r="B33" s="7">
        <f>关联周频数据月频化!B32</f>
        <v>-0.62970000000000004</v>
      </c>
      <c r="C33" s="14">
        <f>关联周频数据月频化!T32</f>
        <v>-0.43325559029479699</v>
      </c>
      <c r="D33" s="7">
        <f>关联周频数据月频化!C32</f>
        <v>-3.3151999999999999</v>
      </c>
      <c r="J33" s="1" t="e">
        <v>#N/A</v>
      </c>
    </row>
    <row r="34" spans="1:10" x14ac:dyDescent="0.3">
      <c r="A34" s="12">
        <f>关联周频数据月频化!A33</f>
        <v>42035</v>
      </c>
      <c r="B34" s="7">
        <f>关联周频数据月频化!B33</f>
        <v>-1.0909</v>
      </c>
      <c r="C34" s="14">
        <f>关联周频数据月频化!T33</f>
        <v>-0.69729330844870951</v>
      </c>
      <c r="D34" s="7">
        <f>关联周频数据月频化!C33</f>
        <v>-4.3201999999999998</v>
      </c>
      <c r="E34" s="14">
        <f t="shared" ref="E34:E65" si="0">(1+D33/100)*(1+C34/100)/(1+B22/100)*100-100</f>
        <v>-3.9413473143441848</v>
      </c>
      <c r="F34" s="15">
        <f t="shared" ref="F34:F65" si="1">D34-E34</f>
        <v>-0.37885268565581498</v>
      </c>
      <c r="J34" s="1" t="e">
        <v>#N/A</v>
      </c>
    </row>
    <row r="35" spans="1:10" x14ac:dyDescent="0.3">
      <c r="A35" s="12">
        <f>关联周频数据月频化!A34</f>
        <v>42063</v>
      </c>
      <c r="B35" s="7">
        <f>关联周频数据月频化!B34</f>
        <v>-0.73060000000000003</v>
      </c>
      <c r="C35" s="14">
        <f>关联周频数据月频化!T34</f>
        <v>-1.4914082254586485</v>
      </c>
      <c r="D35" s="7">
        <f>关联周频数据月频化!C34</f>
        <v>-4.7976000000000001</v>
      </c>
      <c r="E35" s="14">
        <f t="shared" si="0"/>
        <v>-5.5582929932889584</v>
      </c>
      <c r="F35" s="15">
        <f t="shared" si="1"/>
        <v>0.76069299328895834</v>
      </c>
      <c r="J35" s="1" t="e">
        <v>#N/A</v>
      </c>
    </row>
    <row r="36" spans="1:10" x14ac:dyDescent="0.3">
      <c r="A36" s="12">
        <f>关联周频数据月频化!A35</f>
        <v>42094</v>
      </c>
      <c r="B36" s="7">
        <f>关联周频数据月频化!B35</f>
        <v>-7.1800000000000003E-2</v>
      </c>
      <c r="C36" s="14">
        <f>关联周频数据月频化!T35</f>
        <v>-0.61377528800552839</v>
      </c>
      <c r="D36" s="7">
        <f>关联周频数据月频化!C35</f>
        <v>-4.5602999999999998</v>
      </c>
      <c r="E36" s="14">
        <f t="shared" si="0"/>
        <v>-5.0972204661867409</v>
      </c>
      <c r="F36" s="15">
        <f t="shared" si="1"/>
        <v>0.53692046618674105</v>
      </c>
      <c r="J36" s="1" t="e">
        <v>#N/A</v>
      </c>
    </row>
    <row r="37" spans="1:10" x14ac:dyDescent="0.3">
      <c r="A37" s="12">
        <f>关联周频数据月频化!A36</f>
        <v>42124</v>
      </c>
      <c r="B37" s="7">
        <f>关联周频数据月频化!B36</f>
        <v>-0.26019999999999999</v>
      </c>
      <c r="C37" s="14">
        <f>关联周频数据月频化!T36</f>
        <v>0.18836919634231183</v>
      </c>
      <c r="D37" s="7">
        <f>关联周频数据月频化!C36</f>
        <v>-4.5724999999999998</v>
      </c>
      <c r="E37" s="14">
        <f t="shared" si="0"/>
        <v>-4.1433717057184367</v>
      </c>
      <c r="F37" s="15">
        <f t="shared" si="1"/>
        <v>-0.42912829428156307</v>
      </c>
      <c r="J37" s="1" t="e">
        <v>#N/A</v>
      </c>
    </row>
    <row r="38" spans="1:10" x14ac:dyDescent="0.3">
      <c r="A38" s="12">
        <f>关联周频数据月频化!A37</f>
        <v>42155</v>
      </c>
      <c r="B38" s="7">
        <f>关联周频数据月频化!B37</f>
        <v>-9.1200000000000003E-2</v>
      </c>
      <c r="C38" s="14">
        <f>关联周频数据月频化!T37</f>
        <v>-9.6161818847986746E-2</v>
      </c>
      <c r="D38" s="7">
        <f>关联周频数据月频化!C37</f>
        <v>-4.6070000000000002</v>
      </c>
      <c r="E38" s="14">
        <f t="shared" si="0"/>
        <v>-4.6117058696153208</v>
      </c>
      <c r="F38" s="15">
        <f t="shared" si="1"/>
        <v>4.7058696153206014E-3</v>
      </c>
      <c r="J38" s="1" t="e">
        <v>#N/A</v>
      </c>
    </row>
    <row r="39" spans="1:10" x14ac:dyDescent="0.3">
      <c r="A39" s="12">
        <f>关联周频数据月频化!A38</f>
        <v>42185</v>
      </c>
      <c r="B39" s="7">
        <f>关联周频数据月频化!B38</f>
        <v>-0.42909999999999998</v>
      </c>
      <c r="C39" s="14">
        <f>关联周频数据月频化!T38</f>
        <v>0.15152767519473556</v>
      </c>
      <c r="D39" s="7">
        <f>关联周频数据月频化!C38</f>
        <v>-4.8135000000000003</v>
      </c>
      <c r="E39" s="14">
        <f t="shared" si="0"/>
        <v>-4.2577562877446979</v>
      </c>
      <c r="F39" s="15">
        <f t="shared" si="1"/>
        <v>-0.55574371225530239</v>
      </c>
      <c r="J39" s="1" t="e">
        <v>#N/A</v>
      </c>
    </row>
    <row r="40" spans="1:10" x14ac:dyDescent="0.3">
      <c r="A40" s="12">
        <f>关联周频数据月频化!A39</f>
        <v>42216</v>
      </c>
      <c r="B40" s="7">
        <f>关联周频数据月频化!B39</f>
        <v>-0.67589999999999995</v>
      </c>
      <c r="C40" s="14">
        <f>关联周频数据月频化!T39</f>
        <v>-0.45951453456011665</v>
      </c>
      <c r="D40" s="7">
        <f>关联周频数据月频化!C39</f>
        <v>-5.3692000000000002</v>
      </c>
      <c r="E40" s="14">
        <f t="shared" si="0"/>
        <v>-5.163076811566583</v>
      </c>
      <c r="F40" s="15">
        <f t="shared" si="1"/>
        <v>-0.20612318843341715</v>
      </c>
      <c r="J40" s="1" t="e">
        <v>#N/A</v>
      </c>
    </row>
    <row r="41" spans="1:10" x14ac:dyDescent="0.3">
      <c r="A41" s="12">
        <f>关联周频数据月频化!A40</f>
        <v>42247</v>
      </c>
      <c r="B41" s="7">
        <f>关联周频数据月频化!B40</f>
        <v>-0.78159999999999996</v>
      </c>
      <c r="C41" s="14">
        <f>关联周频数据月频化!T40</f>
        <v>-0.98222520516580636</v>
      </c>
      <c r="D41" s="7">
        <f>关联周频数据月频化!C40</f>
        <v>-5.9226999999999999</v>
      </c>
      <c r="E41" s="14">
        <f t="shared" si="0"/>
        <v>-6.1129790419951036</v>
      </c>
      <c r="F41" s="15">
        <f t="shared" si="1"/>
        <v>0.1902790419951037</v>
      </c>
      <c r="J41" s="1" t="e">
        <v>#N/A</v>
      </c>
    </row>
    <row r="42" spans="1:10" x14ac:dyDescent="0.3">
      <c r="A42" s="12">
        <f>关联周频数据月频化!A41</f>
        <v>42277</v>
      </c>
      <c r="B42" s="7">
        <f>关联周频数据月频化!B41</f>
        <v>-0.40150000000000002</v>
      </c>
      <c r="C42" s="14">
        <f>关联周频数据月频化!T41</f>
        <v>-0.69050392620588164</v>
      </c>
      <c r="D42" s="7">
        <f>关联周频数据月频化!C41</f>
        <v>-5.9450000000000003</v>
      </c>
      <c r="E42" s="14">
        <f t="shared" si="0"/>
        <v>-6.1970958335024875</v>
      </c>
      <c r="F42" s="15">
        <f t="shared" si="1"/>
        <v>0.25209583350248721</v>
      </c>
      <c r="J42" s="1" t="e">
        <v>#N/A</v>
      </c>
    </row>
    <row r="43" spans="1:10" x14ac:dyDescent="0.3">
      <c r="A43" s="12">
        <f>关联周频数据月频化!A42</f>
        <v>42308</v>
      </c>
      <c r="B43" s="7">
        <f>关联周频数据月频化!B42</f>
        <v>-0.4</v>
      </c>
      <c r="C43" s="14">
        <f>关联周频数据月频化!T42</f>
        <v>-0.43082575082033697</v>
      </c>
      <c r="D43" s="7">
        <f>关联周频数据月频化!C42</f>
        <v>-5.9</v>
      </c>
      <c r="E43" s="14">
        <f t="shared" si="0"/>
        <v>-5.974109598327388</v>
      </c>
      <c r="F43" s="15">
        <f t="shared" si="1"/>
        <v>7.4109598327387616E-2</v>
      </c>
      <c r="J43" s="1" t="e">
        <v>#N/A</v>
      </c>
    </row>
    <row r="44" spans="1:10" x14ac:dyDescent="0.3">
      <c r="A44" s="12">
        <f>关联周频数据月频化!A43</f>
        <v>42338</v>
      </c>
      <c r="B44" s="7">
        <f>关联周频数据月频化!B43</f>
        <v>-0.5</v>
      </c>
      <c r="C44" s="14">
        <f>关联周频数据月频化!T43</f>
        <v>-0.48279554326424456</v>
      </c>
      <c r="D44" s="7">
        <f>关联周频数据月频化!C43</f>
        <v>-5.9</v>
      </c>
      <c r="E44" s="14">
        <f t="shared" si="0"/>
        <v>-5.8907283339848675</v>
      </c>
      <c r="F44" s="15">
        <f t="shared" si="1"/>
        <v>-9.2716660151328512E-3</v>
      </c>
      <c r="J44" s="1" t="e">
        <v>#N/A</v>
      </c>
    </row>
    <row r="45" spans="1:10" x14ac:dyDescent="0.3">
      <c r="A45" s="12">
        <f>关联周频数据月频化!A44</f>
        <v>42369</v>
      </c>
      <c r="B45" s="7">
        <f>关联周频数据月频化!B44</f>
        <v>-0.6</v>
      </c>
      <c r="C45" s="14">
        <f>关联周频数据月频化!T44</f>
        <v>-0.64087001772190766</v>
      </c>
      <c r="D45" s="7">
        <f>关联周频数据月频化!C44</f>
        <v>-5.9</v>
      </c>
      <c r="E45" s="14">
        <f t="shared" si="0"/>
        <v>-5.9105775937843816</v>
      </c>
      <c r="F45" s="15">
        <f t="shared" si="1"/>
        <v>1.0577593784381278E-2</v>
      </c>
      <c r="J45" s="1" t="e">
        <v>#N/A</v>
      </c>
    </row>
    <row r="46" spans="1:10" x14ac:dyDescent="0.3">
      <c r="A46" s="12">
        <f>关联周频数据月频化!A45</f>
        <v>42400</v>
      </c>
      <c r="B46" s="7">
        <f>关联周频数据月频化!B45</f>
        <v>-0.5</v>
      </c>
      <c r="C46" s="14">
        <f>关联周频数据月频化!T45</f>
        <v>-0.61677043290047773</v>
      </c>
      <c r="D46" s="7">
        <f>关联周频数据月频化!C45</f>
        <v>-5.3</v>
      </c>
      <c r="E46" s="14">
        <f t="shared" si="0"/>
        <v>-5.4489232814365636</v>
      </c>
      <c r="F46" s="15">
        <f t="shared" si="1"/>
        <v>0.14892328143656375</v>
      </c>
      <c r="J46" s="1" t="e">
        <v>#N/A</v>
      </c>
    </row>
    <row r="47" spans="1:10" x14ac:dyDescent="0.3">
      <c r="A47" s="12">
        <f>关联周频数据月频化!A46</f>
        <v>42429</v>
      </c>
      <c r="B47" s="7">
        <f>关联周频数据月频化!B46</f>
        <v>-0.3</v>
      </c>
      <c r="C47" s="14">
        <f>关联周频数据月频化!T46</f>
        <v>-0.18392964344164614</v>
      </c>
      <c r="D47" s="7">
        <f>关联周频数据月频化!C46</f>
        <v>-4.9000000000000004</v>
      </c>
      <c r="E47" s="14">
        <f t="shared" si="0"/>
        <v>-4.7784930425078045</v>
      </c>
      <c r="F47" s="15">
        <f t="shared" si="1"/>
        <v>-0.12150695749219587</v>
      </c>
      <c r="J47" s="1" t="e">
        <v>#N/A</v>
      </c>
    </row>
    <row r="48" spans="1:10" x14ac:dyDescent="0.3">
      <c r="A48" s="12">
        <f>关联周频数据月频化!A47</f>
        <v>42460</v>
      </c>
      <c r="B48" s="7">
        <f>关联周频数据月频化!B47</f>
        <v>0.5</v>
      </c>
      <c r="C48" s="14">
        <f>关联周频数据月频化!T47</f>
        <v>-0.22914351041874756</v>
      </c>
      <c r="D48" s="7">
        <f>关联周频数据月频化!C47</f>
        <v>-4.3</v>
      </c>
      <c r="E48" s="14">
        <f t="shared" si="0"/>
        <v>-5.0497411925845057</v>
      </c>
      <c r="F48" s="15">
        <f t="shared" si="1"/>
        <v>0.74974119258450589</v>
      </c>
      <c r="J48" s="1" t="e">
        <v>#N/A</v>
      </c>
    </row>
    <row r="49" spans="1:10" x14ac:dyDescent="0.3">
      <c r="A49" s="12">
        <f>关联周频数据月频化!A48</f>
        <v>42490</v>
      </c>
      <c r="B49" s="7">
        <f>关联周频数据月频化!B48</f>
        <v>0.7</v>
      </c>
      <c r="C49" s="14">
        <f>关联周频数据月频化!T48</f>
        <v>0.73520898487065323</v>
      </c>
      <c r="D49" s="7">
        <f>关联周频数据月频化!C48</f>
        <v>-3.4</v>
      </c>
      <c r="E49" s="14">
        <f t="shared" si="0"/>
        <v>-3.3449084532742148</v>
      </c>
      <c r="F49" s="15">
        <f t="shared" si="1"/>
        <v>-5.509154672578509E-2</v>
      </c>
      <c r="J49" s="1" t="e">
        <v>#N/A</v>
      </c>
    </row>
    <row r="50" spans="1:10" x14ac:dyDescent="0.3">
      <c r="A50" s="12">
        <f>关联周频数据月频化!A49</f>
        <v>42521</v>
      </c>
      <c r="B50" s="7">
        <f>关联周频数据月频化!B49</f>
        <v>0.5</v>
      </c>
      <c r="C50" s="14">
        <f>关联周频数据月频化!T49</f>
        <v>1.1169929129622955</v>
      </c>
      <c r="D50" s="7">
        <f>关联周频数据月频化!C49</f>
        <v>-2.8</v>
      </c>
      <c r="E50" s="14">
        <f t="shared" si="0"/>
        <v>-2.2318202661611508</v>
      </c>
      <c r="F50" s="15">
        <f t="shared" si="1"/>
        <v>-0.56817973383884901</v>
      </c>
      <c r="J50" s="1" t="e">
        <v>#N/A</v>
      </c>
    </row>
    <row r="51" spans="1:10" x14ac:dyDescent="0.3">
      <c r="A51" s="12">
        <f>关联周频数据月频化!A50</f>
        <v>42551</v>
      </c>
      <c r="B51" s="7">
        <f>关联周频数据月频化!B50</f>
        <v>-0.2</v>
      </c>
      <c r="C51" s="14">
        <f>关联周频数据月频化!T50</f>
        <v>0.47660804679243718</v>
      </c>
      <c r="D51" s="7">
        <f>关联周频数据月频化!C50</f>
        <v>-2.6</v>
      </c>
      <c r="E51" s="14">
        <f t="shared" si="0"/>
        <v>-1.9158579248733787</v>
      </c>
      <c r="F51" s="15">
        <f t="shared" si="1"/>
        <v>-0.6841420751266214</v>
      </c>
      <c r="J51" s="1" t="e">
        <v>#N/A</v>
      </c>
    </row>
    <row r="52" spans="1:10" x14ac:dyDescent="0.3">
      <c r="A52" s="12">
        <f>关联周频数据月频化!A51</f>
        <v>42582</v>
      </c>
      <c r="B52" s="7">
        <f>关联周频数据月频化!B51</f>
        <v>0.2</v>
      </c>
      <c r="C52" s="14">
        <f>关联周频数据月频化!T51</f>
        <v>-0.37404700108385569</v>
      </c>
      <c r="D52" s="7">
        <f>关联周频数据月频化!C51</f>
        <v>-1.7</v>
      </c>
      <c r="E52" s="14">
        <f t="shared" si="0"/>
        <v>-2.3039944777306687</v>
      </c>
      <c r="F52" s="15">
        <f t="shared" si="1"/>
        <v>0.60399447773066872</v>
      </c>
      <c r="J52" s="1" t="e">
        <v>#N/A</v>
      </c>
    </row>
    <row r="53" spans="1:10" x14ac:dyDescent="0.3">
      <c r="A53" s="12">
        <f>关联周频数据月频化!A52</f>
        <v>42613</v>
      </c>
      <c r="B53" s="7">
        <f>关联周频数据月频化!B52</f>
        <v>0.2</v>
      </c>
      <c r="C53" s="14">
        <f>关联周频数据月频化!T52</f>
        <v>0.34491644611230199</v>
      </c>
      <c r="D53" s="7">
        <f>关联周频数据月频化!C52</f>
        <v>-0.8</v>
      </c>
      <c r="E53" s="14">
        <f t="shared" si="0"/>
        <v>-0.5839109817046193</v>
      </c>
      <c r="F53" s="15">
        <f t="shared" si="1"/>
        <v>-0.21608901829538074</v>
      </c>
      <c r="J53" s="1" t="e">
        <v>#N/A</v>
      </c>
    </row>
    <row r="54" spans="1:10" x14ac:dyDescent="0.3">
      <c r="A54" s="12">
        <f>关联周频数据月频化!A53</f>
        <v>42643</v>
      </c>
      <c r="B54" s="7">
        <f>关联周频数据月频化!B53</f>
        <v>0.5</v>
      </c>
      <c r="C54" s="14">
        <f>关联周频数据月频化!T53</f>
        <v>0.30051073376995641</v>
      </c>
      <c r="D54" s="7">
        <f>关联周频数据月频化!C53</f>
        <v>0.1</v>
      </c>
      <c r="E54" s="14">
        <f t="shared" si="0"/>
        <v>-0.10079805629624161</v>
      </c>
      <c r="F54" s="15">
        <f t="shared" si="1"/>
        <v>0.20079805629624162</v>
      </c>
      <c r="J54" s="1" t="e">
        <v>#N/A</v>
      </c>
    </row>
    <row r="55" spans="1:10" x14ac:dyDescent="0.3">
      <c r="A55" s="12">
        <f>关联周频数据月频化!A54</f>
        <v>42674</v>
      </c>
      <c r="B55" s="7">
        <f>关联周频数据月频化!B54</f>
        <v>0.7</v>
      </c>
      <c r="C55" s="14">
        <f>关联周频数据月频化!T54</f>
        <v>0.77343590179685995</v>
      </c>
      <c r="D55" s="7">
        <f>关联周频数据月频化!C54</f>
        <v>1.2</v>
      </c>
      <c r="E55" s="14">
        <f t="shared" si="0"/>
        <v>1.2793266442757414</v>
      </c>
      <c r="F55" s="15">
        <f t="shared" si="1"/>
        <v>-7.9326644275741431E-2</v>
      </c>
      <c r="J55" s="1" t="e">
        <v>#N/A</v>
      </c>
    </row>
    <row r="56" spans="1:10" x14ac:dyDescent="0.3">
      <c r="A56" s="12">
        <f>关联周频数据月频化!A55</f>
        <v>42704</v>
      </c>
      <c r="B56" s="7">
        <f>关联周频数据月频化!B55</f>
        <v>1.5</v>
      </c>
      <c r="C56" s="14">
        <f>关联周频数据月频化!T55</f>
        <v>0.94460065646214808</v>
      </c>
      <c r="D56" s="7">
        <f>关联周频数据月频化!C55</f>
        <v>3.3</v>
      </c>
      <c r="E56" s="14">
        <f t="shared" si="0"/>
        <v>2.6692822757183023</v>
      </c>
      <c r="F56" s="15">
        <f t="shared" si="1"/>
        <v>0.63071772428169748</v>
      </c>
      <c r="J56" s="1" t="e">
        <v>#N/A</v>
      </c>
    </row>
    <row r="57" spans="1:10" x14ac:dyDescent="0.3">
      <c r="A57" s="12">
        <f>关联周频数据月频化!A56</f>
        <v>42735</v>
      </c>
      <c r="B57" s="7">
        <f>关联周频数据月频化!B56</f>
        <v>1.6</v>
      </c>
      <c r="C57" s="14">
        <f>关联周频数据月频化!T56</f>
        <v>1.7310633196108698</v>
      </c>
      <c r="D57" s="7">
        <f>关联周频数据月频化!C56</f>
        <v>5.5</v>
      </c>
      <c r="E57" s="14">
        <f t="shared" si="0"/>
        <v>5.7225235504607639</v>
      </c>
      <c r="F57" s="15">
        <f t="shared" si="1"/>
        <v>-0.22252355046076389</v>
      </c>
      <c r="J57" s="1" t="e">
        <v>#N/A</v>
      </c>
    </row>
    <row r="58" spans="1:10" x14ac:dyDescent="0.3">
      <c r="A58" s="12">
        <f>关联周频数据月频化!A57</f>
        <v>42766</v>
      </c>
      <c r="B58" s="7">
        <f>关联周频数据月频化!B57</f>
        <v>0.8</v>
      </c>
      <c r="C58" s="14">
        <f>关联周频数据月频化!T57</f>
        <v>1.6652731799023277</v>
      </c>
      <c r="D58" s="7">
        <f>关联周频数据月频化!C57</f>
        <v>6.9</v>
      </c>
      <c r="E58" s="14">
        <f t="shared" si="0"/>
        <v>7.7958424168813565</v>
      </c>
      <c r="F58" s="15">
        <f t="shared" si="1"/>
        <v>-0.89584241688135613</v>
      </c>
      <c r="J58" s="1" t="e">
        <v>#N/A</v>
      </c>
    </row>
    <row r="59" spans="1:10" x14ac:dyDescent="0.3">
      <c r="A59" s="12">
        <f>关联周频数据月频化!A58</f>
        <v>42794</v>
      </c>
      <c r="B59" s="7">
        <f>关联周频数据月频化!B58</f>
        <v>0.6</v>
      </c>
      <c r="C59" s="14">
        <f>关联周频数据月频化!T58</f>
        <v>0.44711815688887802</v>
      </c>
      <c r="D59" s="7">
        <f>关联周频数据月频化!C58</f>
        <v>7.8</v>
      </c>
      <c r="E59" s="14">
        <f t="shared" si="0"/>
        <v>7.7010725272960769</v>
      </c>
      <c r="F59" s="15">
        <f t="shared" si="1"/>
        <v>9.8927472703922881E-2</v>
      </c>
      <c r="J59" s="1" t="e">
        <v>#N/A</v>
      </c>
    </row>
    <row r="60" spans="1:10" x14ac:dyDescent="0.3">
      <c r="A60" s="12">
        <f>关联周频数据月频化!A59</f>
        <v>42825</v>
      </c>
      <c r="B60" s="7">
        <f>关联周频数据月频化!B59</f>
        <v>0.3</v>
      </c>
      <c r="C60" s="14">
        <f>关联周频数据月频化!T59</f>
        <v>0.4807219511436836</v>
      </c>
      <c r="D60" s="7">
        <f>关联周频数据月频化!C59</f>
        <v>7.6</v>
      </c>
      <c r="E60" s="14">
        <f t="shared" si="0"/>
        <v>7.7793216550576147</v>
      </c>
      <c r="F60" s="15">
        <f t="shared" si="1"/>
        <v>-0.1793216550576151</v>
      </c>
      <c r="J60" s="1" t="e">
        <v>#N/A</v>
      </c>
    </row>
    <row r="61" spans="1:10" x14ac:dyDescent="0.3">
      <c r="A61" s="12">
        <f>关联周频数据月频化!A60</f>
        <v>42855</v>
      </c>
      <c r="B61" s="7">
        <f>关联周频数据月频化!B60</f>
        <v>-0.4</v>
      </c>
      <c r="C61" s="14">
        <f>关联周频数据月频化!T60</f>
        <v>0.37221596866612039</v>
      </c>
      <c r="D61" s="7">
        <f>关联周频数据月频化!C60</f>
        <v>6.4</v>
      </c>
      <c r="E61" s="14">
        <f t="shared" si="0"/>
        <v>7.2497560896571684</v>
      </c>
      <c r="F61" s="15">
        <f t="shared" si="1"/>
        <v>-0.84975608965716809</v>
      </c>
      <c r="J61" s="1" t="e">
        <v>#N/A</v>
      </c>
    </row>
    <row r="62" spans="1:10" x14ac:dyDescent="0.3">
      <c r="A62" s="12">
        <f>关联周频数据月频化!A61</f>
        <v>42886</v>
      </c>
      <c r="B62" s="7">
        <f>关联周频数据月频化!B61</f>
        <v>-0.3</v>
      </c>
      <c r="C62" s="14">
        <f>关联周频数据月频化!T61</f>
        <v>-0.55532940606282966</v>
      </c>
      <c r="D62" s="7">
        <f>关联周频数据月频化!C61</f>
        <v>5.5</v>
      </c>
      <c r="E62" s="14">
        <f t="shared" si="0"/>
        <v>5.2827159322877293</v>
      </c>
      <c r="F62" s="15">
        <f t="shared" si="1"/>
        <v>0.21728406771227071</v>
      </c>
      <c r="J62" s="1" t="e">
        <v>#N/A</v>
      </c>
    </row>
    <row r="63" spans="1:10" x14ac:dyDescent="0.3">
      <c r="A63" s="12">
        <f>关联周频数据月频化!A62</f>
        <v>42916</v>
      </c>
      <c r="B63" s="7">
        <f>关联周频数据月频化!B62</f>
        <v>-0.2</v>
      </c>
      <c r="C63" s="14">
        <f>关联周频数据月频化!T62</f>
        <v>-0.21373227158767028</v>
      </c>
      <c r="D63" s="7">
        <f>关联周频数据月频化!C62</f>
        <v>5.5</v>
      </c>
      <c r="E63" s="14">
        <f t="shared" si="0"/>
        <v>5.4854834203156315</v>
      </c>
      <c r="F63" s="15">
        <f t="shared" si="1"/>
        <v>1.451657968436848E-2</v>
      </c>
      <c r="J63" s="1" t="e">
        <v>#N/A</v>
      </c>
    </row>
    <row r="64" spans="1:10" x14ac:dyDescent="0.3">
      <c r="A64" s="12">
        <f>关联周频数据月频化!A63</f>
        <v>42947</v>
      </c>
      <c r="B64" s="7">
        <f>关联周频数据月频化!B63</f>
        <v>0.2</v>
      </c>
      <c r="C64" s="14">
        <f>关联周频数据月频化!T63</f>
        <v>-0.18984639317135193</v>
      </c>
      <c r="D64" s="7">
        <f>关联周频数据月频化!C63</f>
        <v>5.5</v>
      </c>
      <c r="E64" s="14">
        <f t="shared" si="0"/>
        <v>5.0895329892257593</v>
      </c>
      <c r="F64" s="15">
        <f t="shared" si="1"/>
        <v>0.41046701077424075</v>
      </c>
      <c r="J64" s="1" t="e">
        <v>#N/A</v>
      </c>
    </row>
    <row r="65" spans="1:10" x14ac:dyDescent="0.3">
      <c r="A65" s="12">
        <f>关联周频数据月频化!A64</f>
        <v>42978</v>
      </c>
      <c r="B65" s="7">
        <f>关联周频数据月频化!B64</f>
        <v>0.9</v>
      </c>
      <c r="C65" s="14">
        <f>关联周频数据月频化!T64</f>
        <v>0.19379330793961808</v>
      </c>
      <c r="D65" s="7">
        <f>关联周频数据月频化!C64</f>
        <v>6.3</v>
      </c>
      <c r="E65" s="14">
        <f t="shared" si="0"/>
        <v>5.4934650098565925</v>
      </c>
      <c r="F65" s="15">
        <f t="shared" si="1"/>
        <v>0.80653499014340735</v>
      </c>
      <c r="J65" s="1" t="e">
        <v>#N/A</v>
      </c>
    </row>
    <row r="66" spans="1:10" x14ac:dyDescent="0.3">
      <c r="A66" s="12">
        <f>关联周频数据月频化!A65</f>
        <v>43008</v>
      </c>
      <c r="B66" s="7">
        <f>关联周频数据月频化!B65</f>
        <v>1</v>
      </c>
      <c r="C66" s="14">
        <f>关联周频数据月频化!T65</f>
        <v>1.0909119600587982</v>
      </c>
      <c r="D66" s="7">
        <f>关联周频数据月频化!C65</f>
        <v>6.9</v>
      </c>
      <c r="E66" s="14">
        <f t="shared" ref="E66:E97" si="2">(1+D65/100)*(1+C66/100)/(1+B54/100)*100-100</f>
        <v>6.9250143418333181</v>
      </c>
      <c r="F66" s="15">
        <f t="shared" ref="F66:F97" si="3">D66-E66</f>
        <v>-2.5014341833317744E-2</v>
      </c>
      <c r="J66" s="1" t="e">
        <v>#N/A</v>
      </c>
    </row>
    <row r="67" spans="1:10" x14ac:dyDescent="0.3">
      <c r="A67" s="12">
        <f>关联周频数据月频化!A66</f>
        <v>43039</v>
      </c>
      <c r="B67" s="7">
        <f>关联周频数据月频化!B66</f>
        <v>0.7</v>
      </c>
      <c r="C67" s="14">
        <f>关联周频数据月频化!T66</f>
        <v>1.0895754000433633</v>
      </c>
      <c r="D67" s="7">
        <f>关联周频数据月频化!C66</f>
        <v>6.9</v>
      </c>
      <c r="E67" s="14">
        <f t="shared" si="2"/>
        <v>7.3135611744253879</v>
      </c>
      <c r="F67" s="15">
        <f t="shared" si="3"/>
        <v>-0.41356117442538753</v>
      </c>
      <c r="J67" s="1" t="e">
        <v>#N/A</v>
      </c>
    </row>
    <row r="68" spans="1:10" x14ac:dyDescent="0.3">
      <c r="A68" s="12">
        <f>关联周频数据月频化!A67</f>
        <v>43069</v>
      </c>
      <c r="B68" s="7">
        <f>关联周频数据月频化!B67</f>
        <v>0.5</v>
      </c>
      <c r="C68" s="14">
        <f>关联周频数据月频化!T67</f>
        <v>0.59457773547816217</v>
      </c>
      <c r="D68" s="7">
        <f>关联周频数据月频化!C67</f>
        <v>5.8</v>
      </c>
      <c r="E68" s="14">
        <f t="shared" si="2"/>
        <v>5.9464074869223253</v>
      </c>
      <c r="F68" s="15">
        <f t="shared" si="3"/>
        <v>-0.14640748692232552</v>
      </c>
      <c r="J68" s="1" t="e">
        <v>#N/A</v>
      </c>
    </row>
    <row r="69" spans="1:10" x14ac:dyDescent="0.3">
      <c r="A69" s="12">
        <f>关联周频数据月频化!A68</f>
        <v>43100</v>
      </c>
      <c r="B69" s="7">
        <f>关联周频数据月频化!B68</f>
        <v>0.8</v>
      </c>
      <c r="C69" s="14">
        <f>关联周频数据月频化!T68</f>
        <v>0.48032629075850031</v>
      </c>
      <c r="D69" s="7">
        <f>关联周频数据月频化!C68</f>
        <v>4.9000000000000004</v>
      </c>
      <c r="E69" s="14">
        <f t="shared" si="2"/>
        <v>4.6340405665575588</v>
      </c>
      <c r="F69" s="15">
        <f t="shared" si="3"/>
        <v>0.26595943344244155</v>
      </c>
      <c r="J69" s="1" t="e">
        <v>#N/A</v>
      </c>
    </row>
    <row r="70" spans="1:10" x14ac:dyDescent="0.3">
      <c r="A70" s="12">
        <f>关联周频数据月频化!A69</f>
        <v>43131</v>
      </c>
      <c r="B70" s="7">
        <f>关联周频数据月频化!B69</f>
        <v>0.3</v>
      </c>
      <c r="C70" s="14">
        <f>关联周频数据月频化!T69</f>
        <v>0.79183609563006707</v>
      </c>
      <c r="D70" s="7">
        <f>关联周频数据月频化!C69</f>
        <v>4.3</v>
      </c>
      <c r="E70" s="14">
        <f t="shared" si="2"/>
        <v>4.8915040320594727</v>
      </c>
      <c r="F70" s="15">
        <f t="shared" si="3"/>
        <v>-0.59150403205947288</v>
      </c>
      <c r="J70" s="1" t="e">
        <v>#N/A</v>
      </c>
    </row>
    <row r="71" spans="1:10" x14ac:dyDescent="0.3">
      <c r="A71" s="12">
        <f>关联周频数据月频化!A70</f>
        <v>43159</v>
      </c>
      <c r="B71" s="7">
        <f>关联周频数据月频化!B70</f>
        <v>-0.1</v>
      </c>
      <c r="C71" s="14">
        <f>关联周频数据月频化!T70</f>
        <v>-0.17158305707455096</v>
      </c>
      <c r="D71" s="7">
        <f>关联周频数据月频化!C70</f>
        <v>3.7</v>
      </c>
      <c r="E71" s="14">
        <f t="shared" si="2"/>
        <v>3.5000386396334449</v>
      </c>
      <c r="F71" s="15">
        <f t="shared" si="3"/>
        <v>0.19996136036655532</v>
      </c>
      <c r="J71" s="1" t="e">
        <v>#N/A</v>
      </c>
    </row>
    <row r="72" spans="1:10" x14ac:dyDescent="0.3">
      <c r="A72" s="12">
        <f>关联周频数据月频化!A71</f>
        <v>43190</v>
      </c>
      <c r="B72" s="7">
        <f>关联周频数据月频化!B71</f>
        <v>-0.2</v>
      </c>
      <c r="C72" s="14">
        <f>关联周频数据月频化!T71</f>
        <v>-0.20560708935965613</v>
      </c>
      <c r="D72" s="7">
        <f>关联周频数据月频化!C71</f>
        <v>3.1</v>
      </c>
      <c r="E72" s="14">
        <f t="shared" si="2"/>
        <v>3.1772536872722128</v>
      </c>
      <c r="F72" s="15">
        <f t="shared" si="3"/>
        <v>-7.7253687272212712E-2</v>
      </c>
      <c r="J72" s="1" t="e">
        <v>#N/A</v>
      </c>
    </row>
    <row r="73" spans="1:10" x14ac:dyDescent="0.3">
      <c r="A73" s="12">
        <f>关联周频数据月频化!A72</f>
        <v>43220</v>
      </c>
      <c r="B73" s="7">
        <f>关联周频数据月频化!B72</f>
        <v>-0.2</v>
      </c>
      <c r="C73" s="14">
        <f>关联周频数据月频化!T72</f>
        <v>-0.42284920447379454</v>
      </c>
      <c r="D73" s="7">
        <f>关联周频数据月频化!C72</f>
        <v>3.4</v>
      </c>
      <c r="E73" s="14">
        <f t="shared" si="2"/>
        <v>3.0763478616340478</v>
      </c>
      <c r="F73" s="15">
        <f t="shared" si="3"/>
        <v>0.32365213836595208</v>
      </c>
      <c r="J73" s="1" t="e">
        <v>#N/A</v>
      </c>
    </row>
    <row r="74" spans="1:10" x14ac:dyDescent="0.3">
      <c r="A74" s="12">
        <f>关联周频数据月频化!A73</f>
        <v>43251</v>
      </c>
      <c r="B74" s="7">
        <f>关联周频数据月频化!B73</f>
        <v>0.4</v>
      </c>
      <c r="C74" s="14">
        <f>关联周频数据月频化!T73</f>
        <v>-0.11745204184634031</v>
      </c>
      <c r="D74" s="7">
        <f>关联周频数据月频化!C73</f>
        <v>4.0999999999999996</v>
      </c>
      <c r="E74" s="14">
        <f t="shared" si="2"/>
        <v>3.5893225564000772</v>
      </c>
      <c r="F74" s="15">
        <f t="shared" si="3"/>
        <v>0.5106774435999224</v>
      </c>
      <c r="J74" s="1" t="e">
        <v>#N/A</v>
      </c>
    </row>
    <row r="75" spans="1:10" x14ac:dyDescent="0.3">
      <c r="A75" s="12">
        <f>关联周频数据月频化!A74</f>
        <v>43281</v>
      </c>
      <c r="B75" s="7">
        <f>关联周频数据月频化!B74</f>
        <v>0.3</v>
      </c>
      <c r="C75" s="14">
        <f>关联周频数据月频化!T74</f>
        <v>0.64948700903399825</v>
      </c>
      <c r="D75" s="7">
        <f>关联周频数据月频化!C74</f>
        <v>4.7</v>
      </c>
      <c r="E75" s="14">
        <f t="shared" si="2"/>
        <v>4.9860881527098257</v>
      </c>
      <c r="F75" s="15">
        <f t="shared" si="3"/>
        <v>-0.28608815270982557</v>
      </c>
      <c r="J75" s="1" t="e">
        <v>#N/A</v>
      </c>
    </row>
    <row r="76" spans="1:10" x14ac:dyDescent="0.3">
      <c r="A76" s="12">
        <f>关联周频数据月频化!A75</f>
        <v>43312</v>
      </c>
      <c r="B76" s="7">
        <f>关联周频数据月频化!B75</f>
        <v>0.1</v>
      </c>
      <c r="C76" s="14">
        <f>关联周频数据月频化!T75</f>
        <v>0.2185693976030508</v>
      </c>
      <c r="D76" s="7">
        <f>关联周频数据月频化!C75</f>
        <v>4.5999999999999996</v>
      </c>
      <c r="E76" s="14">
        <f t="shared" si="2"/>
        <v>4.7194033525852319</v>
      </c>
      <c r="F76" s="15">
        <f t="shared" si="3"/>
        <v>-0.11940335258523227</v>
      </c>
      <c r="J76" s="1" t="e">
        <v>#N/A</v>
      </c>
    </row>
    <row r="77" spans="1:10" x14ac:dyDescent="0.3">
      <c r="A77" s="12">
        <f>关联周频数据月频化!A76</f>
        <v>43343</v>
      </c>
      <c r="B77" s="7">
        <f>关联周频数据月频化!B76</f>
        <v>0.4</v>
      </c>
      <c r="C77" s="14">
        <f>关联周频数据月频化!T76</f>
        <v>-4.0496557231554486E-2</v>
      </c>
      <c r="D77" s="7">
        <f>关联周频数据月频化!C76</f>
        <v>4.0999999999999996</v>
      </c>
      <c r="E77" s="14">
        <f t="shared" si="2"/>
        <v>3.6250154619779948</v>
      </c>
      <c r="F77" s="15">
        <f t="shared" si="3"/>
        <v>0.4749845380220048</v>
      </c>
      <c r="J77" s="1" t="e">
        <v>#N/A</v>
      </c>
    </row>
    <row r="78" spans="1:10" x14ac:dyDescent="0.3">
      <c r="A78" s="12">
        <f>关联周频数据月频化!A77</f>
        <v>43373</v>
      </c>
      <c r="B78" s="7">
        <f>关联周频数据月频化!B77</f>
        <v>0.6</v>
      </c>
      <c r="C78" s="14">
        <f>关联周频数据月频化!T77</f>
        <v>0.71751083674928084</v>
      </c>
      <c r="D78" s="7">
        <f>关联周频数据月频化!C77</f>
        <v>3.6</v>
      </c>
      <c r="E78" s="14">
        <f t="shared" si="2"/>
        <v>3.8088403772831754</v>
      </c>
      <c r="F78" s="15">
        <f t="shared" si="3"/>
        <v>-0.20884037728317528</v>
      </c>
      <c r="J78" s="1" t="e">
        <v>#N/A</v>
      </c>
    </row>
    <row r="79" spans="1:10" x14ac:dyDescent="0.3">
      <c r="A79" s="12">
        <f>关联周频数据月频化!A78</f>
        <v>43404</v>
      </c>
      <c r="B79" s="7">
        <f>关联周频数据月频化!B78</f>
        <v>0.4</v>
      </c>
      <c r="C79" s="14">
        <f>关联周频数据月频化!T78</f>
        <v>0.79484829457205652</v>
      </c>
      <c r="D79" s="7">
        <f>关联周频数据月频化!C78</f>
        <v>3.3</v>
      </c>
      <c r="E79" s="14">
        <f t="shared" si="2"/>
        <v>3.697579774753379</v>
      </c>
      <c r="F79" s="15">
        <f t="shared" si="3"/>
        <v>-0.39757977475337913</v>
      </c>
      <c r="J79" s="1" t="e">
        <v>#N/A</v>
      </c>
    </row>
    <row r="80" spans="1:10" x14ac:dyDescent="0.3">
      <c r="A80" s="12">
        <f>关联周频数据月频化!A79</f>
        <v>43434</v>
      </c>
      <c r="B80" s="7">
        <f>关联周频数据月频化!B79</f>
        <v>-0.2</v>
      </c>
      <c r="C80" s="14">
        <f>关联周频数据月频化!T79</f>
        <v>0.35292056503025077</v>
      </c>
      <c r="D80" s="7">
        <f>关联周频数据月频化!C79</f>
        <v>2.7</v>
      </c>
      <c r="E80" s="14">
        <f t="shared" si="2"/>
        <v>3.1488228295285978</v>
      </c>
      <c r="F80" s="15">
        <f t="shared" si="3"/>
        <v>-0.44882282952859764</v>
      </c>
      <c r="J80" s="1" t="e">
        <v>#N/A</v>
      </c>
    </row>
    <row r="81" spans="1:10" x14ac:dyDescent="0.3">
      <c r="A81" s="12">
        <f>关联周频数据月频化!A80</f>
        <v>43465</v>
      </c>
      <c r="B81" s="7">
        <f>关联周频数据月频化!B80</f>
        <v>-1</v>
      </c>
      <c r="C81" s="14">
        <f>关联周频数据月频化!T80</f>
        <v>-0.66229150050235153</v>
      </c>
      <c r="D81" s="7">
        <f>关联周频数据月频化!C80</f>
        <v>0.9</v>
      </c>
      <c r="E81" s="14">
        <f t="shared" si="2"/>
        <v>1.2101454652619879</v>
      </c>
      <c r="F81" s="15">
        <f t="shared" si="3"/>
        <v>-0.31014546526198783</v>
      </c>
      <c r="J81" s="1" t="e">
        <v>#N/A</v>
      </c>
    </row>
    <row r="82" spans="1:10" x14ac:dyDescent="0.3">
      <c r="A82" s="12">
        <f>关联周频数据月频化!A81</f>
        <v>43496</v>
      </c>
      <c r="B82" s="7">
        <f>关联周频数据月频化!B81</f>
        <v>-0.6</v>
      </c>
      <c r="C82" s="14">
        <f>关联周频数据月频化!T81</f>
        <v>-1.3868754772434728</v>
      </c>
      <c r="D82" s="7">
        <f>关联周频数据月频化!C81</f>
        <v>0.1</v>
      </c>
      <c r="E82" s="14">
        <f t="shared" si="2"/>
        <v>-0.79696645716717285</v>
      </c>
      <c r="F82" s="15">
        <f t="shared" si="3"/>
        <v>0.89696645716717283</v>
      </c>
      <c r="J82" s="1" t="e">
        <v>#N/A</v>
      </c>
    </row>
    <row r="83" spans="1:10" x14ac:dyDescent="0.3">
      <c r="A83" s="12">
        <f>关联周频数据月频化!A82</f>
        <v>43524</v>
      </c>
      <c r="B83" s="7">
        <f>关联周频数据月频化!B82</f>
        <v>-0.1</v>
      </c>
      <c r="C83" s="14">
        <f>关联周频数据月频化!T82</f>
        <v>-0.70981983227500012</v>
      </c>
      <c r="D83" s="7">
        <f>关联周频数据月频化!C82</f>
        <v>0.1</v>
      </c>
      <c r="E83" s="14">
        <f t="shared" si="2"/>
        <v>-0.51104069280009412</v>
      </c>
      <c r="F83" s="15">
        <f t="shared" si="3"/>
        <v>0.6110406928000941</v>
      </c>
      <c r="J83" s="1" t="e">
        <v>#N/A</v>
      </c>
    </row>
    <row r="84" spans="1:10" x14ac:dyDescent="0.3">
      <c r="A84" s="12">
        <f>关联周频数据月频化!A83</f>
        <v>43555</v>
      </c>
      <c r="B84" s="7">
        <f>关联周频数据月频化!B83</f>
        <v>0.1</v>
      </c>
      <c r="C84" s="14">
        <f>关联周频数据月频化!T83</f>
        <v>4.3847328992061771E-3</v>
      </c>
      <c r="D84" s="7">
        <f>关联周频数据月频化!C83</f>
        <v>0.4</v>
      </c>
      <c r="E84" s="14">
        <f t="shared" si="2"/>
        <v>0.30499911586383632</v>
      </c>
      <c r="F84" s="15">
        <f t="shared" si="3"/>
        <v>9.5000884136163699E-2</v>
      </c>
      <c r="J84" s="1" t="e">
        <v>#N/A</v>
      </c>
    </row>
    <row r="85" spans="1:10" x14ac:dyDescent="0.3">
      <c r="A85" s="12">
        <f>关联周频数据月频化!A84</f>
        <v>43585</v>
      </c>
      <c r="B85" s="7">
        <f>关联周频数据月频化!B84</f>
        <v>0.3</v>
      </c>
      <c r="C85" s="14">
        <f>关联周频数据月频化!T84</f>
        <v>0.30624075074043239</v>
      </c>
      <c r="D85" s="7">
        <f>关联周频数据月频化!C84</f>
        <v>0.9</v>
      </c>
      <c r="E85" s="14">
        <f t="shared" si="2"/>
        <v>0.90928428230803604</v>
      </c>
      <c r="F85" s="15">
        <f t="shared" si="3"/>
        <v>-9.2842823080360182E-3</v>
      </c>
      <c r="J85" s="1" t="e">
        <v>#N/A</v>
      </c>
    </row>
    <row r="86" spans="1:10" x14ac:dyDescent="0.3">
      <c r="A86" s="12">
        <f>关联周频数据月频化!A85</f>
        <v>43616</v>
      </c>
      <c r="B86" s="7">
        <f>关联周频数据月频化!B85</f>
        <v>0.2</v>
      </c>
      <c r="C86" s="14">
        <f>关联周频数据月频化!T85</f>
        <v>0.24690696151878319</v>
      </c>
      <c r="D86" s="7">
        <f>关联周频数据月频化!C85</f>
        <v>0.6</v>
      </c>
      <c r="E86" s="14">
        <f t="shared" si="2"/>
        <v>0.74614454598848567</v>
      </c>
      <c r="F86" s="15">
        <f t="shared" si="3"/>
        <v>-0.1461445459884857</v>
      </c>
      <c r="J86" s="1" t="e">
        <v>#N/A</v>
      </c>
    </row>
    <row r="87" spans="1:10" x14ac:dyDescent="0.3">
      <c r="A87" s="12">
        <f>关联周频数据月频化!A86</f>
        <v>43646</v>
      </c>
      <c r="B87" s="7">
        <f>关联周频数据月频化!B86</f>
        <v>-0.3</v>
      </c>
      <c r="C87" s="14">
        <f>关联周频数据月频化!T86</f>
        <v>0.17022514819288104</v>
      </c>
      <c r="D87" s="7">
        <f>关联周频数据月频化!C86</f>
        <v>0</v>
      </c>
      <c r="E87" s="14">
        <f t="shared" si="2"/>
        <v>0.46983698811769159</v>
      </c>
      <c r="F87" s="15">
        <f t="shared" si="3"/>
        <v>-0.46983698811769159</v>
      </c>
      <c r="J87" s="1" t="e">
        <v>#N/A</v>
      </c>
    </row>
    <row r="88" spans="1:10" x14ac:dyDescent="0.3">
      <c r="A88" s="12">
        <f>关联周频数据月频化!A87</f>
        <v>43677</v>
      </c>
      <c r="B88" s="7">
        <f>关联周频数据月频化!B87</f>
        <v>-0.2</v>
      </c>
      <c r="C88" s="14">
        <f>关联周频数据月频化!T87</f>
        <v>-0.47319764574496376</v>
      </c>
      <c r="D88" s="7">
        <f>关联周频数据月频化!C87</f>
        <v>-0.3</v>
      </c>
      <c r="E88" s="14">
        <f t="shared" si="2"/>
        <v>-0.5726250207242316</v>
      </c>
      <c r="F88" s="15">
        <f t="shared" si="3"/>
        <v>0.27262502072423161</v>
      </c>
      <c r="J88" s="1" t="e">
        <v>#N/A</v>
      </c>
    </row>
    <row r="89" spans="1:10" x14ac:dyDescent="0.3">
      <c r="A89" s="12">
        <f>关联周频数据月频化!A88</f>
        <v>43708</v>
      </c>
      <c r="B89" s="7">
        <f>关联周频数据月频化!B88</f>
        <v>-0.1</v>
      </c>
      <c r="C89" s="14">
        <f>关联周频数据月频化!T88</f>
        <v>-3.9710638265086189E-3</v>
      </c>
      <c r="D89" s="7">
        <f>关联周频数据月频化!C88</f>
        <v>-0.8</v>
      </c>
      <c r="E89" s="14">
        <f t="shared" si="2"/>
        <v>-0.70115453250501503</v>
      </c>
      <c r="F89" s="15">
        <f t="shared" si="3"/>
        <v>-9.8845467494985018E-2</v>
      </c>
      <c r="J89" s="1" t="e">
        <v>#N/A</v>
      </c>
    </row>
    <row r="90" spans="1:10" x14ac:dyDescent="0.3">
      <c r="A90" s="12">
        <f>关联周频数据月频化!A89</f>
        <v>43738</v>
      </c>
      <c r="B90" s="7">
        <f>关联周频数据月频化!B89</f>
        <v>0.1</v>
      </c>
      <c r="C90" s="14">
        <f>关联周频数据月频化!T89</f>
        <v>-0.23598943275090484</v>
      </c>
      <c r="D90" s="7">
        <f>关联周频数据月频化!C89</f>
        <v>-1.2</v>
      </c>
      <c r="E90" s="14">
        <f t="shared" si="2"/>
        <v>-1.624355384979026</v>
      </c>
      <c r="F90" s="15">
        <f t="shared" si="3"/>
        <v>0.42435538497902603</v>
      </c>
      <c r="J90" s="1" t="e">
        <v>#N/A</v>
      </c>
    </row>
    <row r="91" spans="1:10" x14ac:dyDescent="0.3">
      <c r="A91" s="12">
        <f>关联周频数据月频化!A90</f>
        <v>43769</v>
      </c>
      <c r="B91" s="7">
        <f>关联周频数据月频化!B90</f>
        <v>0.1</v>
      </c>
      <c r="C91" s="14">
        <f>关联周频数据月频化!T90</f>
        <v>0.22828329688744164</v>
      </c>
      <c r="D91" s="7">
        <f>关联周频数据月频化!C90</f>
        <v>-1.6</v>
      </c>
      <c r="E91" s="14">
        <f t="shared" si="2"/>
        <v>-1.368980181947407</v>
      </c>
      <c r="F91" s="15">
        <f t="shared" si="3"/>
        <v>-0.23101981805259308</v>
      </c>
      <c r="J91" s="1" t="e">
        <v>#N/A</v>
      </c>
    </row>
    <row r="92" spans="1:10" x14ac:dyDescent="0.3">
      <c r="A92" s="12">
        <f>关联周频数据月频化!A91</f>
        <v>43799</v>
      </c>
      <c r="B92" s="7">
        <f>关联周频数据月频化!B91</f>
        <v>-0.1</v>
      </c>
      <c r="C92" s="14">
        <f>关联周频数据月频化!T91</f>
        <v>-3.3950011504105107E-2</v>
      </c>
      <c r="D92" s="7">
        <f>关联周频数据月频化!C91</f>
        <v>-1.4</v>
      </c>
      <c r="E92" s="14">
        <f t="shared" si="2"/>
        <v>-1.4362793700601628</v>
      </c>
      <c r="F92" s="15">
        <f t="shared" si="3"/>
        <v>3.6279370060162908E-2</v>
      </c>
      <c r="J92" s="1" t="e">
        <v>#N/A</v>
      </c>
    </row>
    <row r="93" spans="1:10" x14ac:dyDescent="0.3">
      <c r="A93" s="12">
        <f>关联周频数据月频化!A92</f>
        <v>43830</v>
      </c>
      <c r="B93" s="7">
        <f>关联周频数据月频化!B92</f>
        <v>0</v>
      </c>
      <c r="C93" s="14">
        <f>关联周频数据月频化!T92</f>
        <v>-0.22264767716298312</v>
      </c>
      <c r="D93" s="7">
        <f>关联周频数据月频化!C92</f>
        <v>-0.5</v>
      </c>
      <c r="E93" s="14">
        <f t="shared" si="2"/>
        <v>-0.625788494628992</v>
      </c>
      <c r="F93" s="15">
        <f t="shared" si="3"/>
        <v>0.125788494628992</v>
      </c>
      <c r="J93" s="1" t="e">
        <v>#N/A</v>
      </c>
    </row>
    <row r="94" spans="1:10" x14ac:dyDescent="0.3">
      <c r="A94" s="12">
        <f>关联周频数据月频化!A93</f>
        <v>43861</v>
      </c>
      <c r="B94" s="7">
        <f>关联周频数据月频化!B93</f>
        <v>0</v>
      </c>
      <c r="C94" s="14">
        <f>关联周频数据月频化!T93</f>
        <v>5.1197973989043008E-2</v>
      </c>
      <c r="D94" s="7">
        <f>关联周频数据月频化!C93</f>
        <v>0.1</v>
      </c>
      <c r="E94" s="14">
        <f t="shared" si="2"/>
        <v>0.15185310273551522</v>
      </c>
      <c r="F94" s="15">
        <f t="shared" si="3"/>
        <v>-5.1853102735515216E-2</v>
      </c>
      <c r="J94" s="1" t="e">
        <v>#N/A</v>
      </c>
    </row>
    <row r="95" spans="1:10" x14ac:dyDescent="0.3">
      <c r="A95" s="12">
        <f>关联周频数据月频化!A94</f>
        <v>43890</v>
      </c>
      <c r="B95" s="7">
        <f>关联周频数据月频化!B94</f>
        <v>-0.5</v>
      </c>
      <c r="C95" s="14">
        <f>关联周频数据月频化!T94</f>
        <v>0.1103130926125509</v>
      </c>
      <c r="D95" s="7">
        <f>关联周频数据月频化!C94</f>
        <v>-0.4</v>
      </c>
      <c r="E95" s="14">
        <f t="shared" si="2"/>
        <v>0.3107341398450103</v>
      </c>
      <c r="F95" s="15">
        <f t="shared" si="3"/>
        <v>-0.71073413984501033</v>
      </c>
      <c r="J95" s="1" t="e">
        <v>#N/A</v>
      </c>
    </row>
    <row r="96" spans="1:10" x14ac:dyDescent="0.3">
      <c r="A96" s="12">
        <f>关联周频数据月频化!A95</f>
        <v>43921</v>
      </c>
      <c r="B96" s="7">
        <f>关联周频数据月频化!B95</f>
        <v>-1</v>
      </c>
      <c r="C96" s="14">
        <f>关联周频数据月频化!T95</f>
        <v>-0.61683859187880141</v>
      </c>
      <c r="D96" s="7">
        <f>关联周频数据月频化!C95</f>
        <v>-1.5</v>
      </c>
      <c r="E96" s="14">
        <f t="shared" si="2"/>
        <v>-1.1132579795317383</v>
      </c>
      <c r="F96" s="15">
        <f t="shared" si="3"/>
        <v>-0.38674202046826167</v>
      </c>
      <c r="J96" s="1" t="e">
        <v>#N/A</v>
      </c>
    </row>
    <row r="97" spans="1:10" x14ac:dyDescent="0.3">
      <c r="A97" s="12">
        <f>关联周频数据月频化!A96</f>
        <v>43951</v>
      </c>
      <c r="B97" s="7">
        <f>关联周频数据月频化!B96</f>
        <v>-1.3</v>
      </c>
      <c r="C97" s="14">
        <f>关联周频数据月频化!T96</f>
        <v>-1.274153977750393</v>
      </c>
      <c r="D97" s="7">
        <f>关联周频数据月频化!C96</f>
        <v>-3.1</v>
      </c>
      <c r="E97" s="14">
        <f t="shared" si="2"/>
        <v>-3.0459039562154828</v>
      </c>
      <c r="F97" s="15">
        <f t="shared" si="3"/>
        <v>-5.4096043784517267E-2</v>
      </c>
      <c r="J97" s="1" t="e">
        <v>#N/A</v>
      </c>
    </row>
    <row r="98" spans="1:10" x14ac:dyDescent="0.3">
      <c r="A98" s="12">
        <f>关联周频数据月频化!A97</f>
        <v>43982</v>
      </c>
      <c r="B98" s="7">
        <f>关联周频数据月频化!B97</f>
        <v>-0.4</v>
      </c>
      <c r="C98" s="14">
        <f>关联周频数据月频化!T97</f>
        <v>-1.5309689371156423</v>
      </c>
      <c r="D98" s="7">
        <f>关联周频数据月频化!C97</f>
        <v>-3.7</v>
      </c>
      <c r="E98" s="14">
        <f t="shared" ref="E98:E129" si="4">(1+D97/100)*(1+C98/100)/(1+B86/100)*100-100</f>
        <v>-4.7739609781088319</v>
      </c>
      <c r="F98" s="15">
        <f t="shared" ref="F98:F129" si="5">D98-E98</f>
        <v>1.0739609781088317</v>
      </c>
      <c r="J98" s="1" t="e">
        <v>#N/A</v>
      </c>
    </row>
    <row r="99" spans="1:10" x14ac:dyDescent="0.3">
      <c r="A99" s="12">
        <f>关联周频数据月频化!A98</f>
        <v>44012</v>
      </c>
      <c r="B99" s="7">
        <f>关联周频数据月频化!B98</f>
        <v>0.4</v>
      </c>
      <c r="C99" s="14">
        <f>关联周频数据月频化!T98</f>
        <v>-1.7405155028447843E-2</v>
      </c>
      <c r="D99" s="7">
        <f>关联周频数据月频化!C98</f>
        <v>-3</v>
      </c>
      <c r="E99" s="14">
        <f t="shared" si="4"/>
        <v>-3.427042291165904</v>
      </c>
      <c r="F99" s="15">
        <f t="shared" si="5"/>
        <v>0.42704229116590398</v>
      </c>
      <c r="J99" s="1" t="e">
        <v>#N/A</v>
      </c>
    </row>
    <row r="100" spans="1:10" x14ac:dyDescent="0.3">
      <c r="A100" s="12">
        <f>关联周频数据月频化!A99</f>
        <v>44043</v>
      </c>
      <c r="B100" s="7">
        <f>关联周频数据月频化!B99</f>
        <v>0.4</v>
      </c>
      <c r="C100" s="14">
        <f>关联周频数据月频化!T99</f>
        <v>0.67539249161371639</v>
      </c>
      <c r="D100" s="7">
        <f>关联周频数据月频化!C99</f>
        <v>-2.4</v>
      </c>
      <c r="E100" s="14">
        <f t="shared" si="4"/>
        <v>-2.1491676183714219</v>
      </c>
      <c r="F100" s="15">
        <f t="shared" si="5"/>
        <v>-0.25083238162857802</v>
      </c>
      <c r="J100" s="1" t="e">
        <v>#N/A</v>
      </c>
    </row>
    <row r="101" spans="1:10" x14ac:dyDescent="0.3">
      <c r="A101" s="12">
        <f>关联周频数据月频化!A100</f>
        <v>44074</v>
      </c>
      <c r="B101" s="7">
        <f>关联周频数据月频化!B100</f>
        <v>0.3</v>
      </c>
      <c r="C101" s="14">
        <f>关联周频数据月频化!T100</f>
        <v>0.44358391771216066</v>
      </c>
      <c r="D101" s="7">
        <f>关联周频数据月频化!C100</f>
        <v>-2</v>
      </c>
      <c r="E101" s="14">
        <f t="shared" si="4"/>
        <v>-1.868931027340281</v>
      </c>
      <c r="F101" s="15">
        <f t="shared" si="5"/>
        <v>-0.13106897265971895</v>
      </c>
      <c r="J101" s="1" t="e">
        <v>#N/A</v>
      </c>
    </row>
    <row r="102" spans="1:10" x14ac:dyDescent="0.3">
      <c r="A102" s="12">
        <f>关联周频数据月频化!A101</f>
        <v>44104</v>
      </c>
      <c r="B102" s="7">
        <f>关联周频数据月频化!B101</f>
        <v>0.1</v>
      </c>
      <c r="C102" s="14">
        <f>关联周频数据月频化!T101</f>
        <v>0.37569787407562927</v>
      </c>
      <c r="D102" s="7">
        <f>关联周频数据月频化!C101</f>
        <v>-2.1</v>
      </c>
      <c r="E102" s="14">
        <f t="shared" si="4"/>
        <v>-1.7300859974084659</v>
      </c>
      <c r="F102" s="15">
        <f t="shared" si="5"/>
        <v>-0.36991400259153417</v>
      </c>
      <c r="J102" s="1" t="e">
        <v>#N/A</v>
      </c>
    </row>
    <row r="103" spans="1:10" x14ac:dyDescent="0.3">
      <c r="A103" s="12">
        <f>关联周频数据月频化!A102</f>
        <v>44135</v>
      </c>
      <c r="B103" s="7">
        <f>关联周频数据月频化!B102</f>
        <v>0</v>
      </c>
      <c r="C103" s="14">
        <f>关联周频数据月频化!T102</f>
        <v>0.23141781913840348</v>
      </c>
      <c r="D103" s="7">
        <f>关联周频数据月频化!C102</f>
        <v>-2.1</v>
      </c>
      <c r="E103" s="14">
        <f t="shared" si="4"/>
        <v>-1.9714704845789157</v>
      </c>
      <c r="F103" s="15">
        <f t="shared" si="5"/>
        <v>-0.12852951542108437</v>
      </c>
      <c r="J103" s="1" t="e">
        <v>#N/A</v>
      </c>
    </row>
    <row r="104" spans="1:10" x14ac:dyDescent="0.3">
      <c r="A104" s="12">
        <f>关联周频数据月频化!A103</f>
        <v>44165</v>
      </c>
      <c r="B104" s="7">
        <f>关联周频数据月频化!B103</f>
        <v>0.5</v>
      </c>
      <c r="C104" s="14">
        <f>关联周频数据月频化!T103</f>
        <v>4.3179349065082487E-2</v>
      </c>
      <c r="D104" s="7">
        <f>关联周频数据月频化!C103</f>
        <v>-1.5</v>
      </c>
      <c r="E104" s="14">
        <f t="shared" si="4"/>
        <v>-1.9596871043696495</v>
      </c>
      <c r="F104" s="15">
        <f t="shared" si="5"/>
        <v>0.45968710436964955</v>
      </c>
      <c r="J104" s="1" t="e">
        <v>#N/A</v>
      </c>
    </row>
    <row r="105" spans="1:10" x14ac:dyDescent="0.3">
      <c r="A105" s="12">
        <f>关联周频数据月频化!A104</f>
        <v>44196</v>
      </c>
      <c r="B105" s="7">
        <f>关联周频数据月频化!B104</f>
        <v>1.1000000000000001</v>
      </c>
      <c r="C105" s="14">
        <f>关联周频数据月频化!T104</f>
        <v>0.73041687224267149</v>
      </c>
      <c r="D105" s="7">
        <f>关联周频数据月频化!C104</f>
        <v>-0.4</v>
      </c>
      <c r="E105" s="14">
        <f t="shared" si="4"/>
        <v>-0.78053938084097751</v>
      </c>
      <c r="F105" s="15">
        <f t="shared" si="5"/>
        <v>0.38053938084097749</v>
      </c>
      <c r="J105" s="1" t="e">
        <v>#N/A</v>
      </c>
    </row>
    <row r="106" spans="1:10" x14ac:dyDescent="0.3">
      <c r="A106" s="12">
        <f>关联周频数据月频化!A105</f>
        <v>44227</v>
      </c>
      <c r="B106" s="7">
        <f>关联周频数据月频化!B105</f>
        <v>1</v>
      </c>
      <c r="C106" s="14">
        <f>关联周频数据月频化!T105</f>
        <v>1.2414562743766568</v>
      </c>
      <c r="D106" s="7">
        <f>关联周频数据月频化!C105</f>
        <v>0.3</v>
      </c>
      <c r="E106" s="14">
        <f t="shared" si="4"/>
        <v>0.83649044927915384</v>
      </c>
      <c r="F106" s="15">
        <f t="shared" si="5"/>
        <v>-0.53649044927915379</v>
      </c>
      <c r="J106" s="1" t="e">
        <v>#N/A</v>
      </c>
    </row>
    <row r="107" spans="1:10" x14ac:dyDescent="0.3">
      <c r="A107" s="12">
        <f>关联周频数据月频化!A106</f>
        <v>44255</v>
      </c>
      <c r="B107" s="7">
        <f>关联周频数据月频化!B106</f>
        <v>0.8</v>
      </c>
      <c r="C107" s="14">
        <f>关联周频数据月频化!T106</f>
        <v>0.64877964440151092</v>
      </c>
      <c r="D107" s="7">
        <f>关联周频数据月频化!C106</f>
        <v>1.7</v>
      </c>
      <c r="E107" s="14">
        <f t="shared" si="4"/>
        <v>1.4580160636529627</v>
      </c>
      <c r="F107" s="15">
        <f t="shared" si="5"/>
        <v>0.2419839363470373</v>
      </c>
      <c r="J107" s="1" t="e">
        <v>#N/A</v>
      </c>
    </row>
    <row r="108" spans="1:10" x14ac:dyDescent="0.3">
      <c r="A108" s="12">
        <f>关联周频数据月频化!A107</f>
        <v>44286</v>
      </c>
      <c r="B108" s="7">
        <f>关联周频数据月频化!B107</f>
        <v>1.6</v>
      </c>
      <c r="C108" s="14">
        <f>关联周频数据月频化!T107</f>
        <v>0.82143948106878717</v>
      </c>
      <c r="D108" s="7">
        <f>关联周频数据月频化!C107</f>
        <v>4.4000000000000004</v>
      </c>
      <c r="E108" s="14">
        <f t="shared" si="4"/>
        <v>3.5711151032797375</v>
      </c>
      <c r="F108" s="15">
        <f t="shared" si="5"/>
        <v>0.82888489672026289</v>
      </c>
      <c r="G108" s="50">
        <f>C108-B108</f>
        <v>-0.77856051893121292</v>
      </c>
      <c r="H108" s="50"/>
      <c r="J108" s="1" t="e">
        <v>#N/A</v>
      </c>
    </row>
    <row r="109" spans="1:10" x14ac:dyDescent="0.3">
      <c r="A109" s="12">
        <f>关联周频数据月频化!A108</f>
        <v>44316</v>
      </c>
      <c r="B109" s="7">
        <f>关联周频数据月频化!B108</f>
        <v>0.9</v>
      </c>
      <c r="C109" s="14">
        <f>关联周频数据月频化!T108</f>
        <v>1.5847748985610739</v>
      </c>
      <c r="D109" s="7">
        <f>关联周频数据月频化!C108</f>
        <v>6.8</v>
      </c>
      <c r="E109" s="14">
        <f t="shared" si="4"/>
        <v>7.4513728410311728</v>
      </c>
      <c r="F109" s="15">
        <f t="shared" si="5"/>
        <v>-0.65137284103117299</v>
      </c>
      <c r="G109" s="50">
        <f t="shared" ref="G109:G141" si="6">C109-B109</f>
        <v>0.68477489856107387</v>
      </c>
      <c r="H109" s="50"/>
      <c r="J109" s="1" t="e">
        <v>#N/A</v>
      </c>
    </row>
    <row r="110" spans="1:10" x14ac:dyDescent="0.3">
      <c r="A110" s="12">
        <f>关联周频数据月频化!A109</f>
        <v>44347</v>
      </c>
      <c r="B110" s="7">
        <f>关联周频数据月频化!B109</f>
        <v>1.6</v>
      </c>
      <c r="C110" s="14">
        <f>关联周频数据月频化!T109</f>
        <v>0.73690650199468277</v>
      </c>
      <c r="D110" s="7">
        <f>关联周频数据月频化!C109</f>
        <v>9</v>
      </c>
      <c r="E110" s="14">
        <f t="shared" si="4"/>
        <v>8.019092514187065</v>
      </c>
      <c r="F110" s="15">
        <f t="shared" si="5"/>
        <v>0.98090748581293496</v>
      </c>
      <c r="G110" s="50">
        <f t="shared" si="6"/>
        <v>-0.86309349800531732</v>
      </c>
      <c r="H110" s="50"/>
      <c r="J110" s="1" t="e">
        <v>#N/A</v>
      </c>
    </row>
    <row r="111" spans="1:10" x14ac:dyDescent="0.3">
      <c r="A111" s="12">
        <f>关联周频数据月频化!A110</f>
        <v>44377</v>
      </c>
      <c r="B111" s="7">
        <f>关联周频数据月频化!B110</f>
        <v>0.3</v>
      </c>
      <c r="C111" s="14">
        <f>关联周频数据月频化!T110</f>
        <v>1.5571783352994821</v>
      </c>
      <c r="D111" s="7">
        <f>关联周频数据月频化!C110</f>
        <v>8.8000000000000007</v>
      </c>
      <c r="E111" s="14">
        <f t="shared" si="4"/>
        <v>10.25629918872157</v>
      </c>
      <c r="F111" s="15">
        <f t="shared" si="5"/>
        <v>-1.4562991887215695</v>
      </c>
      <c r="G111" s="50">
        <f t="shared" si="6"/>
        <v>1.2571783352994821</v>
      </c>
      <c r="H111" s="50"/>
      <c r="J111" s="1" t="e">
        <v>#N/A</v>
      </c>
    </row>
    <row r="112" spans="1:10" x14ac:dyDescent="0.3">
      <c r="A112" s="12">
        <f>关联周频数据月频化!A111</f>
        <v>44408</v>
      </c>
      <c r="B112" s="7">
        <f>关联周频数据月频化!B111</f>
        <v>0.5</v>
      </c>
      <c r="C112" s="14">
        <f>关联周频数据月频化!T111</f>
        <v>1.235358808965307E-2</v>
      </c>
      <c r="D112" s="7">
        <f>关联周频数据月频化!C111</f>
        <v>9</v>
      </c>
      <c r="E112" s="14">
        <f t="shared" si="4"/>
        <v>8.3799210197625058</v>
      </c>
      <c r="F112" s="15">
        <f t="shared" si="5"/>
        <v>0.62007898023749419</v>
      </c>
      <c r="G112" s="50">
        <f t="shared" si="6"/>
        <v>-0.48764641191034691</v>
      </c>
      <c r="H112" s="50"/>
      <c r="J112" s="1" t="e">
        <v>#N/A</v>
      </c>
    </row>
    <row r="113" spans="1:10" x14ac:dyDescent="0.3">
      <c r="A113" s="12">
        <f>关联周频数据月频化!A112</f>
        <v>44439</v>
      </c>
      <c r="B113" s="7">
        <f>关联周频数据月频化!B112</f>
        <v>0.7</v>
      </c>
      <c r="C113" s="14">
        <f>关联周频数据月频化!T112</f>
        <v>0.51501873483699834</v>
      </c>
      <c r="D113" s="7">
        <f>关联周频数据月频化!C112</f>
        <v>9.5</v>
      </c>
      <c r="E113" s="14">
        <f t="shared" si="4"/>
        <v>9.2336694127341303</v>
      </c>
      <c r="F113" s="15">
        <f t="shared" si="5"/>
        <v>0.26633058726586967</v>
      </c>
      <c r="G113" s="50">
        <f t="shared" si="6"/>
        <v>-0.18498126516300162</v>
      </c>
      <c r="H113" s="50"/>
      <c r="J113" s="1" t="e">
        <v>#N/A</v>
      </c>
    </row>
    <row r="114" spans="1:10" x14ac:dyDescent="0.3">
      <c r="A114" s="12">
        <f>关联周频数据月频化!A113</f>
        <v>44469</v>
      </c>
      <c r="B114" s="7">
        <f>关联周频数据月频化!B113</f>
        <v>1.2</v>
      </c>
      <c r="C114" s="14">
        <f>关联周频数据月频化!T113</f>
        <v>0.41881967786320984</v>
      </c>
      <c r="D114" s="7">
        <f>关联周频数据月频化!C113</f>
        <v>10.7</v>
      </c>
      <c r="E114" s="14">
        <f t="shared" si="4"/>
        <v>9.8487587884717556</v>
      </c>
      <c r="F114" s="15">
        <f t="shared" si="5"/>
        <v>0.85124121152824372</v>
      </c>
      <c r="G114" s="50">
        <f t="shared" si="6"/>
        <v>-0.78118032213679012</v>
      </c>
      <c r="H114" s="50"/>
      <c r="J114" s="1" t="e">
        <v>#N/A</v>
      </c>
    </row>
    <row r="115" spans="1:10" x14ac:dyDescent="0.3">
      <c r="A115" s="12">
        <f>关联周频数据月频化!A114</f>
        <v>44500</v>
      </c>
      <c r="B115" s="7">
        <f>关联周频数据月频化!B114</f>
        <v>2.5</v>
      </c>
      <c r="C115" s="14">
        <f>关联周频数据月频化!T114</f>
        <v>1.1054543745186554</v>
      </c>
      <c r="D115" s="7">
        <f>关联周频数据月频化!C114</f>
        <v>13.5</v>
      </c>
      <c r="E115" s="14">
        <f t="shared" si="4"/>
        <v>11.923737992592137</v>
      </c>
      <c r="F115" s="15">
        <f t="shared" si="5"/>
        <v>1.5762620074078626</v>
      </c>
      <c r="G115" s="50">
        <f t="shared" si="6"/>
        <v>-1.3945456254813446</v>
      </c>
      <c r="H115" s="50"/>
      <c r="J115" s="1" t="e">
        <v>#N/A</v>
      </c>
    </row>
    <row r="116" spans="1:10" x14ac:dyDescent="0.3">
      <c r="A116" s="12">
        <f>关联周频数据月频化!A115</f>
        <v>44530</v>
      </c>
      <c r="B116" s="7">
        <f>关联周频数据月频化!B115</f>
        <v>0</v>
      </c>
      <c r="C116" s="14">
        <f>关联周频数据月频化!T115</f>
        <v>2.7673422637004199</v>
      </c>
      <c r="D116" s="7">
        <f>关联周频数据月频化!C115</f>
        <v>12.9</v>
      </c>
      <c r="E116" s="14">
        <f t="shared" si="4"/>
        <v>16.060630317711428</v>
      </c>
      <c r="F116" s="15">
        <f t="shared" si="5"/>
        <v>-3.1606303177114281</v>
      </c>
      <c r="G116" s="50">
        <f t="shared" si="6"/>
        <v>2.7673422637004199</v>
      </c>
      <c r="H116" s="50"/>
      <c r="J116" s="1" t="e">
        <v>#N/A</v>
      </c>
    </row>
    <row r="117" spans="1:10" x14ac:dyDescent="0.3">
      <c r="A117" s="12">
        <f>关联周频数据月频化!A116</f>
        <v>44561</v>
      </c>
      <c r="B117" s="7">
        <f>关联周频数据月频化!B116</f>
        <v>-1.2</v>
      </c>
      <c r="C117" s="14">
        <f>关联周频数据月频化!T116</f>
        <v>-0.9868125894137999</v>
      </c>
      <c r="D117" s="7">
        <f>关联周频数据月频化!C116</f>
        <v>10.3</v>
      </c>
      <c r="E117" s="14">
        <f t="shared" si="4"/>
        <v>10.569622736450881</v>
      </c>
      <c r="F117" s="15">
        <f t="shared" si="5"/>
        <v>-0.26962273645088075</v>
      </c>
      <c r="G117" s="50">
        <f t="shared" si="6"/>
        <v>0.21318741058620005</v>
      </c>
      <c r="H117" s="50"/>
      <c r="J117" s="1" t="e">
        <v>#N/A</v>
      </c>
    </row>
    <row r="118" spans="1:10" x14ac:dyDescent="0.3">
      <c r="A118" s="12">
        <f>关联周频数据月频化!A117</f>
        <v>44592</v>
      </c>
      <c r="B118" s="7">
        <f>关联周频数据月频化!B117</f>
        <v>-0.2</v>
      </c>
      <c r="C118" s="14">
        <f>关联周频数据月频化!T117</f>
        <v>-1.4560700773822599</v>
      </c>
      <c r="D118" s="7">
        <f>关联周频数据月频化!C117</f>
        <v>9.1</v>
      </c>
      <c r="E118" s="14">
        <f t="shared" si="4"/>
        <v>7.6177769352944154</v>
      </c>
      <c r="F118" s="15">
        <f t="shared" si="5"/>
        <v>1.4822230647055843</v>
      </c>
      <c r="G118" s="50">
        <f t="shared" si="6"/>
        <v>-1.25607007738226</v>
      </c>
      <c r="H118" s="50"/>
      <c r="J118" s="1" t="e">
        <v>#N/A</v>
      </c>
    </row>
    <row r="119" spans="1:10" x14ac:dyDescent="0.3">
      <c r="A119" s="12">
        <f>关联周频数据月频化!A118</f>
        <v>44620</v>
      </c>
      <c r="B119" s="7">
        <f>关联周频数据月频化!B118</f>
        <v>0.5</v>
      </c>
      <c r="C119" s="14">
        <f>关联周频数据月频化!T118</f>
        <v>7.7668402468031195E-2</v>
      </c>
      <c r="D119" s="7">
        <f>关联周频数据月频化!C118</f>
        <v>8.8000000000000007</v>
      </c>
      <c r="E119" s="14">
        <f t="shared" si="4"/>
        <v>8.3181907014807592</v>
      </c>
      <c r="F119" s="15">
        <f t="shared" si="5"/>
        <v>0.48180929851924148</v>
      </c>
      <c r="G119" s="50">
        <f t="shared" si="6"/>
        <v>-0.42233159753196881</v>
      </c>
      <c r="H119" s="50"/>
      <c r="J119" s="1" t="e">
        <v>#N/A</v>
      </c>
    </row>
    <row r="120" spans="1:10" x14ac:dyDescent="0.3">
      <c r="A120" s="12">
        <f>关联周频数据月频化!A119</f>
        <v>44651</v>
      </c>
      <c r="B120" s="7">
        <f>关联周频数据月频化!B119</f>
        <v>1.1000000000000001</v>
      </c>
      <c r="C120" s="14">
        <f>关联周频数据月频化!T119</f>
        <v>0.85543961582059913</v>
      </c>
      <c r="D120" s="7">
        <f>关联周频数据月频化!C119</f>
        <v>8.3000000000000007</v>
      </c>
      <c r="E120" s="14">
        <f t="shared" si="4"/>
        <v>8.002675494107109</v>
      </c>
      <c r="F120" s="15">
        <f t="shared" si="5"/>
        <v>0.29732450589289172</v>
      </c>
      <c r="G120" s="50">
        <f t="shared" si="6"/>
        <v>-0.24456038417940096</v>
      </c>
      <c r="H120" s="50"/>
      <c r="J120" s="1" t="e">
        <v>#N/A</v>
      </c>
    </row>
    <row r="121" spans="1:10" x14ac:dyDescent="0.3">
      <c r="A121" s="12">
        <f>关联周频数据月频化!A120</f>
        <v>44681</v>
      </c>
      <c r="B121" s="7">
        <f>关联周频数据月频化!B120</f>
        <v>0.6</v>
      </c>
      <c r="C121" s="14">
        <f>关联周频数据月频化!T120</f>
        <v>1.0829532449134216</v>
      </c>
      <c r="D121" s="7">
        <f>关联周频数据月频化!C120</f>
        <v>8</v>
      </c>
      <c r="E121" s="14">
        <f t="shared" si="4"/>
        <v>8.4963710250161029</v>
      </c>
      <c r="F121" s="15">
        <f t="shared" si="5"/>
        <v>-0.49637102501610286</v>
      </c>
      <c r="G121" s="50">
        <f t="shared" si="6"/>
        <v>0.48295324491342162</v>
      </c>
      <c r="H121" s="50"/>
      <c r="J121" s="1" t="e">
        <v>#N/A</v>
      </c>
    </row>
    <row r="122" spans="1:10" x14ac:dyDescent="0.3">
      <c r="A122" s="12">
        <f>关联周频数据月频化!A121</f>
        <v>44712</v>
      </c>
      <c r="B122" s="7">
        <f>关联周频数据月频化!B121</f>
        <v>0.1</v>
      </c>
      <c r="C122" s="14">
        <f>关联周频数据月频化!T121</f>
        <v>0.51988189862366829</v>
      </c>
      <c r="D122" s="7">
        <f>关联周频数据月频化!C121</f>
        <v>6.4</v>
      </c>
      <c r="E122" s="14">
        <f t="shared" si="4"/>
        <v>6.8518429631039055</v>
      </c>
      <c r="F122" s="15">
        <f t="shared" si="5"/>
        <v>-0.45184296310390515</v>
      </c>
      <c r="G122" s="50">
        <f t="shared" si="6"/>
        <v>0.41988189862366831</v>
      </c>
      <c r="H122" s="50"/>
      <c r="J122" s="1" t="e">
        <v>#N/A</v>
      </c>
    </row>
    <row r="123" spans="1:10" x14ac:dyDescent="0.3">
      <c r="A123" s="12">
        <f>关联周频数据月频化!A122</f>
        <v>44742</v>
      </c>
      <c r="B123" s="7">
        <f>关联周频数据月频化!B122</f>
        <v>0</v>
      </c>
      <c r="C123" s="14">
        <f>关联周频数据月频化!T122</f>
        <v>-8.7340827065100518E-2</v>
      </c>
      <c r="D123" s="7">
        <f>关联周频数据月频化!C122</f>
        <v>6.1</v>
      </c>
      <c r="E123" s="14">
        <f t="shared" si="4"/>
        <v>5.9891020538412221</v>
      </c>
      <c r="F123" s="15">
        <f t="shared" si="5"/>
        <v>0.11089794615877757</v>
      </c>
      <c r="G123" s="50">
        <f t="shared" si="6"/>
        <v>-8.7340827065100518E-2</v>
      </c>
      <c r="H123" s="50"/>
      <c r="J123" s="1" t="e">
        <v>#N/A</v>
      </c>
    </row>
    <row r="124" spans="1:10" x14ac:dyDescent="0.3">
      <c r="A124" s="12">
        <f>关联周频数据月频化!A123</f>
        <v>44773</v>
      </c>
      <c r="B124" s="7">
        <f>关联周频数据月频化!B123</f>
        <v>-1.3</v>
      </c>
      <c r="C124" s="14">
        <f>关联周频数据月频化!T123</f>
        <v>6.4204491891884638E-2</v>
      </c>
      <c r="D124" s="7">
        <f>关联周频数据月频化!C123</f>
        <v>4.2</v>
      </c>
      <c r="E124" s="14">
        <f t="shared" si="4"/>
        <v>5.6399213591017912</v>
      </c>
      <c r="F124" s="15">
        <f t="shared" si="5"/>
        <v>-1.439921359101791</v>
      </c>
      <c r="G124" s="50">
        <f t="shared" si="6"/>
        <v>1.3642044918918848</v>
      </c>
      <c r="H124" s="50"/>
      <c r="J124" s="1" t="e">
        <v>#N/A</v>
      </c>
    </row>
    <row r="125" spans="1:10" x14ac:dyDescent="0.3">
      <c r="A125" s="12">
        <f>关联周频数据月频化!A124</f>
        <v>44804</v>
      </c>
      <c r="B125" s="7">
        <f>关联周频数据月频化!B124</f>
        <v>-1.2</v>
      </c>
      <c r="C125" s="14">
        <f>关联周频数据月频化!T124</f>
        <v>-1.6577675444114148</v>
      </c>
      <c r="D125" s="7">
        <f>关联周频数据月频化!C124</f>
        <v>2.2999999999999998</v>
      </c>
      <c r="E125" s="14">
        <f t="shared" si="4"/>
        <v>1.7602842291194918</v>
      </c>
      <c r="F125" s="15">
        <f t="shared" si="5"/>
        <v>0.53971577088050804</v>
      </c>
      <c r="G125" s="50">
        <f t="shared" si="6"/>
        <v>-0.45776754441141487</v>
      </c>
      <c r="H125" s="50"/>
      <c r="J125" s="1" t="e">
        <v>#N/A</v>
      </c>
    </row>
    <row r="126" spans="1:10" x14ac:dyDescent="0.3">
      <c r="A126" s="12">
        <f>关联周频数据月频化!A125</f>
        <v>44834</v>
      </c>
      <c r="B126" s="7">
        <f>关联周频数据月频化!B125</f>
        <v>-0.1</v>
      </c>
      <c r="C126" s="14">
        <f>关联周频数据月频化!T125</f>
        <v>-0.98623304816854052</v>
      </c>
      <c r="D126" s="7">
        <f>关联周频数据月频化!C125</f>
        <v>0.9</v>
      </c>
      <c r="E126" s="14">
        <f t="shared" si="4"/>
        <v>9.0003549133982119E-2</v>
      </c>
      <c r="F126" s="15">
        <f t="shared" si="5"/>
        <v>0.8099964508660179</v>
      </c>
      <c r="G126" s="50">
        <f>C126-B126</f>
        <v>-0.88623304816854054</v>
      </c>
      <c r="H126" s="50"/>
      <c r="J126" s="1" t="e">
        <v>#N/A</v>
      </c>
    </row>
    <row r="127" spans="1:10" x14ac:dyDescent="0.3">
      <c r="A127" s="12">
        <f>关联周频数据月频化!A126</f>
        <v>44865</v>
      </c>
      <c r="B127" s="7">
        <f>关联周频数据月频化!B126</f>
        <v>0.2</v>
      </c>
      <c r="C127" s="14">
        <f>关联周频数据月频化!T126</f>
        <v>-1.8247179307360559E-2</v>
      </c>
      <c r="D127" s="7">
        <f>关联周频数据月频化!C126</f>
        <v>-1.3</v>
      </c>
      <c r="E127" s="14">
        <f t="shared" si="4"/>
        <v>-1.5789379550450064</v>
      </c>
      <c r="F127" s="15">
        <f t="shared" si="5"/>
        <v>0.2789379550450064</v>
      </c>
      <c r="G127" s="50">
        <f t="shared" si="6"/>
        <v>-0.21824717930736057</v>
      </c>
      <c r="H127" s="50"/>
      <c r="J127" s="1" t="e">
        <v>#N/A</v>
      </c>
    </row>
    <row r="128" spans="1:10" x14ac:dyDescent="0.3">
      <c r="A128" s="12">
        <f>关联周频数据月频化!A127</f>
        <v>44895</v>
      </c>
      <c r="B128" s="7">
        <f>关联周频数据月频化!B127</f>
        <v>0.1</v>
      </c>
      <c r="C128" s="14">
        <f>关联周频数据月频化!T127</f>
        <v>7.8246004706002639E-2</v>
      </c>
      <c r="D128" s="38">
        <f>关联周频数据月频化!C127</f>
        <v>-1.3</v>
      </c>
      <c r="E128" s="14">
        <f t="shared" si="4"/>
        <v>-1.2227711933551717</v>
      </c>
      <c r="F128" s="15">
        <f t="shared" si="5"/>
        <v>-7.7228806644828341E-2</v>
      </c>
      <c r="G128" s="50">
        <f t="shared" si="6"/>
        <v>-2.1753995293997366E-2</v>
      </c>
      <c r="H128" s="50"/>
      <c r="J128" s="1" t="e">
        <v>#N/A</v>
      </c>
    </row>
    <row r="129" spans="1:16" x14ac:dyDescent="0.3">
      <c r="A129" s="52">
        <f>关联周频数据月频化!A128</f>
        <v>44926</v>
      </c>
      <c r="B129" s="53">
        <f>关联周频数据月频化!B128</f>
        <v>-0.5</v>
      </c>
      <c r="C129" s="39">
        <f>关联周频数据月频化!T128</f>
        <v>-9.2212163180379308E-2</v>
      </c>
      <c r="D129" s="53">
        <f>关联周频数据月频化!C128</f>
        <v>-0.7</v>
      </c>
      <c r="E129" s="39">
        <f t="shared" si="4"/>
        <v>-0.19333340593018988</v>
      </c>
      <c r="F129" s="51">
        <f t="shared" si="5"/>
        <v>-0.50666659406981007</v>
      </c>
      <c r="G129" s="54">
        <f t="shared" si="6"/>
        <v>0.40778783681962072</v>
      </c>
      <c r="H129" s="54"/>
      <c r="J129" s="1" t="e">
        <v>#N/A</v>
      </c>
    </row>
    <row r="130" spans="1:16" x14ac:dyDescent="0.3">
      <c r="A130" s="52">
        <f>关联周频数据月频化!A129</f>
        <v>44957</v>
      </c>
      <c r="B130" s="53">
        <f>关联周频数据月频化!B129</f>
        <v>-0.4</v>
      </c>
      <c r="C130" s="39">
        <f>关联周频数据月频化!T129</f>
        <v>-0.41127546253481051</v>
      </c>
      <c r="D130" s="53">
        <f>关联周频数据月频化!C129</f>
        <v>-0.8</v>
      </c>
      <c r="E130" s="39">
        <f t="shared" ref="E130:E146" si="7">(1+D129/100)*(1+C130/100)/(1+B118/100)*100-100</f>
        <v>-0.91021696823354148</v>
      </c>
      <c r="F130" s="51">
        <f t="shared" ref="F130:F146" si="8">D130-E130</f>
        <v>0.11021696823354143</v>
      </c>
      <c r="G130" s="54">
        <f t="shared" si="6"/>
        <v>-1.1275462534810488E-2</v>
      </c>
      <c r="H130" s="54"/>
      <c r="J130" s="1" t="e">
        <v>#N/A</v>
      </c>
    </row>
    <row r="131" spans="1:16" x14ac:dyDescent="0.3">
      <c r="A131" s="12">
        <f>关联周频数据月频化!A130</f>
        <v>44985</v>
      </c>
      <c r="B131" s="7">
        <f>关联周频数据月频化!B130</f>
        <v>0</v>
      </c>
      <c r="C131" s="14">
        <f>关联周频数据月频化!T130</f>
        <v>-0.11567841701664464</v>
      </c>
      <c r="D131" s="7">
        <f>关联周频数据月频化!C130</f>
        <v>-1.4</v>
      </c>
      <c r="E131" s="14">
        <f t="shared" si="7"/>
        <v>-1.407714417592544</v>
      </c>
      <c r="F131" s="15">
        <f t="shared" si="8"/>
        <v>7.7144175925440983E-3</v>
      </c>
      <c r="G131" s="50">
        <f t="shared" si="6"/>
        <v>-0.11567841701664464</v>
      </c>
      <c r="H131" s="50"/>
      <c r="J131" s="1" t="e">
        <v>#N/A</v>
      </c>
    </row>
    <row r="132" spans="1:16" x14ac:dyDescent="0.3">
      <c r="A132" s="12">
        <f>关联周频数据月频化!A131</f>
        <v>45016</v>
      </c>
      <c r="B132" s="7">
        <f>关联周频数据月频化!B131</f>
        <v>0</v>
      </c>
      <c r="C132" s="14">
        <f>关联周频数据月频化!T131</f>
        <v>0.14476753479361659</v>
      </c>
      <c r="D132" s="57">
        <f>关联周频数据月频化!C131</f>
        <v>-2.5</v>
      </c>
      <c r="E132" s="14">
        <f t="shared" si="7"/>
        <v>-2.3316114843654674</v>
      </c>
      <c r="F132" s="15">
        <f t="shared" si="8"/>
        <v>-0.16838851563453261</v>
      </c>
      <c r="G132" s="50">
        <f t="shared" si="6"/>
        <v>0.14476753479361659</v>
      </c>
      <c r="H132" s="50"/>
      <c r="J132" s="1" t="e">
        <v>#N/A</v>
      </c>
    </row>
    <row r="133" spans="1:16" x14ac:dyDescent="0.3">
      <c r="A133" s="12">
        <f>关联周频数据月频化!A132</f>
        <v>45046</v>
      </c>
      <c r="B133" s="7">
        <f>关联周频数据月频化!B132</f>
        <v>-0.5</v>
      </c>
      <c r="C133" s="14">
        <f>关联周频数据月频化!T132</f>
        <v>8.5534879414766979E-2</v>
      </c>
      <c r="D133" s="7">
        <f>关联周频数据月频化!C132</f>
        <v>-3.6</v>
      </c>
      <c r="E133" s="14">
        <f t="shared" si="7"/>
        <v>-2.9986118216407789</v>
      </c>
      <c r="F133" s="15">
        <f t="shared" si="8"/>
        <v>-0.6013881783592212</v>
      </c>
      <c r="G133" s="50">
        <f t="shared" si="6"/>
        <v>0.58553487941476701</v>
      </c>
      <c r="H133" s="50"/>
      <c r="J133" s="1" t="e">
        <v>#N/A</v>
      </c>
    </row>
    <row r="134" spans="1:16" x14ac:dyDescent="0.3">
      <c r="A134" s="12">
        <f>关联周频数据月频化!A133</f>
        <v>45077</v>
      </c>
      <c r="B134" s="7">
        <f>关联周频数据月频化!B133</f>
        <v>-0.9</v>
      </c>
      <c r="C134" s="14">
        <f>关联周频数据月频化!T133</f>
        <v>-0.47167086542558517</v>
      </c>
      <c r="D134" s="7">
        <f>关联周频数据月频化!C133</f>
        <v>-4.5999999999999996</v>
      </c>
      <c r="E134" s="14">
        <f t="shared" si="7"/>
        <v>-4.1505401740961645</v>
      </c>
      <c r="F134" s="15">
        <f t="shared" si="8"/>
        <v>-0.44945982590383515</v>
      </c>
      <c r="G134" s="50">
        <f t="shared" si="6"/>
        <v>0.42832913457441485</v>
      </c>
      <c r="H134" s="50"/>
      <c r="J134" s="1" t="e">
        <v>#N/A</v>
      </c>
    </row>
    <row r="135" spans="1:16" x14ac:dyDescent="0.3">
      <c r="A135" s="12">
        <f>关联周频数据月频化!A134</f>
        <v>45107</v>
      </c>
      <c r="B135" s="7">
        <f>关联周频数据月频化!B134</f>
        <v>-0.8</v>
      </c>
      <c r="C135" s="14">
        <f>关联周频数据月频化!T134</f>
        <v>-0.86607331159329626</v>
      </c>
      <c r="D135" s="7">
        <f>关联周频数据月频化!C134</f>
        <v>-5.4</v>
      </c>
      <c r="E135" s="14">
        <f t="shared" si="7"/>
        <v>-5.4262339392600012</v>
      </c>
      <c r="F135" s="15">
        <f t="shared" si="8"/>
        <v>2.6233939260000838E-2</v>
      </c>
      <c r="G135" s="50">
        <f t="shared" si="6"/>
        <v>-6.6073311593296213E-2</v>
      </c>
      <c r="H135" s="50"/>
      <c r="J135" s="1" t="e">
        <v>#N/A</v>
      </c>
    </row>
    <row r="136" spans="1:16" x14ac:dyDescent="0.3">
      <c r="A136" s="12">
        <f>关联周频数据月频化!A135</f>
        <v>45138</v>
      </c>
      <c r="B136" s="7">
        <f>关联周频数据月频化!B135</f>
        <v>-0.2</v>
      </c>
      <c r="C136" s="14">
        <f>关联周频数据月频化!T135</f>
        <v>-0.64368284554087218</v>
      </c>
      <c r="D136" s="7">
        <f>关联周频数据月频化!C135</f>
        <v>-4.4000000000000004</v>
      </c>
      <c r="E136" s="14">
        <f t="shared" si="7"/>
        <v>-4.7709462734363512</v>
      </c>
      <c r="F136" s="15">
        <f t="shared" si="8"/>
        <v>0.37094627343635089</v>
      </c>
      <c r="G136" s="50">
        <f t="shared" si="6"/>
        <v>-0.44368284554087217</v>
      </c>
      <c r="H136" s="50"/>
      <c r="J136" s="1" t="e">
        <v>#N/A</v>
      </c>
    </row>
    <row r="137" spans="1:16" x14ac:dyDescent="0.3">
      <c r="A137" s="12">
        <f>关联周频数据月频化!A136</f>
        <v>45169</v>
      </c>
      <c r="B137" s="7">
        <f>关联周频数据月频化!B136</f>
        <v>0.2</v>
      </c>
      <c r="C137" s="14">
        <f>关联周频数据月频化!T136</f>
        <v>6.4938064343157603E-2</v>
      </c>
      <c r="D137" s="7">
        <f>关联周频数据月频化!C136</f>
        <v>-3</v>
      </c>
      <c r="E137" s="14">
        <f t="shared" si="7"/>
        <v>-3.1760315895626974</v>
      </c>
      <c r="F137" s="15">
        <f t="shared" si="8"/>
        <v>0.17603158956269738</v>
      </c>
      <c r="G137" s="50">
        <f t="shared" si="6"/>
        <v>-0.13506193565684241</v>
      </c>
      <c r="H137" s="50"/>
      <c r="J137" s="1" t="e">
        <v>#N/A</v>
      </c>
    </row>
    <row r="138" spans="1:16" x14ac:dyDescent="0.3">
      <c r="A138" s="12">
        <f>关联周频数据月频化!A137</f>
        <v>45199</v>
      </c>
      <c r="B138" s="311">
        <f>关联周频数据月频化!B137</f>
        <v>0.4</v>
      </c>
      <c r="C138" s="312">
        <f>关联周频数据月频化!T137</f>
        <v>0.48411345629459202</v>
      </c>
      <c r="D138" s="311">
        <f>关联周频数据月频化!C137</f>
        <v>-2.5</v>
      </c>
      <c r="E138" s="14">
        <f t="shared" si="7"/>
        <v>-2.4328427901844236</v>
      </c>
      <c r="F138" s="15">
        <f t="shared" si="8"/>
        <v>-6.715720981557638E-2</v>
      </c>
      <c r="G138" s="50">
        <f t="shared" si="6"/>
        <v>8.4113456294591993E-2</v>
      </c>
      <c r="H138" s="50"/>
      <c r="J138" s="1" t="e">
        <v>#N/A</v>
      </c>
    </row>
    <row r="139" spans="1:16" x14ac:dyDescent="0.3">
      <c r="A139" s="12">
        <f>关联周频数据月频化!A138</f>
        <v>45230</v>
      </c>
      <c r="B139" s="311">
        <f>关联周频数据月频化!B138</f>
        <v>0</v>
      </c>
      <c r="C139" s="312">
        <f>关联周频数据月频化!T138</f>
        <v>0.60849429143511868</v>
      </c>
      <c r="D139" s="311">
        <f>关联周频数据月频化!C138</f>
        <v>-2.6</v>
      </c>
      <c r="E139" s="14">
        <f t="shared" si="7"/>
        <v>-2.1025130397712104</v>
      </c>
      <c r="F139" s="15">
        <f t="shared" si="8"/>
        <v>-0.49748696022878969</v>
      </c>
      <c r="G139" s="50">
        <f t="shared" si="6"/>
        <v>0.60849429143511868</v>
      </c>
      <c r="H139" s="50"/>
      <c r="J139" s="1" t="e">
        <v>#N/A</v>
      </c>
    </row>
    <row r="140" spans="1:16" x14ac:dyDescent="0.3">
      <c r="A140" s="12">
        <f>关联周频数据月频化!A139</f>
        <v>45260</v>
      </c>
      <c r="B140" s="7">
        <f>关联周频数据月频化!B139</f>
        <v>-0.3</v>
      </c>
      <c r="C140" s="14">
        <f>关联周频数据月频化!T139</f>
        <v>4.815228961299442E-2</v>
      </c>
      <c r="D140" s="7">
        <f>关联周频数据月频化!C139</f>
        <v>-3</v>
      </c>
      <c r="E140" s="14">
        <f t="shared" si="7"/>
        <v>-2.6504492206962311</v>
      </c>
      <c r="F140" s="15">
        <f t="shared" si="8"/>
        <v>-0.34955077930376888</v>
      </c>
      <c r="G140" s="50">
        <f t="shared" si="6"/>
        <v>0.34815228961299438</v>
      </c>
      <c r="H140" s="50"/>
      <c r="J140" s="1" t="e">
        <v>#N/A</v>
      </c>
    </row>
    <row r="141" spans="1:16" x14ac:dyDescent="0.3">
      <c r="A141" s="12">
        <f>关联周频数据月频化!A140</f>
        <v>45291</v>
      </c>
      <c r="B141" s="7">
        <f>关联周频数据月频化!B140</f>
        <v>-0.3</v>
      </c>
      <c r="C141" s="14">
        <f>关联周频数据月频化!T140</f>
        <v>-0.11033450755848651</v>
      </c>
      <c r="D141" s="7">
        <f>关联周频数据月频化!C140</f>
        <v>-2.7</v>
      </c>
      <c r="E141" s="14">
        <f t="shared" si="7"/>
        <v>-2.6201250978208321</v>
      </c>
      <c r="F141" s="15">
        <f t="shared" si="8"/>
        <v>-7.9874902179168039E-2</v>
      </c>
      <c r="G141" s="50">
        <f t="shared" si="6"/>
        <v>0.18966549244151348</v>
      </c>
      <c r="H141" s="50"/>
      <c r="J141" s="1" t="e">
        <v>#N/A</v>
      </c>
    </row>
    <row r="142" spans="1:16" x14ac:dyDescent="0.3">
      <c r="A142" s="349">
        <f>关联周频数据月频化!A141</f>
        <v>45322</v>
      </c>
      <c r="B142" s="350">
        <f>关联周频数据月频化!B141</f>
        <v>-0.2</v>
      </c>
      <c r="C142" s="351">
        <f>关联周频数据月频化!T141</f>
        <v>-0.28005398261067849</v>
      </c>
      <c r="D142" s="352">
        <f>关联周频数据月频化!C141</f>
        <v>-2.5</v>
      </c>
      <c r="E142" s="248">
        <f t="shared" si="7"/>
        <v>-2.5828238203616394</v>
      </c>
      <c r="F142" s="251">
        <f t="shared" si="8"/>
        <v>8.2823820361639378E-2</v>
      </c>
      <c r="G142" s="252">
        <f>C142-B142</f>
        <v>-8.0053982610678476E-2</v>
      </c>
      <c r="H142" s="252"/>
      <c r="I142" s="247"/>
      <c r="J142" s="249">
        <f>D142</f>
        <v>-2.5</v>
      </c>
      <c r="K142" s="247"/>
      <c r="L142" s="247"/>
      <c r="M142" s="249">
        <f>J142</f>
        <v>-2.5</v>
      </c>
      <c r="N142" s="249"/>
      <c r="O142" s="247"/>
      <c r="P142" s="249">
        <f>D142</f>
        <v>-2.5</v>
      </c>
    </row>
    <row r="143" spans="1:16" x14ac:dyDescent="0.3">
      <c r="A143" s="246">
        <f>关联周频数据月频化!A142</f>
        <v>45351</v>
      </c>
      <c r="B143" s="249">
        <f>关联周频数据月频化!B142</f>
        <v>-0.2</v>
      </c>
      <c r="C143" s="248">
        <f>关联周频数据月频化!T142-0.15</f>
        <v>-0.28248256657146842</v>
      </c>
      <c r="D143" s="7">
        <f>关联周频数据月频化!C142</f>
        <v>-2.7</v>
      </c>
      <c r="E143" s="248">
        <f t="shared" si="7"/>
        <v>-2.7754205024071865</v>
      </c>
      <c r="F143" s="251">
        <f t="shared" si="8"/>
        <v>7.5420502407186341E-2</v>
      </c>
      <c r="G143" s="252">
        <f>C143-B143</f>
        <v>-8.2482566571468408E-2</v>
      </c>
      <c r="H143" s="252"/>
      <c r="I143" s="247"/>
      <c r="J143" s="249">
        <f t="shared" ref="J143:J146" si="9">D143</f>
        <v>-2.7</v>
      </c>
      <c r="K143" s="247"/>
      <c r="L143" s="247"/>
      <c r="M143" s="249">
        <f t="shared" ref="M143:M146" si="10">J143</f>
        <v>-2.7</v>
      </c>
      <c r="N143" s="249"/>
      <c r="O143" s="247"/>
      <c r="P143" s="249">
        <f t="shared" ref="P143:P146" si="11">D143</f>
        <v>-2.7</v>
      </c>
    </row>
    <row r="144" spans="1:16" x14ac:dyDescent="0.3">
      <c r="A144" s="246">
        <f>关联周频数据月频化!A143</f>
        <v>45382</v>
      </c>
      <c r="B144" s="249">
        <f>关联周频数据月频化!B143</f>
        <v>-0.1</v>
      </c>
      <c r="C144" s="248">
        <f>关联周频数据月频化!T143+0.1</f>
        <v>0.11800615766448831</v>
      </c>
      <c r="D144" s="7">
        <f>关联周频数据月频化!C143</f>
        <v>-2.8</v>
      </c>
      <c r="E144" s="248">
        <f t="shared" si="7"/>
        <v>-2.5851800085924594</v>
      </c>
      <c r="F144" s="251">
        <f t="shared" si="8"/>
        <v>-0.21481999140754038</v>
      </c>
      <c r="G144" s="252">
        <f>C144-B144</f>
        <v>0.21800615766448833</v>
      </c>
      <c r="H144" s="252"/>
      <c r="I144" s="247"/>
      <c r="J144" s="249">
        <f t="shared" si="9"/>
        <v>-2.8</v>
      </c>
      <c r="K144" s="247"/>
      <c r="L144" s="247"/>
      <c r="M144" s="249">
        <f t="shared" si="10"/>
        <v>-2.8</v>
      </c>
      <c r="N144" s="249"/>
      <c r="O144" s="248">
        <f>D144</f>
        <v>-2.8</v>
      </c>
      <c r="P144" s="249">
        <f t="shared" si="11"/>
        <v>-2.8</v>
      </c>
    </row>
    <row r="145" spans="1:24" x14ac:dyDescent="0.3">
      <c r="A145" s="246">
        <f>关联周频数据月频化!A144</f>
        <v>45412</v>
      </c>
      <c r="B145" s="249">
        <f>关联周频数据月频化!B144</f>
        <v>-0.2</v>
      </c>
      <c r="C145" s="248">
        <f>关联周频数据月频化!T144</f>
        <v>-0.15985155986792826</v>
      </c>
      <c r="D145" s="7">
        <f>关联周频数据月频化!C144</f>
        <v>-2.5</v>
      </c>
      <c r="E145" s="248">
        <f t="shared" si="7"/>
        <v>-2.4677142876297893</v>
      </c>
      <c r="F145" s="251">
        <f t="shared" si="8"/>
        <v>-3.2285712370210717E-2</v>
      </c>
      <c r="G145" s="252">
        <f>C145-B145</f>
        <v>4.014844013207175E-2</v>
      </c>
      <c r="H145" s="252"/>
      <c r="I145" s="247"/>
      <c r="J145" s="249">
        <f t="shared" si="9"/>
        <v>-2.5</v>
      </c>
      <c r="K145" s="247"/>
      <c r="L145" s="247"/>
      <c r="M145" s="249">
        <f t="shared" si="10"/>
        <v>-2.5</v>
      </c>
      <c r="N145" s="249"/>
      <c r="O145" s="248">
        <f t="shared" ref="O145:O146" si="12">D145</f>
        <v>-2.5</v>
      </c>
      <c r="P145" s="249">
        <f t="shared" si="11"/>
        <v>-2.5</v>
      </c>
    </row>
    <row r="146" spans="1:24" x14ac:dyDescent="0.3">
      <c r="A146" s="246">
        <f>关联周频数据月频化!A145</f>
        <v>45443</v>
      </c>
      <c r="B146" s="249">
        <f>关联周频数据月频化!B145</f>
        <v>0.2</v>
      </c>
      <c r="C146" s="248">
        <f>关联周频数据月频化!T145+0.1</f>
        <v>0.12927454692200346</v>
      </c>
      <c r="D146" s="7">
        <f>关联周频数据月频化!C145</f>
        <v>-1.4</v>
      </c>
      <c r="E146" s="248">
        <f t="shared" si="7"/>
        <v>-1.4873434074178107</v>
      </c>
      <c r="F146" s="251">
        <f t="shared" si="8"/>
        <v>8.734340741781077E-2</v>
      </c>
      <c r="G146" s="247"/>
      <c r="H146" s="247"/>
      <c r="I146" s="249">
        <f>D146</f>
        <v>-1.4</v>
      </c>
      <c r="J146" s="249">
        <f t="shared" si="9"/>
        <v>-1.4</v>
      </c>
      <c r="K146" s="247"/>
      <c r="L146" s="249">
        <f>D146</f>
        <v>-1.4</v>
      </c>
      <c r="M146" s="249">
        <f t="shared" si="10"/>
        <v>-1.4</v>
      </c>
      <c r="N146" s="249"/>
      <c r="O146" s="248">
        <f t="shared" si="12"/>
        <v>-1.4</v>
      </c>
      <c r="P146" s="249">
        <f t="shared" si="11"/>
        <v>-1.4</v>
      </c>
    </row>
    <row r="147" spans="1:24" x14ac:dyDescent="0.3">
      <c r="A147" s="52">
        <f>关联周频数据月频化!A146</f>
        <v>45473</v>
      </c>
      <c r="B147" s="53">
        <f>关联周频数据月频化!B146</f>
        <v>-0.2</v>
      </c>
      <c r="C147" s="39">
        <f>关联周频数据月频化!U146</f>
        <v>-6.2545518504905723E-2</v>
      </c>
      <c r="D147" s="7">
        <f>关联周频数据月频化!C146</f>
        <v>-0.8</v>
      </c>
      <c r="E147" s="39">
        <f>(1+D146/100)*(1+C147/100)/(1+B135/100)*100-100</f>
        <v>-0.66700592867525188</v>
      </c>
      <c r="F147" s="271" t="e">
        <v>#N/A</v>
      </c>
      <c r="G147" s="247"/>
      <c r="H147" s="271">
        <v>-0.1</v>
      </c>
      <c r="I147" s="53">
        <f>J147</f>
        <v>-0.70423387096775514</v>
      </c>
      <c r="J147" s="39">
        <f>(1+I146/100)*(1+H147/100)/(1+B135/100)*100-100</f>
        <v>-0.70423387096775514</v>
      </c>
      <c r="K147" s="39">
        <v>0</v>
      </c>
      <c r="L147" s="53">
        <f t="shared" ref="L147:L155" si="13">M147</f>
        <v>-0.60483870967742348</v>
      </c>
      <c r="M147" s="272">
        <f>(1+L146/100)*(1+K147/100)/(1+B135/100)*100-100</f>
        <v>-0.60483870967742348</v>
      </c>
      <c r="N147" s="39">
        <v>-3.033630623801753E-2</v>
      </c>
      <c r="O147" s="53">
        <f>P147</f>
        <v>-0.63499153019222376</v>
      </c>
      <c r="P147" s="39">
        <f>(1+O146/100)*(1+N147/100)/(1+B135/100)*100-100</f>
        <v>-0.63499153019222376</v>
      </c>
    </row>
    <row r="148" spans="1:24" s="245" customFormat="1" x14ac:dyDescent="0.3">
      <c r="A148" s="52">
        <f>关联周频数据月频化!A147</f>
        <v>45504</v>
      </c>
      <c r="B148" s="53">
        <f>关联周频数据月频化!B147</f>
        <v>-0.2</v>
      </c>
      <c r="C148" s="39">
        <f>关联周频数据月频化!W147</f>
        <v>-0.33080642502409596</v>
      </c>
      <c r="D148" s="7">
        <f>关联周频数据月频化!C147</f>
        <v>-0.8</v>
      </c>
      <c r="E148" s="39">
        <f>(1+D147/100)*(1+C148/100)/(1+B136/100)*100-100</f>
        <v>-0.930020013651216</v>
      </c>
      <c r="F148" s="271"/>
      <c r="G148" s="247"/>
      <c r="H148" s="271">
        <v>-0.1</v>
      </c>
      <c r="I148" s="53">
        <f t="shared" ref="I148:I155" si="14">J148</f>
        <v>-0.60473911532744751</v>
      </c>
      <c r="J148" s="39">
        <f>(1+I147/100)*(1+H148/100)/(1+B136/100)*100-100</f>
        <v>-0.60473911532744751</v>
      </c>
      <c r="K148" s="39">
        <v>0</v>
      </c>
      <c r="L148" s="53">
        <f t="shared" si="13"/>
        <v>-0.40565000969682785</v>
      </c>
      <c r="M148" s="272">
        <f t="shared" ref="M148:M155" si="15">(1+L147/100)*(1+K148/100)/(1+B136/100)*100-100</f>
        <v>-0.40565000969682785</v>
      </c>
      <c r="N148" s="39">
        <v>8.295597853764862E-2</v>
      </c>
      <c r="O148" s="53">
        <f t="shared" ref="O148:O152" si="16">P148</f>
        <v>-0.35326885279766884</v>
      </c>
      <c r="P148" s="39">
        <f>(1+O147/100)*(1+N148/100)/(1+B136/100)*100-100</f>
        <v>-0.35326885279766884</v>
      </c>
      <c r="Q148" s="1"/>
      <c r="R148" s="1"/>
      <c r="S148" s="1"/>
      <c r="T148" s="1"/>
      <c r="U148" s="1"/>
      <c r="V148" s="13"/>
      <c r="W148" s="244"/>
      <c r="X148" s="48"/>
    </row>
    <row r="149" spans="1:24" x14ac:dyDescent="0.3">
      <c r="A149" s="304">
        <f>关联周频数据月频化!A148</f>
        <v>45535</v>
      </c>
      <c r="B149" s="305">
        <f>关联周频数据月频化!B148</f>
        <v>-0.7</v>
      </c>
      <c r="C149" s="306">
        <f>关联周频数据月频化!W148</f>
        <v>-0.66668789338437584</v>
      </c>
      <c r="D149" s="7">
        <f>关联周频数据月频化!C148</f>
        <v>-1.8</v>
      </c>
      <c r="E149" s="306">
        <f>(1+D148/100)*(1+C149/100)/(1+B137/100)*100-100</f>
        <v>-1.6580383136100778</v>
      </c>
      <c r="F149" s="307"/>
      <c r="G149" s="247"/>
      <c r="H149" s="307">
        <v>-0.1</v>
      </c>
      <c r="I149" s="305">
        <f t="shared" si="14"/>
        <v>-0.9023297167785671</v>
      </c>
      <c r="J149" s="306">
        <f t="shared" ref="J149:J152" si="17">(1+I148/100)*(1+H149/100)/(1+B137/100)*100-100</f>
        <v>-0.9023297167785671</v>
      </c>
      <c r="K149" s="306">
        <v>0</v>
      </c>
      <c r="L149" s="305">
        <f t="shared" si="13"/>
        <v>-0.60444112744193035</v>
      </c>
      <c r="M149" s="308">
        <f t="shared" si="15"/>
        <v>-0.60444112744193035</v>
      </c>
      <c r="N149" s="306">
        <v>0.3335070169402517</v>
      </c>
      <c r="O149" s="305">
        <f t="shared" si="16"/>
        <v>-0.22049901424166762</v>
      </c>
      <c r="P149" s="306">
        <f t="shared" ref="P149:P152" si="18">(1+O148/100)*(1+N149/100)/(1+B137/100)*100-100</f>
        <v>-0.22049901424166762</v>
      </c>
    </row>
    <row r="150" spans="1:24" x14ac:dyDescent="0.3">
      <c r="A150" s="304">
        <f>关联周频数据月频化!A149</f>
        <v>45565</v>
      </c>
      <c r="B150" s="305">
        <f>关联周频数据月频化!B149</f>
        <v>-0.6</v>
      </c>
      <c r="C150" s="306">
        <f>关联周频数据月频化!W149</f>
        <v>-0.51503797446237454</v>
      </c>
      <c r="D150" s="7">
        <f>关联周频数据月频化!C149</f>
        <v>-2.8</v>
      </c>
      <c r="E150" s="306">
        <f t="shared" ref="E150:E152" si="19">(1+D149/100)*(1+C150/100)/(1+B138/100)*100-100</f>
        <v>-2.6949873415558301</v>
      </c>
      <c r="F150" s="307"/>
      <c r="G150" s="247"/>
      <c r="H150" s="307">
        <v>-0.1</v>
      </c>
      <c r="I150" s="305">
        <f t="shared" si="14"/>
        <v>-1.395844011017715</v>
      </c>
      <c r="J150" s="306">
        <f t="shared" si="17"/>
        <v>-1.395844011017715</v>
      </c>
      <c r="K150" s="306">
        <v>0</v>
      </c>
      <c r="L150" s="305">
        <f t="shared" si="13"/>
        <v>-1.0004393699620948</v>
      </c>
      <c r="M150" s="308">
        <f t="shared" si="15"/>
        <v>-1.0004393699620948</v>
      </c>
      <c r="N150" s="306">
        <v>0.317234842163854</v>
      </c>
      <c r="O150" s="305">
        <f t="shared" si="16"/>
        <v>-0.30275266113306998</v>
      </c>
      <c r="P150" s="306">
        <f t="shared" si="18"/>
        <v>-0.30275266113306998</v>
      </c>
    </row>
    <row r="151" spans="1:24" x14ac:dyDescent="0.3">
      <c r="A151" s="304">
        <f>关联周频数据月频化!A150</f>
        <v>45596</v>
      </c>
      <c r="B151" s="305">
        <f>关联周频数据月频化!B150</f>
        <v>-0.1</v>
      </c>
      <c r="C151" s="306">
        <f>关联周频数据月频化!W150</f>
        <v>0.19863993057621793</v>
      </c>
      <c r="D151" s="7">
        <f>关联周频数据月频化!C150</f>
        <v>-2.9</v>
      </c>
      <c r="E151" s="306">
        <f t="shared" si="19"/>
        <v>-2.6069219874799074</v>
      </c>
      <c r="F151" s="307"/>
      <c r="G151" s="247"/>
      <c r="H151" s="307">
        <v>-0.1</v>
      </c>
      <c r="I151" s="305">
        <f t="shared" si="14"/>
        <v>-1.4944481670066949</v>
      </c>
      <c r="J151" s="306">
        <f t="shared" si="17"/>
        <v>-1.4944481670066949</v>
      </c>
      <c r="K151" s="306">
        <v>0</v>
      </c>
      <c r="L151" s="305">
        <f t="shared" si="13"/>
        <v>-1.0004393699620948</v>
      </c>
      <c r="M151" s="308">
        <f t="shared" si="15"/>
        <v>-1.0004393699620948</v>
      </c>
      <c r="N151" s="306">
        <v>0.4028284310880767</v>
      </c>
      <c r="O151" s="305">
        <f t="shared" si="16"/>
        <v>9.8856196160085119E-2</v>
      </c>
      <c r="P151" s="306">
        <f t="shared" si="18"/>
        <v>9.8856196160085119E-2</v>
      </c>
    </row>
    <row r="152" spans="1:24" x14ac:dyDescent="0.3">
      <c r="A152" s="304">
        <f>关联周频数据月频化!A151</f>
        <v>45626</v>
      </c>
      <c r="B152" s="305">
        <f>关联周频数据月频化!B151</f>
        <v>0.1</v>
      </c>
      <c r="C152" s="306">
        <f>关联周频数据月频化!W151</f>
        <v>-0.15143283189272411</v>
      </c>
      <c r="D152" s="7">
        <f>关联周频数据月频化!C151</f>
        <v>-2.5</v>
      </c>
      <c r="E152" s="306">
        <f t="shared" si="19"/>
        <v>-2.7553072013719486</v>
      </c>
      <c r="F152" s="307"/>
      <c r="G152" s="247"/>
      <c r="H152" s="307">
        <v>-0.1</v>
      </c>
      <c r="I152" s="305">
        <f>J152</f>
        <v>-1.2968442515944645</v>
      </c>
      <c r="J152" s="306">
        <f t="shared" si="17"/>
        <v>-1.2968442515944645</v>
      </c>
      <c r="K152" s="306">
        <v>0</v>
      </c>
      <c r="L152" s="305">
        <f t="shared" si="13"/>
        <v>-0.70254701099507599</v>
      </c>
      <c r="M152" s="308">
        <f t="shared" si="15"/>
        <v>-0.70254701099507599</v>
      </c>
      <c r="N152" s="306">
        <v>0.44786967193606331</v>
      </c>
      <c r="O152" s="305">
        <f t="shared" si="16"/>
        <v>0.84971776832254875</v>
      </c>
      <c r="P152" s="306">
        <f t="shared" si="18"/>
        <v>0.84971776832254875</v>
      </c>
    </row>
    <row r="153" spans="1:24" x14ac:dyDescent="0.3">
      <c r="A153" s="347">
        <f>关联周频数据月频化!A152</f>
        <v>45657</v>
      </c>
      <c r="B153" s="305">
        <f>关联周频数据月频化!B152</f>
        <v>-0.1</v>
      </c>
      <c r="C153" s="308">
        <f>关联周频数据月频化!U152</f>
        <v>-0.11537668597372955</v>
      </c>
      <c r="D153" s="7">
        <f>关联周频数据月频化!C152</f>
        <v>-2.2999999999999998</v>
      </c>
      <c r="E153" s="308">
        <f>(1+D152/100)*(1+C153/100)/(1+B141/100)*100-100</f>
        <v>-2.3194506206864531</v>
      </c>
      <c r="F153" s="346" t="s">
        <v>473</v>
      </c>
      <c r="G153" s="247"/>
      <c r="H153" s="307">
        <v>-0.1</v>
      </c>
      <c r="I153" s="305">
        <f t="shared" si="14"/>
        <v>-1.0988439391603464</v>
      </c>
      <c r="J153" s="306">
        <f>(1+I152/100)*(1+H153/100)/(1+B141/100)*100-100</f>
        <v>-1.0988439391603464</v>
      </c>
      <c r="K153" s="306">
        <v>0</v>
      </c>
      <c r="L153" s="305">
        <f t="shared" si="13"/>
        <v>-0.40375828585264628</v>
      </c>
      <c r="M153" s="308">
        <f t="shared" si="15"/>
        <v>-0.40375828585264628</v>
      </c>
      <c r="N153" s="306">
        <v>0.45</v>
      </c>
      <c r="O153" s="305">
        <f>P153</f>
        <v>1.6083665980741984</v>
      </c>
      <c r="P153" s="306">
        <f>(1+O152/100)*(1+N153/100)/(1+B141/100)*100-100</f>
        <v>1.6083665980741984</v>
      </c>
    </row>
    <row r="154" spans="1:24" x14ac:dyDescent="0.3">
      <c r="A154" s="255">
        <f>关联周频数据月频化!A153</f>
        <v>45688</v>
      </c>
      <c r="B154" s="305">
        <f>关联周频数据月频化!B153</f>
        <v>-0.2</v>
      </c>
      <c r="C154" s="308">
        <f>关联周频数据月频化!U153</f>
        <v>-7.2576579736637725E-2</v>
      </c>
      <c r="D154" s="7">
        <f>关联周频数据月频化!C153</f>
        <v>-2.2999999999999998</v>
      </c>
      <c r="E154" s="308">
        <f>(1+E153/100)*(1+C154/100)/(1+B142/100)*100-100</f>
        <v>-2.1947332890720759</v>
      </c>
      <c r="F154" s="258" t="s">
        <v>367</v>
      </c>
      <c r="G154" s="247"/>
      <c r="H154" s="256">
        <v>-0.1</v>
      </c>
      <c r="I154" s="38">
        <f>J154</f>
        <v>-0.99974458438995839</v>
      </c>
      <c r="J154" s="257">
        <f t="shared" ref="J154:J155" si="20">(1+I153/100)*(1+H154/100)/(1+B142/100)*100-100</f>
        <v>-0.99974458438995839</v>
      </c>
      <c r="K154" s="257">
        <v>0</v>
      </c>
      <c r="L154" s="38">
        <f t="shared" si="13"/>
        <v>-0.20416661909082734</v>
      </c>
      <c r="M154" s="259">
        <f>(1+L153/100)*(1+K154/100)/(1+B142/100)*100-100</f>
        <v>-0.20416661909082734</v>
      </c>
      <c r="N154" s="260">
        <f>AVERAGE(N148:N153)</f>
        <v>0.33906599011098243</v>
      </c>
      <c r="O154" s="38">
        <f t="shared" ref="O154" si="21">P154</f>
        <v>2.1572004131418225</v>
      </c>
      <c r="P154" s="257">
        <f t="shared" ref="P154" si="22">(1+O153/100)*(1+N154/100)/(1+B142/100)*100-100</f>
        <v>2.1572004131418225</v>
      </c>
    </row>
    <row r="155" spans="1:24" x14ac:dyDescent="0.3">
      <c r="A155" s="255">
        <f>关联周频数据月频化!A154</f>
        <v>45716</v>
      </c>
      <c r="B155" s="256"/>
      <c r="C155" s="308">
        <f>关联周频数据月频化!W154</f>
        <v>0.17660882078916834</v>
      </c>
      <c r="D155" s="256"/>
      <c r="E155" s="308">
        <f>(1+E154/100)*(1+C155/100)/(1+B143/100)*100-100</f>
        <v>-1.8256518645933966</v>
      </c>
      <c r="F155" s="256"/>
      <c r="G155" s="247"/>
      <c r="H155" s="256">
        <v>-0.1</v>
      </c>
      <c r="I155" s="38">
        <f t="shared" si="14"/>
        <v>-0.9005459316689155</v>
      </c>
      <c r="J155" s="257">
        <f t="shared" si="20"/>
        <v>-0.9005459316689155</v>
      </c>
      <c r="K155" s="257">
        <v>0</v>
      </c>
      <c r="L155" s="38">
        <f t="shared" si="13"/>
        <v>-4.1749690288952479E-3</v>
      </c>
      <c r="M155" s="259">
        <f t="shared" si="15"/>
        <v>-4.1749690288952479E-3</v>
      </c>
      <c r="N155" s="260" t="s">
        <v>78</v>
      </c>
      <c r="O155" s="261" t="s">
        <v>78</v>
      </c>
      <c r="P155" s="260" t="s">
        <v>78</v>
      </c>
    </row>
    <row r="156" spans="1:24" x14ac:dyDescent="0.3">
      <c r="A156" s="56" t="s">
        <v>78</v>
      </c>
      <c r="C156" s="56" t="s">
        <v>78</v>
      </c>
      <c r="D156" s="56" t="s">
        <v>78</v>
      </c>
      <c r="E156" s="56" t="s">
        <v>78</v>
      </c>
      <c r="J156" s="61">
        <f>AVERAGE(J142:J153)</f>
        <v>-1.6164402559877491</v>
      </c>
      <c r="M156" s="61">
        <f>AVERAGE(M142:M153)</f>
        <v>-1.3851761569656744</v>
      </c>
      <c r="N156" s="61"/>
      <c r="P156" s="61">
        <f>AVERAGE(P142:P153)</f>
        <v>-0.90454762465064986</v>
      </c>
    </row>
    <row r="157" spans="1:24" x14ac:dyDescent="0.3">
      <c r="D157" s="250" t="s">
        <v>473</v>
      </c>
    </row>
    <row r="158" spans="1:24" x14ac:dyDescent="0.3">
      <c r="G158" s="68" t="s">
        <v>367</v>
      </c>
      <c r="H158" s="68"/>
    </row>
    <row r="159" spans="1:24" x14ac:dyDescent="0.3">
      <c r="D159" s="250" t="s">
        <v>78</v>
      </c>
      <c r="F159" s="250" t="s">
        <v>78</v>
      </c>
    </row>
    <row r="160" spans="1:24" x14ac:dyDescent="0.3">
      <c r="L160" s="35" t="s">
        <v>272</v>
      </c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/>
    </row>
    <row r="161" spans="12:26" x14ac:dyDescent="0.3">
      <c r="L161"/>
      <c r="M161" s="58">
        <v>1</v>
      </c>
      <c r="N161" s="58"/>
      <c r="O161" s="58">
        <v>2</v>
      </c>
      <c r="P161" s="58">
        <v>3</v>
      </c>
      <c r="Q161" s="58">
        <v>4</v>
      </c>
      <c r="R161" s="58">
        <v>5</v>
      </c>
      <c r="S161" s="58">
        <v>6</v>
      </c>
      <c r="T161" s="58">
        <v>7</v>
      </c>
      <c r="U161" s="58">
        <v>8</v>
      </c>
      <c r="V161" s="58">
        <v>9</v>
      </c>
      <c r="W161" s="58">
        <v>10</v>
      </c>
      <c r="X161" s="58">
        <v>11</v>
      </c>
      <c r="Y161" s="58">
        <v>12</v>
      </c>
    </row>
    <row r="162" spans="12:26" x14ac:dyDescent="0.3">
      <c r="L162">
        <v>2013</v>
      </c>
      <c r="M162" s="59" t="e">
        <f>VLOOKUP(DATE($L162,M$161+1,1)-1,$A:$F,2,FALSE)</f>
        <v>#N/A</v>
      </c>
      <c r="N162" s="59"/>
      <c r="O162" s="59" t="e">
        <f t="shared" ref="O162:Y172" si="23">VLOOKUP(DATE($L162,O$161+1,1)-1,$A:$F,2,FALSE)</f>
        <v>#N/A</v>
      </c>
      <c r="P162" s="59" t="e">
        <f t="shared" si="23"/>
        <v>#N/A</v>
      </c>
      <c r="Q162" s="59" t="e">
        <f t="shared" si="23"/>
        <v>#N/A</v>
      </c>
      <c r="R162" s="59" t="e">
        <f t="shared" si="23"/>
        <v>#N/A</v>
      </c>
      <c r="S162" s="59" t="e">
        <f t="shared" si="23"/>
        <v>#N/A</v>
      </c>
      <c r="T162" s="59" t="e">
        <f t="shared" si="23"/>
        <v>#N/A</v>
      </c>
      <c r="U162" s="59" t="e">
        <f t="shared" si="23"/>
        <v>#N/A</v>
      </c>
      <c r="V162" s="59" t="e">
        <f t="shared" si="23"/>
        <v>#N/A</v>
      </c>
      <c r="W162" s="59" t="e">
        <f t="shared" si="23"/>
        <v>#N/A</v>
      </c>
      <c r="X162" s="59" t="e">
        <f t="shared" si="23"/>
        <v>#N/A</v>
      </c>
      <c r="Y162" s="59" t="e">
        <f t="shared" si="23"/>
        <v>#N/A</v>
      </c>
    </row>
    <row r="163" spans="12:26" x14ac:dyDescent="0.3">
      <c r="L163">
        <v>2014</v>
      </c>
      <c r="M163" s="59">
        <f t="shared" ref="M163:M173" si="24">VLOOKUP(DATE($L163,M$161+1,1)-1,$A:$F,2,FALSE)</f>
        <v>-0.05</v>
      </c>
      <c r="N163" s="59"/>
      <c r="O163" s="59">
        <f t="shared" si="23"/>
        <v>-0.2</v>
      </c>
      <c r="P163" s="59">
        <f t="shared" si="23"/>
        <v>-0.3</v>
      </c>
      <c r="Q163" s="59">
        <f t="shared" si="23"/>
        <v>-0.24740000000000001</v>
      </c>
      <c r="R163" s="59">
        <f t="shared" si="23"/>
        <v>-5.5100000000000003E-2</v>
      </c>
      <c r="S163" s="59">
        <f t="shared" si="23"/>
        <v>-0.21379999999999999</v>
      </c>
      <c r="T163" s="59">
        <f t="shared" si="23"/>
        <v>-9.2600000000000002E-2</v>
      </c>
      <c r="U163" s="59">
        <f t="shared" si="23"/>
        <v>-0.1978</v>
      </c>
      <c r="V163" s="59">
        <f t="shared" si="23"/>
        <v>-0.4</v>
      </c>
      <c r="W163" s="59">
        <f t="shared" si="23"/>
        <v>-0.4</v>
      </c>
      <c r="X163" s="59">
        <f t="shared" si="23"/>
        <v>-0.49259999999999998</v>
      </c>
      <c r="Y163" s="59">
        <f t="shared" si="23"/>
        <v>-0.62970000000000004</v>
      </c>
    </row>
    <row r="164" spans="12:26" x14ac:dyDescent="0.3">
      <c r="L164">
        <v>2015</v>
      </c>
      <c r="M164" s="59">
        <f t="shared" si="24"/>
        <v>-1.0909</v>
      </c>
      <c r="N164" s="59"/>
      <c r="O164" s="59">
        <f t="shared" si="23"/>
        <v>-0.73060000000000003</v>
      </c>
      <c r="P164" s="59">
        <f t="shared" si="23"/>
        <v>-7.1800000000000003E-2</v>
      </c>
      <c r="Q164" s="59">
        <f t="shared" si="23"/>
        <v>-0.26019999999999999</v>
      </c>
      <c r="R164" s="59">
        <f t="shared" si="23"/>
        <v>-9.1200000000000003E-2</v>
      </c>
      <c r="S164" s="59">
        <f t="shared" si="23"/>
        <v>-0.42909999999999998</v>
      </c>
      <c r="T164" s="59">
        <f t="shared" si="23"/>
        <v>-0.67589999999999995</v>
      </c>
      <c r="U164" s="59">
        <f t="shared" si="23"/>
        <v>-0.78159999999999996</v>
      </c>
      <c r="V164" s="59">
        <f t="shared" si="23"/>
        <v>-0.40150000000000002</v>
      </c>
      <c r="W164" s="59">
        <f t="shared" si="23"/>
        <v>-0.4</v>
      </c>
      <c r="X164" s="59">
        <f t="shared" si="23"/>
        <v>-0.5</v>
      </c>
      <c r="Y164" s="59">
        <f t="shared" si="23"/>
        <v>-0.6</v>
      </c>
    </row>
    <row r="165" spans="12:26" x14ac:dyDescent="0.3">
      <c r="L165">
        <v>2016</v>
      </c>
      <c r="M165" s="59">
        <f t="shared" si="24"/>
        <v>-0.5</v>
      </c>
      <c r="N165" s="59"/>
      <c r="O165" s="59">
        <f t="shared" si="23"/>
        <v>-0.3</v>
      </c>
      <c r="P165" s="59">
        <f t="shared" si="23"/>
        <v>0.5</v>
      </c>
      <c r="Q165" s="59">
        <f t="shared" si="23"/>
        <v>0.7</v>
      </c>
      <c r="R165" s="59">
        <f t="shared" si="23"/>
        <v>0.5</v>
      </c>
      <c r="S165" s="59">
        <f t="shared" si="23"/>
        <v>-0.2</v>
      </c>
      <c r="T165" s="59">
        <f t="shared" si="23"/>
        <v>0.2</v>
      </c>
      <c r="U165" s="59">
        <f t="shared" si="23"/>
        <v>0.2</v>
      </c>
      <c r="V165" s="59">
        <f t="shared" si="23"/>
        <v>0.5</v>
      </c>
      <c r="W165" s="59">
        <f t="shared" si="23"/>
        <v>0.7</v>
      </c>
      <c r="X165" s="59">
        <f t="shared" si="23"/>
        <v>1.5</v>
      </c>
      <c r="Y165" s="59">
        <f t="shared" si="23"/>
        <v>1.6</v>
      </c>
    </row>
    <row r="166" spans="12:26" x14ac:dyDescent="0.3">
      <c r="L166">
        <v>2017</v>
      </c>
      <c r="M166" s="59">
        <f t="shared" si="24"/>
        <v>0.8</v>
      </c>
      <c r="N166" s="59"/>
      <c r="O166" s="59">
        <f t="shared" si="23"/>
        <v>0.6</v>
      </c>
      <c r="P166" s="59">
        <f t="shared" si="23"/>
        <v>0.3</v>
      </c>
      <c r="Q166" s="59">
        <f t="shared" si="23"/>
        <v>-0.4</v>
      </c>
      <c r="R166" s="59">
        <f t="shared" si="23"/>
        <v>-0.3</v>
      </c>
      <c r="S166" s="59">
        <f t="shared" si="23"/>
        <v>-0.2</v>
      </c>
      <c r="T166" s="59">
        <f t="shared" si="23"/>
        <v>0.2</v>
      </c>
      <c r="U166" s="59">
        <f t="shared" si="23"/>
        <v>0.9</v>
      </c>
      <c r="V166" s="59">
        <f t="shared" si="23"/>
        <v>1</v>
      </c>
      <c r="W166" s="59">
        <f t="shared" si="23"/>
        <v>0.7</v>
      </c>
      <c r="X166" s="59">
        <f t="shared" si="23"/>
        <v>0.5</v>
      </c>
      <c r="Y166" s="59">
        <f t="shared" si="23"/>
        <v>0.8</v>
      </c>
    </row>
    <row r="167" spans="12:26" x14ac:dyDescent="0.3">
      <c r="L167">
        <v>2018</v>
      </c>
      <c r="M167" s="59">
        <f t="shared" si="24"/>
        <v>0.3</v>
      </c>
      <c r="N167" s="59"/>
      <c r="O167" s="59">
        <f t="shared" si="23"/>
        <v>-0.1</v>
      </c>
      <c r="P167" s="59">
        <f t="shared" si="23"/>
        <v>-0.2</v>
      </c>
      <c r="Q167" s="59">
        <f t="shared" si="23"/>
        <v>-0.2</v>
      </c>
      <c r="R167" s="59">
        <f t="shared" si="23"/>
        <v>0.4</v>
      </c>
      <c r="S167" s="59">
        <f t="shared" si="23"/>
        <v>0.3</v>
      </c>
      <c r="T167" s="59">
        <f t="shared" si="23"/>
        <v>0.1</v>
      </c>
      <c r="U167" s="59">
        <f t="shared" si="23"/>
        <v>0.4</v>
      </c>
      <c r="V167" s="59">
        <f t="shared" si="23"/>
        <v>0.6</v>
      </c>
      <c r="W167" s="59">
        <f t="shared" si="23"/>
        <v>0.4</v>
      </c>
      <c r="X167" s="59">
        <f t="shared" si="23"/>
        <v>-0.2</v>
      </c>
      <c r="Y167" s="59">
        <f t="shared" si="23"/>
        <v>-1</v>
      </c>
    </row>
    <row r="168" spans="12:26" x14ac:dyDescent="0.3">
      <c r="L168">
        <v>2019</v>
      </c>
      <c r="M168" s="59">
        <f t="shared" si="24"/>
        <v>-0.6</v>
      </c>
      <c r="N168" s="59"/>
      <c r="O168" s="59">
        <f t="shared" si="23"/>
        <v>-0.1</v>
      </c>
      <c r="P168" s="59">
        <f t="shared" si="23"/>
        <v>0.1</v>
      </c>
      <c r="Q168" s="59">
        <f t="shared" si="23"/>
        <v>0.3</v>
      </c>
      <c r="R168" s="59">
        <f t="shared" si="23"/>
        <v>0.2</v>
      </c>
      <c r="S168" s="59">
        <f t="shared" si="23"/>
        <v>-0.3</v>
      </c>
      <c r="T168" s="59">
        <f t="shared" si="23"/>
        <v>-0.2</v>
      </c>
      <c r="U168" s="59">
        <f t="shared" si="23"/>
        <v>-0.1</v>
      </c>
      <c r="V168" s="59">
        <f t="shared" si="23"/>
        <v>0.1</v>
      </c>
      <c r="W168" s="59">
        <f t="shared" si="23"/>
        <v>0.1</v>
      </c>
      <c r="X168" s="59">
        <f t="shared" si="23"/>
        <v>-0.1</v>
      </c>
      <c r="Y168" s="59">
        <f t="shared" si="23"/>
        <v>0</v>
      </c>
    </row>
    <row r="169" spans="12:26" x14ac:dyDescent="0.3">
      <c r="L169">
        <v>2020</v>
      </c>
      <c r="M169" s="59">
        <f t="shared" si="24"/>
        <v>0</v>
      </c>
      <c r="N169" s="59"/>
      <c r="O169" s="59">
        <f t="shared" si="23"/>
        <v>-0.5</v>
      </c>
      <c r="P169" s="59">
        <f t="shared" si="23"/>
        <v>-1</v>
      </c>
      <c r="Q169" s="59">
        <f t="shared" si="23"/>
        <v>-1.3</v>
      </c>
      <c r="R169" s="59">
        <f t="shared" si="23"/>
        <v>-0.4</v>
      </c>
      <c r="S169" s="59">
        <f t="shared" si="23"/>
        <v>0.4</v>
      </c>
      <c r="T169" s="59">
        <f t="shared" si="23"/>
        <v>0.4</v>
      </c>
      <c r="U169" s="59">
        <f t="shared" si="23"/>
        <v>0.3</v>
      </c>
      <c r="V169" s="59">
        <f t="shared" si="23"/>
        <v>0.1</v>
      </c>
      <c r="W169" s="59">
        <f t="shared" si="23"/>
        <v>0</v>
      </c>
      <c r="X169" s="59">
        <f t="shared" si="23"/>
        <v>0.5</v>
      </c>
      <c r="Y169" s="59">
        <f t="shared" si="23"/>
        <v>1.1000000000000001</v>
      </c>
    </row>
    <row r="170" spans="12:26" x14ac:dyDescent="0.3">
      <c r="L170">
        <v>2021</v>
      </c>
      <c r="M170" s="59">
        <f t="shared" si="24"/>
        <v>1</v>
      </c>
      <c r="N170" s="59"/>
      <c r="O170" s="59">
        <f t="shared" si="23"/>
        <v>0.8</v>
      </c>
      <c r="P170" s="59">
        <f t="shared" si="23"/>
        <v>1.6</v>
      </c>
      <c r="Q170" s="59">
        <f t="shared" si="23"/>
        <v>0.9</v>
      </c>
      <c r="R170" s="59">
        <f t="shared" si="23"/>
        <v>1.6</v>
      </c>
      <c r="S170" s="59">
        <f t="shared" si="23"/>
        <v>0.3</v>
      </c>
      <c r="T170" s="59">
        <f t="shared" si="23"/>
        <v>0.5</v>
      </c>
      <c r="U170" s="59">
        <f t="shared" si="23"/>
        <v>0.7</v>
      </c>
      <c r="V170" s="59">
        <f t="shared" si="23"/>
        <v>1.2</v>
      </c>
      <c r="W170" s="59">
        <f t="shared" si="23"/>
        <v>2.5</v>
      </c>
      <c r="X170" s="59">
        <f t="shared" si="23"/>
        <v>0</v>
      </c>
      <c r="Y170" s="59">
        <f t="shared" si="23"/>
        <v>-1.2</v>
      </c>
    </row>
    <row r="171" spans="12:26" x14ac:dyDescent="0.3">
      <c r="L171">
        <v>2022</v>
      </c>
      <c r="M171" s="59">
        <f t="shared" si="24"/>
        <v>-0.2</v>
      </c>
      <c r="N171" s="59"/>
      <c r="O171" s="59">
        <f t="shared" si="23"/>
        <v>0.5</v>
      </c>
      <c r="P171" s="59">
        <f t="shared" si="23"/>
        <v>1.1000000000000001</v>
      </c>
      <c r="Q171" s="59">
        <f t="shared" si="23"/>
        <v>0.6</v>
      </c>
      <c r="R171" s="59">
        <f t="shared" si="23"/>
        <v>0.1</v>
      </c>
      <c r="S171" s="59">
        <f t="shared" si="23"/>
        <v>0</v>
      </c>
      <c r="T171" s="59">
        <f t="shared" si="23"/>
        <v>-1.3</v>
      </c>
      <c r="U171" s="59">
        <f t="shared" si="23"/>
        <v>-1.2</v>
      </c>
      <c r="V171" s="59">
        <f t="shared" si="23"/>
        <v>-0.1</v>
      </c>
      <c r="W171" s="59">
        <f t="shared" si="23"/>
        <v>0.2</v>
      </c>
      <c r="X171" s="59">
        <f t="shared" si="23"/>
        <v>0.1</v>
      </c>
      <c r="Y171" s="59">
        <f t="shared" si="23"/>
        <v>-0.5</v>
      </c>
    </row>
    <row r="172" spans="12:26" x14ac:dyDescent="0.3">
      <c r="L172">
        <v>2023</v>
      </c>
      <c r="M172" s="59">
        <f t="shared" si="24"/>
        <v>-0.4</v>
      </c>
      <c r="N172" s="59"/>
      <c r="O172" s="59">
        <f t="shared" si="23"/>
        <v>0</v>
      </c>
      <c r="P172" s="59">
        <f t="shared" si="23"/>
        <v>0</v>
      </c>
      <c r="Q172" s="59">
        <f t="shared" si="23"/>
        <v>-0.5</v>
      </c>
      <c r="R172" s="59">
        <f t="shared" si="23"/>
        <v>-0.9</v>
      </c>
      <c r="S172" s="59">
        <f t="shared" si="23"/>
        <v>-0.8</v>
      </c>
      <c r="T172" s="59">
        <f t="shared" si="23"/>
        <v>-0.2</v>
      </c>
      <c r="U172" s="59">
        <f t="shared" si="23"/>
        <v>0.2</v>
      </c>
      <c r="V172" s="59">
        <f t="shared" si="23"/>
        <v>0.4</v>
      </c>
      <c r="W172" s="59">
        <f t="shared" si="23"/>
        <v>0</v>
      </c>
      <c r="X172" s="59">
        <f t="shared" si="23"/>
        <v>-0.3</v>
      </c>
      <c r="Y172" s="59">
        <f t="shared" si="23"/>
        <v>-0.3</v>
      </c>
    </row>
    <row r="173" spans="12:26" x14ac:dyDescent="0.3">
      <c r="L173">
        <v>2024</v>
      </c>
      <c r="M173" s="59">
        <f t="shared" si="24"/>
        <v>-0.2</v>
      </c>
      <c r="N173" s="59"/>
      <c r="O173" s="59">
        <f>VLOOKUP(DATE($L173,O$161+1,1)-1,$A:$F,2,FALSE)</f>
        <v>-0.2</v>
      </c>
      <c r="P173" s="59">
        <f>VLOOKUP(DATE($L173,P$161+1,1)-1,$A:$F,2,FALSE)</f>
        <v>-0.1</v>
      </c>
      <c r="Q173" s="60">
        <f>C145</f>
        <v>-0.15985155986792826</v>
      </c>
      <c r="R173" s="59">
        <f>VLOOKUP(DATE($L173,R$161+1,1)-1,$A:$F,2,FALSE)</f>
        <v>0.2</v>
      </c>
      <c r="S173" s="59">
        <f>VLOOKUP(DATE($L173,S$161+1,1)-1,$A:$F,2,FALSE)</f>
        <v>-0.2</v>
      </c>
      <c r="T173" s="35" t="e">
        <v>#N/A</v>
      </c>
      <c r="U173" s="35" t="e">
        <v>#N/A</v>
      </c>
      <c r="V173" s="35" t="e">
        <v>#N/A</v>
      </c>
      <c r="W173" s="35" t="e">
        <v>#N/A</v>
      </c>
      <c r="X173" s="35" t="e">
        <v>#N/A</v>
      </c>
      <c r="Y173" s="35" t="e">
        <v>#N/A</v>
      </c>
      <c r="Z173" s="59">
        <f>VLOOKUP(DATE($L173,Z$161+1,1)-1,$A:$F,2,FALSE)</f>
        <v>-0.3</v>
      </c>
    </row>
    <row r="174" spans="12:26" x14ac:dyDescent="0.3">
      <c r="L174" t="s">
        <v>271</v>
      </c>
      <c r="M174" s="35" t="e">
        <v>#N/A</v>
      </c>
      <c r="N174" s="35"/>
      <c r="O174" s="35" t="e">
        <v>#N/A</v>
      </c>
      <c r="P174" s="59">
        <f>P173</f>
        <v>-0.1</v>
      </c>
      <c r="Q174" s="60">
        <f t="shared" ref="Q174:Y174" si="25">AVERAGE(Q167,Q168,Q164,Q165)</f>
        <v>0.13494999999999999</v>
      </c>
      <c r="R174" s="60">
        <f t="shared" si="25"/>
        <v>0.25220000000000004</v>
      </c>
      <c r="S174" s="60">
        <f t="shared" si="25"/>
        <v>-0.157275</v>
      </c>
      <c r="T174" s="60">
        <f t="shared" si="25"/>
        <v>-0.14397499999999996</v>
      </c>
      <c r="U174" s="60">
        <f t="shared" si="25"/>
        <v>-7.0399999999999976E-2</v>
      </c>
      <c r="V174" s="60">
        <f t="shared" si="25"/>
        <v>0.199625</v>
      </c>
      <c r="W174" s="60">
        <f t="shared" si="25"/>
        <v>0.19999999999999998</v>
      </c>
      <c r="X174" s="60">
        <f t="shared" si="25"/>
        <v>0.17499999999999999</v>
      </c>
      <c r="Y174" s="60">
        <f t="shared" si="25"/>
        <v>0</v>
      </c>
    </row>
    <row r="175" spans="12:26" x14ac:dyDescent="0.3">
      <c r="L175" t="s">
        <v>273</v>
      </c>
      <c r="M175" s="60">
        <f>AVERAGE(M170:M172,M163:M168)</f>
        <v>-8.2322222222222213E-2</v>
      </c>
      <c r="N175" s="60"/>
      <c r="O175" s="60">
        <f>AVERAGE(O170:O172,O163:O168)</f>
        <v>5.2155555555555559E-2</v>
      </c>
      <c r="P175" s="60">
        <f>AVERAGE(P170:P172,P163:P168)</f>
        <v>0.33646666666666669</v>
      </c>
      <c r="Q175" s="60">
        <f>AVERAGE(Q170:Q172,Q163:Q168)</f>
        <v>9.9155555555555538E-2</v>
      </c>
      <c r="R175" s="60">
        <f t="shared" ref="R175:Y175" si="26">AVERAGE(R170:R172,R163:R168)</f>
        <v>0.16152222222222223</v>
      </c>
      <c r="S175" s="60">
        <f t="shared" si="26"/>
        <v>-0.17143333333333333</v>
      </c>
      <c r="T175" s="60">
        <f t="shared" si="26"/>
        <v>-0.16316666666666665</v>
      </c>
      <c r="U175" s="60">
        <f t="shared" si="26"/>
        <v>1.3400000000000014E-2</v>
      </c>
      <c r="V175" s="60">
        <f t="shared" si="26"/>
        <v>0.32205555555555559</v>
      </c>
      <c r="W175" s="60">
        <f t="shared" si="26"/>
        <v>0.42222222222222228</v>
      </c>
      <c r="X175" s="60">
        <f t="shared" si="26"/>
        <v>5.6377777777777777E-2</v>
      </c>
      <c r="Y175" s="60">
        <f t="shared" si="26"/>
        <v>-0.20330000000000001</v>
      </c>
    </row>
    <row r="182" spans="17:17" x14ac:dyDescent="0.3">
      <c r="Q182" s="25" t="s">
        <v>78</v>
      </c>
    </row>
  </sheetData>
  <mergeCells count="6">
    <mergeCell ref="B15:F18"/>
    <mergeCell ref="B20:B21"/>
    <mergeCell ref="C20:C21"/>
    <mergeCell ref="D20:D21"/>
    <mergeCell ref="E20:E21"/>
    <mergeCell ref="F20:F21"/>
  </mergeCells>
  <phoneticPr fontId="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C6BB-C24B-44A1-BC41-E1E4B1C5A42F}">
  <dimension ref="A24:AM307"/>
  <sheetViews>
    <sheetView zoomScale="55" zoomScaleNormal="55" workbookViewId="0">
      <pane ySplit="28" topLeftCell="A260" activePane="bottomLeft" state="frozen"/>
      <selection pane="bottomLeft" activeCell="AE343" sqref="AE343"/>
    </sheetView>
  </sheetViews>
  <sheetFormatPr defaultColWidth="8.58203125" defaultRowHeight="14" x14ac:dyDescent="0.3"/>
  <cols>
    <col min="1" max="1" width="8.58203125" style="1"/>
    <col min="2" max="3" width="9.1640625" style="1" bestFit="1" customWidth="1"/>
    <col min="4" max="5" width="9.58203125" style="1" bestFit="1" customWidth="1"/>
    <col min="6" max="13" width="9.1640625" style="1" bestFit="1" customWidth="1"/>
    <col min="14" max="18" width="9.58203125" style="1" bestFit="1" customWidth="1"/>
    <col min="19" max="19" width="9.1640625" style="1" bestFit="1" customWidth="1"/>
    <col min="20" max="20" width="9.1640625" style="1" customWidth="1"/>
    <col min="21" max="41" width="8.58203125" style="1"/>
    <col min="42" max="42" width="10.58203125" style="1" customWidth="1"/>
    <col min="43" max="43" width="9.4140625" style="1" customWidth="1"/>
    <col min="44" max="16384" width="8.58203125" style="1"/>
  </cols>
  <sheetData>
    <row r="24" spans="1:39" s="22" customFormat="1" ht="84" x14ac:dyDescent="0.3">
      <c r="A24" s="31" t="str">
        <f>[19]!edb()</f>
        <v>Wind</v>
      </c>
      <c r="B24" s="3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33" t="s">
        <v>29</v>
      </c>
      <c r="X24" s="23" t="s">
        <v>33</v>
      </c>
      <c r="Y24" s="33" t="s">
        <v>34</v>
      </c>
      <c r="Z24" s="23" t="s">
        <v>35</v>
      </c>
      <c r="AA24" s="33" t="s">
        <v>23</v>
      </c>
      <c r="AB24" s="26" t="s">
        <v>110</v>
      </c>
      <c r="AC24" s="23" t="s">
        <v>36</v>
      </c>
      <c r="AD24" s="23" t="s">
        <v>37</v>
      </c>
      <c r="AE24" s="33" t="s">
        <v>24</v>
      </c>
      <c r="AF24" s="23" t="s">
        <v>38</v>
      </c>
      <c r="AG24" s="33" t="s">
        <v>25</v>
      </c>
      <c r="AH24" s="23" t="s">
        <v>39</v>
      </c>
      <c r="AI24" s="33" t="s">
        <v>26</v>
      </c>
      <c r="AJ24" s="33" t="s">
        <v>27</v>
      </c>
      <c r="AK24" s="23" t="s">
        <v>40</v>
      </c>
      <c r="AL24" s="23" t="s">
        <v>41</v>
      </c>
      <c r="AM24" s="33" t="s">
        <v>28</v>
      </c>
    </row>
    <row r="25" spans="1:39" s="22" customFormat="1" ht="84" x14ac:dyDescent="0.3">
      <c r="A25" s="391" t="s">
        <v>0</v>
      </c>
      <c r="B25" s="391" t="s">
        <v>1</v>
      </c>
      <c r="C25" s="391" t="s">
        <v>42</v>
      </c>
      <c r="D25" s="391" t="s">
        <v>43</v>
      </c>
      <c r="E25" s="391" t="s">
        <v>44</v>
      </c>
      <c r="F25" s="391" t="s">
        <v>45</v>
      </c>
      <c r="G25" s="391" t="s">
        <v>3</v>
      </c>
      <c r="H25" s="392" t="s">
        <v>46</v>
      </c>
      <c r="I25" s="392" t="s">
        <v>47</v>
      </c>
      <c r="J25" s="392" t="s">
        <v>48</v>
      </c>
      <c r="K25" s="392" t="s">
        <v>4</v>
      </c>
      <c r="L25" s="391" t="s">
        <v>49</v>
      </c>
      <c r="M25" s="391" t="s">
        <v>5</v>
      </c>
      <c r="N25" s="391" t="s">
        <v>50</v>
      </c>
      <c r="O25" s="391" t="s">
        <v>6</v>
      </c>
      <c r="P25" s="391" t="s">
        <v>7</v>
      </c>
      <c r="Q25" s="391" t="s">
        <v>51</v>
      </c>
      <c r="R25" s="391" t="s">
        <v>52</v>
      </c>
      <c r="S25" s="391" t="s">
        <v>8</v>
      </c>
      <c r="T25" s="27"/>
      <c r="U25" s="23"/>
      <c r="V25" s="23" t="s">
        <v>53</v>
      </c>
      <c r="W25" s="24">
        <f>CORREL($V30:$V130,W30:W130)</f>
        <v>0.42679882280529957</v>
      </c>
      <c r="X25" s="24">
        <f t="shared" ref="X25:AM25" si="0">CORREL($V30:$V130,X30:X130)</f>
        <v>0.48440398797432643</v>
      </c>
      <c r="Y25" s="24">
        <f t="shared" si="0"/>
        <v>0.53590885183973846</v>
      </c>
      <c r="Z25" s="24">
        <f t="shared" si="0"/>
        <v>0.65390548699105178</v>
      </c>
      <c r="AA25" s="24">
        <f t="shared" si="0"/>
        <v>0.7163435455947581</v>
      </c>
      <c r="AB25" s="24">
        <f>CORREL($V30:$V130,AB30:AB130)</f>
        <v>0.46078486406856894</v>
      </c>
      <c r="AC25" s="24" t="e">
        <f>CORREL($V30:$V130,AC30:AC130)</f>
        <v>#DIV/0!</v>
      </c>
      <c r="AD25" s="24">
        <f t="shared" si="0"/>
        <v>0.45322338922229466</v>
      </c>
      <c r="AE25" s="24" t="e">
        <f>CORREL($V41:$V130,AE41:AE130)</f>
        <v>#DIV/0!</v>
      </c>
      <c r="AF25" s="24" t="e">
        <f t="shared" si="0"/>
        <v>#DIV/0!</v>
      </c>
      <c r="AG25" s="24">
        <f t="shared" si="0"/>
        <v>0.62393402142188759</v>
      </c>
      <c r="AH25" s="24">
        <f t="shared" si="0"/>
        <v>0.48886777558985262</v>
      </c>
      <c r="AI25" s="24">
        <f t="shared" si="0"/>
        <v>0.53101727880861904</v>
      </c>
      <c r="AJ25" s="24">
        <f t="shared" si="0"/>
        <v>0.3285641261194846</v>
      </c>
      <c r="AK25" s="24">
        <f t="shared" si="0"/>
        <v>0.27796420234642827</v>
      </c>
      <c r="AL25" s="24">
        <f t="shared" si="0"/>
        <v>0.30393400130802878</v>
      </c>
      <c r="AM25" s="24">
        <f t="shared" si="0"/>
        <v>0.70948490580832424</v>
      </c>
    </row>
    <row r="26" spans="1:39" x14ac:dyDescent="0.3">
      <c r="A26" s="393" t="s">
        <v>9</v>
      </c>
      <c r="B26" s="393" t="s">
        <v>10</v>
      </c>
      <c r="C26" s="393" t="s">
        <v>32</v>
      </c>
      <c r="D26" s="393" t="s">
        <v>11</v>
      </c>
      <c r="E26" s="393" t="s">
        <v>11</v>
      </c>
      <c r="F26" s="393" t="s">
        <v>11</v>
      </c>
      <c r="G26" s="393" t="s">
        <v>11</v>
      </c>
      <c r="H26" s="393" t="s">
        <v>11</v>
      </c>
      <c r="I26" s="393" t="s">
        <v>11</v>
      </c>
      <c r="J26" s="393" t="s">
        <v>11</v>
      </c>
      <c r="K26" s="393" t="s">
        <v>11</v>
      </c>
      <c r="L26" s="393" t="s">
        <v>11</v>
      </c>
      <c r="M26" s="393" t="s">
        <v>11</v>
      </c>
      <c r="N26" s="393" t="s">
        <v>11</v>
      </c>
      <c r="O26" s="393" t="s">
        <v>11</v>
      </c>
      <c r="P26" s="393" t="s">
        <v>11</v>
      </c>
      <c r="Q26" s="393" t="s">
        <v>11</v>
      </c>
      <c r="R26" s="393" t="s">
        <v>11</v>
      </c>
      <c r="S26" s="393"/>
      <c r="T26" s="28"/>
      <c r="U26" s="5"/>
      <c r="V26" s="5" t="s">
        <v>54</v>
      </c>
      <c r="W26" s="9">
        <f>CORREL($V30:$V129,W31:W130)</f>
        <v>0.41591123453974344</v>
      </c>
      <c r="X26" s="9">
        <f>CORREL($V30:$V129,X31:X130)</f>
        <v>0.40622632877960863</v>
      </c>
      <c r="Y26" s="9">
        <f t="shared" ref="Y26:AM26" si="1">CORREL($V30:$V129,Y31:Y130)</f>
        <v>0.43603476073889841</v>
      </c>
      <c r="Z26" s="9">
        <f t="shared" si="1"/>
        <v>0.53267745015477874</v>
      </c>
      <c r="AA26" s="9">
        <f t="shared" si="1"/>
        <v>0.45902025317531786</v>
      </c>
      <c r="AB26" s="9">
        <f t="shared" si="1"/>
        <v>0.36472634243949614</v>
      </c>
      <c r="AC26" s="9" t="e">
        <f t="shared" si="1"/>
        <v>#DIV/0!</v>
      </c>
      <c r="AD26" s="9">
        <f t="shared" si="1"/>
        <v>0.35539639183398997</v>
      </c>
      <c r="AE26" s="9" t="e">
        <f t="shared" si="1"/>
        <v>#DIV/0!</v>
      </c>
      <c r="AF26" s="9" t="e">
        <f t="shared" si="1"/>
        <v>#DIV/0!</v>
      </c>
      <c r="AG26" s="9">
        <f t="shared" si="1"/>
        <v>0.57209360807328657</v>
      </c>
      <c r="AH26" s="9">
        <f t="shared" si="1"/>
        <v>0.51364565770972248</v>
      </c>
      <c r="AI26" s="9">
        <f t="shared" si="1"/>
        <v>0.51874068826186004</v>
      </c>
      <c r="AJ26" s="9">
        <f t="shared" si="1"/>
        <v>0.58623429546512607</v>
      </c>
      <c r="AK26" s="9">
        <f t="shared" si="1"/>
        <v>0.5736516006829061</v>
      </c>
      <c r="AL26" s="9">
        <f t="shared" si="1"/>
        <v>0.21779148897213418</v>
      </c>
      <c r="AM26" s="9">
        <f t="shared" si="1"/>
        <v>0.69385701098293062</v>
      </c>
    </row>
    <row r="27" spans="1:39" x14ac:dyDescent="0.3">
      <c r="A27" s="393" t="s">
        <v>12</v>
      </c>
      <c r="B27" s="393" t="s">
        <v>13</v>
      </c>
      <c r="C27" s="393" t="s">
        <v>450</v>
      </c>
      <c r="D27" s="393" t="s">
        <v>13</v>
      </c>
      <c r="E27" s="393" t="s">
        <v>13</v>
      </c>
      <c r="F27" s="393" t="s">
        <v>13</v>
      </c>
      <c r="G27" s="393" t="s">
        <v>14</v>
      </c>
      <c r="H27" s="393" t="s">
        <v>56</v>
      </c>
      <c r="I27" s="393" t="s">
        <v>55</v>
      </c>
      <c r="J27" s="393" t="s">
        <v>56</v>
      </c>
      <c r="K27" s="393" t="s">
        <v>15</v>
      </c>
      <c r="L27" s="393" t="s">
        <v>13</v>
      </c>
      <c r="M27" s="393" t="s">
        <v>14</v>
      </c>
      <c r="N27" s="393" t="s">
        <v>13</v>
      </c>
      <c r="O27" s="393" t="s">
        <v>14</v>
      </c>
      <c r="P27" s="393" t="s">
        <v>14</v>
      </c>
      <c r="Q27" s="393" t="s">
        <v>13</v>
      </c>
      <c r="R27" s="393" t="s">
        <v>13</v>
      </c>
      <c r="S27" s="393" t="s">
        <v>448</v>
      </c>
      <c r="T27" s="28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 spans="1:39" s="22" customFormat="1" ht="42" x14ac:dyDescent="0.3">
      <c r="A28" s="391" t="s">
        <v>16</v>
      </c>
      <c r="B28" s="394" t="s">
        <v>479</v>
      </c>
      <c r="C28" s="394" t="s">
        <v>486</v>
      </c>
      <c r="D28" s="394" t="s">
        <v>481</v>
      </c>
      <c r="E28" s="394" t="s">
        <v>481</v>
      </c>
      <c r="F28" s="394" t="s">
        <v>481</v>
      </c>
      <c r="G28" s="394" t="s">
        <v>480</v>
      </c>
      <c r="H28" s="394" t="s">
        <v>480</v>
      </c>
      <c r="I28" s="394" t="s">
        <v>481</v>
      </c>
      <c r="J28" s="394" t="s">
        <v>480</v>
      </c>
      <c r="K28" s="394" t="s">
        <v>481</v>
      </c>
      <c r="L28" s="394" t="s">
        <v>80</v>
      </c>
      <c r="M28" s="394" t="s">
        <v>480</v>
      </c>
      <c r="N28" s="394" t="s">
        <v>481</v>
      </c>
      <c r="O28" s="394" t="s">
        <v>480</v>
      </c>
      <c r="P28" s="394" t="s">
        <v>480</v>
      </c>
      <c r="Q28" s="394" t="s">
        <v>481</v>
      </c>
      <c r="R28" s="394" t="s">
        <v>481</v>
      </c>
      <c r="S28" s="394" t="s">
        <v>488</v>
      </c>
      <c r="T28" s="30"/>
      <c r="U28" s="23"/>
      <c r="V28" s="23" t="s">
        <v>22</v>
      </c>
      <c r="W28" s="23" t="s">
        <v>57</v>
      </c>
      <c r="X28" s="23" t="s">
        <v>58</v>
      </c>
      <c r="Y28" s="23" t="s">
        <v>59</v>
      </c>
      <c r="Z28" s="23" t="s">
        <v>60</v>
      </c>
      <c r="AA28" s="23" t="s">
        <v>60</v>
      </c>
      <c r="AB28" s="23" t="s">
        <v>61</v>
      </c>
      <c r="AC28" s="23" t="s">
        <v>62</v>
      </c>
      <c r="AD28" s="23" t="s">
        <v>63</v>
      </c>
      <c r="AE28" s="23" t="s">
        <v>64</v>
      </c>
      <c r="AF28" s="23" t="s">
        <v>65</v>
      </c>
      <c r="AG28" s="23" t="s">
        <v>66</v>
      </c>
      <c r="AH28" s="23" t="s">
        <v>67</v>
      </c>
      <c r="AI28" s="23" t="s">
        <v>68</v>
      </c>
      <c r="AJ28" s="23" t="s">
        <v>69</v>
      </c>
      <c r="AK28" s="23" t="s">
        <v>70</v>
      </c>
      <c r="AL28" s="23" t="s">
        <v>71</v>
      </c>
      <c r="AM28" s="23" t="s">
        <v>72</v>
      </c>
    </row>
    <row r="29" spans="1:39" x14ac:dyDescent="0.3">
      <c r="A29" s="18">
        <v>45716</v>
      </c>
      <c r="B29" s="16">
        <v>0</v>
      </c>
      <c r="C29" s="16">
        <v>75.759</v>
      </c>
      <c r="D29" s="16">
        <v>9402</v>
      </c>
      <c r="E29" s="16">
        <v>9108.2999999999993</v>
      </c>
      <c r="F29" s="16">
        <v>7399.2</v>
      </c>
      <c r="G29" s="16">
        <v>8008</v>
      </c>
      <c r="H29" s="16">
        <v>700</v>
      </c>
      <c r="I29" s="16">
        <v>748.66666666666663</v>
      </c>
      <c r="J29" s="16">
        <v>698</v>
      </c>
      <c r="K29" s="16">
        <v>801.4</v>
      </c>
      <c r="L29" s="16">
        <v>0</v>
      </c>
      <c r="M29" s="16">
        <v>3626</v>
      </c>
      <c r="N29" s="16">
        <v>76323.8</v>
      </c>
      <c r="O29" s="16">
        <v>75092</v>
      </c>
      <c r="P29" s="16">
        <v>19970</v>
      </c>
      <c r="Q29" s="16">
        <v>20300</v>
      </c>
      <c r="R29" s="16">
        <v>16918.8</v>
      </c>
      <c r="S29" s="16">
        <v>4355.8888888888887</v>
      </c>
      <c r="T29" s="16"/>
      <c r="U29" s="6">
        <f>A29</f>
        <v>45716</v>
      </c>
      <c r="V29" s="10">
        <f>B29</f>
        <v>0</v>
      </c>
      <c r="W29" s="11">
        <f>C29/C30*100-100</f>
        <v>-4.739810256700423</v>
      </c>
      <c r="X29" s="11">
        <f t="shared" ref="X29:AM44" si="2">D29/D30*100-100</f>
        <v>1.8712145016415178</v>
      </c>
      <c r="Y29" s="11">
        <f t="shared" si="2"/>
        <v>1.7914617791685146</v>
      </c>
      <c r="Z29" s="11">
        <f t="shared" si="2"/>
        <v>-1.1383678050344628</v>
      </c>
      <c r="AA29" s="11">
        <f t="shared" si="2"/>
        <v>1.485273989962991</v>
      </c>
      <c r="AB29" s="11">
        <f t="shared" si="2"/>
        <v>-0.17825311942959843</v>
      </c>
      <c r="AC29" s="11">
        <f t="shared" si="2"/>
        <v>-1.6070646284383656</v>
      </c>
      <c r="AD29" s="11">
        <f t="shared" si="2"/>
        <v>-0.49893086243763207</v>
      </c>
      <c r="AE29" s="11">
        <f t="shared" si="2"/>
        <v>0</v>
      </c>
      <c r="AF29" s="11" t="e">
        <f t="shared" si="2"/>
        <v>#DIV/0!</v>
      </c>
      <c r="AG29" s="11">
        <f t="shared" si="2"/>
        <v>0.29319024174365893</v>
      </c>
      <c r="AH29" s="11">
        <f t="shared" si="2"/>
        <v>1.9247487730778232</v>
      </c>
      <c r="AI29" s="11">
        <f t="shared" si="2"/>
        <v>1.3037331232394536</v>
      </c>
      <c r="AJ29" s="11">
        <f t="shared" si="2"/>
        <v>0.88304235370191009</v>
      </c>
      <c r="AK29" s="11">
        <f t="shared" si="2"/>
        <v>1.7969927262789156</v>
      </c>
      <c r="AL29" s="11">
        <f t="shared" si="2"/>
        <v>1.7289740698985412</v>
      </c>
      <c r="AM29" s="11">
        <f t="shared" si="2"/>
        <v>0.31178714034768973</v>
      </c>
    </row>
    <row r="30" spans="1:39" x14ac:dyDescent="0.3">
      <c r="A30" s="18">
        <v>45688</v>
      </c>
      <c r="B30" s="16">
        <v>-0.2</v>
      </c>
      <c r="C30" s="16">
        <v>79.528499999999994</v>
      </c>
      <c r="D30" s="16">
        <v>9229.2999999999993</v>
      </c>
      <c r="E30" s="16">
        <v>8948</v>
      </c>
      <c r="F30" s="16">
        <v>7484.4</v>
      </c>
      <c r="G30" s="16">
        <v>7890.8</v>
      </c>
      <c r="H30" s="16">
        <v>701.25</v>
      </c>
      <c r="I30" s="16">
        <v>760.89473684210532</v>
      </c>
      <c r="J30" s="16">
        <v>701.5</v>
      </c>
      <c r="K30" s="16">
        <v>801.4</v>
      </c>
      <c r="L30" s="16">
        <v>0</v>
      </c>
      <c r="M30" s="16">
        <v>3615.4</v>
      </c>
      <c r="N30" s="16">
        <v>74882.5</v>
      </c>
      <c r="O30" s="16">
        <v>74125.600000000006</v>
      </c>
      <c r="P30" s="16">
        <v>19795.2</v>
      </c>
      <c r="Q30" s="16">
        <v>19941.650000000001</v>
      </c>
      <c r="R30" s="16">
        <v>16631.25</v>
      </c>
      <c r="S30" s="16">
        <v>4342.3500000000004</v>
      </c>
      <c r="T30" s="16"/>
      <c r="U30" s="6">
        <f t="shared" ref="U30:V93" si="3">A30</f>
        <v>45688</v>
      </c>
      <c r="V30" s="10">
        <f t="shared" si="3"/>
        <v>-0.2</v>
      </c>
      <c r="W30" s="11">
        <f t="shared" ref="W30:AL59" si="4">C30/C31*100-100</f>
        <v>7.3867779308109789</v>
      </c>
      <c r="X30" s="11">
        <f t="shared" si="2"/>
        <v>6.7538806764290769</v>
      </c>
      <c r="Y30" s="11">
        <f t="shared" si="2"/>
        <v>7.0591050490548071</v>
      </c>
      <c r="Z30" s="11">
        <f t="shared" si="2"/>
        <v>2.4399591211037261</v>
      </c>
      <c r="AA30" s="11">
        <f t="shared" si="2"/>
        <v>2.1760383283156983</v>
      </c>
      <c r="AB30" s="11">
        <f t="shared" si="2"/>
        <v>-0.70796460176991616</v>
      </c>
      <c r="AC30" s="11">
        <f t="shared" si="2"/>
        <v>-3.0145758370433526</v>
      </c>
      <c r="AD30" s="11">
        <f t="shared" si="2"/>
        <v>-0.60219624512929215</v>
      </c>
      <c r="AE30" s="11">
        <f t="shared" si="2"/>
        <v>0</v>
      </c>
      <c r="AF30" s="11" t="e">
        <f>L30/L31*100-100</f>
        <v>#DIV/0!</v>
      </c>
      <c r="AG30" s="11">
        <f t="shared" si="2"/>
        <v>-0.87326067585166811</v>
      </c>
      <c r="AH30" s="11">
        <f t="shared" si="2"/>
        <v>0.54599342247779248</v>
      </c>
      <c r="AI30" s="11">
        <f t="shared" si="2"/>
        <v>0.34431527827132413</v>
      </c>
      <c r="AJ30" s="11">
        <f t="shared" si="2"/>
        <v>-0.81322810973317416</v>
      </c>
      <c r="AK30" s="11">
        <f t="shared" si="2"/>
        <v>-0.71948355833616517</v>
      </c>
      <c r="AL30" s="11">
        <f t="shared" si="2"/>
        <v>-3.3256087471250595</v>
      </c>
      <c r="AM30" s="11">
        <f t="shared" si="2"/>
        <v>0.16429882044562305</v>
      </c>
    </row>
    <row r="31" spans="1:39" x14ac:dyDescent="0.3">
      <c r="A31" s="18">
        <v>45657</v>
      </c>
      <c r="B31" s="16">
        <v>-0.1</v>
      </c>
      <c r="C31" s="16">
        <v>74.058000000000007</v>
      </c>
      <c r="D31" s="16">
        <v>8645.4</v>
      </c>
      <c r="E31" s="16">
        <v>8358</v>
      </c>
      <c r="F31" s="16">
        <v>7306.1333333333332</v>
      </c>
      <c r="G31" s="16">
        <v>7722.75</v>
      </c>
      <c r="H31" s="16">
        <v>706.25</v>
      </c>
      <c r="I31" s="16">
        <v>784.5454545454545</v>
      </c>
      <c r="J31" s="16">
        <v>705.75</v>
      </c>
      <c r="K31" s="16">
        <v>801.4</v>
      </c>
      <c r="L31" s="16">
        <v>0</v>
      </c>
      <c r="M31" s="16">
        <v>3647.25</v>
      </c>
      <c r="N31" s="16">
        <v>74475.866666666669</v>
      </c>
      <c r="O31" s="16">
        <v>73871.25</v>
      </c>
      <c r="P31" s="16">
        <v>19957.5</v>
      </c>
      <c r="Q31" s="16">
        <v>20086.166666666668</v>
      </c>
      <c r="R31" s="16">
        <v>17203.366666666665</v>
      </c>
      <c r="S31" s="16">
        <v>4335.227272727273</v>
      </c>
      <c r="T31" s="16"/>
      <c r="U31" s="6">
        <f t="shared" si="3"/>
        <v>45657</v>
      </c>
      <c r="V31" s="10">
        <f t="shared" si="3"/>
        <v>-0.1</v>
      </c>
      <c r="W31" s="11">
        <f t="shared" si="4"/>
        <v>-0.74238121070938234</v>
      </c>
      <c r="X31" s="11">
        <f t="shared" si="2"/>
        <v>4.6232165259518752</v>
      </c>
      <c r="Y31" s="11">
        <f t="shared" si="2"/>
        <v>4.9253044315185974</v>
      </c>
      <c r="Z31" s="11">
        <f t="shared" si="2"/>
        <v>0.92134283070038236</v>
      </c>
      <c r="AA31" s="11">
        <f t="shared" si="2"/>
        <v>0.67461869378178108</v>
      </c>
      <c r="AB31" s="11">
        <f t="shared" si="2"/>
        <v>-1.0507880910682985</v>
      </c>
      <c r="AC31" s="11">
        <f t="shared" si="2"/>
        <v>-6.1281149481252157</v>
      </c>
      <c r="AD31" s="11">
        <f t="shared" si="2"/>
        <v>-1.0515247108307051</v>
      </c>
      <c r="AE31" s="11">
        <f t="shared" si="2"/>
        <v>0</v>
      </c>
      <c r="AF31" s="11" t="e">
        <f t="shared" si="2"/>
        <v>#DIV/0!</v>
      </c>
      <c r="AG31" s="11">
        <f t="shared" si="2"/>
        <v>-1.0566436981172984</v>
      </c>
      <c r="AH31" s="11">
        <f t="shared" si="2"/>
        <v>-1.0233997141816786</v>
      </c>
      <c r="AI31" s="11">
        <f t="shared" si="2"/>
        <v>-0.7576388590344294</v>
      </c>
      <c r="AJ31" s="11">
        <f t="shared" si="2"/>
        <v>-2.5027113112976167</v>
      </c>
      <c r="AK31" s="11">
        <f t="shared" si="2"/>
        <v>-3.6640852816288998</v>
      </c>
      <c r="AL31" s="11">
        <f t="shared" si="2"/>
        <v>3.1787221536942099</v>
      </c>
      <c r="AM31" s="11">
        <f t="shared" si="2"/>
        <v>-0.4071973840713099</v>
      </c>
    </row>
    <row r="32" spans="1:39" x14ac:dyDescent="0.3">
      <c r="A32" s="18">
        <v>45626</v>
      </c>
      <c r="B32" s="16">
        <v>0.1</v>
      </c>
      <c r="C32" s="16">
        <v>74.611904761904768</v>
      </c>
      <c r="D32" s="16">
        <v>8263.3666666666668</v>
      </c>
      <c r="E32" s="16">
        <v>7965.666666666667</v>
      </c>
      <c r="F32" s="16">
        <v>7239.4333333333334</v>
      </c>
      <c r="G32" s="16">
        <v>7671</v>
      </c>
      <c r="H32" s="16">
        <v>713.75</v>
      </c>
      <c r="I32" s="16">
        <v>835.76190476190482</v>
      </c>
      <c r="J32" s="16">
        <v>713.25</v>
      </c>
      <c r="K32" s="16">
        <v>801.4</v>
      </c>
      <c r="L32" s="16">
        <v>0</v>
      </c>
      <c r="M32" s="16">
        <v>3686.2</v>
      </c>
      <c r="N32" s="16">
        <v>75245.933333333334</v>
      </c>
      <c r="O32" s="16">
        <v>74435.199999999997</v>
      </c>
      <c r="P32" s="16">
        <v>20469.8</v>
      </c>
      <c r="Q32" s="16">
        <v>20850.133333333335</v>
      </c>
      <c r="R32" s="16">
        <v>16673.366666666665</v>
      </c>
      <c r="S32" s="16">
        <v>4352.9523809523807</v>
      </c>
      <c r="T32" s="16"/>
      <c r="U32" s="6">
        <f t="shared" si="3"/>
        <v>45626</v>
      </c>
      <c r="V32" s="10">
        <f t="shared" si="3"/>
        <v>0.1</v>
      </c>
      <c r="W32" s="11">
        <f t="shared" si="4"/>
        <v>-1.5899868377216535</v>
      </c>
      <c r="X32" s="11">
        <f t="shared" si="2"/>
        <v>-1.2586582543684699</v>
      </c>
      <c r="Y32" s="11">
        <f t="shared" si="2"/>
        <v>-1.3963045792518329</v>
      </c>
      <c r="Z32" s="11">
        <f t="shared" si="2"/>
        <v>1.351931530757966</v>
      </c>
      <c r="AA32" s="11">
        <f t="shared" si="2"/>
        <v>0.8811152025249811</v>
      </c>
      <c r="AB32" s="11">
        <f t="shared" si="2"/>
        <v>-0.17482517482517324</v>
      </c>
      <c r="AC32" s="11">
        <f t="shared" si="2"/>
        <v>-1.9179975881643401</v>
      </c>
      <c r="AD32" s="11">
        <f t="shared" si="2"/>
        <v>-0.27962250961202528</v>
      </c>
      <c r="AE32" s="11">
        <f t="shared" si="2"/>
        <v>0</v>
      </c>
      <c r="AF32" s="11" t="e">
        <f t="shared" si="2"/>
        <v>#DIV/0!</v>
      </c>
      <c r="AG32" s="11">
        <f t="shared" si="2"/>
        <v>-3.8424416329724806</v>
      </c>
      <c r="AH32" s="11">
        <f t="shared" si="2"/>
        <v>-2.4626540319991506</v>
      </c>
      <c r="AI32" s="11">
        <f t="shared" si="2"/>
        <v>-2.1998567852896258</v>
      </c>
      <c r="AJ32" s="11">
        <f t="shared" si="2"/>
        <v>0.9110179935913294</v>
      </c>
      <c r="AK32" s="11">
        <f t="shared" si="2"/>
        <v>0.80498429515122893</v>
      </c>
      <c r="AL32" s="11">
        <f t="shared" si="2"/>
        <v>1.4499484841355326</v>
      </c>
      <c r="AM32" s="11">
        <f t="shared" si="2"/>
        <v>-1.507531989121091</v>
      </c>
    </row>
    <row r="33" spans="1:39" x14ac:dyDescent="0.3">
      <c r="A33" s="18">
        <v>45596</v>
      </c>
      <c r="B33" s="16">
        <v>-0.1</v>
      </c>
      <c r="C33" s="16">
        <v>75.817391304347822</v>
      </c>
      <c r="D33" s="16">
        <v>8368.7000000000007</v>
      </c>
      <c r="E33" s="16">
        <v>8078.4666666666662</v>
      </c>
      <c r="F33" s="16">
        <v>7142.8666666666668</v>
      </c>
      <c r="G33" s="16">
        <v>7604</v>
      </c>
      <c r="H33" s="16">
        <v>715</v>
      </c>
      <c r="I33" s="16">
        <v>852.10526315789468</v>
      </c>
      <c r="J33" s="16">
        <v>715.25</v>
      </c>
      <c r="K33" s="16">
        <v>801.4</v>
      </c>
      <c r="L33" s="16">
        <v>0</v>
      </c>
      <c r="M33" s="16">
        <v>3833.5</v>
      </c>
      <c r="N33" s="16">
        <v>77145.766666666663</v>
      </c>
      <c r="O33" s="16">
        <v>76109.5</v>
      </c>
      <c r="P33" s="16">
        <v>20285</v>
      </c>
      <c r="Q33" s="16">
        <v>20683.633333333335</v>
      </c>
      <c r="R33" s="16">
        <v>16435.066666666666</v>
      </c>
      <c r="S33" s="16">
        <v>4419.5789473684208</v>
      </c>
      <c r="T33" s="16"/>
      <c r="U33" s="6">
        <f t="shared" si="3"/>
        <v>45596</v>
      </c>
      <c r="V33" s="10">
        <f t="shared" si="3"/>
        <v>-0.1</v>
      </c>
      <c r="W33" s="11">
        <f t="shared" si="4"/>
        <v>1.7683104756346637</v>
      </c>
      <c r="X33" s="11">
        <f t="shared" si="2"/>
        <v>-4.7430965010130279</v>
      </c>
      <c r="Y33" s="11">
        <f t="shared" si="2"/>
        <v>-4.9703956397286646</v>
      </c>
      <c r="Z33" s="11">
        <f t="shared" si="2"/>
        <v>-1.3320809102169164</v>
      </c>
      <c r="AA33" s="11">
        <f t="shared" si="2"/>
        <v>-2.1143758246709297</v>
      </c>
      <c r="AB33" s="11">
        <f t="shared" si="2"/>
        <v>0.17513134851139966</v>
      </c>
      <c r="AC33" s="11">
        <f t="shared" si="2"/>
        <v>-0.48267323110066229</v>
      </c>
      <c r="AD33" s="11">
        <f t="shared" si="2"/>
        <v>0.35075412136092154</v>
      </c>
      <c r="AE33" s="11">
        <f t="shared" si="2"/>
        <v>0</v>
      </c>
      <c r="AF33" s="11" t="e">
        <f t="shared" si="2"/>
        <v>#DIV/0!</v>
      </c>
      <c r="AG33" s="11">
        <f t="shared" si="2"/>
        <v>7.7506851240250114</v>
      </c>
      <c r="AH33" s="11">
        <f t="shared" si="2"/>
        <v>3.4225376533213279</v>
      </c>
      <c r="AI33" s="11">
        <f t="shared" si="2"/>
        <v>3.857319764883286</v>
      </c>
      <c r="AJ33" s="11">
        <f t="shared" si="2"/>
        <v>4.3708677420184756</v>
      </c>
      <c r="AK33" s="11">
        <f t="shared" si="2"/>
        <v>5.2305881634688234</v>
      </c>
      <c r="AL33" s="11">
        <f t="shared" si="2"/>
        <v>-0.60858223923591481</v>
      </c>
      <c r="AM33" s="11">
        <f t="shared" si="2"/>
        <v>0.83675524465927253</v>
      </c>
    </row>
    <row r="34" spans="1:39" x14ac:dyDescent="0.3">
      <c r="A34" s="18">
        <v>45565</v>
      </c>
      <c r="B34" s="16">
        <v>-0.6</v>
      </c>
      <c r="C34" s="16">
        <v>74.5</v>
      </c>
      <c r="D34" s="16">
        <v>8785.4</v>
      </c>
      <c r="E34" s="16">
        <v>8501</v>
      </c>
      <c r="F34" s="16">
        <v>7239.3</v>
      </c>
      <c r="G34" s="16">
        <v>7768.25</v>
      </c>
      <c r="H34" s="16">
        <v>713.75</v>
      </c>
      <c r="I34" s="16">
        <v>856.23809523809518</v>
      </c>
      <c r="J34" s="16">
        <v>712.75</v>
      </c>
      <c r="K34" s="16">
        <v>801.4</v>
      </c>
      <c r="L34" s="16">
        <v>0</v>
      </c>
      <c r="M34" s="16">
        <v>3557.75</v>
      </c>
      <c r="N34" s="16">
        <v>74592.800000000003</v>
      </c>
      <c r="O34" s="16">
        <v>73282.75</v>
      </c>
      <c r="P34" s="16">
        <v>19435.5</v>
      </c>
      <c r="Q34" s="16">
        <v>19655.533333333333</v>
      </c>
      <c r="R34" s="16">
        <v>16535.7</v>
      </c>
      <c r="S34" s="16">
        <v>4382.9047619047615</v>
      </c>
      <c r="T34" s="16"/>
      <c r="U34" s="6">
        <f t="shared" si="3"/>
        <v>45565</v>
      </c>
      <c r="V34" s="10">
        <f t="shared" si="3"/>
        <v>-0.6</v>
      </c>
      <c r="W34" s="11">
        <f t="shared" si="4"/>
        <v>-8.1127432266552404</v>
      </c>
      <c r="X34" s="11">
        <f t="shared" si="2"/>
        <v>-5.1191221893427183</v>
      </c>
      <c r="Y34" s="11">
        <f t="shared" si="2"/>
        <v>-5.3888616836575807</v>
      </c>
      <c r="Z34" s="11">
        <f t="shared" si="2"/>
        <v>-4.3007151701558541</v>
      </c>
      <c r="AA34" s="11">
        <f t="shared" si="2"/>
        <v>-3.6173354177523009</v>
      </c>
      <c r="AB34" s="11">
        <f t="shared" si="2"/>
        <v>-0.17482517482517324</v>
      </c>
      <c r="AC34" s="11">
        <f t="shared" si="2"/>
        <v>1.9220760482528476</v>
      </c>
      <c r="AD34" s="11">
        <f t="shared" si="2"/>
        <v>-0.1051156271899174</v>
      </c>
      <c r="AE34" s="11">
        <f t="shared" si="2"/>
        <v>0</v>
      </c>
      <c r="AF34" s="11" t="e">
        <f t="shared" si="2"/>
        <v>#DIV/0!</v>
      </c>
      <c r="AG34" s="11">
        <f t="shared" si="2"/>
        <v>0.6037212984956426</v>
      </c>
      <c r="AH34" s="11">
        <f t="shared" si="2"/>
        <v>2.1183153506218133</v>
      </c>
      <c r="AI34" s="11">
        <f t="shared" si="2"/>
        <v>1.814121177598409</v>
      </c>
      <c r="AJ34" s="11">
        <f t="shared" si="2"/>
        <v>1.9519078443509557</v>
      </c>
      <c r="AK34" s="11">
        <f t="shared" si="2"/>
        <v>2.1137394797907945</v>
      </c>
      <c r="AL34" s="11">
        <f t="shared" si="2"/>
        <v>-7.7221420280365436</v>
      </c>
      <c r="AM34" s="11">
        <f t="shared" si="2"/>
        <v>-3.1334149443911059</v>
      </c>
    </row>
    <row r="35" spans="1:39" x14ac:dyDescent="0.3">
      <c r="A35" s="18">
        <v>45535</v>
      </c>
      <c r="B35" s="16">
        <v>-0.7</v>
      </c>
      <c r="C35" s="16">
        <v>81.077619047619052</v>
      </c>
      <c r="D35" s="16">
        <v>9259.4</v>
      </c>
      <c r="E35" s="16">
        <v>8985.2000000000007</v>
      </c>
      <c r="F35" s="16">
        <v>7564.6333333333332</v>
      </c>
      <c r="G35" s="16">
        <v>8059.8</v>
      </c>
      <c r="H35" s="16">
        <v>715</v>
      </c>
      <c r="I35" s="16">
        <v>840.09090909090912</v>
      </c>
      <c r="J35" s="16">
        <v>713.5</v>
      </c>
      <c r="K35" s="16">
        <v>801.4</v>
      </c>
      <c r="L35" s="16">
        <v>0</v>
      </c>
      <c r="M35" s="16">
        <v>3536.4</v>
      </c>
      <c r="N35" s="16">
        <v>73045.46666666666</v>
      </c>
      <c r="O35" s="16">
        <v>71977</v>
      </c>
      <c r="P35" s="16">
        <v>19063.400000000001</v>
      </c>
      <c r="Q35" s="16">
        <v>19248.666666666668</v>
      </c>
      <c r="R35" s="16">
        <v>17919.466666666667</v>
      </c>
      <c r="S35" s="16">
        <v>4524.681818181818</v>
      </c>
      <c r="T35" s="16"/>
      <c r="U35" s="6">
        <f t="shared" si="3"/>
        <v>45535</v>
      </c>
      <c r="V35" s="10">
        <f t="shared" si="3"/>
        <v>-0.7</v>
      </c>
      <c r="W35" s="11">
        <f t="shared" si="4"/>
        <v>-5.1110944726450214</v>
      </c>
      <c r="X35" s="11">
        <f t="shared" si="2"/>
        <v>-1.4356274039485157</v>
      </c>
      <c r="Y35" s="11">
        <f t="shared" si="2"/>
        <v>-1.3338213762810938</v>
      </c>
      <c r="Z35" s="11">
        <f t="shared" si="2"/>
        <v>-1.8455403406485971</v>
      </c>
      <c r="AA35" s="11">
        <f t="shared" si="2"/>
        <v>-2.3084148965182862</v>
      </c>
      <c r="AB35" s="11">
        <f t="shared" si="2"/>
        <v>0</v>
      </c>
      <c r="AC35" s="11">
        <f t="shared" si="2"/>
        <v>-0.96821839428574208</v>
      </c>
      <c r="AD35" s="11">
        <f t="shared" si="2"/>
        <v>-0.20979020979019936</v>
      </c>
      <c r="AE35" s="11">
        <f t="shared" si="2"/>
        <v>0</v>
      </c>
      <c r="AF35" s="11" t="e">
        <f t="shared" si="2"/>
        <v>#DIV/0!</v>
      </c>
      <c r="AG35" s="11">
        <f t="shared" si="2"/>
        <v>-4.9227046646054617</v>
      </c>
      <c r="AH35" s="11">
        <f t="shared" si="2"/>
        <v>-5.6790219105971858</v>
      </c>
      <c r="AI35" s="11">
        <f t="shared" si="2"/>
        <v>-5.8096091812632125</v>
      </c>
      <c r="AJ35" s="11">
        <f t="shared" si="2"/>
        <v>-2.8121335712464912</v>
      </c>
      <c r="AK35" s="11">
        <f t="shared" si="2"/>
        <v>-2.4554219960945716</v>
      </c>
      <c r="AL35" s="11">
        <f t="shared" si="2"/>
        <v>-7.9324955215087556</v>
      </c>
      <c r="AM35" s="11">
        <f t="shared" si="2"/>
        <v>-3.5401097276022</v>
      </c>
    </row>
    <row r="36" spans="1:39" x14ac:dyDescent="0.3">
      <c r="A36" s="18">
        <v>45504</v>
      </c>
      <c r="B36" s="16">
        <v>-0.2</v>
      </c>
      <c r="C36" s="16">
        <v>85.444782608695647</v>
      </c>
      <c r="D36" s="16">
        <v>9394.2666666666664</v>
      </c>
      <c r="E36" s="16">
        <v>9106.6666666666661</v>
      </c>
      <c r="F36" s="16">
        <v>7706.8666666666668</v>
      </c>
      <c r="G36" s="16">
        <v>8250.25</v>
      </c>
      <c r="H36" s="16">
        <v>715</v>
      </c>
      <c r="I36" s="16">
        <v>848.304347826087</v>
      </c>
      <c r="J36" s="16">
        <v>715</v>
      </c>
      <c r="K36" s="16">
        <v>801.4</v>
      </c>
      <c r="L36" s="16">
        <v>0</v>
      </c>
      <c r="M36" s="16">
        <v>3719.5</v>
      </c>
      <c r="N36" s="16">
        <v>77443.5</v>
      </c>
      <c r="O36" s="16">
        <v>76416.5</v>
      </c>
      <c r="P36" s="16">
        <v>19615</v>
      </c>
      <c r="Q36" s="16">
        <v>19733.2</v>
      </c>
      <c r="R36" s="16">
        <v>19463.400000000001</v>
      </c>
      <c r="S36" s="16">
        <v>4690.739130434783</v>
      </c>
      <c r="T36" s="16"/>
      <c r="U36" s="6">
        <f t="shared" si="3"/>
        <v>45504</v>
      </c>
      <c r="V36" s="10">
        <f t="shared" si="3"/>
        <v>-0.2</v>
      </c>
      <c r="W36" s="11">
        <f t="shared" si="4"/>
        <v>3.1935587450506233</v>
      </c>
      <c r="X36" s="11">
        <f t="shared" si="2"/>
        <v>0.29287735093681988</v>
      </c>
      <c r="Y36" s="11">
        <f t="shared" si="2"/>
        <v>0.27712015269136714</v>
      </c>
      <c r="Z36" s="11">
        <f t="shared" si="2"/>
        <v>-0.23731855917429812</v>
      </c>
      <c r="AA36" s="11">
        <f t="shared" si="2"/>
        <v>0.7049130302105624</v>
      </c>
      <c r="AB36" s="11">
        <f t="shared" si="2"/>
        <v>-0.52173913043478137</v>
      </c>
      <c r="AC36" s="11">
        <f t="shared" si="2"/>
        <v>-1.9957277836820282</v>
      </c>
      <c r="AD36" s="11">
        <f t="shared" si="2"/>
        <v>-0.38314176245211229</v>
      </c>
      <c r="AE36" s="11">
        <f t="shared" si="2"/>
        <v>0</v>
      </c>
      <c r="AF36" s="11" t="e">
        <f t="shared" si="2"/>
        <v>#DIV/0!</v>
      </c>
      <c r="AG36" s="11">
        <f t="shared" si="2"/>
        <v>-2.291981348919677</v>
      </c>
      <c r="AH36" s="11">
        <f t="shared" si="2"/>
        <v>-2.5964715455948379</v>
      </c>
      <c r="AI36" s="11">
        <f t="shared" si="2"/>
        <v>-1.844198465683391</v>
      </c>
      <c r="AJ36" s="11">
        <f t="shared" si="2"/>
        <v>-3.1728597697177605</v>
      </c>
      <c r="AK36" s="11">
        <f t="shared" si="2"/>
        <v>-4.318775789254218</v>
      </c>
      <c r="AL36" s="11">
        <f t="shared" si="2"/>
        <v>3.8498477561822426</v>
      </c>
      <c r="AM36" s="11">
        <f t="shared" si="2"/>
        <v>-1.5769464194486176</v>
      </c>
    </row>
    <row r="37" spans="1:39" x14ac:dyDescent="0.3">
      <c r="A37" s="18">
        <v>45473</v>
      </c>
      <c r="B37" s="16">
        <v>-0.2</v>
      </c>
      <c r="C37" s="16">
        <v>82.8005</v>
      </c>
      <c r="D37" s="16">
        <v>9366.8333333333339</v>
      </c>
      <c r="E37" s="16">
        <v>9081.5</v>
      </c>
      <c r="F37" s="16">
        <v>7725.2</v>
      </c>
      <c r="G37" s="16">
        <v>8192.5</v>
      </c>
      <c r="H37" s="16">
        <v>718.75</v>
      </c>
      <c r="I37" s="16">
        <v>865.57894736842104</v>
      </c>
      <c r="J37" s="16">
        <v>717.75</v>
      </c>
      <c r="K37" s="16">
        <v>801.4</v>
      </c>
      <c r="L37" s="16">
        <v>0</v>
      </c>
      <c r="M37" s="16">
        <v>3806.75</v>
      </c>
      <c r="N37" s="16">
        <v>79507.899999999994</v>
      </c>
      <c r="O37" s="16">
        <v>77852.25</v>
      </c>
      <c r="P37" s="16">
        <v>20257.75</v>
      </c>
      <c r="Q37" s="16">
        <v>20623.900000000001</v>
      </c>
      <c r="R37" s="16">
        <v>18741.866666666665</v>
      </c>
      <c r="S37" s="16">
        <v>4765.894736842105</v>
      </c>
      <c r="T37" s="16"/>
      <c r="U37" s="6">
        <f t="shared" si="3"/>
        <v>45473</v>
      </c>
      <c r="V37" s="10">
        <f t="shared" si="3"/>
        <v>-0.2</v>
      </c>
      <c r="W37" s="11">
        <f t="shared" si="4"/>
        <v>0.72470022591669192</v>
      </c>
      <c r="X37" s="11">
        <f t="shared" si="2"/>
        <v>-0.79433725794778809</v>
      </c>
      <c r="Y37" s="11">
        <f t="shared" si="2"/>
        <v>-0.81584063257683681</v>
      </c>
      <c r="Z37" s="11">
        <f t="shared" si="2"/>
        <v>0.79546986652286478</v>
      </c>
      <c r="AA37" s="11">
        <f t="shared" si="2"/>
        <v>-1.221394294533269</v>
      </c>
      <c r="AB37" s="11">
        <f t="shared" si="2"/>
        <v>0.70052539404552761</v>
      </c>
      <c r="AC37" s="11">
        <f t="shared" si="2"/>
        <v>-0.14196618833796038</v>
      </c>
      <c r="AD37" s="11">
        <f t="shared" si="2"/>
        <v>0.59565522074281319</v>
      </c>
      <c r="AE37" s="11">
        <f t="shared" si="2"/>
        <v>0</v>
      </c>
      <c r="AF37" s="11" t="e">
        <f t="shared" si="2"/>
        <v>#DIV/0!</v>
      </c>
      <c r="AG37" s="11">
        <f t="shared" si="2"/>
        <v>-2.2607065831364963</v>
      </c>
      <c r="AH37" s="11">
        <f t="shared" si="2"/>
        <v>-3.3849966340004158</v>
      </c>
      <c r="AI37" s="11">
        <f t="shared" si="2"/>
        <v>-2.8954044722951267</v>
      </c>
      <c r="AJ37" s="11">
        <f t="shared" si="2"/>
        <v>-0.63885618991564286</v>
      </c>
      <c r="AK37" s="11">
        <f t="shared" si="2"/>
        <v>-0.36281945987728648</v>
      </c>
      <c r="AL37" s="11">
        <f t="shared" si="2"/>
        <v>4.6893241303291404</v>
      </c>
      <c r="AM37" s="11">
        <f t="shared" si="2"/>
        <v>0.22711424705748584</v>
      </c>
    </row>
    <row r="38" spans="1:39" x14ac:dyDescent="0.3">
      <c r="A38" s="18">
        <v>45443</v>
      </c>
      <c r="B38" s="16">
        <v>0.2</v>
      </c>
      <c r="C38" s="16">
        <v>82.204761904761909</v>
      </c>
      <c r="D38" s="16">
        <v>9441.8333333333339</v>
      </c>
      <c r="E38" s="16">
        <v>9156.2000000000007</v>
      </c>
      <c r="F38" s="16">
        <v>7664.2333333333336</v>
      </c>
      <c r="G38" s="16">
        <v>8293.7999999999993</v>
      </c>
      <c r="H38" s="16">
        <v>713.75</v>
      </c>
      <c r="I38" s="16">
        <v>866.80952380952385</v>
      </c>
      <c r="J38" s="16">
        <v>713.5</v>
      </c>
      <c r="K38" s="16">
        <v>801.4</v>
      </c>
      <c r="L38" s="16">
        <v>0</v>
      </c>
      <c r="M38" s="16">
        <v>3894.8</v>
      </c>
      <c r="N38" s="16">
        <v>82293.53333333334</v>
      </c>
      <c r="O38" s="16">
        <v>80173.600000000006</v>
      </c>
      <c r="P38" s="16">
        <v>20388</v>
      </c>
      <c r="Q38" s="16">
        <v>20699</v>
      </c>
      <c r="R38" s="16">
        <v>17902.366666666665</v>
      </c>
      <c r="S38" s="16">
        <v>4755.0952380952385</v>
      </c>
      <c r="T38" s="16"/>
      <c r="U38" s="6">
        <f t="shared" si="3"/>
        <v>45443</v>
      </c>
      <c r="V38" s="10">
        <f t="shared" si="3"/>
        <v>0.2</v>
      </c>
      <c r="W38" s="11">
        <f t="shared" si="4"/>
        <v>-9.0118485410693125</v>
      </c>
      <c r="X38" s="11">
        <f t="shared" si="2"/>
        <v>-2.9706056651149026</v>
      </c>
      <c r="Y38" s="11">
        <f t="shared" si="2"/>
        <v>-3.0419619913591021</v>
      </c>
      <c r="Z38" s="11">
        <f t="shared" si="2"/>
        <v>-3.2590996873856</v>
      </c>
      <c r="AA38" s="11">
        <f t="shared" si="2"/>
        <v>-1.7496890363087232</v>
      </c>
      <c r="AB38" s="11">
        <f t="shared" si="2"/>
        <v>0</v>
      </c>
      <c r="AC38" s="11">
        <f t="shared" si="2"/>
        <v>6.2089085146729275</v>
      </c>
      <c r="AD38" s="11">
        <f t="shared" si="2"/>
        <v>0.14035087719297223</v>
      </c>
      <c r="AE38" s="11">
        <f t="shared" si="2"/>
        <v>0</v>
      </c>
      <c r="AF38" s="11" t="e">
        <f t="shared" si="2"/>
        <v>#DIV/0!</v>
      </c>
      <c r="AG38" s="11">
        <f t="shared" si="2"/>
        <v>1.8115279048490436</v>
      </c>
      <c r="AH38" s="11">
        <f t="shared" si="2"/>
        <v>7.1126385057025203</v>
      </c>
      <c r="AI38" s="11">
        <f t="shared" si="2"/>
        <v>7.0144223389416567</v>
      </c>
      <c r="AJ38" s="11">
        <f t="shared" si="2"/>
        <v>3.2160078976344977</v>
      </c>
      <c r="AK38" s="11">
        <f t="shared" si="2"/>
        <v>2.4380104620491068</v>
      </c>
      <c r="AL38" s="11">
        <f t="shared" si="2"/>
        <v>8.6627348231176171</v>
      </c>
      <c r="AM38" s="11">
        <f t="shared" si="2"/>
        <v>1.5444377729737226</v>
      </c>
    </row>
    <row r="39" spans="1:39" x14ac:dyDescent="0.3">
      <c r="A39" s="18">
        <v>45412</v>
      </c>
      <c r="B39" s="16">
        <v>-0.2</v>
      </c>
      <c r="C39" s="16">
        <v>90.346666666666664</v>
      </c>
      <c r="D39" s="16">
        <v>9730.9</v>
      </c>
      <c r="E39" s="16">
        <v>9443.4666666666672</v>
      </c>
      <c r="F39" s="16">
        <v>7922.4333333333334</v>
      </c>
      <c r="G39" s="16">
        <v>8441.5</v>
      </c>
      <c r="H39" s="16">
        <v>713.75</v>
      </c>
      <c r="I39" s="16">
        <v>816.13636363636363</v>
      </c>
      <c r="J39" s="16">
        <v>712.5</v>
      </c>
      <c r="K39" s="16">
        <v>801.4</v>
      </c>
      <c r="L39" s="16">
        <v>0</v>
      </c>
      <c r="M39" s="16">
        <v>3825.5</v>
      </c>
      <c r="N39" s="16">
        <v>76828.96666666666</v>
      </c>
      <c r="O39" s="16">
        <v>74918.5</v>
      </c>
      <c r="P39" s="16">
        <v>19752.75</v>
      </c>
      <c r="Q39" s="16">
        <v>20206.366666666665</v>
      </c>
      <c r="R39" s="16">
        <v>16475.166666666668</v>
      </c>
      <c r="S39" s="16">
        <v>4682.772727272727</v>
      </c>
      <c r="T39" s="16"/>
      <c r="U39" s="6">
        <f t="shared" si="3"/>
        <v>45412</v>
      </c>
      <c r="V39" s="10">
        <f t="shared" si="3"/>
        <v>-0.2</v>
      </c>
      <c r="W39" s="11">
        <f t="shared" si="4"/>
        <v>5.5365410149481562</v>
      </c>
      <c r="X39" s="11">
        <f t="shared" si="2"/>
        <v>3.8228453150673118</v>
      </c>
      <c r="Y39" s="11">
        <f t="shared" si="2"/>
        <v>4.1244918811240865</v>
      </c>
      <c r="Z39" s="11">
        <f t="shared" si="2"/>
        <v>2.1928598762539053</v>
      </c>
      <c r="AA39" s="11">
        <f t="shared" si="2"/>
        <v>2.7046427876192212</v>
      </c>
      <c r="AB39" s="11">
        <f t="shared" si="2"/>
        <v>-1.7211703958691942</v>
      </c>
      <c r="AC39" s="11">
        <f t="shared" si="2"/>
        <v>-6.4523572055911984</v>
      </c>
      <c r="AD39" s="11">
        <f t="shared" si="2"/>
        <v>-1.8595041322314074</v>
      </c>
      <c r="AE39" s="11" t="e">
        <f t="shared" si="2"/>
        <v>#DIV/0!</v>
      </c>
      <c r="AF39" s="11" t="e">
        <f t="shared" si="2"/>
        <v>#DIV/0!</v>
      </c>
      <c r="AG39" s="11">
        <f t="shared" si="2"/>
        <v>-2.5101936799184443</v>
      </c>
      <c r="AH39" s="11">
        <f t="shared" si="2"/>
        <v>8.4833634483949965</v>
      </c>
      <c r="AI39" s="11">
        <f t="shared" si="2"/>
        <v>6.6300693707106007</v>
      </c>
      <c r="AJ39" s="11">
        <f t="shared" si="2"/>
        <v>4.372741107095294</v>
      </c>
      <c r="AK39" s="11">
        <f t="shared" si="2"/>
        <v>5.3435446144007415</v>
      </c>
      <c r="AL39" s="11">
        <f t="shared" si="2"/>
        <v>2.9281915225929538</v>
      </c>
      <c r="AM39" s="11">
        <f t="shared" si="2"/>
        <v>0.51539063385661166</v>
      </c>
    </row>
    <row r="40" spans="1:39" x14ac:dyDescent="0.3">
      <c r="A40" s="18">
        <v>45382</v>
      </c>
      <c r="B40" s="16">
        <v>-0.1</v>
      </c>
      <c r="C40" s="16">
        <v>85.606999999999999</v>
      </c>
      <c r="D40" s="16">
        <v>9372.6</v>
      </c>
      <c r="E40" s="16">
        <v>9069.4</v>
      </c>
      <c r="F40" s="16">
        <v>7752.4333333333334</v>
      </c>
      <c r="G40" s="16">
        <v>8219.2000000000007</v>
      </c>
      <c r="H40" s="16">
        <v>726.25</v>
      </c>
      <c r="I40" s="16">
        <v>872.42857142857144</v>
      </c>
      <c r="J40" s="16">
        <v>726</v>
      </c>
      <c r="K40" s="16">
        <v>0</v>
      </c>
      <c r="L40" s="16">
        <v>0</v>
      </c>
      <c r="M40" s="16">
        <v>3924</v>
      </c>
      <c r="N40" s="16">
        <v>70820.96666666666</v>
      </c>
      <c r="O40" s="16">
        <v>70260.2</v>
      </c>
      <c r="P40" s="16">
        <v>18925.2</v>
      </c>
      <c r="Q40" s="16">
        <v>19181.400000000001</v>
      </c>
      <c r="R40" s="16">
        <v>16006.466666666667</v>
      </c>
      <c r="S40" s="16">
        <v>4658.7619047619046</v>
      </c>
      <c r="T40" s="16"/>
      <c r="U40" s="6">
        <f t="shared" si="3"/>
        <v>45382</v>
      </c>
      <c r="V40" s="10">
        <f t="shared" si="3"/>
        <v>-0.1</v>
      </c>
      <c r="W40" s="11">
        <f t="shared" si="4"/>
        <v>1.7278053070003381</v>
      </c>
      <c r="X40" s="11">
        <f t="shared" si="2"/>
        <v>0.36676714837201985</v>
      </c>
      <c r="Y40" s="11">
        <f t="shared" si="2"/>
        <v>0.36852181804096062</v>
      </c>
      <c r="Z40" s="11">
        <f t="shared" si="2"/>
        <v>1.5620360180963928</v>
      </c>
      <c r="AA40" s="11">
        <f t="shared" si="2"/>
        <v>0.88312007118966562</v>
      </c>
      <c r="AB40" s="11">
        <f t="shared" si="2"/>
        <v>-0.51369863013698591</v>
      </c>
      <c r="AC40" s="11">
        <f t="shared" si="2"/>
        <v>-5.3651061485218321</v>
      </c>
      <c r="AD40" s="11">
        <f t="shared" si="2"/>
        <v>-0.45703839122487011</v>
      </c>
      <c r="AE40" s="11" t="e">
        <f t="shared" si="2"/>
        <v>#DIV/0!</v>
      </c>
      <c r="AF40" s="11" t="e">
        <f t="shared" si="2"/>
        <v>#DIV/0!</v>
      </c>
      <c r="AG40" s="11">
        <f t="shared" si="2"/>
        <v>-4.3043531276673548</v>
      </c>
      <c r="AH40" s="11">
        <f t="shared" si="2"/>
        <v>2.8609039009729145</v>
      </c>
      <c r="AI40" s="11">
        <f t="shared" si="2"/>
        <v>2.7992450290429645</v>
      </c>
      <c r="AJ40" s="11">
        <f t="shared" si="2"/>
        <v>0.96401611139268084</v>
      </c>
      <c r="AK40" s="11">
        <f t="shared" si="2"/>
        <v>1.893227091633463</v>
      </c>
      <c r="AL40" s="11">
        <f t="shared" si="2"/>
        <v>0.82813648293964093</v>
      </c>
      <c r="AM40" s="11">
        <f t="shared" si="2"/>
        <v>1.5607725486735688</v>
      </c>
    </row>
    <row r="41" spans="1:39" x14ac:dyDescent="0.3">
      <c r="A41" s="18">
        <v>45351</v>
      </c>
      <c r="B41" s="16">
        <v>-0.2</v>
      </c>
      <c r="C41" s="16">
        <v>84.153000000000006</v>
      </c>
      <c r="D41" s="16">
        <v>9338.35</v>
      </c>
      <c r="E41" s="16">
        <v>9036.1</v>
      </c>
      <c r="F41" s="16">
        <v>7633.2</v>
      </c>
      <c r="G41" s="16">
        <v>8147.25</v>
      </c>
      <c r="H41" s="16">
        <v>730</v>
      </c>
      <c r="I41" s="16">
        <v>921.88888888888891</v>
      </c>
      <c r="J41" s="16">
        <v>729.33333333333337</v>
      </c>
      <c r="K41" s="16">
        <v>0</v>
      </c>
      <c r="L41" s="16">
        <v>0</v>
      </c>
      <c r="M41" s="16">
        <v>4100.5</v>
      </c>
      <c r="N41" s="16">
        <v>68851.199999999997</v>
      </c>
      <c r="O41" s="16">
        <v>68347</v>
      </c>
      <c r="P41" s="16">
        <v>18744.5</v>
      </c>
      <c r="Q41" s="16">
        <v>18825</v>
      </c>
      <c r="R41" s="16">
        <v>15875</v>
      </c>
      <c r="S41" s="16">
        <v>4587.166666666667</v>
      </c>
      <c r="T41" s="16"/>
      <c r="U41" s="6">
        <f t="shared" si="3"/>
        <v>45351</v>
      </c>
      <c r="V41" s="10">
        <f t="shared" si="3"/>
        <v>-0.2</v>
      </c>
      <c r="W41" s="11">
        <f t="shared" si="4"/>
        <v>4.2970215594702239</v>
      </c>
      <c r="X41" s="11">
        <f t="shared" si="2"/>
        <v>1.1428416701265434</v>
      </c>
      <c r="Y41" s="11">
        <f t="shared" si="2"/>
        <v>1.2194894274822019</v>
      </c>
      <c r="Z41" s="11">
        <f t="shared" si="2"/>
        <v>-0.37544755698057486</v>
      </c>
      <c r="AA41" s="11">
        <f t="shared" si="2"/>
        <v>1.2143611404435148</v>
      </c>
      <c r="AB41" s="11">
        <f t="shared" si="2"/>
        <v>0</v>
      </c>
      <c r="AC41" s="11">
        <f t="shared" si="2"/>
        <v>0.94846227442913289</v>
      </c>
      <c r="AD41" s="11">
        <f t="shared" si="2"/>
        <v>-0.14603870025555921</v>
      </c>
      <c r="AE41" s="11" t="e">
        <f t="shared" si="2"/>
        <v>#DIV/0!</v>
      </c>
      <c r="AF41" s="11" t="e">
        <f t="shared" si="2"/>
        <v>#DIV/0!</v>
      </c>
      <c r="AG41" s="11">
        <f t="shared" si="2"/>
        <v>-0.34631508597119876</v>
      </c>
      <c r="AH41" s="11">
        <f t="shared" si="2"/>
        <v>0.6169408598981363</v>
      </c>
      <c r="AI41" s="11">
        <f t="shared" si="2"/>
        <v>0.12818728528630174</v>
      </c>
      <c r="AJ41" s="11">
        <f t="shared" si="2"/>
        <v>-1.1835099372660665</v>
      </c>
      <c r="AK41" s="11">
        <f t="shared" si="2"/>
        <v>-1.3402699407080831</v>
      </c>
      <c r="AL41" s="11">
        <f t="shared" si="2"/>
        <v>-1.030735022131708</v>
      </c>
      <c r="AM41" s="11">
        <f t="shared" si="2"/>
        <v>5.9159081745292497E-2</v>
      </c>
    </row>
    <row r="42" spans="1:39" x14ac:dyDescent="0.3">
      <c r="A42" s="18">
        <v>45322</v>
      </c>
      <c r="B42" s="16">
        <v>-0.2</v>
      </c>
      <c r="C42" s="16">
        <v>80.685909090909092</v>
      </c>
      <c r="D42" s="16">
        <v>9232.8333333333339</v>
      </c>
      <c r="E42" s="16">
        <v>8927.2333333333336</v>
      </c>
      <c r="F42" s="16">
        <v>7661.9666666666662</v>
      </c>
      <c r="G42" s="16">
        <v>8049.5</v>
      </c>
      <c r="H42" s="16">
        <v>730</v>
      </c>
      <c r="I42" s="16">
        <v>913.22727272727275</v>
      </c>
      <c r="J42" s="16">
        <v>730.4</v>
      </c>
      <c r="K42" s="16">
        <v>0</v>
      </c>
      <c r="L42" s="16">
        <v>0</v>
      </c>
      <c r="M42" s="16">
        <v>4114.75</v>
      </c>
      <c r="N42" s="16">
        <v>68429.03333333334</v>
      </c>
      <c r="O42" s="16">
        <v>68259.5</v>
      </c>
      <c r="P42" s="16">
        <v>18969</v>
      </c>
      <c r="Q42" s="16">
        <v>19080.733333333334</v>
      </c>
      <c r="R42" s="16">
        <v>16040.333333333334</v>
      </c>
      <c r="S42" s="16">
        <v>4584.454545454545</v>
      </c>
      <c r="T42" s="16"/>
      <c r="U42" s="6">
        <f t="shared" si="3"/>
        <v>45322</v>
      </c>
      <c r="V42" s="10">
        <f t="shared" si="3"/>
        <v>-0.2</v>
      </c>
      <c r="W42" s="11">
        <f t="shared" si="4"/>
        <v>3.3514192977424102</v>
      </c>
      <c r="X42" s="11">
        <f t="shared" si="2"/>
        <v>1.0097879044257212</v>
      </c>
      <c r="Y42" s="11">
        <f t="shared" si="2"/>
        <v>1.1404963047164358</v>
      </c>
      <c r="Z42" s="11">
        <f t="shared" si="2"/>
        <v>-1.868209277008134</v>
      </c>
      <c r="AA42" s="11">
        <f t="shared" si="2"/>
        <v>-1.3686712738322768</v>
      </c>
      <c r="AB42" s="11">
        <f t="shared" si="2"/>
        <v>0</v>
      </c>
      <c r="AC42" s="11">
        <f t="shared" si="2"/>
        <v>-2.5668204680550417</v>
      </c>
      <c r="AD42" s="11">
        <f t="shared" si="2"/>
        <v>-0.11623931623931583</v>
      </c>
      <c r="AE42" s="11" t="e">
        <f t="shared" si="2"/>
        <v>#DIV/0!</v>
      </c>
      <c r="AF42" s="11" t="e">
        <f t="shared" si="2"/>
        <v>#DIV/0!</v>
      </c>
      <c r="AG42" s="11">
        <f t="shared" si="2"/>
        <v>-1.2151258870432002E-3</v>
      </c>
      <c r="AH42" s="11">
        <f t="shared" si="2"/>
        <v>-0.80966241276210837</v>
      </c>
      <c r="AI42" s="11">
        <f t="shared" si="2"/>
        <v>-0.5888109891966451</v>
      </c>
      <c r="AJ42" s="11">
        <f t="shared" si="2"/>
        <v>1.0451291229864381</v>
      </c>
      <c r="AK42" s="11">
        <f t="shared" si="2"/>
        <v>1.2913979940685607</v>
      </c>
      <c r="AL42" s="11">
        <f t="shared" si="2"/>
        <v>3.0227514552838812</v>
      </c>
      <c r="AM42" s="11">
        <f t="shared" si="2"/>
        <v>-0.77654111273619719</v>
      </c>
    </row>
    <row r="43" spans="1:39" x14ac:dyDescent="0.3">
      <c r="A43" s="18">
        <v>45291</v>
      </c>
      <c r="B43" s="16">
        <v>-0.3</v>
      </c>
      <c r="C43" s="16">
        <v>78.069473684210521</v>
      </c>
      <c r="D43" s="16">
        <v>9140.5333333333328</v>
      </c>
      <c r="E43" s="16">
        <v>8826.5666666666675</v>
      </c>
      <c r="F43" s="16">
        <v>7807.833333333333</v>
      </c>
      <c r="G43" s="16">
        <v>8161.2</v>
      </c>
      <c r="H43" s="16">
        <v>730</v>
      </c>
      <c r="I43" s="16">
        <v>937.28571428571433</v>
      </c>
      <c r="J43" s="16">
        <v>731.25</v>
      </c>
      <c r="K43" s="16">
        <v>0</v>
      </c>
      <c r="L43" s="16">
        <v>0</v>
      </c>
      <c r="M43" s="16">
        <v>4114.8</v>
      </c>
      <c r="N43" s="16">
        <v>68987.600000000006</v>
      </c>
      <c r="O43" s="16">
        <v>68663.8</v>
      </c>
      <c r="P43" s="16">
        <v>18772.8</v>
      </c>
      <c r="Q43" s="16">
        <v>18837.466666666667</v>
      </c>
      <c r="R43" s="16">
        <v>15569.7</v>
      </c>
      <c r="S43" s="16">
        <v>4620.333333333333</v>
      </c>
      <c r="T43" s="16"/>
      <c r="U43" s="6">
        <f t="shared" si="3"/>
        <v>45291</v>
      </c>
      <c r="V43" s="10">
        <f t="shared" si="3"/>
        <v>-0.3</v>
      </c>
      <c r="W43" s="11">
        <f t="shared" si="4"/>
        <v>-6.308284498839086</v>
      </c>
      <c r="X43" s="11">
        <f t="shared" si="2"/>
        <v>-0.40641400475784906</v>
      </c>
      <c r="Y43" s="11">
        <f t="shared" si="2"/>
        <v>-0.37660178029929625</v>
      </c>
      <c r="Z43" s="11">
        <f t="shared" si="2"/>
        <v>-1.2150171224211022</v>
      </c>
      <c r="AA43" s="11">
        <f t="shared" si="2"/>
        <v>-3.6742401888462695</v>
      </c>
      <c r="AB43" s="11">
        <f t="shared" si="2"/>
        <v>-0.68027210884353906</v>
      </c>
      <c r="AC43" s="11">
        <f t="shared" si="2"/>
        <v>0.11791471298172951</v>
      </c>
      <c r="AD43" s="11">
        <f t="shared" si="2"/>
        <v>-0.26595744680851396</v>
      </c>
      <c r="AE43" s="11" t="e">
        <f t="shared" si="2"/>
        <v>#DIV/0!</v>
      </c>
      <c r="AF43" s="11" t="e">
        <f t="shared" si="2"/>
        <v>#DIV/0!</v>
      </c>
      <c r="AG43" s="11">
        <f t="shared" si="2"/>
        <v>1.5310591573622929</v>
      </c>
      <c r="AH43" s="11">
        <f t="shared" si="2"/>
        <v>1.1462368302988892</v>
      </c>
      <c r="AI43" s="11">
        <f t="shared" si="2"/>
        <v>1.2206690425034026</v>
      </c>
      <c r="AJ43" s="11">
        <f t="shared" si="2"/>
        <v>-0.53355233528492363</v>
      </c>
      <c r="AK43" s="11">
        <f t="shared" si="2"/>
        <v>-0.65640282812231021</v>
      </c>
      <c r="AL43" s="11">
        <f t="shared" si="2"/>
        <v>-5.0408021370805471</v>
      </c>
      <c r="AM43" s="11">
        <f t="shared" si="2"/>
        <v>-2.0644249606577461</v>
      </c>
    </row>
    <row r="44" spans="1:39" x14ac:dyDescent="0.3">
      <c r="A44" s="18">
        <v>45260</v>
      </c>
      <c r="B44" s="16">
        <v>-0.3</v>
      </c>
      <c r="C44" s="16">
        <v>83.325909090909093</v>
      </c>
      <c r="D44" s="16">
        <v>9177.8333333333339</v>
      </c>
      <c r="E44" s="16">
        <v>8859.9333333333325</v>
      </c>
      <c r="F44" s="16">
        <v>7903.8666666666668</v>
      </c>
      <c r="G44" s="16">
        <v>8472.5</v>
      </c>
      <c r="H44" s="16">
        <v>735</v>
      </c>
      <c r="I44" s="16">
        <v>936.18181818181813</v>
      </c>
      <c r="J44" s="16">
        <v>733.2</v>
      </c>
      <c r="K44" s="16">
        <v>0</v>
      </c>
      <c r="L44" s="16">
        <v>0</v>
      </c>
      <c r="M44" s="16">
        <v>4052.75</v>
      </c>
      <c r="N44" s="16">
        <v>68205.8</v>
      </c>
      <c r="O44" s="16">
        <v>67835.75</v>
      </c>
      <c r="P44" s="16">
        <v>18873.5</v>
      </c>
      <c r="Q44" s="16">
        <v>18961.933333333334</v>
      </c>
      <c r="R44" s="16">
        <v>16396.2</v>
      </c>
      <c r="S44" s="16">
        <v>4717.727272727273</v>
      </c>
      <c r="T44" s="16"/>
      <c r="U44" s="6">
        <f t="shared" si="3"/>
        <v>45260</v>
      </c>
      <c r="V44" s="10">
        <f t="shared" si="3"/>
        <v>-0.3</v>
      </c>
      <c r="W44" s="11">
        <f t="shared" si="4"/>
        <v>-8.6438887283092924</v>
      </c>
      <c r="X44" s="11">
        <f t="shared" si="2"/>
        <v>-4.377648121136346</v>
      </c>
      <c r="Y44" s="11">
        <f t="shared" si="2"/>
        <v>-4.4500443961938032</v>
      </c>
      <c r="Z44" s="11">
        <f t="shared" si="2"/>
        <v>-3.8377152961119805</v>
      </c>
      <c r="AA44" s="11">
        <f t="shared" si="2"/>
        <v>-3.1132965493581963</v>
      </c>
      <c r="AB44" s="11">
        <f t="shared" si="2"/>
        <v>0</v>
      </c>
      <c r="AC44" s="11">
        <f t="shared" si="2"/>
        <v>-6.8622130827597374</v>
      </c>
      <c r="AD44" s="11">
        <f t="shared" si="2"/>
        <v>-0.15433499773035919</v>
      </c>
      <c r="AE44" s="11" t="e">
        <f t="shared" si="2"/>
        <v>#DIV/0!</v>
      </c>
      <c r="AF44" s="11" t="e">
        <f t="shared" si="2"/>
        <v>#DIV/0!</v>
      </c>
      <c r="AG44" s="11">
        <f t="shared" si="2"/>
        <v>3.3996683250414605</v>
      </c>
      <c r="AH44" s="11">
        <f t="shared" si="2"/>
        <v>1.8066912056648761</v>
      </c>
      <c r="AI44" s="11">
        <f t="shared" si="2"/>
        <v>1.2995497681641979</v>
      </c>
      <c r="AJ44" s="11">
        <f t="shared" si="2"/>
        <v>-0.95380538171895068</v>
      </c>
      <c r="AK44" s="11">
        <f t="shared" si="2"/>
        <v>-1.3189096920693544</v>
      </c>
      <c r="AL44" s="11">
        <f t="shared" si="2"/>
        <v>0.20412154399002702</v>
      </c>
      <c r="AM44" s="11">
        <f t="shared" ref="AM44:AM107" si="5">S44/S45*100-100</f>
        <v>-0.99755005321604528</v>
      </c>
    </row>
    <row r="45" spans="1:39" x14ac:dyDescent="0.3">
      <c r="A45" s="18">
        <v>45230</v>
      </c>
      <c r="B45" s="16">
        <v>0</v>
      </c>
      <c r="C45" s="16">
        <v>91.21</v>
      </c>
      <c r="D45" s="16">
        <v>9598</v>
      </c>
      <c r="E45" s="16">
        <v>9272.5666666666675</v>
      </c>
      <c r="F45" s="16">
        <v>8219.2999999999993</v>
      </c>
      <c r="G45" s="16">
        <v>8744.75</v>
      </c>
      <c r="H45" s="16">
        <v>735</v>
      </c>
      <c r="I45" s="16">
        <v>1005.1578947368421</v>
      </c>
      <c r="J45" s="16">
        <v>734.33333333333337</v>
      </c>
      <c r="K45" s="16">
        <v>0</v>
      </c>
      <c r="L45" s="16">
        <v>0</v>
      </c>
      <c r="M45" s="16">
        <v>3919.5</v>
      </c>
      <c r="N45" s="16">
        <v>66995.399999999994</v>
      </c>
      <c r="O45" s="16">
        <v>66965.5</v>
      </c>
      <c r="P45" s="16">
        <v>19055.25</v>
      </c>
      <c r="Q45" s="16">
        <v>19215.366666666665</v>
      </c>
      <c r="R45" s="16">
        <v>16362.8</v>
      </c>
      <c r="S45" s="16">
        <v>4765.2631578947367</v>
      </c>
      <c r="T45" s="16"/>
      <c r="U45" s="6">
        <f t="shared" si="3"/>
        <v>45230</v>
      </c>
      <c r="V45" s="10">
        <f t="shared" si="3"/>
        <v>0</v>
      </c>
      <c r="W45" s="11">
        <f t="shared" si="4"/>
        <v>-3.1618595009985171</v>
      </c>
      <c r="X45" s="11">
        <f t="shared" si="4"/>
        <v>-2.6601624697017172</v>
      </c>
      <c r="Y45" s="11">
        <f t="shared" si="4"/>
        <v>-2.7924156439573835</v>
      </c>
      <c r="Z45" s="11">
        <f t="shared" si="4"/>
        <v>-2.4866827225379353</v>
      </c>
      <c r="AA45" s="11">
        <f t="shared" si="4"/>
        <v>0.40818904147337776</v>
      </c>
      <c r="AB45" s="11">
        <f t="shared" si="4"/>
        <v>2.0833333333333286</v>
      </c>
      <c r="AC45" s="11">
        <f t="shared" si="4"/>
        <v>8.6598448448021372</v>
      </c>
      <c r="AD45" s="11">
        <f t="shared" si="4"/>
        <v>2.0261664929952587</v>
      </c>
      <c r="AE45" s="11" t="e">
        <f t="shared" si="4"/>
        <v>#DIV/0!</v>
      </c>
      <c r="AF45" s="11" t="e">
        <f t="shared" si="4"/>
        <v>#DIV/0!</v>
      </c>
      <c r="AG45" s="11">
        <f t="shared" si="4"/>
        <v>-0.297619047619051</v>
      </c>
      <c r="AH45" s="11">
        <f t="shared" si="4"/>
        <v>-2.9862028219920944</v>
      </c>
      <c r="AI45" s="11">
        <f t="shared" si="4"/>
        <v>-2.7718491287063785</v>
      </c>
      <c r="AJ45" s="11">
        <f t="shared" si="4"/>
        <v>-0.15692788129021551</v>
      </c>
      <c r="AK45" s="11">
        <f t="shared" si="4"/>
        <v>-1.6774803171094561</v>
      </c>
      <c r="AL45" s="11">
        <f t="shared" si="4"/>
        <v>-0.93358358055337476</v>
      </c>
      <c r="AM45" s="11">
        <f t="shared" si="5"/>
        <v>-4.3158275190808268</v>
      </c>
    </row>
    <row r="46" spans="1:39" x14ac:dyDescent="0.3">
      <c r="A46" s="18">
        <v>45199</v>
      </c>
      <c r="B46" s="16">
        <v>0.4</v>
      </c>
      <c r="C46" s="16">
        <v>94.188095238095244</v>
      </c>
      <c r="D46" s="16">
        <v>9860.2999999999993</v>
      </c>
      <c r="E46" s="16">
        <v>9538.9333333333325</v>
      </c>
      <c r="F46" s="16">
        <v>8428.9</v>
      </c>
      <c r="G46" s="16">
        <v>8709.2000000000007</v>
      </c>
      <c r="H46" s="16">
        <v>720</v>
      </c>
      <c r="I46" s="16">
        <v>925.05</v>
      </c>
      <c r="J46" s="16">
        <v>719.75</v>
      </c>
      <c r="K46" s="16">
        <v>0</v>
      </c>
      <c r="L46" s="16">
        <v>0</v>
      </c>
      <c r="M46" s="16">
        <v>3931.2</v>
      </c>
      <c r="N46" s="16">
        <v>69057.600000000006</v>
      </c>
      <c r="O46" s="16">
        <v>68874.600000000006</v>
      </c>
      <c r="P46" s="16">
        <v>19085.2</v>
      </c>
      <c r="Q46" s="16">
        <v>19543.2</v>
      </c>
      <c r="R46" s="16">
        <v>16517</v>
      </c>
      <c r="S46" s="16">
        <v>4980.2</v>
      </c>
      <c r="T46" s="16"/>
      <c r="U46" s="6">
        <f t="shared" si="3"/>
        <v>45199</v>
      </c>
      <c r="V46" s="10">
        <f t="shared" si="3"/>
        <v>0.4</v>
      </c>
      <c r="W46" s="11">
        <f t="shared" si="4"/>
        <v>9.030059943494166</v>
      </c>
      <c r="X46" s="11">
        <f t="shared" si="4"/>
        <v>2.0816006791429089</v>
      </c>
      <c r="Y46" s="11">
        <f t="shared" si="4"/>
        <v>2.228779440500972</v>
      </c>
      <c r="Z46" s="11">
        <f t="shared" si="4"/>
        <v>2.5085232224875114</v>
      </c>
      <c r="AA46" s="11">
        <f t="shared" si="4"/>
        <v>2.4822757626570251</v>
      </c>
      <c r="AB46" s="11">
        <f t="shared" si="4"/>
        <v>0.55865921787710704</v>
      </c>
      <c r="AC46" s="11">
        <f t="shared" si="4"/>
        <v>12.272235561066978</v>
      </c>
      <c r="AD46" s="11">
        <f t="shared" si="4"/>
        <v>0.52374301675976653</v>
      </c>
      <c r="AE46" s="11" t="e">
        <f t="shared" si="4"/>
        <v>#DIV/0!</v>
      </c>
      <c r="AF46" s="11" t="e">
        <f t="shared" si="4"/>
        <v>#DIV/0!</v>
      </c>
      <c r="AG46" s="11">
        <f t="shared" si="4"/>
        <v>0.25374561683135255</v>
      </c>
      <c r="AH46" s="11">
        <f t="shared" si="4"/>
        <v>-0.15042058482328002</v>
      </c>
      <c r="AI46" s="11">
        <f t="shared" si="4"/>
        <v>0.38382918253203968</v>
      </c>
      <c r="AJ46" s="11">
        <f t="shared" si="4"/>
        <v>3.5986375171328291</v>
      </c>
      <c r="AK46" s="11">
        <f t="shared" si="4"/>
        <v>4.9705120905799873</v>
      </c>
      <c r="AL46" s="11">
        <f t="shared" si="4"/>
        <v>4.1865100641506956</v>
      </c>
      <c r="AM46" s="11">
        <f t="shared" si="5"/>
        <v>6.11582038668557</v>
      </c>
    </row>
    <row r="47" spans="1:39" x14ac:dyDescent="0.3">
      <c r="A47" s="18">
        <v>45169</v>
      </c>
      <c r="B47" s="16">
        <v>0.2</v>
      </c>
      <c r="C47" s="16">
        <v>86.38727272727273</v>
      </c>
      <c r="D47" s="16">
        <v>9659.2333333333336</v>
      </c>
      <c r="E47" s="16">
        <v>9330.9666666666672</v>
      </c>
      <c r="F47" s="16">
        <v>8222.6333333333332</v>
      </c>
      <c r="G47" s="16">
        <v>8498.25</v>
      </c>
      <c r="H47" s="16">
        <v>716</v>
      </c>
      <c r="I47" s="16">
        <v>823.93478260869563</v>
      </c>
      <c r="J47" s="16">
        <v>716</v>
      </c>
      <c r="K47" s="16">
        <v>0</v>
      </c>
      <c r="L47" s="16">
        <v>0</v>
      </c>
      <c r="M47" s="16">
        <v>3921.25</v>
      </c>
      <c r="N47" s="16">
        <v>69161.633333333331</v>
      </c>
      <c r="O47" s="16">
        <v>68611.25</v>
      </c>
      <c r="P47" s="16">
        <v>18422.25</v>
      </c>
      <c r="Q47" s="16">
        <v>18617.8</v>
      </c>
      <c r="R47" s="16">
        <v>15853.3</v>
      </c>
      <c r="S47" s="16">
        <v>4693.173913043478</v>
      </c>
      <c r="T47" s="16"/>
      <c r="U47" s="6">
        <f t="shared" si="3"/>
        <v>45169</v>
      </c>
      <c r="V47" s="10">
        <f t="shared" si="3"/>
        <v>0.2</v>
      </c>
      <c r="W47" s="11">
        <f t="shared" si="4"/>
        <v>7.6847529351580732</v>
      </c>
      <c r="X47" s="11">
        <f t="shared" si="4"/>
        <v>3.9581121028614064</v>
      </c>
      <c r="Y47" s="11">
        <f t="shared" si="4"/>
        <v>3.8385494526691559</v>
      </c>
      <c r="Z47" s="11">
        <f t="shared" si="4"/>
        <v>7.9954994396189534</v>
      </c>
      <c r="AA47" s="11">
        <f t="shared" si="4"/>
        <v>5.6536333685584594</v>
      </c>
      <c r="AB47" s="11">
        <f t="shared" si="4"/>
        <v>0.1398601398601329</v>
      </c>
      <c r="AC47" s="11">
        <f t="shared" si="4"/>
        <v>-3.7914290929266485</v>
      </c>
      <c r="AD47" s="11">
        <f t="shared" si="4"/>
        <v>3.4928396786582994E-2</v>
      </c>
      <c r="AE47" s="11" t="e">
        <f t="shared" si="4"/>
        <v>#DIV/0!</v>
      </c>
      <c r="AF47" s="11">
        <f t="shared" si="4"/>
        <v>-100</v>
      </c>
      <c r="AG47" s="11">
        <f t="shared" si="4"/>
        <v>-0.66497783407220368</v>
      </c>
      <c r="AH47" s="11">
        <f t="shared" si="4"/>
        <v>0.50946262519788377</v>
      </c>
      <c r="AI47" s="11">
        <f t="shared" si="4"/>
        <v>0.22312788039468501</v>
      </c>
      <c r="AJ47" s="11">
        <f t="shared" si="4"/>
        <v>0.87474332648871211</v>
      </c>
      <c r="AK47" s="11">
        <f t="shared" si="4"/>
        <v>1.4067169463276059</v>
      </c>
      <c r="AL47" s="11">
        <f t="shared" si="4"/>
        <v>2.4788028313168553</v>
      </c>
      <c r="AM47" s="11">
        <f t="shared" si="5"/>
        <v>6.8735519897558532</v>
      </c>
    </row>
    <row r="48" spans="1:39" x14ac:dyDescent="0.3">
      <c r="A48" s="18">
        <v>45138</v>
      </c>
      <c r="B48" s="16">
        <v>-0.2</v>
      </c>
      <c r="C48" s="16">
        <v>80.222380952380945</v>
      </c>
      <c r="D48" s="16">
        <v>9291.4666666666672</v>
      </c>
      <c r="E48" s="16">
        <v>8986.0333333333328</v>
      </c>
      <c r="F48" s="16">
        <v>7613.8666666666668</v>
      </c>
      <c r="G48" s="16">
        <v>8043.5</v>
      </c>
      <c r="H48" s="16">
        <v>715</v>
      </c>
      <c r="I48" s="16">
        <v>856.40476190476193</v>
      </c>
      <c r="J48" s="16">
        <v>715.75</v>
      </c>
      <c r="K48" s="16">
        <v>0</v>
      </c>
      <c r="L48" s="16">
        <v>3696.5</v>
      </c>
      <c r="M48" s="16">
        <v>3947.5</v>
      </c>
      <c r="N48" s="16">
        <v>68811.066666666666</v>
      </c>
      <c r="O48" s="16">
        <v>68458.5</v>
      </c>
      <c r="P48" s="16">
        <v>18262.5</v>
      </c>
      <c r="Q48" s="16">
        <v>18359.533333333333</v>
      </c>
      <c r="R48" s="16">
        <v>15469.833333333334</v>
      </c>
      <c r="S48" s="16">
        <v>4391.333333333333</v>
      </c>
      <c r="T48" s="16"/>
      <c r="U48" s="6">
        <f t="shared" si="3"/>
        <v>45138</v>
      </c>
      <c r="V48" s="10">
        <f t="shared" si="3"/>
        <v>-0.2</v>
      </c>
      <c r="W48" s="11">
        <f t="shared" si="4"/>
        <v>7.1710214326196677</v>
      </c>
      <c r="X48" s="11">
        <f t="shared" si="4"/>
        <v>1.4780620640445079</v>
      </c>
      <c r="Y48" s="11">
        <f t="shared" si="4"/>
        <v>1.5523996082272333</v>
      </c>
      <c r="Z48" s="11">
        <f t="shared" si="4"/>
        <v>1.7117004791336541</v>
      </c>
      <c r="AA48" s="11">
        <f t="shared" si="4"/>
        <v>2.204574332909786</v>
      </c>
      <c r="AB48" s="11">
        <f t="shared" si="4"/>
        <v>-0.34843205574912872</v>
      </c>
      <c r="AC48" s="11">
        <f t="shared" si="4"/>
        <v>7.8142797194412879</v>
      </c>
      <c r="AD48" s="11">
        <f t="shared" si="4"/>
        <v>-0.31337047353760283</v>
      </c>
      <c r="AE48" s="11" t="e">
        <f t="shared" si="4"/>
        <v>#DIV/0!</v>
      </c>
      <c r="AF48" s="11">
        <f t="shared" si="4"/>
        <v>-0.20966813044417165</v>
      </c>
      <c r="AG48" s="11">
        <f t="shared" si="4"/>
        <v>0.53226710130903143</v>
      </c>
      <c r="AH48" s="11">
        <f t="shared" si="4"/>
        <v>1.3275504764672235</v>
      </c>
      <c r="AI48" s="11">
        <f t="shared" si="4"/>
        <v>1.4759245095074647</v>
      </c>
      <c r="AJ48" s="11">
        <f t="shared" si="4"/>
        <v>-0.73217663557498724</v>
      </c>
      <c r="AK48" s="11">
        <f t="shared" si="4"/>
        <v>-1.0054279449297212</v>
      </c>
      <c r="AL48" s="11">
        <f t="shared" si="4"/>
        <v>2.1700077932713668</v>
      </c>
      <c r="AM48" s="11">
        <f t="shared" si="5"/>
        <v>2.9747414967505392</v>
      </c>
    </row>
    <row r="49" spans="1:39" x14ac:dyDescent="0.3">
      <c r="A49" s="18">
        <v>45107</v>
      </c>
      <c r="B49" s="16">
        <v>-0.8</v>
      </c>
      <c r="C49" s="16">
        <v>74.854545454545459</v>
      </c>
      <c r="D49" s="16">
        <v>9156.1333333333332</v>
      </c>
      <c r="E49" s="16">
        <v>8848.6666666666661</v>
      </c>
      <c r="F49" s="16">
        <v>7485.7333333333336</v>
      </c>
      <c r="G49" s="16">
        <v>7870</v>
      </c>
      <c r="H49" s="16">
        <v>717.5</v>
      </c>
      <c r="I49" s="16">
        <v>794.33333333333337</v>
      </c>
      <c r="J49" s="16">
        <v>718</v>
      </c>
      <c r="K49" s="16">
        <v>0</v>
      </c>
      <c r="L49" s="16">
        <v>3704.2666666666669</v>
      </c>
      <c r="M49" s="16">
        <v>3926.6</v>
      </c>
      <c r="N49" s="16">
        <v>67909.53333333334</v>
      </c>
      <c r="O49" s="16">
        <v>67462.8</v>
      </c>
      <c r="P49" s="16">
        <v>18397.2</v>
      </c>
      <c r="Q49" s="16">
        <v>18546</v>
      </c>
      <c r="R49" s="16">
        <v>15141.266666666666</v>
      </c>
      <c r="S49" s="16">
        <v>4264.4761904761908</v>
      </c>
      <c r="T49" s="16"/>
      <c r="U49" s="6">
        <f t="shared" si="3"/>
        <v>45107</v>
      </c>
      <c r="V49" s="10">
        <f t="shared" si="3"/>
        <v>-0.8</v>
      </c>
      <c r="W49" s="11">
        <f t="shared" si="4"/>
        <v>-1.1259917120669627</v>
      </c>
      <c r="X49" s="11">
        <f t="shared" si="4"/>
        <v>-0.70849178004945657</v>
      </c>
      <c r="Y49" s="11">
        <f t="shared" si="4"/>
        <v>-0.81526815671681163</v>
      </c>
      <c r="Z49" s="11">
        <f t="shared" si="4"/>
        <v>-3.2871815852371924</v>
      </c>
      <c r="AA49" s="11">
        <f t="shared" si="4"/>
        <v>-2.0474204990976403</v>
      </c>
      <c r="AB49" s="11">
        <f t="shared" si="4"/>
        <v>-1.5437392795883369</v>
      </c>
      <c r="AC49" s="11">
        <f t="shared" si="4"/>
        <v>-15.346358792184716</v>
      </c>
      <c r="AD49" s="11">
        <f t="shared" si="4"/>
        <v>-1.4074836937864745</v>
      </c>
      <c r="AE49" s="11" t="e">
        <f t="shared" si="4"/>
        <v>#DIV/0!</v>
      </c>
      <c r="AF49" s="11">
        <f t="shared" si="4"/>
        <v>0.79637188208616294</v>
      </c>
      <c r="AG49" s="11">
        <f t="shared" si="4"/>
        <v>-1.1430010070493495</v>
      </c>
      <c r="AH49" s="11">
        <f t="shared" si="4"/>
        <v>3.1879956076550116</v>
      </c>
      <c r="AI49" s="11">
        <f t="shared" si="4"/>
        <v>2.3229500426580785</v>
      </c>
      <c r="AJ49" s="11">
        <f t="shared" si="4"/>
        <v>0.40084589671873516</v>
      </c>
      <c r="AK49" s="11">
        <f t="shared" si="4"/>
        <v>1.2577597644271066</v>
      </c>
      <c r="AL49" s="11">
        <f t="shared" si="4"/>
        <v>5.3965589777817513E-2</v>
      </c>
      <c r="AM49" s="11">
        <f t="shared" si="5"/>
        <v>-3.5757738896366078</v>
      </c>
    </row>
    <row r="50" spans="1:39" x14ac:dyDescent="0.3">
      <c r="A50" s="18">
        <v>45077</v>
      </c>
      <c r="B50" s="16">
        <v>-0.9</v>
      </c>
      <c r="C50" s="16">
        <v>75.706999999999994</v>
      </c>
      <c r="D50" s="16">
        <v>9221.4666666666672</v>
      </c>
      <c r="E50" s="16">
        <v>8921.4</v>
      </c>
      <c r="F50" s="16">
        <v>7740.166666666667</v>
      </c>
      <c r="G50" s="16">
        <v>8034.5</v>
      </c>
      <c r="H50" s="16">
        <v>728.75</v>
      </c>
      <c r="I50" s="16">
        <v>938.33333333333337</v>
      </c>
      <c r="J50" s="16">
        <v>728.25</v>
      </c>
      <c r="K50" s="16">
        <v>0</v>
      </c>
      <c r="L50" s="16">
        <v>3675</v>
      </c>
      <c r="M50" s="16">
        <v>3972</v>
      </c>
      <c r="N50" s="16">
        <v>65811.46666666666</v>
      </c>
      <c r="O50" s="16">
        <v>65931.25</v>
      </c>
      <c r="P50" s="16">
        <v>18323.75</v>
      </c>
      <c r="Q50" s="16">
        <v>18315.633333333335</v>
      </c>
      <c r="R50" s="16">
        <v>15133.1</v>
      </c>
      <c r="S50" s="16">
        <v>4422.6190476190477</v>
      </c>
      <c r="T50" s="16"/>
      <c r="U50" s="6">
        <f t="shared" si="3"/>
        <v>45077</v>
      </c>
      <c r="V50" s="10">
        <f t="shared" si="3"/>
        <v>-0.9</v>
      </c>
      <c r="W50" s="11">
        <f t="shared" si="4"/>
        <v>-11.01378486211874</v>
      </c>
      <c r="X50" s="11">
        <f t="shared" si="4"/>
        <v>-1.9031172542915016</v>
      </c>
      <c r="Y50" s="11">
        <f t="shared" si="4"/>
        <v>-2.070969111093234</v>
      </c>
      <c r="Z50" s="11">
        <f t="shared" si="4"/>
        <v>-3.3296836425856355</v>
      </c>
      <c r="AA50" s="11">
        <f t="shared" si="4"/>
        <v>-1.7907346290184591</v>
      </c>
      <c r="AB50" s="11">
        <f t="shared" si="4"/>
        <v>-0.1712328767123239</v>
      </c>
      <c r="AC50" s="11">
        <f t="shared" si="4"/>
        <v>-7.589783993171821</v>
      </c>
      <c r="AD50" s="11">
        <f t="shared" si="4"/>
        <v>-0.51229508196722406</v>
      </c>
      <c r="AE50" s="11" t="e">
        <f t="shared" si="4"/>
        <v>#DIV/0!</v>
      </c>
      <c r="AF50" s="11">
        <f t="shared" si="4"/>
        <v>-7.0592797410304797</v>
      </c>
      <c r="AG50" s="11">
        <f t="shared" si="4"/>
        <v>-5.2311362958544549</v>
      </c>
      <c r="AH50" s="11">
        <f t="shared" si="4"/>
        <v>-4.384472109248108</v>
      </c>
      <c r="AI50" s="11">
        <f t="shared" si="4"/>
        <v>-3.9165679934420154</v>
      </c>
      <c r="AJ50" s="11">
        <f t="shared" si="4"/>
        <v>-1.3300485979295473</v>
      </c>
      <c r="AK50" s="11">
        <f t="shared" si="4"/>
        <v>-1.9316713427998167</v>
      </c>
      <c r="AL50" s="11">
        <f t="shared" si="4"/>
        <v>-0.18204964150731939</v>
      </c>
      <c r="AM50" s="11">
        <f t="shared" si="5"/>
        <v>-5.9237402391132434</v>
      </c>
    </row>
    <row r="51" spans="1:39" x14ac:dyDescent="0.3">
      <c r="A51" s="18">
        <v>45046</v>
      </c>
      <c r="B51" s="16">
        <v>-0.5</v>
      </c>
      <c r="C51" s="16">
        <v>85.077222222222218</v>
      </c>
      <c r="D51" s="16">
        <v>9400.3666666666668</v>
      </c>
      <c r="E51" s="16">
        <v>9110.0666666666675</v>
      </c>
      <c r="F51" s="16">
        <v>8006.7666666666664</v>
      </c>
      <c r="G51" s="16">
        <v>8181</v>
      </c>
      <c r="H51" s="16">
        <v>730</v>
      </c>
      <c r="I51" s="16">
        <v>1015.4</v>
      </c>
      <c r="J51" s="16">
        <v>732</v>
      </c>
      <c r="K51" s="16">
        <v>0</v>
      </c>
      <c r="L51" s="16">
        <v>3954.1333333333332</v>
      </c>
      <c r="M51" s="16">
        <v>4191.25</v>
      </c>
      <c r="N51" s="16">
        <v>68829.266666666663</v>
      </c>
      <c r="O51" s="16">
        <v>68618.75</v>
      </c>
      <c r="P51" s="16">
        <v>18570.75</v>
      </c>
      <c r="Q51" s="16">
        <v>18676.400000000001</v>
      </c>
      <c r="R51" s="16">
        <v>15160.7</v>
      </c>
      <c r="S51" s="16">
        <v>4701.1000000000004</v>
      </c>
      <c r="T51" s="16"/>
      <c r="U51" s="6">
        <f t="shared" si="3"/>
        <v>45046</v>
      </c>
      <c r="V51" s="10">
        <f t="shared" si="3"/>
        <v>-0.5</v>
      </c>
      <c r="W51" s="11">
        <f t="shared" si="4"/>
        <v>8.0536581265488394</v>
      </c>
      <c r="X51" s="11">
        <f t="shared" si="4"/>
        <v>3.8137168646535429</v>
      </c>
      <c r="Y51" s="11">
        <f t="shared" si="4"/>
        <v>3.3868106177818049</v>
      </c>
      <c r="Z51" s="11">
        <f t="shared" si="4"/>
        <v>1.5258270532095111</v>
      </c>
      <c r="AA51" s="11">
        <f t="shared" si="4"/>
        <v>-0.6677999028654682</v>
      </c>
      <c r="AB51" s="11">
        <f t="shared" si="4"/>
        <v>-0.13679890560875663</v>
      </c>
      <c r="AC51" s="11">
        <f t="shared" si="4"/>
        <v>-8.5959178881039406</v>
      </c>
      <c r="AD51" s="11">
        <f t="shared" si="4"/>
        <v>-5.4614964500260044E-2</v>
      </c>
      <c r="AE51" s="11" t="e">
        <f t="shared" si="4"/>
        <v>#DIV/0!</v>
      </c>
      <c r="AF51" s="11">
        <f t="shared" si="4"/>
        <v>-6.324575742499988</v>
      </c>
      <c r="AG51" s="11">
        <f t="shared" si="4"/>
        <v>-4.1123312743079339</v>
      </c>
      <c r="AH51" s="11">
        <f t="shared" si="4"/>
        <v>2.945351141082142E-2</v>
      </c>
      <c r="AI51" s="11">
        <f t="shared" si="4"/>
        <v>-0.24285535677421421</v>
      </c>
      <c r="AJ51" s="11">
        <f t="shared" si="4"/>
        <v>1.3222649003731988</v>
      </c>
      <c r="AK51" s="11">
        <f t="shared" si="4"/>
        <v>1.7517606592983554</v>
      </c>
      <c r="AL51" s="11">
        <f t="shared" si="4"/>
        <v>1.8032321837367249E-2</v>
      </c>
      <c r="AM51" s="11">
        <f t="shared" si="5"/>
        <v>-3.4103963624344402</v>
      </c>
    </row>
    <row r="52" spans="1:39" x14ac:dyDescent="0.3">
      <c r="A52" s="18">
        <v>45016</v>
      </c>
      <c r="B52" s="16">
        <v>0</v>
      </c>
      <c r="C52" s="16">
        <v>78.736086956521746</v>
      </c>
      <c r="D52" s="16">
        <v>9055.0333333333328</v>
      </c>
      <c r="E52" s="16">
        <v>8811.6333333333332</v>
      </c>
      <c r="F52" s="16">
        <v>7886.4333333333334</v>
      </c>
      <c r="G52" s="16">
        <v>8236</v>
      </c>
      <c r="H52" s="16">
        <v>731</v>
      </c>
      <c r="I52" s="16">
        <v>1110.891304347826</v>
      </c>
      <c r="J52" s="16">
        <v>732.4</v>
      </c>
      <c r="K52" s="16">
        <v>0</v>
      </c>
      <c r="L52" s="16">
        <v>4221.1000000000004</v>
      </c>
      <c r="M52" s="16">
        <v>4371</v>
      </c>
      <c r="N52" s="16">
        <v>68809</v>
      </c>
      <c r="O52" s="16">
        <v>68785.8</v>
      </c>
      <c r="P52" s="16">
        <v>18328.400000000001</v>
      </c>
      <c r="Q52" s="16">
        <v>18354.866666666665</v>
      </c>
      <c r="R52" s="16">
        <v>15157.966666666667</v>
      </c>
      <c r="S52" s="16">
        <v>4867.086956521739</v>
      </c>
      <c r="T52" s="16"/>
      <c r="U52" s="6">
        <f t="shared" si="3"/>
        <v>45016</v>
      </c>
      <c r="V52" s="10">
        <f t="shared" si="3"/>
        <v>0</v>
      </c>
      <c r="W52" s="11">
        <f t="shared" si="4"/>
        <v>-4.7493564678791529</v>
      </c>
      <c r="X52" s="11">
        <f t="shared" si="4"/>
        <v>-1.5339836089936654</v>
      </c>
      <c r="Y52" s="11">
        <f t="shared" si="4"/>
        <v>-1.4167549263839305</v>
      </c>
      <c r="Z52" s="11">
        <f t="shared" si="4"/>
        <v>-1.8208904436449274</v>
      </c>
      <c r="AA52" s="11">
        <f t="shared" si="4"/>
        <v>-0.72024831992285954</v>
      </c>
      <c r="AB52" s="11">
        <f t="shared" si="4"/>
        <v>-0.20477815699658208</v>
      </c>
      <c r="AC52" s="11">
        <f t="shared" si="4"/>
        <v>2.450031526325219</v>
      </c>
      <c r="AD52" s="11">
        <f t="shared" si="4"/>
        <v>-4.776526782667645E-2</v>
      </c>
      <c r="AE52" s="11" t="e">
        <f t="shared" si="4"/>
        <v>#DIV/0!</v>
      </c>
      <c r="AF52" s="11">
        <f t="shared" si="4"/>
        <v>1.7492125731182142</v>
      </c>
      <c r="AG52" s="11">
        <f t="shared" si="4"/>
        <v>1.4800626850078373</v>
      </c>
      <c r="AH52" s="11">
        <f t="shared" si="4"/>
        <v>-3.8545983518218918E-2</v>
      </c>
      <c r="AI52" s="11">
        <f t="shared" si="4"/>
        <v>-0.13204746158899638</v>
      </c>
      <c r="AJ52" s="11">
        <f t="shared" si="4"/>
        <v>-1.4350438956184917</v>
      </c>
      <c r="AK52" s="11">
        <f t="shared" si="4"/>
        <v>-1.5509877154621421</v>
      </c>
      <c r="AL52" s="11">
        <f t="shared" si="4"/>
        <v>0.22591324049952277</v>
      </c>
      <c r="AM52" s="11">
        <f t="shared" si="5"/>
        <v>-0.47467524442797071</v>
      </c>
    </row>
    <row r="53" spans="1:39" x14ac:dyDescent="0.3">
      <c r="A53" s="18">
        <v>44985</v>
      </c>
      <c r="B53" s="16">
        <v>0</v>
      </c>
      <c r="C53" s="16">
        <v>82.662000000000006</v>
      </c>
      <c r="D53" s="16">
        <v>9196.1</v>
      </c>
      <c r="E53" s="16">
        <v>8938.2666666666664</v>
      </c>
      <c r="F53" s="16">
        <v>8032.7</v>
      </c>
      <c r="G53" s="16">
        <v>8295.75</v>
      </c>
      <c r="H53" s="16">
        <v>732.5</v>
      </c>
      <c r="I53" s="16">
        <v>1084.325</v>
      </c>
      <c r="J53" s="16">
        <v>732.75</v>
      </c>
      <c r="K53" s="16">
        <v>0</v>
      </c>
      <c r="L53" s="16">
        <v>4148.5333333333338</v>
      </c>
      <c r="M53" s="16">
        <v>4307.25</v>
      </c>
      <c r="N53" s="16">
        <v>68835.53333333334</v>
      </c>
      <c r="O53" s="16">
        <v>68876.75</v>
      </c>
      <c r="P53" s="16">
        <v>18595.25</v>
      </c>
      <c r="Q53" s="16">
        <v>18644.033333333333</v>
      </c>
      <c r="R53" s="16">
        <v>15123.8</v>
      </c>
      <c r="S53" s="16">
        <v>4890.3</v>
      </c>
      <c r="T53" s="16"/>
      <c r="U53" s="6">
        <f t="shared" si="3"/>
        <v>44985</v>
      </c>
      <c r="V53" s="10">
        <f t="shared" si="3"/>
        <v>0</v>
      </c>
      <c r="W53" s="11">
        <f t="shared" si="4"/>
        <v>-0.32888730671839994</v>
      </c>
      <c r="X53" s="11">
        <f t="shared" si="4"/>
        <v>5.2149239728613566</v>
      </c>
      <c r="Y53" s="11">
        <f t="shared" si="4"/>
        <v>5.3612229301365062</v>
      </c>
      <c r="Z53" s="11">
        <f t="shared" si="4"/>
        <v>4.7390553183166446</v>
      </c>
      <c r="AA53" s="11">
        <f t="shared" si="4"/>
        <v>1.2170571010248921</v>
      </c>
      <c r="AB53" s="11">
        <f t="shared" si="4"/>
        <v>-0.34013605442176242</v>
      </c>
      <c r="AC53" s="11">
        <f t="shared" si="4"/>
        <v>-9.7503063371326704</v>
      </c>
      <c r="AD53" s="11">
        <f t="shared" si="4"/>
        <v>-0.17029972752044387</v>
      </c>
      <c r="AE53" s="11" t="e">
        <f t="shared" si="4"/>
        <v>#DIV/0!</v>
      </c>
      <c r="AF53" s="11">
        <f t="shared" si="4"/>
        <v>1.1677010555237359</v>
      </c>
      <c r="AG53" s="11">
        <f t="shared" si="4"/>
        <v>1.2815237199459233</v>
      </c>
      <c r="AH53" s="11">
        <f t="shared" si="4"/>
        <v>2.659849077445557</v>
      </c>
      <c r="AI53" s="11">
        <f t="shared" si="4"/>
        <v>1.8193980427519705</v>
      </c>
      <c r="AJ53" s="11">
        <f t="shared" si="4"/>
        <v>1.4346302281498424</v>
      </c>
      <c r="AK53" s="11">
        <f t="shared" si="4"/>
        <v>2.6371226718047609</v>
      </c>
      <c r="AL53" s="11">
        <f t="shared" si="4"/>
        <v>-1.7137286758732841</v>
      </c>
      <c r="AM53" s="11">
        <f t="shared" si="5"/>
        <v>0.85172200453702374</v>
      </c>
    </row>
    <row r="54" spans="1:39" x14ac:dyDescent="0.3">
      <c r="A54" s="18">
        <v>44957</v>
      </c>
      <c r="B54" s="16">
        <v>-0.4</v>
      </c>
      <c r="C54" s="16">
        <v>82.934761904761899</v>
      </c>
      <c r="D54" s="16">
        <v>8740.2999999999993</v>
      </c>
      <c r="E54" s="16">
        <v>8483.4500000000007</v>
      </c>
      <c r="F54" s="16">
        <v>7669.25</v>
      </c>
      <c r="G54" s="16">
        <v>8196</v>
      </c>
      <c r="H54" s="16">
        <v>735</v>
      </c>
      <c r="I54" s="16">
        <v>1201.4722222222222</v>
      </c>
      <c r="J54" s="16">
        <v>734</v>
      </c>
      <c r="K54" s="16">
        <v>0</v>
      </c>
      <c r="L54" s="16">
        <v>4100.6499999999996</v>
      </c>
      <c r="M54" s="16">
        <v>4252.75</v>
      </c>
      <c r="N54" s="16">
        <v>67052.05</v>
      </c>
      <c r="O54" s="16">
        <v>67646</v>
      </c>
      <c r="P54" s="16">
        <v>18332.25</v>
      </c>
      <c r="Q54" s="16">
        <v>18165</v>
      </c>
      <c r="R54" s="16">
        <v>15387.5</v>
      </c>
      <c r="S54" s="16">
        <v>4849</v>
      </c>
      <c r="T54" s="16"/>
      <c r="U54" s="6">
        <f t="shared" si="3"/>
        <v>44957</v>
      </c>
      <c r="V54" s="10">
        <f t="shared" si="3"/>
        <v>-0.4</v>
      </c>
      <c r="W54" s="11">
        <f t="shared" si="4"/>
        <v>2.0974282044563068</v>
      </c>
      <c r="X54" s="11">
        <f t="shared" si="4"/>
        <v>4.4873838404769089</v>
      </c>
      <c r="Y54" s="11">
        <f t="shared" si="4"/>
        <v>4.7063736299904662</v>
      </c>
      <c r="Z54" s="11">
        <f t="shared" si="4"/>
        <v>-5.0373118927530669</v>
      </c>
      <c r="AA54" s="11">
        <f t="shared" si="4"/>
        <v>-2.3146051345617593</v>
      </c>
      <c r="AB54" s="11">
        <f t="shared" si="4"/>
        <v>0</v>
      </c>
      <c r="AC54" s="11">
        <f t="shared" si="4"/>
        <v>-7.2889325375251701</v>
      </c>
      <c r="AD54" s="11">
        <f t="shared" si="4"/>
        <v>0</v>
      </c>
      <c r="AE54" s="11">
        <f t="shared" si="4"/>
        <v>-100</v>
      </c>
      <c r="AF54" s="11">
        <f t="shared" si="4"/>
        <v>4.2803255064847008</v>
      </c>
      <c r="AG54" s="11">
        <f t="shared" si="4"/>
        <v>3.2571747681250827</v>
      </c>
      <c r="AH54" s="11">
        <f t="shared" si="4"/>
        <v>1.0849147626197748</v>
      </c>
      <c r="AI54" s="11">
        <f t="shared" si="4"/>
        <v>2.3113291730819867</v>
      </c>
      <c r="AJ54" s="11">
        <f t="shared" si="4"/>
        <v>-3.2384486271363642</v>
      </c>
      <c r="AK54" s="11">
        <f t="shared" si="4"/>
        <v>-4.5073176886197359</v>
      </c>
      <c r="AL54" s="11">
        <f t="shared" si="4"/>
        <v>-1.0299531118348142</v>
      </c>
      <c r="AM54" s="11">
        <f t="shared" si="5"/>
        <v>0.76510371405902333</v>
      </c>
    </row>
    <row r="55" spans="1:39" x14ac:dyDescent="0.3">
      <c r="A55" s="18">
        <v>44926</v>
      </c>
      <c r="B55" s="16">
        <v>-0.5</v>
      </c>
      <c r="C55" s="16">
        <v>81.230999999999995</v>
      </c>
      <c r="D55" s="16">
        <v>8364.9333333333325</v>
      </c>
      <c r="E55" s="16">
        <v>8102.1333333333332</v>
      </c>
      <c r="F55" s="16">
        <v>8076.0666666666666</v>
      </c>
      <c r="G55" s="16">
        <v>8390.2000000000007</v>
      </c>
      <c r="H55" s="16">
        <v>735</v>
      </c>
      <c r="I55" s="16">
        <v>1295.9318181818182</v>
      </c>
      <c r="J55" s="16">
        <v>734</v>
      </c>
      <c r="K55" s="16">
        <v>971.9</v>
      </c>
      <c r="L55" s="16">
        <v>3932.3333333333335</v>
      </c>
      <c r="M55" s="16">
        <v>4118.6000000000004</v>
      </c>
      <c r="N55" s="16">
        <v>66332.399999999994</v>
      </c>
      <c r="O55" s="16">
        <v>66117.8</v>
      </c>
      <c r="P55" s="16">
        <v>18945.8</v>
      </c>
      <c r="Q55" s="16">
        <v>19022.400000000001</v>
      </c>
      <c r="R55" s="16">
        <v>15547.633333333333</v>
      </c>
      <c r="S55" s="16">
        <v>4812.181818181818</v>
      </c>
      <c r="T55" s="16"/>
      <c r="U55" s="6">
        <f t="shared" si="3"/>
        <v>44926</v>
      </c>
      <c r="V55" s="10">
        <f t="shared" si="3"/>
        <v>-0.5</v>
      </c>
      <c r="W55" s="11">
        <f t="shared" si="4"/>
        <v>-11.52840416842001</v>
      </c>
      <c r="X55" s="11">
        <f t="shared" si="4"/>
        <v>-6.627126905517585</v>
      </c>
      <c r="Y55" s="11">
        <f t="shared" si="4"/>
        <v>-6.6714278583468598</v>
      </c>
      <c r="Z55" s="11">
        <f t="shared" si="4"/>
        <v>-10.375135483059537</v>
      </c>
      <c r="AA55" s="11">
        <f t="shared" si="4"/>
        <v>-7.5179806552949913</v>
      </c>
      <c r="AB55" s="11">
        <f t="shared" si="4"/>
        <v>-0.54127198917456099</v>
      </c>
      <c r="AC55" s="11">
        <f t="shared" si="4"/>
        <v>-9.9478837650031551</v>
      </c>
      <c r="AD55" s="11">
        <f t="shared" si="4"/>
        <v>-0.7571660356949792</v>
      </c>
      <c r="AE55" s="11">
        <f t="shared" si="4"/>
        <v>-1.7091423948220097</v>
      </c>
      <c r="AF55" s="11">
        <f t="shared" si="4"/>
        <v>3.3790770632875962</v>
      </c>
      <c r="AG55" s="11">
        <f t="shared" si="4"/>
        <v>1.3622100535285853</v>
      </c>
      <c r="AH55" s="11">
        <f t="shared" si="4"/>
        <v>0.502418152507218</v>
      </c>
      <c r="AI55" s="11">
        <f t="shared" si="4"/>
        <v>0.55633288721254814</v>
      </c>
      <c r="AJ55" s="11">
        <f t="shared" si="4"/>
        <v>1.5425018758709257</v>
      </c>
      <c r="AK55" s="11">
        <f t="shared" si="4"/>
        <v>1.5591437078114012</v>
      </c>
      <c r="AL55" s="11">
        <f t="shared" si="4"/>
        <v>1.4395076227137196</v>
      </c>
      <c r="AM55" s="11">
        <f t="shared" si="5"/>
        <v>-1.2710876518917189</v>
      </c>
    </row>
    <row r="56" spans="1:39" x14ac:dyDescent="0.3">
      <c r="A56" s="18">
        <v>44895</v>
      </c>
      <c r="B56" s="16">
        <v>0.1</v>
      </c>
      <c r="C56" s="16">
        <v>91.815909090909088</v>
      </c>
      <c r="D56" s="16">
        <v>8958.6333333333332</v>
      </c>
      <c r="E56" s="16">
        <v>8681.2999999999993</v>
      </c>
      <c r="F56" s="16">
        <v>9010.9666666666672</v>
      </c>
      <c r="G56" s="16">
        <v>9072.25</v>
      </c>
      <c r="H56" s="16">
        <v>739</v>
      </c>
      <c r="I56" s="16">
        <v>1439.090909090909</v>
      </c>
      <c r="J56" s="16">
        <v>739.6</v>
      </c>
      <c r="K56" s="16">
        <v>988.8</v>
      </c>
      <c r="L56" s="16">
        <v>3803.8</v>
      </c>
      <c r="M56" s="16">
        <v>4063.25</v>
      </c>
      <c r="N56" s="16">
        <v>66000.800000000003</v>
      </c>
      <c r="O56" s="16">
        <v>65752</v>
      </c>
      <c r="P56" s="16">
        <v>18658</v>
      </c>
      <c r="Q56" s="16">
        <v>18730.366666666665</v>
      </c>
      <c r="R56" s="16">
        <v>15327</v>
      </c>
      <c r="S56" s="16">
        <v>4874.136363636364</v>
      </c>
      <c r="T56" s="16"/>
      <c r="U56" s="6">
        <f t="shared" si="3"/>
        <v>44895</v>
      </c>
      <c r="V56" s="10">
        <f t="shared" si="3"/>
        <v>0.1</v>
      </c>
      <c r="W56" s="11">
        <f t="shared" si="4"/>
        <v>-1.7846599678534858</v>
      </c>
      <c r="X56" s="11">
        <f t="shared" si="4"/>
        <v>-2.4662952949501857</v>
      </c>
      <c r="Y56" s="11">
        <f t="shared" si="4"/>
        <v>-2.5365152666185224</v>
      </c>
      <c r="Z56" s="11">
        <f t="shared" si="4"/>
        <v>1.4029085971289277</v>
      </c>
      <c r="AA56" s="11">
        <f t="shared" si="4"/>
        <v>2.3263027295285355</v>
      </c>
      <c r="AB56" s="11">
        <f t="shared" si="4"/>
        <v>0.54421768707481988</v>
      </c>
      <c r="AC56" s="11">
        <f t="shared" si="4"/>
        <v>-8.8862597128513414</v>
      </c>
      <c r="AD56" s="11">
        <f t="shared" si="4"/>
        <v>0.62585034013605423</v>
      </c>
      <c r="AE56" s="11">
        <f t="shared" si="4"/>
        <v>15.476246087728313</v>
      </c>
      <c r="AF56" s="11">
        <f t="shared" si="4"/>
        <v>-4.1058823529411654</v>
      </c>
      <c r="AG56" s="11">
        <f t="shared" si="4"/>
        <v>-3.0539815090963316</v>
      </c>
      <c r="AH56" s="11">
        <f t="shared" si="4"/>
        <v>3.4854306823265802</v>
      </c>
      <c r="AI56" s="11">
        <f t="shared" si="4"/>
        <v>3.7981877308748864</v>
      </c>
      <c r="AJ56" s="11">
        <f t="shared" si="4"/>
        <v>0.76690429898467016</v>
      </c>
      <c r="AK56" s="11">
        <f t="shared" si="4"/>
        <v>1.1540954095409433</v>
      </c>
      <c r="AL56" s="11">
        <f t="shared" si="4"/>
        <v>1.3914002205071654</v>
      </c>
      <c r="AM56" s="11">
        <f t="shared" si="5"/>
        <v>-4.2973421630401702</v>
      </c>
    </row>
    <row r="57" spans="1:39" x14ac:dyDescent="0.3">
      <c r="A57" s="18">
        <v>44865</v>
      </c>
      <c r="B57" s="16">
        <v>0.2</v>
      </c>
      <c r="C57" s="16">
        <v>93.484285714285718</v>
      </c>
      <c r="D57" s="16">
        <v>9185.1666666666661</v>
      </c>
      <c r="E57" s="16">
        <v>8907.2333333333336</v>
      </c>
      <c r="F57" s="16">
        <v>8886.2999999999993</v>
      </c>
      <c r="G57" s="16">
        <v>8866</v>
      </c>
      <c r="H57" s="16">
        <v>735</v>
      </c>
      <c r="I57" s="16">
        <v>1579.4444444444443</v>
      </c>
      <c r="J57" s="16">
        <v>735</v>
      </c>
      <c r="K57" s="16">
        <v>856.28</v>
      </c>
      <c r="L57" s="16">
        <v>3966.6666666666665</v>
      </c>
      <c r="M57" s="16">
        <v>4191.25</v>
      </c>
      <c r="N57" s="16">
        <v>63777.866666666669</v>
      </c>
      <c r="O57" s="16">
        <v>63346</v>
      </c>
      <c r="P57" s="16">
        <v>18516</v>
      </c>
      <c r="Q57" s="16">
        <v>18516.666666666668</v>
      </c>
      <c r="R57" s="16">
        <v>15116.666666666666</v>
      </c>
      <c r="S57" s="16">
        <v>5093</v>
      </c>
      <c r="T57" s="16"/>
      <c r="U57" s="6">
        <f t="shared" si="3"/>
        <v>44865</v>
      </c>
      <c r="V57" s="10">
        <f t="shared" si="3"/>
        <v>0.2</v>
      </c>
      <c r="W57" s="11">
        <f t="shared" si="4"/>
        <v>3.7506606067011887</v>
      </c>
      <c r="X57" s="11">
        <f t="shared" si="4"/>
        <v>-4.2660005419790679</v>
      </c>
      <c r="Y57" s="11">
        <f t="shared" si="4"/>
        <v>-4.357676669339142</v>
      </c>
      <c r="Z57" s="11">
        <f t="shared" si="4"/>
        <v>-0.57509202591272413</v>
      </c>
      <c r="AA57" s="11">
        <f t="shared" si="4"/>
        <v>-0.52731964546168797</v>
      </c>
      <c r="AB57" s="11">
        <f t="shared" si="4"/>
        <v>0</v>
      </c>
      <c r="AC57" s="11">
        <f t="shared" si="4"/>
        <v>11.546437979933842</v>
      </c>
      <c r="AD57" s="11">
        <f t="shared" si="4"/>
        <v>6.8073519400940086E-2</v>
      </c>
      <c r="AE57" s="11">
        <f t="shared" si="4"/>
        <v>-9.7485469931038722</v>
      </c>
      <c r="AF57" s="11">
        <f t="shared" si="4"/>
        <v>-0.6072147468825051</v>
      </c>
      <c r="AG57" s="11">
        <f t="shared" si="4"/>
        <v>-0.49736479749299178</v>
      </c>
      <c r="AH57" s="11">
        <f t="shared" si="4"/>
        <v>2.1044334786096073</v>
      </c>
      <c r="AI57" s="11">
        <f t="shared" si="4"/>
        <v>1.3234461424280113</v>
      </c>
      <c r="AJ57" s="11">
        <f t="shared" si="4"/>
        <v>-6.800297917813225E-2</v>
      </c>
      <c r="AK57" s="11">
        <f t="shared" si="4"/>
        <v>-9.7200272160762324E-3</v>
      </c>
      <c r="AL57" s="11">
        <f t="shared" si="4"/>
        <v>1.6816143497757849</v>
      </c>
      <c r="AM57" s="11">
        <f t="shared" si="5"/>
        <v>-0.80135785636772994</v>
      </c>
    </row>
    <row r="58" spans="1:39" x14ac:dyDescent="0.3">
      <c r="A58" s="18">
        <v>44834</v>
      </c>
      <c r="B58" s="16">
        <v>-0.1</v>
      </c>
      <c r="C58" s="16">
        <v>90.104761904761901</v>
      </c>
      <c r="D58" s="16">
        <v>9594.4666666666672</v>
      </c>
      <c r="E58" s="16">
        <v>9313.0666666666675</v>
      </c>
      <c r="F58" s="16">
        <v>8937.7000000000007</v>
      </c>
      <c r="G58" s="16">
        <v>8913</v>
      </c>
      <c r="H58" s="16">
        <v>735</v>
      </c>
      <c r="I58" s="16">
        <v>1415.952380952381</v>
      </c>
      <c r="J58" s="16">
        <v>734.5</v>
      </c>
      <c r="K58" s="16">
        <v>948.7714285714286</v>
      </c>
      <c r="L58" s="16">
        <v>3990.9</v>
      </c>
      <c r="M58" s="16">
        <v>4212.2</v>
      </c>
      <c r="N58" s="16">
        <v>62463.366666666669</v>
      </c>
      <c r="O58" s="16">
        <v>62518.6</v>
      </c>
      <c r="P58" s="16">
        <v>18528.599999999999</v>
      </c>
      <c r="Q58" s="16">
        <v>18518.466666666667</v>
      </c>
      <c r="R58" s="16">
        <v>14866.666666666666</v>
      </c>
      <c r="S58" s="16">
        <v>5134.1428571428569</v>
      </c>
      <c r="T58" s="16"/>
      <c r="U58" s="6">
        <f t="shared" si="3"/>
        <v>44834</v>
      </c>
      <c r="V58" s="10">
        <f t="shared" si="3"/>
        <v>-0.1</v>
      </c>
      <c r="W58" s="11">
        <f t="shared" si="4"/>
        <v>-10.044482476583767</v>
      </c>
      <c r="X58" s="11">
        <f t="shared" si="4"/>
        <v>1.0748912291544741</v>
      </c>
      <c r="Y58" s="11">
        <f t="shared" si="4"/>
        <v>1.0499513543034311</v>
      </c>
      <c r="Z58" s="11">
        <f t="shared" si="4"/>
        <v>4.5446924651525649</v>
      </c>
      <c r="AA58" s="11">
        <f t="shared" si="4"/>
        <v>1.0086128739800699</v>
      </c>
      <c r="AB58" s="11">
        <f t="shared" si="4"/>
        <v>0.40983606557377072</v>
      </c>
      <c r="AC58" s="11">
        <f t="shared" si="4"/>
        <v>21.149879143294669</v>
      </c>
      <c r="AD58" s="11">
        <f t="shared" si="4"/>
        <v>0.39639147074903747</v>
      </c>
      <c r="AE58" s="11">
        <f t="shared" si="4"/>
        <v>10.394388360058088</v>
      </c>
      <c r="AF58" s="11">
        <f t="shared" si="4"/>
        <v>-3.2915461785754729</v>
      </c>
      <c r="AG58" s="11">
        <f t="shared" si="4"/>
        <v>-2.2010680287903455</v>
      </c>
      <c r="AH58" s="11">
        <f t="shared" si="4"/>
        <v>0.15869096257907245</v>
      </c>
      <c r="AI58" s="11">
        <f t="shared" si="4"/>
        <v>0.66677937991610747</v>
      </c>
      <c r="AJ58" s="11">
        <f t="shared" si="4"/>
        <v>-9.6514167093531E-2</v>
      </c>
      <c r="AK58" s="11">
        <f t="shared" si="4"/>
        <v>-0.13733152621342981</v>
      </c>
      <c r="AL58" s="11">
        <f t="shared" si="4"/>
        <v>-1.0213003936955545</v>
      </c>
      <c r="AM58" s="11">
        <f t="shared" si="5"/>
        <v>3.2087731521367289</v>
      </c>
    </row>
    <row r="59" spans="1:39" x14ac:dyDescent="0.3">
      <c r="A59" s="18">
        <v>44804</v>
      </c>
      <c r="B59" s="16">
        <v>-1.2</v>
      </c>
      <c r="C59" s="16">
        <v>100.1659090909091</v>
      </c>
      <c r="D59" s="16">
        <v>9492.4333333333325</v>
      </c>
      <c r="E59" s="16">
        <v>9216.2999999999993</v>
      </c>
      <c r="F59" s="16">
        <v>8549.1666666666661</v>
      </c>
      <c r="G59" s="16">
        <v>8824</v>
      </c>
      <c r="H59" s="16">
        <v>732</v>
      </c>
      <c r="I59" s="16">
        <v>1168.7608695652175</v>
      </c>
      <c r="J59" s="16">
        <v>731.6</v>
      </c>
      <c r="K59" s="16">
        <v>859.43809523809523</v>
      </c>
      <c r="L59" s="16">
        <v>4126.7333333333336</v>
      </c>
      <c r="M59" s="16">
        <v>4307</v>
      </c>
      <c r="N59" s="16">
        <v>62364.4</v>
      </c>
      <c r="O59" s="16">
        <v>62104.5</v>
      </c>
      <c r="P59" s="16">
        <v>18546.5</v>
      </c>
      <c r="Q59" s="16">
        <v>18543.933333333334</v>
      </c>
      <c r="R59" s="16">
        <v>15020.066666666668</v>
      </c>
      <c r="S59" s="16">
        <v>4974.521739130435</v>
      </c>
      <c r="T59" s="16"/>
      <c r="U59" s="6">
        <f t="shared" si="3"/>
        <v>44804</v>
      </c>
      <c r="V59" s="10">
        <f t="shared" si="3"/>
        <v>-1.2</v>
      </c>
      <c r="W59" s="11">
        <f t="shared" si="4"/>
        <v>-11.221048350429825</v>
      </c>
      <c r="X59" s="11">
        <f t="shared" si="4"/>
        <v>0.51781465976716845</v>
      </c>
      <c r="Y59" s="11">
        <f t="shared" si="4"/>
        <v>0.27854243964004866</v>
      </c>
      <c r="Z59" s="11">
        <f t="shared" si="4"/>
        <v>2.4715428964117336</v>
      </c>
      <c r="AA59" s="11">
        <f t="shared" si="4"/>
        <v>-2.8578977497908369</v>
      </c>
      <c r="AB59" s="11">
        <f t="shared" si="4"/>
        <v>-0.40816326530612912</v>
      </c>
      <c r="AC59" s="11">
        <f t="shared" si="4"/>
        <v>-4.0951146418038178</v>
      </c>
      <c r="AD59" s="11">
        <f t="shared" si="4"/>
        <v>-0.156943022859096</v>
      </c>
      <c r="AE59" s="11">
        <f t="shared" si="4"/>
        <v>0.53516604395784384</v>
      </c>
      <c r="AF59" s="11">
        <f t="shared" si="4"/>
        <v>2.4791609757712791</v>
      </c>
      <c r="AG59" s="11">
        <f t="shared" si="4"/>
        <v>-0.49440901949910199</v>
      </c>
      <c r="AH59" s="11">
        <f t="shared" si="4"/>
        <v>6.56221557220465</v>
      </c>
      <c r="AI59" s="11">
        <f t="shared" si="4"/>
        <v>3.3057095140824941</v>
      </c>
      <c r="AJ59" s="11">
        <f t="shared" si="4"/>
        <v>1.1413956329210606</v>
      </c>
      <c r="AK59" s="11">
        <f t="shared" si="4"/>
        <v>2.0540393784132362</v>
      </c>
      <c r="AL59" s="11">
        <f t="shared" si="4"/>
        <v>0.53547284483335034</v>
      </c>
      <c r="AM59" s="11">
        <f t="shared" si="5"/>
        <v>-6.2489172185275521</v>
      </c>
    </row>
    <row r="60" spans="1:39" x14ac:dyDescent="0.3">
      <c r="A60" s="18">
        <v>44773</v>
      </c>
      <c r="B60" s="16">
        <v>-1.3</v>
      </c>
      <c r="C60" s="16">
        <v>112.82619047619048</v>
      </c>
      <c r="D60" s="16">
        <v>9443.5333333333328</v>
      </c>
      <c r="E60" s="16">
        <v>9190.7000000000007</v>
      </c>
      <c r="F60" s="16">
        <v>8342.9666666666672</v>
      </c>
      <c r="G60" s="16">
        <v>9083.6</v>
      </c>
      <c r="H60" s="16">
        <v>735</v>
      </c>
      <c r="I60" s="16">
        <v>1218.6666666666667</v>
      </c>
      <c r="J60" s="16">
        <v>732.75</v>
      </c>
      <c r="K60" s="16">
        <v>854.86315789473679</v>
      </c>
      <c r="L60" s="16">
        <v>4026.9</v>
      </c>
      <c r="M60" s="16">
        <v>4328.3999999999996</v>
      </c>
      <c r="N60" s="16">
        <v>58523.933333333334</v>
      </c>
      <c r="O60" s="16">
        <v>60117.2</v>
      </c>
      <c r="P60" s="16">
        <v>18337.2</v>
      </c>
      <c r="Q60" s="16">
        <v>18170.7</v>
      </c>
      <c r="R60" s="16">
        <v>14940.066666666668</v>
      </c>
      <c r="S60" s="16">
        <v>5306.0952380952385</v>
      </c>
      <c r="T60" s="16"/>
      <c r="U60" s="6">
        <f t="shared" si="3"/>
        <v>44773</v>
      </c>
      <c r="V60" s="10">
        <f t="shared" si="3"/>
        <v>-1.3</v>
      </c>
      <c r="W60" s="11">
        <f t="shared" ref="W60:AL75" si="6">C60/C61*100-100</f>
        <v>-8.8910050944669194</v>
      </c>
      <c r="X60" s="11">
        <f t="shared" si="6"/>
        <v>-4.159322871032245</v>
      </c>
      <c r="Y60" s="11">
        <f t="shared" si="6"/>
        <v>-4.2675305195616744</v>
      </c>
      <c r="Z60" s="11">
        <f t="shared" si="6"/>
        <v>-5.2717831487635038</v>
      </c>
      <c r="AA60" s="11">
        <f t="shared" si="6"/>
        <v>-4.2773591864692548</v>
      </c>
      <c r="AB60" s="11">
        <f t="shared" si="6"/>
        <v>0</v>
      </c>
      <c r="AC60" s="11">
        <f t="shared" si="6"/>
        <v>6.4514867744520643E-2</v>
      </c>
      <c r="AD60" s="11">
        <f t="shared" si="6"/>
        <v>-0.22467320261438317</v>
      </c>
      <c r="AE60" s="11">
        <f t="shared" si="6"/>
        <v>-0.27907636705467098</v>
      </c>
      <c r="AF60" s="11">
        <f t="shared" si="6"/>
        <v>-10.028151811248804</v>
      </c>
      <c r="AG60" s="11">
        <f t="shared" si="6"/>
        <v>-8.6498179707698029</v>
      </c>
      <c r="AH60" s="11">
        <f t="shared" si="6"/>
        <v>-16.144531587687695</v>
      </c>
      <c r="AI60" s="11">
        <f t="shared" si="6"/>
        <v>-15.054206333786681</v>
      </c>
      <c r="AJ60" s="11">
        <f t="shared" si="6"/>
        <v>-8.8347813117565863</v>
      </c>
      <c r="AK60" s="11">
        <f t="shared" si="6"/>
        <v>-9.2164033694055547</v>
      </c>
      <c r="AL60" s="11">
        <f t="shared" si="6"/>
        <v>-0.17906219515997179</v>
      </c>
      <c r="AM60" s="11">
        <f t="shared" si="5"/>
        <v>-11.390673706978802</v>
      </c>
    </row>
    <row r="61" spans="1:39" x14ac:dyDescent="0.3">
      <c r="A61" s="18">
        <v>44742</v>
      </c>
      <c r="B61" s="16">
        <v>0</v>
      </c>
      <c r="C61" s="16">
        <v>123.8365</v>
      </c>
      <c r="D61" s="16">
        <v>9853.3666666666668</v>
      </c>
      <c r="E61" s="16">
        <v>9600.4</v>
      </c>
      <c r="F61" s="16">
        <v>8807.2666666666664</v>
      </c>
      <c r="G61" s="16">
        <v>9489.5</v>
      </c>
      <c r="H61" s="16">
        <v>735</v>
      </c>
      <c r="I61" s="16">
        <v>1217.8809523809523</v>
      </c>
      <c r="J61" s="16">
        <v>734.4</v>
      </c>
      <c r="K61" s="16">
        <v>857.25555555555559</v>
      </c>
      <c r="L61" s="16">
        <v>4475.7333333333336</v>
      </c>
      <c r="M61" s="16">
        <v>4738.25</v>
      </c>
      <c r="N61" s="16">
        <v>69791.433333333334</v>
      </c>
      <c r="O61" s="16">
        <v>70771.25</v>
      </c>
      <c r="P61" s="16">
        <v>20114.25</v>
      </c>
      <c r="Q61" s="16">
        <v>20015.400000000001</v>
      </c>
      <c r="R61" s="16">
        <v>14966.866666666667</v>
      </c>
      <c r="S61" s="16">
        <v>5988.1904761904761</v>
      </c>
      <c r="T61" s="16"/>
      <c r="U61" s="6">
        <f t="shared" si="3"/>
        <v>44742</v>
      </c>
      <c r="V61" s="10">
        <f t="shared" si="3"/>
        <v>0</v>
      </c>
      <c r="W61" s="11">
        <f t="shared" si="6"/>
        <v>9.1881321560378382</v>
      </c>
      <c r="X61" s="11">
        <f t="shared" si="6"/>
        <v>5.656688410329707</v>
      </c>
      <c r="Y61" s="11">
        <f t="shared" si="6"/>
        <v>5.9444109294763336</v>
      </c>
      <c r="Z61" s="11">
        <f t="shared" si="6"/>
        <v>1.9953753923002751</v>
      </c>
      <c r="AA61" s="11">
        <f t="shared" si="6"/>
        <v>5.3920479786761462</v>
      </c>
      <c r="AB61" s="11">
        <f t="shared" si="6"/>
        <v>0</v>
      </c>
      <c r="AC61" s="11">
        <f t="shared" si="6"/>
        <v>0.31968306268139202</v>
      </c>
      <c r="AD61" s="11">
        <f t="shared" si="6"/>
        <v>-8.163265306122014E-2</v>
      </c>
      <c r="AE61" s="11">
        <f t="shared" si="6"/>
        <v>1.3594506052220652</v>
      </c>
      <c r="AF61" s="11">
        <f t="shared" si="6"/>
        <v>-6.9919510133965019</v>
      </c>
      <c r="AG61" s="11">
        <f t="shared" si="6"/>
        <v>-3.7772249581154398</v>
      </c>
      <c r="AH61" s="11">
        <f t="shared" si="6"/>
        <v>-3.5064546620536987</v>
      </c>
      <c r="AI61" s="11">
        <f t="shared" si="6"/>
        <v>-1.4890522125248822</v>
      </c>
      <c r="AJ61" s="11">
        <f t="shared" si="6"/>
        <v>-1.3886505699227882</v>
      </c>
      <c r="AK61" s="11">
        <f t="shared" si="6"/>
        <v>-1.7350064804995782</v>
      </c>
      <c r="AL61" s="11">
        <f t="shared" si="6"/>
        <v>-0.99729014021153262</v>
      </c>
      <c r="AM61" s="11">
        <f t="shared" si="5"/>
        <v>0.24257120696513823</v>
      </c>
    </row>
    <row r="62" spans="1:39" x14ac:dyDescent="0.3">
      <c r="A62" s="18">
        <v>44712</v>
      </c>
      <c r="B62" s="16">
        <v>0.1</v>
      </c>
      <c r="C62" s="16">
        <v>113.41571428571429</v>
      </c>
      <c r="D62" s="16">
        <v>9325.8333333333339</v>
      </c>
      <c r="E62" s="16">
        <v>9061.7333333333336</v>
      </c>
      <c r="F62" s="16">
        <v>8634.9666666666672</v>
      </c>
      <c r="G62" s="16">
        <v>9004</v>
      </c>
      <c r="H62" s="16">
        <v>735</v>
      </c>
      <c r="I62" s="16">
        <v>1214</v>
      </c>
      <c r="J62" s="16">
        <v>735</v>
      </c>
      <c r="K62" s="16">
        <v>845.7578947368421</v>
      </c>
      <c r="L62" s="16">
        <v>4812.2</v>
      </c>
      <c r="M62" s="16">
        <v>4924.25</v>
      </c>
      <c r="N62" s="16">
        <v>72327.566666666666</v>
      </c>
      <c r="O62" s="16">
        <v>71841</v>
      </c>
      <c r="P62" s="16">
        <v>20397.5</v>
      </c>
      <c r="Q62" s="16">
        <v>20368.8</v>
      </c>
      <c r="R62" s="16">
        <v>15117.633333333333</v>
      </c>
      <c r="S62" s="16">
        <v>5973.7</v>
      </c>
      <c r="T62" s="16"/>
      <c r="U62" s="6">
        <f t="shared" si="3"/>
        <v>44712</v>
      </c>
      <c r="V62" s="10">
        <f t="shared" si="3"/>
        <v>0.1</v>
      </c>
      <c r="W62" s="11">
        <f t="shared" si="6"/>
        <v>8.4869795112857673</v>
      </c>
      <c r="X62" s="11">
        <f t="shared" si="6"/>
        <v>-0.23855029881187306</v>
      </c>
      <c r="Y62" s="11">
        <f t="shared" si="6"/>
        <v>-0.19128180840245079</v>
      </c>
      <c r="Z62" s="11">
        <f t="shared" si="6"/>
        <v>1.7039052408827473</v>
      </c>
      <c r="AA62" s="11">
        <f t="shared" si="6"/>
        <v>0.4641613853432176</v>
      </c>
      <c r="AB62" s="11">
        <f t="shared" si="6"/>
        <v>0</v>
      </c>
      <c r="AC62" s="11">
        <f t="shared" si="6"/>
        <v>2.7859533120993376</v>
      </c>
      <c r="AD62" s="11">
        <f t="shared" si="6"/>
        <v>-0.13586956521739069</v>
      </c>
      <c r="AE62" s="11">
        <f t="shared" si="6"/>
        <v>3.9148991205380241</v>
      </c>
      <c r="AF62" s="11">
        <f t="shared" si="6"/>
        <v>-3.67187343613422</v>
      </c>
      <c r="AG62" s="11">
        <f t="shared" si="6"/>
        <v>-1.9542449824784853</v>
      </c>
      <c r="AH62" s="11">
        <f t="shared" si="6"/>
        <v>-2.585768396932238</v>
      </c>
      <c r="AI62" s="11">
        <f t="shared" si="6"/>
        <v>-1.879076933162878</v>
      </c>
      <c r="AJ62" s="11">
        <f t="shared" si="6"/>
        <v>-5.3032061579030341</v>
      </c>
      <c r="AK62" s="11">
        <f t="shared" si="6"/>
        <v>-5.896629573391408</v>
      </c>
      <c r="AL62" s="11">
        <f t="shared" si="6"/>
        <v>-2.069896246072787</v>
      </c>
      <c r="AM62" s="11">
        <f t="shared" si="5"/>
        <v>3.1430215827338088</v>
      </c>
    </row>
    <row r="63" spans="1:39" x14ac:dyDescent="0.3">
      <c r="A63" s="18">
        <v>44681</v>
      </c>
      <c r="B63" s="16">
        <v>0.6</v>
      </c>
      <c r="C63" s="16">
        <v>104.54315789473684</v>
      </c>
      <c r="D63" s="16">
        <v>9348.1333333333332</v>
      </c>
      <c r="E63" s="16">
        <v>9079.1</v>
      </c>
      <c r="F63" s="16">
        <v>8490.2999999999993</v>
      </c>
      <c r="G63" s="16">
        <v>8962.4</v>
      </c>
      <c r="H63" s="16">
        <v>735</v>
      </c>
      <c r="I63" s="16">
        <v>1181.0952380952381</v>
      </c>
      <c r="J63" s="16">
        <v>736</v>
      </c>
      <c r="K63" s="16">
        <v>813.89473684210532</v>
      </c>
      <c r="L63" s="16">
        <v>4995.6333333333332</v>
      </c>
      <c r="M63" s="16">
        <v>5022.3999999999996</v>
      </c>
      <c r="N63" s="16">
        <v>74247.433333333334</v>
      </c>
      <c r="O63" s="16">
        <v>73216.800000000003</v>
      </c>
      <c r="P63" s="16">
        <v>21539.8</v>
      </c>
      <c r="Q63" s="16">
        <v>21645.133333333335</v>
      </c>
      <c r="R63" s="16">
        <v>15437.166666666666</v>
      </c>
      <c r="S63" s="16">
        <v>5791.666666666667</v>
      </c>
      <c r="T63" s="16"/>
      <c r="U63" s="6">
        <f t="shared" si="3"/>
        <v>44681</v>
      </c>
      <c r="V63" s="10">
        <f t="shared" si="3"/>
        <v>0.6</v>
      </c>
      <c r="W63" s="11">
        <f t="shared" si="6"/>
        <v>-12.130628423099097</v>
      </c>
      <c r="X63" s="11">
        <f t="shared" si="6"/>
        <v>-9.4456840072716233</v>
      </c>
      <c r="Y63" s="11">
        <f t="shared" si="6"/>
        <v>-9.3823817096621838</v>
      </c>
      <c r="Z63" s="11">
        <f t="shared" si="6"/>
        <v>-1.3673327137546494</v>
      </c>
      <c r="AA63" s="11">
        <f t="shared" si="6"/>
        <v>2.4567019148328058</v>
      </c>
      <c r="AB63" s="11">
        <f t="shared" si="6"/>
        <v>-0.54127198917456099</v>
      </c>
      <c r="AC63" s="11">
        <f t="shared" si="6"/>
        <v>-20.332012211301318</v>
      </c>
      <c r="AD63" s="11">
        <f t="shared" si="6"/>
        <v>-0.32502708559046312</v>
      </c>
      <c r="AE63" s="11">
        <f t="shared" si="6"/>
        <v>-3.4336558437961742</v>
      </c>
      <c r="AF63" s="11">
        <f t="shared" si="6"/>
        <v>2.9602912888156112</v>
      </c>
      <c r="AG63" s="11">
        <f t="shared" si="6"/>
        <v>2.2267453694280448</v>
      </c>
      <c r="AH63" s="11">
        <f t="shared" si="6"/>
        <v>1.9324124700942207</v>
      </c>
      <c r="AI63" s="11">
        <f t="shared" si="6"/>
        <v>2.2388236854782946</v>
      </c>
      <c r="AJ63" s="11">
        <f t="shared" si="6"/>
        <v>-2.8414844551697769</v>
      </c>
      <c r="AK63" s="11">
        <f t="shared" si="6"/>
        <v>-4.0911125126097971</v>
      </c>
      <c r="AL63" s="11">
        <f t="shared" si="6"/>
        <v>1.412858059444261</v>
      </c>
      <c r="AM63" s="11">
        <f t="shared" si="5"/>
        <v>-1.0258565902518058E-2</v>
      </c>
    </row>
    <row r="64" spans="1:39" x14ac:dyDescent="0.3">
      <c r="A64" s="18">
        <v>44651</v>
      </c>
      <c r="B64" s="16">
        <v>1.1000000000000001</v>
      </c>
      <c r="C64" s="16">
        <v>118.97565217391305</v>
      </c>
      <c r="D64" s="16">
        <v>10323.233333333334</v>
      </c>
      <c r="E64" s="16">
        <v>10019.133333333333</v>
      </c>
      <c r="F64" s="16">
        <v>8608</v>
      </c>
      <c r="G64" s="16">
        <v>8747.5</v>
      </c>
      <c r="H64" s="16">
        <v>739</v>
      </c>
      <c r="I64" s="16">
        <v>1482.5217391304348</v>
      </c>
      <c r="J64" s="16">
        <v>738.4</v>
      </c>
      <c r="K64" s="16">
        <v>842.8347826086956</v>
      </c>
      <c r="L64" s="16">
        <v>4852</v>
      </c>
      <c r="M64" s="16">
        <v>4913</v>
      </c>
      <c r="N64" s="16">
        <v>72839.866666666669</v>
      </c>
      <c r="O64" s="16">
        <v>71613.5</v>
      </c>
      <c r="P64" s="16">
        <v>22169.75</v>
      </c>
      <c r="Q64" s="16">
        <v>22568.433333333334</v>
      </c>
      <c r="R64" s="16">
        <v>15222.1</v>
      </c>
      <c r="S64" s="16">
        <v>5792.260869565217</v>
      </c>
      <c r="T64" s="16"/>
      <c r="U64" s="6">
        <f t="shared" si="3"/>
        <v>44651</v>
      </c>
      <c r="V64" s="10">
        <f t="shared" si="3"/>
        <v>1.1000000000000001</v>
      </c>
      <c r="W64" s="11">
        <f t="shared" si="6"/>
        <v>20.990753167924822</v>
      </c>
      <c r="X64" s="11">
        <f t="shared" si="6"/>
        <v>6.5187931651212097</v>
      </c>
      <c r="Y64" s="11">
        <f t="shared" si="6"/>
        <v>6.1540037224217627</v>
      </c>
      <c r="Z64" s="11">
        <f t="shared" si="6"/>
        <v>10.122258563856334</v>
      </c>
      <c r="AA64" s="11">
        <f t="shared" si="6"/>
        <v>8.0371754098866859</v>
      </c>
      <c r="AB64" s="11">
        <f t="shared" si="6"/>
        <v>-1.0267857142857082</v>
      </c>
      <c r="AC64" s="11">
        <f t="shared" si="6"/>
        <v>39.839928230431553</v>
      </c>
      <c r="AD64" s="11">
        <f t="shared" si="6"/>
        <v>-1.0629745422063479</v>
      </c>
      <c r="AE64" s="11">
        <f t="shared" si="6"/>
        <v>3.9798639988521245</v>
      </c>
      <c r="AF64" s="11">
        <f t="shared" si="6"/>
        <v>0.63745350461149997</v>
      </c>
      <c r="AG64" s="11">
        <f t="shared" si="6"/>
        <v>1.1685971685971595</v>
      </c>
      <c r="AH64" s="11">
        <f t="shared" si="6"/>
        <v>2.1649069541178108</v>
      </c>
      <c r="AI64" s="11">
        <f t="shared" si="6"/>
        <v>1.9191631680068184</v>
      </c>
      <c r="AJ64" s="11">
        <f t="shared" si="6"/>
        <v>-0.16773990183274634</v>
      </c>
      <c r="AK64" s="11">
        <f t="shared" si="6"/>
        <v>-0.78559349603027329</v>
      </c>
      <c r="AL64" s="11">
        <f t="shared" si="6"/>
        <v>0.29187365757883299</v>
      </c>
      <c r="AM64" s="11">
        <f t="shared" si="5"/>
        <v>5.0714532533399961</v>
      </c>
    </row>
    <row r="65" spans="1:39" x14ac:dyDescent="0.3">
      <c r="A65" s="18">
        <v>44620</v>
      </c>
      <c r="B65" s="16">
        <v>0.5</v>
      </c>
      <c r="C65" s="16">
        <v>98.334500000000006</v>
      </c>
      <c r="D65" s="16">
        <v>9691.4666666666672</v>
      </c>
      <c r="E65" s="16">
        <v>9438.2999999999993</v>
      </c>
      <c r="F65" s="16">
        <v>7816.7666666666664</v>
      </c>
      <c r="G65" s="16">
        <v>8096.75</v>
      </c>
      <c r="H65" s="16">
        <v>746.66666666666663</v>
      </c>
      <c r="I65" s="16">
        <v>1060.15625</v>
      </c>
      <c r="J65" s="16">
        <v>746.33333333333337</v>
      </c>
      <c r="K65" s="16">
        <v>810.57500000000005</v>
      </c>
      <c r="L65" s="16">
        <v>4821.2666666666664</v>
      </c>
      <c r="M65" s="16">
        <v>4856.25</v>
      </c>
      <c r="N65" s="16">
        <v>71296.366666666669</v>
      </c>
      <c r="O65" s="16">
        <v>70265</v>
      </c>
      <c r="P65" s="16">
        <v>22207</v>
      </c>
      <c r="Q65" s="16">
        <v>22747.133333333335</v>
      </c>
      <c r="R65" s="16">
        <v>15177.8</v>
      </c>
      <c r="S65" s="16">
        <v>5512.6875</v>
      </c>
      <c r="T65" s="16"/>
      <c r="U65" s="6">
        <f t="shared" si="3"/>
        <v>44620</v>
      </c>
      <c r="V65" s="10">
        <f t="shared" si="3"/>
        <v>0.5</v>
      </c>
      <c r="W65" s="11">
        <f t="shared" si="6"/>
        <v>12.550790326088219</v>
      </c>
      <c r="X65" s="11">
        <f t="shared" si="6"/>
        <v>15.92663476874003</v>
      </c>
      <c r="Y65" s="11">
        <f t="shared" si="6"/>
        <v>16.14320345539042</v>
      </c>
      <c r="Z65" s="11">
        <f t="shared" si="6"/>
        <v>5.4424705147055477</v>
      </c>
      <c r="AA65" s="11">
        <f t="shared" si="6"/>
        <v>4.9311517900534625</v>
      </c>
      <c r="AB65" s="11">
        <f t="shared" si="6"/>
        <v>0.73074761101740648</v>
      </c>
      <c r="AC65" s="11">
        <f t="shared" si="6"/>
        <v>13.068975368207219</v>
      </c>
      <c r="AD65" s="11">
        <f t="shared" si="6"/>
        <v>0.48244137776282514</v>
      </c>
      <c r="AE65" s="11">
        <f t="shared" si="6"/>
        <v>10.521320722220622</v>
      </c>
      <c r="AF65" s="11">
        <f t="shared" si="6"/>
        <v>2.9818440726237014</v>
      </c>
      <c r="AG65" s="11">
        <f t="shared" si="6"/>
        <v>1.3354895925713492</v>
      </c>
      <c r="AH65" s="11">
        <f t="shared" si="6"/>
        <v>1.1982598122130241</v>
      </c>
      <c r="AI65" s="11">
        <f t="shared" si="6"/>
        <v>0.24932141060989466</v>
      </c>
      <c r="AJ65" s="11">
        <f t="shared" si="6"/>
        <v>5.2364704767320518</v>
      </c>
      <c r="AK65" s="11">
        <f t="shared" si="6"/>
        <v>7.4791275217465909</v>
      </c>
      <c r="AL65" s="11">
        <f t="shared" si="6"/>
        <v>-0.35321305706558803</v>
      </c>
      <c r="AM65" s="11">
        <f t="shared" si="5"/>
        <v>3.7761420477974781</v>
      </c>
    </row>
    <row r="66" spans="1:39" x14ac:dyDescent="0.3">
      <c r="A66" s="18">
        <v>44592</v>
      </c>
      <c r="B66" s="16">
        <v>-0.2</v>
      </c>
      <c r="C66" s="16">
        <v>87.369</v>
      </c>
      <c r="D66" s="16">
        <v>8360</v>
      </c>
      <c r="E66" s="16">
        <v>8126.4333333333334</v>
      </c>
      <c r="F66" s="16">
        <v>7413.3</v>
      </c>
      <c r="G66" s="16">
        <v>7716.25</v>
      </c>
      <c r="H66" s="16">
        <v>741.25</v>
      </c>
      <c r="I66" s="16">
        <v>937.61904761904759</v>
      </c>
      <c r="J66" s="16">
        <v>742.75</v>
      </c>
      <c r="K66" s="16">
        <v>733.41052631578953</v>
      </c>
      <c r="L66" s="16">
        <v>4681.666666666667</v>
      </c>
      <c r="M66" s="16">
        <v>4792.25</v>
      </c>
      <c r="N66" s="16">
        <v>70452.166666666672</v>
      </c>
      <c r="O66" s="16">
        <v>70090.25</v>
      </c>
      <c r="P66" s="16">
        <v>21102</v>
      </c>
      <c r="Q66" s="16">
        <v>21164.233333333334</v>
      </c>
      <c r="R66" s="16">
        <v>15231.6</v>
      </c>
      <c r="S66" s="16">
        <v>5312.0952380952385</v>
      </c>
      <c r="T66" s="16"/>
      <c r="U66" s="6">
        <f t="shared" si="3"/>
        <v>44592</v>
      </c>
      <c r="V66" s="10">
        <f t="shared" si="3"/>
        <v>-0.2</v>
      </c>
      <c r="W66" s="11">
        <f t="shared" si="6"/>
        <v>17.937956790877351</v>
      </c>
      <c r="X66" s="11">
        <f t="shared" si="6"/>
        <v>1.8249731024542797</v>
      </c>
      <c r="Y66" s="11">
        <f t="shared" si="6"/>
        <v>1.9133335562838738</v>
      </c>
      <c r="Z66" s="11">
        <f t="shared" si="6"/>
        <v>0.46800955895972152</v>
      </c>
      <c r="AA66" s="11">
        <f t="shared" si="6"/>
        <v>1.3961892247043437</v>
      </c>
      <c r="AB66" s="11">
        <f t="shared" si="6"/>
        <v>-0.50335570469798085</v>
      </c>
      <c r="AC66" s="11">
        <f t="shared" si="6"/>
        <v>-0.89959976454163382</v>
      </c>
      <c r="AD66" s="11">
        <f t="shared" si="6"/>
        <v>-0.51567104205733472</v>
      </c>
      <c r="AE66" s="11">
        <f t="shared" si="6"/>
        <v>1.5657264111122089</v>
      </c>
      <c r="AF66" s="11">
        <f t="shared" si="6"/>
        <v>-0.96671155893696437</v>
      </c>
      <c r="AG66" s="11">
        <f t="shared" si="6"/>
        <v>-0.66640411242848074</v>
      </c>
      <c r="AH66" s="11">
        <f t="shared" si="6"/>
        <v>1.2349469436942968</v>
      </c>
      <c r="AI66" s="11">
        <f t="shared" si="6"/>
        <v>1.2010817460409271</v>
      </c>
      <c r="AJ66" s="11">
        <f t="shared" si="6"/>
        <v>9.173875253507731</v>
      </c>
      <c r="AK66" s="11">
        <f t="shared" si="6"/>
        <v>9.7500350030508969</v>
      </c>
      <c r="AL66" s="11">
        <f t="shared" si="6"/>
        <v>-0.3680478636652964</v>
      </c>
      <c r="AM66" s="11">
        <f t="shared" si="5"/>
        <v>2.6103892468216259</v>
      </c>
    </row>
    <row r="67" spans="1:39" x14ac:dyDescent="0.3">
      <c r="A67" s="18">
        <v>44561</v>
      </c>
      <c r="B67" s="16">
        <v>-1.2</v>
      </c>
      <c r="C67" s="16">
        <v>74.08047619047619</v>
      </c>
      <c r="D67" s="16">
        <v>8210.1666666666661</v>
      </c>
      <c r="E67" s="16">
        <v>7973.8666666666668</v>
      </c>
      <c r="F67" s="16">
        <v>7378.7666666666664</v>
      </c>
      <c r="G67" s="16">
        <v>7610</v>
      </c>
      <c r="H67" s="16">
        <v>745</v>
      </c>
      <c r="I67" s="16">
        <v>946.13043478260875</v>
      </c>
      <c r="J67" s="16">
        <v>746.6</v>
      </c>
      <c r="K67" s="16">
        <v>722.10434782608695</v>
      </c>
      <c r="L67" s="16">
        <v>4727.3666666666668</v>
      </c>
      <c r="M67" s="16">
        <v>4824.3999999999996</v>
      </c>
      <c r="N67" s="16">
        <v>69592.733333333337</v>
      </c>
      <c r="O67" s="16">
        <v>69258.399999999994</v>
      </c>
      <c r="P67" s="16">
        <v>19328.8</v>
      </c>
      <c r="Q67" s="16">
        <v>19284.033333333333</v>
      </c>
      <c r="R67" s="16">
        <v>15287.866666666667</v>
      </c>
      <c r="S67" s="16">
        <v>5176.95652173913</v>
      </c>
      <c r="T67" s="16"/>
      <c r="U67" s="6">
        <f t="shared" si="3"/>
        <v>44561</v>
      </c>
      <c r="V67" s="10">
        <f t="shared" si="3"/>
        <v>-1.2</v>
      </c>
      <c r="W67" s="11">
        <f t="shared" si="6"/>
        <v>-9.2140912782853945</v>
      </c>
      <c r="X67" s="11">
        <f t="shared" si="6"/>
        <v>-5.8977924826737933</v>
      </c>
      <c r="Y67" s="11">
        <f t="shared" si="6"/>
        <v>-5.9925726524276257</v>
      </c>
      <c r="Z67" s="11">
        <f t="shared" si="6"/>
        <v>-5.0901451325916014</v>
      </c>
      <c r="AA67" s="11">
        <f t="shared" si="6"/>
        <v>-4.8422895370283499</v>
      </c>
      <c r="AB67" s="11">
        <f t="shared" si="6"/>
        <v>-4.6400000000000006</v>
      </c>
      <c r="AC67" s="11">
        <f t="shared" si="6"/>
        <v>-4.719996497219654</v>
      </c>
      <c r="AD67" s="11">
        <f t="shared" si="6"/>
        <v>-4.3433696348494522</v>
      </c>
      <c r="AE67" s="11">
        <f t="shared" si="6"/>
        <v>-17.658575808191941</v>
      </c>
      <c r="AF67" s="11">
        <f t="shared" si="6"/>
        <v>-0.28265470423207262</v>
      </c>
      <c r="AG67" s="11">
        <f t="shared" si="6"/>
        <v>-2.4338945346074183</v>
      </c>
      <c r="AH67" s="11">
        <f t="shared" si="6"/>
        <v>-2.348465288925297</v>
      </c>
      <c r="AI67" s="11">
        <f t="shared" si="6"/>
        <v>-1.6278788997862392</v>
      </c>
      <c r="AJ67" s="11">
        <f t="shared" si="6"/>
        <v>0.53861458238513649</v>
      </c>
      <c r="AK67" s="11">
        <f t="shared" si="6"/>
        <v>0.86530045784385834</v>
      </c>
      <c r="AL67" s="11">
        <f t="shared" si="6"/>
        <v>0.56108946515610114</v>
      </c>
      <c r="AM67" s="11">
        <f t="shared" si="5"/>
        <v>-5.6942589399181571</v>
      </c>
    </row>
    <row r="68" spans="1:39" x14ac:dyDescent="0.3">
      <c r="A68" s="18">
        <v>44530</v>
      </c>
      <c r="B68" s="16">
        <v>0</v>
      </c>
      <c r="C68" s="16">
        <v>81.599090909090904</v>
      </c>
      <c r="D68" s="16">
        <v>8724.7333333333336</v>
      </c>
      <c r="E68" s="16">
        <v>8482.1666666666661</v>
      </c>
      <c r="F68" s="16">
        <v>7774.5</v>
      </c>
      <c r="G68" s="16">
        <v>7997.25</v>
      </c>
      <c r="H68" s="16">
        <v>781.25</v>
      </c>
      <c r="I68" s="16">
        <v>993</v>
      </c>
      <c r="J68" s="16">
        <v>780.5</v>
      </c>
      <c r="K68" s="16">
        <v>876.9636363636364</v>
      </c>
      <c r="L68" s="16">
        <v>4740.7666666666664</v>
      </c>
      <c r="M68" s="16">
        <v>4944.75</v>
      </c>
      <c r="N68" s="16">
        <v>71266.399999999994</v>
      </c>
      <c r="O68" s="16">
        <v>70404.5</v>
      </c>
      <c r="P68" s="16">
        <v>19225.25</v>
      </c>
      <c r="Q68" s="16">
        <v>19118.599999999999</v>
      </c>
      <c r="R68" s="16">
        <v>15202.566666666668</v>
      </c>
      <c r="S68" s="16">
        <v>5489.545454545455</v>
      </c>
      <c r="T68" s="16"/>
      <c r="U68" s="6">
        <f t="shared" si="3"/>
        <v>44530</v>
      </c>
      <c r="V68" s="10">
        <f t="shared" si="3"/>
        <v>0</v>
      </c>
      <c r="W68" s="11">
        <f t="shared" si="6"/>
        <v>-2.635788729869887</v>
      </c>
      <c r="X68" s="11">
        <f t="shared" si="6"/>
        <v>-2.1404509715217301</v>
      </c>
      <c r="Y68" s="11">
        <f t="shared" si="6"/>
        <v>-2.1006059440223197</v>
      </c>
      <c r="Z68" s="11">
        <f t="shared" si="6"/>
        <v>7.3799788040133762E-2</v>
      </c>
      <c r="AA68" s="11">
        <f t="shared" si="6"/>
        <v>3.87118142144638</v>
      </c>
      <c r="AB68" s="11">
        <f t="shared" si="6"/>
        <v>-7.36166007905139</v>
      </c>
      <c r="AC68" s="11">
        <f t="shared" si="6"/>
        <v>0</v>
      </c>
      <c r="AD68" s="11">
        <f t="shared" si="6"/>
        <v>-7.3040380047505948</v>
      </c>
      <c r="AE68" s="11">
        <f t="shared" si="6"/>
        <v>-39.344580548056094</v>
      </c>
      <c r="AF68" s="11">
        <f t="shared" si="6"/>
        <v>-16.476488586378821</v>
      </c>
      <c r="AG68" s="11">
        <f t="shared" si="6"/>
        <v>-10.079105291871244</v>
      </c>
      <c r="AH68" s="11">
        <f t="shared" si="6"/>
        <v>-0.64252645902209338</v>
      </c>
      <c r="AI68" s="11">
        <f t="shared" si="6"/>
        <v>-4.245084788114184E-2</v>
      </c>
      <c r="AJ68" s="11">
        <f t="shared" si="6"/>
        <v>-13.254417311891999</v>
      </c>
      <c r="AK68" s="11">
        <f t="shared" si="6"/>
        <v>-14.68351304756564</v>
      </c>
      <c r="AL68" s="11">
        <f t="shared" si="6"/>
        <v>1.0847039892903894</v>
      </c>
      <c r="AM68" s="11">
        <f t="shared" si="5"/>
        <v>-12.504900874486466</v>
      </c>
    </row>
    <row r="69" spans="1:39" x14ac:dyDescent="0.3">
      <c r="A69" s="18">
        <v>44500</v>
      </c>
      <c r="B69" s="16">
        <v>2.5</v>
      </c>
      <c r="C69" s="16">
        <v>83.808095238095234</v>
      </c>
      <c r="D69" s="16">
        <v>8915.5666666666675</v>
      </c>
      <c r="E69" s="16">
        <v>8664.1666666666661</v>
      </c>
      <c r="F69" s="16">
        <v>7768.7666666666664</v>
      </c>
      <c r="G69" s="16">
        <v>7699.2</v>
      </c>
      <c r="H69" s="16">
        <v>843.33333333333337</v>
      </c>
      <c r="I69" s="16">
        <v>993</v>
      </c>
      <c r="J69" s="16">
        <v>842</v>
      </c>
      <c r="K69" s="16">
        <v>1445.8125</v>
      </c>
      <c r="L69" s="16">
        <v>5675.9666666666662</v>
      </c>
      <c r="M69" s="16">
        <v>5499</v>
      </c>
      <c r="N69" s="16">
        <v>71727.266666666663</v>
      </c>
      <c r="O69" s="16">
        <v>70434.399999999994</v>
      </c>
      <c r="P69" s="16">
        <v>22162.799999999999</v>
      </c>
      <c r="Q69" s="16">
        <v>22409.033333333333</v>
      </c>
      <c r="R69" s="16">
        <v>15039.433333333332</v>
      </c>
      <c r="S69" s="16">
        <v>6274.1176470588234</v>
      </c>
      <c r="T69" s="16"/>
      <c r="U69" s="6">
        <f t="shared" si="3"/>
        <v>44500</v>
      </c>
      <c r="V69" s="10">
        <f t="shared" si="3"/>
        <v>2.5</v>
      </c>
      <c r="W69" s="11">
        <f t="shared" si="6"/>
        <v>12.091951706999609</v>
      </c>
      <c r="X69" s="11">
        <f t="shared" si="6"/>
        <v>10.766599439265519</v>
      </c>
      <c r="Y69" s="11">
        <f t="shared" si="6"/>
        <v>10.883355445303792</v>
      </c>
      <c r="Z69" s="11">
        <f t="shared" si="6"/>
        <v>15.245361762727953</v>
      </c>
      <c r="AA69" s="11">
        <f t="shared" si="6"/>
        <v>9.6713080018517843</v>
      </c>
      <c r="AB69" s="11">
        <f t="shared" si="6"/>
        <v>15.367077063383491</v>
      </c>
      <c r="AC69" s="11">
        <f t="shared" si="6"/>
        <v>0</v>
      </c>
      <c r="AD69" s="11">
        <f t="shared" si="6"/>
        <v>15.405701754385959</v>
      </c>
      <c r="AE69" s="11">
        <f t="shared" si="6"/>
        <v>34.499190667559702</v>
      </c>
      <c r="AF69" s="11">
        <f t="shared" si="6"/>
        <v>3.6598951706672693</v>
      </c>
      <c r="AG69" s="11">
        <f t="shared" si="6"/>
        <v>3.7596113024199269</v>
      </c>
      <c r="AH69" s="11">
        <f t="shared" si="6"/>
        <v>2.9341586621254265</v>
      </c>
      <c r="AI69" s="11">
        <f t="shared" si="6"/>
        <v>2.2540803623601278</v>
      </c>
      <c r="AJ69" s="11">
        <f t="shared" si="6"/>
        <v>1.0108928490041507</v>
      </c>
      <c r="AK69" s="11">
        <f t="shared" si="6"/>
        <v>-0.26185544985727915</v>
      </c>
      <c r="AL69" s="11">
        <f t="shared" si="6"/>
        <v>2.6229895985679548</v>
      </c>
      <c r="AM69" s="11">
        <f t="shared" si="5"/>
        <v>12.921388326920152</v>
      </c>
    </row>
    <row r="70" spans="1:39" x14ac:dyDescent="0.3">
      <c r="A70" s="18">
        <v>44469</v>
      </c>
      <c r="B70" s="16">
        <v>1.2</v>
      </c>
      <c r="C70" s="16">
        <v>74.767272727272726</v>
      </c>
      <c r="D70" s="16">
        <v>8048.9666666666662</v>
      </c>
      <c r="E70" s="16">
        <v>7813.7666666666664</v>
      </c>
      <c r="F70" s="16">
        <v>6741.0666666666666</v>
      </c>
      <c r="G70" s="16">
        <v>7020.25</v>
      </c>
      <c r="H70" s="16">
        <v>731</v>
      </c>
      <c r="I70" s="16">
        <v>993</v>
      </c>
      <c r="J70" s="16">
        <v>729.6</v>
      </c>
      <c r="K70" s="16">
        <v>1074.96</v>
      </c>
      <c r="L70" s="16">
        <v>5475.5666666666666</v>
      </c>
      <c r="M70" s="16">
        <v>5299.75</v>
      </c>
      <c r="N70" s="16">
        <v>69682.666666666672</v>
      </c>
      <c r="O70" s="16">
        <v>68881.75</v>
      </c>
      <c r="P70" s="16">
        <v>21941</v>
      </c>
      <c r="Q70" s="16">
        <v>22467.866666666665</v>
      </c>
      <c r="R70" s="16">
        <v>14655.033333333333</v>
      </c>
      <c r="S70" s="16">
        <v>5556.181818181818</v>
      </c>
      <c r="T70" s="16"/>
      <c r="U70" s="6">
        <f t="shared" si="3"/>
        <v>44469</v>
      </c>
      <c r="V70" s="10">
        <f t="shared" si="3"/>
        <v>1.2</v>
      </c>
      <c r="W70" s="11">
        <f t="shared" si="6"/>
        <v>5.3646716329497508</v>
      </c>
      <c r="X70" s="11">
        <f t="shared" si="6"/>
        <v>0.27116138462560002</v>
      </c>
      <c r="Y70" s="11">
        <f t="shared" si="6"/>
        <v>0.33514531524203051</v>
      </c>
      <c r="Z70" s="11">
        <f t="shared" si="6"/>
        <v>6.5259187855227765</v>
      </c>
      <c r="AA70" s="11">
        <f t="shared" si="6"/>
        <v>1.4963675136444152</v>
      </c>
      <c r="AB70" s="11">
        <f t="shared" si="6"/>
        <v>7.1062271062271094</v>
      </c>
      <c r="AC70" s="11">
        <f t="shared" si="6"/>
        <v>0</v>
      </c>
      <c r="AD70" s="11">
        <f t="shared" si="6"/>
        <v>7.294117647058826</v>
      </c>
      <c r="AE70" s="11">
        <f t="shared" si="6"/>
        <v>26.981958762886606</v>
      </c>
      <c r="AF70" s="11">
        <f t="shared" si="6"/>
        <v>5.2662945613236758</v>
      </c>
      <c r="AG70" s="11">
        <f t="shared" si="6"/>
        <v>2.6585956416464995</v>
      </c>
      <c r="AH70" s="11">
        <f t="shared" si="6"/>
        <v>2.4593701524324274E-2</v>
      </c>
      <c r="AI70" s="11">
        <f t="shared" si="6"/>
        <v>0.49458184855437537</v>
      </c>
      <c r="AJ70" s="11">
        <f t="shared" si="6"/>
        <v>9.9097068289689503</v>
      </c>
      <c r="AK70" s="11">
        <f t="shared" si="6"/>
        <v>10.843135739410855</v>
      </c>
      <c r="AL70" s="11">
        <f t="shared" si="6"/>
        <v>-4.4432224719296585</v>
      </c>
      <c r="AM70" s="11">
        <f t="shared" si="5"/>
        <v>3.9342227210502614</v>
      </c>
    </row>
    <row r="71" spans="1:39" x14ac:dyDescent="0.3">
      <c r="A71" s="18">
        <v>44439</v>
      </c>
      <c r="B71" s="16">
        <v>0.7</v>
      </c>
      <c r="C71" s="16">
        <v>70.960476190476186</v>
      </c>
      <c r="D71" s="16">
        <v>8027.2</v>
      </c>
      <c r="E71" s="16">
        <v>7787.666666666667</v>
      </c>
      <c r="F71" s="16">
        <v>6328.1</v>
      </c>
      <c r="G71" s="16">
        <v>6916.75</v>
      </c>
      <c r="H71" s="16">
        <v>682.5</v>
      </c>
      <c r="I71" s="16">
        <v>993</v>
      </c>
      <c r="J71" s="16">
        <v>680</v>
      </c>
      <c r="K71" s="16">
        <v>846.5454545454545</v>
      </c>
      <c r="L71" s="16">
        <v>5201.6333333333332</v>
      </c>
      <c r="M71" s="16">
        <v>5162.5</v>
      </c>
      <c r="N71" s="16">
        <v>69665.53333333334</v>
      </c>
      <c r="O71" s="16">
        <v>68542.75</v>
      </c>
      <c r="P71" s="16">
        <v>19962.75</v>
      </c>
      <c r="Q71" s="16">
        <v>20269.966666666667</v>
      </c>
      <c r="R71" s="16">
        <v>15336.466666666667</v>
      </c>
      <c r="S71" s="16">
        <v>5345.863636363636</v>
      </c>
      <c r="T71" s="16"/>
      <c r="U71" s="6">
        <f t="shared" si="3"/>
        <v>44439</v>
      </c>
      <c r="V71" s="10">
        <f t="shared" si="3"/>
        <v>0.7</v>
      </c>
      <c r="W71" s="11">
        <f t="shared" si="6"/>
        <v>-5.6262558221208963</v>
      </c>
      <c r="X71" s="11">
        <f t="shared" si="6"/>
        <v>-3.4108775870367367</v>
      </c>
      <c r="Y71" s="11">
        <f t="shared" si="6"/>
        <v>-3.5224644862900618</v>
      </c>
      <c r="Z71" s="11">
        <f t="shared" si="6"/>
        <v>-2.5461620200920976</v>
      </c>
      <c r="AA71" s="11">
        <f t="shared" si="6"/>
        <v>-1.9707191246917404</v>
      </c>
      <c r="AB71" s="11">
        <f t="shared" si="6"/>
        <v>1.6759776536312785</v>
      </c>
      <c r="AC71" s="11">
        <f t="shared" si="6"/>
        <v>0</v>
      </c>
      <c r="AD71" s="11">
        <f t="shared" si="6"/>
        <v>1.4925373134328339</v>
      </c>
      <c r="AE71" s="11">
        <f t="shared" si="6"/>
        <v>-3.0726954783912106</v>
      </c>
      <c r="AF71" s="11">
        <f t="shared" si="6"/>
        <v>1.037249023937008</v>
      </c>
      <c r="AG71" s="11">
        <f t="shared" si="6"/>
        <v>1.8726813481726907</v>
      </c>
      <c r="AH71" s="11">
        <f t="shared" si="6"/>
        <v>0.20295023380269583</v>
      </c>
      <c r="AI71" s="11">
        <f t="shared" si="6"/>
        <v>-0.17687528581123502</v>
      </c>
      <c r="AJ71" s="11">
        <f t="shared" si="6"/>
        <v>4.8673054496170494</v>
      </c>
      <c r="AK71" s="11">
        <f t="shared" si="6"/>
        <v>5.6562041195736441</v>
      </c>
      <c r="AL71" s="11">
        <f t="shared" si="6"/>
        <v>-1.6855349137359923</v>
      </c>
      <c r="AM71" s="11">
        <f t="shared" si="5"/>
        <v>1.9716478085576767</v>
      </c>
    </row>
    <row r="72" spans="1:39" x14ac:dyDescent="0.3">
      <c r="A72" s="18">
        <v>44408</v>
      </c>
      <c r="B72" s="16">
        <v>0.5</v>
      </c>
      <c r="C72" s="16">
        <v>75.190909090909088</v>
      </c>
      <c r="D72" s="16">
        <v>8310.6666666666661</v>
      </c>
      <c r="E72" s="16">
        <v>8072</v>
      </c>
      <c r="F72" s="16">
        <v>6493.4333333333334</v>
      </c>
      <c r="G72" s="16">
        <v>7055.8</v>
      </c>
      <c r="H72" s="16">
        <v>671.25</v>
      </c>
      <c r="I72" s="16">
        <v>993</v>
      </c>
      <c r="J72" s="16">
        <v>670</v>
      </c>
      <c r="K72" s="16">
        <v>873.38181818181818</v>
      </c>
      <c r="L72" s="16">
        <v>5148.2333333333336</v>
      </c>
      <c r="M72" s="16">
        <v>5067.6000000000004</v>
      </c>
      <c r="N72" s="16">
        <v>69524.433333333334</v>
      </c>
      <c r="O72" s="16">
        <v>68664.2</v>
      </c>
      <c r="P72" s="16">
        <v>19036.2</v>
      </c>
      <c r="Q72" s="16">
        <v>19184.833333333332</v>
      </c>
      <c r="R72" s="16">
        <v>15599.4</v>
      </c>
      <c r="S72" s="16">
        <v>5242.5</v>
      </c>
      <c r="T72" s="16"/>
      <c r="U72" s="6">
        <f t="shared" si="3"/>
        <v>44408</v>
      </c>
      <c r="V72" s="10">
        <f t="shared" si="3"/>
        <v>0.5</v>
      </c>
      <c r="W72" s="11">
        <f t="shared" si="6"/>
        <v>2.7549150541976104</v>
      </c>
      <c r="X72" s="11">
        <f t="shared" si="6"/>
        <v>0.49659798136143252</v>
      </c>
      <c r="Y72" s="11">
        <f t="shared" si="6"/>
        <v>0.53013288608991616</v>
      </c>
      <c r="Z72" s="11">
        <f t="shared" si="6"/>
        <v>-0.55084183334864179</v>
      </c>
      <c r="AA72" s="11">
        <f t="shared" si="6"/>
        <v>2.3878106294213666</v>
      </c>
      <c r="AB72" s="11">
        <f t="shared" si="6"/>
        <v>5.0469483568075049</v>
      </c>
      <c r="AC72" s="11" t="e">
        <f t="shared" si="6"/>
        <v>#DIV/0!</v>
      </c>
      <c r="AD72" s="11">
        <f t="shared" si="6"/>
        <v>5.081555834378932</v>
      </c>
      <c r="AE72" s="11">
        <f t="shared" si="6"/>
        <v>5.7228887251598621</v>
      </c>
      <c r="AF72" s="11">
        <f t="shared" si="6"/>
        <v>2.5061226115178101</v>
      </c>
      <c r="AG72" s="11">
        <f t="shared" si="6"/>
        <v>0.71247577880460256</v>
      </c>
      <c r="AH72" s="11">
        <f t="shared" si="6"/>
        <v>-0.45036939740897708</v>
      </c>
      <c r="AI72" s="11">
        <f t="shared" si="6"/>
        <v>-1.319728379980603</v>
      </c>
      <c r="AJ72" s="11">
        <f t="shared" si="6"/>
        <v>2.4567068986396663</v>
      </c>
      <c r="AK72" s="11">
        <f t="shared" si="6"/>
        <v>2.5181329799361691</v>
      </c>
      <c r="AL72" s="11">
        <f t="shared" si="6"/>
        <v>2.6665818391626601</v>
      </c>
      <c r="AM72" s="11">
        <f t="shared" si="5"/>
        <v>4.1310002364625404</v>
      </c>
    </row>
    <row r="73" spans="1:39" x14ac:dyDescent="0.3">
      <c r="A73" s="18">
        <v>44377</v>
      </c>
      <c r="B73" s="16">
        <v>0.3</v>
      </c>
      <c r="C73" s="16">
        <v>73.174999999999997</v>
      </c>
      <c r="D73" s="16">
        <v>8269.6</v>
      </c>
      <c r="E73" s="16">
        <v>8029.4333333333334</v>
      </c>
      <c r="F73" s="16">
        <v>6529.4</v>
      </c>
      <c r="G73" s="16">
        <v>6891.25</v>
      </c>
      <c r="H73" s="16">
        <v>639</v>
      </c>
      <c r="I73" s="16">
        <v>0</v>
      </c>
      <c r="J73" s="16">
        <v>637.6</v>
      </c>
      <c r="K73" s="16">
        <v>826.10476190476186</v>
      </c>
      <c r="L73" s="16">
        <v>5022.3666666666668</v>
      </c>
      <c r="M73" s="16">
        <v>5031.75</v>
      </c>
      <c r="N73" s="16">
        <v>69838.96666666666</v>
      </c>
      <c r="O73" s="16">
        <v>69582.5</v>
      </c>
      <c r="P73" s="16">
        <v>18579.75</v>
      </c>
      <c r="Q73" s="16">
        <v>18713.599999999999</v>
      </c>
      <c r="R73" s="16">
        <v>15194.233333333334</v>
      </c>
      <c r="S73" s="16">
        <v>5034.5238095238092</v>
      </c>
      <c r="T73" s="16"/>
      <c r="U73" s="6">
        <f t="shared" si="3"/>
        <v>44377</v>
      </c>
      <c r="V73" s="10">
        <f t="shared" si="3"/>
        <v>0.3</v>
      </c>
      <c r="W73" s="11">
        <f t="shared" si="6"/>
        <v>6.1616639814298537</v>
      </c>
      <c r="X73" s="11">
        <f t="shared" si="6"/>
        <v>2.8309942053735</v>
      </c>
      <c r="Y73" s="11">
        <f t="shared" si="6"/>
        <v>2.895721559648706</v>
      </c>
      <c r="Z73" s="11">
        <f t="shared" si="6"/>
        <v>4.3941226943513385</v>
      </c>
      <c r="AA73" s="11">
        <f t="shared" si="6"/>
        <v>2.5559937495349487</v>
      </c>
      <c r="AB73" s="11">
        <f t="shared" si="6"/>
        <v>2.7882037533511976</v>
      </c>
      <c r="AC73" s="11">
        <f t="shared" si="6"/>
        <v>-100</v>
      </c>
      <c r="AD73" s="11">
        <f t="shared" si="6"/>
        <v>2.8387096774193452</v>
      </c>
      <c r="AE73" s="11">
        <f t="shared" si="6"/>
        <v>1.4787603682862027</v>
      </c>
      <c r="AF73" s="11">
        <f t="shared" si="6"/>
        <v>-9.2365244210982809</v>
      </c>
      <c r="AG73" s="11">
        <f t="shared" si="6"/>
        <v>-4.461954715906387</v>
      </c>
      <c r="AH73" s="11">
        <f t="shared" si="6"/>
        <v>-5.5440068561855753</v>
      </c>
      <c r="AI73" s="11">
        <f t="shared" si="6"/>
        <v>-3.8865963361361935</v>
      </c>
      <c r="AJ73" s="11">
        <f t="shared" si="6"/>
        <v>-3.0259140374226803</v>
      </c>
      <c r="AK73" s="11">
        <f t="shared" si="6"/>
        <v>-3.0878859857482155</v>
      </c>
      <c r="AL73" s="11">
        <f t="shared" si="6"/>
        <v>-0.77904946822636134</v>
      </c>
      <c r="AM73" s="11">
        <f t="shared" si="5"/>
        <v>-0.11178390301851948</v>
      </c>
    </row>
    <row r="74" spans="1:39" x14ac:dyDescent="0.3">
      <c r="A74" s="18">
        <v>44347</v>
      </c>
      <c r="B74" s="16">
        <v>1.6</v>
      </c>
      <c r="C74" s="16">
        <v>68.927894736842106</v>
      </c>
      <c r="D74" s="16">
        <v>8041.9333333333334</v>
      </c>
      <c r="E74" s="16">
        <v>7803.4666666666662</v>
      </c>
      <c r="F74" s="16">
        <v>6254.5666666666666</v>
      </c>
      <c r="G74" s="16">
        <v>6719.5</v>
      </c>
      <c r="H74" s="16">
        <v>621.66666666666663</v>
      </c>
      <c r="I74" s="16">
        <v>890.02777777777783</v>
      </c>
      <c r="J74" s="16">
        <v>620</v>
      </c>
      <c r="K74" s="16">
        <v>814.06666666666672</v>
      </c>
      <c r="L74" s="16">
        <v>5533.4666666666662</v>
      </c>
      <c r="M74" s="16">
        <v>5266.75</v>
      </c>
      <c r="N74" s="16">
        <v>73938.100000000006</v>
      </c>
      <c r="O74" s="16">
        <v>72396.25</v>
      </c>
      <c r="P74" s="16">
        <v>19159.5</v>
      </c>
      <c r="Q74" s="16">
        <v>19309.866666666665</v>
      </c>
      <c r="R74" s="16">
        <v>15313.533333333333</v>
      </c>
      <c r="S74" s="16">
        <v>5040.1578947368425</v>
      </c>
      <c r="T74" s="16"/>
      <c r="U74" s="6">
        <f t="shared" si="3"/>
        <v>44347</v>
      </c>
      <c r="V74" s="10">
        <f t="shared" si="3"/>
        <v>1.6</v>
      </c>
      <c r="W74" s="11">
        <f t="shared" si="6"/>
        <v>6.2972106143807309</v>
      </c>
      <c r="X74" s="11">
        <f t="shared" si="6"/>
        <v>4.1723698698158387</v>
      </c>
      <c r="Y74" s="11">
        <f t="shared" si="6"/>
        <v>4.3095458758109402</v>
      </c>
      <c r="Z74" s="11">
        <f t="shared" si="6"/>
        <v>3.8159787540112688</v>
      </c>
      <c r="AA74" s="11">
        <f t="shared" si="6"/>
        <v>1.8723468768950795</v>
      </c>
      <c r="AB74" s="11">
        <f t="shared" si="6"/>
        <v>5.367231638418076</v>
      </c>
      <c r="AC74" s="11">
        <f t="shared" si="6"/>
        <v>16.913130589390462</v>
      </c>
      <c r="AD74" s="11">
        <f t="shared" si="6"/>
        <v>5.2631578947368354</v>
      </c>
      <c r="AE74" s="11">
        <f t="shared" si="6"/>
        <v>9.5325354314564663</v>
      </c>
      <c r="AF74" s="11">
        <f t="shared" si="6"/>
        <v>9.6937898951986909</v>
      </c>
      <c r="AG74" s="11">
        <f t="shared" si="6"/>
        <v>9.1871216518782433</v>
      </c>
      <c r="AH74" s="11">
        <f t="shared" si="6"/>
        <v>8.8232393775398208</v>
      </c>
      <c r="AI74" s="11">
        <f t="shared" si="6"/>
        <v>7.2743639515758503</v>
      </c>
      <c r="AJ74" s="11">
        <f t="shared" si="6"/>
        <v>6.7345938297327166</v>
      </c>
      <c r="AK74" s="11">
        <f t="shared" si="6"/>
        <v>7.7844222246203287</v>
      </c>
      <c r="AL74" s="11">
        <f t="shared" si="6"/>
        <v>2.2324389038974175</v>
      </c>
      <c r="AM74" s="11">
        <f t="shared" si="5"/>
        <v>-0.16613814581110375</v>
      </c>
    </row>
    <row r="75" spans="1:39" x14ac:dyDescent="0.3">
      <c r="A75" s="18">
        <v>44316</v>
      </c>
      <c r="B75" s="16">
        <v>0.9</v>
      </c>
      <c r="C75" s="16">
        <v>64.844499999999996</v>
      </c>
      <c r="D75" s="16">
        <v>7719.833333333333</v>
      </c>
      <c r="E75" s="16">
        <v>7481.0666666666666</v>
      </c>
      <c r="F75" s="16">
        <v>6024.666666666667</v>
      </c>
      <c r="G75" s="16">
        <v>6596</v>
      </c>
      <c r="H75" s="16">
        <v>590</v>
      </c>
      <c r="I75" s="16">
        <v>761.27272727272725</v>
      </c>
      <c r="J75" s="16">
        <v>589</v>
      </c>
      <c r="K75" s="16">
        <v>743.21904761904761</v>
      </c>
      <c r="L75" s="16">
        <v>5044.4666666666662</v>
      </c>
      <c r="M75" s="16">
        <v>4823.6000000000004</v>
      </c>
      <c r="N75" s="16">
        <v>67943.3</v>
      </c>
      <c r="O75" s="16">
        <v>67487</v>
      </c>
      <c r="P75" s="16">
        <v>17950.599999999999</v>
      </c>
      <c r="Q75" s="16">
        <v>17915.266666666666</v>
      </c>
      <c r="R75" s="16">
        <v>14979.133333333333</v>
      </c>
      <c r="S75" s="16">
        <v>5048.545454545455</v>
      </c>
      <c r="T75" s="16"/>
      <c r="U75" s="6">
        <f t="shared" si="3"/>
        <v>44316</v>
      </c>
      <c r="V75" s="10">
        <f t="shared" si="3"/>
        <v>0.9</v>
      </c>
      <c r="W75" s="11">
        <f t="shared" si="6"/>
        <v>-1.418255248268224</v>
      </c>
      <c r="X75" s="11">
        <f t="shared" si="6"/>
        <v>2.5578007165030243</v>
      </c>
      <c r="Y75" s="11">
        <f t="shared" si="6"/>
        <v>2.7543769687202229</v>
      </c>
      <c r="Z75" s="11">
        <f t="shared" si="6"/>
        <v>-1.0560084086516923</v>
      </c>
      <c r="AA75" s="11">
        <f t="shared" si="6"/>
        <v>-1.2094207511139388</v>
      </c>
      <c r="AB75" s="11">
        <f t="shared" si="6"/>
        <v>1.2006861063464953</v>
      </c>
      <c r="AC75" s="11">
        <f t="shared" si="6"/>
        <v>19.439767572377846</v>
      </c>
      <c r="AD75" s="11">
        <f t="shared" si="6"/>
        <v>1.3071895424836555</v>
      </c>
      <c r="AE75" s="11">
        <f t="shared" si="6"/>
        <v>11.329899541747608</v>
      </c>
      <c r="AF75" s="11">
        <f t="shared" si="6"/>
        <v>7.2286937051838009</v>
      </c>
      <c r="AG75" s="11">
        <f t="shared" si="6"/>
        <v>5.3647881170817016</v>
      </c>
      <c r="AH75" s="11">
        <f t="shared" si="6"/>
        <v>2.2774725012807835</v>
      </c>
      <c r="AI75" s="11">
        <f t="shared" si="6"/>
        <v>2.5560367753210187</v>
      </c>
      <c r="AJ75" s="11">
        <f t="shared" si="6"/>
        <v>3.5258157071384062</v>
      </c>
      <c r="AK75" s="11">
        <f t="shared" si="6"/>
        <v>3.330084189357791</v>
      </c>
      <c r="AL75" s="11">
        <f t="shared" ref="AL75:AM138" si="7">R75/R76*100-100</f>
        <v>7.3489457603258757E-2</v>
      </c>
      <c r="AM75" s="11">
        <f t="shared" si="5"/>
        <v>0.15400080607348343</v>
      </c>
    </row>
    <row r="76" spans="1:39" x14ac:dyDescent="0.3">
      <c r="A76" s="18">
        <v>44286</v>
      </c>
      <c r="B76" s="16">
        <v>1.6</v>
      </c>
      <c r="C76" s="16">
        <v>65.77739130434783</v>
      </c>
      <c r="D76" s="16">
        <v>7527.3</v>
      </c>
      <c r="E76" s="16">
        <v>7280.5333333333338</v>
      </c>
      <c r="F76" s="16">
        <v>6088.9666666666662</v>
      </c>
      <c r="G76" s="16">
        <v>6676.75</v>
      </c>
      <c r="H76" s="16">
        <v>583</v>
      </c>
      <c r="I76" s="16">
        <v>637.36956521739125</v>
      </c>
      <c r="J76" s="16">
        <v>581.4</v>
      </c>
      <c r="K76" s="16">
        <v>667.5826086956522</v>
      </c>
      <c r="L76" s="16">
        <v>4704.3999999999996</v>
      </c>
      <c r="M76" s="16">
        <v>4578</v>
      </c>
      <c r="N76" s="16">
        <v>66430.366666666669</v>
      </c>
      <c r="O76" s="16">
        <v>65805</v>
      </c>
      <c r="P76" s="16">
        <v>17339.25</v>
      </c>
      <c r="Q76" s="16">
        <v>17337.900000000001</v>
      </c>
      <c r="R76" s="16">
        <v>14968.133333333333</v>
      </c>
      <c r="S76" s="16">
        <v>5040.782608695652</v>
      </c>
      <c r="T76" s="16"/>
      <c r="U76" s="6">
        <f t="shared" si="3"/>
        <v>44286</v>
      </c>
      <c r="V76" s="10">
        <f t="shared" si="3"/>
        <v>1.6</v>
      </c>
      <c r="W76" s="11">
        <f t="shared" ref="W76:AK92" si="8">C76/C77*100-100</f>
        <v>5.4648804764351411</v>
      </c>
      <c r="X76" s="11">
        <f t="shared" si="8"/>
        <v>8.8840564336480412</v>
      </c>
      <c r="Y76" s="11">
        <f t="shared" si="8"/>
        <v>9.1861627674465325</v>
      </c>
      <c r="Z76" s="11">
        <f t="shared" si="8"/>
        <v>9.9065004452359773</v>
      </c>
      <c r="AA76" s="11">
        <f t="shared" si="8"/>
        <v>7.8286498708010299</v>
      </c>
      <c r="AB76" s="11">
        <f t="shared" si="8"/>
        <v>-5.4594594594594525</v>
      </c>
      <c r="AC76" s="11">
        <f t="shared" si="8"/>
        <v>0.5548012500176327</v>
      </c>
      <c r="AD76" s="11">
        <f t="shared" si="8"/>
        <v>-5.7189189189189165</v>
      </c>
      <c r="AE76" s="11">
        <f t="shared" si="8"/>
        <v>9.0108766648681069</v>
      </c>
      <c r="AF76" s="11">
        <f t="shared" si="8"/>
        <v>5.1897234085369774</v>
      </c>
      <c r="AG76" s="11">
        <f t="shared" si="8"/>
        <v>4.2903789201913582</v>
      </c>
      <c r="AH76" s="11">
        <f t="shared" si="8"/>
        <v>5.2655737150740975</v>
      </c>
      <c r="AI76" s="11">
        <f t="shared" si="8"/>
        <v>5.8542496662144856</v>
      </c>
      <c r="AJ76" s="11">
        <f t="shared" si="8"/>
        <v>6.6658806159903179</v>
      </c>
      <c r="AK76" s="11">
        <f t="shared" si="8"/>
        <v>6.9371601270572256</v>
      </c>
      <c r="AL76" s="11">
        <f t="shared" si="7"/>
        <v>-2.861518759518205</v>
      </c>
      <c r="AM76" s="11">
        <f t="shared" si="5"/>
        <v>9.604656128908843</v>
      </c>
    </row>
    <row r="77" spans="1:39" x14ac:dyDescent="0.3">
      <c r="A77" s="18">
        <v>44255</v>
      </c>
      <c r="B77" s="16">
        <v>0.8</v>
      </c>
      <c r="C77" s="16">
        <v>62.369</v>
      </c>
      <c r="D77" s="16">
        <v>6913.1333333333332</v>
      </c>
      <c r="E77" s="16">
        <v>6668</v>
      </c>
      <c r="F77" s="16">
        <v>5540.1333333333332</v>
      </c>
      <c r="G77" s="16">
        <v>6192</v>
      </c>
      <c r="H77" s="16">
        <v>616.66666666666663</v>
      </c>
      <c r="I77" s="16">
        <v>633.85294117647061</v>
      </c>
      <c r="J77" s="16">
        <v>616.66666666666663</v>
      </c>
      <c r="K77" s="16">
        <v>612.4</v>
      </c>
      <c r="L77" s="16">
        <v>4472.3</v>
      </c>
      <c r="M77" s="16">
        <v>4389.666666666667</v>
      </c>
      <c r="N77" s="16">
        <v>63107.4</v>
      </c>
      <c r="O77" s="16">
        <v>62165.666666666664</v>
      </c>
      <c r="P77" s="16">
        <v>16255.666666666666</v>
      </c>
      <c r="Q77" s="16">
        <v>16213.166666666666</v>
      </c>
      <c r="R77" s="16">
        <v>15409.066666666668</v>
      </c>
      <c r="S77" s="16">
        <v>4599.0588235294117</v>
      </c>
      <c r="T77" s="16"/>
      <c r="U77" s="6">
        <f t="shared" si="3"/>
        <v>44255</v>
      </c>
      <c r="V77" s="10">
        <f t="shared" si="3"/>
        <v>0.8</v>
      </c>
      <c r="W77" s="11">
        <f t="shared" si="8"/>
        <v>13.693785660900161</v>
      </c>
      <c r="X77" s="11">
        <f t="shared" si="8"/>
        <v>8.5150690665550428</v>
      </c>
      <c r="Y77" s="11">
        <f t="shared" si="8"/>
        <v>8.6937622256031233</v>
      </c>
      <c r="Z77" s="11">
        <f t="shared" si="8"/>
        <v>5.0986145275418835</v>
      </c>
      <c r="AA77" s="11">
        <f t="shared" si="8"/>
        <v>4.147744474719957</v>
      </c>
      <c r="AB77" s="11">
        <f t="shared" si="8"/>
        <v>3.4241788958770059</v>
      </c>
      <c r="AC77" s="11">
        <f t="shared" si="8"/>
        <v>-28.260659705000208</v>
      </c>
      <c r="AD77" s="11">
        <f t="shared" si="8"/>
        <v>3.5544360481388111</v>
      </c>
      <c r="AE77" s="11">
        <f t="shared" si="8"/>
        <v>-10.327559193475167</v>
      </c>
      <c r="AF77" s="11">
        <f t="shared" si="8"/>
        <v>3.677459238080516</v>
      </c>
      <c r="AG77" s="11">
        <f t="shared" si="8"/>
        <v>2.0947685055974148</v>
      </c>
      <c r="AH77" s="11">
        <f t="shared" si="8"/>
        <v>7.1759256638410704</v>
      </c>
      <c r="AI77" s="11">
        <f t="shared" si="8"/>
        <v>6.2294159395673177</v>
      </c>
      <c r="AJ77" s="11">
        <f t="shared" si="8"/>
        <v>4.7293234374462969</v>
      </c>
      <c r="AK77" s="11">
        <f t="shared" si="8"/>
        <v>6.7409442632736329</v>
      </c>
      <c r="AL77" s="11">
        <f t="shared" si="7"/>
        <v>2.8828070925111149</v>
      </c>
      <c r="AM77" s="11">
        <f t="shared" si="5"/>
        <v>8.3495417414724926</v>
      </c>
    </row>
    <row r="78" spans="1:39" x14ac:dyDescent="0.3">
      <c r="A78" s="18">
        <v>44227</v>
      </c>
      <c r="B78" s="16">
        <v>1</v>
      </c>
      <c r="C78" s="16">
        <v>54.856999999999999</v>
      </c>
      <c r="D78" s="16">
        <v>6370.666666666667</v>
      </c>
      <c r="E78" s="16">
        <v>6134.666666666667</v>
      </c>
      <c r="F78" s="16">
        <v>5271.3666666666668</v>
      </c>
      <c r="G78" s="16">
        <v>5945.4</v>
      </c>
      <c r="H78" s="16">
        <v>596.25</v>
      </c>
      <c r="I78" s="16">
        <v>883.55</v>
      </c>
      <c r="J78" s="16">
        <v>595.5</v>
      </c>
      <c r="K78" s="16">
        <v>682.93</v>
      </c>
      <c r="L78" s="16">
        <v>4313.666666666667</v>
      </c>
      <c r="M78" s="16">
        <v>4299.6000000000004</v>
      </c>
      <c r="N78" s="16">
        <v>58882.066666666666</v>
      </c>
      <c r="O78" s="16">
        <v>58520.2</v>
      </c>
      <c r="P78" s="16">
        <v>15521.6</v>
      </c>
      <c r="Q78" s="16">
        <v>15189.266666666666</v>
      </c>
      <c r="R78" s="16">
        <v>14977.3</v>
      </c>
      <c r="S78" s="16">
        <v>4244.6499999999996</v>
      </c>
      <c r="T78" s="16"/>
      <c r="U78" s="6">
        <f t="shared" si="3"/>
        <v>44227</v>
      </c>
      <c r="V78" s="10">
        <f t="shared" si="3"/>
        <v>1</v>
      </c>
      <c r="W78" s="11">
        <f t="shared" si="8"/>
        <v>9.6576046604603221</v>
      </c>
      <c r="X78" s="11">
        <f t="shared" si="8"/>
        <v>4.0239050330109336</v>
      </c>
      <c r="Y78" s="11">
        <f t="shared" si="8"/>
        <v>4.4068258146500909</v>
      </c>
      <c r="Z78" s="11">
        <f t="shared" si="8"/>
        <v>-0.74251211368030567</v>
      </c>
      <c r="AA78" s="11">
        <f t="shared" si="8"/>
        <v>2.5643679648078574</v>
      </c>
      <c r="AB78" s="11">
        <f t="shared" si="8"/>
        <v>3.1574394463667659</v>
      </c>
      <c r="AC78" s="11">
        <f t="shared" si="8"/>
        <v>25.593461265103045</v>
      </c>
      <c r="AD78" s="11">
        <f t="shared" si="8"/>
        <v>3.0633437175493299</v>
      </c>
      <c r="AE78" s="11">
        <f t="shared" si="8"/>
        <v>-1.9183120402632738</v>
      </c>
      <c r="AF78" s="11">
        <f t="shared" si="8"/>
        <v>3.9554648715518255</v>
      </c>
      <c r="AG78" s="11">
        <f t="shared" si="8"/>
        <v>3.4241385531300921</v>
      </c>
      <c r="AH78" s="11">
        <f t="shared" si="8"/>
        <v>1.7137684768632937</v>
      </c>
      <c r="AI78" s="11">
        <f t="shared" si="8"/>
        <v>1.6853966750796019</v>
      </c>
      <c r="AJ78" s="11">
        <f t="shared" si="8"/>
        <v>-6.9573948358284952</v>
      </c>
      <c r="AK78" s="11">
        <f t="shared" si="8"/>
        <v>-8.2424674443377342</v>
      </c>
      <c r="AL78" s="11">
        <f t="shared" si="7"/>
        <v>1.7154848655660118</v>
      </c>
      <c r="AM78" s="11">
        <f t="shared" si="5"/>
        <v>-0.2758511496777345</v>
      </c>
    </row>
    <row r="79" spans="1:39" x14ac:dyDescent="0.3">
      <c r="A79" s="18">
        <v>44196</v>
      </c>
      <c r="B79" s="16">
        <v>1.1000000000000001</v>
      </c>
      <c r="C79" s="16">
        <v>50.025714285714287</v>
      </c>
      <c r="D79" s="16">
        <v>6124.2333333333336</v>
      </c>
      <c r="E79" s="16">
        <v>5875.7333333333336</v>
      </c>
      <c r="F79" s="16">
        <v>5310.8</v>
      </c>
      <c r="G79" s="16">
        <v>5796.75</v>
      </c>
      <c r="H79" s="16">
        <v>578</v>
      </c>
      <c r="I79" s="16">
        <v>703.5</v>
      </c>
      <c r="J79" s="16">
        <v>577.79999999999995</v>
      </c>
      <c r="K79" s="16">
        <v>696.28695652173917</v>
      </c>
      <c r="L79" s="16">
        <v>4149.5333333333338</v>
      </c>
      <c r="M79" s="16">
        <v>4157.25</v>
      </c>
      <c r="N79" s="16">
        <v>57889.966666666667</v>
      </c>
      <c r="O79" s="16">
        <v>57550.25</v>
      </c>
      <c r="P79" s="16">
        <v>16682.25</v>
      </c>
      <c r="Q79" s="16">
        <v>16553.7</v>
      </c>
      <c r="R79" s="16">
        <v>14724.7</v>
      </c>
      <c r="S79" s="16">
        <v>4256.391304347826</v>
      </c>
      <c r="T79" s="16"/>
      <c r="U79" s="6">
        <f t="shared" si="3"/>
        <v>44196</v>
      </c>
      <c r="V79" s="10">
        <f t="shared" si="3"/>
        <v>1.1000000000000001</v>
      </c>
      <c r="W79" s="11">
        <f t="shared" si="8"/>
        <v>16.870807329039167</v>
      </c>
      <c r="X79" s="11">
        <f t="shared" si="8"/>
        <v>8.2695911464165022</v>
      </c>
      <c r="Y79" s="11">
        <f t="shared" si="8"/>
        <v>8.6696792409792351</v>
      </c>
      <c r="Z79" s="11">
        <f t="shared" si="8"/>
        <v>7.9767407186521808</v>
      </c>
      <c r="AA79" s="11">
        <f t="shared" si="8"/>
        <v>6.3867859600825909</v>
      </c>
      <c r="AB79" s="11">
        <f t="shared" si="8"/>
        <v>2.0750551876379717</v>
      </c>
      <c r="AC79" s="11">
        <f t="shared" si="8"/>
        <v>14.572104385590762</v>
      </c>
      <c r="AD79" s="11">
        <f t="shared" si="8"/>
        <v>2.220256523662087</v>
      </c>
      <c r="AE79" s="11">
        <f t="shared" si="8"/>
        <v>13.45633922745948</v>
      </c>
      <c r="AF79" s="11">
        <f t="shared" si="8"/>
        <v>3.5614159144794257</v>
      </c>
      <c r="AG79" s="11">
        <f t="shared" si="8"/>
        <v>2.5784960829066819</v>
      </c>
      <c r="AH79" s="11">
        <f t="shared" si="8"/>
        <v>8.7694520940026166</v>
      </c>
      <c r="AI79" s="11">
        <f t="shared" si="8"/>
        <v>8.6643127554922046</v>
      </c>
      <c r="AJ79" s="11">
        <f t="shared" si="8"/>
        <v>5.7880719109673748</v>
      </c>
      <c r="AK79" s="11">
        <f t="shared" si="8"/>
        <v>5.676079985189503</v>
      </c>
      <c r="AL79" s="11">
        <f t="shared" si="7"/>
        <v>-0.17829299708493807</v>
      </c>
      <c r="AM79" s="11">
        <f t="shared" si="5"/>
        <v>2.5260000817879416</v>
      </c>
    </row>
    <row r="80" spans="1:39" x14ac:dyDescent="0.3">
      <c r="A80" s="18">
        <v>44165</v>
      </c>
      <c r="B80" s="16">
        <v>0.5</v>
      </c>
      <c r="C80" s="16">
        <v>42.804285714285712</v>
      </c>
      <c r="D80" s="16">
        <v>5656.4666666666662</v>
      </c>
      <c r="E80" s="16">
        <v>5406.9666666666662</v>
      </c>
      <c r="F80" s="16">
        <v>4918.4666666666662</v>
      </c>
      <c r="G80" s="16">
        <v>5448.75</v>
      </c>
      <c r="H80" s="16">
        <v>566.25</v>
      </c>
      <c r="I80" s="16">
        <v>614.02380952380952</v>
      </c>
      <c r="J80" s="16">
        <v>565.25</v>
      </c>
      <c r="K80" s="16">
        <v>613.70476190476188</v>
      </c>
      <c r="L80" s="16">
        <v>4006.8333333333335</v>
      </c>
      <c r="M80" s="16">
        <v>4052.75</v>
      </c>
      <c r="N80" s="16">
        <v>53222.633333333331</v>
      </c>
      <c r="O80" s="16">
        <v>52961.5</v>
      </c>
      <c r="P80" s="16">
        <v>15769.5</v>
      </c>
      <c r="Q80" s="16">
        <v>15664.566666666668</v>
      </c>
      <c r="R80" s="16">
        <v>14751</v>
      </c>
      <c r="S80" s="16">
        <v>4151.5238095238092</v>
      </c>
      <c r="T80" s="16"/>
      <c r="U80" s="6">
        <f t="shared" si="3"/>
        <v>44165</v>
      </c>
      <c r="V80" s="10">
        <f t="shared" si="3"/>
        <v>0.5</v>
      </c>
      <c r="W80" s="11">
        <f t="shared" si="8"/>
        <v>6.173392305486928</v>
      </c>
      <c r="X80" s="11">
        <f t="shared" si="8"/>
        <v>-1.2390657828113945</v>
      </c>
      <c r="Y80" s="11">
        <f t="shared" si="8"/>
        <v>-1.2293884112331739</v>
      </c>
      <c r="Z80" s="11">
        <f t="shared" si="8"/>
        <v>0.32159150400119074</v>
      </c>
      <c r="AA80" s="11">
        <f t="shared" si="8"/>
        <v>-0.41761093647197356</v>
      </c>
      <c r="AB80" s="11">
        <f t="shared" si="8"/>
        <v>2.0270270270270174</v>
      </c>
      <c r="AC80" s="11">
        <f t="shared" si="8"/>
        <v>1.7685947343742043</v>
      </c>
      <c r="AD80" s="11">
        <f t="shared" si="8"/>
        <v>1.1180679785330909</v>
      </c>
      <c r="AE80" s="11">
        <f t="shared" si="8"/>
        <v>3.5504628527638999</v>
      </c>
      <c r="AF80" s="11">
        <f t="shared" si="8"/>
        <v>6.9144630929192346</v>
      </c>
      <c r="AG80" s="11">
        <f t="shared" si="8"/>
        <v>4.0126783697772339</v>
      </c>
      <c r="AH80" s="11">
        <f t="shared" si="8"/>
        <v>3.0558956660704979</v>
      </c>
      <c r="AI80" s="11">
        <f t="shared" si="8"/>
        <v>2.3952778862624768</v>
      </c>
      <c r="AJ80" s="11">
        <f t="shared" si="8"/>
        <v>5.1342053682147366</v>
      </c>
      <c r="AK80" s="11">
        <f t="shared" si="8"/>
        <v>5.3113150888767393</v>
      </c>
      <c r="AL80" s="11">
        <f t="shared" si="7"/>
        <v>0.91282862856789393</v>
      </c>
      <c r="AM80" s="11">
        <f t="shared" si="5"/>
        <v>6.1212010554165204</v>
      </c>
    </row>
    <row r="81" spans="1:39" x14ac:dyDescent="0.3">
      <c r="A81" s="18">
        <v>44135</v>
      </c>
      <c r="B81" s="16">
        <v>0</v>
      </c>
      <c r="C81" s="16">
        <v>40.315454545454543</v>
      </c>
      <c r="D81" s="16">
        <v>5727.4333333333334</v>
      </c>
      <c r="E81" s="16">
        <v>5474.2666666666664</v>
      </c>
      <c r="F81" s="16">
        <v>4902.7</v>
      </c>
      <c r="G81" s="16">
        <v>5471.6</v>
      </c>
      <c r="H81" s="16">
        <v>555</v>
      </c>
      <c r="I81" s="16">
        <v>603.35294117647061</v>
      </c>
      <c r="J81" s="16">
        <v>559</v>
      </c>
      <c r="K81" s="16">
        <v>592.66250000000002</v>
      </c>
      <c r="L81" s="16">
        <v>3747.7</v>
      </c>
      <c r="M81" s="16">
        <v>3896.4</v>
      </c>
      <c r="N81" s="16">
        <v>51644.433333333334</v>
      </c>
      <c r="O81" s="16">
        <v>51722.6</v>
      </c>
      <c r="P81" s="16">
        <v>14999.4</v>
      </c>
      <c r="Q81" s="16">
        <v>14874.533333333333</v>
      </c>
      <c r="R81" s="16">
        <v>14617.566666666668</v>
      </c>
      <c r="S81" s="16">
        <v>3912.0588235294117</v>
      </c>
      <c r="T81" s="16"/>
      <c r="U81" s="6">
        <f t="shared" si="3"/>
        <v>44135</v>
      </c>
      <c r="V81" s="10">
        <f t="shared" si="3"/>
        <v>0</v>
      </c>
      <c r="W81" s="11">
        <f t="shared" si="8"/>
        <v>-1.5495615495615596</v>
      </c>
      <c r="X81" s="11">
        <f t="shared" si="8"/>
        <v>-2.6266873703657581</v>
      </c>
      <c r="Y81" s="11">
        <f t="shared" si="8"/>
        <v>-2.6681680791797504</v>
      </c>
      <c r="Z81" s="11">
        <f t="shared" si="8"/>
        <v>-3.1329443222381741</v>
      </c>
      <c r="AA81" s="11">
        <f t="shared" si="8"/>
        <v>-3.2217554720318304</v>
      </c>
      <c r="AB81" s="11">
        <f t="shared" si="8"/>
        <v>1.2773722627737101</v>
      </c>
      <c r="AC81" s="11">
        <f t="shared" si="8"/>
        <v>4.2256010143739644</v>
      </c>
      <c r="AD81" s="11">
        <f t="shared" si="8"/>
        <v>2.1937842778793453</v>
      </c>
      <c r="AE81" s="11">
        <f t="shared" si="8"/>
        <v>-0.42784812059933586</v>
      </c>
      <c r="AF81" s="11">
        <f t="shared" si="8"/>
        <v>5.3394559094428473E-2</v>
      </c>
      <c r="AG81" s="11">
        <f t="shared" si="8"/>
        <v>-1.5396458814464609E-2</v>
      </c>
      <c r="AH81" s="11">
        <f t="shared" si="8"/>
        <v>-0.39665625845786678</v>
      </c>
      <c r="AI81" s="11">
        <f t="shared" si="8"/>
        <v>-0.23272074956720701</v>
      </c>
      <c r="AJ81" s="11">
        <f t="shared" si="8"/>
        <v>1.6477763659466405</v>
      </c>
      <c r="AK81" s="11">
        <f t="shared" si="8"/>
        <v>1.6939264316789178</v>
      </c>
      <c r="AL81" s="11">
        <f t="shared" si="7"/>
        <v>-4.4747085950042305</v>
      </c>
      <c r="AM81" s="11">
        <f t="shared" si="5"/>
        <v>4.4099387785331032</v>
      </c>
    </row>
    <row r="82" spans="1:39" x14ac:dyDescent="0.3">
      <c r="A82" s="18">
        <v>44104</v>
      </c>
      <c r="B82" s="16">
        <v>0.1</v>
      </c>
      <c r="C82" s="16">
        <v>40.950000000000003</v>
      </c>
      <c r="D82" s="16">
        <v>5881.9333333333334</v>
      </c>
      <c r="E82" s="16">
        <v>5624.333333333333</v>
      </c>
      <c r="F82" s="16">
        <v>5061.2666666666664</v>
      </c>
      <c r="G82" s="16">
        <v>5653.75</v>
      </c>
      <c r="H82" s="16">
        <v>548</v>
      </c>
      <c r="I82" s="16">
        <v>578.89130434782612</v>
      </c>
      <c r="J82" s="16">
        <v>547</v>
      </c>
      <c r="K82" s="16">
        <v>595.20909090909095</v>
      </c>
      <c r="L82" s="16">
        <v>3745.7</v>
      </c>
      <c r="M82" s="16">
        <v>3897</v>
      </c>
      <c r="N82" s="16">
        <v>51850.1</v>
      </c>
      <c r="O82" s="16">
        <v>51843.25</v>
      </c>
      <c r="P82" s="16">
        <v>14756.25</v>
      </c>
      <c r="Q82" s="16">
        <v>14626.766666666666</v>
      </c>
      <c r="R82" s="16">
        <v>15302.3</v>
      </c>
      <c r="S82" s="16">
        <v>3746.8260869565215</v>
      </c>
      <c r="T82" s="16"/>
      <c r="U82" s="6">
        <f t="shared" si="3"/>
        <v>44104</v>
      </c>
      <c r="V82" s="10">
        <f t="shared" si="3"/>
        <v>0.1</v>
      </c>
      <c r="W82" s="11">
        <f t="shared" si="8"/>
        <v>-8.971680078246564</v>
      </c>
      <c r="X82" s="11">
        <f t="shared" si="8"/>
        <v>-1.1423161173577085</v>
      </c>
      <c r="Y82" s="11">
        <f t="shared" si="8"/>
        <v>-1.3176748565646932</v>
      </c>
      <c r="Z82" s="11">
        <f t="shared" si="8"/>
        <v>-2.1712798309365553</v>
      </c>
      <c r="AA82" s="11">
        <f t="shared" si="8"/>
        <v>-0.82880196456761723</v>
      </c>
      <c r="AB82" s="11">
        <f t="shared" si="8"/>
        <v>0.55045871559633497</v>
      </c>
      <c r="AC82" s="11">
        <f t="shared" si="8"/>
        <v>5.1482713428564466</v>
      </c>
      <c r="AD82" s="11">
        <f t="shared" si="8"/>
        <v>0.50528249885162779</v>
      </c>
      <c r="AE82" s="11">
        <f t="shared" si="8"/>
        <v>5.8983234130651994</v>
      </c>
      <c r="AF82" s="11">
        <f t="shared" si="8"/>
        <v>-0.44033738526421473</v>
      </c>
      <c r="AG82" s="11">
        <f t="shared" si="8"/>
        <v>0.19926721090183719</v>
      </c>
      <c r="AH82" s="11">
        <f t="shared" si="8"/>
        <v>1.166320882951652</v>
      </c>
      <c r="AI82" s="11">
        <f t="shared" si="8"/>
        <v>0.54302240452260264</v>
      </c>
      <c r="AJ82" s="11">
        <f t="shared" si="8"/>
        <v>-1.0577309910151484</v>
      </c>
      <c r="AK82" s="11">
        <f t="shared" si="8"/>
        <v>-0.42774026068329363</v>
      </c>
      <c r="AL82" s="11">
        <f t="shared" si="7"/>
        <v>-4.2003601858943256</v>
      </c>
      <c r="AM82" s="11">
        <f t="shared" si="5"/>
        <v>5.6024746353956516</v>
      </c>
    </row>
    <row r="83" spans="1:39" x14ac:dyDescent="0.3">
      <c r="A83" s="18">
        <v>44074</v>
      </c>
      <c r="B83" s="16">
        <v>0.3</v>
      </c>
      <c r="C83" s="16">
        <v>44.985999999999997</v>
      </c>
      <c r="D83" s="16">
        <v>5949.9</v>
      </c>
      <c r="E83" s="16">
        <v>5699.4333333333334</v>
      </c>
      <c r="F83" s="16">
        <v>5173.6000000000004</v>
      </c>
      <c r="G83" s="16">
        <v>5701</v>
      </c>
      <c r="H83" s="16">
        <v>545</v>
      </c>
      <c r="I83" s="16">
        <v>550.54761904761904</v>
      </c>
      <c r="J83" s="16">
        <v>544.25</v>
      </c>
      <c r="K83" s="16">
        <v>562.05714285714282</v>
      </c>
      <c r="L83" s="16">
        <v>3762.2666666666669</v>
      </c>
      <c r="M83" s="16">
        <v>3889.25</v>
      </c>
      <c r="N83" s="16">
        <v>51252.333333333336</v>
      </c>
      <c r="O83" s="16">
        <v>51563.25</v>
      </c>
      <c r="P83" s="16">
        <v>14914</v>
      </c>
      <c r="Q83" s="16">
        <v>14689.6</v>
      </c>
      <c r="R83" s="16">
        <v>15973.233333333334</v>
      </c>
      <c r="S83" s="16">
        <v>3548.0476190476193</v>
      </c>
      <c r="T83" s="16"/>
      <c r="U83" s="6">
        <f t="shared" si="3"/>
        <v>44074</v>
      </c>
      <c r="V83" s="10">
        <f t="shared" si="3"/>
        <v>0.3</v>
      </c>
      <c r="W83" s="11">
        <f t="shared" si="8"/>
        <v>3.3675334925122655</v>
      </c>
      <c r="X83" s="11">
        <f t="shared" si="8"/>
        <v>2.7273564382647209</v>
      </c>
      <c r="Y83" s="11">
        <f t="shared" si="8"/>
        <v>2.7863274580998763</v>
      </c>
      <c r="Z83" s="11">
        <f t="shared" si="8"/>
        <v>0.23183875904915396</v>
      </c>
      <c r="AA83" s="11">
        <f t="shared" si="8"/>
        <v>0.47231327764268372</v>
      </c>
      <c r="AB83" s="11">
        <f t="shared" si="8"/>
        <v>0.55350553505535061</v>
      </c>
      <c r="AC83" s="11">
        <f t="shared" si="8"/>
        <v>-4.999660603982008</v>
      </c>
      <c r="AD83" s="11">
        <f t="shared" si="8"/>
        <v>0.52641300332471985</v>
      </c>
      <c r="AE83" s="11">
        <f t="shared" si="8"/>
        <v>0.9788649095007429</v>
      </c>
      <c r="AF83" s="11">
        <f t="shared" si="8"/>
        <v>1.3832997987927627</v>
      </c>
      <c r="AG83" s="11">
        <f t="shared" si="8"/>
        <v>0.74733188270646167</v>
      </c>
      <c r="AH83" s="11">
        <f t="shared" si="8"/>
        <v>-3.6419779582246292E-3</v>
      </c>
      <c r="AI83" s="11">
        <f t="shared" si="8"/>
        <v>0.77009216481791043</v>
      </c>
      <c r="AJ83" s="11">
        <f t="shared" si="8"/>
        <v>0.79342551667274108</v>
      </c>
      <c r="AK83" s="11">
        <f t="shared" si="8"/>
        <v>0.60152538619755092</v>
      </c>
      <c r="AL83" s="11">
        <f t="shared" si="7"/>
        <v>5.6204912088905274</v>
      </c>
      <c r="AM83" s="11">
        <f t="shared" si="5"/>
        <v>1.2470164244357846</v>
      </c>
    </row>
    <row r="84" spans="1:39" x14ac:dyDescent="0.3">
      <c r="A84" s="18">
        <v>44043</v>
      </c>
      <c r="B84" s="16">
        <v>0.4</v>
      </c>
      <c r="C84" s="16">
        <v>43.520434782608696</v>
      </c>
      <c r="D84" s="16">
        <v>5791.9333333333334</v>
      </c>
      <c r="E84" s="16">
        <v>5544.9333333333334</v>
      </c>
      <c r="F84" s="16">
        <v>5161.6333333333332</v>
      </c>
      <c r="G84" s="16">
        <v>5674.2</v>
      </c>
      <c r="H84" s="16">
        <v>542</v>
      </c>
      <c r="I84" s="16">
        <v>579.52173913043475</v>
      </c>
      <c r="J84" s="16">
        <v>541.4</v>
      </c>
      <c r="K84" s="16">
        <v>556.60869565217388</v>
      </c>
      <c r="L84" s="16">
        <v>3710.9333333333334</v>
      </c>
      <c r="M84" s="16">
        <v>3860.4</v>
      </c>
      <c r="N84" s="16">
        <v>51254.2</v>
      </c>
      <c r="O84" s="16">
        <v>51169.2</v>
      </c>
      <c r="P84" s="16">
        <v>14796.6</v>
      </c>
      <c r="Q84" s="16">
        <v>14601.766666666666</v>
      </c>
      <c r="R84" s="16">
        <v>15123.233333333334</v>
      </c>
      <c r="S84" s="16">
        <v>3504.3478260869565</v>
      </c>
      <c r="T84" s="16"/>
      <c r="U84" s="6">
        <f t="shared" si="3"/>
        <v>44043</v>
      </c>
      <c r="V84" s="10">
        <f t="shared" si="3"/>
        <v>0.4</v>
      </c>
      <c r="W84" s="11">
        <f t="shared" si="8"/>
        <v>8.2279706573589237</v>
      </c>
      <c r="X84" s="11">
        <f t="shared" si="8"/>
        <v>3.1382255699793973</v>
      </c>
      <c r="Y84" s="11">
        <f t="shared" si="8"/>
        <v>3.322380884353322</v>
      </c>
      <c r="Z84" s="11">
        <f t="shared" si="8"/>
        <v>-1.1212924236135677</v>
      </c>
      <c r="AA84" s="11">
        <f t="shared" si="8"/>
        <v>1.3023878598527006</v>
      </c>
      <c r="AB84" s="11">
        <f t="shared" si="8"/>
        <v>1.5456674473067977</v>
      </c>
      <c r="AC84" s="11">
        <f t="shared" si="8"/>
        <v>3.7551176242732538</v>
      </c>
      <c r="AD84" s="11">
        <f t="shared" si="8"/>
        <v>1.7191169563175208</v>
      </c>
      <c r="AE84" s="11">
        <f t="shared" si="8"/>
        <v>3.1387135938951474</v>
      </c>
      <c r="AF84" s="11">
        <f t="shared" si="8"/>
        <v>-0.54050190739101822</v>
      </c>
      <c r="AG84" s="11">
        <f t="shared" si="8"/>
        <v>-0.47309055752496931</v>
      </c>
      <c r="AH84" s="11">
        <f t="shared" si="8"/>
        <v>9.0907929949229924</v>
      </c>
      <c r="AI84" s="11">
        <f t="shared" si="8"/>
        <v>8.5058738708172541</v>
      </c>
      <c r="AJ84" s="11">
        <f t="shared" si="8"/>
        <v>5.2932700005336955</v>
      </c>
      <c r="AK84" s="11">
        <f t="shared" si="8"/>
        <v>5.3404513701018459</v>
      </c>
      <c r="AL84" s="11">
        <f t="shared" si="7"/>
        <v>5.2338958833953342</v>
      </c>
      <c r="AM84" s="11">
        <f t="shared" si="5"/>
        <v>-0.56169774774537018</v>
      </c>
    </row>
    <row r="85" spans="1:39" x14ac:dyDescent="0.3">
      <c r="A85" s="18">
        <v>44012</v>
      </c>
      <c r="B85" s="16">
        <v>0.4</v>
      </c>
      <c r="C85" s="16">
        <v>40.211818181818181</v>
      </c>
      <c r="D85" s="16">
        <v>5615.7</v>
      </c>
      <c r="E85" s="16">
        <v>5366.6333333333332</v>
      </c>
      <c r="F85" s="16">
        <v>5220.166666666667</v>
      </c>
      <c r="G85" s="16">
        <v>5601.25</v>
      </c>
      <c r="H85" s="16">
        <v>533.75</v>
      </c>
      <c r="I85" s="16">
        <v>558.54761904761904</v>
      </c>
      <c r="J85" s="16">
        <v>532.25</v>
      </c>
      <c r="K85" s="16">
        <v>539.66999999999996</v>
      </c>
      <c r="L85" s="16">
        <v>3731.1</v>
      </c>
      <c r="M85" s="16">
        <v>3878.75</v>
      </c>
      <c r="N85" s="16">
        <v>46983.066666666666</v>
      </c>
      <c r="O85" s="16">
        <v>47158</v>
      </c>
      <c r="P85" s="16">
        <v>14052.75</v>
      </c>
      <c r="Q85" s="16">
        <v>13861.5</v>
      </c>
      <c r="R85" s="16">
        <v>14371.066666666668</v>
      </c>
      <c r="S85" s="16">
        <v>3524.1428571428573</v>
      </c>
      <c r="T85" s="16"/>
      <c r="U85" s="6">
        <f t="shared" si="3"/>
        <v>44012</v>
      </c>
      <c r="V85" s="10">
        <f t="shared" si="3"/>
        <v>0.4</v>
      </c>
      <c r="W85" s="11">
        <f t="shared" si="8"/>
        <v>37.61992641074724</v>
      </c>
      <c r="X85" s="11">
        <f t="shared" si="8"/>
        <v>5.711937151749396</v>
      </c>
      <c r="Y85" s="11">
        <f t="shared" si="8"/>
        <v>6.1683537208612194</v>
      </c>
      <c r="Z85" s="11">
        <f t="shared" si="8"/>
        <v>-1.1581671295127336</v>
      </c>
      <c r="AA85" s="11">
        <f t="shared" si="8"/>
        <v>-0.45407691760858881</v>
      </c>
      <c r="AB85" s="11">
        <f t="shared" si="8"/>
        <v>1.1848341232227426</v>
      </c>
      <c r="AC85" s="11">
        <f t="shared" si="8"/>
        <v>10.724657122486931</v>
      </c>
      <c r="AD85" s="11">
        <f t="shared" si="8"/>
        <v>0.90047393364929462</v>
      </c>
      <c r="AE85" s="11">
        <f t="shared" si="8"/>
        <v>2.9140798813433548</v>
      </c>
      <c r="AF85" s="11">
        <f t="shared" si="8"/>
        <v>2.3546516944347786</v>
      </c>
      <c r="AG85" s="11">
        <f t="shared" si="8"/>
        <v>1.8472324335678962</v>
      </c>
      <c r="AH85" s="11">
        <f t="shared" si="8"/>
        <v>7.6751134242866641</v>
      </c>
      <c r="AI85" s="11">
        <f t="shared" si="8"/>
        <v>6.9536423841059616</v>
      </c>
      <c r="AJ85" s="11">
        <f t="shared" si="8"/>
        <v>5.1254525868517931</v>
      </c>
      <c r="AK85" s="11">
        <f t="shared" si="8"/>
        <v>5.3505605168155057</v>
      </c>
      <c r="AL85" s="11">
        <f t="shared" si="7"/>
        <v>1.5034867897519888</v>
      </c>
      <c r="AM85" s="11">
        <f t="shared" si="5"/>
        <v>4.1283812604414862</v>
      </c>
    </row>
    <row r="86" spans="1:39" x14ac:dyDescent="0.3">
      <c r="A86" s="18">
        <v>43982</v>
      </c>
      <c r="B86" s="16">
        <v>-0.4</v>
      </c>
      <c r="C86" s="16">
        <v>29.219473684210527</v>
      </c>
      <c r="D86" s="16">
        <v>5312.2666666666664</v>
      </c>
      <c r="E86" s="16">
        <v>5054.833333333333</v>
      </c>
      <c r="F86" s="16">
        <v>5281.333333333333</v>
      </c>
      <c r="G86" s="16">
        <v>5626.8</v>
      </c>
      <c r="H86" s="16">
        <v>527.5</v>
      </c>
      <c r="I86" s="16">
        <v>504.44736842105266</v>
      </c>
      <c r="J86" s="16">
        <v>527.5</v>
      </c>
      <c r="K86" s="16">
        <v>524.38888888888891</v>
      </c>
      <c r="L86" s="16">
        <v>3645.2666666666669</v>
      </c>
      <c r="M86" s="16">
        <v>3808.4</v>
      </c>
      <c r="N86" s="16">
        <v>43634.1</v>
      </c>
      <c r="O86" s="16">
        <v>44092</v>
      </c>
      <c r="P86" s="16">
        <v>13367.6</v>
      </c>
      <c r="Q86" s="16">
        <v>13157.5</v>
      </c>
      <c r="R86" s="16">
        <v>14158.2</v>
      </c>
      <c r="S86" s="16">
        <v>3384.4210526315787</v>
      </c>
      <c r="T86" s="16"/>
      <c r="U86" s="6">
        <f t="shared" si="3"/>
        <v>43982</v>
      </c>
      <c r="V86" s="10">
        <f t="shared" si="3"/>
        <v>-0.4</v>
      </c>
      <c r="W86" s="11">
        <f t="shared" si="8"/>
        <v>56.224630065017408</v>
      </c>
      <c r="X86" s="11">
        <f t="shared" si="8"/>
        <v>-2.3725657157209241</v>
      </c>
      <c r="Y86" s="11">
        <f t="shared" si="8"/>
        <v>-1.9716215779437078</v>
      </c>
      <c r="Z86" s="11">
        <f t="shared" si="8"/>
        <v>-1.4547919815398842</v>
      </c>
      <c r="AA86" s="11">
        <f t="shared" si="8"/>
        <v>-0.40621266427717728</v>
      </c>
      <c r="AB86" s="11">
        <f t="shared" si="8"/>
        <v>-1.2172284644194775</v>
      </c>
      <c r="AC86" s="11">
        <f t="shared" si="8"/>
        <v>4.494535146774254</v>
      </c>
      <c r="AD86" s="11">
        <f t="shared" si="8"/>
        <v>-1.254211905653321</v>
      </c>
      <c r="AE86" s="11">
        <f t="shared" si="8"/>
        <v>6.0779742868518838</v>
      </c>
      <c r="AF86" s="11">
        <f t="shared" si="8"/>
        <v>2.6382723117497591</v>
      </c>
      <c r="AG86" s="11">
        <f t="shared" si="8"/>
        <v>0.87808754387125987</v>
      </c>
      <c r="AH86" s="11">
        <f t="shared" si="8"/>
        <v>4.9212743583002521</v>
      </c>
      <c r="AI86" s="11">
        <f t="shared" si="8"/>
        <v>5.2943283582089578</v>
      </c>
      <c r="AJ86" s="11">
        <f t="shared" si="8"/>
        <v>8.5032467532467564</v>
      </c>
      <c r="AK86" s="11">
        <f t="shared" si="8"/>
        <v>9.1208408434974046</v>
      </c>
      <c r="AL86" s="11">
        <f t="shared" si="7"/>
        <v>0.78517073726322906</v>
      </c>
      <c r="AM86" s="11">
        <f t="shared" si="5"/>
        <v>3.1435462374559791</v>
      </c>
    </row>
    <row r="87" spans="1:39" x14ac:dyDescent="0.3">
      <c r="A87" s="18">
        <v>43951</v>
      </c>
      <c r="B87" s="16">
        <v>-1.3</v>
      </c>
      <c r="C87" s="16">
        <v>18.703499999999998</v>
      </c>
      <c r="D87" s="16">
        <v>5441.3666666666668</v>
      </c>
      <c r="E87" s="16">
        <v>5156.5</v>
      </c>
      <c r="F87" s="16">
        <v>5359.3</v>
      </c>
      <c r="G87" s="16">
        <v>5649.75</v>
      </c>
      <c r="H87" s="16">
        <v>534</v>
      </c>
      <c r="I87" s="16">
        <v>482.75</v>
      </c>
      <c r="J87" s="16">
        <v>534.20000000000005</v>
      </c>
      <c r="K87" s="16">
        <v>494.34285714285716</v>
      </c>
      <c r="L87" s="16">
        <v>3551.5666666666666</v>
      </c>
      <c r="M87" s="16">
        <v>3775.25</v>
      </c>
      <c r="N87" s="16">
        <v>41587.466666666667</v>
      </c>
      <c r="O87" s="16">
        <v>41875</v>
      </c>
      <c r="P87" s="16">
        <v>12320</v>
      </c>
      <c r="Q87" s="16">
        <v>12057.733333333334</v>
      </c>
      <c r="R87" s="16">
        <v>14047.9</v>
      </c>
      <c r="S87" s="16">
        <v>3281.2727272727275</v>
      </c>
      <c r="T87" s="16"/>
      <c r="U87" s="6">
        <f t="shared" si="3"/>
        <v>43951</v>
      </c>
      <c r="V87" s="10">
        <f t="shared" si="3"/>
        <v>-1.3</v>
      </c>
      <c r="W87" s="11">
        <f t="shared" si="8"/>
        <v>-41.494220187399591</v>
      </c>
      <c r="X87" s="11">
        <f t="shared" si="8"/>
        <v>-8.5453852790570011</v>
      </c>
      <c r="Y87" s="11">
        <f t="shared" si="8"/>
        <v>-8.8565755595750915</v>
      </c>
      <c r="Z87" s="11">
        <f t="shared" si="8"/>
        <v>-5.5069380366619782</v>
      </c>
      <c r="AA87" s="11">
        <f t="shared" si="8"/>
        <v>-7.2671317193270397</v>
      </c>
      <c r="AB87" s="11">
        <f t="shared" si="8"/>
        <v>-3.7837837837837753</v>
      </c>
      <c r="AC87" s="11">
        <f t="shared" si="8"/>
        <v>-11.885007881855131</v>
      </c>
      <c r="AD87" s="11">
        <f t="shared" si="8"/>
        <v>-3.877642825011236</v>
      </c>
      <c r="AE87" s="11">
        <f t="shared" si="8"/>
        <v>-7.0657056916285654</v>
      </c>
      <c r="AF87" s="11">
        <f t="shared" si="8"/>
        <v>-0.27517526043374119</v>
      </c>
      <c r="AG87" s="11">
        <f t="shared" si="8"/>
        <v>-1.6413730215593034</v>
      </c>
      <c r="AH87" s="11">
        <f t="shared" si="8"/>
        <v>2.7740407511387843E-2</v>
      </c>
      <c r="AI87" s="11">
        <f t="shared" si="8"/>
        <v>-1.1332782434187294</v>
      </c>
      <c r="AJ87" s="11">
        <f t="shared" si="8"/>
        <v>-3.9245121166630952</v>
      </c>
      <c r="AK87" s="11">
        <f t="shared" si="8"/>
        <v>-1.7934614403075244</v>
      </c>
      <c r="AL87" s="11">
        <f t="shared" si="7"/>
        <v>-9.932299173178194E-2</v>
      </c>
      <c r="AM87" s="11">
        <f t="shared" si="5"/>
        <v>-8.3012588443021684</v>
      </c>
    </row>
    <row r="88" spans="1:39" x14ac:dyDescent="0.3">
      <c r="A88" s="18">
        <v>43921</v>
      </c>
      <c r="B88" s="16">
        <v>-1</v>
      </c>
      <c r="C88" s="16">
        <v>31.968636363636364</v>
      </c>
      <c r="D88" s="16">
        <v>5949.8</v>
      </c>
      <c r="E88" s="16">
        <v>5657.5666666666666</v>
      </c>
      <c r="F88" s="16">
        <v>5671.6333333333332</v>
      </c>
      <c r="G88" s="16">
        <v>6092.5</v>
      </c>
      <c r="H88" s="16">
        <v>555</v>
      </c>
      <c r="I88" s="16">
        <v>547.86363636363637</v>
      </c>
      <c r="J88" s="16">
        <v>555.75</v>
      </c>
      <c r="K88" s="16">
        <v>531.92727272727268</v>
      </c>
      <c r="L88" s="16">
        <v>3561.3666666666668</v>
      </c>
      <c r="M88" s="16">
        <v>3838.25</v>
      </c>
      <c r="N88" s="16">
        <v>41575.933333333334</v>
      </c>
      <c r="O88" s="16">
        <v>42355</v>
      </c>
      <c r="P88" s="16">
        <v>12823.25</v>
      </c>
      <c r="Q88" s="16">
        <v>12277.933333333332</v>
      </c>
      <c r="R88" s="16">
        <v>14061.866666666667</v>
      </c>
      <c r="S88" s="16">
        <v>3578.318181818182</v>
      </c>
      <c r="T88" s="16"/>
      <c r="U88" s="6">
        <f t="shared" si="3"/>
        <v>43921</v>
      </c>
      <c r="V88" s="10">
        <f t="shared" si="3"/>
        <v>-1</v>
      </c>
      <c r="W88" s="11">
        <f t="shared" si="8"/>
        <v>-42.496764313670653</v>
      </c>
      <c r="X88" s="11">
        <f t="shared" si="8"/>
        <v>-10.52618387612597</v>
      </c>
      <c r="Y88" s="11">
        <f t="shared" si="8"/>
        <v>-10.815511533813265</v>
      </c>
      <c r="Z88" s="11">
        <f t="shared" si="8"/>
        <v>-8.1229210765043831</v>
      </c>
      <c r="AA88" s="11">
        <f t="shared" si="8"/>
        <v>-9.6001187031678938</v>
      </c>
      <c r="AB88" s="11">
        <f t="shared" si="8"/>
        <v>-0.67114093959730781</v>
      </c>
      <c r="AC88" s="11">
        <f t="shared" si="8"/>
        <v>-3.6977260742421407</v>
      </c>
      <c r="AD88" s="11">
        <f t="shared" si="8"/>
        <v>-0.35858359480054958</v>
      </c>
      <c r="AE88" s="11">
        <f t="shared" si="8"/>
        <v>-4.5596453282964404</v>
      </c>
      <c r="AF88" s="11">
        <f t="shared" si="8"/>
        <v>-0.97779343071104563</v>
      </c>
      <c r="AG88" s="11">
        <f t="shared" si="8"/>
        <v>-1.9854443309499459</v>
      </c>
      <c r="AH88" s="11">
        <f t="shared" si="8"/>
        <v>-8.6321538739902905</v>
      </c>
      <c r="AI88" s="11">
        <f t="shared" si="8"/>
        <v>-8.6448245368073771</v>
      </c>
      <c r="AJ88" s="11">
        <f t="shared" si="8"/>
        <v>-7.7447436104965988</v>
      </c>
      <c r="AK88" s="11">
        <f t="shared" si="8"/>
        <v>-9.2000917026369535</v>
      </c>
      <c r="AL88" s="11">
        <f t="shared" si="7"/>
        <v>-1.7484040310879152</v>
      </c>
      <c r="AM88" s="11">
        <f t="shared" si="5"/>
        <v>-7.2028963412238198</v>
      </c>
    </row>
    <row r="89" spans="1:39" x14ac:dyDescent="0.3">
      <c r="A89" s="18">
        <v>43890</v>
      </c>
      <c r="B89" s="16">
        <v>-0.5</v>
      </c>
      <c r="C89" s="16">
        <v>55.594499999999996</v>
      </c>
      <c r="D89" s="16">
        <v>6649.7666666666664</v>
      </c>
      <c r="E89" s="16">
        <v>6343.666666666667</v>
      </c>
      <c r="F89" s="16">
        <v>6173.0666666666666</v>
      </c>
      <c r="G89" s="16">
        <v>6739.5</v>
      </c>
      <c r="H89" s="16">
        <v>558.75</v>
      </c>
      <c r="I89" s="16">
        <v>568.9</v>
      </c>
      <c r="J89" s="16">
        <v>557.75</v>
      </c>
      <c r="K89" s="16">
        <v>557.34</v>
      </c>
      <c r="L89" s="16">
        <v>3596.5333333333333</v>
      </c>
      <c r="M89" s="16">
        <v>3916</v>
      </c>
      <c r="N89" s="16">
        <v>45503.9</v>
      </c>
      <c r="O89" s="16">
        <v>46363</v>
      </c>
      <c r="P89" s="16">
        <v>13899.75</v>
      </c>
      <c r="Q89" s="16">
        <v>13521.966666666667</v>
      </c>
      <c r="R89" s="16">
        <v>14312.1</v>
      </c>
      <c r="S89" s="16">
        <v>3856.0666666666666</v>
      </c>
      <c r="T89" s="16"/>
      <c r="U89" s="6">
        <f t="shared" si="3"/>
        <v>43890</v>
      </c>
      <c r="V89" s="10">
        <f t="shared" si="3"/>
        <v>-0.5</v>
      </c>
      <c r="W89" s="11">
        <f t="shared" si="8"/>
        <v>-12.651564385850904</v>
      </c>
      <c r="X89" s="11">
        <f t="shared" si="8"/>
        <v>-6.8820978635809951</v>
      </c>
      <c r="Y89" s="11">
        <f t="shared" si="8"/>
        <v>-7.141846428588849</v>
      </c>
      <c r="Z89" s="11">
        <f t="shared" si="8"/>
        <v>-6.1549220119794512</v>
      </c>
      <c r="AA89" s="11">
        <f t="shared" si="8"/>
        <v>-6.3372941421721833</v>
      </c>
      <c r="AB89" s="11">
        <f t="shared" si="8"/>
        <v>0.67567567567567721</v>
      </c>
      <c r="AC89" s="11">
        <f t="shared" si="8"/>
        <v>2.3309702676965287</v>
      </c>
      <c r="AD89" s="11">
        <f t="shared" si="8"/>
        <v>0.95022624434389513</v>
      </c>
      <c r="AE89" s="11">
        <f t="shared" si="8"/>
        <v>0.8760180995475082</v>
      </c>
      <c r="AF89" s="11">
        <f t="shared" si="8"/>
        <v>-4.6661424140947361</v>
      </c>
      <c r="AG89" s="11">
        <f t="shared" si="8"/>
        <v>-1.2171280822349786</v>
      </c>
      <c r="AH89" s="11">
        <f t="shared" si="8"/>
        <v>-6.4958895965215362</v>
      </c>
      <c r="AI89" s="11">
        <f t="shared" si="8"/>
        <v>-4.9407712298363435</v>
      </c>
      <c r="AJ89" s="11">
        <f t="shared" si="8"/>
        <v>-4.716285924834196</v>
      </c>
      <c r="AK89" s="11">
        <f t="shared" si="8"/>
        <v>-5.6929375306581278</v>
      </c>
      <c r="AL89" s="11">
        <f t="shared" si="7"/>
        <v>-4.7447587354409393</v>
      </c>
      <c r="AM89" s="11">
        <f t="shared" si="5"/>
        <v>-5.4203818592795727</v>
      </c>
    </row>
    <row r="90" spans="1:39" x14ac:dyDescent="0.3">
      <c r="A90" s="18">
        <v>43861</v>
      </c>
      <c r="B90" s="16">
        <v>0</v>
      </c>
      <c r="C90" s="16">
        <v>63.646818181818183</v>
      </c>
      <c r="D90" s="16">
        <v>7141.2333333333336</v>
      </c>
      <c r="E90" s="16">
        <v>6831.5666666666666</v>
      </c>
      <c r="F90" s="16">
        <v>6577.9333333333334</v>
      </c>
      <c r="G90" s="16">
        <v>7195.5</v>
      </c>
      <c r="H90" s="16">
        <v>555</v>
      </c>
      <c r="I90" s="16">
        <v>555.94117647058829</v>
      </c>
      <c r="J90" s="16">
        <v>552.5</v>
      </c>
      <c r="K90" s="16">
        <v>552.5</v>
      </c>
      <c r="L90" s="16">
        <v>3772.5666666666666</v>
      </c>
      <c r="M90" s="16">
        <v>3964.25</v>
      </c>
      <c r="N90" s="16">
        <v>48665.133333333331</v>
      </c>
      <c r="O90" s="16">
        <v>48772.75</v>
      </c>
      <c r="P90" s="16">
        <v>14587.75</v>
      </c>
      <c r="Q90" s="16">
        <v>14338.233333333334</v>
      </c>
      <c r="R90" s="16">
        <v>15025</v>
      </c>
      <c r="S90" s="16">
        <v>4077.0588235294117</v>
      </c>
      <c r="T90" s="16"/>
      <c r="U90" s="6">
        <f t="shared" si="3"/>
        <v>43861</v>
      </c>
      <c r="V90" s="10">
        <f t="shared" si="3"/>
        <v>0</v>
      </c>
      <c r="W90" s="11">
        <f t="shared" si="8"/>
        <v>-5.2895870154413416</v>
      </c>
      <c r="X90" s="11">
        <f t="shared" si="8"/>
        <v>-0.64417092558412037</v>
      </c>
      <c r="Y90" s="11">
        <f t="shared" si="8"/>
        <v>-0.82409871763850617</v>
      </c>
      <c r="Z90" s="11">
        <f t="shared" si="8"/>
        <v>-2.732143473267584</v>
      </c>
      <c r="AA90" s="11">
        <f t="shared" si="8"/>
        <v>1.2701875373843308</v>
      </c>
      <c r="AB90" s="11">
        <f t="shared" si="8"/>
        <v>0.68027210884353906</v>
      </c>
      <c r="AC90" s="11">
        <f t="shared" si="8"/>
        <v>2.1609245101315082</v>
      </c>
      <c r="AD90" s="11">
        <f t="shared" si="8"/>
        <v>0.36330608537693365</v>
      </c>
      <c r="AE90" s="11">
        <f t="shared" si="8"/>
        <v>0.71924562072223353</v>
      </c>
      <c r="AF90" s="11">
        <f t="shared" si="8"/>
        <v>-2.9040339047030841</v>
      </c>
      <c r="AG90" s="11">
        <f t="shared" si="8"/>
        <v>-1.6315136476426773</v>
      </c>
      <c r="AH90" s="11">
        <f t="shared" si="8"/>
        <v>0.26653883424798153</v>
      </c>
      <c r="AI90" s="11">
        <f t="shared" si="8"/>
        <v>0.24252513886105476</v>
      </c>
      <c r="AJ90" s="11">
        <f t="shared" si="8"/>
        <v>0.96376786517630819</v>
      </c>
      <c r="AK90" s="11">
        <f t="shared" si="8"/>
        <v>0.41951675032099445</v>
      </c>
      <c r="AL90" s="11">
        <f t="shared" si="7"/>
        <v>-1.6010164074711213</v>
      </c>
      <c r="AM90" s="11">
        <f t="shared" si="5"/>
        <v>-0.57827890791418213</v>
      </c>
    </row>
    <row r="91" spans="1:39" x14ac:dyDescent="0.3">
      <c r="A91" s="18">
        <v>43830</v>
      </c>
      <c r="B91" s="16">
        <v>0</v>
      </c>
      <c r="C91" s="16">
        <v>67.201499999999996</v>
      </c>
      <c r="D91" s="16">
        <v>7187.5333333333338</v>
      </c>
      <c r="E91" s="16">
        <v>6888.333333333333</v>
      </c>
      <c r="F91" s="16">
        <v>6762.7</v>
      </c>
      <c r="G91" s="16">
        <v>7105.25</v>
      </c>
      <c r="H91" s="16">
        <v>551.25</v>
      </c>
      <c r="I91" s="16">
        <v>544.18181818181813</v>
      </c>
      <c r="J91" s="16">
        <v>550.5</v>
      </c>
      <c r="K91" s="16">
        <v>548.5545454545454</v>
      </c>
      <c r="L91" s="16">
        <v>3885.4</v>
      </c>
      <c r="M91" s="16">
        <v>4030</v>
      </c>
      <c r="N91" s="16">
        <v>48535.76666666667</v>
      </c>
      <c r="O91" s="16">
        <v>48654.75</v>
      </c>
      <c r="P91" s="16">
        <v>14448.5</v>
      </c>
      <c r="Q91" s="16">
        <v>14278.333333333334</v>
      </c>
      <c r="R91" s="16">
        <v>15269.466666666667</v>
      </c>
      <c r="S91" s="16">
        <v>4100.772727272727</v>
      </c>
      <c r="T91" s="16"/>
      <c r="U91" s="6">
        <f t="shared" si="3"/>
        <v>43830</v>
      </c>
      <c r="V91" s="10">
        <f t="shared" si="3"/>
        <v>0</v>
      </c>
      <c r="W91" s="11">
        <f t="shared" si="8"/>
        <v>6.3996305650846068</v>
      </c>
      <c r="X91" s="11">
        <f t="shared" si="8"/>
        <v>3.2983457969445453</v>
      </c>
      <c r="Y91" s="11">
        <f t="shared" si="8"/>
        <v>3.3363670003700321</v>
      </c>
      <c r="Z91" s="11">
        <f t="shared" si="8"/>
        <v>1.1834939254294028</v>
      </c>
      <c r="AA91" s="11">
        <f t="shared" si="8"/>
        <v>1.54128676365508</v>
      </c>
      <c r="AB91" s="11">
        <f t="shared" si="8"/>
        <v>-2</v>
      </c>
      <c r="AC91" s="11">
        <f t="shared" si="8"/>
        <v>8.5988630392193954E-2</v>
      </c>
      <c r="AD91" s="11">
        <f t="shared" si="8"/>
        <v>-2.1333333333333258</v>
      </c>
      <c r="AE91" s="11">
        <f t="shared" si="8"/>
        <v>-0.35425968768531391</v>
      </c>
      <c r="AF91" s="11">
        <f t="shared" si="8"/>
        <v>-1.0332911639596176</v>
      </c>
      <c r="AG91" s="11">
        <f t="shared" si="8"/>
        <v>-4.9603174603177536E-2</v>
      </c>
      <c r="AH91" s="11">
        <f t="shared" si="8"/>
        <v>2.9667213532090528</v>
      </c>
      <c r="AI91" s="11">
        <f t="shared" si="8"/>
        <v>2.9015836625580391</v>
      </c>
      <c r="AJ91" s="11">
        <f t="shared" si="8"/>
        <v>2.0086133860491344</v>
      </c>
      <c r="AK91" s="11">
        <f t="shared" si="8"/>
        <v>1.9601775704271489</v>
      </c>
      <c r="AL91" s="11">
        <f t="shared" si="7"/>
        <v>-4.3120609449644576</v>
      </c>
      <c r="AM91" s="11">
        <f t="shared" si="5"/>
        <v>0.64892564688030063</v>
      </c>
    </row>
    <row r="92" spans="1:39" x14ac:dyDescent="0.3">
      <c r="A92" s="18">
        <v>43799</v>
      </c>
      <c r="B92" s="16">
        <v>-0.1</v>
      </c>
      <c r="C92" s="16">
        <v>63.159523809523812</v>
      </c>
      <c r="D92" s="16">
        <v>6958.0333333333338</v>
      </c>
      <c r="E92" s="16">
        <v>6665.9333333333334</v>
      </c>
      <c r="F92" s="16">
        <v>6683.6</v>
      </c>
      <c r="G92" s="16">
        <v>6997.4</v>
      </c>
      <c r="H92" s="16">
        <v>562.5</v>
      </c>
      <c r="I92" s="16">
        <v>543.71428571428567</v>
      </c>
      <c r="J92" s="16">
        <v>562.5</v>
      </c>
      <c r="K92" s="16">
        <v>550.50476190476195</v>
      </c>
      <c r="L92" s="16">
        <v>3925.9666666666667</v>
      </c>
      <c r="M92" s="16">
        <v>4032</v>
      </c>
      <c r="N92" s="16">
        <v>47137.333333333336</v>
      </c>
      <c r="O92" s="16">
        <v>47282.8</v>
      </c>
      <c r="P92" s="16">
        <v>14164</v>
      </c>
      <c r="Q92" s="16">
        <v>14003.833333333334</v>
      </c>
      <c r="R92" s="16">
        <v>15957.566666666668</v>
      </c>
      <c r="S92" s="16">
        <v>4074.3333333333335</v>
      </c>
      <c r="T92" s="16"/>
      <c r="U92" s="6">
        <f t="shared" si="3"/>
        <v>43799</v>
      </c>
      <c r="V92" s="10">
        <f t="shared" si="3"/>
        <v>-0.1</v>
      </c>
      <c r="W92" s="11">
        <f t="shared" si="8"/>
        <v>5.76279025261546</v>
      </c>
      <c r="X92" s="11">
        <f t="shared" si="8"/>
        <v>-5.1082380965369225</v>
      </c>
      <c r="Y92" s="11">
        <f t="shared" si="8"/>
        <v>-5.2973044647762038</v>
      </c>
      <c r="Z92" s="11">
        <f t="shared" si="8"/>
        <v>-0.97147796024201227</v>
      </c>
      <c r="AA92" s="11">
        <f t="shared" si="8"/>
        <v>-0.64745137015476928</v>
      </c>
      <c r="AB92" s="11">
        <f t="shared" si="8"/>
        <v>-2.1739130434782652</v>
      </c>
      <c r="AC92" s="11">
        <f t="shared" si="8"/>
        <v>-4.5410143358766533</v>
      </c>
      <c r="AD92" s="11">
        <f t="shared" si="8"/>
        <v>-2.5129982668977533</v>
      </c>
      <c r="AE92" s="11">
        <f t="shared" si="8"/>
        <v>-1.5999114785633282</v>
      </c>
      <c r="AF92" s="11">
        <f t="shared" si="8"/>
        <v>3.2967900368356453</v>
      </c>
      <c r="AG92" s="11">
        <f t="shared" si="8"/>
        <v>1.3150180082083978</v>
      </c>
      <c r="AH92" s="11">
        <f t="shared" si="8"/>
        <v>0.25458533642344605</v>
      </c>
      <c r="AI92" s="11">
        <f t="shared" si="8"/>
        <v>0.41938041569915185</v>
      </c>
      <c r="AJ92" s="11">
        <f t="shared" si="8"/>
        <v>0.16500872188957771</v>
      </c>
      <c r="AK92" s="11">
        <f t="shared" si="8"/>
        <v>0.31854358244525827</v>
      </c>
      <c r="AL92" s="11">
        <f t="shared" si="7"/>
        <v>-5.4119790246543147</v>
      </c>
      <c r="AM92" s="11">
        <f t="shared" si="5"/>
        <v>-4.9350574924373518</v>
      </c>
    </row>
    <row r="93" spans="1:39" x14ac:dyDescent="0.3">
      <c r="A93" s="18">
        <v>43769</v>
      </c>
      <c r="B93" s="16">
        <v>0.1</v>
      </c>
      <c r="C93" s="16">
        <v>59.718095238095238</v>
      </c>
      <c r="D93" s="16">
        <v>7332.6</v>
      </c>
      <c r="E93" s="16">
        <v>7038.8</v>
      </c>
      <c r="F93" s="16">
        <v>6749.166666666667</v>
      </c>
      <c r="G93" s="16">
        <v>7043</v>
      </c>
      <c r="H93" s="16">
        <v>575</v>
      </c>
      <c r="I93" s="16">
        <v>569.57894736842104</v>
      </c>
      <c r="J93" s="16">
        <v>577</v>
      </c>
      <c r="K93" s="16">
        <v>559.45555555555552</v>
      </c>
      <c r="L93" s="16">
        <v>3800.6666666666665</v>
      </c>
      <c r="M93" s="16">
        <v>3979.6666666666665</v>
      </c>
      <c r="N93" s="16">
        <v>47017.633333333331</v>
      </c>
      <c r="O93" s="16">
        <v>47085.333333333336</v>
      </c>
      <c r="P93" s="16">
        <v>14140.666666666666</v>
      </c>
      <c r="Q93" s="16">
        <v>13959.366666666667</v>
      </c>
      <c r="R93" s="16">
        <v>16870.599999999999</v>
      </c>
      <c r="S93" s="16">
        <v>4285.8421052631575</v>
      </c>
      <c r="T93" s="16"/>
      <c r="U93" s="6">
        <f t="shared" si="3"/>
        <v>43769</v>
      </c>
      <c r="V93" s="10">
        <f t="shared" si="3"/>
        <v>0.1</v>
      </c>
      <c r="W93" s="11">
        <f t="shared" ref="W93:AK109" si="9">C93/C94*100-100</f>
        <v>-5.0816669441879441</v>
      </c>
      <c r="X93" s="11">
        <f t="shared" si="9"/>
        <v>-3.894413085647372</v>
      </c>
      <c r="Y93" s="11">
        <f t="shared" si="9"/>
        <v>-3.9958536596454621</v>
      </c>
      <c r="Z93" s="11">
        <f t="shared" si="9"/>
        <v>-2.0932863967814797</v>
      </c>
      <c r="AA93" s="11">
        <f t="shared" si="9"/>
        <v>-0.54015887025596498</v>
      </c>
      <c r="AB93" s="11">
        <f t="shared" si="9"/>
        <v>0</v>
      </c>
      <c r="AC93" s="11">
        <f t="shared" si="9"/>
        <v>-2.0781179309304747</v>
      </c>
      <c r="AD93" s="11">
        <f t="shared" si="9"/>
        <v>-0.12981393336217195</v>
      </c>
      <c r="AE93" s="11">
        <f t="shared" si="9"/>
        <v>-3.9495320613337412</v>
      </c>
      <c r="AF93" s="11">
        <f t="shared" si="9"/>
        <v>0.17571604287471132</v>
      </c>
      <c r="AG93" s="11">
        <f t="shared" si="9"/>
        <v>-0.21521552894962781</v>
      </c>
      <c r="AH93" s="11">
        <f t="shared" si="9"/>
        <v>-0.44282797255512207</v>
      </c>
      <c r="AI93" s="11">
        <f t="shared" si="9"/>
        <v>-0.42331511069284034</v>
      </c>
      <c r="AJ93" s="11">
        <f t="shared" si="9"/>
        <v>-2.3586344202961129</v>
      </c>
      <c r="AK93" s="11">
        <f t="shared" si="9"/>
        <v>-2.5705511481283168</v>
      </c>
      <c r="AL93" s="11">
        <f t="shared" si="7"/>
        <v>-1.1764292394897637</v>
      </c>
      <c r="AM93" s="11">
        <f t="shared" si="5"/>
        <v>-1.70516337149283</v>
      </c>
    </row>
    <row r="94" spans="1:39" x14ac:dyDescent="0.3">
      <c r="A94" s="18">
        <v>43738</v>
      </c>
      <c r="B94" s="16">
        <v>0.1</v>
      </c>
      <c r="C94" s="16">
        <v>62.915238095238095</v>
      </c>
      <c r="D94" s="16">
        <v>7629.7333333333336</v>
      </c>
      <c r="E94" s="16">
        <v>7331.7666666666664</v>
      </c>
      <c r="F94" s="16">
        <v>6893.4666666666662</v>
      </c>
      <c r="G94" s="16">
        <v>7081.25</v>
      </c>
      <c r="H94" s="16">
        <v>575</v>
      </c>
      <c r="I94" s="16">
        <v>581.66666666666663</v>
      </c>
      <c r="J94" s="16">
        <v>577.75</v>
      </c>
      <c r="K94" s="16">
        <v>582.46</v>
      </c>
      <c r="L94" s="16">
        <v>3794</v>
      </c>
      <c r="M94" s="16">
        <v>3988.25</v>
      </c>
      <c r="N94" s="16">
        <v>47226.76666666667</v>
      </c>
      <c r="O94" s="16">
        <v>47285.5</v>
      </c>
      <c r="P94" s="16">
        <v>14482.25</v>
      </c>
      <c r="Q94" s="16">
        <v>14327.666666666666</v>
      </c>
      <c r="R94" s="16">
        <v>17071.433333333334</v>
      </c>
      <c r="S94" s="16">
        <v>4360.1904761904761</v>
      </c>
      <c r="T94" s="16"/>
      <c r="U94" s="6">
        <f t="shared" ref="U94:V157" si="10">A94</f>
        <v>43738</v>
      </c>
      <c r="V94" s="10">
        <f t="shared" si="10"/>
        <v>0.1</v>
      </c>
      <c r="W94" s="11">
        <f t="shared" si="9"/>
        <v>6.4366535475729165</v>
      </c>
      <c r="X94" s="11">
        <f t="shared" si="9"/>
        <v>8.1311413454270678</v>
      </c>
      <c r="Y94" s="11">
        <f t="shared" si="9"/>
        <v>8.8887018683353176</v>
      </c>
      <c r="Z94" s="11">
        <f t="shared" si="9"/>
        <v>2.9290410563460796</v>
      </c>
      <c r="AA94" s="11">
        <f t="shared" si="9"/>
        <v>1.4098928796471171</v>
      </c>
      <c r="AB94" s="11">
        <f t="shared" si="9"/>
        <v>0</v>
      </c>
      <c r="AC94" s="11">
        <f t="shared" si="9"/>
        <v>0.52369730295889383</v>
      </c>
      <c r="AD94" s="11">
        <f t="shared" si="9"/>
        <v>0.26030368763557021</v>
      </c>
      <c r="AE94" s="11">
        <f t="shared" si="9"/>
        <v>0.17761933799272356</v>
      </c>
      <c r="AF94" s="11">
        <f t="shared" si="9"/>
        <v>0.10906276386151603</v>
      </c>
      <c r="AG94" s="11">
        <f t="shared" si="9"/>
        <v>-0.67119944211994209</v>
      </c>
      <c r="AH94" s="11">
        <f t="shared" si="9"/>
        <v>1.7070057658733901</v>
      </c>
      <c r="AI94" s="11">
        <f t="shared" si="9"/>
        <v>1.7014952338346063</v>
      </c>
      <c r="AJ94" s="11">
        <f t="shared" si="9"/>
        <v>1.5913267954599633</v>
      </c>
      <c r="AK94" s="11">
        <f t="shared" si="9"/>
        <v>1.4046560786645159</v>
      </c>
      <c r="AL94" s="11">
        <f t="shared" si="7"/>
        <v>2.3534725511474619</v>
      </c>
      <c r="AM94" s="11">
        <f t="shared" si="5"/>
        <v>2.9417280793604874</v>
      </c>
    </row>
    <row r="95" spans="1:39" x14ac:dyDescent="0.3">
      <c r="A95" s="18">
        <v>43708</v>
      </c>
      <c r="B95" s="16">
        <v>-0.1</v>
      </c>
      <c r="C95" s="16">
        <v>59.110500000000002</v>
      </c>
      <c r="D95" s="16">
        <v>7056</v>
      </c>
      <c r="E95" s="16">
        <v>6733.2666666666664</v>
      </c>
      <c r="F95" s="16">
        <v>6697.3</v>
      </c>
      <c r="G95" s="16">
        <v>6982.8</v>
      </c>
      <c r="H95" s="16">
        <v>575</v>
      </c>
      <c r="I95" s="16">
        <v>578.63636363636363</v>
      </c>
      <c r="J95" s="16">
        <v>576.25</v>
      </c>
      <c r="K95" s="16">
        <v>581.42727272727268</v>
      </c>
      <c r="L95" s="16">
        <v>3789.8666666666668</v>
      </c>
      <c r="M95" s="16">
        <v>4015.2</v>
      </c>
      <c r="N95" s="16">
        <v>46434.133333333331</v>
      </c>
      <c r="O95" s="16">
        <v>46494.400000000001</v>
      </c>
      <c r="P95" s="16">
        <v>14255.4</v>
      </c>
      <c r="Q95" s="16">
        <v>14129.2</v>
      </c>
      <c r="R95" s="16">
        <v>16678.900000000001</v>
      </c>
      <c r="S95" s="16">
        <v>4235.590909090909</v>
      </c>
      <c r="T95" s="16"/>
      <c r="U95" s="6">
        <f t="shared" si="10"/>
        <v>43708</v>
      </c>
      <c r="V95" s="10">
        <f t="shared" si="10"/>
        <v>-0.1</v>
      </c>
      <c r="W95" s="11">
        <f t="shared" si="9"/>
        <v>-7.8895182216681548</v>
      </c>
      <c r="X95" s="11">
        <f t="shared" si="9"/>
        <v>4.2322180367826263</v>
      </c>
      <c r="Y95" s="11">
        <f t="shared" si="9"/>
        <v>4.2118513779832085</v>
      </c>
      <c r="Z95" s="11">
        <f t="shared" si="9"/>
        <v>0.35813828033685979</v>
      </c>
      <c r="AA95" s="11">
        <f t="shared" si="9"/>
        <v>-0.58302189001601334</v>
      </c>
      <c r="AB95" s="11">
        <f t="shared" si="9"/>
        <v>-0.51903114186850985</v>
      </c>
      <c r="AC95" s="11">
        <f t="shared" si="9"/>
        <v>-2.9027369230922346</v>
      </c>
      <c r="AD95" s="11">
        <f t="shared" si="9"/>
        <v>-0.19916868721855963</v>
      </c>
      <c r="AE95" s="11">
        <f t="shared" si="9"/>
        <v>-1.0065492662022564</v>
      </c>
      <c r="AF95" s="11">
        <f t="shared" si="9"/>
        <v>-6.0743996232930471</v>
      </c>
      <c r="AG95" s="11">
        <f t="shared" si="9"/>
        <v>-2.4549043425447934</v>
      </c>
      <c r="AH95" s="11">
        <f t="shared" si="9"/>
        <v>-0.89343773611216193</v>
      </c>
      <c r="AI95" s="11">
        <f t="shared" si="9"/>
        <v>-0.38426310292187793</v>
      </c>
      <c r="AJ95" s="11">
        <f t="shared" si="9"/>
        <v>1.6645271715874941</v>
      </c>
      <c r="AK95" s="11">
        <f t="shared" si="9"/>
        <v>2.3326106795038299</v>
      </c>
      <c r="AL95" s="11">
        <f t="shared" si="7"/>
        <v>2.752992539443639</v>
      </c>
      <c r="AM95" s="11">
        <f t="shared" si="5"/>
        <v>-2.9501983372276328</v>
      </c>
    </row>
    <row r="96" spans="1:39" x14ac:dyDescent="0.3">
      <c r="A96" s="18">
        <v>43677</v>
      </c>
      <c r="B96" s="16">
        <v>-0.2</v>
      </c>
      <c r="C96" s="16">
        <v>64.173478260869558</v>
      </c>
      <c r="D96" s="16">
        <v>6769.5</v>
      </c>
      <c r="E96" s="16">
        <v>6461.1333333333332</v>
      </c>
      <c r="F96" s="16">
        <v>6673.4</v>
      </c>
      <c r="G96" s="16">
        <v>7023.75</v>
      </c>
      <c r="H96" s="16">
        <v>578</v>
      </c>
      <c r="I96" s="16">
        <v>595.93478260869563</v>
      </c>
      <c r="J96" s="16">
        <v>577.4</v>
      </c>
      <c r="K96" s="16">
        <v>587.33913043478265</v>
      </c>
      <c r="L96" s="16">
        <v>4034.9666666666667</v>
      </c>
      <c r="M96" s="16">
        <v>4116.25</v>
      </c>
      <c r="N96" s="16">
        <v>46852.73333333333</v>
      </c>
      <c r="O96" s="16">
        <v>46673.75</v>
      </c>
      <c r="P96" s="16">
        <v>14022</v>
      </c>
      <c r="Q96" s="16">
        <v>13807.133333333333</v>
      </c>
      <c r="R96" s="16">
        <v>16232.033333333333</v>
      </c>
      <c r="S96" s="16">
        <v>4364.347826086957</v>
      </c>
      <c r="T96" s="16"/>
      <c r="U96" s="6">
        <f t="shared" si="10"/>
        <v>43677</v>
      </c>
      <c r="V96" s="10">
        <f t="shared" si="10"/>
        <v>-0.2</v>
      </c>
      <c r="W96" s="11">
        <f t="shared" si="9"/>
        <v>-0.33137802292706908</v>
      </c>
      <c r="X96" s="11">
        <f t="shared" si="9"/>
        <v>2.7336972192572944</v>
      </c>
      <c r="Y96" s="11">
        <f t="shared" si="9"/>
        <v>2.3810781403505104</v>
      </c>
      <c r="Z96" s="11">
        <f t="shared" si="9"/>
        <v>5.7289521214233474</v>
      </c>
      <c r="AA96" s="11">
        <f t="shared" si="9"/>
        <v>1.2724389013048807</v>
      </c>
      <c r="AB96" s="11">
        <f t="shared" si="9"/>
        <v>-0.3448275862069039</v>
      </c>
      <c r="AC96" s="11">
        <f t="shared" si="9"/>
        <v>0.45478303300552625</v>
      </c>
      <c r="AD96" s="11">
        <f t="shared" si="9"/>
        <v>2.5985275010825148E-2</v>
      </c>
      <c r="AE96" s="11">
        <f t="shared" si="9"/>
        <v>-0.92119931936863964</v>
      </c>
      <c r="AF96" s="11">
        <f t="shared" si="9"/>
        <v>1.3938099426226103</v>
      </c>
      <c r="AG96" s="11">
        <f t="shared" si="9"/>
        <v>0.38409950006096949</v>
      </c>
      <c r="AH96" s="11">
        <f t="shared" si="9"/>
        <v>0.45618957703656804</v>
      </c>
      <c r="AI96" s="11">
        <f t="shared" si="9"/>
        <v>0.25345956192306573</v>
      </c>
      <c r="AJ96" s="11">
        <f t="shared" si="9"/>
        <v>-0.99380416938799954</v>
      </c>
      <c r="AK96" s="11">
        <f t="shared" si="9"/>
        <v>-1.3945228437029868</v>
      </c>
      <c r="AL96" s="11">
        <f t="shared" si="7"/>
        <v>0.73936618072060867</v>
      </c>
      <c r="AM96" s="11">
        <f t="shared" si="5"/>
        <v>1.8842948010814524</v>
      </c>
    </row>
    <row r="97" spans="1:39" x14ac:dyDescent="0.3">
      <c r="A97" s="18">
        <v>43646</v>
      </c>
      <c r="B97" s="16">
        <v>-0.3</v>
      </c>
      <c r="C97" s="16">
        <v>64.386842105263156</v>
      </c>
      <c r="D97" s="16">
        <v>6589.3666666666668</v>
      </c>
      <c r="E97" s="16">
        <v>6310.8666666666668</v>
      </c>
      <c r="F97" s="16">
        <v>6311.8</v>
      </c>
      <c r="G97" s="16">
        <v>6935.5</v>
      </c>
      <c r="H97" s="16">
        <v>580</v>
      </c>
      <c r="I97" s="16">
        <v>593.23684210526312</v>
      </c>
      <c r="J97" s="16">
        <v>577.25</v>
      </c>
      <c r="K97" s="16">
        <v>592.79999999999995</v>
      </c>
      <c r="L97" s="16">
        <v>3979.5</v>
      </c>
      <c r="M97" s="16">
        <v>4100.5</v>
      </c>
      <c r="N97" s="16">
        <v>46639.966666666667</v>
      </c>
      <c r="O97" s="16">
        <v>46555.75</v>
      </c>
      <c r="P97" s="16">
        <v>14162.75</v>
      </c>
      <c r="Q97" s="16">
        <v>14002.4</v>
      </c>
      <c r="R97" s="16">
        <v>16112.9</v>
      </c>
      <c r="S97" s="16">
        <v>4283.6315789473683</v>
      </c>
      <c r="T97" s="16"/>
      <c r="U97" s="6">
        <f t="shared" si="10"/>
        <v>43646</v>
      </c>
      <c r="V97" s="10">
        <f t="shared" si="10"/>
        <v>-0.3</v>
      </c>
      <c r="W97" s="11">
        <f t="shared" si="9"/>
        <v>-9.5372783909193402</v>
      </c>
      <c r="X97" s="11">
        <f t="shared" si="9"/>
        <v>-8.1954042205379665</v>
      </c>
      <c r="Y97" s="11">
        <f t="shared" si="9"/>
        <v>-8.3819266672151116</v>
      </c>
      <c r="Z97" s="11">
        <f t="shared" si="9"/>
        <v>-3.2629852713534717</v>
      </c>
      <c r="AA97" s="11">
        <f t="shared" si="9"/>
        <v>-3.6414916083138849</v>
      </c>
      <c r="AB97" s="11">
        <f t="shared" si="9"/>
        <v>0</v>
      </c>
      <c r="AC97" s="11">
        <f t="shared" si="9"/>
        <v>-2.6264367343244714</v>
      </c>
      <c r="AD97" s="11">
        <f t="shared" si="9"/>
        <v>-0.25917926565874438</v>
      </c>
      <c r="AE97" s="11">
        <f t="shared" si="9"/>
        <v>-0.34127397743894505</v>
      </c>
      <c r="AF97" s="11">
        <f t="shared" si="9"/>
        <v>-3.3961256493663967</v>
      </c>
      <c r="AG97" s="11">
        <f t="shared" si="9"/>
        <v>-1.6808133122332691</v>
      </c>
      <c r="AH97" s="11">
        <f t="shared" si="9"/>
        <v>-2.0811959651153558</v>
      </c>
      <c r="AI97" s="11">
        <f t="shared" si="9"/>
        <v>-2.2262568307158546</v>
      </c>
      <c r="AJ97" s="11">
        <f t="shared" si="9"/>
        <v>-1.189197108810319</v>
      </c>
      <c r="AK97" s="11">
        <f t="shared" si="9"/>
        <v>-1.5939054901189138</v>
      </c>
      <c r="AL97" s="11">
        <f t="shared" si="7"/>
        <v>-0.69274528051869311</v>
      </c>
      <c r="AM97" s="11">
        <f t="shared" si="5"/>
        <v>-3.5114628790145446</v>
      </c>
    </row>
    <row r="98" spans="1:39" x14ac:dyDescent="0.3">
      <c r="A98" s="18">
        <v>43616</v>
      </c>
      <c r="B98" s="16">
        <v>0.2</v>
      </c>
      <c r="C98" s="16">
        <v>71.174999999999997</v>
      </c>
      <c r="D98" s="16">
        <v>7177.6</v>
      </c>
      <c r="E98" s="16">
        <v>6888.2333333333336</v>
      </c>
      <c r="F98" s="16">
        <v>6524.7</v>
      </c>
      <c r="G98" s="16">
        <v>7197.6</v>
      </c>
      <c r="H98" s="16">
        <v>580</v>
      </c>
      <c r="I98" s="16">
        <v>609.23809523809518</v>
      </c>
      <c r="J98" s="16">
        <v>578.75</v>
      </c>
      <c r="K98" s="16">
        <v>594.83000000000004</v>
      </c>
      <c r="L98" s="16">
        <v>4119.3999999999996</v>
      </c>
      <c r="M98" s="16">
        <v>4170.6000000000004</v>
      </c>
      <c r="N98" s="16">
        <v>47631.26666666667</v>
      </c>
      <c r="O98" s="16">
        <v>47615.8</v>
      </c>
      <c r="P98" s="16">
        <v>14333.2</v>
      </c>
      <c r="Q98" s="16">
        <v>14229.2</v>
      </c>
      <c r="R98" s="16">
        <v>16225.3</v>
      </c>
      <c r="S98" s="16">
        <v>4439.5238095238092</v>
      </c>
      <c r="T98" s="16"/>
      <c r="U98" s="6">
        <f t="shared" si="10"/>
        <v>43616</v>
      </c>
      <c r="V98" s="10">
        <f t="shared" si="10"/>
        <v>0.2</v>
      </c>
      <c r="W98" s="11">
        <f t="shared" si="9"/>
        <v>-0.24107530800174004</v>
      </c>
      <c r="X98" s="11">
        <f t="shared" si="9"/>
        <v>-2.1427630054125757</v>
      </c>
      <c r="Y98" s="11">
        <f t="shared" si="9"/>
        <v>-2.5084448302541915</v>
      </c>
      <c r="Z98" s="11">
        <f t="shared" si="9"/>
        <v>0.85167552862617413</v>
      </c>
      <c r="AA98" s="11">
        <f t="shared" si="9"/>
        <v>1.7005192694902576</v>
      </c>
      <c r="AB98" s="11">
        <f t="shared" si="9"/>
        <v>0</v>
      </c>
      <c r="AC98" s="11">
        <f t="shared" si="9"/>
        <v>-1.6925473431267903</v>
      </c>
      <c r="AD98" s="11">
        <f t="shared" si="9"/>
        <v>0</v>
      </c>
      <c r="AE98" s="11">
        <f t="shared" si="9"/>
        <v>-2.6859195088889294</v>
      </c>
      <c r="AF98" s="11">
        <f t="shared" si="9"/>
        <v>5.5864564863597366E-2</v>
      </c>
      <c r="AG98" s="11">
        <f t="shared" si="9"/>
        <v>0.74521408297603386</v>
      </c>
      <c r="AH98" s="11">
        <f t="shared" si="9"/>
        <v>-3.3695662464514129</v>
      </c>
      <c r="AI98" s="11">
        <f t="shared" si="9"/>
        <v>-3.098299186478954</v>
      </c>
      <c r="AJ98" s="11">
        <f t="shared" si="9"/>
        <v>1.8290322007708397</v>
      </c>
      <c r="AK98" s="11">
        <f t="shared" si="9"/>
        <v>1.9634258197661154</v>
      </c>
      <c r="AL98" s="11">
        <f t="shared" si="7"/>
        <v>-2.6970460828664073</v>
      </c>
      <c r="AM98" s="11">
        <f t="shared" si="5"/>
        <v>-4.4441711251870544</v>
      </c>
    </row>
    <row r="99" spans="1:39" x14ac:dyDescent="0.3">
      <c r="A99" s="18">
        <v>43585</v>
      </c>
      <c r="B99" s="16">
        <v>0.3</v>
      </c>
      <c r="C99" s="16">
        <v>71.346999999999994</v>
      </c>
      <c r="D99" s="16">
        <v>7334.7666666666664</v>
      </c>
      <c r="E99" s="16">
        <v>7065.4666666666662</v>
      </c>
      <c r="F99" s="16">
        <v>6469.6</v>
      </c>
      <c r="G99" s="16">
        <v>7077.25</v>
      </c>
      <c r="H99" s="16">
        <v>580</v>
      </c>
      <c r="I99" s="16">
        <v>619.72727272727275</v>
      </c>
      <c r="J99" s="16">
        <v>578.75</v>
      </c>
      <c r="K99" s="16">
        <v>611.24761904761908</v>
      </c>
      <c r="L99" s="16">
        <v>4117.1000000000004</v>
      </c>
      <c r="M99" s="16">
        <v>4139.75</v>
      </c>
      <c r="N99" s="16">
        <v>49292.2</v>
      </c>
      <c r="O99" s="16">
        <v>49138.25</v>
      </c>
      <c r="P99" s="16">
        <v>14075.75</v>
      </c>
      <c r="Q99" s="16">
        <v>13955.2</v>
      </c>
      <c r="R99" s="16">
        <v>16675.033333333333</v>
      </c>
      <c r="S99" s="16">
        <v>4646</v>
      </c>
      <c r="T99" s="16"/>
      <c r="U99" s="6">
        <f t="shared" si="10"/>
        <v>43585</v>
      </c>
      <c r="V99" s="10">
        <f t="shared" si="10"/>
        <v>0.3</v>
      </c>
      <c r="W99" s="11">
        <f t="shared" si="9"/>
        <v>7.6618570627883287</v>
      </c>
      <c r="X99" s="11">
        <f t="shared" si="9"/>
        <v>-0.52530458172283545</v>
      </c>
      <c r="Y99" s="11">
        <f t="shared" si="9"/>
        <v>-0.3539914534334514</v>
      </c>
      <c r="Z99" s="11">
        <f t="shared" si="9"/>
        <v>2.4162440833944743</v>
      </c>
      <c r="AA99" s="11">
        <f t="shared" si="9"/>
        <v>0.5434010512856986</v>
      </c>
      <c r="AB99" s="11">
        <f t="shared" si="9"/>
        <v>0</v>
      </c>
      <c r="AC99" s="11">
        <f t="shared" si="9"/>
        <v>-0.73397103640039063</v>
      </c>
      <c r="AD99" s="11">
        <f t="shared" si="9"/>
        <v>0.12975778546713457</v>
      </c>
      <c r="AE99" s="11">
        <f t="shared" si="9"/>
        <v>1.942564884526206</v>
      </c>
      <c r="AF99" s="11">
        <f t="shared" si="9"/>
        <v>3.7872040065206818</v>
      </c>
      <c r="AG99" s="11">
        <f t="shared" si="9"/>
        <v>1.8839830675329949</v>
      </c>
      <c r="AH99" s="11">
        <f t="shared" si="9"/>
        <v>-1.0205399819144958</v>
      </c>
      <c r="AI99" s="11">
        <f t="shared" si="9"/>
        <v>-0.74564610543070842</v>
      </c>
      <c r="AJ99" s="11">
        <f t="shared" si="9"/>
        <v>1.4848808201992796</v>
      </c>
      <c r="AK99" s="11">
        <f t="shared" si="9"/>
        <v>1.1520024740992767</v>
      </c>
      <c r="AL99" s="11">
        <f t="shared" si="7"/>
        <v>-3.7467963765383274</v>
      </c>
      <c r="AM99" s="11">
        <f t="shared" si="5"/>
        <v>-0.68000895820185292</v>
      </c>
    </row>
    <row r="100" spans="1:39" x14ac:dyDescent="0.3">
      <c r="A100" s="18">
        <v>43555</v>
      </c>
      <c r="B100" s="16">
        <v>0.1</v>
      </c>
      <c r="C100" s="16">
        <v>66.269523809523804</v>
      </c>
      <c r="D100" s="16">
        <v>7373.5</v>
      </c>
      <c r="E100" s="16">
        <v>7090.5666666666666</v>
      </c>
      <c r="F100" s="16">
        <v>6316.9666666666662</v>
      </c>
      <c r="G100" s="16">
        <v>7039</v>
      </c>
      <c r="H100" s="16">
        <v>580</v>
      </c>
      <c r="I100" s="16">
        <v>624.30952380952385</v>
      </c>
      <c r="J100" s="16">
        <v>578</v>
      </c>
      <c r="K100" s="16">
        <v>599.6</v>
      </c>
      <c r="L100" s="16">
        <v>3966.8666666666668</v>
      </c>
      <c r="M100" s="16">
        <v>4063.2</v>
      </c>
      <c r="N100" s="16">
        <v>49800.433333333334</v>
      </c>
      <c r="O100" s="16">
        <v>49507.4</v>
      </c>
      <c r="P100" s="16">
        <v>13869.8</v>
      </c>
      <c r="Q100" s="16">
        <v>13796.266666666666</v>
      </c>
      <c r="R100" s="16">
        <v>17324.133333333335</v>
      </c>
      <c r="S100" s="16">
        <v>4677.8095238095239</v>
      </c>
      <c r="T100" s="16"/>
      <c r="U100" s="6">
        <f t="shared" si="10"/>
        <v>43555</v>
      </c>
      <c r="V100" s="10">
        <f t="shared" si="10"/>
        <v>0.1</v>
      </c>
      <c r="W100" s="11">
        <f t="shared" si="9"/>
        <v>2.9242966600597384</v>
      </c>
      <c r="X100" s="11">
        <f t="shared" si="9"/>
        <v>-0.36282067740039281</v>
      </c>
      <c r="Y100" s="11">
        <f t="shared" si="9"/>
        <v>-0.27402526470746125</v>
      </c>
      <c r="Z100" s="11">
        <f t="shared" si="9"/>
        <v>3.8180777311212211</v>
      </c>
      <c r="AA100" s="11">
        <f t="shared" si="9"/>
        <v>3.7168011198290856</v>
      </c>
      <c r="AB100" s="11">
        <f t="shared" si="9"/>
        <v>1.1627906976744242</v>
      </c>
      <c r="AC100" s="11">
        <f t="shared" si="9"/>
        <v>4.6156915205707776</v>
      </c>
      <c r="AD100" s="11">
        <f t="shared" si="9"/>
        <v>0.75537478210343068</v>
      </c>
      <c r="AE100" s="11">
        <f t="shared" si="9"/>
        <v>1.9173239053576197</v>
      </c>
      <c r="AF100" s="11">
        <f t="shared" si="9"/>
        <v>1.1452636231126689</v>
      </c>
      <c r="AG100" s="11">
        <f t="shared" si="9"/>
        <v>0.86136279012039552</v>
      </c>
      <c r="AH100" s="11">
        <f t="shared" si="9"/>
        <v>1.4952759930774562</v>
      </c>
      <c r="AI100" s="11">
        <f t="shared" si="9"/>
        <v>3.0255860655311437</v>
      </c>
      <c r="AJ100" s="11">
        <f t="shared" si="9"/>
        <v>2.7773249351611611</v>
      </c>
      <c r="AK100" s="11">
        <f t="shared" si="9"/>
        <v>2.4921748088276132</v>
      </c>
      <c r="AL100" s="11">
        <f t="shared" si="7"/>
        <v>2.2609708539193889</v>
      </c>
      <c r="AM100" s="11">
        <f t="shared" si="5"/>
        <v>0.55353341943720125</v>
      </c>
    </row>
    <row r="101" spans="1:39" x14ac:dyDescent="0.3">
      <c r="A101" s="18">
        <v>43524</v>
      </c>
      <c r="B101" s="16">
        <v>-0.1</v>
      </c>
      <c r="C101" s="16">
        <v>64.38666666666667</v>
      </c>
      <c r="D101" s="16">
        <v>7400.35</v>
      </c>
      <c r="E101" s="16">
        <v>7110.05</v>
      </c>
      <c r="F101" s="16">
        <v>6084.65</v>
      </c>
      <c r="G101" s="16">
        <v>6786.75</v>
      </c>
      <c r="H101" s="16">
        <v>573.33333333333337</v>
      </c>
      <c r="I101" s="16">
        <v>596.76470588235293</v>
      </c>
      <c r="J101" s="16">
        <v>573.66666666666663</v>
      </c>
      <c r="K101" s="16">
        <v>588.32000000000005</v>
      </c>
      <c r="L101" s="16">
        <v>3921.95</v>
      </c>
      <c r="M101" s="16">
        <v>4028.5</v>
      </c>
      <c r="N101" s="16">
        <v>49066.75</v>
      </c>
      <c r="O101" s="16">
        <v>48053.5</v>
      </c>
      <c r="P101" s="16">
        <v>13495</v>
      </c>
      <c r="Q101" s="16">
        <v>13460.8</v>
      </c>
      <c r="R101" s="16">
        <v>16941.099999999999</v>
      </c>
      <c r="S101" s="16">
        <v>4652.0588235294117</v>
      </c>
      <c r="T101" s="16"/>
      <c r="U101" s="6">
        <f t="shared" si="10"/>
        <v>43524</v>
      </c>
      <c r="V101" s="10">
        <f t="shared" si="10"/>
        <v>-0.1</v>
      </c>
      <c r="W101" s="11">
        <f t="shared" si="9"/>
        <v>7.9967266942152975</v>
      </c>
      <c r="X101" s="11">
        <f t="shared" si="9"/>
        <v>1.311280158074652</v>
      </c>
      <c r="Y101" s="11">
        <f t="shared" si="9"/>
        <v>1.4190483888606167</v>
      </c>
      <c r="Z101" s="11">
        <f t="shared" si="9"/>
        <v>3.0696826140720361</v>
      </c>
      <c r="AA101" s="11">
        <f t="shared" si="9"/>
        <v>2.5692371632599134</v>
      </c>
      <c r="AB101" s="11">
        <f t="shared" si="9"/>
        <v>0.58479532163744352</v>
      </c>
      <c r="AC101" s="11">
        <f t="shared" si="9"/>
        <v>2.0388103168053675</v>
      </c>
      <c r="AD101" s="11">
        <f t="shared" si="9"/>
        <v>0.46701692936368033</v>
      </c>
      <c r="AE101" s="11">
        <f t="shared" si="9"/>
        <v>2.7111273350580234</v>
      </c>
      <c r="AF101" s="11">
        <f t="shared" si="9"/>
        <v>1.7859923525442412</v>
      </c>
      <c r="AG101" s="11">
        <f t="shared" si="9"/>
        <v>0.21144278606965372</v>
      </c>
      <c r="AH101" s="11">
        <f t="shared" si="9"/>
        <v>3.4467309974932476</v>
      </c>
      <c r="AI101" s="11">
        <f t="shared" si="9"/>
        <v>1.4503921547929508</v>
      </c>
      <c r="AJ101" s="11">
        <f t="shared" si="9"/>
        <v>0.14842300556585997</v>
      </c>
      <c r="AK101" s="11">
        <f t="shared" si="9"/>
        <v>0.88664043470114962</v>
      </c>
      <c r="AL101" s="11">
        <f t="shared" si="7"/>
        <v>-5.7452356401563804</v>
      </c>
      <c r="AM101" s="11">
        <f t="shared" si="5"/>
        <v>0.1088621374954073</v>
      </c>
    </row>
    <row r="102" spans="1:39" x14ac:dyDescent="0.3">
      <c r="A102" s="18">
        <v>43496</v>
      </c>
      <c r="B102" s="16">
        <v>-0.6</v>
      </c>
      <c r="C102" s="16">
        <v>59.619090909090907</v>
      </c>
      <c r="D102" s="16">
        <v>7304.5666666666666</v>
      </c>
      <c r="E102" s="16">
        <v>7010.5666666666666</v>
      </c>
      <c r="F102" s="16">
        <v>5903.4333333333334</v>
      </c>
      <c r="G102" s="16">
        <v>6616.75</v>
      </c>
      <c r="H102" s="16">
        <v>570</v>
      </c>
      <c r="I102" s="16">
        <v>584.84090909090912</v>
      </c>
      <c r="J102" s="16">
        <v>571</v>
      </c>
      <c r="K102" s="16">
        <v>572.79090909090905</v>
      </c>
      <c r="L102" s="16">
        <v>3853.1333333333332</v>
      </c>
      <c r="M102" s="16">
        <v>4020</v>
      </c>
      <c r="N102" s="16">
        <v>47431.9</v>
      </c>
      <c r="O102" s="16">
        <v>47366.5</v>
      </c>
      <c r="P102" s="16">
        <v>13475</v>
      </c>
      <c r="Q102" s="16">
        <v>13342.5</v>
      </c>
      <c r="R102" s="16">
        <v>17973.733333333334</v>
      </c>
      <c r="S102" s="16">
        <v>4647</v>
      </c>
      <c r="T102" s="16"/>
      <c r="U102" s="6">
        <f t="shared" si="10"/>
        <v>43496</v>
      </c>
      <c r="V102" s="10">
        <f t="shared" si="10"/>
        <v>-0.6</v>
      </c>
      <c r="W102" s="11">
        <f t="shared" si="9"/>
        <v>3.8298343940977162</v>
      </c>
      <c r="X102" s="11">
        <f t="shared" si="9"/>
        <v>-1.308311040253642</v>
      </c>
      <c r="Y102" s="11">
        <f t="shared" si="9"/>
        <v>-0.7793592459274663</v>
      </c>
      <c r="Z102" s="11">
        <f t="shared" si="9"/>
        <v>-4.5940602593316839</v>
      </c>
      <c r="AA102" s="11">
        <f t="shared" si="9"/>
        <v>-4.9215073463376058</v>
      </c>
      <c r="AB102" s="11">
        <f t="shared" si="9"/>
        <v>0</v>
      </c>
      <c r="AC102" s="11">
        <f t="shared" si="9"/>
        <v>-2.31719485477538</v>
      </c>
      <c r="AD102" s="11">
        <f t="shared" si="9"/>
        <v>0.13152126260411023</v>
      </c>
      <c r="AE102" s="11">
        <f t="shared" si="9"/>
        <v>0.67685680228302658</v>
      </c>
      <c r="AF102" s="11">
        <f t="shared" si="9"/>
        <v>-2.5748215324191648</v>
      </c>
      <c r="AG102" s="11">
        <f t="shared" si="9"/>
        <v>-1.8195139821712019</v>
      </c>
      <c r="AH102" s="11">
        <f t="shared" si="9"/>
        <v>-3.1213831117017605</v>
      </c>
      <c r="AI102" s="11">
        <f t="shared" si="9"/>
        <v>-2.8479130345605626</v>
      </c>
      <c r="AJ102" s="11">
        <f t="shared" si="9"/>
        <v>-1.5974440894568716</v>
      </c>
      <c r="AK102" s="11">
        <f t="shared" si="9"/>
        <v>-2.0726757627578962</v>
      </c>
      <c r="AL102" s="11">
        <f t="shared" si="7"/>
        <v>-3.5895638740684603</v>
      </c>
      <c r="AM102" s="11">
        <f t="shared" si="5"/>
        <v>-2.4783395125266168</v>
      </c>
    </row>
    <row r="103" spans="1:39" x14ac:dyDescent="0.3">
      <c r="A103" s="18">
        <v>43465</v>
      </c>
      <c r="B103" s="16">
        <v>-1</v>
      </c>
      <c r="C103" s="16">
        <v>57.42</v>
      </c>
      <c r="D103" s="16">
        <v>7401.4</v>
      </c>
      <c r="E103" s="16">
        <v>7065.6333333333332</v>
      </c>
      <c r="F103" s="16">
        <v>6187.7</v>
      </c>
      <c r="G103" s="16">
        <v>6959.25</v>
      </c>
      <c r="H103" s="16">
        <v>570</v>
      </c>
      <c r="I103" s="16">
        <v>598.71428571428567</v>
      </c>
      <c r="J103" s="16">
        <v>570.25</v>
      </c>
      <c r="K103" s="16">
        <v>568.94000000000005</v>
      </c>
      <c r="L103" s="16">
        <v>3954.9666666666667</v>
      </c>
      <c r="M103" s="16">
        <v>4094.5</v>
      </c>
      <c r="N103" s="16">
        <v>48960.133333333331</v>
      </c>
      <c r="O103" s="16">
        <v>48755</v>
      </c>
      <c r="P103" s="16">
        <v>13693.75</v>
      </c>
      <c r="Q103" s="16">
        <v>13624.9</v>
      </c>
      <c r="R103" s="16">
        <v>18642.933333333334</v>
      </c>
      <c r="S103" s="16">
        <v>4765.0952380952385</v>
      </c>
      <c r="T103" s="16"/>
      <c r="U103" s="6">
        <f t="shared" si="10"/>
        <v>43465</v>
      </c>
      <c r="V103" s="10">
        <f t="shared" si="10"/>
        <v>-1</v>
      </c>
      <c r="W103" s="11">
        <f t="shared" si="9"/>
        <v>-10.75073830371484</v>
      </c>
      <c r="X103" s="11">
        <f t="shared" si="9"/>
        <v>-9.8606758358638018</v>
      </c>
      <c r="Y103" s="11">
        <f t="shared" si="9"/>
        <v>-8.6934796748667935</v>
      </c>
      <c r="Z103" s="11">
        <f t="shared" si="9"/>
        <v>-13.775100215061769</v>
      </c>
      <c r="AA103" s="11">
        <f t="shared" si="9"/>
        <v>-10.847425057647968</v>
      </c>
      <c r="AB103" s="11">
        <f t="shared" si="9"/>
        <v>0</v>
      </c>
      <c r="AC103" s="11">
        <f t="shared" si="9"/>
        <v>-5.4061956571921002</v>
      </c>
      <c r="AD103" s="11">
        <f t="shared" si="9"/>
        <v>-8.7604029785367743E-2</v>
      </c>
      <c r="AE103" s="11">
        <f t="shared" si="9"/>
        <v>-7.4182668126275786</v>
      </c>
      <c r="AF103" s="11">
        <f t="shared" si="9"/>
        <v>-9.4317010801114378</v>
      </c>
      <c r="AG103" s="11">
        <f t="shared" si="9"/>
        <v>-5.7088246131171587</v>
      </c>
      <c r="AH103" s="11">
        <f t="shared" si="9"/>
        <v>-0.93259887321930535</v>
      </c>
      <c r="AI103" s="11">
        <f t="shared" si="9"/>
        <v>-1.2456957666599209</v>
      </c>
      <c r="AJ103" s="11">
        <f t="shared" si="9"/>
        <v>-1.3191081517352643</v>
      </c>
      <c r="AK103" s="11">
        <f t="shared" si="9"/>
        <v>-1.0688275571626775</v>
      </c>
      <c r="AL103" s="11">
        <f t="shared" si="7"/>
        <v>-1.6625519994420301E-2</v>
      </c>
      <c r="AM103" s="11">
        <f t="shared" si="5"/>
        <v>-5.3768016336502171</v>
      </c>
    </row>
    <row r="104" spans="1:39" x14ac:dyDescent="0.3">
      <c r="A104" s="18">
        <v>43434</v>
      </c>
      <c r="B104" s="16">
        <v>-0.2</v>
      </c>
      <c r="C104" s="16">
        <v>64.336666666666673</v>
      </c>
      <c r="D104" s="16">
        <v>8211.0666666666675</v>
      </c>
      <c r="E104" s="16">
        <v>7738.3666666666668</v>
      </c>
      <c r="F104" s="16">
        <v>7176.2333333333336</v>
      </c>
      <c r="G104" s="16">
        <v>7806</v>
      </c>
      <c r="H104" s="16">
        <v>570</v>
      </c>
      <c r="I104" s="16">
        <v>632.93181818181813</v>
      </c>
      <c r="J104" s="16">
        <v>570.75</v>
      </c>
      <c r="K104" s="16">
        <v>614.5272727272727</v>
      </c>
      <c r="L104" s="16">
        <v>4366.833333333333</v>
      </c>
      <c r="M104" s="16">
        <v>4342.3999999999996</v>
      </c>
      <c r="N104" s="16">
        <v>49421.033333333333</v>
      </c>
      <c r="O104" s="16">
        <v>49370</v>
      </c>
      <c r="P104" s="16">
        <v>13876.8</v>
      </c>
      <c r="Q104" s="16">
        <v>13772.1</v>
      </c>
      <c r="R104" s="16">
        <v>18646.033333333333</v>
      </c>
      <c r="S104" s="16">
        <v>5035.863636363636</v>
      </c>
      <c r="T104" s="16"/>
      <c r="U104" s="6">
        <f t="shared" si="10"/>
        <v>43434</v>
      </c>
      <c r="V104" s="10">
        <f t="shared" si="10"/>
        <v>-0.2</v>
      </c>
      <c r="W104" s="11">
        <f t="shared" si="9"/>
        <v>-19.989719418898432</v>
      </c>
      <c r="X104" s="11">
        <f t="shared" si="9"/>
        <v>-13.332348201783077</v>
      </c>
      <c r="Y104" s="11">
        <f t="shared" si="9"/>
        <v>-12.518653060609267</v>
      </c>
      <c r="Z104" s="11">
        <f t="shared" si="9"/>
        <v>-10.926904347178493</v>
      </c>
      <c r="AA104" s="11">
        <f t="shared" si="9"/>
        <v>-6.2370499384402933</v>
      </c>
      <c r="AB104" s="11">
        <f t="shared" si="9"/>
        <v>0</v>
      </c>
      <c r="AC104" s="11">
        <f t="shared" si="9"/>
        <v>-3.4060559814089117</v>
      </c>
      <c r="AD104" s="11">
        <f t="shared" si="9"/>
        <v>0</v>
      </c>
      <c r="AE104" s="11">
        <f t="shared" si="9"/>
        <v>-5.4815781501246761</v>
      </c>
      <c r="AF104" s="11">
        <f t="shared" si="9"/>
        <v>-4.6230570419715491</v>
      </c>
      <c r="AG104" s="11">
        <f t="shared" si="9"/>
        <v>-1.7111815301041275</v>
      </c>
      <c r="AH104" s="11">
        <f t="shared" si="9"/>
        <v>-1.7342944516098271</v>
      </c>
      <c r="AI104" s="11">
        <f t="shared" si="9"/>
        <v>-1.2980002698960931</v>
      </c>
      <c r="AJ104" s="11">
        <f t="shared" si="9"/>
        <v>-2.8796388641016364</v>
      </c>
      <c r="AK104" s="11">
        <f t="shared" si="9"/>
        <v>-3.260225668306461</v>
      </c>
      <c r="AL104" s="11">
        <f t="shared" si="7"/>
        <v>0.59759953098416929</v>
      </c>
      <c r="AM104" s="11">
        <f t="shared" si="5"/>
        <v>-10.116665224352047</v>
      </c>
    </row>
    <row r="105" spans="1:39" x14ac:dyDescent="0.3">
      <c r="A105" s="18">
        <v>43404</v>
      </c>
      <c r="B105" s="16">
        <v>0.4</v>
      </c>
      <c r="C105" s="16">
        <v>80.410499999999999</v>
      </c>
      <c r="D105" s="16">
        <v>9474.2000000000007</v>
      </c>
      <c r="E105" s="16">
        <v>8845.7333333333336</v>
      </c>
      <c r="F105" s="16">
        <v>8056.5666666666666</v>
      </c>
      <c r="G105" s="16">
        <v>8325.25</v>
      </c>
      <c r="H105" s="16">
        <v>570</v>
      </c>
      <c r="I105" s="16">
        <v>655.25</v>
      </c>
      <c r="J105" s="16">
        <v>570.75</v>
      </c>
      <c r="K105" s="16">
        <v>650.16666666666663</v>
      </c>
      <c r="L105" s="16">
        <v>4578.5</v>
      </c>
      <c r="M105" s="16">
        <v>4418</v>
      </c>
      <c r="N105" s="16">
        <v>50293.26666666667</v>
      </c>
      <c r="O105" s="16">
        <v>50019.25</v>
      </c>
      <c r="P105" s="16">
        <v>14288.25</v>
      </c>
      <c r="Q105" s="16">
        <v>14236.233333333334</v>
      </c>
      <c r="R105" s="16">
        <v>18535.266666666666</v>
      </c>
      <c r="S105" s="16">
        <v>5602.666666666667</v>
      </c>
      <c r="T105" s="16"/>
      <c r="U105" s="6">
        <f t="shared" si="10"/>
        <v>43404</v>
      </c>
      <c r="V105" s="10">
        <f t="shared" si="10"/>
        <v>0.4</v>
      </c>
      <c r="W105" s="11">
        <f t="shared" si="9"/>
        <v>2.0742226425393397</v>
      </c>
      <c r="X105" s="11">
        <f t="shared" si="9"/>
        <v>0.97950395958348224</v>
      </c>
      <c r="Y105" s="11">
        <f t="shared" si="9"/>
        <v>1.2684698986445255</v>
      </c>
      <c r="Z105" s="11">
        <f t="shared" si="9"/>
        <v>3.5109358070055947</v>
      </c>
      <c r="AA105" s="11">
        <f t="shared" si="9"/>
        <v>3.4545962906583014</v>
      </c>
      <c r="AB105" s="11">
        <f t="shared" si="9"/>
        <v>0</v>
      </c>
      <c r="AC105" s="11">
        <f t="shared" si="9"/>
        <v>4.1496366939146441</v>
      </c>
      <c r="AD105" s="11">
        <f t="shared" si="9"/>
        <v>0.35164835164836461</v>
      </c>
      <c r="AE105" s="11">
        <f t="shared" si="9"/>
        <v>3.5644422088084013</v>
      </c>
      <c r="AF105" s="11">
        <f t="shared" si="9"/>
        <v>1.2039404366310151</v>
      </c>
      <c r="AG105" s="11">
        <f t="shared" si="9"/>
        <v>0.75831005188437928</v>
      </c>
      <c r="AH105" s="11">
        <f t="shared" si="9"/>
        <v>2.5123996140832503</v>
      </c>
      <c r="AI105" s="11">
        <f t="shared" si="9"/>
        <v>1.9038499737698658</v>
      </c>
      <c r="AJ105" s="11">
        <f t="shared" si="9"/>
        <v>-1.9371332486874167</v>
      </c>
      <c r="AK105" s="11">
        <f t="shared" si="9"/>
        <v>-2.3633765788420931</v>
      </c>
      <c r="AL105" s="11">
        <f t="shared" si="7"/>
        <v>-2.1236598412667718</v>
      </c>
      <c r="AM105" s="11">
        <f t="shared" si="5"/>
        <v>-2.0472047621029787</v>
      </c>
    </row>
    <row r="106" spans="1:39" x14ac:dyDescent="0.3">
      <c r="A106" s="18">
        <v>43373</v>
      </c>
      <c r="B106" s="16">
        <v>0.6</v>
      </c>
      <c r="C106" s="16">
        <v>78.776499999999999</v>
      </c>
      <c r="D106" s="16">
        <v>9382.2999999999993</v>
      </c>
      <c r="E106" s="16">
        <v>8734.9333333333325</v>
      </c>
      <c r="F106" s="16">
        <v>7783.3</v>
      </c>
      <c r="G106" s="16">
        <v>8047.25</v>
      </c>
      <c r="H106" s="16">
        <v>570</v>
      </c>
      <c r="I106" s="16">
        <v>629.14285714285711</v>
      </c>
      <c r="J106" s="16">
        <v>568.75</v>
      </c>
      <c r="K106" s="16">
        <v>627.78947368421052</v>
      </c>
      <c r="L106" s="16">
        <v>4524.0333333333338</v>
      </c>
      <c r="M106" s="16">
        <v>4384.75</v>
      </c>
      <c r="N106" s="16">
        <v>49060.666666666664</v>
      </c>
      <c r="O106" s="16">
        <v>49084.75</v>
      </c>
      <c r="P106" s="16">
        <v>14570.5</v>
      </c>
      <c r="Q106" s="16">
        <v>14580.833333333334</v>
      </c>
      <c r="R106" s="16">
        <v>18937.433333333334</v>
      </c>
      <c r="S106" s="16">
        <v>5719.7619047619046</v>
      </c>
      <c r="T106" s="16"/>
      <c r="U106" s="6">
        <f t="shared" si="10"/>
        <v>43373</v>
      </c>
      <c r="V106" s="10">
        <f t="shared" si="10"/>
        <v>0.6</v>
      </c>
      <c r="W106" s="11">
        <f t="shared" si="9"/>
        <v>8.5696369136627766</v>
      </c>
      <c r="X106" s="11">
        <f t="shared" si="9"/>
        <v>7.4403478167930643</v>
      </c>
      <c r="Y106" s="11">
        <f t="shared" si="9"/>
        <v>7.0728697627667145</v>
      </c>
      <c r="Z106" s="11">
        <f t="shared" si="9"/>
        <v>7.8587067985920669</v>
      </c>
      <c r="AA106" s="11">
        <f t="shared" si="9"/>
        <v>4.7137280416395697</v>
      </c>
      <c r="AB106" s="11">
        <f t="shared" si="9"/>
        <v>0.35211267605635044</v>
      </c>
      <c r="AC106" s="11">
        <f t="shared" si="9"/>
        <v>2.4372484375315935</v>
      </c>
      <c r="AD106" s="11">
        <f t="shared" si="9"/>
        <v>0.20260747004931545</v>
      </c>
      <c r="AE106" s="11">
        <f t="shared" si="9"/>
        <v>3.1383155097704361</v>
      </c>
      <c r="AF106" s="11">
        <f t="shared" si="9"/>
        <v>2.2180213291558744</v>
      </c>
      <c r="AG106" s="11">
        <f t="shared" si="9"/>
        <v>2.3708909226746471</v>
      </c>
      <c r="AH106" s="11">
        <f t="shared" si="9"/>
        <v>0.17771467503942517</v>
      </c>
      <c r="AI106" s="11">
        <f t="shared" si="9"/>
        <v>0.5596005867457734</v>
      </c>
      <c r="AJ106" s="11">
        <f t="shared" si="9"/>
        <v>0.22493086987027766</v>
      </c>
      <c r="AK106" s="11">
        <f t="shared" si="9"/>
        <v>0.39199755804798997</v>
      </c>
      <c r="AL106" s="11">
        <f t="shared" si="7"/>
        <v>4.3168268109648551</v>
      </c>
      <c r="AM106" s="11">
        <f t="shared" si="5"/>
        <v>3.0022892338896128</v>
      </c>
    </row>
    <row r="107" spans="1:39" x14ac:dyDescent="0.3">
      <c r="A107" s="18">
        <v>43343</v>
      </c>
      <c r="B107" s="16">
        <v>0.4</v>
      </c>
      <c r="C107" s="16">
        <v>72.558499999999995</v>
      </c>
      <c r="D107" s="16">
        <v>8732.5666666666675</v>
      </c>
      <c r="E107" s="16">
        <v>8157.9333333333334</v>
      </c>
      <c r="F107" s="16">
        <v>7216.2</v>
      </c>
      <c r="G107" s="16">
        <v>7685</v>
      </c>
      <c r="H107" s="16">
        <v>568</v>
      </c>
      <c r="I107" s="16">
        <v>614.17391304347825</v>
      </c>
      <c r="J107" s="16">
        <v>567.6</v>
      </c>
      <c r="K107" s="16">
        <v>608.68695652173915</v>
      </c>
      <c r="L107" s="16">
        <v>4425.8666666666668</v>
      </c>
      <c r="M107" s="16">
        <v>4283.2</v>
      </c>
      <c r="N107" s="16">
        <v>48973.633333333331</v>
      </c>
      <c r="O107" s="16">
        <v>48811.6</v>
      </c>
      <c r="P107" s="16">
        <v>14537.8</v>
      </c>
      <c r="Q107" s="16">
        <v>14523.9</v>
      </c>
      <c r="R107" s="16">
        <v>18153.766666666666</v>
      </c>
      <c r="S107" s="16">
        <v>5553.04347826087</v>
      </c>
      <c r="T107" s="16"/>
      <c r="U107" s="6">
        <f t="shared" si="10"/>
        <v>43343</v>
      </c>
      <c r="V107" s="10">
        <f t="shared" si="10"/>
        <v>0.4</v>
      </c>
      <c r="W107" s="11">
        <f t="shared" si="9"/>
        <v>-2.384484614255669</v>
      </c>
      <c r="X107" s="11">
        <f t="shared" si="9"/>
        <v>6.0287921774640836</v>
      </c>
      <c r="Y107" s="11">
        <f t="shared" si="9"/>
        <v>5.7389125315936269</v>
      </c>
      <c r="Z107" s="11">
        <f t="shared" si="9"/>
        <v>6.6980127750177303</v>
      </c>
      <c r="AA107" s="11">
        <f t="shared" si="9"/>
        <v>2.4769143581024622</v>
      </c>
      <c r="AB107" s="11">
        <f t="shared" si="9"/>
        <v>0.53097345132744067</v>
      </c>
      <c r="AC107" s="11">
        <f t="shared" si="9"/>
        <v>-6.2850181234809099</v>
      </c>
      <c r="AD107" s="11">
        <f t="shared" si="9"/>
        <v>-0.28985507246376585</v>
      </c>
      <c r="AE107" s="11">
        <f t="shared" si="9"/>
        <v>-1.7569802981654448</v>
      </c>
      <c r="AF107" s="11">
        <f t="shared" si="9"/>
        <v>7.4169956637111056</v>
      </c>
      <c r="AG107" s="11">
        <f t="shared" si="9"/>
        <v>4.1317692821977658</v>
      </c>
      <c r="AH107" s="11">
        <f t="shared" si="9"/>
        <v>-0.95598595109849782</v>
      </c>
      <c r="AI107" s="11">
        <f t="shared" si="9"/>
        <v>-1.0538905162016192</v>
      </c>
      <c r="AJ107" s="11">
        <f t="shared" si="9"/>
        <v>3.4019701980867012</v>
      </c>
      <c r="AK107" s="11">
        <f t="shared" si="9"/>
        <v>3.4176085522099839</v>
      </c>
      <c r="AL107" s="11">
        <f t="shared" si="7"/>
        <v>-8.4162236971989159</v>
      </c>
      <c r="AM107" s="11">
        <f t="shared" si="5"/>
        <v>7.8051539169262156</v>
      </c>
    </row>
    <row r="108" spans="1:39" x14ac:dyDescent="0.3">
      <c r="A108" s="18">
        <v>43312</v>
      </c>
      <c r="B108" s="16">
        <v>0.1</v>
      </c>
      <c r="C108" s="16">
        <v>74.330909090909088</v>
      </c>
      <c r="D108" s="16">
        <v>8236.0333333333328</v>
      </c>
      <c r="E108" s="16">
        <v>7715.166666666667</v>
      </c>
      <c r="F108" s="16">
        <v>6763.2</v>
      </c>
      <c r="G108" s="16">
        <v>7499.25</v>
      </c>
      <c r="H108" s="16">
        <v>565</v>
      </c>
      <c r="I108" s="16">
        <v>655.36363636363637</v>
      </c>
      <c r="J108" s="16">
        <v>569.25</v>
      </c>
      <c r="K108" s="16">
        <v>619.57272727272732</v>
      </c>
      <c r="L108" s="16">
        <v>4120.2666666666664</v>
      </c>
      <c r="M108" s="16">
        <v>4113.25</v>
      </c>
      <c r="N108" s="16">
        <v>49446.333333333336</v>
      </c>
      <c r="O108" s="16">
        <v>49331.5</v>
      </c>
      <c r="P108" s="16">
        <v>14059.5</v>
      </c>
      <c r="Q108" s="16">
        <v>14043.933333333332</v>
      </c>
      <c r="R108" s="16">
        <v>19822.033333333333</v>
      </c>
      <c r="S108" s="16">
        <v>5151</v>
      </c>
      <c r="T108" s="16"/>
      <c r="U108" s="6">
        <f t="shared" si="10"/>
        <v>43312</v>
      </c>
      <c r="V108" s="10">
        <f t="shared" si="10"/>
        <v>0.1</v>
      </c>
      <c r="W108" s="11">
        <f t="shared" si="9"/>
        <v>-0.19762340419102031</v>
      </c>
      <c r="X108" s="11">
        <f t="shared" si="9"/>
        <v>1.6564152146633546</v>
      </c>
      <c r="Y108" s="11">
        <f t="shared" si="9"/>
        <v>1.3282491539744541</v>
      </c>
      <c r="Z108" s="11">
        <f t="shared" si="9"/>
        <v>1.3947677469328568</v>
      </c>
      <c r="AA108" s="11">
        <f t="shared" si="9"/>
        <v>0.86415601882985982</v>
      </c>
      <c r="AB108" s="11">
        <f t="shared" si="9"/>
        <v>0</v>
      </c>
      <c r="AC108" s="11">
        <f t="shared" si="9"/>
        <v>-4.5911142286160498</v>
      </c>
      <c r="AD108" s="11">
        <f t="shared" si="9"/>
        <v>-0.13157894736841058</v>
      </c>
      <c r="AE108" s="11">
        <f t="shared" si="9"/>
        <v>-3.2960203417054572</v>
      </c>
      <c r="AF108" s="11">
        <f t="shared" si="9"/>
        <v>0.57607811228639605</v>
      </c>
      <c r="AG108" s="11">
        <f t="shared" si="9"/>
        <v>0.80506813057543525</v>
      </c>
      <c r="AH108" s="11">
        <f t="shared" si="9"/>
        <v>-5.4530876142327287</v>
      </c>
      <c r="AI108" s="11">
        <f t="shared" si="9"/>
        <v>-5.1174983939898624</v>
      </c>
      <c r="AJ108" s="11">
        <f t="shared" si="9"/>
        <v>-2.7105015500442846</v>
      </c>
      <c r="AK108" s="11">
        <f t="shared" si="9"/>
        <v>-2.5435216069801214</v>
      </c>
      <c r="AL108" s="11">
        <f t="shared" si="7"/>
        <v>-3.3918240761349097</v>
      </c>
      <c r="AM108" s="11">
        <f t="shared" si="7"/>
        <v>0.46615045542313283</v>
      </c>
    </row>
    <row r="109" spans="1:39" x14ac:dyDescent="0.3">
      <c r="A109" s="18">
        <v>43281</v>
      </c>
      <c r="B109" s="16">
        <v>0.3</v>
      </c>
      <c r="C109" s="16">
        <v>74.478095238095236</v>
      </c>
      <c r="D109" s="16">
        <v>8101.833333333333</v>
      </c>
      <c r="E109" s="16">
        <v>7614.0333333333338</v>
      </c>
      <c r="F109" s="16">
        <v>6670.166666666667</v>
      </c>
      <c r="G109" s="16">
        <v>7435</v>
      </c>
      <c r="H109" s="16">
        <v>565</v>
      </c>
      <c r="I109" s="16">
        <v>686.9</v>
      </c>
      <c r="J109" s="16">
        <v>570</v>
      </c>
      <c r="K109" s="16">
        <v>640.69000000000005</v>
      </c>
      <c r="L109" s="16">
        <v>4096.666666666667</v>
      </c>
      <c r="M109" s="16">
        <v>4080.4</v>
      </c>
      <c r="N109" s="16">
        <v>52298.2</v>
      </c>
      <c r="O109" s="16">
        <v>51992.2</v>
      </c>
      <c r="P109" s="16">
        <v>14451.2</v>
      </c>
      <c r="Q109" s="16">
        <v>14410.466666666667</v>
      </c>
      <c r="R109" s="16">
        <v>20517.966666666667</v>
      </c>
      <c r="S109" s="16">
        <v>5127.1000000000004</v>
      </c>
      <c r="T109" s="16"/>
      <c r="U109" s="6">
        <f t="shared" si="10"/>
        <v>43281</v>
      </c>
      <c r="V109" s="10">
        <f t="shared" si="10"/>
        <v>0.3</v>
      </c>
      <c r="W109" s="11">
        <f t="shared" si="9"/>
        <v>-3.3367139896751041</v>
      </c>
      <c r="X109" s="11">
        <f t="shared" si="9"/>
        <v>-1.3575330744430403E-2</v>
      </c>
      <c r="Y109" s="11">
        <f t="shared" si="9"/>
        <v>0.17761911444810607</v>
      </c>
      <c r="Z109" s="11">
        <f t="shared" si="9"/>
        <v>0.25250374497120731</v>
      </c>
      <c r="AA109" s="11">
        <f t="shared" si="9"/>
        <v>2.2907064731375186</v>
      </c>
      <c r="AB109" s="11">
        <f t="shared" si="9"/>
        <v>-0.87719298245613686</v>
      </c>
      <c r="AC109" s="11">
        <f t="shared" si="9"/>
        <v>9.4304645352836616</v>
      </c>
      <c r="AD109" s="11">
        <f t="shared" si="9"/>
        <v>-0.21881838074398274</v>
      </c>
      <c r="AE109" s="11">
        <f t="shared" si="9"/>
        <v>4.4706492736436445</v>
      </c>
      <c r="AF109" s="11">
        <f t="shared" si="9"/>
        <v>0.78396641081153007</v>
      </c>
      <c r="AG109" s="11">
        <f t="shared" si="9"/>
        <v>0.9750061865874784</v>
      </c>
      <c r="AH109" s="11">
        <f t="shared" si="9"/>
        <v>2.4024613986869383</v>
      </c>
      <c r="AI109" s="11">
        <f t="shared" si="9"/>
        <v>1.9070252894740634</v>
      </c>
      <c r="AJ109" s="11">
        <f t="shared" si="9"/>
        <v>-0.82047938506939033</v>
      </c>
      <c r="AK109" s="11">
        <f t="shared" si="9"/>
        <v>-1.1702363561962699</v>
      </c>
      <c r="AL109" s="11">
        <f t="shared" si="7"/>
        <v>5.3866185451575888</v>
      </c>
      <c r="AM109" s="11">
        <f t="shared" si="7"/>
        <v>-1.6220694948367367</v>
      </c>
    </row>
    <row r="110" spans="1:39" x14ac:dyDescent="0.3">
      <c r="A110" s="18">
        <v>43251</v>
      </c>
      <c r="B110" s="16">
        <v>0.4</v>
      </c>
      <c r="C110" s="16">
        <v>77.049000000000007</v>
      </c>
      <c r="D110" s="16">
        <v>8102.9333333333334</v>
      </c>
      <c r="E110" s="16">
        <v>7600.5333333333338</v>
      </c>
      <c r="F110" s="16">
        <v>6653.3666666666668</v>
      </c>
      <c r="G110" s="16">
        <v>7268.5</v>
      </c>
      <c r="H110" s="16">
        <v>570</v>
      </c>
      <c r="I110" s="16">
        <v>627.7045454545455</v>
      </c>
      <c r="J110" s="16">
        <v>571.25</v>
      </c>
      <c r="K110" s="16">
        <v>613.27272727272725</v>
      </c>
      <c r="L110" s="16">
        <v>4064.8</v>
      </c>
      <c r="M110" s="16">
        <v>4041</v>
      </c>
      <c r="N110" s="16">
        <v>51071.23333333333</v>
      </c>
      <c r="O110" s="16">
        <v>51019.25</v>
      </c>
      <c r="P110" s="16">
        <v>14570.75</v>
      </c>
      <c r="Q110" s="16">
        <v>14581.1</v>
      </c>
      <c r="R110" s="16">
        <v>19469.233333333334</v>
      </c>
      <c r="S110" s="16">
        <v>5211.636363636364</v>
      </c>
      <c r="T110" s="16"/>
      <c r="U110" s="6">
        <f t="shared" si="10"/>
        <v>43251</v>
      </c>
      <c r="V110" s="10">
        <f t="shared" si="10"/>
        <v>0.4</v>
      </c>
      <c r="W110" s="11">
        <f t="shared" ref="W110:AK126" si="11">C110/C111*100-100</f>
        <v>7.3031125966158186</v>
      </c>
      <c r="X110" s="11">
        <f t="shared" si="11"/>
        <v>3.474285519695556</v>
      </c>
      <c r="Y110" s="11">
        <f t="shared" si="11"/>
        <v>3.6134942562163701</v>
      </c>
      <c r="Z110" s="11">
        <f t="shared" si="11"/>
        <v>7.0108940404452085</v>
      </c>
      <c r="AA110" s="11">
        <f t="shared" si="11"/>
        <v>4.2564635851830559</v>
      </c>
      <c r="AB110" s="11">
        <f t="shared" si="11"/>
        <v>0</v>
      </c>
      <c r="AC110" s="11">
        <f t="shared" si="11"/>
        <v>8.5149183947697225</v>
      </c>
      <c r="AD110" s="11">
        <f t="shared" si="11"/>
        <v>0.13146362839613346</v>
      </c>
      <c r="AE110" s="11">
        <f t="shared" si="11"/>
        <v>6.0312082500152684</v>
      </c>
      <c r="AF110" s="11">
        <f t="shared" si="11"/>
        <v>5.3648420961679619</v>
      </c>
      <c r="AG110" s="11">
        <f t="shared" si="11"/>
        <v>2.916083025595313</v>
      </c>
      <c r="AH110" s="11">
        <f t="shared" si="11"/>
        <v>-0.1465082101297952</v>
      </c>
      <c r="AI110" s="11">
        <f t="shared" si="11"/>
        <v>-0.2970417959303262</v>
      </c>
      <c r="AJ110" s="11">
        <f t="shared" si="11"/>
        <v>1.2719153446508358</v>
      </c>
      <c r="AK110" s="11">
        <f t="shared" si="11"/>
        <v>1.4316222965781549</v>
      </c>
      <c r="AL110" s="11">
        <f t="shared" si="7"/>
        <v>5.0392406520206663</v>
      </c>
      <c r="AM110" s="11">
        <f t="shared" si="7"/>
        <v>2.3866951590103298</v>
      </c>
    </row>
    <row r="111" spans="1:39" x14ac:dyDescent="0.3">
      <c r="A111" s="18">
        <v>43220</v>
      </c>
      <c r="B111" s="16">
        <v>-0.2</v>
      </c>
      <c r="C111" s="16">
        <v>71.805000000000007</v>
      </c>
      <c r="D111" s="16">
        <v>7830.8666666666668</v>
      </c>
      <c r="E111" s="16">
        <v>7335.4666666666662</v>
      </c>
      <c r="F111" s="16">
        <v>6217.4666666666662</v>
      </c>
      <c r="G111" s="16">
        <v>6971.75</v>
      </c>
      <c r="H111" s="16">
        <v>570</v>
      </c>
      <c r="I111" s="16">
        <v>578.45000000000005</v>
      </c>
      <c r="J111" s="16">
        <v>570.5</v>
      </c>
      <c r="K111" s="16">
        <v>578.38888888888891</v>
      </c>
      <c r="L111" s="16">
        <v>3857.8333333333335</v>
      </c>
      <c r="M111" s="16">
        <v>3926.5</v>
      </c>
      <c r="N111" s="16">
        <v>51146.166666666664</v>
      </c>
      <c r="O111" s="16">
        <v>51171.25</v>
      </c>
      <c r="P111" s="16">
        <v>14387.75</v>
      </c>
      <c r="Q111" s="16">
        <v>14375.3</v>
      </c>
      <c r="R111" s="16">
        <v>18535.2</v>
      </c>
      <c r="S111" s="16">
        <v>5090.1499999999996</v>
      </c>
      <c r="T111" s="16"/>
      <c r="U111" s="6">
        <f t="shared" si="10"/>
        <v>43220</v>
      </c>
      <c r="V111" s="10">
        <f t="shared" si="10"/>
        <v>-0.2</v>
      </c>
      <c r="W111" s="11">
        <f t="shared" si="11"/>
        <v>8.8119412032126263</v>
      </c>
      <c r="X111" s="11">
        <f t="shared" si="11"/>
        <v>0.16543161449318688</v>
      </c>
      <c r="Y111" s="11">
        <f t="shared" si="11"/>
        <v>-0.5045664164933612</v>
      </c>
      <c r="Z111" s="11">
        <f t="shared" si="11"/>
        <v>3.0758518551266008</v>
      </c>
      <c r="AA111" s="11">
        <f t="shared" si="11"/>
        <v>3.0866479373059263</v>
      </c>
      <c r="AB111" s="11">
        <f t="shared" si="11"/>
        <v>0</v>
      </c>
      <c r="AC111" s="11">
        <f t="shared" si="11"/>
        <v>-9.3338557993730404</v>
      </c>
      <c r="AD111" s="11">
        <f t="shared" si="11"/>
        <v>-0.26223776223775985</v>
      </c>
      <c r="AE111" s="11">
        <f t="shared" si="11"/>
        <v>-3.9743151144382693</v>
      </c>
      <c r="AF111" s="11">
        <f t="shared" si="11"/>
        <v>-2.4831061155019256</v>
      </c>
      <c r="AG111" s="11">
        <f t="shared" si="11"/>
        <v>-2.233454509237589</v>
      </c>
      <c r="AH111" s="11">
        <f t="shared" si="11"/>
        <v>0.33683530447268595</v>
      </c>
      <c r="AI111" s="11">
        <f t="shared" si="11"/>
        <v>-0.14820321890755395</v>
      </c>
      <c r="AJ111" s="11">
        <f t="shared" si="11"/>
        <v>3.564127665087895</v>
      </c>
      <c r="AK111" s="11">
        <f t="shared" si="11"/>
        <v>3.9453831135963782</v>
      </c>
      <c r="AL111" s="11">
        <f t="shared" si="7"/>
        <v>-0.59476244362090824</v>
      </c>
      <c r="AM111" s="11">
        <f t="shared" si="7"/>
        <v>-0.15309170344612255</v>
      </c>
    </row>
    <row r="112" spans="1:39" x14ac:dyDescent="0.3">
      <c r="A112" s="18">
        <v>43190</v>
      </c>
      <c r="B112" s="16">
        <v>-0.2</v>
      </c>
      <c r="C112" s="16">
        <v>65.989999999999995</v>
      </c>
      <c r="D112" s="16">
        <v>7817.9333333333334</v>
      </c>
      <c r="E112" s="16">
        <v>7372.666666666667</v>
      </c>
      <c r="F112" s="16">
        <v>6031.9333333333334</v>
      </c>
      <c r="G112" s="16">
        <v>6763</v>
      </c>
      <c r="H112" s="16">
        <v>570</v>
      </c>
      <c r="I112" s="16">
        <v>638</v>
      </c>
      <c r="J112" s="16">
        <v>572</v>
      </c>
      <c r="K112" s="16">
        <v>602.32727272727277</v>
      </c>
      <c r="L112" s="16">
        <v>3956.0666666666666</v>
      </c>
      <c r="M112" s="16">
        <v>4016.2</v>
      </c>
      <c r="N112" s="16">
        <v>50974.466666666667</v>
      </c>
      <c r="O112" s="16">
        <v>51247.199999999997</v>
      </c>
      <c r="P112" s="16">
        <v>13892.6</v>
      </c>
      <c r="Q112" s="16">
        <v>13829.666666666666</v>
      </c>
      <c r="R112" s="16">
        <v>18646.099999999999</v>
      </c>
      <c r="S112" s="16">
        <v>5097.954545454545</v>
      </c>
      <c r="T112" s="16"/>
      <c r="U112" s="6">
        <f t="shared" si="10"/>
        <v>43190</v>
      </c>
      <c r="V112" s="10">
        <f t="shared" si="10"/>
        <v>-0.2</v>
      </c>
      <c r="W112" s="11">
        <f t="shared" si="11"/>
        <v>1.2271820831415852</v>
      </c>
      <c r="X112" s="11">
        <f t="shared" si="11"/>
        <v>-1.7588392247536007</v>
      </c>
      <c r="Y112" s="11">
        <f t="shared" si="11"/>
        <v>-0.76496848150391372</v>
      </c>
      <c r="Z112" s="11">
        <f t="shared" si="11"/>
        <v>-1.2291905463675477</v>
      </c>
      <c r="AA112" s="11">
        <f t="shared" si="11"/>
        <v>-0.83214194068696656</v>
      </c>
      <c r="AB112" s="11">
        <f t="shared" si="11"/>
        <v>-0.86956521739129755</v>
      </c>
      <c r="AC112" s="11">
        <f t="shared" si="11"/>
        <v>-12.553414496492792</v>
      </c>
      <c r="AD112" s="11">
        <f t="shared" si="11"/>
        <v>-0.52173913043478137</v>
      </c>
      <c r="AE112" s="11">
        <f t="shared" si="11"/>
        <v>-7.1876698486934174</v>
      </c>
      <c r="AF112" s="11">
        <f t="shared" si="11"/>
        <v>-3.5963918300374758</v>
      </c>
      <c r="AG112" s="11">
        <f t="shared" si="11"/>
        <v>-1.4610807826780388</v>
      </c>
      <c r="AH112" s="11">
        <f t="shared" si="11"/>
        <v>-3.0295305673394495</v>
      </c>
      <c r="AI112" s="11">
        <f t="shared" si="11"/>
        <v>-1.5106686589824818</v>
      </c>
      <c r="AJ112" s="11">
        <f t="shared" si="11"/>
        <v>-1.3974945881684846</v>
      </c>
      <c r="AK112" s="11">
        <f t="shared" si="11"/>
        <v>-1.4384301987195585</v>
      </c>
      <c r="AL112" s="11">
        <f t="shared" si="7"/>
        <v>-3.5789266839726679</v>
      </c>
      <c r="AM112" s="11">
        <f t="shared" si="7"/>
        <v>-3.1099676090564685</v>
      </c>
    </row>
    <row r="113" spans="1:39" x14ac:dyDescent="0.3">
      <c r="A113" s="18">
        <v>43159</v>
      </c>
      <c r="B113" s="16">
        <v>-0.1</v>
      </c>
      <c r="C113" s="16">
        <v>65.19</v>
      </c>
      <c r="D113" s="16">
        <v>7957.9</v>
      </c>
      <c r="E113" s="16">
        <v>7429.5</v>
      </c>
      <c r="F113" s="16">
        <v>6107</v>
      </c>
      <c r="G113" s="16">
        <v>6819.75</v>
      </c>
      <c r="H113" s="16">
        <v>575</v>
      </c>
      <c r="I113" s="16">
        <v>729.58823529411768</v>
      </c>
      <c r="J113" s="16">
        <v>575</v>
      </c>
      <c r="K113" s="16">
        <v>648.97333333333336</v>
      </c>
      <c r="L113" s="16">
        <v>4103.6499999999996</v>
      </c>
      <c r="M113" s="16">
        <v>4075.75</v>
      </c>
      <c r="N113" s="16">
        <v>52567</v>
      </c>
      <c r="O113" s="16">
        <v>52033.25</v>
      </c>
      <c r="P113" s="16">
        <v>14089.5</v>
      </c>
      <c r="Q113" s="16">
        <v>14031.5</v>
      </c>
      <c r="R113" s="16">
        <v>19338.2</v>
      </c>
      <c r="S113" s="16">
        <v>5261.588235294118</v>
      </c>
      <c r="T113" s="16"/>
      <c r="U113" s="6">
        <f t="shared" si="10"/>
        <v>43159</v>
      </c>
      <c r="V113" s="10">
        <f t="shared" si="10"/>
        <v>-0.1</v>
      </c>
      <c r="W113" s="11">
        <f t="shared" si="11"/>
        <v>-5.76384782180169</v>
      </c>
      <c r="X113" s="11">
        <f t="shared" si="11"/>
        <v>2.7528503363590602</v>
      </c>
      <c r="Y113" s="11">
        <f t="shared" si="11"/>
        <v>2.2267577856258214</v>
      </c>
      <c r="Z113" s="11">
        <f t="shared" si="11"/>
        <v>-3.1741501775748304</v>
      </c>
      <c r="AA113" s="11">
        <f t="shared" si="11"/>
        <v>-0.80363636363635749</v>
      </c>
      <c r="AB113" s="11">
        <f t="shared" si="11"/>
        <v>-0.86206896551723844</v>
      </c>
      <c r="AC113" s="11">
        <f t="shared" si="11"/>
        <v>-0.50555601133990535</v>
      </c>
      <c r="AD113" s="11">
        <f t="shared" si="11"/>
        <v>-0.45013850415513446</v>
      </c>
      <c r="AE113" s="11">
        <f t="shared" si="11"/>
        <v>0.78221544571974277</v>
      </c>
      <c r="AF113" s="11">
        <f t="shared" si="11"/>
        <v>1.2755123026678206</v>
      </c>
      <c r="AG113" s="11">
        <f t="shared" si="11"/>
        <v>-1.8758526603001542</v>
      </c>
      <c r="AH113" s="11">
        <f t="shared" si="11"/>
        <v>-2.5906281289551032</v>
      </c>
      <c r="AI113" s="11">
        <f t="shared" si="11"/>
        <v>-3.5695091365102201</v>
      </c>
      <c r="AJ113" s="11">
        <f t="shared" si="11"/>
        <v>-3.6659297581876586</v>
      </c>
      <c r="AK113" s="11">
        <f t="shared" si="11"/>
        <v>-4.0347161586985294</v>
      </c>
      <c r="AL113" s="11">
        <f t="shared" si="7"/>
        <v>0.10232023645808397</v>
      </c>
      <c r="AM113" s="11">
        <f t="shared" si="7"/>
        <v>-1.1790216701350431</v>
      </c>
    </row>
    <row r="114" spans="1:39" x14ac:dyDescent="0.3">
      <c r="A114" s="18">
        <v>43131</v>
      </c>
      <c r="B114" s="16">
        <v>0.3</v>
      </c>
      <c r="C114" s="16">
        <v>69.177272727272722</v>
      </c>
      <c r="D114" s="16">
        <v>7744.7</v>
      </c>
      <c r="E114" s="16">
        <v>7267.666666666667</v>
      </c>
      <c r="F114" s="16">
        <v>6307.2</v>
      </c>
      <c r="G114" s="16">
        <v>6875</v>
      </c>
      <c r="H114" s="16">
        <v>580</v>
      </c>
      <c r="I114" s="16">
        <v>733.2954545454545</v>
      </c>
      <c r="J114" s="16">
        <v>577.6</v>
      </c>
      <c r="K114" s="16">
        <v>643.93636363636358</v>
      </c>
      <c r="L114" s="16">
        <v>4051.9666666666667</v>
      </c>
      <c r="M114" s="16">
        <v>4153.666666666667</v>
      </c>
      <c r="N114" s="16">
        <v>53965.033333333333</v>
      </c>
      <c r="O114" s="16">
        <v>53959.333333333336</v>
      </c>
      <c r="P114" s="16">
        <v>14625.666666666666</v>
      </c>
      <c r="Q114" s="16">
        <v>14621.433333333332</v>
      </c>
      <c r="R114" s="16">
        <v>19318.433333333334</v>
      </c>
      <c r="S114" s="16">
        <v>5324.363636363636</v>
      </c>
      <c r="T114" s="16"/>
      <c r="U114" s="6">
        <f t="shared" si="10"/>
        <v>43131</v>
      </c>
      <c r="V114" s="10">
        <f t="shared" si="10"/>
        <v>0.3</v>
      </c>
      <c r="W114" s="11">
        <f t="shared" si="11"/>
        <v>7.779268701777923</v>
      </c>
      <c r="X114" s="11">
        <f t="shared" si="11"/>
        <v>6.7008036739379975</v>
      </c>
      <c r="Y114" s="11">
        <f t="shared" si="11"/>
        <v>6.0055037485778655</v>
      </c>
      <c r="Z114" s="11">
        <f t="shared" si="11"/>
        <v>-7.0324130713559185</v>
      </c>
      <c r="AA114" s="11">
        <f t="shared" si="11"/>
        <v>-0.96513972918467061</v>
      </c>
      <c r="AB114" s="11">
        <f t="shared" si="11"/>
        <v>0.4329004329004249</v>
      </c>
      <c r="AC114" s="11">
        <f t="shared" si="11"/>
        <v>5.7855639586078524</v>
      </c>
      <c r="AD114" s="11">
        <f t="shared" si="11"/>
        <v>0.19080659150043289</v>
      </c>
      <c r="AE114" s="11">
        <f t="shared" si="11"/>
        <v>-2.3366437263391049</v>
      </c>
      <c r="AF114" s="11">
        <f t="shared" si="11"/>
        <v>-13.099518883638467</v>
      </c>
      <c r="AG114" s="11">
        <f t="shared" si="11"/>
        <v>-6.1403112336361261</v>
      </c>
      <c r="AH114" s="11">
        <f t="shared" si="11"/>
        <v>1.5557507135463879</v>
      </c>
      <c r="AI114" s="11">
        <f t="shared" si="11"/>
        <v>2.1171851442514509</v>
      </c>
      <c r="AJ114" s="11">
        <f t="shared" si="11"/>
        <v>2.5542139387904967</v>
      </c>
      <c r="AK114" s="11">
        <f t="shared" si="11"/>
        <v>2.9028618079194075</v>
      </c>
      <c r="AL114" s="11">
        <f t="shared" si="7"/>
        <v>1.9774244916991535</v>
      </c>
      <c r="AM114" s="11">
        <f t="shared" si="7"/>
        <v>1.1732673063714003</v>
      </c>
    </row>
    <row r="115" spans="1:39" x14ac:dyDescent="0.3">
      <c r="A115" s="18">
        <v>43100</v>
      </c>
      <c r="B115" s="16">
        <v>0.8</v>
      </c>
      <c r="C115" s="16">
        <v>64.184210526315795</v>
      </c>
      <c r="D115" s="16">
        <v>7258.333333333333</v>
      </c>
      <c r="E115" s="16">
        <v>6855.9333333333334</v>
      </c>
      <c r="F115" s="16">
        <v>6784.3</v>
      </c>
      <c r="G115" s="16">
        <v>6942</v>
      </c>
      <c r="H115" s="16">
        <v>577.5</v>
      </c>
      <c r="I115" s="16">
        <v>693.19047619047615</v>
      </c>
      <c r="J115" s="16">
        <v>576.5</v>
      </c>
      <c r="K115" s="16">
        <v>659.34285714285716</v>
      </c>
      <c r="L115" s="16">
        <v>4662.7666666666664</v>
      </c>
      <c r="M115" s="16">
        <v>4425.3999999999996</v>
      </c>
      <c r="N115" s="16">
        <v>53138.333333333336</v>
      </c>
      <c r="O115" s="16">
        <v>52840.6</v>
      </c>
      <c r="P115" s="16">
        <v>14261.4</v>
      </c>
      <c r="Q115" s="16">
        <v>14208.966666666667</v>
      </c>
      <c r="R115" s="16">
        <v>18943.833333333332</v>
      </c>
      <c r="S115" s="16">
        <v>5262.6190476190477</v>
      </c>
      <c r="T115" s="16"/>
      <c r="U115" s="6">
        <f t="shared" si="10"/>
        <v>43100</v>
      </c>
      <c r="V115" s="10">
        <f t="shared" si="10"/>
        <v>0.8</v>
      </c>
      <c r="W115" s="11">
        <f t="shared" si="11"/>
        <v>2.5083580093609754</v>
      </c>
      <c r="X115" s="11">
        <f t="shared" si="11"/>
        <v>1.0384572552804485</v>
      </c>
      <c r="Y115" s="11">
        <f t="shared" si="11"/>
        <v>1.178160495466912</v>
      </c>
      <c r="Z115" s="11">
        <f t="shared" si="11"/>
        <v>-0.25141882553590733</v>
      </c>
      <c r="AA115" s="11">
        <f t="shared" si="11"/>
        <v>1.7813943259291847</v>
      </c>
      <c r="AB115" s="11">
        <f t="shared" si="11"/>
        <v>-8.6505190311413571E-2</v>
      </c>
      <c r="AC115" s="11">
        <f t="shared" si="11"/>
        <v>2.9652992788500114</v>
      </c>
      <c r="AD115" s="11">
        <f t="shared" si="11"/>
        <v>-0.19044321329640468</v>
      </c>
      <c r="AE115" s="11">
        <f t="shared" si="11"/>
        <v>3.1967591322182187</v>
      </c>
      <c r="AF115" s="11">
        <f t="shared" si="11"/>
        <v>11.394874735215879</v>
      </c>
      <c r="AG115" s="11">
        <f t="shared" si="11"/>
        <v>8.4723328635333104</v>
      </c>
      <c r="AH115" s="11">
        <f t="shared" si="11"/>
        <v>-0.90076089118758773</v>
      </c>
      <c r="AI115" s="11">
        <f t="shared" si="11"/>
        <v>-1.202976591130053</v>
      </c>
      <c r="AJ115" s="11">
        <f t="shared" si="11"/>
        <v>-7.1372293667589162</v>
      </c>
      <c r="AK115" s="11">
        <f t="shared" si="11"/>
        <v>-6.7924247758197964</v>
      </c>
      <c r="AL115" s="11">
        <f t="shared" si="7"/>
        <v>1.487358612536724</v>
      </c>
      <c r="AM115" s="11">
        <f t="shared" si="7"/>
        <v>2.3548093495226396</v>
      </c>
    </row>
    <row r="116" spans="1:39" x14ac:dyDescent="0.3">
      <c r="A116" s="18">
        <v>43069</v>
      </c>
      <c r="B116" s="16">
        <v>0.5</v>
      </c>
      <c r="C116" s="16">
        <v>62.613636363636367</v>
      </c>
      <c r="D116" s="16">
        <v>7183.7333333333336</v>
      </c>
      <c r="E116" s="16">
        <v>6776.1</v>
      </c>
      <c r="F116" s="16">
        <v>6801.4</v>
      </c>
      <c r="G116" s="16">
        <v>6820.5</v>
      </c>
      <c r="H116" s="16">
        <v>578</v>
      </c>
      <c r="I116" s="16">
        <v>673.22727272727275</v>
      </c>
      <c r="J116" s="16">
        <v>577.6</v>
      </c>
      <c r="K116" s="16">
        <v>638.91818181818178</v>
      </c>
      <c r="L116" s="16">
        <v>4185.8</v>
      </c>
      <c r="M116" s="16">
        <v>4079.75</v>
      </c>
      <c r="N116" s="16">
        <v>53621.333333333336</v>
      </c>
      <c r="O116" s="16">
        <v>53484</v>
      </c>
      <c r="P116" s="16">
        <v>15357.5</v>
      </c>
      <c r="Q116" s="16">
        <v>15244.433333333332</v>
      </c>
      <c r="R116" s="16">
        <v>18666.2</v>
      </c>
      <c r="S116" s="16">
        <v>5141.545454545455</v>
      </c>
      <c r="T116" s="16"/>
      <c r="U116" s="6">
        <f t="shared" si="10"/>
        <v>43069</v>
      </c>
      <c r="V116" s="10">
        <f t="shared" si="10"/>
        <v>0.5</v>
      </c>
      <c r="W116" s="11">
        <f t="shared" si="11"/>
        <v>9.6212000636638777</v>
      </c>
      <c r="X116" s="11">
        <f t="shared" si="11"/>
        <v>5.4885241729034391</v>
      </c>
      <c r="Y116" s="11">
        <f t="shared" si="11"/>
        <v>5.7939110070257698</v>
      </c>
      <c r="Z116" s="11">
        <f t="shared" si="11"/>
        <v>10.926151437393997</v>
      </c>
      <c r="AA116" s="11">
        <f t="shared" si="11"/>
        <v>6.5037476577139302</v>
      </c>
      <c r="AB116" s="11">
        <f t="shared" si="11"/>
        <v>-0.63037249283667052</v>
      </c>
      <c r="AC116" s="11">
        <f t="shared" si="11"/>
        <v>-5.8810556220095549</v>
      </c>
      <c r="AD116" s="11">
        <f t="shared" si="11"/>
        <v>-0.98285714285714221</v>
      </c>
      <c r="AE116" s="11">
        <f t="shared" si="11"/>
        <v>2.7277370229361821</v>
      </c>
      <c r="AF116" s="11">
        <f t="shared" si="11"/>
        <v>3.8677232046849355</v>
      </c>
      <c r="AG116" s="11">
        <f t="shared" si="11"/>
        <v>1.8854966597989602</v>
      </c>
      <c r="AH116" s="11">
        <f t="shared" si="11"/>
        <v>-0.38961392801677164</v>
      </c>
      <c r="AI116" s="11">
        <f t="shared" si="11"/>
        <v>0.60191106763976165</v>
      </c>
      <c r="AJ116" s="11">
        <f t="shared" si="11"/>
        <v>-3.8277886497064486</v>
      </c>
      <c r="AK116" s="11">
        <f t="shared" si="11"/>
        <v>-5.8074681276131344</v>
      </c>
      <c r="AL116" s="11">
        <f t="shared" si="7"/>
        <v>-9.5311333770610389</v>
      </c>
      <c r="AM116" s="11">
        <f t="shared" si="7"/>
        <v>1.4123295632537065</v>
      </c>
    </row>
    <row r="117" spans="1:39" x14ac:dyDescent="0.3">
      <c r="A117" s="18">
        <v>43039</v>
      </c>
      <c r="B117" s="16">
        <v>0.7</v>
      </c>
      <c r="C117" s="16">
        <v>57.118181818181817</v>
      </c>
      <c r="D117" s="16">
        <v>6809.9666666666662</v>
      </c>
      <c r="E117" s="16">
        <v>6405</v>
      </c>
      <c r="F117" s="16">
        <v>6131.4666666666662</v>
      </c>
      <c r="G117" s="16">
        <v>6404</v>
      </c>
      <c r="H117" s="16">
        <v>581.66666666666663</v>
      </c>
      <c r="I117" s="16">
        <v>715.29411764705878</v>
      </c>
      <c r="J117" s="16">
        <v>583.33333333333337</v>
      </c>
      <c r="K117" s="16">
        <v>621.95294117647063</v>
      </c>
      <c r="L117" s="16">
        <v>4029.9333333333334</v>
      </c>
      <c r="M117" s="16">
        <v>4004.25</v>
      </c>
      <c r="N117" s="16">
        <v>53831.066666666666</v>
      </c>
      <c r="O117" s="16">
        <v>53164</v>
      </c>
      <c r="P117" s="16">
        <v>15968.75</v>
      </c>
      <c r="Q117" s="16">
        <v>16184.333333333334</v>
      </c>
      <c r="R117" s="16">
        <v>20632.733333333334</v>
      </c>
      <c r="S117" s="16">
        <v>5069.9411764705883</v>
      </c>
      <c r="T117" s="16"/>
      <c r="U117" s="6">
        <f t="shared" si="10"/>
        <v>43039</v>
      </c>
      <c r="V117" s="10">
        <f t="shared" si="10"/>
        <v>0.7</v>
      </c>
      <c r="W117" s="11">
        <f t="shared" si="11"/>
        <v>1.901437276511615</v>
      </c>
      <c r="X117" s="11">
        <f t="shared" si="11"/>
        <v>1.7253054761643796</v>
      </c>
      <c r="Y117" s="11">
        <f t="shared" si="11"/>
        <v>1.8655470203731142</v>
      </c>
      <c r="Z117" s="11">
        <f t="shared" si="11"/>
        <v>8.3578783665967364</v>
      </c>
      <c r="AA117" s="11">
        <f t="shared" si="11"/>
        <v>5.0456006823699227</v>
      </c>
      <c r="AB117" s="11">
        <f t="shared" si="11"/>
        <v>-0.14306151645207876</v>
      </c>
      <c r="AC117" s="11">
        <f t="shared" si="11"/>
        <v>5.7167753064075271</v>
      </c>
      <c r="AD117" s="11">
        <f t="shared" si="11"/>
        <v>-7.1377587437538637E-2</v>
      </c>
      <c r="AE117" s="11">
        <f t="shared" si="11"/>
        <v>-3.260363784657045</v>
      </c>
      <c r="AF117" s="11">
        <f t="shared" si="11"/>
        <v>-1.8326499127116307</v>
      </c>
      <c r="AG117" s="11">
        <f t="shared" si="11"/>
        <v>-0.18321866586897784</v>
      </c>
      <c r="AH117" s="11">
        <f t="shared" si="11"/>
        <v>4.6658297368467032</v>
      </c>
      <c r="AI117" s="11">
        <f t="shared" si="11"/>
        <v>3.7330148992796239</v>
      </c>
      <c r="AJ117" s="11">
        <f t="shared" si="11"/>
        <v>-0.11790387550351511</v>
      </c>
      <c r="AK117" s="11">
        <f t="shared" si="11"/>
        <v>-0.16490792298266399</v>
      </c>
      <c r="AL117" s="11">
        <f t="shared" si="7"/>
        <v>1.3984879882708441</v>
      </c>
      <c r="AM117" s="11">
        <f t="shared" si="7"/>
        <v>0.82321463133467887</v>
      </c>
    </row>
    <row r="118" spans="1:39" x14ac:dyDescent="0.3">
      <c r="A118" s="18">
        <v>43008</v>
      </c>
      <c r="B118" s="16">
        <v>1</v>
      </c>
      <c r="C118" s="16">
        <v>56.05238095238095</v>
      </c>
      <c r="D118" s="16">
        <v>6694.4666666666662</v>
      </c>
      <c r="E118" s="16">
        <v>6287.7</v>
      </c>
      <c r="F118" s="16">
        <v>5658.5333333333338</v>
      </c>
      <c r="G118" s="16">
        <v>6096.4</v>
      </c>
      <c r="H118" s="16">
        <v>582.5</v>
      </c>
      <c r="I118" s="16">
        <v>676.61363636363637</v>
      </c>
      <c r="J118" s="16">
        <v>583.75</v>
      </c>
      <c r="K118" s="16">
        <v>642.91428571428571</v>
      </c>
      <c r="L118" s="16">
        <v>4105.166666666667</v>
      </c>
      <c r="M118" s="16">
        <v>4011.6</v>
      </c>
      <c r="N118" s="16">
        <v>51431.366666666669</v>
      </c>
      <c r="O118" s="16">
        <v>51250.8</v>
      </c>
      <c r="P118" s="16">
        <v>15987.6</v>
      </c>
      <c r="Q118" s="16">
        <v>16211.066666666668</v>
      </c>
      <c r="R118" s="16">
        <v>20348.166666666668</v>
      </c>
      <c r="S118" s="16">
        <v>5028.545454545455</v>
      </c>
      <c r="T118" s="16"/>
      <c r="U118" s="6">
        <f t="shared" si="10"/>
        <v>43008</v>
      </c>
      <c r="V118" s="10">
        <f t="shared" si="10"/>
        <v>1</v>
      </c>
      <c r="W118" s="11">
        <f t="shared" si="11"/>
        <v>8.4484982494932694</v>
      </c>
      <c r="X118" s="11">
        <f t="shared" si="11"/>
        <v>1.5790644978554695</v>
      </c>
      <c r="Y118" s="11">
        <f t="shared" si="11"/>
        <v>1.7525973395475347</v>
      </c>
      <c r="Z118" s="11">
        <f t="shared" si="11"/>
        <v>3.560273304050753</v>
      </c>
      <c r="AA118" s="11">
        <f t="shared" si="11"/>
        <v>2.0702356535933859</v>
      </c>
      <c r="AB118" s="11">
        <f t="shared" si="11"/>
        <v>8.5910652920958341E-2</v>
      </c>
      <c r="AC118" s="11">
        <f t="shared" si="11"/>
        <v>8.6739779075672914</v>
      </c>
      <c r="AD118" s="11">
        <f t="shared" si="11"/>
        <v>0.36966987620357372</v>
      </c>
      <c r="AE118" s="11">
        <f t="shared" si="11"/>
        <v>7.3250342683779195</v>
      </c>
      <c r="AF118" s="11">
        <f t="shared" si="11"/>
        <v>0.84422390357342181</v>
      </c>
      <c r="AG118" s="11">
        <f t="shared" si="11"/>
        <v>2.8549451958207612</v>
      </c>
      <c r="AH118" s="11">
        <f t="shared" si="11"/>
        <v>1.1956364189672684</v>
      </c>
      <c r="AI118" s="11">
        <f t="shared" si="11"/>
        <v>1.6588481488460758</v>
      </c>
      <c r="AJ118" s="11">
        <f t="shared" si="11"/>
        <v>3.205732360725591</v>
      </c>
      <c r="AK118" s="11">
        <f t="shared" si="11"/>
        <v>3.8711510079943281</v>
      </c>
      <c r="AL118" s="11">
        <f t="shared" si="7"/>
        <v>5.9984372286855319</v>
      </c>
      <c r="AM118" s="11">
        <f t="shared" si="7"/>
        <v>6.4134713344363234</v>
      </c>
    </row>
    <row r="119" spans="1:39" x14ac:dyDescent="0.3">
      <c r="A119" s="18">
        <v>42978</v>
      </c>
      <c r="B119" s="16">
        <v>0.9</v>
      </c>
      <c r="C119" s="16">
        <v>51.685714285714283</v>
      </c>
      <c r="D119" s="16">
        <v>6590.4</v>
      </c>
      <c r="E119" s="16">
        <v>6179.4</v>
      </c>
      <c r="F119" s="16">
        <v>5464</v>
      </c>
      <c r="G119" s="16">
        <v>5972.75</v>
      </c>
      <c r="H119" s="16">
        <v>582</v>
      </c>
      <c r="I119" s="16">
        <v>622.60869565217388</v>
      </c>
      <c r="J119" s="16">
        <v>581.6</v>
      </c>
      <c r="K119" s="16">
        <v>599.03478260869565</v>
      </c>
      <c r="L119" s="16">
        <v>4070.8</v>
      </c>
      <c r="M119" s="16">
        <v>3900.25</v>
      </c>
      <c r="N119" s="16">
        <v>50823.7</v>
      </c>
      <c r="O119" s="16">
        <v>50414.5</v>
      </c>
      <c r="P119" s="16">
        <v>15491</v>
      </c>
      <c r="Q119" s="16">
        <v>15606.9</v>
      </c>
      <c r="R119" s="16">
        <v>19196.666666666668</v>
      </c>
      <c r="S119" s="16">
        <v>4725.478260869565</v>
      </c>
      <c r="T119" s="16"/>
      <c r="U119" s="6">
        <f t="shared" si="10"/>
        <v>42978</v>
      </c>
      <c r="V119" s="10">
        <f t="shared" si="10"/>
        <v>0.9</v>
      </c>
      <c r="W119" s="11">
        <f t="shared" si="11"/>
        <v>6.4221982547308443</v>
      </c>
      <c r="X119" s="11">
        <f t="shared" si="11"/>
        <v>2.394232711340365</v>
      </c>
      <c r="Y119" s="11">
        <f t="shared" si="11"/>
        <v>2.7474019675765504</v>
      </c>
      <c r="Z119" s="11">
        <f t="shared" si="11"/>
        <v>4.3119686402280735</v>
      </c>
      <c r="AA119" s="11">
        <f t="shared" si="11"/>
        <v>3.0272974255034768</v>
      </c>
      <c r="AB119" s="11">
        <f t="shared" si="11"/>
        <v>-0.29978586723768785</v>
      </c>
      <c r="AC119" s="11">
        <f t="shared" si="11"/>
        <v>-0.14295177992399033</v>
      </c>
      <c r="AD119" s="11">
        <f t="shared" si="11"/>
        <v>1.719690455719558E-2</v>
      </c>
      <c r="AE119" s="11">
        <f t="shared" si="11"/>
        <v>0.17144522927337391</v>
      </c>
      <c r="AF119" s="11">
        <f t="shared" si="11"/>
        <v>6.4873914408287021</v>
      </c>
      <c r="AG119" s="11">
        <f t="shared" si="11"/>
        <v>5.3480991289081032</v>
      </c>
      <c r="AH119" s="11">
        <f t="shared" si="11"/>
        <v>6.5139514316092715</v>
      </c>
      <c r="AI119" s="11">
        <f t="shared" si="11"/>
        <v>5.6243452755080625</v>
      </c>
      <c r="AJ119" s="11">
        <f t="shared" si="11"/>
        <v>9.3842677587911254</v>
      </c>
      <c r="AK119" s="11">
        <f t="shared" si="11"/>
        <v>10.660549938312755</v>
      </c>
      <c r="AL119" s="11">
        <f t="shared" si="7"/>
        <v>8.3021628462839061</v>
      </c>
      <c r="AM119" s="11">
        <f t="shared" si="7"/>
        <v>3.2697943432517036</v>
      </c>
    </row>
    <row r="120" spans="1:39" x14ac:dyDescent="0.3">
      <c r="A120" s="18">
        <v>42947</v>
      </c>
      <c r="B120" s="16">
        <v>0.2</v>
      </c>
      <c r="C120" s="16">
        <v>48.56666666666667</v>
      </c>
      <c r="D120" s="16">
        <v>6436.3</v>
      </c>
      <c r="E120" s="16">
        <v>6014.166666666667</v>
      </c>
      <c r="F120" s="16">
        <v>5238.1333333333332</v>
      </c>
      <c r="G120" s="16">
        <v>5797.25</v>
      </c>
      <c r="H120" s="16">
        <v>583.75</v>
      </c>
      <c r="I120" s="16">
        <v>623.5</v>
      </c>
      <c r="J120" s="16">
        <v>581.5</v>
      </c>
      <c r="K120" s="16">
        <v>598.00952380952378</v>
      </c>
      <c r="L120" s="16">
        <v>3822.8</v>
      </c>
      <c r="M120" s="16">
        <v>3702.25</v>
      </c>
      <c r="N120" s="16">
        <v>47715.533333333333</v>
      </c>
      <c r="O120" s="16">
        <v>47730</v>
      </c>
      <c r="P120" s="16">
        <v>14162</v>
      </c>
      <c r="Q120" s="16">
        <v>14103.4</v>
      </c>
      <c r="R120" s="16">
        <v>17725.099999999999</v>
      </c>
      <c r="S120" s="16">
        <v>4575.8571428571431</v>
      </c>
      <c r="T120" s="16"/>
      <c r="U120" s="6">
        <f t="shared" si="10"/>
        <v>42947</v>
      </c>
      <c r="V120" s="10">
        <f t="shared" si="10"/>
        <v>0.2</v>
      </c>
      <c r="W120" s="11">
        <f t="shared" si="11"/>
        <v>4.3909928352098291</v>
      </c>
      <c r="X120" s="11">
        <f t="shared" si="11"/>
        <v>-3.1892704938581034</v>
      </c>
      <c r="Y120" s="11">
        <f t="shared" si="11"/>
        <v>-3.2729319680480273</v>
      </c>
      <c r="Z120" s="11">
        <f t="shared" si="11"/>
        <v>-1.1728895848662688</v>
      </c>
      <c r="AA120" s="11">
        <f t="shared" si="11"/>
        <v>-2.4064846301471334</v>
      </c>
      <c r="AB120" s="11">
        <f t="shared" si="11"/>
        <v>2.1881838074398132</v>
      </c>
      <c r="AC120" s="11">
        <f t="shared" si="11"/>
        <v>9.1857040515800321</v>
      </c>
      <c r="AD120" s="11">
        <f t="shared" si="11"/>
        <v>2.151954325867365</v>
      </c>
      <c r="AE120" s="11">
        <f t="shared" si="11"/>
        <v>6.853330981851812</v>
      </c>
      <c r="AF120" s="11">
        <f t="shared" si="11"/>
        <v>3.6251264999277168</v>
      </c>
      <c r="AG120" s="11">
        <f t="shared" si="11"/>
        <v>2.8231405876798306</v>
      </c>
      <c r="AH120" s="11">
        <f t="shared" si="11"/>
        <v>4.2667719435234233</v>
      </c>
      <c r="AI120" s="11">
        <f t="shared" si="11"/>
        <v>4.1871308265556024</v>
      </c>
      <c r="AJ120" s="11">
        <f t="shared" si="11"/>
        <v>2.6053439981452442</v>
      </c>
      <c r="AK120" s="11">
        <f t="shared" si="11"/>
        <v>3.3059707687724824</v>
      </c>
      <c r="AL120" s="11">
        <f t="shared" si="7"/>
        <v>4.1191190407193119</v>
      </c>
      <c r="AM120" s="11">
        <f t="shared" si="7"/>
        <v>3.0050107875180743</v>
      </c>
    </row>
    <row r="121" spans="1:39" x14ac:dyDescent="0.3">
      <c r="A121" s="18">
        <v>42916</v>
      </c>
      <c r="B121" s="16">
        <v>-0.2</v>
      </c>
      <c r="C121" s="16">
        <v>46.523809523809526</v>
      </c>
      <c r="D121" s="16">
        <v>6648.333333333333</v>
      </c>
      <c r="E121" s="16">
        <v>6217.666666666667</v>
      </c>
      <c r="F121" s="16">
        <v>5300.3</v>
      </c>
      <c r="G121" s="16">
        <v>5940.2</v>
      </c>
      <c r="H121" s="16">
        <v>571.25</v>
      </c>
      <c r="I121" s="16">
        <v>571.0454545454545</v>
      </c>
      <c r="J121" s="16">
        <v>569.25</v>
      </c>
      <c r="K121" s="16">
        <v>559.65454545454543</v>
      </c>
      <c r="L121" s="16">
        <v>3689.0666666666666</v>
      </c>
      <c r="M121" s="16">
        <v>3600.6</v>
      </c>
      <c r="N121" s="16">
        <v>45762.933333333334</v>
      </c>
      <c r="O121" s="16">
        <v>45811.8</v>
      </c>
      <c r="P121" s="16">
        <v>13802.4</v>
      </c>
      <c r="Q121" s="16">
        <v>13652.066666666668</v>
      </c>
      <c r="R121" s="16">
        <v>17023.866666666665</v>
      </c>
      <c r="S121" s="16">
        <v>4442.363636363636</v>
      </c>
      <c r="T121" s="16"/>
      <c r="U121" s="6">
        <f t="shared" si="10"/>
        <v>42916</v>
      </c>
      <c r="V121" s="10">
        <f t="shared" si="10"/>
        <v>-0.2</v>
      </c>
      <c r="W121" s="11">
        <f t="shared" si="11"/>
        <v>-7.7518647908601537</v>
      </c>
      <c r="X121" s="11">
        <f t="shared" si="11"/>
        <v>-3.5909879688126836</v>
      </c>
      <c r="Y121" s="11">
        <f t="shared" si="11"/>
        <v>-3.6971258344476468</v>
      </c>
      <c r="Z121" s="11">
        <f t="shared" si="11"/>
        <v>-3.5092722947715771</v>
      </c>
      <c r="AA121" s="11">
        <f t="shared" si="11"/>
        <v>-1.8675917895345435</v>
      </c>
      <c r="AB121" s="11">
        <f t="shared" si="11"/>
        <v>-3.5864978902953624</v>
      </c>
      <c r="AC121" s="11">
        <f t="shared" si="11"/>
        <v>-0.79455207267913863</v>
      </c>
      <c r="AD121" s="11">
        <f t="shared" si="11"/>
        <v>-3.7616229923922191</v>
      </c>
      <c r="AE121" s="11">
        <f t="shared" si="11"/>
        <v>7.7564251794569117</v>
      </c>
      <c r="AF121" s="11">
        <f t="shared" si="11"/>
        <v>0.23003495806844398</v>
      </c>
      <c r="AG121" s="11">
        <f t="shared" si="11"/>
        <v>1.5827338129496411</v>
      </c>
      <c r="AH121" s="11">
        <f t="shared" si="11"/>
        <v>0.60927439625845636</v>
      </c>
      <c r="AI121" s="11">
        <f t="shared" si="11"/>
        <v>0.56702558530079727</v>
      </c>
      <c r="AJ121" s="11">
        <f t="shared" si="11"/>
        <v>-0.69501402978632143</v>
      </c>
      <c r="AK121" s="11">
        <f t="shared" si="11"/>
        <v>-1.2339665138576947</v>
      </c>
      <c r="AL121" s="11">
        <f t="shared" si="7"/>
        <v>7.0699150721289357</v>
      </c>
      <c r="AM121" s="11">
        <f t="shared" si="7"/>
        <v>0.60785148031443725</v>
      </c>
    </row>
    <row r="122" spans="1:39" x14ac:dyDescent="0.3">
      <c r="A122" s="18">
        <v>42886</v>
      </c>
      <c r="B122" s="16">
        <v>-0.3</v>
      </c>
      <c r="C122" s="16">
        <v>50.43333333333333</v>
      </c>
      <c r="D122" s="16">
        <v>6895.9666666666662</v>
      </c>
      <c r="E122" s="16">
        <v>6456.3666666666668</v>
      </c>
      <c r="F122" s="16">
        <v>5493.0666666666666</v>
      </c>
      <c r="G122" s="16">
        <v>6053.25</v>
      </c>
      <c r="H122" s="16">
        <v>592.5</v>
      </c>
      <c r="I122" s="16">
        <v>575.61904761904759</v>
      </c>
      <c r="J122" s="16">
        <v>591.5</v>
      </c>
      <c r="K122" s="16">
        <v>519.37</v>
      </c>
      <c r="L122" s="16">
        <v>3680.6</v>
      </c>
      <c r="M122" s="16">
        <v>3544.5</v>
      </c>
      <c r="N122" s="16">
        <v>45485.8</v>
      </c>
      <c r="O122" s="16">
        <v>45553.5</v>
      </c>
      <c r="P122" s="16">
        <v>13899</v>
      </c>
      <c r="Q122" s="16">
        <v>13822.633333333333</v>
      </c>
      <c r="R122" s="16">
        <v>15899.766666666666</v>
      </c>
      <c r="S122" s="16">
        <v>4415.5238095238092</v>
      </c>
      <c r="T122" s="16"/>
      <c r="U122" s="6">
        <f t="shared" si="10"/>
        <v>42886</v>
      </c>
      <c r="V122" s="10">
        <f t="shared" si="10"/>
        <v>-0.3</v>
      </c>
      <c r="W122" s="11">
        <f t="shared" si="11"/>
        <v>-4.0076134080575372</v>
      </c>
      <c r="X122" s="11">
        <f t="shared" si="11"/>
        <v>-0.89771164965294759</v>
      </c>
      <c r="Y122" s="11">
        <f t="shared" si="11"/>
        <v>-0.73338731665316459</v>
      </c>
      <c r="Z122" s="11">
        <f t="shared" si="11"/>
        <v>-1.9748738935947472</v>
      </c>
      <c r="AA122" s="11">
        <f t="shared" si="11"/>
        <v>-1.7807885769917249</v>
      </c>
      <c r="AB122" s="11">
        <f t="shared" si="11"/>
        <v>-1.6597510373444067</v>
      </c>
      <c r="AC122" s="11">
        <f t="shared" si="11"/>
        <v>-12.624735122138659</v>
      </c>
      <c r="AD122" s="11">
        <f t="shared" si="11"/>
        <v>-1.5806988352745464</v>
      </c>
      <c r="AE122" s="11">
        <f t="shared" si="11"/>
        <v>-11.472699380693555</v>
      </c>
      <c r="AF122" s="11">
        <f t="shared" si="11"/>
        <v>5.9124829742743827</v>
      </c>
      <c r="AG122" s="11">
        <f t="shared" si="11"/>
        <v>2.1911489116332774</v>
      </c>
      <c r="AH122" s="11">
        <f t="shared" si="11"/>
        <v>-2.1373703094643588</v>
      </c>
      <c r="AI122" s="11">
        <f t="shared" si="11"/>
        <v>-1.602216210086354</v>
      </c>
      <c r="AJ122" s="11">
        <f t="shared" si="11"/>
        <v>-0.94606873697151173</v>
      </c>
      <c r="AK122" s="11">
        <f t="shared" si="11"/>
        <v>-1.2379815993731569</v>
      </c>
      <c r="AL122" s="11">
        <f t="shared" si="7"/>
        <v>-4.1071683456535055</v>
      </c>
      <c r="AM122" s="11">
        <f t="shared" si="7"/>
        <v>-3.6011532007119769</v>
      </c>
    </row>
    <row r="123" spans="1:39" x14ac:dyDescent="0.3">
      <c r="A123" s="18">
        <v>42855</v>
      </c>
      <c r="B123" s="16">
        <v>-0.4</v>
      </c>
      <c r="C123" s="16">
        <v>52.538888888888891</v>
      </c>
      <c r="D123" s="16">
        <v>6958.4333333333334</v>
      </c>
      <c r="E123" s="16">
        <v>6504.0666666666666</v>
      </c>
      <c r="F123" s="16">
        <v>5603.7333333333336</v>
      </c>
      <c r="G123" s="16">
        <v>6163</v>
      </c>
      <c r="H123" s="16">
        <v>602.5</v>
      </c>
      <c r="I123" s="16">
        <v>658.78947368421052</v>
      </c>
      <c r="J123" s="16">
        <v>601</v>
      </c>
      <c r="K123" s="16">
        <v>586.67777777777781</v>
      </c>
      <c r="L123" s="16">
        <v>3475.1333333333332</v>
      </c>
      <c r="M123" s="16">
        <v>3468.5</v>
      </c>
      <c r="N123" s="16">
        <v>46479.23333333333</v>
      </c>
      <c r="O123" s="16">
        <v>46295.25</v>
      </c>
      <c r="P123" s="16">
        <v>14031.75</v>
      </c>
      <c r="Q123" s="16">
        <v>13995.9</v>
      </c>
      <c r="R123" s="16">
        <v>16580.766666666666</v>
      </c>
      <c r="S123" s="16">
        <v>4580.4736842105267</v>
      </c>
      <c r="T123" s="16"/>
      <c r="U123" s="6">
        <f t="shared" si="10"/>
        <v>42855</v>
      </c>
      <c r="V123" s="10">
        <f t="shared" si="10"/>
        <v>-0.4</v>
      </c>
      <c r="W123" s="11">
        <f t="shared" si="11"/>
        <v>1.9093242422461287</v>
      </c>
      <c r="X123" s="11">
        <f t="shared" si="11"/>
        <v>0.63732036195168007</v>
      </c>
      <c r="Y123" s="11">
        <f t="shared" si="11"/>
        <v>2.2550165339929436</v>
      </c>
      <c r="Z123" s="11">
        <f t="shared" si="11"/>
        <v>-1.9755102040816297</v>
      </c>
      <c r="AA123" s="11">
        <f t="shared" si="11"/>
        <v>-0.59356753443660182</v>
      </c>
      <c r="AB123" s="11">
        <f t="shared" si="11"/>
        <v>0.4166666666666714</v>
      </c>
      <c r="AC123" s="11">
        <f t="shared" si="11"/>
        <v>-1.2116449684649666</v>
      </c>
      <c r="AD123" s="11">
        <f t="shared" si="11"/>
        <v>0.4344919786096284</v>
      </c>
      <c r="AE123" s="11">
        <f t="shared" si="11"/>
        <v>-3.6241062146354608</v>
      </c>
      <c r="AF123" s="11">
        <f t="shared" si="11"/>
        <v>-8.2674879014518297</v>
      </c>
      <c r="AG123" s="11">
        <f t="shared" si="11"/>
        <v>-3.4381959910913196</v>
      </c>
      <c r="AH123" s="11">
        <f t="shared" si="11"/>
        <v>-1.3524641774213535</v>
      </c>
      <c r="AI123" s="11">
        <f t="shared" si="11"/>
        <v>-2.1436543266243149</v>
      </c>
      <c r="AJ123" s="11">
        <f t="shared" si="11"/>
        <v>1.8609259985191073</v>
      </c>
      <c r="AK123" s="11">
        <f t="shared" si="11"/>
        <v>3.1821354146187986</v>
      </c>
      <c r="AL123" s="11">
        <f t="shared" si="7"/>
        <v>-8.111288451449397</v>
      </c>
      <c r="AM123" s="11">
        <f t="shared" si="7"/>
        <v>-5.8408605751907174</v>
      </c>
    </row>
    <row r="124" spans="1:39" x14ac:dyDescent="0.3">
      <c r="A124" s="18">
        <v>42825</v>
      </c>
      <c r="B124" s="16">
        <v>0.3</v>
      </c>
      <c r="C124" s="16">
        <v>51.554545454545455</v>
      </c>
      <c r="D124" s="16">
        <v>6914.3666666666668</v>
      </c>
      <c r="E124" s="16">
        <v>6360.6333333333332</v>
      </c>
      <c r="F124" s="16">
        <v>5716.666666666667</v>
      </c>
      <c r="G124" s="16">
        <v>6199.8</v>
      </c>
      <c r="H124" s="16">
        <v>600</v>
      </c>
      <c r="I124" s="16">
        <v>666.86956521739125</v>
      </c>
      <c r="J124" s="16">
        <v>598.4</v>
      </c>
      <c r="K124" s="16">
        <v>608.73913043478262</v>
      </c>
      <c r="L124" s="16">
        <v>3788.3333333333335</v>
      </c>
      <c r="M124" s="16">
        <v>3592</v>
      </c>
      <c r="N124" s="16">
        <v>47116.466666666667</v>
      </c>
      <c r="O124" s="16">
        <v>47309.4</v>
      </c>
      <c r="P124" s="16">
        <v>13775.4</v>
      </c>
      <c r="Q124" s="16">
        <v>13564.266666666666</v>
      </c>
      <c r="R124" s="16">
        <v>18044.400000000001</v>
      </c>
      <c r="S124" s="16">
        <v>4864.608695652174</v>
      </c>
      <c r="T124" s="16"/>
      <c r="U124" s="6">
        <f t="shared" si="10"/>
        <v>42825</v>
      </c>
      <c r="V124" s="10">
        <f t="shared" si="10"/>
        <v>0.3</v>
      </c>
      <c r="W124" s="11">
        <f t="shared" si="11"/>
        <v>-6.4430714916151715</v>
      </c>
      <c r="X124" s="11">
        <f t="shared" si="11"/>
        <v>-2.5880286650825042</v>
      </c>
      <c r="Y124" s="11">
        <f t="shared" si="11"/>
        <v>-2.1405896621930083</v>
      </c>
      <c r="Z124" s="11">
        <f t="shared" si="11"/>
        <v>-3.1177444229150524</v>
      </c>
      <c r="AA124" s="11">
        <f t="shared" si="11"/>
        <v>-1.9949415112235158</v>
      </c>
      <c r="AB124" s="11">
        <f t="shared" si="11"/>
        <v>1.6949152542372872</v>
      </c>
      <c r="AC124" s="11">
        <f t="shared" si="11"/>
        <v>12.792288593318517</v>
      </c>
      <c r="AD124" s="11">
        <f t="shared" si="11"/>
        <v>1.8842224744608274</v>
      </c>
      <c r="AE124" s="11">
        <f t="shared" si="11"/>
        <v>11.27103954166671</v>
      </c>
      <c r="AF124" s="11">
        <f t="shared" si="11"/>
        <v>6.3779999251188997</v>
      </c>
      <c r="AG124" s="11">
        <f t="shared" si="11"/>
        <v>7.6254681647940146</v>
      </c>
      <c r="AH124" s="11">
        <f t="shared" si="11"/>
        <v>-1.6343999220587762</v>
      </c>
      <c r="AI124" s="11">
        <f t="shared" si="11"/>
        <v>-0.75020454402417158</v>
      </c>
      <c r="AJ124" s="11">
        <f t="shared" si="11"/>
        <v>-2.9754345222983147E-2</v>
      </c>
      <c r="AK124" s="11">
        <f t="shared" si="11"/>
        <v>-0.87498782032544398</v>
      </c>
      <c r="AL124" s="11">
        <f t="shared" si="7"/>
        <v>-4.622361765218912</v>
      </c>
      <c r="AM124" s="11">
        <f t="shared" si="7"/>
        <v>-7.1630237172015541</v>
      </c>
    </row>
    <row r="125" spans="1:39" x14ac:dyDescent="0.3">
      <c r="A125" s="18">
        <v>42794</v>
      </c>
      <c r="B125" s="16">
        <v>0.6</v>
      </c>
      <c r="C125" s="16">
        <v>55.104999999999997</v>
      </c>
      <c r="D125" s="16">
        <v>7098.0666666666666</v>
      </c>
      <c r="E125" s="16">
        <v>6499.7666666666664</v>
      </c>
      <c r="F125" s="16">
        <v>5900.6333333333332</v>
      </c>
      <c r="G125" s="16">
        <v>6326</v>
      </c>
      <c r="H125" s="16">
        <v>590</v>
      </c>
      <c r="I125" s="16">
        <v>591.23684210526312</v>
      </c>
      <c r="J125" s="16">
        <v>587.33333333333337</v>
      </c>
      <c r="K125" s="16">
        <v>547.07777777777778</v>
      </c>
      <c r="L125" s="16">
        <v>3561.2</v>
      </c>
      <c r="M125" s="16">
        <v>3337.5</v>
      </c>
      <c r="N125" s="16">
        <v>47899.333333333336</v>
      </c>
      <c r="O125" s="16">
        <v>47667</v>
      </c>
      <c r="P125" s="16">
        <v>13779.5</v>
      </c>
      <c r="Q125" s="16">
        <v>13684</v>
      </c>
      <c r="R125" s="16">
        <v>18918.900000000001</v>
      </c>
      <c r="S125" s="16">
        <v>5239.9473684210525</v>
      </c>
      <c r="T125" s="16"/>
      <c r="U125" s="6">
        <f t="shared" si="10"/>
        <v>42794</v>
      </c>
      <c r="V125" s="10">
        <f t="shared" si="10"/>
        <v>0.6</v>
      </c>
      <c r="W125" s="11">
        <f t="shared" si="11"/>
        <v>0.83359594994358588</v>
      </c>
      <c r="X125" s="11">
        <f t="shared" si="11"/>
        <v>0.20069124369750568</v>
      </c>
      <c r="Y125" s="11">
        <f t="shared" si="11"/>
        <v>-0.16792869174334157</v>
      </c>
      <c r="Z125" s="11">
        <f t="shared" si="11"/>
        <v>-4.330860794725254</v>
      </c>
      <c r="AA125" s="11">
        <f t="shared" si="11"/>
        <v>-1.5944621606906821</v>
      </c>
      <c r="AB125" s="11">
        <f t="shared" si="11"/>
        <v>-0.84033613445377853</v>
      </c>
      <c r="AC125" s="11">
        <f t="shared" si="11"/>
        <v>-1.3306982872200308</v>
      </c>
      <c r="AD125" s="11">
        <f t="shared" si="11"/>
        <v>-0.70442378134684702</v>
      </c>
      <c r="AE125" s="11">
        <f t="shared" si="11"/>
        <v>5.5817643779216866</v>
      </c>
      <c r="AF125" s="11">
        <f t="shared" si="11"/>
        <v>9.3734643734643583</v>
      </c>
      <c r="AG125" s="11">
        <f t="shared" si="11"/>
        <v>4.0773368675450143</v>
      </c>
      <c r="AH125" s="11">
        <f t="shared" si="11"/>
        <v>3.87100155230398</v>
      </c>
      <c r="AI125" s="11">
        <f t="shared" si="11"/>
        <v>2.8220131043222665</v>
      </c>
      <c r="AJ125" s="11">
        <f t="shared" si="11"/>
        <v>3.7124847116379698</v>
      </c>
      <c r="AK125" s="11">
        <f t="shared" si="11"/>
        <v>5.9182314968187342</v>
      </c>
      <c r="AL125" s="11">
        <f t="shared" si="7"/>
        <v>4.148855644706245</v>
      </c>
      <c r="AM125" s="11">
        <f t="shared" si="7"/>
        <v>3.0610132295397534</v>
      </c>
    </row>
    <row r="126" spans="1:39" x14ac:dyDescent="0.3">
      <c r="A126" s="18">
        <v>42766</v>
      </c>
      <c r="B126" s="16">
        <v>0.8</v>
      </c>
      <c r="C126" s="16">
        <v>54.649444444444441</v>
      </c>
      <c r="D126" s="16">
        <v>7083.85</v>
      </c>
      <c r="E126" s="16">
        <v>6510.7</v>
      </c>
      <c r="F126" s="16">
        <v>6167.75</v>
      </c>
      <c r="G126" s="16">
        <v>6428.5</v>
      </c>
      <c r="H126" s="16">
        <v>595</v>
      </c>
      <c r="I126" s="16">
        <v>599.21052631578948</v>
      </c>
      <c r="J126" s="16">
        <v>591.5</v>
      </c>
      <c r="K126" s="16">
        <v>518.15555555555557</v>
      </c>
      <c r="L126" s="16">
        <v>3256</v>
      </c>
      <c r="M126" s="16">
        <v>3206.75</v>
      </c>
      <c r="N126" s="16">
        <v>46114.25</v>
      </c>
      <c r="O126" s="16">
        <v>46358.75</v>
      </c>
      <c r="P126" s="16">
        <v>13286.25</v>
      </c>
      <c r="Q126" s="16">
        <v>12919.4</v>
      </c>
      <c r="R126" s="16">
        <v>18165.25</v>
      </c>
      <c r="S126" s="16">
        <v>5084.3157894736842</v>
      </c>
      <c r="T126" s="16"/>
      <c r="U126" s="6">
        <f t="shared" si="10"/>
        <v>42766</v>
      </c>
      <c r="V126" s="10">
        <f t="shared" si="10"/>
        <v>0.8</v>
      </c>
      <c r="W126" s="11">
        <f t="shared" si="11"/>
        <v>1.956016575146819</v>
      </c>
      <c r="X126" s="11">
        <f t="shared" si="11"/>
        <v>-7.7151058267689052</v>
      </c>
      <c r="Y126" s="11">
        <f t="shared" si="11"/>
        <v>-3.8590083726699618</v>
      </c>
      <c r="Z126" s="11">
        <f t="shared" si="11"/>
        <v>1.2074388076028981</v>
      </c>
      <c r="AA126" s="11">
        <f t="shared" si="11"/>
        <v>2.413573363071535</v>
      </c>
      <c r="AB126" s="11">
        <f t="shared" si="11"/>
        <v>-0.20964360587002773</v>
      </c>
      <c r="AC126" s="11">
        <f t="shared" si="11"/>
        <v>-5.3583776369633966</v>
      </c>
      <c r="AD126" s="11">
        <f t="shared" si="11"/>
        <v>-0.58823529411765207</v>
      </c>
      <c r="AE126" s="11">
        <f t="shared" si="11"/>
        <v>-3.8331824206395879</v>
      </c>
      <c r="AF126" s="11">
        <f t="shared" si="11"/>
        <v>-2.5062131329161303</v>
      </c>
      <c r="AG126" s="11">
        <f t="shared" si="11"/>
        <v>0.43062950203569983</v>
      </c>
      <c r="AH126" s="11">
        <f t="shared" si="11"/>
        <v>0.20560065305461706</v>
      </c>
      <c r="AI126" s="11">
        <f t="shared" si="11"/>
        <v>0.77594789769095485</v>
      </c>
      <c r="AJ126" s="11">
        <f t="shared" si="11"/>
        <v>-0.54457668987200236</v>
      </c>
      <c r="AK126" s="11">
        <f t="shared" si="11"/>
        <v>-2.643761601780426</v>
      </c>
      <c r="AL126" s="11">
        <f t="shared" si="7"/>
        <v>-7.418245634302437</v>
      </c>
      <c r="AM126" s="11">
        <f t="shared" si="7"/>
        <v>3.2910836250667614</v>
      </c>
    </row>
    <row r="127" spans="1:39" x14ac:dyDescent="0.3">
      <c r="A127" s="18">
        <v>42735</v>
      </c>
      <c r="B127" s="16">
        <v>1.6</v>
      </c>
      <c r="C127" s="16">
        <v>53.600999999999999</v>
      </c>
      <c r="D127" s="16">
        <v>7676.0666666666666</v>
      </c>
      <c r="E127" s="16">
        <v>6772.0333333333338</v>
      </c>
      <c r="F127" s="16">
        <v>6094.166666666667</v>
      </c>
      <c r="G127" s="16">
        <v>6277</v>
      </c>
      <c r="H127" s="16">
        <v>596.25</v>
      </c>
      <c r="I127" s="16">
        <v>633.13636363636363</v>
      </c>
      <c r="J127" s="16">
        <v>595</v>
      </c>
      <c r="K127" s="16">
        <v>538.80909090909086</v>
      </c>
      <c r="L127" s="16">
        <v>3339.7</v>
      </c>
      <c r="M127" s="16">
        <v>3193</v>
      </c>
      <c r="N127" s="16">
        <v>46019.633333333331</v>
      </c>
      <c r="O127" s="16">
        <v>46001.8</v>
      </c>
      <c r="P127" s="16">
        <v>13359</v>
      </c>
      <c r="Q127" s="16">
        <v>13270.233333333334</v>
      </c>
      <c r="R127" s="16">
        <v>19620.766666666666</v>
      </c>
      <c r="S127" s="16">
        <v>4922.318181818182</v>
      </c>
      <c r="T127" s="16"/>
      <c r="U127" s="6">
        <f t="shared" si="10"/>
        <v>42735</v>
      </c>
      <c r="V127" s="10">
        <f t="shared" si="10"/>
        <v>1.6</v>
      </c>
      <c r="W127" s="11">
        <f t="shared" ref="W127:AL143" si="12">C127/C128*100-100</f>
        <v>18.760650190343824</v>
      </c>
      <c r="X127" s="11">
        <f t="shared" si="12"/>
        <v>1.1677151794186926</v>
      </c>
      <c r="Y127" s="11">
        <f t="shared" si="12"/>
        <v>12.56766715241109</v>
      </c>
      <c r="Z127" s="11">
        <f t="shared" si="12"/>
        <v>10.382906271886412</v>
      </c>
      <c r="AA127" s="11">
        <f t="shared" si="12"/>
        <v>5.5401429171920995</v>
      </c>
      <c r="AB127" s="11">
        <f t="shared" si="12"/>
        <v>-1.283112582781456</v>
      </c>
      <c r="AC127" s="11">
        <f t="shared" si="12"/>
        <v>-9.6956141203928752</v>
      </c>
      <c r="AD127" s="11">
        <f t="shared" si="12"/>
        <v>-1.3921113689095108</v>
      </c>
      <c r="AE127" s="11">
        <f t="shared" si="12"/>
        <v>-13.873227156475252</v>
      </c>
      <c r="AF127" s="11">
        <f t="shared" si="12"/>
        <v>11.708105697402175</v>
      </c>
      <c r="AG127" s="11">
        <f t="shared" si="12"/>
        <v>10.50354732652707</v>
      </c>
      <c r="AH127" s="11">
        <f t="shared" si="12"/>
        <v>4.7726341352356343</v>
      </c>
      <c r="AI127" s="11">
        <f t="shared" si="12"/>
        <v>6.9504617870490506</v>
      </c>
      <c r="AJ127" s="11">
        <f t="shared" si="12"/>
        <v>-7.6045232907978004</v>
      </c>
      <c r="AK127" s="11">
        <f t="shared" si="12"/>
        <v>-10.254196404820632</v>
      </c>
      <c r="AL127" s="11">
        <f t="shared" si="7"/>
        <v>8.8603217227591671</v>
      </c>
      <c r="AM127" s="11">
        <f t="shared" si="7"/>
        <v>8.6212084737602197</v>
      </c>
    </row>
    <row r="128" spans="1:39" x14ac:dyDescent="0.3">
      <c r="A128" s="18">
        <v>42704</v>
      </c>
      <c r="B128" s="16">
        <v>1.5</v>
      </c>
      <c r="C128" s="16">
        <v>45.133636363636363</v>
      </c>
      <c r="D128" s="16">
        <v>7587.4666666666662</v>
      </c>
      <c r="E128" s="16">
        <v>6015.9666666666662</v>
      </c>
      <c r="F128" s="16">
        <v>5520.9333333333334</v>
      </c>
      <c r="G128" s="16">
        <v>5947.5</v>
      </c>
      <c r="H128" s="16">
        <v>604</v>
      </c>
      <c r="I128" s="16">
        <v>701.11363636363637</v>
      </c>
      <c r="J128" s="16">
        <v>603.4</v>
      </c>
      <c r="K128" s="16">
        <v>625.6</v>
      </c>
      <c r="L128" s="16">
        <v>2989.6666666666665</v>
      </c>
      <c r="M128" s="16">
        <v>2889.5</v>
      </c>
      <c r="N128" s="16">
        <v>43923.333333333336</v>
      </c>
      <c r="O128" s="16">
        <v>43012.25</v>
      </c>
      <c r="P128" s="16">
        <v>14458.5</v>
      </c>
      <c r="Q128" s="16">
        <v>14786.466666666667</v>
      </c>
      <c r="R128" s="16">
        <v>18023.8</v>
      </c>
      <c r="S128" s="16">
        <v>4531.636363636364</v>
      </c>
      <c r="T128" s="16"/>
      <c r="U128" s="6">
        <f t="shared" si="10"/>
        <v>42704</v>
      </c>
      <c r="V128" s="10">
        <f t="shared" si="10"/>
        <v>1.5</v>
      </c>
      <c r="W128" s="11">
        <f t="shared" si="12"/>
        <v>-9.0027269265155354</v>
      </c>
      <c r="X128" s="11">
        <f t="shared" si="12"/>
        <v>-0.23885803943568362</v>
      </c>
      <c r="Y128" s="11">
        <f t="shared" si="12"/>
        <v>-0.7195233982628082</v>
      </c>
      <c r="Z128" s="11">
        <f t="shared" si="12"/>
        <v>3.6827443738458214</v>
      </c>
      <c r="AA128" s="11">
        <f t="shared" si="12"/>
        <v>2.1512301945124221</v>
      </c>
      <c r="AB128" s="11">
        <f t="shared" si="12"/>
        <v>3.8395415472779462</v>
      </c>
      <c r="AC128" s="11">
        <f t="shared" si="12"/>
        <v>12.337951348989279</v>
      </c>
      <c r="AD128" s="11">
        <f t="shared" si="12"/>
        <v>4.0344827586206833</v>
      </c>
      <c r="AE128" s="11">
        <f t="shared" si="12"/>
        <v>5.9015214033306052</v>
      </c>
      <c r="AF128" s="11">
        <f t="shared" si="12"/>
        <v>17.059737140918045</v>
      </c>
      <c r="AG128" s="11">
        <f t="shared" si="12"/>
        <v>9.0068848439121041</v>
      </c>
      <c r="AH128" s="11">
        <f t="shared" si="12"/>
        <v>16.172556404566521</v>
      </c>
      <c r="AI128" s="11">
        <f t="shared" si="12"/>
        <v>13.284783997155515</v>
      </c>
      <c r="AJ128" s="11">
        <f t="shared" si="12"/>
        <v>6.7698044935108044</v>
      </c>
      <c r="AK128" s="11">
        <f t="shared" si="12"/>
        <v>8.1050651173672321</v>
      </c>
      <c r="AL128" s="11">
        <f t="shared" si="7"/>
        <v>15.002956352329136</v>
      </c>
      <c r="AM128" s="11">
        <f t="shared" si="7"/>
        <v>6.7383597820656291</v>
      </c>
    </row>
    <row r="129" spans="1:39" x14ac:dyDescent="0.3">
      <c r="A129" s="18">
        <v>42674</v>
      </c>
      <c r="B129" s="16">
        <v>0.7</v>
      </c>
      <c r="C129" s="16">
        <v>49.598888888888887</v>
      </c>
      <c r="D129" s="16">
        <v>7605.6333333333332</v>
      </c>
      <c r="E129" s="16">
        <v>6059.5666666666666</v>
      </c>
      <c r="F129" s="16">
        <v>5324.833333333333</v>
      </c>
      <c r="G129" s="16">
        <v>5822.25</v>
      </c>
      <c r="H129" s="16">
        <v>581.66666666666663</v>
      </c>
      <c r="I129" s="16">
        <v>624.11111111111109</v>
      </c>
      <c r="J129" s="16">
        <v>580</v>
      </c>
      <c r="K129" s="16">
        <v>590.73749999999995</v>
      </c>
      <c r="L129" s="16">
        <v>2553.9666666666667</v>
      </c>
      <c r="M129" s="16">
        <v>2650.75</v>
      </c>
      <c r="N129" s="16">
        <v>37808.699999999997</v>
      </c>
      <c r="O129" s="16">
        <v>37968.25</v>
      </c>
      <c r="P129" s="16">
        <v>13541.75</v>
      </c>
      <c r="Q129" s="16">
        <v>13677.866666666667</v>
      </c>
      <c r="R129" s="16">
        <v>15672.466666666667</v>
      </c>
      <c r="S129" s="16">
        <v>4245.5555555555557</v>
      </c>
      <c r="T129" s="16"/>
      <c r="U129" s="6">
        <f t="shared" si="10"/>
        <v>42674</v>
      </c>
      <c r="V129" s="10">
        <f t="shared" si="10"/>
        <v>0.7</v>
      </c>
      <c r="W129" s="11">
        <f t="shared" si="12"/>
        <v>6.424508702019665</v>
      </c>
      <c r="X129" s="11">
        <f t="shared" si="12"/>
        <v>1.8302479604405733</v>
      </c>
      <c r="Y129" s="11">
        <f t="shared" si="12"/>
        <v>3.728916075137505</v>
      </c>
      <c r="Z129" s="11">
        <f t="shared" si="12"/>
        <v>11.336074714245868</v>
      </c>
      <c r="AA129" s="11">
        <f t="shared" si="12"/>
        <v>4.6753083312358399</v>
      </c>
      <c r="AB129" s="11">
        <f t="shared" si="12"/>
        <v>7.2196620583717248</v>
      </c>
      <c r="AC129" s="11">
        <f t="shared" si="12"/>
        <v>12.082210914895725</v>
      </c>
      <c r="AD129" s="11">
        <f t="shared" si="12"/>
        <v>7.0604522381172217</v>
      </c>
      <c r="AE129" s="11">
        <f t="shared" si="12"/>
        <v>13.978178239981489</v>
      </c>
      <c r="AF129" s="11">
        <f t="shared" si="12"/>
        <v>3.5126116267444729</v>
      </c>
      <c r="AG129" s="11">
        <f t="shared" si="12"/>
        <v>1.6937773344586731</v>
      </c>
      <c r="AH129" s="11">
        <f t="shared" si="12"/>
        <v>1.960260828762344</v>
      </c>
      <c r="AI129" s="11">
        <f t="shared" si="12"/>
        <v>1.7871887532974426</v>
      </c>
      <c r="AJ129" s="11">
        <f t="shared" si="12"/>
        <v>4.6486916740081199</v>
      </c>
      <c r="AK129" s="11">
        <f t="shared" si="12"/>
        <v>7.5058883325866503</v>
      </c>
      <c r="AL129" s="11">
        <f t="shared" si="7"/>
        <v>9.4214214400580829</v>
      </c>
      <c r="AM129" s="11">
        <f t="shared" si="7"/>
        <v>6.2793294313517407</v>
      </c>
    </row>
    <row r="130" spans="1:39" x14ac:dyDescent="0.3">
      <c r="A130" s="18">
        <v>42643</v>
      </c>
      <c r="B130" s="16">
        <v>0.5</v>
      </c>
      <c r="C130" s="16">
        <v>46.604761904761908</v>
      </c>
      <c r="D130" s="16">
        <v>7468.9333333333334</v>
      </c>
      <c r="E130" s="16">
        <v>5841.7333333333336</v>
      </c>
      <c r="F130" s="16">
        <v>4782.666666666667</v>
      </c>
      <c r="G130" s="16">
        <v>5562.2</v>
      </c>
      <c r="H130" s="16">
        <v>542.5</v>
      </c>
      <c r="I130" s="16">
        <v>556.83333333333337</v>
      </c>
      <c r="J130" s="16">
        <v>541.75</v>
      </c>
      <c r="K130" s="16">
        <v>518.29</v>
      </c>
      <c r="L130" s="16">
        <v>2467.3000000000002</v>
      </c>
      <c r="M130" s="16">
        <v>2606.6</v>
      </c>
      <c r="N130" s="16">
        <v>37081.800000000003</v>
      </c>
      <c r="O130" s="16">
        <v>37301.599999999999</v>
      </c>
      <c r="P130" s="16">
        <v>12940.2</v>
      </c>
      <c r="Q130" s="16">
        <v>12722.9</v>
      </c>
      <c r="R130" s="16">
        <v>14323.033333333333</v>
      </c>
      <c r="S130" s="16">
        <v>3994.7142857142858</v>
      </c>
      <c r="T130" s="16"/>
      <c r="U130" s="6">
        <f t="shared" si="10"/>
        <v>42643</v>
      </c>
      <c r="V130" s="10">
        <f t="shared" si="10"/>
        <v>0.5</v>
      </c>
      <c r="W130" s="11">
        <f t="shared" si="12"/>
        <v>1.8116856895082663</v>
      </c>
      <c r="X130" s="11">
        <f t="shared" si="12"/>
        <v>3.5204760496747554</v>
      </c>
      <c r="Y130" s="11">
        <f t="shared" si="12"/>
        <v>7.9955877912458249</v>
      </c>
      <c r="Z130" s="11">
        <f t="shared" si="12"/>
        <v>8.5440213033150485</v>
      </c>
      <c r="AA130" s="11">
        <f t="shared" si="12"/>
        <v>4.7248764415156472</v>
      </c>
      <c r="AB130" s="11">
        <f t="shared" si="12"/>
        <v>16.416309012875544</v>
      </c>
      <c r="AC130" s="11">
        <f t="shared" si="12"/>
        <v>16.534728541097962</v>
      </c>
      <c r="AD130" s="11">
        <f t="shared" si="12"/>
        <v>16.655900086132647</v>
      </c>
      <c r="AE130" s="11">
        <f t="shared" si="12"/>
        <v>8.1691227178686745</v>
      </c>
      <c r="AF130" s="11">
        <f t="shared" si="12"/>
        <v>-1.5547693780922458</v>
      </c>
      <c r="AG130" s="11">
        <f t="shared" si="12"/>
        <v>0.51479803335583085</v>
      </c>
      <c r="AH130" s="11">
        <f t="shared" si="12"/>
        <v>-0.20847200070328142</v>
      </c>
      <c r="AI130" s="11">
        <f t="shared" si="12"/>
        <v>-0.39094210638752713</v>
      </c>
      <c r="AJ130" s="11">
        <f t="shared" si="12"/>
        <v>0.95728496196608148</v>
      </c>
      <c r="AK130" s="11">
        <f t="shared" si="12"/>
        <v>0.41091746136139307</v>
      </c>
      <c r="AL130" s="11">
        <f t="shared" si="7"/>
        <v>3.8944930171380037</v>
      </c>
      <c r="AM130" s="11">
        <f t="shared" si="7"/>
        <v>3.8127413127413234</v>
      </c>
    </row>
    <row r="131" spans="1:39" x14ac:dyDescent="0.3">
      <c r="A131" s="18">
        <v>42613</v>
      </c>
      <c r="B131" s="16">
        <v>0.2</v>
      </c>
      <c r="C131" s="16">
        <v>45.775454545454544</v>
      </c>
      <c r="D131" s="16">
        <v>7214.9333333333334</v>
      </c>
      <c r="E131" s="16">
        <v>5409.2333333333336</v>
      </c>
      <c r="F131" s="16">
        <v>4406.2</v>
      </c>
      <c r="G131" s="16">
        <v>5311.25</v>
      </c>
      <c r="H131" s="16">
        <v>466</v>
      </c>
      <c r="I131" s="16">
        <v>477.82608695652175</v>
      </c>
      <c r="J131" s="16">
        <v>464.4</v>
      </c>
      <c r="K131" s="16">
        <v>479.14782608695651</v>
      </c>
      <c r="L131" s="16">
        <v>2506.2666666666669</v>
      </c>
      <c r="M131" s="16">
        <v>2593.25</v>
      </c>
      <c r="N131" s="16">
        <v>37159.26666666667</v>
      </c>
      <c r="O131" s="16">
        <v>37448</v>
      </c>
      <c r="P131" s="16">
        <v>12817.5</v>
      </c>
      <c r="Q131" s="16">
        <v>12670.833333333334</v>
      </c>
      <c r="R131" s="16">
        <v>13786.133333333333</v>
      </c>
      <c r="S131" s="16">
        <v>3848</v>
      </c>
      <c r="T131" s="16"/>
      <c r="U131" s="6">
        <f t="shared" si="10"/>
        <v>42613</v>
      </c>
      <c r="V131" s="10">
        <f t="shared" si="10"/>
        <v>0.2</v>
      </c>
      <c r="W131" s="11">
        <f t="shared" si="12"/>
        <v>1.8171303434379382</v>
      </c>
      <c r="X131" s="11">
        <f t="shared" si="12"/>
        <v>-2.0747939231068528</v>
      </c>
      <c r="Y131" s="11">
        <f t="shared" si="12"/>
        <v>-2.6637795558967667</v>
      </c>
      <c r="Z131" s="11">
        <f t="shared" si="12"/>
        <v>-3.6797924742779031</v>
      </c>
      <c r="AA131" s="11">
        <f t="shared" si="12"/>
        <v>-3.4563929181662729</v>
      </c>
      <c r="AB131" s="11">
        <f t="shared" si="12"/>
        <v>10.623145400593486</v>
      </c>
      <c r="AC131" s="11">
        <f t="shared" si="12"/>
        <v>12.840571561281493</v>
      </c>
      <c r="AD131" s="11">
        <f t="shared" si="12"/>
        <v>10.43995243757432</v>
      </c>
      <c r="AE131" s="11">
        <f t="shared" si="12"/>
        <v>12.042673627887737</v>
      </c>
      <c r="AF131" s="11">
        <f t="shared" si="12"/>
        <v>5.1727514337669618</v>
      </c>
      <c r="AG131" s="11">
        <f t="shared" si="12"/>
        <v>3.6636552606331918</v>
      </c>
      <c r="AH131" s="11">
        <f t="shared" si="12"/>
        <v>-1.6950617283950464</v>
      </c>
      <c r="AI131" s="11">
        <f t="shared" si="12"/>
        <v>-1.4038524322559454</v>
      </c>
      <c r="AJ131" s="11">
        <f t="shared" si="12"/>
        <v>-0.73802738368129894</v>
      </c>
      <c r="AK131" s="11">
        <f t="shared" si="12"/>
        <v>-1.5084972807147068</v>
      </c>
      <c r="AL131" s="11">
        <f t="shared" si="7"/>
        <v>6.0382070235082637</v>
      </c>
      <c r="AM131" s="11">
        <f t="shared" si="7"/>
        <v>0.18845467169212782</v>
      </c>
    </row>
    <row r="132" spans="1:39" x14ac:dyDescent="0.3">
      <c r="A132" s="18">
        <v>42582</v>
      </c>
      <c r="B132" s="16">
        <v>0.2</v>
      </c>
      <c r="C132" s="16">
        <v>44.958500000000001</v>
      </c>
      <c r="D132" s="16">
        <v>7367.8</v>
      </c>
      <c r="E132" s="16">
        <v>5557.2666666666664</v>
      </c>
      <c r="F132" s="16">
        <v>4574.5333333333338</v>
      </c>
      <c r="G132" s="16">
        <v>5501.4</v>
      </c>
      <c r="H132" s="16">
        <v>421.25</v>
      </c>
      <c r="I132" s="16">
        <v>423.45238095238096</v>
      </c>
      <c r="J132" s="16">
        <v>420.5</v>
      </c>
      <c r="K132" s="16">
        <v>427.64761904761906</v>
      </c>
      <c r="L132" s="16">
        <v>2383</v>
      </c>
      <c r="M132" s="16">
        <v>2501.6</v>
      </c>
      <c r="N132" s="16">
        <v>37800</v>
      </c>
      <c r="O132" s="16">
        <v>37981.199999999997</v>
      </c>
      <c r="P132" s="16">
        <v>12912.8</v>
      </c>
      <c r="Q132" s="16">
        <v>12864.9</v>
      </c>
      <c r="R132" s="16">
        <v>13001.1</v>
      </c>
      <c r="S132" s="16">
        <v>3840.7619047619046</v>
      </c>
      <c r="T132" s="16"/>
      <c r="U132" s="6">
        <f t="shared" si="10"/>
        <v>42582</v>
      </c>
      <c r="V132" s="10">
        <f t="shared" si="10"/>
        <v>0.2</v>
      </c>
      <c r="W132" s="11">
        <f t="shared" si="12"/>
        <v>-6.9786229532864894</v>
      </c>
      <c r="X132" s="11">
        <f t="shared" si="12"/>
        <v>-1.0865382033634461</v>
      </c>
      <c r="Y132" s="11">
        <f t="shared" si="12"/>
        <v>-3.9266532973745427</v>
      </c>
      <c r="Z132" s="11">
        <f t="shared" si="12"/>
        <v>-2.3606585369324193</v>
      </c>
      <c r="AA132" s="11">
        <f t="shared" si="12"/>
        <v>-1.0228039400890623</v>
      </c>
      <c r="AB132" s="11">
        <f t="shared" si="12"/>
        <v>5.841708542713576</v>
      </c>
      <c r="AC132" s="11">
        <f t="shared" si="12"/>
        <v>7.0096269554753405</v>
      </c>
      <c r="AD132" s="11">
        <f t="shared" si="12"/>
        <v>5.6002009040683163</v>
      </c>
      <c r="AE132" s="11">
        <f t="shared" si="12"/>
        <v>2.7356986132751331</v>
      </c>
      <c r="AF132" s="11">
        <f t="shared" si="12"/>
        <v>8.4529263630571165</v>
      </c>
      <c r="AG132" s="11">
        <f t="shared" si="12"/>
        <v>2.0124375573452795</v>
      </c>
      <c r="AH132" s="11">
        <f t="shared" si="12"/>
        <v>5.0611884143635564</v>
      </c>
      <c r="AI132" s="11">
        <f t="shared" si="12"/>
        <v>5.2861805858749591</v>
      </c>
      <c r="AJ132" s="11">
        <f t="shared" si="12"/>
        <v>2.6373102297114599</v>
      </c>
      <c r="AK132" s="11">
        <f t="shared" si="12"/>
        <v>3.393154218939614</v>
      </c>
      <c r="AL132" s="11">
        <f t="shared" si="7"/>
        <v>2.2610898012370058</v>
      </c>
      <c r="AM132" s="11">
        <f t="shared" si="7"/>
        <v>2.6614904855851762</v>
      </c>
    </row>
    <row r="133" spans="1:39" x14ac:dyDescent="0.3">
      <c r="A133" s="18">
        <v>42551</v>
      </c>
      <c r="B133" s="16">
        <v>-0.2</v>
      </c>
      <c r="C133" s="16">
        <v>48.331363636363633</v>
      </c>
      <c r="D133" s="16">
        <v>7448.7333333333336</v>
      </c>
      <c r="E133" s="16">
        <v>5784.4</v>
      </c>
      <c r="F133" s="16">
        <v>4685.1333333333332</v>
      </c>
      <c r="G133" s="16">
        <v>5558.25</v>
      </c>
      <c r="H133" s="16">
        <v>398</v>
      </c>
      <c r="I133" s="16">
        <v>395.71428571428572</v>
      </c>
      <c r="J133" s="16">
        <v>398.2</v>
      </c>
      <c r="K133" s="16">
        <v>416.26</v>
      </c>
      <c r="L133" s="16">
        <v>2197.2666666666669</v>
      </c>
      <c r="M133" s="16">
        <v>2452.25</v>
      </c>
      <c r="N133" s="16">
        <v>35979.033333333333</v>
      </c>
      <c r="O133" s="16">
        <v>36074.25</v>
      </c>
      <c r="P133" s="16">
        <v>12581</v>
      </c>
      <c r="Q133" s="16">
        <v>12442.7</v>
      </c>
      <c r="R133" s="16">
        <v>12713.633333333333</v>
      </c>
      <c r="S133" s="16">
        <v>3741.1904761904761</v>
      </c>
      <c r="T133" s="16"/>
      <c r="U133" s="6">
        <f t="shared" si="10"/>
        <v>42551</v>
      </c>
      <c r="V133" s="10">
        <f t="shared" si="10"/>
        <v>-0.2</v>
      </c>
      <c r="W133" s="11">
        <f t="shared" si="12"/>
        <v>3.0970117777784196</v>
      </c>
      <c r="X133" s="11">
        <f t="shared" si="12"/>
        <v>1.876951833869029</v>
      </c>
      <c r="Y133" s="11">
        <f t="shared" si="12"/>
        <v>0.62451074193268141</v>
      </c>
      <c r="Z133" s="11">
        <f t="shared" si="12"/>
        <v>4.6037747082638703</v>
      </c>
      <c r="AA133" s="11">
        <f t="shared" si="12"/>
        <v>3.9945741147855358</v>
      </c>
      <c r="AB133" s="11">
        <f t="shared" si="12"/>
        <v>2.051282051282044</v>
      </c>
      <c r="AC133" s="11">
        <f t="shared" si="12"/>
        <v>3.448275862068968</v>
      </c>
      <c r="AD133" s="11">
        <f t="shared" si="12"/>
        <v>2.3650385604113069</v>
      </c>
      <c r="AE133" s="11">
        <f t="shared" si="12"/>
        <v>7.9672447013487471</v>
      </c>
      <c r="AF133" s="11">
        <f t="shared" si="12"/>
        <v>-10.901152967573623</v>
      </c>
      <c r="AG133" s="11">
        <f t="shared" si="12"/>
        <v>-8.6089630112736444</v>
      </c>
      <c r="AH133" s="11">
        <f t="shared" si="12"/>
        <v>0.10517168303442759</v>
      </c>
      <c r="AI133" s="11">
        <f t="shared" si="12"/>
        <v>-0.62326965193317108</v>
      </c>
      <c r="AJ133" s="11">
        <f t="shared" si="12"/>
        <v>0.18115581390718205</v>
      </c>
      <c r="AK133" s="11">
        <f t="shared" si="12"/>
        <v>-0.29328568108788033</v>
      </c>
      <c r="AL133" s="11">
        <f t="shared" si="7"/>
        <v>-1.2052468256394064</v>
      </c>
      <c r="AM133" s="11">
        <f t="shared" si="7"/>
        <v>-0.976808671540212</v>
      </c>
    </row>
    <row r="134" spans="1:39" x14ac:dyDescent="0.3">
      <c r="A134" s="18">
        <v>42521</v>
      </c>
      <c r="B134" s="16">
        <v>0.5</v>
      </c>
      <c r="C134" s="16">
        <v>46.8795</v>
      </c>
      <c r="D134" s="16">
        <v>7311.5</v>
      </c>
      <c r="E134" s="16">
        <v>5748.5</v>
      </c>
      <c r="F134" s="16">
        <v>4478.9333333333334</v>
      </c>
      <c r="G134" s="16">
        <v>5344.75</v>
      </c>
      <c r="H134" s="16">
        <v>390</v>
      </c>
      <c r="I134" s="16">
        <v>382.52380952380952</v>
      </c>
      <c r="J134" s="16">
        <v>389</v>
      </c>
      <c r="K134" s="16">
        <v>385.54285714285714</v>
      </c>
      <c r="L134" s="16">
        <v>2466.1</v>
      </c>
      <c r="M134" s="16">
        <v>2683.25</v>
      </c>
      <c r="N134" s="16">
        <v>35941.23333333333</v>
      </c>
      <c r="O134" s="16">
        <v>36300.5</v>
      </c>
      <c r="P134" s="16">
        <v>12558.25</v>
      </c>
      <c r="Q134" s="16">
        <v>12479.3</v>
      </c>
      <c r="R134" s="16">
        <v>12868.733333333334</v>
      </c>
      <c r="S134" s="16">
        <v>3778.0952380952381</v>
      </c>
      <c r="T134" s="16"/>
      <c r="U134" s="6">
        <f t="shared" si="10"/>
        <v>42521</v>
      </c>
      <c r="V134" s="10">
        <f t="shared" si="10"/>
        <v>0.5</v>
      </c>
      <c r="W134" s="11">
        <f t="shared" si="12"/>
        <v>12.330621682820748</v>
      </c>
      <c r="X134" s="11">
        <f t="shared" si="12"/>
        <v>3.8929359718840999</v>
      </c>
      <c r="Y134" s="11">
        <f t="shared" si="12"/>
        <v>1.7956119069965126</v>
      </c>
      <c r="Z134" s="11">
        <f t="shared" si="12"/>
        <v>3.4037477394282263</v>
      </c>
      <c r="AA134" s="11">
        <f t="shared" si="12"/>
        <v>3.532271811560534</v>
      </c>
      <c r="AB134" s="11">
        <f t="shared" si="12"/>
        <v>0</v>
      </c>
      <c r="AC134" s="11">
        <f t="shared" si="12"/>
        <v>-0.20250208092629407</v>
      </c>
      <c r="AD134" s="11">
        <f t="shared" si="12"/>
        <v>0</v>
      </c>
      <c r="AE134" s="11">
        <f t="shared" si="12"/>
        <v>1.4933680319206815</v>
      </c>
      <c r="AF134" s="11">
        <f t="shared" si="12"/>
        <v>-9.3245578556458497</v>
      </c>
      <c r="AG134" s="11">
        <f t="shared" si="12"/>
        <v>0.3384189664198658</v>
      </c>
      <c r="AH134" s="11">
        <f t="shared" si="12"/>
        <v>-2.6463888214224767</v>
      </c>
      <c r="AI134" s="11">
        <f t="shared" si="12"/>
        <v>-2.6676212079774047</v>
      </c>
      <c r="AJ134" s="11">
        <f t="shared" si="12"/>
        <v>2.3976288710229738</v>
      </c>
      <c r="AK134" s="11">
        <f t="shared" si="12"/>
        <v>2.8443101435341021</v>
      </c>
      <c r="AL134" s="11">
        <f t="shared" si="7"/>
        <v>-3.4357350461983316</v>
      </c>
      <c r="AM134" s="11">
        <f t="shared" si="7"/>
        <v>-3.2943780563315812</v>
      </c>
    </row>
    <row r="135" spans="1:39" x14ac:dyDescent="0.3">
      <c r="A135" s="18">
        <v>42490</v>
      </c>
      <c r="B135" s="16">
        <v>0.7</v>
      </c>
      <c r="C135" s="16">
        <v>41.733499999999999</v>
      </c>
      <c r="D135" s="16">
        <v>7037.5333333333338</v>
      </c>
      <c r="E135" s="16">
        <v>5647.1</v>
      </c>
      <c r="F135" s="16">
        <v>4331.5</v>
      </c>
      <c r="G135" s="16">
        <v>5162.3999999999996</v>
      </c>
      <c r="H135" s="16">
        <v>390</v>
      </c>
      <c r="I135" s="16">
        <v>383.3</v>
      </c>
      <c r="J135" s="16">
        <v>389</v>
      </c>
      <c r="K135" s="16">
        <v>379.87</v>
      </c>
      <c r="L135" s="16">
        <v>2719.7</v>
      </c>
      <c r="M135" s="16">
        <v>2674.2</v>
      </c>
      <c r="N135" s="16">
        <v>36918.23333333333</v>
      </c>
      <c r="O135" s="16">
        <v>37295.4</v>
      </c>
      <c r="P135" s="16">
        <v>12264.2</v>
      </c>
      <c r="Q135" s="16">
        <v>12134.166666666666</v>
      </c>
      <c r="R135" s="16">
        <v>13326.6</v>
      </c>
      <c r="S135" s="16">
        <v>3906.8</v>
      </c>
      <c r="T135" s="16"/>
      <c r="U135" s="6">
        <f t="shared" si="10"/>
        <v>42490</v>
      </c>
      <c r="V135" s="10">
        <f t="shared" si="10"/>
        <v>0.7</v>
      </c>
      <c r="W135" s="11">
        <f t="shared" si="12"/>
        <v>8.4241813165740922</v>
      </c>
      <c r="X135" s="11">
        <f t="shared" si="12"/>
        <v>4.3594870968675536E-2</v>
      </c>
      <c r="Y135" s="11">
        <f t="shared" si="12"/>
        <v>-1.0617236364910383</v>
      </c>
      <c r="Z135" s="11">
        <f t="shared" si="12"/>
        <v>-1.1915262485552773</v>
      </c>
      <c r="AA135" s="11">
        <f t="shared" si="12"/>
        <v>-0.37823234272482864</v>
      </c>
      <c r="AB135" s="11">
        <f t="shared" si="12"/>
        <v>0.25706940874034956</v>
      </c>
      <c r="AC135" s="11">
        <f t="shared" si="12"/>
        <v>0.39744903769502571</v>
      </c>
      <c r="AD135" s="11">
        <f t="shared" si="12"/>
        <v>0.25773195876288924</v>
      </c>
      <c r="AE135" s="11">
        <f t="shared" si="12"/>
        <v>7.3448250442303902</v>
      </c>
      <c r="AF135" s="11">
        <f t="shared" si="12"/>
        <v>21.453132675389625</v>
      </c>
      <c r="AG135" s="11">
        <f t="shared" si="12"/>
        <v>12.031839128613314</v>
      </c>
      <c r="AH135" s="11">
        <f t="shared" si="12"/>
        <v>-0.95694336140105918</v>
      </c>
      <c r="AI135" s="11">
        <f t="shared" si="12"/>
        <v>-1.501300233238112E-2</v>
      </c>
      <c r="AJ135" s="11">
        <f t="shared" si="12"/>
        <v>4.6701374071861324</v>
      </c>
      <c r="AK135" s="11">
        <f t="shared" si="12"/>
        <v>6.7832009879701189</v>
      </c>
      <c r="AL135" s="11">
        <f t="shared" si="7"/>
        <v>-2.2591977782069677</v>
      </c>
      <c r="AM135" s="11">
        <f t="shared" si="7"/>
        <v>1.7234586908778056</v>
      </c>
    </row>
    <row r="136" spans="1:39" x14ac:dyDescent="0.3">
      <c r="A136" s="18">
        <v>42460</v>
      </c>
      <c r="B136" s="16">
        <v>0.5</v>
      </c>
      <c r="C136" s="16">
        <v>38.490952380952379</v>
      </c>
      <c r="D136" s="16">
        <v>7034.4666666666662</v>
      </c>
      <c r="E136" s="16">
        <v>5707.7</v>
      </c>
      <c r="F136" s="16">
        <v>4383.7333333333336</v>
      </c>
      <c r="G136" s="16">
        <v>5182</v>
      </c>
      <c r="H136" s="16">
        <v>389</v>
      </c>
      <c r="I136" s="16">
        <v>381.78260869565219</v>
      </c>
      <c r="J136" s="16">
        <v>388</v>
      </c>
      <c r="K136" s="16">
        <v>353.87826086956522</v>
      </c>
      <c r="L136" s="16">
        <v>2239.3000000000002</v>
      </c>
      <c r="M136" s="16">
        <v>2387</v>
      </c>
      <c r="N136" s="16">
        <v>37274.933333333334</v>
      </c>
      <c r="O136" s="16">
        <v>37301</v>
      </c>
      <c r="P136" s="16">
        <v>11717</v>
      </c>
      <c r="Q136" s="16">
        <v>11363.366666666667</v>
      </c>
      <c r="R136" s="16">
        <v>13634.633333333333</v>
      </c>
      <c r="S136" s="16">
        <v>3840.608695652174</v>
      </c>
      <c r="T136" s="16"/>
      <c r="U136" s="6">
        <f t="shared" si="10"/>
        <v>42460</v>
      </c>
      <c r="V136" s="10">
        <f t="shared" si="10"/>
        <v>0.5</v>
      </c>
      <c r="W136" s="11">
        <f t="shared" si="12"/>
        <v>18.497940275314079</v>
      </c>
      <c r="X136" s="11">
        <f t="shared" si="12"/>
        <v>0.49142389120102337</v>
      </c>
      <c r="Y136" s="11">
        <f t="shared" si="12"/>
        <v>1.1608946864698311</v>
      </c>
      <c r="Z136" s="11">
        <f t="shared" si="12"/>
        <v>-1.0183268731418877</v>
      </c>
      <c r="AA136" s="11">
        <f t="shared" si="12"/>
        <v>-1.2435085044547094</v>
      </c>
      <c r="AB136" s="11">
        <f t="shared" si="12"/>
        <v>2.3684210526315752</v>
      </c>
      <c r="AC136" s="11">
        <f t="shared" si="12"/>
        <v>2.6053963769834496</v>
      </c>
      <c r="AD136" s="11">
        <f t="shared" si="12"/>
        <v>2.1052631578947398</v>
      </c>
      <c r="AE136" s="11">
        <f t="shared" si="12"/>
        <v>8.2775983690247728</v>
      </c>
      <c r="AF136" s="11">
        <f t="shared" si="12"/>
        <v>15.495306536464625</v>
      </c>
      <c r="AG136" s="11">
        <f t="shared" si="12"/>
        <v>8.4137617804019555</v>
      </c>
      <c r="AH136" s="11">
        <f t="shared" si="12"/>
        <v>4.9781265841798046</v>
      </c>
      <c r="AI136" s="11">
        <f t="shared" si="12"/>
        <v>3.9292854008344875</v>
      </c>
      <c r="AJ136" s="11">
        <f t="shared" si="12"/>
        <v>3.1653092670041758</v>
      </c>
      <c r="AK136" s="11">
        <f t="shared" si="12"/>
        <v>5.2248019902831686</v>
      </c>
      <c r="AL136" s="11">
        <f t="shared" si="7"/>
        <v>-1.2033206045104095</v>
      </c>
      <c r="AM136" s="11">
        <f t="shared" si="7"/>
        <v>6.7165120743117228</v>
      </c>
    </row>
    <row r="137" spans="1:39" x14ac:dyDescent="0.3">
      <c r="A137" s="18">
        <v>42429</v>
      </c>
      <c r="B137" s="16">
        <v>-0.3</v>
      </c>
      <c r="C137" s="16">
        <v>32.48238095238095</v>
      </c>
      <c r="D137" s="16">
        <v>7000.0666666666666</v>
      </c>
      <c r="E137" s="16">
        <v>5642.2</v>
      </c>
      <c r="F137" s="16">
        <v>4428.833333333333</v>
      </c>
      <c r="G137" s="16">
        <v>5247.25</v>
      </c>
      <c r="H137" s="16">
        <v>380</v>
      </c>
      <c r="I137" s="16">
        <v>372.08823529411762</v>
      </c>
      <c r="J137" s="16">
        <v>380</v>
      </c>
      <c r="K137" s="16">
        <v>326.82499999999999</v>
      </c>
      <c r="L137" s="16">
        <v>1938.8666666666666</v>
      </c>
      <c r="M137" s="16">
        <v>2201.75</v>
      </c>
      <c r="N137" s="16">
        <v>35507.333333333336</v>
      </c>
      <c r="O137" s="16">
        <v>35890.75</v>
      </c>
      <c r="P137" s="16">
        <v>11357.5</v>
      </c>
      <c r="Q137" s="16">
        <v>10799.133333333333</v>
      </c>
      <c r="R137" s="16">
        <v>13800.7</v>
      </c>
      <c r="S137" s="16">
        <v>3598.8888888888887</v>
      </c>
      <c r="T137" s="16"/>
      <c r="U137" s="6">
        <f t="shared" si="10"/>
        <v>42429</v>
      </c>
      <c r="V137" s="10">
        <f t="shared" si="10"/>
        <v>-0.3</v>
      </c>
      <c r="W137" s="11">
        <f t="shared" si="12"/>
        <v>5.8178650738063027</v>
      </c>
      <c r="X137" s="11">
        <f t="shared" si="12"/>
        <v>-2.1512540828165214</v>
      </c>
      <c r="Y137" s="11">
        <f t="shared" si="12"/>
        <v>-2.7396945424457186</v>
      </c>
      <c r="Z137" s="11">
        <f t="shared" si="12"/>
        <v>-9.3090243885790755</v>
      </c>
      <c r="AA137" s="11">
        <f t="shared" si="12"/>
        <v>-2.2931252793087964</v>
      </c>
      <c r="AB137" s="11">
        <f t="shared" si="12"/>
        <v>2.3569023569023528</v>
      </c>
      <c r="AC137" s="11">
        <f t="shared" si="12"/>
        <v>1.6148659231563158</v>
      </c>
      <c r="AD137" s="11">
        <f t="shared" si="12"/>
        <v>2.1505376344086073</v>
      </c>
      <c r="AE137" s="11">
        <f t="shared" si="12"/>
        <v>4.8087098739698035</v>
      </c>
      <c r="AF137" s="11">
        <f t="shared" si="12"/>
        <v>1.4440685060518348</v>
      </c>
      <c r="AG137" s="11">
        <f t="shared" si="12"/>
        <v>0.26183970856101269</v>
      </c>
      <c r="AH137" s="11">
        <f t="shared" si="12"/>
        <v>0.15833972709904742</v>
      </c>
      <c r="AI137" s="11">
        <f t="shared" si="12"/>
        <v>9.5798797425274529E-2</v>
      </c>
      <c r="AJ137" s="11">
        <f t="shared" si="12"/>
        <v>-0.84596312334124946</v>
      </c>
      <c r="AK137" s="11">
        <f t="shared" si="12"/>
        <v>-0.28040691321544386</v>
      </c>
      <c r="AL137" s="11">
        <f t="shared" si="7"/>
        <v>4.9552061732839263</v>
      </c>
      <c r="AM137" s="11">
        <f t="shared" si="7"/>
        <v>0.69075286466591024</v>
      </c>
    </row>
    <row r="138" spans="1:39" x14ac:dyDescent="0.3">
      <c r="A138" s="18">
        <v>42400</v>
      </c>
      <c r="B138" s="16">
        <v>-0.5</v>
      </c>
      <c r="C138" s="16">
        <v>30.6965</v>
      </c>
      <c r="D138" s="16">
        <v>7153.9666666666662</v>
      </c>
      <c r="E138" s="16">
        <v>5801.1333333333332</v>
      </c>
      <c r="F138" s="16">
        <v>4883.4333333333334</v>
      </c>
      <c r="G138" s="16">
        <v>5370.4</v>
      </c>
      <c r="H138" s="16">
        <v>371.25</v>
      </c>
      <c r="I138" s="16">
        <v>366.17500000000001</v>
      </c>
      <c r="J138" s="16">
        <v>372</v>
      </c>
      <c r="K138" s="16">
        <v>311.83</v>
      </c>
      <c r="L138" s="16">
        <v>1911.2666666666667</v>
      </c>
      <c r="M138" s="16">
        <v>2196</v>
      </c>
      <c r="N138" s="16">
        <v>35451.199999999997</v>
      </c>
      <c r="O138" s="16">
        <v>35856.400000000001</v>
      </c>
      <c r="P138" s="16">
        <v>11454.4</v>
      </c>
      <c r="Q138" s="16">
        <v>10829.5</v>
      </c>
      <c r="R138" s="16">
        <v>13149.133333333333</v>
      </c>
      <c r="S138" s="16">
        <v>3574.2</v>
      </c>
      <c r="T138" s="16"/>
      <c r="U138" s="6">
        <f t="shared" si="10"/>
        <v>42400</v>
      </c>
      <c r="V138" s="10">
        <f t="shared" si="10"/>
        <v>-0.5</v>
      </c>
      <c r="W138" s="11">
        <f t="shared" si="12"/>
        <v>-19.666704052639446</v>
      </c>
      <c r="X138" s="11">
        <f t="shared" si="12"/>
        <v>-1.9292545729548038</v>
      </c>
      <c r="Y138" s="11">
        <f t="shared" si="12"/>
        <v>-5.7084033158151328</v>
      </c>
      <c r="Z138" s="11">
        <f t="shared" si="12"/>
        <v>-4.7537626369339847</v>
      </c>
      <c r="AA138" s="11">
        <f t="shared" si="12"/>
        <v>-1.5959688502061482</v>
      </c>
      <c r="AB138" s="11">
        <f t="shared" si="12"/>
        <v>0.3378378378378244</v>
      </c>
      <c r="AC138" s="11">
        <f t="shared" si="12"/>
        <v>1.8752268053707581</v>
      </c>
      <c r="AD138" s="11">
        <f t="shared" si="12"/>
        <v>0.10764262648008582</v>
      </c>
      <c r="AE138" s="11">
        <f t="shared" si="12"/>
        <v>4.1032600807036772</v>
      </c>
      <c r="AF138" s="11">
        <f t="shared" si="12"/>
        <v>4.1883960532771169</v>
      </c>
      <c r="AG138" s="11">
        <f t="shared" si="12"/>
        <v>0.8264462809917319</v>
      </c>
      <c r="AH138" s="11">
        <f t="shared" si="12"/>
        <v>-0.74853694203855525</v>
      </c>
      <c r="AI138" s="11">
        <f t="shared" si="12"/>
        <v>-0.7187949939085172</v>
      </c>
      <c r="AJ138" s="11">
        <f t="shared" si="12"/>
        <v>0.80436504444247703</v>
      </c>
      <c r="AK138" s="11">
        <f t="shared" si="12"/>
        <v>2.4156584347869909</v>
      </c>
      <c r="AL138" s="11">
        <f t="shared" si="7"/>
        <v>0.36740197949265507</v>
      </c>
      <c r="AM138" s="11">
        <f t="shared" si="7"/>
        <v>-1.9093596796527237</v>
      </c>
    </row>
    <row r="139" spans="1:39" x14ac:dyDescent="0.3">
      <c r="A139" s="18">
        <v>42369</v>
      </c>
      <c r="B139" s="16">
        <v>-0.6</v>
      </c>
      <c r="C139" s="16">
        <v>38.21142857142857</v>
      </c>
      <c r="D139" s="16">
        <v>7294.7</v>
      </c>
      <c r="E139" s="16">
        <v>6152.333333333333</v>
      </c>
      <c r="F139" s="16">
        <v>5127.166666666667</v>
      </c>
      <c r="G139" s="16">
        <v>5457.5</v>
      </c>
      <c r="H139" s="16">
        <v>370</v>
      </c>
      <c r="I139" s="16">
        <v>359.43478260869563</v>
      </c>
      <c r="J139" s="16">
        <v>371.6</v>
      </c>
      <c r="K139" s="16">
        <v>299.53913043478263</v>
      </c>
      <c r="L139" s="16">
        <v>1834.4333333333334</v>
      </c>
      <c r="M139" s="16">
        <v>2178</v>
      </c>
      <c r="N139" s="16">
        <v>35718.566666666666</v>
      </c>
      <c r="O139" s="16">
        <v>36116</v>
      </c>
      <c r="P139" s="16">
        <v>11363</v>
      </c>
      <c r="Q139" s="16">
        <v>10574.066666666668</v>
      </c>
      <c r="R139" s="16">
        <v>13101</v>
      </c>
      <c r="S139" s="16">
        <v>3643.7727272727275</v>
      </c>
      <c r="T139" s="16"/>
      <c r="U139" s="6">
        <f t="shared" si="10"/>
        <v>42369</v>
      </c>
      <c r="V139" s="10">
        <f t="shared" si="10"/>
        <v>-0.6</v>
      </c>
      <c r="W139" s="11">
        <f t="shared" si="12"/>
        <v>-13.780932395973352</v>
      </c>
      <c r="X139" s="11">
        <f t="shared" si="12"/>
        <v>-1.5449330783938819</v>
      </c>
      <c r="Y139" s="11">
        <f t="shared" si="12"/>
        <v>-4.2488068063913715</v>
      </c>
      <c r="Z139" s="11">
        <f t="shared" si="12"/>
        <v>-1.3146076066314123</v>
      </c>
      <c r="AA139" s="11">
        <f t="shared" si="12"/>
        <v>-2.0637056976222539</v>
      </c>
      <c r="AB139" s="11">
        <f t="shared" si="12"/>
        <v>-0.33670033670033206</v>
      </c>
      <c r="AC139" s="11">
        <f t="shared" si="12"/>
        <v>2.0845338758805667</v>
      </c>
      <c r="AD139" s="11">
        <f t="shared" si="12"/>
        <v>-1.1044577511643325</v>
      </c>
      <c r="AE139" s="11">
        <f t="shared" si="12"/>
        <v>-1.3901592862449377</v>
      </c>
      <c r="AF139" s="11">
        <f t="shared" si="12"/>
        <v>-6.7885029047610885</v>
      </c>
      <c r="AG139" s="11">
        <f t="shared" si="12"/>
        <v>-3.6709420610349497</v>
      </c>
      <c r="AH139" s="11">
        <f t="shared" si="12"/>
        <v>-1.6220707383690325</v>
      </c>
      <c r="AI139" s="11">
        <f t="shared" si="12"/>
        <v>-1.2630542949313792</v>
      </c>
      <c r="AJ139" s="11">
        <f t="shared" si="12"/>
        <v>3.4410559854346872</v>
      </c>
      <c r="AK139" s="11">
        <f t="shared" si="12"/>
        <v>4.491987417033144</v>
      </c>
      <c r="AL139" s="11">
        <f t="shared" si="12"/>
        <v>1.1269780007718992</v>
      </c>
      <c r="AM139" s="11">
        <f t="shared" ref="AM139:AM202" si="13">S139/S140*100-100</f>
        <v>-2.8536985378048172</v>
      </c>
    </row>
    <row r="140" spans="1:39" x14ac:dyDescent="0.3">
      <c r="A140" s="18">
        <v>42338</v>
      </c>
      <c r="B140" s="16">
        <v>-0.5</v>
      </c>
      <c r="C140" s="16">
        <v>44.319000000000003</v>
      </c>
      <c r="D140" s="16">
        <v>7409.166666666667</v>
      </c>
      <c r="E140" s="16">
        <v>6425.333333333333</v>
      </c>
      <c r="F140" s="16">
        <v>5195.4666666666662</v>
      </c>
      <c r="G140" s="16">
        <v>5572.5</v>
      </c>
      <c r="H140" s="16">
        <v>371.25</v>
      </c>
      <c r="I140" s="16">
        <v>352.09523809523807</v>
      </c>
      <c r="J140" s="16">
        <v>375.75</v>
      </c>
      <c r="K140" s="16">
        <v>303.76190476190476</v>
      </c>
      <c r="L140" s="16">
        <v>1968.0333333333333</v>
      </c>
      <c r="M140" s="16">
        <v>2261</v>
      </c>
      <c r="N140" s="16">
        <v>36307.5</v>
      </c>
      <c r="O140" s="16">
        <v>36578</v>
      </c>
      <c r="P140" s="16">
        <v>10985</v>
      </c>
      <c r="Q140" s="16">
        <v>10119.5</v>
      </c>
      <c r="R140" s="16">
        <v>12955</v>
      </c>
      <c r="S140" s="16">
        <v>3750.8095238095239</v>
      </c>
      <c r="T140" s="16"/>
      <c r="U140" s="6">
        <f t="shared" si="10"/>
        <v>42338</v>
      </c>
      <c r="V140" s="10">
        <f t="shared" si="10"/>
        <v>-0.5</v>
      </c>
      <c r="W140" s="11">
        <f t="shared" si="12"/>
        <v>-8.8032806161443773</v>
      </c>
      <c r="X140" s="11">
        <f t="shared" si="12"/>
        <v>-1.7738378798792525</v>
      </c>
      <c r="Y140" s="11">
        <f t="shared" si="12"/>
        <v>-3.6710543411991665</v>
      </c>
      <c r="Z140" s="11">
        <f t="shared" si="12"/>
        <v>1.2018465973651473</v>
      </c>
      <c r="AA140" s="11">
        <f t="shared" si="12"/>
        <v>-0.99493648396553169</v>
      </c>
      <c r="AB140" s="11">
        <f t="shared" si="12"/>
        <v>-2.3026315789473699</v>
      </c>
      <c r="AC140" s="11">
        <f t="shared" si="12"/>
        <v>-5.0173954932291451</v>
      </c>
      <c r="AD140" s="11">
        <f t="shared" si="12"/>
        <v>-2.0634231103388316</v>
      </c>
      <c r="AE140" s="11">
        <f t="shared" si="12"/>
        <v>-12.794643661301322</v>
      </c>
      <c r="AF140" s="11">
        <f t="shared" si="12"/>
        <v>-2.790766596417285</v>
      </c>
      <c r="AG140" s="11">
        <f t="shared" si="12"/>
        <v>-2.3326133909287279</v>
      </c>
      <c r="AH140" s="11">
        <f t="shared" si="12"/>
        <v>-7.995320471669416</v>
      </c>
      <c r="AI140" s="11">
        <f t="shared" si="12"/>
        <v>-7.6418083803608141</v>
      </c>
      <c r="AJ140" s="11">
        <f t="shared" si="12"/>
        <v>-4.0820781488757945</v>
      </c>
      <c r="AK140" s="11">
        <f t="shared" si="12"/>
        <v>-8.6981627454459698</v>
      </c>
      <c r="AL140" s="11">
        <f t="shared" si="12"/>
        <v>-3.6442386122191976</v>
      </c>
      <c r="AM140" s="11">
        <f t="shared" si="13"/>
        <v>-2.3297339188840169</v>
      </c>
    </row>
    <row r="141" spans="1:39" x14ac:dyDescent="0.3">
      <c r="A141" s="18">
        <v>42308</v>
      </c>
      <c r="B141" s="16">
        <v>-0.4</v>
      </c>
      <c r="C141" s="16">
        <v>48.597142857142856</v>
      </c>
      <c r="D141" s="16">
        <v>7542.9666666666662</v>
      </c>
      <c r="E141" s="16">
        <v>6670.2</v>
      </c>
      <c r="F141" s="16">
        <v>5133.7666666666664</v>
      </c>
      <c r="G141" s="16">
        <v>5628.5</v>
      </c>
      <c r="H141" s="16">
        <v>380</v>
      </c>
      <c r="I141" s="16">
        <v>370.69444444444446</v>
      </c>
      <c r="J141" s="16">
        <v>383.66666666666669</v>
      </c>
      <c r="K141" s="16">
        <v>348.32941176470587</v>
      </c>
      <c r="L141" s="16">
        <v>2024.5333333333333</v>
      </c>
      <c r="M141" s="16">
        <v>2315</v>
      </c>
      <c r="N141" s="16">
        <v>39462.666666666664</v>
      </c>
      <c r="O141" s="16">
        <v>39604.5</v>
      </c>
      <c r="P141" s="16">
        <v>11452.5</v>
      </c>
      <c r="Q141" s="16">
        <v>11083.566666666668</v>
      </c>
      <c r="R141" s="16">
        <v>13444.966666666667</v>
      </c>
      <c r="S141" s="16">
        <v>3840.2777777777778</v>
      </c>
      <c r="T141" s="16"/>
      <c r="U141" s="6">
        <f t="shared" si="10"/>
        <v>42308</v>
      </c>
      <c r="V141" s="10">
        <f t="shared" si="10"/>
        <v>-0.4</v>
      </c>
      <c r="W141" s="11">
        <f t="shared" si="12"/>
        <v>2.0870390781016397</v>
      </c>
      <c r="X141" s="11">
        <f t="shared" si="12"/>
        <v>0.32942282283879365</v>
      </c>
      <c r="Y141" s="11">
        <f t="shared" si="12"/>
        <v>0.86903045639220977</v>
      </c>
      <c r="Z141" s="11">
        <f t="shared" si="12"/>
        <v>1.0113398613506632</v>
      </c>
      <c r="AA141" s="11">
        <f t="shared" si="12"/>
        <v>0.67072080128778566</v>
      </c>
      <c r="AB141" s="11">
        <f t="shared" si="12"/>
        <v>-4.7619047619047734</v>
      </c>
      <c r="AC141" s="11">
        <f t="shared" si="12"/>
        <v>-2.8869344644045185</v>
      </c>
      <c r="AD141" s="11">
        <f t="shared" si="12"/>
        <v>-4.3225270157938382</v>
      </c>
      <c r="AE141" s="11">
        <f t="shared" si="12"/>
        <v>-6.6916472195478747</v>
      </c>
      <c r="AF141" s="11">
        <f t="shared" si="12"/>
        <v>-2.2672781398342607</v>
      </c>
      <c r="AG141" s="11">
        <f t="shared" si="12"/>
        <v>-2.1762095922248079</v>
      </c>
      <c r="AH141" s="11">
        <f t="shared" si="12"/>
        <v>-1.4117699963275641</v>
      </c>
      <c r="AI141" s="11">
        <f t="shared" si="12"/>
        <v>-1.2787436904094278</v>
      </c>
      <c r="AJ141" s="11">
        <f t="shared" si="12"/>
        <v>-5.6902869848066899</v>
      </c>
      <c r="AK141" s="11">
        <f t="shared" si="12"/>
        <v>-6.2084469856170443</v>
      </c>
      <c r="AL141" s="11">
        <f t="shared" si="12"/>
        <v>0.611879390166024</v>
      </c>
      <c r="AM141" s="11">
        <f t="shared" si="13"/>
        <v>-0.96785945264468864</v>
      </c>
    </row>
    <row r="142" spans="1:39" x14ac:dyDescent="0.3">
      <c r="A142" s="18">
        <v>42277</v>
      </c>
      <c r="B142" s="16">
        <v>-0.40150000000000002</v>
      </c>
      <c r="C142" s="16">
        <v>47.603636363636362</v>
      </c>
      <c r="D142" s="16">
        <v>7518.2</v>
      </c>
      <c r="E142" s="16">
        <v>6612.7333333333336</v>
      </c>
      <c r="F142" s="16">
        <v>5082.3666666666668</v>
      </c>
      <c r="G142" s="16">
        <v>5591</v>
      </c>
      <c r="H142" s="16">
        <v>399</v>
      </c>
      <c r="I142" s="16">
        <v>381.71428571428572</v>
      </c>
      <c r="J142" s="16">
        <v>401</v>
      </c>
      <c r="K142" s="16">
        <v>373.31</v>
      </c>
      <c r="L142" s="16">
        <v>2071.5</v>
      </c>
      <c r="M142" s="16">
        <v>2366.5</v>
      </c>
      <c r="N142" s="16">
        <v>40027.76666666667</v>
      </c>
      <c r="O142" s="16">
        <v>40117.5</v>
      </c>
      <c r="P142" s="16">
        <v>12143.5</v>
      </c>
      <c r="Q142" s="16">
        <v>11817.233333333334</v>
      </c>
      <c r="R142" s="16">
        <v>13363.2</v>
      </c>
      <c r="S142" s="16">
        <v>3877.8095238095239</v>
      </c>
      <c r="T142" s="16"/>
      <c r="U142" s="6">
        <f t="shared" si="10"/>
        <v>42277</v>
      </c>
      <c r="V142" s="10">
        <f t="shared" si="10"/>
        <v>-0.40150000000000002</v>
      </c>
      <c r="W142" s="11">
        <f t="shared" si="12"/>
        <v>1.8954992086642903</v>
      </c>
      <c r="X142" s="11">
        <f t="shared" si="12"/>
        <v>-1.6577428187732153</v>
      </c>
      <c r="Y142" s="11">
        <f t="shared" si="12"/>
        <v>4.1643257320780833</v>
      </c>
      <c r="Z142" s="11">
        <f t="shared" si="12"/>
        <v>4.8314127774263511</v>
      </c>
      <c r="AA142" s="11">
        <f t="shared" si="12"/>
        <v>-0.33868092691622564</v>
      </c>
      <c r="AB142" s="11">
        <f t="shared" si="12"/>
        <v>-2.6829268292682968</v>
      </c>
      <c r="AC142" s="11">
        <f t="shared" si="12"/>
        <v>-1.4809807656854872</v>
      </c>
      <c r="AD142" s="11">
        <f t="shared" si="12"/>
        <v>-2.3142509135200982</v>
      </c>
      <c r="AE142" s="11">
        <f t="shared" si="12"/>
        <v>-2.1699902663039268</v>
      </c>
      <c r="AF142" s="11">
        <f t="shared" si="12"/>
        <v>-5.3648656880063328</v>
      </c>
      <c r="AG142" s="11">
        <f t="shared" si="12"/>
        <v>-2.8330938205707241</v>
      </c>
      <c r="AH142" s="11">
        <f t="shared" si="12"/>
        <v>2.73276356201184</v>
      </c>
      <c r="AI142" s="11">
        <f t="shared" si="12"/>
        <v>1.5735770710957979</v>
      </c>
      <c r="AJ142" s="11">
        <f t="shared" si="12"/>
        <v>-1.0954552858771791</v>
      </c>
      <c r="AK142" s="11">
        <f t="shared" si="12"/>
        <v>-1.0295780349241284</v>
      </c>
      <c r="AL142" s="11">
        <f t="shared" si="12"/>
        <v>0.77954725423899163</v>
      </c>
      <c r="AM142" s="11">
        <f t="shared" si="13"/>
        <v>-2.1790313280799438</v>
      </c>
    </row>
    <row r="143" spans="1:39" x14ac:dyDescent="0.3">
      <c r="A143" s="18">
        <v>42247</v>
      </c>
      <c r="B143" s="16">
        <v>-0.78159999999999996</v>
      </c>
      <c r="C143" s="16">
        <v>46.718095238095238</v>
      </c>
      <c r="D143" s="16">
        <v>7644.9333333333334</v>
      </c>
      <c r="E143" s="16">
        <v>6348.3666666666668</v>
      </c>
      <c r="F143" s="16">
        <v>4848.1333333333332</v>
      </c>
      <c r="G143" s="16">
        <v>5610</v>
      </c>
      <c r="H143" s="16">
        <v>410</v>
      </c>
      <c r="I143" s="16">
        <v>387.45238095238096</v>
      </c>
      <c r="J143" s="16">
        <v>410.5</v>
      </c>
      <c r="K143" s="16">
        <v>381.59047619047618</v>
      </c>
      <c r="L143" s="16">
        <v>2188.9333333333334</v>
      </c>
      <c r="M143" s="16">
        <v>2435.5</v>
      </c>
      <c r="N143" s="16">
        <v>38963</v>
      </c>
      <c r="O143" s="16">
        <v>39496</v>
      </c>
      <c r="P143" s="16">
        <v>12278</v>
      </c>
      <c r="Q143" s="16">
        <v>11940.166666666666</v>
      </c>
      <c r="R143" s="16">
        <v>13259.833333333334</v>
      </c>
      <c r="S143" s="16">
        <v>3964.1904761904761</v>
      </c>
      <c r="T143" s="16"/>
      <c r="U143" s="6">
        <f t="shared" si="10"/>
        <v>42247</v>
      </c>
      <c r="V143" s="10">
        <f t="shared" si="10"/>
        <v>-0.78159999999999996</v>
      </c>
      <c r="W143" s="11">
        <f t="shared" si="12"/>
        <v>-17.372874528914025</v>
      </c>
      <c r="X143" s="11">
        <f t="shared" si="12"/>
        <v>-6.710325611665894</v>
      </c>
      <c r="Y143" s="11">
        <f t="shared" si="12"/>
        <v>-7.4159236969266829</v>
      </c>
      <c r="Z143" s="11">
        <f t="shared" si="12"/>
        <v>-6.7654713521968262</v>
      </c>
      <c r="AA143" s="11">
        <f t="shared" si="12"/>
        <v>-6.3204475244218088</v>
      </c>
      <c r="AB143" s="11">
        <f t="shared" si="12"/>
        <v>-0.96618357487923845</v>
      </c>
      <c r="AC143" s="11">
        <f t="shared" si="12"/>
        <v>-1.5912455203493749</v>
      </c>
      <c r="AD143" s="11">
        <f t="shared" si="12"/>
        <v>-1.6059443911792926</v>
      </c>
      <c r="AE143" s="11">
        <f t="shared" si="12"/>
        <v>-1.346826217560448</v>
      </c>
      <c r="AF143" s="11">
        <f t="shared" si="12"/>
        <v>8.3916545622606691</v>
      </c>
      <c r="AG143" s="11">
        <f t="shared" si="12"/>
        <v>2.0318391286133277</v>
      </c>
      <c r="AH143" s="11">
        <f t="shared" ref="AH143:AL193" si="14">N143/N144*100-100</f>
        <v>-4.4500702591044501</v>
      </c>
      <c r="AI143" s="11">
        <f t="shared" si="14"/>
        <v>-1.9208085523783467</v>
      </c>
      <c r="AJ143" s="11">
        <f t="shared" si="14"/>
        <v>-1.7759999999999962</v>
      </c>
      <c r="AK143" s="11">
        <f t="shared" si="14"/>
        <v>-2.8016715057118944</v>
      </c>
      <c r="AL143" s="11">
        <f t="shared" si="14"/>
        <v>0.55561594248692359</v>
      </c>
      <c r="AM143" s="11">
        <f t="shared" si="13"/>
        <v>-5.5029942661308979</v>
      </c>
    </row>
    <row r="144" spans="1:39" x14ac:dyDescent="0.3">
      <c r="A144" s="18">
        <v>42216</v>
      </c>
      <c r="B144" s="16">
        <v>-0.67589999999999995</v>
      </c>
      <c r="C144" s="16">
        <v>56.540869565217392</v>
      </c>
      <c r="D144" s="16">
        <v>8194.8333333333339</v>
      </c>
      <c r="E144" s="16">
        <v>6856.8666666666668</v>
      </c>
      <c r="F144" s="16">
        <v>5199.9333333333334</v>
      </c>
      <c r="G144" s="16">
        <v>5988.5</v>
      </c>
      <c r="H144" s="16">
        <v>414</v>
      </c>
      <c r="I144" s="16">
        <v>393.71739130434781</v>
      </c>
      <c r="J144" s="16">
        <v>417.2</v>
      </c>
      <c r="K144" s="16">
        <v>386.8</v>
      </c>
      <c r="L144" s="16">
        <v>2019.4666666666667</v>
      </c>
      <c r="M144" s="16">
        <v>2387</v>
      </c>
      <c r="N144" s="16">
        <v>40777.633333333331</v>
      </c>
      <c r="O144" s="16">
        <v>40269.5</v>
      </c>
      <c r="P144" s="16">
        <v>12500</v>
      </c>
      <c r="Q144" s="16">
        <v>12284.333333333334</v>
      </c>
      <c r="R144" s="16">
        <v>13186.566666666668</v>
      </c>
      <c r="S144" s="16">
        <v>4195.04347826087</v>
      </c>
      <c r="T144" s="16"/>
      <c r="U144" s="6">
        <f t="shared" si="10"/>
        <v>42216</v>
      </c>
      <c r="V144" s="10">
        <f t="shared" si="10"/>
        <v>-0.67589999999999995</v>
      </c>
      <c r="W144" s="11">
        <f t="shared" ref="W144:AG167" si="15">C144/C145*100-100</f>
        <v>-8.3467830033759185</v>
      </c>
      <c r="X144" s="11">
        <f t="shared" si="15"/>
        <v>-4.0855659203252088</v>
      </c>
      <c r="Y144" s="11">
        <f t="shared" si="15"/>
        <v>-8.739785098888234</v>
      </c>
      <c r="Z144" s="11">
        <f t="shared" si="15"/>
        <v>-5.4557575757575734</v>
      </c>
      <c r="AA144" s="11">
        <f t="shared" si="15"/>
        <v>-4.2299696145849879</v>
      </c>
      <c r="AB144" s="11">
        <f t="shared" si="15"/>
        <v>-0.24096385542168264</v>
      </c>
      <c r="AC144" s="11">
        <f t="shared" si="15"/>
        <v>-2.4704781198312702</v>
      </c>
      <c r="AD144" s="11">
        <f t="shared" si="15"/>
        <v>-1.1983223487121109E-2</v>
      </c>
      <c r="AE144" s="11">
        <f t="shared" si="15"/>
        <v>-6.8293913881305741</v>
      </c>
      <c r="AF144" s="11">
        <f t="shared" si="15"/>
        <v>-8.5565936636831594</v>
      </c>
      <c r="AG144" s="11">
        <f t="shared" si="15"/>
        <v>-5.5588526211671621</v>
      </c>
      <c r="AH144" s="11">
        <f t="shared" si="14"/>
        <v>-5.0538439747137005</v>
      </c>
      <c r="AI144" s="11">
        <f t="shared" si="14"/>
        <v>-6.4598552862336049</v>
      </c>
      <c r="AJ144" s="11">
        <f t="shared" si="14"/>
        <v>-3.6831561103405761</v>
      </c>
      <c r="AK144" s="11">
        <f t="shared" si="14"/>
        <v>-3.3455201607192464</v>
      </c>
      <c r="AL144" s="11">
        <f t="shared" si="14"/>
        <v>-1.7594528685165898</v>
      </c>
      <c r="AM144" s="11">
        <f t="shared" si="13"/>
        <v>-4.9717781743398177</v>
      </c>
    </row>
    <row r="145" spans="1:39" x14ac:dyDescent="0.3">
      <c r="A145" s="18">
        <v>42185</v>
      </c>
      <c r="B145" s="16">
        <v>-0.42909999999999998</v>
      </c>
      <c r="C145" s="16">
        <v>61.69</v>
      </c>
      <c r="D145" s="16">
        <v>8543.9</v>
      </c>
      <c r="E145" s="16">
        <v>7513.5333333333338</v>
      </c>
      <c r="F145" s="16">
        <v>5500</v>
      </c>
      <c r="G145" s="16">
        <v>6253</v>
      </c>
      <c r="H145" s="16">
        <v>415</v>
      </c>
      <c r="I145" s="16">
        <v>403.6904761904762</v>
      </c>
      <c r="J145" s="16">
        <v>417.25</v>
      </c>
      <c r="K145" s="16">
        <v>415.15238095238095</v>
      </c>
      <c r="L145" s="16">
        <v>2208.4333333333334</v>
      </c>
      <c r="M145" s="16">
        <v>2527.5</v>
      </c>
      <c r="N145" s="16">
        <v>42948.166666666664</v>
      </c>
      <c r="O145" s="16">
        <v>43050.5</v>
      </c>
      <c r="P145" s="16">
        <v>12978</v>
      </c>
      <c r="Q145" s="16">
        <v>12709.533333333333</v>
      </c>
      <c r="R145" s="16">
        <v>13422.733333333334</v>
      </c>
      <c r="S145" s="16">
        <v>4414.5238095238092</v>
      </c>
      <c r="T145" s="16"/>
      <c r="U145" s="6">
        <f t="shared" si="10"/>
        <v>42185</v>
      </c>
      <c r="V145" s="10">
        <f t="shared" si="10"/>
        <v>-0.42909999999999998</v>
      </c>
      <c r="W145" s="11">
        <f t="shared" si="15"/>
        <v>-4.0904999590868272</v>
      </c>
      <c r="X145" s="11">
        <f t="shared" si="15"/>
        <v>-0.90122483065788117</v>
      </c>
      <c r="Y145" s="11">
        <f t="shared" si="15"/>
        <v>-3.7314803346672676</v>
      </c>
      <c r="Z145" s="11">
        <f t="shared" si="15"/>
        <v>-4.0753444567176302</v>
      </c>
      <c r="AA145" s="11">
        <f t="shared" si="15"/>
        <v>-2.4416881191980622</v>
      </c>
      <c r="AB145" s="11">
        <f t="shared" si="15"/>
        <v>0.60606060606060908</v>
      </c>
      <c r="AC145" s="11">
        <f t="shared" si="15"/>
        <v>0.14027316352897401</v>
      </c>
      <c r="AD145" s="11">
        <f t="shared" si="15"/>
        <v>0.24024024024022594</v>
      </c>
      <c r="AE145" s="11">
        <f t="shared" si="15"/>
        <v>-1.727451543997887</v>
      </c>
      <c r="AF145" s="11">
        <f t="shared" si="15"/>
        <v>-6.9937530708219242</v>
      </c>
      <c r="AG145" s="11">
        <f t="shared" si="15"/>
        <v>-3.9338654503990824</v>
      </c>
      <c r="AH145" s="11">
        <f t="shared" si="14"/>
        <v>-5.6926451762125936</v>
      </c>
      <c r="AI145" s="11">
        <f t="shared" si="14"/>
        <v>-4.9070065382576473</v>
      </c>
      <c r="AJ145" s="11">
        <f t="shared" si="14"/>
        <v>-2.2483335216359706</v>
      </c>
      <c r="AK145" s="11">
        <f t="shared" si="14"/>
        <v>-2.9327454264955151</v>
      </c>
      <c r="AL145" s="11">
        <f t="shared" si="14"/>
        <v>-1.8356362076194728</v>
      </c>
      <c r="AM145" s="11">
        <f t="shared" si="13"/>
        <v>-2.3994028471096129</v>
      </c>
    </row>
    <row r="146" spans="1:39" x14ac:dyDescent="0.3">
      <c r="A146" s="18">
        <v>42155</v>
      </c>
      <c r="B146" s="16">
        <v>-9.1200000000000003E-2</v>
      </c>
      <c r="C146" s="16">
        <v>64.321052631578951</v>
      </c>
      <c r="D146" s="16">
        <v>8621.6</v>
      </c>
      <c r="E146" s="16">
        <v>7804.7666666666664</v>
      </c>
      <c r="F146" s="16">
        <v>5733.666666666667</v>
      </c>
      <c r="G146" s="16">
        <v>6409.5</v>
      </c>
      <c r="H146" s="16">
        <v>412.5</v>
      </c>
      <c r="I146" s="16">
        <v>403.125</v>
      </c>
      <c r="J146" s="16">
        <v>416.25</v>
      </c>
      <c r="K146" s="16">
        <v>422.45</v>
      </c>
      <c r="L146" s="16">
        <v>2374.5</v>
      </c>
      <c r="M146" s="16">
        <v>2631</v>
      </c>
      <c r="N146" s="16">
        <v>45540.633333333331</v>
      </c>
      <c r="O146" s="16">
        <v>45272</v>
      </c>
      <c r="P146" s="16">
        <v>13276.5</v>
      </c>
      <c r="Q146" s="16">
        <v>13093.533333333333</v>
      </c>
      <c r="R146" s="16">
        <v>13673.733333333334</v>
      </c>
      <c r="S146" s="16">
        <v>4523.05</v>
      </c>
      <c r="T146" s="16"/>
      <c r="U146" s="6">
        <f t="shared" si="10"/>
        <v>42155</v>
      </c>
      <c r="V146" s="10">
        <f t="shared" si="10"/>
        <v>-9.1200000000000003E-2</v>
      </c>
      <c r="W146" s="11">
        <f t="shared" si="15"/>
        <v>7.6124753334877227</v>
      </c>
      <c r="X146" s="11">
        <f t="shared" si="15"/>
        <v>5.9021508150004252</v>
      </c>
      <c r="Y146" s="11">
        <f t="shared" si="15"/>
        <v>7.5495964759975607</v>
      </c>
      <c r="Z146" s="11">
        <f t="shared" si="15"/>
        <v>6.3773206842385264</v>
      </c>
      <c r="AA146" s="11">
        <f t="shared" si="15"/>
        <v>8.1863448392269333</v>
      </c>
      <c r="AB146" s="11">
        <f t="shared" si="15"/>
        <v>-7.7181208053691392</v>
      </c>
      <c r="AC146" s="11">
        <f t="shared" si="15"/>
        <v>-4.1536937446928874</v>
      </c>
      <c r="AD146" s="11">
        <f t="shared" si="15"/>
        <v>-7.9092920353982237</v>
      </c>
      <c r="AE146" s="11">
        <f t="shared" si="15"/>
        <v>2.82162726008346</v>
      </c>
      <c r="AF146" s="11">
        <f t="shared" si="15"/>
        <v>-2.9601678291194418</v>
      </c>
      <c r="AG146" s="11">
        <f t="shared" si="15"/>
        <v>-3.0760729416098798</v>
      </c>
      <c r="AH146" s="11">
        <f t="shared" si="14"/>
        <v>4.1886106395667042</v>
      </c>
      <c r="AI146" s="11">
        <f t="shared" si="14"/>
        <v>4.1130543769475736</v>
      </c>
      <c r="AJ146" s="11">
        <f t="shared" si="14"/>
        <v>-0.28914757791963552</v>
      </c>
      <c r="AK146" s="11">
        <f t="shared" si="14"/>
        <v>-0.25646494809760156</v>
      </c>
      <c r="AL146" s="11">
        <f t="shared" si="14"/>
        <v>4.0093915045423643</v>
      </c>
      <c r="AM146" s="11">
        <f t="shared" si="13"/>
        <v>1.87049549549549</v>
      </c>
    </row>
    <row r="147" spans="1:39" x14ac:dyDescent="0.3">
      <c r="A147" s="18">
        <v>42124</v>
      </c>
      <c r="B147" s="16">
        <v>-0.26019999999999999</v>
      </c>
      <c r="C147" s="16">
        <v>59.771000000000001</v>
      </c>
      <c r="D147" s="16">
        <v>8141.1</v>
      </c>
      <c r="E147" s="16">
        <v>7256.9</v>
      </c>
      <c r="F147" s="16">
        <v>5389.9333333333334</v>
      </c>
      <c r="G147" s="16">
        <v>5924.5</v>
      </c>
      <c r="H147" s="16">
        <v>447</v>
      </c>
      <c r="I147" s="16">
        <v>420.59523809523807</v>
      </c>
      <c r="J147" s="16">
        <v>452</v>
      </c>
      <c r="K147" s="16">
        <v>410.85714285714283</v>
      </c>
      <c r="L147" s="16">
        <v>2446.9333333333334</v>
      </c>
      <c r="M147" s="16">
        <v>2714.5</v>
      </c>
      <c r="N147" s="16">
        <v>43709.8</v>
      </c>
      <c r="O147" s="16">
        <v>43483.5</v>
      </c>
      <c r="P147" s="16">
        <v>13315</v>
      </c>
      <c r="Q147" s="16">
        <v>13127.2</v>
      </c>
      <c r="R147" s="16">
        <v>13146.633333333333</v>
      </c>
      <c r="S147" s="16">
        <v>4440</v>
      </c>
      <c r="T147" s="16"/>
      <c r="U147" s="6">
        <f t="shared" si="10"/>
        <v>42124</v>
      </c>
      <c r="V147" s="10">
        <f t="shared" si="10"/>
        <v>-0.26019999999999999</v>
      </c>
      <c r="W147" s="11">
        <f t="shared" si="15"/>
        <v>6.8657759573499817</v>
      </c>
      <c r="X147" s="11">
        <f t="shared" si="15"/>
        <v>-0.77234352019631558</v>
      </c>
      <c r="Y147" s="11">
        <f t="shared" si="15"/>
        <v>-1.4289401121962584</v>
      </c>
      <c r="Z147" s="11">
        <f t="shared" si="15"/>
        <v>-2.5557584413549534</v>
      </c>
      <c r="AA147" s="11">
        <f t="shared" si="15"/>
        <v>-2.0257979163221478</v>
      </c>
      <c r="AB147" s="11">
        <f t="shared" si="15"/>
        <v>-7.1168831168831161</v>
      </c>
      <c r="AC147" s="11">
        <f t="shared" si="15"/>
        <v>-9.1943548763960905</v>
      </c>
      <c r="AD147" s="11">
        <f t="shared" si="15"/>
        <v>-6.756059824651885</v>
      </c>
      <c r="AE147" s="11">
        <f t="shared" si="15"/>
        <v>-8.5524661292047739</v>
      </c>
      <c r="AF147" s="11">
        <f t="shared" si="15"/>
        <v>-1.4247539244517924</v>
      </c>
      <c r="AG147" s="11">
        <f t="shared" si="15"/>
        <v>-1.398474391572833</v>
      </c>
      <c r="AH147" s="11">
        <f t="shared" si="14"/>
        <v>2.1896092338121349</v>
      </c>
      <c r="AI147" s="11">
        <f t="shared" si="14"/>
        <v>1.3140880019571597</v>
      </c>
      <c r="AJ147" s="11">
        <f t="shared" si="14"/>
        <v>0.58925738460375499</v>
      </c>
      <c r="AK147" s="11">
        <f t="shared" si="14"/>
        <v>1.3034117129561764</v>
      </c>
      <c r="AL147" s="11">
        <f t="shared" si="14"/>
        <v>6.7408766630941983</v>
      </c>
      <c r="AM147" s="11">
        <f t="shared" si="13"/>
        <v>5.813915699847243</v>
      </c>
    </row>
    <row r="148" spans="1:39" x14ac:dyDescent="0.3">
      <c r="A148" s="18">
        <v>42094</v>
      </c>
      <c r="B148" s="16">
        <v>-7.1800000000000003E-2</v>
      </c>
      <c r="C148" s="16">
        <v>55.93090909090909</v>
      </c>
      <c r="D148" s="16">
        <v>8204.4666666666672</v>
      </c>
      <c r="E148" s="16">
        <v>7362.1</v>
      </c>
      <c r="F148" s="16">
        <v>5531.3</v>
      </c>
      <c r="G148" s="16">
        <v>6047</v>
      </c>
      <c r="H148" s="16">
        <v>481.25</v>
      </c>
      <c r="I148" s="16">
        <v>463.18181818181819</v>
      </c>
      <c r="J148" s="16">
        <v>484.75</v>
      </c>
      <c r="K148" s="16">
        <v>449.28181818181821</v>
      </c>
      <c r="L148" s="16">
        <v>2482.3000000000002</v>
      </c>
      <c r="M148" s="16">
        <v>2753</v>
      </c>
      <c r="N148" s="16">
        <v>42773.23333333333</v>
      </c>
      <c r="O148" s="16">
        <v>42919.5</v>
      </c>
      <c r="P148" s="16">
        <v>13237</v>
      </c>
      <c r="Q148" s="16">
        <v>12958.3</v>
      </c>
      <c r="R148" s="16">
        <v>12316.4</v>
      </c>
      <c r="S148" s="16">
        <v>4196.045454545455</v>
      </c>
      <c r="T148" s="16"/>
      <c r="U148" s="6">
        <f t="shared" si="10"/>
        <v>42094</v>
      </c>
      <c r="V148" s="10">
        <f t="shared" si="10"/>
        <v>-7.1800000000000003E-2</v>
      </c>
      <c r="W148" s="11">
        <f t="shared" si="15"/>
        <v>-3.2691610497421522</v>
      </c>
      <c r="X148" s="11">
        <f t="shared" si="15"/>
        <v>8.358427104795112</v>
      </c>
      <c r="Y148" s="11">
        <f t="shared" si="15"/>
        <v>10.79990969975168</v>
      </c>
      <c r="Z148" s="11">
        <f t="shared" si="15"/>
        <v>2.1496241851188529</v>
      </c>
      <c r="AA148" s="11">
        <f t="shared" si="15"/>
        <v>2.6481072822950296</v>
      </c>
      <c r="AB148" s="11">
        <f t="shared" si="15"/>
        <v>-5.0164473684210549</v>
      </c>
      <c r="AC148" s="11">
        <f t="shared" si="15"/>
        <v>-5.045632691095463</v>
      </c>
      <c r="AD148" s="11">
        <f t="shared" si="15"/>
        <v>-4.3256578947368496</v>
      </c>
      <c r="AE148" s="11">
        <f t="shared" si="15"/>
        <v>-2.6235800380407852</v>
      </c>
      <c r="AF148" s="11">
        <f t="shared" si="15"/>
        <v>0.15938023281620417</v>
      </c>
      <c r="AG148" s="11">
        <f t="shared" si="15"/>
        <v>-0.93558834112990041</v>
      </c>
      <c r="AH148" s="11">
        <f t="shared" si="14"/>
        <v>2.4037648155419191</v>
      </c>
      <c r="AI148" s="11">
        <f t="shared" si="14"/>
        <v>2.3427999141569558</v>
      </c>
      <c r="AJ148" s="11">
        <f t="shared" si="14"/>
        <v>0.7037163832781772</v>
      </c>
      <c r="AK148" s="11">
        <f t="shared" si="14"/>
        <v>0.19601096424248965</v>
      </c>
      <c r="AL148" s="11">
        <f t="shared" si="14"/>
        <v>-1.1322541932739227</v>
      </c>
      <c r="AM148" s="11">
        <f t="shared" si="13"/>
        <v>3.9275794793955754</v>
      </c>
    </row>
    <row r="149" spans="1:39" x14ac:dyDescent="0.3">
      <c r="A149" s="18">
        <v>42063</v>
      </c>
      <c r="B149" s="16">
        <v>-0.73060000000000003</v>
      </c>
      <c r="C149" s="16">
        <v>57.821176470588235</v>
      </c>
      <c r="D149" s="16">
        <v>7571.6</v>
      </c>
      <c r="E149" s="16">
        <v>6644.5</v>
      </c>
      <c r="F149" s="16">
        <v>5414.9</v>
      </c>
      <c r="G149" s="16">
        <v>5891</v>
      </c>
      <c r="H149" s="16">
        <v>506.66666666666669</v>
      </c>
      <c r="I149" s="16">
        <v>487.79411764705884</v>
      </c>
      <c r="J149" s="16">
        <v>506.66666666666669</v>
      </c>
      <c r="K149" s="16">
        <v>461.38666666666666</v>
      </c>
      <c r="L149" s="16">
        <v>2478.35</v>
      </c>
      <c r="M149" s="16">
        <v>2779</v>
      </c>
      <c r="N149" s="16">
        <v>41769.199999999997</v>
      </c>
      <c r="O149" s="16">
        <v>41937</v>
      </c>
      <c r="P149" s="16">
        <v>13144.5</v>
      </c>
      <c r="Q149" s="16">
        <v>12932.95</v>
      </c>
      <c r="R149" s="16">
        <v>12457.45</v>
      </c>
      <c r="S149" s="16">
        <v>4037.4705882352941</v>
      </c>
      <c r="T149" s="16"/>
      <c r="U149" s="6">
        <f t="shared" si="10"/>
        <v>42063</v>
      </c>
      <c r="V149" s="10">
        <f t="shared" si="10"/>
        <v>-0.73060000000000003</v>
      </c>
      <c r="W149" s="11">
        <f t="shared" si="15"/>
        <v>20.796329673930856</v>
      </c>
      <c r="X149" s="11">
        <f t="shared" si="15"/>
        <v>7.7669764727650801</v>
      </c>
      <c r="Y149" s="11">
        <f t="shared" si="15"/>
        <v>6.2377752077215263</v>
      </c>
      <c r="Z149" s="11">
        <f t="shared" si="15"/>
        <v>-2.4113756375367217</v>
      </c>
      <c r="AA149" s="11">
        <f t="shared" si="15"/>
        <v>-0.61577393504850875</v>
      </c>
      <c r="AB149" s="11">
        <f t="shared" si="15"/>
        <v>-2.0933977455716501</v>
      </c>
      <c r="AC149" s="11">
        <f t="shared" si="15"/>
        <v>-3.4753689461650197</v>
      </c>
      <c r="AD149" s="11">
        <f t="shared" si="15"/>
        <v>-1.9987105093487969</v>
      </c>
      <c r="AE149" s="11">
        <f t="shared" si="15"/>
        <v>-2.184344237387549</v>
      </c>
      <c r="AF149" s="11">
        <f t="shared" si="15"/>
        <v>-4.9116906037779415</v>
      </c>
      <c r="AG149" s="11">
        <f t="shared" si="15"/>
        <v>-4.6491679533367574</v>
      </c>
      <c r="AH149" s="11">
        <f t="shared" si="14"/>
        <v>-2.7110374737770542</v>
      </c>
      <c r="AI149" s="11">
        <f t="shared" si="14"/>
        <v>-2.6633708178115114</v>
      </c>
      <c r="AJ149" s="11">
        <f t="shared" si="14"/>
        <v>0.56616043762672064</v>
      </c>
      <c r="AK149" s="11">
        <f t="shared" si="14"/>
        <v>1.4582439881593672</v>
      </c>
      <c r="AL149" s="11">
        <f t="shared" si="14"/>
        <v>-0.32897105534767945</v>
      </c>
      <c r="AM149" s="11">
        <f t="shared" si="13"/>
        <v>1.2731361939551249</v>
      </c>
    </row>
    <row r="150" spans="1:39" x14ac:dyDescent="0.3">
      <c r="A150" s="18">
        <v>42035</v>
      </c>
      <c r="B150" s="16">
        <v>-1.0909</v>
      </c>
      <c r="C150" s="16">
        <v>47.866666666666667</v>
      </c>
      <c r="D150" s="16">
        <v>7025.9</v>
      </c>
      <c r="E150" s="16">
        <v>6254.3666666666668</v>
      </c>
      <c r="F150" s="16">
        <v>5548.7</v>
      </c>
      <c r="G150" s="16">
        <v>5927.5</v>
      </c>
      <c r="H150" s="16">
        <v>517.5</v>
      </c>
      <c r="I150" s="16">
        <v>505.35714285714283</v>
      </c>
      <c r="J150" s="16">
        <v>517</v>
      </c>
      <c r="K150" s="16">
        <v>471.69</v>
      </c>
      <c r="L150" s="16">
        <v>2606.3666666666668</v>
      </c>
      <c r="M150" s="16">
        <v>2914.5</v>
      </c>
      <c r="N150" s="16">
        <v>42933.133333333331</v>
      </c>
      <c r="O150" s="16">
        <v>43084.5</v>
      </c>
      <c r="P150" s="16">
        <v>13070.5</v>
      </c>
      <c r="Q150" s="16">
        <v>12747.066666666668</v>
      </c>
      <c r="R150" s="16">
        <v>12498.566666666668</v>
      </c>
      <c r="S150" s="16">
        <v>3986.7142857142858</v>
      </c>
      <c r="T150" s="16"/>
      <c r="U150" s="6">
        <f t="shared" si="10"/>
        <v>42035</v>
      </c>
      <c r="V150" s="10">
        <f t="shared" si="10"/>
        <v>-1.0909</v>
      </c>
      <c r="W150" s="11">
        <f t="shared" si="15"/>
        <v>-23.449494334105026</v>
      </c>
      <c r="X150" s="11">
        <f t="shared" si="15"/>
        <v>-12.262890395734217</v>
      </c>
      <c r="Y150" s="11">
        <f t="shared" si="15"/>
        <v>-14.773227953033086</v>
      </c>
      <c r="Z150" s="11">
        <f t="shared" si="15"/>
        <v>-15.204600909790173</v>
      </c>
      <c r="AA150" s="11">
        <f t="shared" si="15"/>
        <v>-12.373420060610542</v>
      </c>
      <c r="AB150" s="11">
        <f t="shared" si="15"/>
        <v>-1.6159695817490558</v>
      </c>
      <c r="AC150" s="11">
        <f t="shared" si="15"/>
        <v>-3.5217739305724507</v>
      </c>
      <c r="AD150" s="11">
        <f t="shared" si="15"/>
        <v>-1.4487228364468194</v>
      </c>
      <c r="AE150" s="11">
        <f t="shared" si="15"/>
        <v>-5.0609948193783225</v>
      </c>
      <c r="AF150" s="11">
        <f t="shared" si="15"/>
        <v>-6.1783057355411586</v>
      </c>
      <c r="AG150" s="11">
        <f t="shared" si="15"/>
        <v>-3.8911788953009108</v>
      </c>
      <c r="AH150" s="11">
        <f t="shared" si="14"/>
        <v>-7.7543963686002542</v>
      </c>
      <c r="AI150" s="11">
        <f t="shared" si="14"/>
        <v>-8.0020071745814789</v>
      </c>
      <c r="AJ150" s="11">
        <f t="shared" si="14"/>
        <v>-2.7926520898408427</v>
      </c>
      <c r="AK150" s="11">
        <f t="shared" si="14"/>
        <v>-4.0542337500721288</v>
      </c>
      <c r="AL150" s="11">
        <f t="shared" si="14"/>
        <v>-3.9027640734523317</v>
      </c>
      <c r="AM150" s="11">
        <f t="shared" si="13"/>
        <v>-7.2369409887619724</v>
      </c>
    </row>
    <row r="151" spans="1:39" x14ac:dyDescent="0.3">
      <c r="A151" s="18">
        <v>42004</v>
      </c>
      <c r="B151" s="16">
        <v>-0.62970000000000004</v>
      </c>
      <c r="C151" s="16">
        <v>62.529523809523809</v>
      </c>
      <c r="D151" s="16">
        <v>8007.9</v>
      </c>
      <c r="E151" s="16">
        <v>7338.5</v>
      </c>
      <c r="F151" s="16">
        <v>6543.6333333333332</v>
      </c>
      <c r="G151" s="16">
        <v>6764.5</v>
      </c>
      <c r="H151" s="16">
        <v>526</v>
      </c>
      <c r="I151" s="16">
        <v>523.804347826087</v>
      </c>
      <c r="J151" s="16">
        <v>524.6</v>
      </c>
      <c r="K151" s="16">
        <v>496.83478260869566</v>
      </c>
      <c r="L151" s="16">
        <v>2778</v>
      </c>
      <c r="M151" s="16">
        <v>3032.5</v>
      </c>
      <c r="N151" s="16">
        <v>46542.2</v>
      </c>
      <c r="O151" s="16">
        <v>46832</v>
      </c>
      <c r="P151" s="16">
        <v>13446</v>
      </c>
      <c r="Q151" s="16">
        <v>13285.7</v>
      </c>
      <c r="R151" s="16">
        <v>13006.166666666666</v>
      </c>
      <c r="S151" s="16">
        <v>4297.739130434783</v>
      </c>
      <c r="T151" s="16"/>
      <c r="U151" s="6">
        <f t="shared" si="10"/>
        <v>42004</v>
      </c>
      <c r="V151" s="10">
        <f t="shared" si="10"/>
        <v>-0.62970000000000004</v>
      </c>
      <c r="W151" s="11">
        <f t="shared" si="15"/>
        <v>-21.003459166791998</v>
      </c>
      <c r="X151" s="11">
        <f t="shared" si="15"/>
        <v>-7.9943012741707662</v>
      </c>
      <c r="Y151" s="11">
        <f t="shared" si="15"/>
        <v>-7.7262572876368978</v>
      </c>
      <c r="Z151" s="11">
        <f t="shared" si="15"/>
        <v>-5.8835656171942787</v>
      </c>
      <c r="AA151" s="11">
        <f t="shared" si="15"/>
        <v>-4.0564498971704097</v>
      </c>
      <c r="AB151" s="11">
        <f t="shared" si="15"/>
        <v>2.6341463414634205</v>
      </c>
      <c r="AC151" s="11">
        <f t="shared" si="15"/>
        <v>1.3406235213711142</v>
      </c>
      <c r="AD151" s="11">
        <f t="shared" si="15"/>
        <v>2.8123468887799987</v>
      </c>
      <c r="AE151" s="11">
        <f t="shared" si="15"/>
        <v>-0.54552353897517492</v>
      </c>
      <c r="AF151" s="11">
        <f t="shared" si="15"/>
        <v>-5.0494462926673549</v>
      </c>
      <c r="AG151" s="11">
        <f t="shared" si="15"/>
        <v>-2.4605982631071015</v>
      </c>
      <c r="AH151" s="11">
        <f t="shared" si="14"/>
        <v>-3.0041451576264535</v>
      </c>
      <c r="AI151" s="11">
        <f t="shared" si="14"/>
        <v>-2.0578885728626375</v>
      </c>
      <c r="AJ151" s="11">
        <f t="shared" si="14"/>
        <v>-2.8924276893077661</v>
      </c>
      <c r="AK151" s="11">
        <f t="shared" si="14"/>
        <v>-3.1560404315288082</v>
      </c>
      <c r="AL151" s="11">
        <f t="shared" si="14"/>
        <v>-3.7312364917544159</v>
      </c>
      <c r="AM151" s="11">
        <f t="shared" si="13"/>
        <v>-8.202293363917704</v>
      </c>
    </row>
    <row r="152" spans="1:39" x14ac:dyDescent="0.3">
      <c r="A152" s="18">
        <v>41973</v>
      </c>
      <c r="B152" s="16">
        <v>-0.49259999999999998</v>
      </c>
      <c r="C152" s="16">
        <v>79.154761904761898</v>
      </c>
      <c r="D152" s="16">
        <v>8703.7000000000007</v>
      </c>
      <c r="E152" s="16">
        <v>7952.9666666666662</v>
      </c>
      <c r="F152" s="16">
        <v>6952.7</v>
      </c>
      <c r="G152" s="16">
        <v>7050.5</v>
      </c>
      <c r="H152" s="16">
        <v>512.5</v>
      </c>
      <c r="I152" s="16">
        <v>516.875</v>
      </c>
      <c r="J152" s="16">
        <v>510.25</v>
      </c>
      <c r="K152" s="16">
        <v>499.56</v>
      </c>
      <c r="L152" s="16">
        <v>2925.7333333333331</v>
      </c>
      <c r="M152" s="16">
        <v>3109</v>
      </c>
      <c r="N152" s="16">
        <v>47983.7</v>
      </c>
      <c r="O152" s="16">
        <v>47816</v>
      </c>
      <c r="P152" s="16">
        <v>13846.5</v>
      </c>
      <c r="Q152" s="16">
        <v>13718.666666666666</v>
      </c>
      <c r="R152" s="16">
        <v>13510.266666666666</v>
      </c>
      <c r="S152" s="16">
        <v>4681.75</v>
      </c>
      <c r="T152" s="16"/>
      <c r="U152" s="6">
        <f t="shared" si="10"/>
        <v>41973</v>
      </c>
      <c r="V152" s="10">
        <f t="shared" si="10"/>
        <v>-0.49259999999999998</v>
      </c>
      <c r="W152" s="11">
        <f t="shared" si="15"/>
        <v>-9.4334603291467971</v>
      </c>
      <c r="X152" s="11">
        <f t="shared" si="15"/>
        <v>-6.0160172770629003</v>
      </c>
      <c r="Y152" s="11">
        <f t="shared" si="15"/>
        <v>-5.14265040314244</v>
      </c>
      <c r="Z152" s="11">
        <f t="shared" si="15"/>
        <v>-4.4065885717428444</v>
      </c>
      <c r="AA152" s="11">
        <f t="shared" si="15"/>
        <v>-5.3751174339014938</v>
      </c>
      <c r="AB152" s="11">
        <f t="shared" si="15"/>
        <v>4.5918367346938709</v>
      </c>
      <c r="AC152" s="11">
        <f t="shared" si="15"/>
        <v>3.5111989459815476</v>
      </c>
      <c r="AD152" s="11">
        <f t="shared" si="15"/>
        <v>3.8148524923703064</v>
      </c>
      <c r="AE152" s="11">
        <f t="shared" si="15"/>
        <v>-3.8568129330254095</v>
      </c>
      <c r="AF152" s="11">
        <f t="shared" si="15"/>
        <v>1.8201222695265642</v>
      </c>
      <c r="AG152" s="11">
        <f t="shared" si="15"/>
        <v>0.46857327516561043</v>
      </c>
      <c r="AH152" s="11">
        <f t="shared" si="14"/>
        <v>-0.63456717176180177</v>
      </c>
      <c r="AI152" s="11">
        <f t="shared" si="14"/>
        <v>-0.96926518101234649</v>
      </c>
      <c r="AJ152" s="11">
        <f t="shared" si="14"/>
        <v>-0.82724538031800421</v>
      </c>
      <c r="AK152" s="11">
        <f t="shared" si="14"/>
        <v>-0.15235766203771561</v>
      </c>
      <c r="AL152" s="11">
        <f t="shared" si="14"/>
        <v>-1.3083147260282431</v>
      </c>
      <c r="AM152" s="11">
        <f t="shared" si="13"/>
        <v>-2.7248619388703474</v>
      </c>
    </row>
    <row r="153" spans="1:39" x14ac:dyDescent="0.3">
      <c r="A153" s="18">
        <v>41943</v>
      </c>
      <c r="B153" s="16">
        <v>-0.4</v>
      </c>
      <c r="C153" s="16">
        <v>87.399565217391299</v>
      </c>
      <c r="D153" s="16">
        <v>9260.8333333333339</v>
      </c>
      <c r="E153" s="16">
        <v>8384.1333333333332</v>
      </c>
      <c r="F153" s="16">
        <v>7273.2</v>
      </c>
      <c r="G153" s="16">
        <v>7451</v>
      </c>
      <c r="H153" s="16">
        <v>490</v>
      </c>
      <c r="I153" s="16">
        <v>499.34210526315792</v>
      </c>
      <c r="J153" s="16">
        <v>491.5</v>
      </c>
      <c r="K153" s="16">
        <v>519.6</v>
      </c>
      <c r="L153" s="16">
        <v>2873.4333333333334</v>
      </c>
      <c r="M153" s="16">
        <v>3094.5</v>
      </c>
      <c r="N153" s="16">
        <v>48290.133333333331</v>
      </c>
      <c r="O153" s="16">
        <v>48284</v>
      </c>
      <c r="P153" s="16">
        <v>13962</v>
      </c>
      <c r="Q153" s="16">
        <v>13739.6</v>
      </c>
      <c r="R153" s="16">
        <v>13689.366666666667</v>
      </c>
      <c r="S153" s="16">
        <v>4812.894736842105</v>
      </c>
      <c r="T153" s="16"/>
      <c r="U153" s="6">
        <f t="shared" si="10"/>
        <v>41943</v>
      </c>
      <c r="V153" s="10">
        <f t="shared" si="10"/>
        <v>-0.4</v>
      </c>
      <c r="W153" s="11">
        <f t="shared" si="15"/>
        <v>-10.172226748393683</v>
      </c>
      <c r="X153" s="11">
        <f t="shared" si="15"/>
        <v>-3.032661580236919</v>
      </c>
      <c r="Y153" s="11">
        <f t="shared" si="15"/>
        <v>-1.0285750261668909</v>
      </c>
      <c r="Z153" s="11">
        <f t="shared" si="15"/>
        <v>-1.383459054402806</v>
      </c>
      <c r="AA153" s="11">
        <f t="shared" si="15"/>
        <v>-2.5949408458069172</v>
      </c>
      <c r="AB153" s="11">
        <f t="shared" si="15"/>
        <v>2.0833333333333286</v>
      </c>
      <c r="AC153" s="11">
        <f t="shared" si="15"/>
        <v>2.5726079905646486</v>
      </c>
      <c r="AD153" s="11">
        <f t="shared" si="15"/>
        <v>1.9709543568464625</v>
      </c>
      <c r="AE153" s="11">
        <f t="shared" si="15"/>
        <v>1.0801296896711534</v>
      </c>
      <c r="AF153" s="11">
        <f t="shared" si="15"/>
        <v>-0.71295293819538585</v>
      </c>
      <c r="AG153" s="11">
        <f t="shared" si="15"/>
        <v>-0.56233933161952621</v>
      </c>
      <c r="AH153" s="11">
        <f t="shared" si="14"/>
        <v>-2.4326115418393073</v>
      </c>
      <c r="AI153" s="11">
        <f t="shared" si="14"/>
        <v>-1.8059058000488193</v>
      </c>
      <c r="AJ153" s="11">
        <f t="shared" si="14"/>
        <v>-3.4640116158473404</v>
      </c>
      <c r="AK153" s="11">
        <f t="shared" si="14"/>
        <v>-4.8387729800737418</v>
      </c>
      <c r="AL153" s="11">
        <f t="shared" si="14"/>
        <v>-1.4385312293753998</v>
      </c>
      <c r="AM153" s="11">
        <f t="shared" si="13"/>
        <v>-6.1264923572829133</v>
      </c>
    </row>
    <row r="154" spans="1:39" x14ac:dyDescent="0.3">
      <c r="A154" s="18">
        <v>41912</v>
      </c>
      <c r="B154" s="16">
        <v>-0.4</v>
      </c>
      <c r="C154" s="16">
        <v>97.296818181818182</v>
      </c>
      <c r="D154" s="16">
        <v>9550.4666666666672</v>
      </c>
      <c r="E154" s="16">
        <v>8471.2666666666664</v>
      </c>
      <c r="F154" s="16">
        <v>7375.2333333333336</v>
      </c>
      <c r="G154" s="16">
        <v>7649.5</v>
      </c>
      <c r="H154" s="16">
        <v>480</v>
      </c>
      <c r="I154" s="16">
        <v>486.81818181818181</v>
      </c>
      <c r="J154" s="16">
        <v>482</v>
      </c>
      <c r="K154" s="16">
        <v>514.04761904761904</v>
      </c>
      <c r="L154" s="16">
        <v>2894.0666666666666</v>
      </c>
      <c r="M154" s="16">
        <v>3112</v>
      </c>
      <c r="N154" s="16">
        <v>49494.133333333331</v>
      </c>
      <c r="O154" s="16">
        <v>49172</v>
      </c>
      <c r="P154" s="16">
        <v>14463</v>
      </c>
      <c r="Q154" s="16">
        <v>14438.233333333334</v>
      </c>
      <c r="R154" s="16">
        <v>13889.166666666666</v>
      </c>
      <c r="S154" s="16">
        <v>5127</v>
      </c>
      <c r="T154" s="16"/>
      <c r="U154" s="6">
        <f t="shared" si="10"/>
        <v>41912</v>
      </c>
      <c r="V154" s="10">
        <f t="shared" si="10"/>
        <v>-0.4</v>
      </c>
      <c r="W154" s="11">
        <f t="shared" si="15"/>
        <v>-4.3328713546552677</v>
      </c>
      <c r="X154" s="11">
        <f t="shared" si="15"/>
        <v>-3.177580199853324</v>
      </c>
      <c r="Y154" s="11">
        <f t="shared" si="15"/>
        <v>-1.5926366209617839</v>
      </c>
      <c r="Z154" s="11">
        <f t="shared" si="15"/>
        <v>-1.7578680022733693</v>
      </c>
      <c r="AA154" s="11">
        <f t="shared" si="15"/>
        <v>-2.305236270753511</v>
      </c>
      <c r="AB154" s="11">
        <f t="shared" si="15"/>
        <v>0.26109660574411464</v>
      </c>
      <c r="AC154" s="11">
        <f t="shared" si="15"/>
        <v>1.1945738003644522</v>
      </c>
      <c r="AD154" s="11">
        <f t="shared" si="15"/>
        <v>0.4166666666666714</v>
      </c>
      <c r="AE154" s="11">
        <f t="shared" si="15"/>
        <v>-0.44084553805289772</v>
      </c>
      <c r="AF154" s="11">
        <f t="shared" si="15"/>
        <v>-6.0581469579424549</v>
      </c>
      <c r="AG154" s="11">
        <f t="shared" si="15"/>
        <v>-3.8467480302796275</v>
      </c>
      <c r="AH154" s="11">
        <f t="shared" si="14"/>
        <v>-1.7883907393664344</v>
      </c>
      <c r="AI154" s="11">
        <f t="shared" si="14"/>
        <v>-2.8192535351838472</v>
      </c>
      <c r="AJ154" s="11">
        <f t="shared" si="14"/>
        <v>0.24953212726137508</v>
      </c>
      <c r="AK154" s="11">
        <f t="shared" si="14"/>
        <v>2.1105909088766026</v>
      </c>
      <c r="AL154" s="11">
        <f t="shared" si="14"/>
        <v>-4.1273500792659235</v>
      </c>
      <c r="AM154" s="11">
        <f t="shared" si="13"/>
        <v>-2.863561317562997</v>
      </c>
    </row>
    <row r="155" spans="1:39" x14ac:dyDescent="0.3">
      <c r="A155" s="18">
        <v>41882</v>
      </c>
      <c r="B155" s="16">
        <v>-0.1978</v>
      </c>
      <c r="C155" s="16">
        <v>101.70350000000001</v>
      </c>
      <c r="D155" s="16">
        <v>9863.9</v>
      </c>
      <c r="E155" s="16">
        <v>8608.3666666666668</v>
      </c>
      <c r="F155" s="16">
        <v>7507.2</v>
      </c>
      <c r="G155" s="16">
        <v>7830</v>
      </c>
      <c r="H155" s="16">
        <v>478.75</v>
      </c>
      <c r="I155" s="16">
        <v>481.07142857142856</v>
      </c>
      <c r="J155" s="16">
        <v>480</v>
      </c>
      <c r="K155" s="16">
        <v>516.32380952380947</v>
      </c>
      <c r="L155" s="16">
        <v>3080.7</v>
      </c>
      <c r="M155" s="16">
        <v>3236.5</v>
      </c>
      <c r="N155" s="16">
        <v>50395.4</v>
      </c>
      <c r="O155" s="16">
        <v>50598.5</v>
      </c>
      <c r="P155" s="16">
        <v>14427</v>
      </c>
      <c r="Q155" s="16">
        <v>14139.8</v>
      </c>
      <c r="R155" s="16">
        <v>14487.1</v>
      </c>
      <c r="S155" s="16">
        <v>5278.1428571428569</v>
      </c>
      <c r="T155" s="16"/>
      <c r="U155" s="6">
        <f t="shared" si="10"/>
        <v>41882</v>
      </c>
      <c r="V155" s="10">
        <f t="shared" si="10"/>
        <v>-0.1978</v>
      </c>
      <c r="W155" s="11">
        <f t="shared" si="15"/>
        <v>-4.6353470206451135</v>
      </c>
      <c r="X155" s="11">
        <f t="shared" si="15"/>
        <v>-1.136910330081534</v>
      </c>
      <c r="Y155" s="11">
        <f t="shared" si="15"/>
        <v>-2.1220390373318168</v>
      </c>
      <c r="Z155" s="11">
        <f t="shared" si="15"/>
        <v>-2.3309669501411605</v>
      </c>
      <c r="AA155" s="11">
        <f t="shared" si="15"/>
        <v>-2.442063294293547</v>
      </c>
      <c r="AB155" s="11">
        <f t="shared" si="15"/>
        <v>-4.6314741035856599</v>
      </c>
      <c r="AC155" s="11">
        <f t="shared" si="15"/>
        <v>-2.0719738276990256</v>
      </c>
      <c r="AD155" s="11">
        <f t="shared" si="15"/>
        <v>-4.9504950495049513</v>
      </c>
      <c r="AE155" s="11">
        <f t="shared" si="15"/>
        <v>6.2546760946961228</v>
      </c>
      <c r="AF155" s="11">
        <f t="shared" si="15"/>
        <v>-1.4028761628403288</v>
      </c>
      <c r="AG155" s="11">
        <f t="shared" si="15"/>
        <v>-1.4764079147640814</v>
      </c>
      <c r="AH155" s="11">
        <f t="shared" si="14"/>
        <v>-1.3106257425225465</v>
      </c>
      <c r="AI155" s="11">
        <f t="shared" si="14"/>
        <v>-2.2562854355616082</v>
      </c>
      <c r="AJ155" s="11">
        <f t="shared" si="14"/>
        <v>0.74720670391062072</v>
      </c>
      <c r="AK155" s="11">
        <f t="shared" si="14"/>
        <v>3.2597132932330055</v>
      </c>
      <c r="AL155" s="11">
        <f t="shared" si="14"/>
        <v>3.2131432520429399</v>
      </c>
      <c r="AM155" s="11">
        <f t="shared" si="13"/>
        <v>-0.25611440872432922</v>
      </c>
    </row>
    <row r="156" spans="1:39" x14ac:dyDescent="0.3">
      <c r="A156" s="18">
        <v>41851</v>
      </c>
      <c r="B156" s="16">
        <v>-9.2600000000000002E-2</v>
      </c>
      <c r="C156" s="16">
        <v>106.64695652173913</v>
      </c>
      <c r="D156" s="16">
        <v>9977.3333333333339</v>
      </c>
      <c r="E156" s="16">
        <v>8795</v>
      </c>
      <c r="F156" s="16">
        <v>7686.3666666666668</v>
      </c>
      <c r="G156" s="16">
        <v>8026</v>
      </c>
      <c r="H156" s="16">
        <v>502</v>
      </c>
      <c r="I156" s="16">
        <v>491.25</v>
      </c>
      <c r="J156" s="16">
        <v>505</v>
      </c>
      <c r="K156" s="16">
        <v>485.9304347826087</v>
      </c>
      <c r="L156" s="16">
        <v>3124.5333333333333</v>
      </c>
      <c r="M156" s="16">
        <v>3285</v>
      </c>
      <c r="N156" s="16">
        <v>51064.666666666664</v>
      </c>
      <c r="O156" s="16">
        <v>51766.5</v>
      </c>
      <c r="P156" s="16">
        <v>14320</v>
      </c>
      <c r="Q156" s="16">
        <v>13693.433333333332</v>
      </c>
      <c r="R156" s="16">
        <v>14036.1</v>
      </c>
      <c r="S156" s="16">
        <v>5291.695652173913</v>
      </c>
      <c r="T156" s="16"/>
      <c r="U156" s="6">
        <f t="shared" si="10"/>
        <v>41851</v>
      </c>
      <c r="V156" s="10">
        <f t="shared" si="10"/>
        <v>-9.2600000000000002E-2</v>
      </c>
      <c r="W156" s="11">
        <f t="shared" si="15"/>
        <v>-4.4977063718403087</v>
      </c>
      <c r="X156" s="11">
        <f t="shared" si="15"/>
        <v>-2.5914222394339959</v>
      </c>
      <c r="Y156" s="11">
        <f t="shared" si="15"/>
        <v>-0.22462222625583195</v>
      </c>
      <c r="Z156" s="11">
        <f t="shared" si="15"/>
        <v>-0.22931711095054652</v>
      </c>
      <c r="AA156" s="11">
        <f t="shared" si="15"/>
        <v>-0.42183622828784451</v>
      </c>
      <c r="AB156" s="11">
        <f t="shared" si="15"/>
        <v>-4.8341232227488149</v>
      </c>
      <c r="AC156" s="11">
        <f t="shared" si="15"/>
        <v>-4.4260700389104954</v>
      </c>
      <c r="AD156" s="11">
        <f t="shared" si="15"/>
        <v>-4.8964218455743804</v>
      </c>
      <c r="AE156" s="11">
        <f t="shared" si="15"/>
        <v>-3.4415430138879941</v>
      </c>
      <c r="AF156" s="11">
        <f t="shared" si="15"/>
        <v>-1.2816867292239351</v>
      </c>
      <c r="AG156" s="11">
        <f t="shared" si="15"/>
        <v>-1.1137868753762774</v>
      </c>
      <c r="AH156" s="11">
        <f t="shared" si="14"/>
        <v>2.7192844235391931</v>
      </c>
      <c r="AI156" s="11">
        <f t="shared" si="14"/>
        <v>2.0512163387611935</v>
      </c>
      <c r="AJ156" s="11">
        <f t="shared" si="14"/>
        <v>0.59711977520196058</v>
      </c>
      <c r="AK156" s="11">
        <f t="shared" si="14"/>
        <v>2.9060475648919493</v>
      </c>
      <c r="AL156" s="11">
        <f t="shared" si="14"/>
        <v>0.85796201685744222</v>
      </c>
      <c r="AM156" s="11">
        <f t="shared" si="13"/>
        <v>1.6451177413569411</v>
      </c>
    </row>
    <row r="157" spans="1:39" x14ac:dyDescent="0.3">
      <c r="A157" s="18">
        <v>41820</v>
      </c>
      <c r="B157" s="16">
        <v>-0.21379999999999999</v>
      </c>
      <c r="C157" s="16">
        <v>111.66952380952381</v>
      </c>
      <c r="D157" s="16">
        <v>10242.766666666666</v>
      </c>
      <c r="E157" s="16">
        <v>8814.7999999999993</v>
      </c>
      <c r="F157" s="16">
        <v>7704.0333333333338</v>
      </c>
      <c r="G157" s="16">
        <v>8060</v>
      </c>
      <c r="H157" s="16">
        <v>527.5</v>
      </c>
      <c r="I157" s="16">
        <v>514</v>
      </c>
      <c r="J157" s="16">
        <v>531</v>
      </c>
      <c r="K157" s="16">
        <v>503.25</v>
      </c>
      <c r="L157" s="16">
        <v>3165.1</v>
      </c>
      <c r="M157" s="16">
        <v>3322</v>
      </c>
      <c r="N157" s="16">
        <v>49712.833333333336</v>
      </c>
      <c r="O157" s="16">
        <v>50726</v>
      </c>
      <c r="P157" s="16">
        <v>14235</v>
      </c>
      <c r="Q157" s="16">
        <v>13306.733333333334</v>
      </c>
      <c r="R157" s="16">
        <v>13916.7</v>
      </c>
      <c r="S157" s="16">
        <v>5206.05</v>
      </c>
      <c r="T157" s="16"/>
      <c r="U157" s="6">
        <f t="shared" si="10"/>
        <v>41820</v>
      </c>
      <c r="V157" s="10">
        <f t="shared" si="10"/>
        <v>-0.21379999999999999</v>
      </c>
      <c r="W157" s="11">
        <f t="shared" si="15"/>
        <v>1.8650160178096371</v>
      </c>
      <c r="X157" s="11">
        <f t="shared" si="15"/>
        <v>4.3301318573981007E-2</v>
      </c>
      <c r="Y157" s="11">
        <f t="shared" si="15"/>
        <v>4.2370957734959802E-2</v>
      </c>
      <c r="Z157" s="11">
        <f t="shared" si="15"/>
        <v>0.45856406422504392</v>
      </c>
      <c r="AA157" s="11">
        <f t="shared" si="15"/>
        <v>1.1038635223281403</v>
      </c>
      <c r="AB157" s="11">
        <f t="shared" si="15"/>
        <v>-1.1709601873536286</v>
      </c>
      <c r="AC157" s="11">
        <f t="shared" si="15"/>
        <v>-3.0188679245283083</v>
      </c>
      <c r="AD157" s="11">
        <f t="shared" si="15"/>
        <v>-0.97902097902098717</v>
      </c>
      <c r="AE157" s="11">
        <f t="shared" si="15"/>
        <v>-3.6897403019922308</v>
      </c>
      <c r="AF157" s="11">
        <f t="shared" si="15"/>
        <v>-2.6871637202152243</v>
      </c>
      <c r="AG157" s="11">
        <f t="shared" si="15"/>
        <v>-2.5234741784037453</v>
      </c>
      <c r="AH157" s="11">
        <f t="shared" si="14"/>
        <v>-0.51523938552834636</v>
      </c>
      <c r="AI157" s="11">
        <f t="shared" si="14"/>
        <v>-0.87738153395213203</v>
      </c>
      <c r="AJ157" s="11">
        <f t="shared" si="14"/>
        <v>-0.18231540565177795</v>
      </c>
      <c r="AK157" s="11">
        <f t="shared" si="14"/>
        <v>1.5445272556151792</v>
      </c>
      <c r="AL157" s="11">
        <f t="shared" si="14"/>
        <v>2.8990368489161256E-2</v>
      </c>
      <c r="AM157" s="11">
        <f t="shared" si="13"/>
        <v>3.7366802987029075</v>
      </c>
    </row>
    <row r="158" spans="1:39" x14ac:dyDescent="0.3">
      <c r="A158" s="18">
        <v>41790</v>
      </c>
      <c r="B158" s="16">
        <v>-5.5100000000000003E-2</v>
      </c>
      <c r="C158" s="16">
        <v>109.625</v>
      </c>
      <c r="D158" s="16">
        <v>10238.333333333334</v>
      </c>
      <c r="E158" s="16">
        <v>8811.0666666666675</v>
      </c>
      <c r="F158" s="16">
        <v>7668.8666666666668</v>
      </c>
      <c r="G158" s="16">
        <v>7972</v>
      </c>
      <c r="H158" s="16">
        <v>533.75</v>
      </c>
      <c r="I158" s="16">
        <v>530</v>
      </c>
      <c r="J158" s="16">
        <v>536.25</v>
      </c>
      <c r="K158" s="16">
        <v>522.53</v>
      </c>
      <c r="L158" s="16">
        <v>3252.5</v>
      </c>
      <c r="M158" s="16">
        <v>3408</v>
      </c>
      <c r="N158" s="16">
        <v>49970.3</v>
      </c>
      <c r="O158" s="16">
        <v>51175</v>
      </c>
      <c r="P158" s="16">
        <v>14261</v>
      </c>
      <c r="Q158" s="16">
        <v>13104.333333333334</v>
      </c>
      <c r="R158" s="16">
        <v>13912.666666666666</v>
      </c>
      <c r="S158" s="16">
        <v>5018.5238095238092</v>
      </c>
      <c r="T158" s="16"/>
      <c r="U158" s="6">
        <f t="shared" ref="U158:V221" si="16">A158</f>
        <v>41790</v>
      </c>
      <c r="V158" s="10">
        <f t="shared" si="16"/>
        <v>-5.5100000000000003E-2</v>
      </c>
      <c r="W158" s="11">
        <f t="shared" si="15"/>
        <v>1.8535724240453391</v>
      </c>
      <c r="X158" s="11">
        <f t="shared" si="15"/>
        <v>0.82061381913672449</v>
      </c>
      <c r="Y158" s="11">
        <f t="shared" si="15"/>
        <v>-9.9774750941051593E-2</v>
      </c>
      <c r="Z158" s="11">
        <f t="shared" si="15"/>
        <v>0.48305380852551139</v>
      </c>
      <c r="AA158" s="11">
        <f t="shared" si="15"/>
        <v>0.33983637507866149</v>
      </c>
      <c r="AB158" s="11">
        <f t="shared" si="15"/>
        <v>0.70754716981132049</v>
      </c>
      <c r="AC158" s="11">
        <f t="shared" si="15"/>
        <v>-1.220323940536943</v>
      </c>
      <c r="AD158" s="11">
        <f t="shared" si="15"/>
        <v>0.91268347760633617</v>
      </c>
      <c r="AE158" s="11">
        <f t="shared" si="15"/>
        <v>-2.4124897726868397</v>
      </c>
      <c r="AF158" s="11">
        <f t="shared" si="15"/>
        <v>-2.4532885463215734</v>
      </c>
      <c r="AG158" s="11">
        <f t="shared" si="15"/>
        <v>-1.0021786492374787</v>
      </c>
      <c r="AH158" s="11">
        <f t="shared" si="14"/>
        <v>4.0081507599189194</v>
      </c>
      <c r="AI158" s="11">
        <f t="shared" si="14"/>
        <v>3.4726785624020522</v>
      </c>
      <c r="AJ158" s="11">
        <f t="shared" si="14"/>
        <v>-0.17499650006999445</v>
      </c>
      <c r="AK158" s="11">
        <f t="shared" si="14"/>
        <v>0.9293728017252505</v>
      </c>
      <c r="AL158" s="11">
        <f t="shared" si="14"/>
        <v>1.2832086039039865</v>
      </c>
      <c r="AM158" s="11">
        <f t="shared" si="13"/>
        <v>-0.55389899599910564</v>
      </c>
    </row>
    <row r="159" spans="1:39" x14ac:dyDescent="0.3">
      <c r="A159" s="18">
        <v>41759</v>
      </c>
      <c r="B159" s="16">
        <v>-0.24740000000000001</v>
      </c>
      <c r="C159" s="16">
        <v>107.63</v>
      </c>
      <c r="D159" s="16">
        <v>10155</v>
      </c>
      <c r="E159" s="16">
        <v>8819.8666666666668</v>
      </c>
      <c r="F159" s="16">
        <v>7632</v>
      </c>
      <c r="G159" s="16">
        <v>7945</v>
      </c>
      <c r="H159" s="16">
        <v>530</v>
      </c>
      <c r="I159" s="16">
        <v>536.54761904761904</v>
      </c>
      <c r="J159" s="16">
        <v>531.4</v>
      </c>
      <c r="K159" s="16">
        <v>535.44761904761901</v>
      </c>
      <c r="L159" s="16">
        <v>3334.3</v>
      </c>
      <c r="M159" s="16">
        <v>3442.5</v>
      </c>
      <c r="N159" s="16">
        <v>48044.6</v>
      </c>
      <c r="O159" s="16">
        <v>49457.5</v>
      </c>
      <c r="P159" s="16">
        <v>14286</v>
      </c>
      <c r="Q159" s="16">
        <v>12983.666666666666</v>
      </c>
      <c r="R159" s="16">
        <v>13736.4</v>
      </c>
      <c r="S159" s="16">
        <v>5046.4761904761908</v>
      </c>
      <c r="T159" s="16"/>
      <c r="U159" s="6">
        <f t="shared" si="16"/>
        <v>41759</v>
      </c>
      <c r="V159" s="10">
        <f t="shared" si="16"/>
        <v>-0.24740000000000001</v>
      </c>
      <c r="W159" s="11">
        <f t="shared" si="15"/>
        <v>7.6599512951077031E-2</v>
      </c>
      <c r="X159" s="11">
        <f t="shared" si="15"/>
        <v>-0.15305604079746615</v>
      </c>
      <c r="Y159" s="11">
        <f t="shared" si="15"/>
        <v>-0.92375207348078447</v>
      </c>
      <c r="Z159" s="11">
        <f t="shared" si="15"/>
        <v>-1.8783507540401985</v>
      </c>
      <c r="AA159" s="11">
        <f t="shared" si="15"/>
        <v>-0.65645514223194823</v>
      </c>
      <c r="AB159" s="11">
        <f t="shared" si="15"/>
        <v>-0.93457943925233167</v>
      </c>
      <c r="AC159" s="11">
        <f t="shared" si="15"/>
        <v>2.0606884057971229</v>
      </c>
      <c r="AD159" s="11">
        <f t="shared" si="15"/>
        <v>-1.0888785481619436</v>
      </c>
      <c r="AE159" s="11">
        <f t="shared" si="15"/>
        <v>4.0859020642413952</v>
      </c>
      <c r="AF159" s="11">
        <f t="shared" si="15"/>
        <v>1.9310330772209596</v>
      </c>
      <c r="AG159" s="11">
        <f t="shared" si="15"/>
        <v>0.80527086383601443</v>
      </c>
      <c r="AH159" s="11">
        <f t="shared" si="14"/>
        <v>3.2077110518058447</v>
      </c>
      <c r="AI159" s="11">
        <f t="shared" si="14"/>
        <v>1.5627406487119089</v>
      </c>
      <c r="AJ159" s="11">
        <f t="shared" si="14"/>
        <v>1.8900221096926089</v>
      </c>
      <c r="AK159" s="11">
        <f t="shared" si="14"/>
        <v>2.7467903992909299</v>
      </c>
      <c r="AL159" s="11">
        <f t="shared" si="14"/>
        <v>0.40836614556938855</v>
      </c>
      <c r="AM159" s="11">
        <f t="shared" si="13"/>
        <v>0.60662445294626366</v>
      </c>
    </row>
    <row r="160" spans="1:39" x14ac:dyDescent="0.3">
      <c r="A160" s="18">
        <v>41729</v>
      </c>
      <c r="B160" s="16">
        <v>-0.3</v>
      </c>
      <c r="C160" s="16">
        <v>107.54761904761905</v>
      </c>
      <c r="D160" s="16">
        <v>10170.566666666668</v>
      </c>
      <c r="E160" s="16">
        <v>8902.1</v>
      </c>
      <c r="F160" s="16">
        <v>7778.1</v>
      </c>
      <c r="G160" s="16">
        <v>7997.5</v>
      </c>
      <c r="H160" s="16">
        <v>535</v>
      </c>
      <c r="I160" s="16">
        <v>525.71428571428567</v>
      </c>
      <c r="J160" s="16">
        <v>537.25</v>
      </c>
      <c r="K160" s="16">
        <v>514.42857142857144</v>
      </c>
      <c r="L160" s="16">
        <v>3271.1333333333332</v>
      </c>
      <c r="M160" s="16">
        <v>3415</v>
      </c>
      <c r="N160" s="16">
        <v>46551.366666666669</v>
      </c>
      <c r="O160" s="16">
        <v>48696.5</v>
      </c>
      <c r="P160" s="16">
        <v>14021</v>
      </c>
      <c r="Q160" s="16">
        <v>12636.566666666668</v>
      </c>
      <c r="R160" s="16">
        <v>13680.533333333333</v>
      </c>
      <c r="S160" s="16">
        <v>5016.0476190476193</v>
      </c>
      <c r="T160" s="16"/>
      <c r="U160" s="6">
        <f t="shared" si="16"/>
        <v>41729</v>
      </c>
      <c r="V160" s="10">
        <f t="shared" si="16"/>
        <v>-0.3</v>
      </c>
      <c r="W160" s="11">
        <f t="shared" si="15"/>
        <v>-1.2060214240986937</v>
      </c>
      <c r="X160" s="11">
        <f t="shared" si="15"/>
        <v>0.73757853692680442</v>
      </c>
      <c r="Y160" s="11">
        <f t="shared" si="15"/>
        <v>0.4732792836854145</v>
      </c>
      <c r="Z160" s="11">
        <f t="shared" si="15"/>
        <v>-0.62010485564248086</v>
      </c>
      <c r="AA160" s="11">
        <f t="shared" si="15"/>
        <v>-0.60896041757285957</v>
      </c>
      <c r="AB160" s="11">
        <f t="shared" si="15"/>
        <v>-4.7477744807121667</v>
      </c>
      <c r="AC160" s="11">
        <f t="shared" si="15"/>
        <v>-0.58795487049103201</v>
      </c>
      <c r="AD160" s="11">
        <f t="shared" si="15"/>
        <v>-4.7429078014184398</v>
      </c>
      <c r="AE160" s="11">
        <f t="shared" si="15"/>
        <v>-3.0774458578796668</v>
      </c>
      <c r="AF160" s="11">
        <f t="shared" si="15"/>
        <v>-2.5394523840263901</v>
      </c>
      <c r="AG160" s="11">
        <f t="shared" si="15"/>
        <v>-1.7266187050359747</v>
      </c>
      <c r="AH160" s="11">
        <f t="shared" si="14"/>
        <v>-7.6495534046325417</v>
      </c>
      <c r="AI160" s="11">
        <f t="shared" si="14"/>
        <v>-4.9620406331114992</v>
      </c>
      <c r="AJ160" s="11">
        <f t="shared" si="14"/>
        <v>-2.7400110987791351</v>
      </c>
      <c r="AK160" s="11">
        <f t="shared" si="14"/>
        <v>-3.9538589775096682</v>
      </c>
      <c r="AL160" s="11">
        <f t="shared" si="14"/>
        <v>-1.6875827921650171</v>
      </c>
      <c r="AM160" s="11">
        <f t="shared" si="13"/>
        <v>-3.3494927644177324</v>
      </c>
    </row>
    <row r="161" spans="1:39" x14ac:dyDescent="0.3">
      <c r="A161" s="18">
        <v>41698</v>
      </c>
      <c r="B161" s="16">
        <v>-0.2</v>
      </c>
      <c r="C161" s="16">
        <v>108.8605</v>
      </c>
      <c r="D161" s="16">
        <v>10096.1</v>
      </c>
      <c r="E161" s="16">
        <v>8860.1666666666661</v>
      </c>
      <c r="F161" s="16">
        <v>7826.6333333333332</v>
      </c>
      <c r="G161" s="16">
        <v>8046.5</v>
      </c>
      <c r="H161" s="16">
        <v>561.66666666666663</v>
      </c>
      <c r="I161" s="16">
        <v>528.82352941176475</v>
      </c>
      <c r="J161" s="16">
        <v>564</v>
      </c>
      <c r="K161" s="16">
        <v>530.76250000000005</v>
      </c>
      <c r="L161" s="16">
        <v>3356.3666666666668</v>
      </c>
      <c r="M161" s="16">
        <v>3475</v>
      </c>
      <c r="N161" s="16">
        <v>50407.3</v>
      </c>
      <c r="O161" s="16">
        <v>51239</v>
      </c>
      <c r="P161" s="16">
        <v>14416</v>
      </c>
      <c r="Q161" s="16">
        <v>13156.766666666666</v>
      </c>
      <c r="R161" s="16">
        <v>13915.366666666667</v>
      </c>
      <c r="S161" s="16">
        <v>5189.8823529411766</v>
      </c>
      <c r="T161" s="16"/>
      <c r="U161" s="6">
        <f t="shared" si="16"/>
        <v>41698</v>
      </c>
      <c r="V161" s="10">
        <f t="shared" si="16"/>
        <v>-0.2</v>
      </c>
      <c r="W161" s="11">
        <f t="shared" si="15"/>
        <v>0.56080534940112159</v>
      </c>
      <c r="X161" s="11">
        <f t="shared" si="15"/>
        <v>-0.18224600904308375</v>
      </c>
      <c r="Y161" s="11">
        <f t="shared" si="15"/>
        <v>-2.0189323287206804</v>
      </c>
      <c r="Z161" s="11">
        <f t="shared" si="15"/>
        <v>-3.4356968657594251</v>
      </c>
      <c r="AA161" s="11">
        <f t="shared" si="15"/>
        <v>-0.36527984150569637</v>
      </c>
      <c r="AB161" s="11">
        <f t="shared" si="15"/>
        <v>-5.8001397624039157</v>
      </c>
      <c r="AC161" s="11">
        <f t="shared" si="15"/>
        <v>-8.011645329077993</v>
      </c>
      <c r="AD161" s="11">
        <f t="shared" si="15"/>
        <v>-5.488060326770011</v>
      </c>
      <c r="AE161" s="11">
        <f t="shared" si="15"/>
        <v>-3.1775004777706215</v>
      </c>
      <c r="AF161" s="11">
        <f t="shared" si="15"/>
        <v>-1.855840927920454</v>
      </c>
      <c r="AG161" s="11">
        <f t="shared" si="15"/>
        <v>-1.2222853894258208</v>
      </c>
      <c r="AH161" s="11">
        <f t="shared" si="14"/>
        <v>-2.6606108706944553</v>
      </c>
      <c r="AI161" s="11">
        <f t="shared" si="14"/>
        <v>-2.5568857151007478</v>
      </c>
      <c r="AJ161" s="11">
        <f t="shared" si="14"/>
        <v>-2.5221448373791304</v>
      </c>
      <c r="AK161" s="11">
        <f t="shared" si="14"/>
        <v>-4.6290904434097513</v>
      </c>
      <c r="AL161" s="11">
        <f t="shared" si="14"/>
        <v>-0.92322078267287111</v>
      </c>
      <c r="AM161" s="11">
        <f t="shared" si="13"/>
        <v>-3.1877936824695468</v>
      </c>
    </row>
    <row r="162" spans="1:39" x14ac:dyDescent="0.3">
      <c r="A162" s="18">
        <v>41670</v>
      </c>
      <c r="B162" s="16">
        <v>-0.05</v>
      </c>
      <c r="C162" s="16">
        <v>108.25340909090909</v>
      </c>
      <c r="D162" s="16">
        <v>10114.533333333333</v>
      </c>
      <c r="E162" s="16">
        <v>9042.7333333333336</v>
      </c>
      <c r="F162" s="16">
        <v>8105.1</v>
      </c>
      <c r="G162" s="16">
        <v>8076</v>
      </c>
      <c r="H162" s="16">
        <v>596.25</v>
      </c>
      <c r="I162" s="16">
        <v>574.88095238095241</v>
      </c>
      <c r="J162" s="16">
        <v>596.75</v>
      </c>
      <c r="K162" s="16">
        <v>548.18095238095236</v>
      </c>
      <c r="L162" s="16">
        <v>3419.8333333333335</v>
      </c>
      <c r="M162" s="16">
        <v>3518</v>
      </c>
      <c r="N162" s="16">
        <v>51785.1</v>
      </c>
      <c r="O162" s="16">
        <v>52583.5</v>
      </c>
      <c r="P162" s="16">
        <v>14789</v>
      </c>
      <c r="Q162" s="16">
        <v>13795.366666666667</v>
      </c>
      <c r="R162" s="16">
        <v>14045.033333333333</v>
      </c>
      <c r="S162" s="16">
        <v>5360.772727272727</v>
      </c>
      <c r="T162" s="16"/>
      <c r="U162" s="6">
        <f t="shared" si="16"/>
        <v>41670</v>
      </c>
      <c r="V162" s="10">
        <f t="shared" si="16"/>
        <v>-0.05</v>
      </c>
      <c r="W162" s="11">
        <f t="shared" si="15"/>
        <v>-2.2652891629305145</v>
      </c>
      <c r="X162" s="11">
        <f t="shared" si="15"/>
        <v>0.14389438943894106</v>
      </c>
      <c r="Y162" s="11">
        <f t="shared" si="15"/>
        <v>-0.49042803326251772</v>
      </c>
      <c r="Z162" s="11">
        <f t="shared" si="15"/>
        <v>-2.5325588946210189</v>
      </c>
      <c r="AA162" s="11">
        <f t="shared" si="15"/>
        <v>-2.0081295880604273</v>
      </c>
      <c r="AB162" s="11">
        <f t="shared" si="15"/>
        <v>-3.2454361054766707</v>
      </c>
      <c r="AC162" s="11">
        <f t="shared" si="15"/>
        <v>-9.1586931055417438</v>
      </c>
      <c r="AD162" s="11">
        <f t="shared" si="15"/>
        <v>-2.7698574338085535</v>
      </c>
      <c r="AE162" s="11">
        <f t="shared" si="15"/>
        <v>-5.301990134580123</v>
      </c>
      <c r="AF162" s="11">
        <f t="shared" si="15"/>
        <v>-2.3908741484948735</v>
      </c>
      <c r="AG162" s="11">
        <f t="shared" si="15"/>
        <v>-2.4403771491957826</v>
      </c>
      <c r="AH162" s="11">
        <f t="shared" si="14"/>
        <v>-0.22984563929070134</v>
      </c>
      <c r="AI162" s="11">
        <f t="shared" si="14"/>
        <v>-0.23904609226040918</v>
      </c>
      <c r="AJ162" s="11">
        <f t="shared" si="14"/>
        <v>-3.4975530179445258</v>
      </c>
      <c r="AK162" s="11">
        <f t="shared" si="14"/>
        <v>-2.4117579093067718</v>
      </c>
      <c r="AL162" s="11">
        <f t="shared" si="14"/>
        <v>-0.67161716171617059</v>
      </c>
      <c r="AM162" s="11">
        <f t="shared" si="13"/>
        <v>-2.9141318932802136</v>
      </c>
    </row>
    <row r="163" spans="1:39" x14ac:dyDescent="0.3">
      <c r="A163" s="18">
        <v>41639</v>
      </c>
      <c r="B163" s="16">
        <v>0.01</v>
      </c>
      <c r="C163" s="16">
        <v>110.7625</v>
      </c>
      <c r="D163" s="16">
        <v>10100</v>
      </c>
      <c r="E163" s="16">
        <v>9087.2999999999993</v>
      </c>
      <c r="F163" s="16">
        <v>8315.7000000000007</v>
      </c>
      <c r="G163" s="16">
        <v>8241.5</v>
      </c>
      <c r="H163" s="16">
        <v>616.25</v>
      </c>
      <c r="I163" s="16">
        <v>632.84090909090912</v>
      </c>
      <c r="J163" s="16">
        <v>613.75</v>
      </c>
      <c r="K163" s="16">
        <v>578.87272727272727</v>
      </c>
      <c r="L163" s="16">
        <v>3503.6</v>
      </c>
      <c r="M163" s="16">
        <v>3606</v>
      </c>
      <c r="N163" s="16">
        <v>51904.4</v>
      </c>
      <c r="O163" s="16">
        <v>52709.5</v>
      </c>
      <c r="P163" s="16">
        <v>15325</v>
      </c>
      <c r="Q163" s="16">
        <v>14136.3</v>
      </c>
      <c r="R163" s="16">
        <v>14140</v>
      </c>
      <c r="S163" s="16">
        <v>5521.681818181818</v>
      </c>
      <c r="T163" s="16"/>
      <c r="U163" s="6">
        <f t="shared" si="16"/>
        <v>41639</v>
      </c>
      <c r="V163" s="10">
        <f t="shared" si="16"/>
        <v>0.01</v>
      </c>
      <c r="W163" s="11">
        <f t="shared" si="15"/>
        <v>2.5449844265601769</v>
      </c>
      <c r="X163" s="11" t="e">
        <f t="shared" si="15"/>
        <v>#DIV/0!</v>
      </c>
      <c r="Y163" s="11" t="e">
        <f t="shared" si="15"/>
        <v>#DIV/0!</v>
      </c>
      <c r="Z163" s="11" t="e">
        <f t="shared" si="15"/>
        <v>#DIV/0!</v>
      </c>
      <c r="AA163" s="11">
        <f t="shared" si="15"/>
        <v>2.0240158455063124</v>
      </c>
      <c r="AB163" s="11">
        <f t="shared" si="15"/>
        <v>9.7995545657015555</v>
      </c>
      <c r="AC163" s="11">
        <f t="shared" si="15"/>
        <v>10.654946635379602</v>
      </c>
      <c r="AD163" s="11">
        <f t="shared" si="15"/>
        <v>9.5982142857142776</v>
      </c>
      <c r="AE163" s="11">
        <f t="shared" si="15"/>
        <v>1.2571615500297497</v>
      </c>
      <c r="AF163" s="11" t="e">
        <f t="shared" si="15"/>
        <v>#DIV/0!</v>
      </c>
      <c r="AG163" s="11">
        <f t="shared" si="15"/>
        <v>-0.52413793103448825</v>
      </c>
      <c r="AH163" s="11" t="e">
        <f t="shared" si="14"/>
        <v>#DIV/0!</v>
      </c>
      <c r="AI163" s="11">
        <f t="shared" si="14"/>
        <v>1.2019161538683107</v>
      </c>
      <c r="AJ163" s="11">
        <f t="shared" si="14"/>
        <v>-1.2755266378921561</v>
      </c>
      <c r="AK163" s="11" t="e">
        <f t="shared" si="14"/>
        <v>#DIV/0!</v>
      </c>
      <c r="AL163" s="11" t="e">
        <f t="shared" si="14"/>
        <v>#DIV/0!</v>
      </c>
      <c r="AM163" s="11">
        <f t="shared" si="13"/>
        <v>1.6215925523142687</v>
      </c>
    </row>
    <row r="164" spans="1:39" x14ac:dyDescent="0.3">
      <c r="A164" s="18">
        <v>41608</v>
      </c>
      <c r="B164" s="16">
        <v>-0.03</v>
      </c>
      <c r="C164" s="16">
        <v>108.01357142857142</v>
      </c>
      <c r="D164" s="16">
        <v>0</v>
      </c>
      <c r="E164" s="16">
        <v>0</v>
      </c>
      <c r="F164" s="16">
        <v>0</v>
      </c>
      <c r="G164" s="16">
        <v>8078</v>
      </c>
      <c r="H164" s="16">
        <v>561.25</v>
      </c>
      <c r="I164" s="16">
        <v>571.90476190476193</v>
      </c>
      <c r="J164" s="16">
        <v>560</v>
      </c>
      <c r="K164" s="16">
        <v>571.68571428571431</v>
      </c>
      <c r="L164" s="16">
        <v>0</v>
      </c>
      <c r="M164" s="16">
        <v>3625</v>
      </c>
      <c r="N164" s="16">
        <v>0</v>
      </c>
      <c r="O164" s="16">
        <v>52083.5</v>
      </c>
      <c r="P164" s="16">
        <v>15523</v>
      </c>
      <c r="Q164" s="16">
        <v>0</v>
      </c>
      <c r="R164" s="16">
        <v>0</v>
      </c>
      <c r="S164" s="16">
        <v>5433.5714285714284</v>
      </c>
      <c r="T164" s="16"/>
      <c r="U164" s="6">
        <f t="shared" si="16"/>
        <v>41608</v>
      </c>
      <c r="V164" s="10">
        <f t="shared" si="16"/>
        <v>-0.03</v>
      </c>
      <c r="W164" s="11">
        <f t="shared" si="15"/>
        <v>-0.94271456795902964</v>
      </c>
      <c r="X164" s="11" t="e">
        <f t="shared" si="15"/>
        <v>#DIV/0!</v>
      </c>
      <c r="Y164" s="11" t="e">
        <f t="shared" si="15"/>
        <v>#DIV/0!</v>
      </c>
      <c r="Z164" s="11" t="e">
        <f t="shared" si="15"/>
        <v>#DIV/0!</v>
      </c>
      <c r="AA164" s="11">
        <f t="shared" si="15"/>
        <v>-0.6518263436231706</v>
      </c>
      <c r="AB164" s="11">
        <f t="shared" si="15"/>
        <v>5.1522248243559829</v>
      </c>
      <c r="AC164" s="11">
        <f t="shared" si="15"/>
        <v>6.0892406755233282</v>
      </c>
      <c r="AD164" s="11">
        <f t="shared" si="15"/>
        <v>5.1149694978883247</v>
      </c>
      <c r="AE164" s="11">
        <f t="shared" si="15"/>
        <v>2.7287896290591789</v>
      </c>
      <c r="AF164" s="11" t="e">
        <f t="shared" si="15"/>
        <v>#DIV/0!</v>
      </c>
      <c r="AG164" s="11">
        <f t="shared" si="15"/>
        <v>0.54084038274856994</v>
      </c>
      <c r="AH164" s="11" t="e">
        <f t="shared" si="14"/>
        <v>#DIV/0!</v>
      </c>
      <c r="AI164" s="11">
        <f t="shared" si="14"/>
        <v>-2.188773498093866</v>
      </c>
      <c r="AJ164" s="11">
        <f t="shared" si="14"/>
        <v>-1.2217626471524028</v>
      </c>
      <c r="AK164" s="11" t="e">
        <f t="shared" si="14"/>
        <v>#DIV/0!</v>
      </c>
      <c r="AL164" s="11" t="e">
        <f t="shared" si="14"/>
        <v>#DIV/0!</v>
      </c>
      <c r="AM164" s="11">
        <f t="shared" si="13"/>
        <v>-0.18577091476636554</v>
      </c>
    </row>
    <row r="165" spans="1:39" x14ac:dyDescent="0.3">
      <c r="A165" s="18">
        <v>41578</v>
      </c>
      <c r="B165" s="16">
        <v>0</v>
      </c>
      <c r="C165" s="16">
        <v>109.04152173913043</v>
      </c>
      <c r="D165" s="16">
        <v>0</v>
      </c>
      <c r="E165" s="16">
        <v>0</v>
      </c>
      <c r="F165" s="16">
        <v>0</v>
      </c>
      <c r="G165" s="16">
        <v>8131</v>
      </c>
      <c r="H165" s="16">
        <v>533.75</v>
      </c>
      <c r="I165" s="16">
        <v>539.07894736842104</v>
      </c>
      <c r="J165" s="16">
        <v>532.75</v>
      </c>
      <c r="K165" s="16">
        <v>556.5</v>
      </c>
      <c r="L165" s="16">
        <v>0</v>
      </c>
      <c r="M165" s="16">
        <v>3605.5</v>
      </c>
      <c r="N165" s="16">
        <v>0</v>
      </c>
      <c r="O165" s="16">
        <v>53249</v>
      </c>
      <c r="P165" s="16">
        <v>15715</v>
      </c>
      <c r="Q165" s="16">
        <v>0</v>
      </c>
      <c r="R165" s="16">
        <v>0</v>
      </c>
      <c r="S165" s="16">
        <v>5443.6842105263158</v>
      </c>
      <c r="T165" s="16"/>
      <c r="U165" s="6">
        <f t="shared" si="16"/>
        <v>41578</v>
      </c>
      <c r="V165" s="10">
        <f t="shared" si="16"/>
        <v>0</v>
      </c>
      <c r="W165" s="11">
        <f t="shared" si="15"/>
        <v>-2.5938721517009213</v>
      </c>
      <c r="X165" s="11" t="e">
        <f t="shared" si="15"/>
        <v>#DIV/0!</v>
      </c>
      <c r="Y165" s="11" t="e">
        <f t="shared" si="15"/>
        <v>#DIV/0!</v>
      </c>
      <c r="Z165" s="11" t="e">
        <f t="shared" si="15"/>
        <v>#DIV/0!</v>
      </c>
      <c r="AA165" s="11">
        <f t="shared" si="15"/>
        <v>-1.5736593632732223</v>
      </c>
      <c r="AB165" s="11">
        <f t="shared" si="15"/>
        <v>0</v>
      </c>
      <c r="AC165" s="11">
        <f t="shared" si="15"/>
        <v>3.0321537632477202</v>
      </c>
      <c r="AD165" s="11">
        <f t="shared" si="15"/>
        <v>-0.42056074766355778</v>
      </c>
      <c r="AE165" s="11">
        <f t="shared" si="15"/>
        <v>2.0476772616136714</v>
      </c>
      <c r="AF165" s="11" t="e">
        <f t="shared" si="15"/>
        <v>#DIV/0!</v>
      </c>
      <c r="AG165" s="11">
        <f t="shared" si="15"/>
        <v>-0.96140640021975798</v>
      </c>
      <c r="AH165" s="11" t="e">
        <f t="shared" si="14"/>
        <v>#DIV/0!</v>
      </c>
      <c r="AI165" s="11">
        <f t="shared" si="14"/>
        <v>-9.193590753874048E-2</v>
      </c>
      <c r="AJ165" s="11">
        <f t="shared" si="14"/>
        <v>0.96694400719586326</v>
      </c>
      <c r="AK165" s="11" t="e">
        <f t="shared" si="14"/>
        <v>#DIV/0!</v>
      </c>
      <c r="AL165" s="11" t="e">
        <f t="shared" si="14"/>
        <v>#DIV/0!</v>
      </c>
      <c r="AM165" s="11">
        <f t="shared" si="13"/>
        <v>-1.1839113979508085</v>
      </c>
    </row>
    <row r="166" spans="1:39" x14ac:dyDescent="0.3">
      <c r="A166" s="18">
        <v>41547</v>
      </c>
      <c r="B166" s="16">
        <v>0.23</v>
      </c>
      <c r="C166" s="16">
        <v>111.9452380952381</v>
      </c>
      <c r="D166" s="16">
        <v>0</v>
      </c>
      <c r="E166" s="16">
        <v>0</v>
      </c>
      <c r="F166" s="16">
        <v>0</v>
      </c>
      <c r="G166" s="16">
        <v>8261</v>
      </c>
      <c r="H166" s="16">
        <v>533.75</v>
      </c>
      <c r="I166" s="16">
        <v>523.21428571428567</v>
      </c>
      <c r="J166" s="16">
        <v>535</v>
      </c>
      <c r="K166" s="16">
        <v>545.33333333333337</v>
      </c>
      <c r="L166" s="16">
        <v>0</v>
      </c>
      <c r="M166" s="16">
        <v>3640.5</v>
      </c>
      <c r="N166" s="16">
        <v>0</v>
      </c>
      <c r="O166" s="16">
        <v>53298</v>
      </c>
      <c r="P166" s="16">
        <v>15564.5</v>
      </c>
      <c r="Q166" s="16">
        <v>0</v>
      </c>
      <c r="R166" s="16">
        <v>0</v>
      </c>
      <c r="S166" s="16">
        <v>5508.9047619047615</v>
      </c>
      <c r="T166" s="16"/>
      <c r="U166" s="6">
        <f t="shared" si="16"/>
        <v>41547</v>
      </c>
      <c r="V166" s="10">
        <f t="shared" si="16"/>
        <v>0.23</v>
      </c>
      <c r="W166" s="11">
        <f t="shared" si="15"/>
        <v>0.72215236108046099</v>
      </c>
      <c r="X166" s="11" t="e">
        <f t="shared" si="15"/>
        <v>#DIV/0!</v>
      </c>
      <c r="Y166" s="11" t="e">
        <f t="shared" si="15"/>
        <v>#DIV/0!</v>
      </c>
      <c r="Z166" s="11" t="e">
        <f t="shared" si="15"/>
        <v>#DIV/0!</v>
      </c>
      <c r="AA166" s="11">
        <f t="shared" si="15"/>
        <v>2.7807153965785432</v>
      </c>
      <c r="AB166" s="11">
        <f t="shared" si="15"/>
        <v>-3.6117381489842018</v>
      </c>
      <c r="AC166" s="11">
        <f t="shared" si="15"/>
        <v>-4.4754001185536652</v>
      </c>
      <c r="AD166" s="11">
        <f t="shared" si="15"/>
        <v>-3.7336932073774136</v>
      </c>
      <c r="AE166" s="11" t="e">
        <f t="shared" si="15"/>
        <v>#DIV/0!</v>
      </c>
      <c r="AF166" s="11" t="e">
        <f t="shared" si="15"/>
        <v>#DIV/0!</v>
      </c>
      <c r="AG166" s="11">
        <f t="shared" si="15"/>
        <v>-0.79029840577734944</v>
      </c>
      <c r="AH166" s="11" t="e">
        <f t="shared" si="14"/>
        <v>#DIV/0!</v>
      </c>
      <c r="AI166" s="11">
        <f t="shared" si="14"/>
        <v>-0.75599582898853157</v>
      </c>
      <c r="AJ166" s="11">
        <f t="shared" si="14"/>
        <v>0.33197962998774244</v>
      </c>
      <c r="AK166" s="11" t="e">
        <f t="shared" si="14"/>
        <v>#DIV/0!</v>
      </c>
      <c r="AL166" s="11" t="e">
        <f t="shared" si="14"/>
        <v>#DIV/0!</v>
      </c>
      <c r="AM166" s="11">
        <f t="shared" si="13"/>
        <v>1.1778643084733034</v>
      </c>
    </row>
    <row r="167" spans="1:39" x14ac:dyDescent="0.3">
      <c r="A167" s="18">
        <v>41517</v>
      </c>
      <c r="B167" s="16">
        <v>0.14000000000000001</v>
      </c>
      <c r="C167" s="16">
        <v>111.14261904761905</v>
      </c>
      <c r="D167" s="16">
        <v>0</v>
      </c>
      <c r="E167" s="16">
        <v>0</v>
      </c>
      <c r="F167" s="16">
        <v>0</v>
      </c>
      <c r="G167" s="16">
        <v>8037.5</v>
      </c>
      <c r="H167" s="16">
        <v>553.75</v>
      </c>
      <c r="I167" s="16">
        <v>547.72727272727275</v>
      </c>
      <c r="J167" s="16">
        <v>555.75</v>
      </c>
      <c r="K167" s="16">
        <v>0</v>
      </c>
      <c r="L167" s="16">
        <v>0</v>
      </c>
      <c r="M167" s="16">
        <v>3669.5</v>
      </c>
      <c r="N167" s="16">
        <v>0</v>
      </c>
      <c r="O167" s="16">
        <v>53704</v>
      </c>
      <c r="P167" s="16">
        <v>15513</v>
      </c>
      <c r="Q167" s="16">
        <v>0</v>
      </c>
      <c r="R167" s="16">
        <v>0</v>
      </c>
      <c r="S167" s="16">
        <v>5444.772727272727</v>
      </c>
      <c r="T167" s="16"/>
      <c r="U167" s="6">
        <f t="shared" si="16"/>
        <v>41517</v>
      </c>
      <c r="V167" s="10">
        <f t="shared" si="16"/>
        <v>0.14000000000000001</v>
      </c>
      <c r="W167" s="11">
        <f t="shared" si="15"/>
        <v>2.9543879938072308</v>
      </c>
      <c r="X167" s="11" t="e">
        <f t="shared" si="15"/>
        <v>#DIV/0!</v>
      </c>
      <c r="Y167" s="11" t="e">
        <f t="shared" ref="Y167:AJ194" si="17">E167/E168*100-100</f>
        <v>#DIV/0!</v>
      </c>
      <c r="Z167" s="11" t="e">
        <f t="shared" si="17"/>
        <v>#DIV/0!</v>
      </c>
      <c r="AA167" s="11">
        <f t="shared" si="17"/>
        <v>1.342831925356208</v>
      </c>
      <c r="AB167" s="11">
        <f t="shared" si="17"/>
        <v>-4.5258620689655089</v>
      </c>
      <c r="AC167" s="11">
        <f t="shared" si="17"/>
        <v>-4.072131941920631</v>
      </c>
      <c r="AD167" s="11">
        <f t="shared" si="17"/>
        <v>-4.8047276464542534</v>
      </c>
      <c r="AE167" s="11" t="e">
        <f t="shared" si="17"/>
        <v>#DIV/0!</v>
      </c>
      <c r="AF167" s="11" t="e">
        <f t="shared" si="17"/>
        <v>#DIV/0!</v>
      </c>
      <c r="AG167" s="11">
        <f t="shared" si="17"/>
        <v>1.8881021796473618</v>
      </c>
      <c r="AH167" s="11" t="e">
        <f t="shared" si="14"/>
        <v>#DIV/0!</v>
      </c>
      <c r="AI167" s="11">
        <f t="shared" si="14"/>
        <v>3.0055430884017085</v>
      </c>
      <c r="AJ167" s="11">
        <f t="shared" si="14"/>
        <v>-5.7982218786236217E-2</v>
      </c>
      <c r="AK167" s="11" t="e">
        <f t="shared" si="14"/>
        <v>#DIV/0!</v>
      </c>
      <c r="AL167" s="11" t="e">
        <f t="shared" si="14"/>
        <v>#DIV/0!</v>
      </c>
      <c r="AM167" s="11">
        <f t="shared" si="13"/>
        <v>1.948755028878125</v>
      </c>
    </row>
    <row r="168" spans="1:39" x14ac:dyDescent="0.3">
      <c r="A168" s="18">
        <v>41486</v>
      </c>
      <c r="B168" s="16">
        <v>-0.33</v>
      </c>
      <c r="C168" s="16">
        <v>107.95326086956521</v>
      </c>
      <c r="D168" s="16">
        <v>0</v>
      </c>
      <c r="E168" s="16">
        <v>0</v>
      </c>
      <c r="F168" s="16">
        <v>0</v>
      </c>
      <c r="G168" s="16">
        <v>7931</v>
      </c>
      <c r="H168" s="16">
        <v>580</v>
      </c>
      <c r="I168" s="16">
        <v>570.97826086956525</v>
      </c>
      <c r="J168" s="16">
        <v>583.79999999999995</v>
      </c>
      <c r="K168" s="16">
        <v>0</v>
      </c>
      <c r="L168" s="16">
        <v>0</v>
      </c>
      <c r="M168" s="16">
        <v>3601.5</v>
      </c>
      <c r="N168" s="16">
        <v>0</v>
      </c>
      <c r="O168" s="16">
        <v>52137</v>
      </c>
      <c r="P168" s="16">
        <v>15522</v>
      </c>
      <c r="Q168" s="16">
        <v>0</v>
      </c>
      <c r="R168" s="16">
        <v>0</v>
      </c>
      <c r="S168" s="16">
        <v>5340.695652173913</v>
      </c>
      <c r="T168" s="16"/>
      <c r="U168" s="6">
        <f t="shared" si="16"/>
        <v>41486</v>
      </c>
      <c r="V168" s="10">
        <f t="shared" si="16"/>
        <v>-0.33</v>
      </c>
      <c r="W168" s="11">
        <f t="shared" ref="W168:W209" si="18">C168/C169*100-100</f>
        <v>4.897084317961415</v>
      </c>
      <c r="X168" s="11" t="e">
        <f t="shared" ref="X168:X209" si="19">D168/D169*100-100</f>
        <v>#DIV/0!</v>
      </c>
      <c r="Y168" s="11" t="e">
        <f t="shared" si="17"/>
        <v>#DIV/0!</v>
      </c>
      <c r="Z168" s="11" t="e">
        <f t="shared" si="17"/>
        <v>#DIV/0!</v>
      </c>
      <c r="AA168" s="11">
        <f t="shared" si="17"/>
        <v>1.7838809034907541</v>
      </c>
      <c r="AB168" s="11">
        <f t="shared" si="17"/>
        <v>-4.1322314049586737</v>
      </c>
      <c r="AC168" s="11">
        <f t="shared" si="17"/>
        <v>-4.4387847917045633</v>
      </c>
      <c r="AD168" s="11">
        <f t="shared" si="17"/>
        <v>-3.7692307692307736</v>
      </c>
      <c r="AE168" s="11" t="e">
        <f t="shared" si="17"/>
        <v>#DIV/0!</v>
      </c>
      <c r="AF168" s="11" t="e">
        <f t="shared" si="17"/>
        <v>#DIV/0!</v>
      </c>
      <c r="AG168" s="11">
        <f t="shared" si="17"/>
        <v>1.2368236120871501</v>
      </c>
      <c r="AH168" s="11" t="e">
        <f t="shared" si="14"/>
        <v>#DIV/0!</v>
      </c>
      <c r="AI168" s="11">
        <f t="shared" si="14"/>
        <v>-0.40973038021833474</v>
      </c>
      <c r="AJ168" s="11">
        <f t="shared" si="14"/>
        <v>-1.3034908119794011</v>
      </c>
      <c r="AK168" s="11" t="e">
        <f t="shared" si="14"/>
        <v>#DIV/0!</v>
      </c>
      <c r="AL168" s="11" t="e">
        <f t="shared" si="14"/>
        <v>#DIV/0!</v>
      </c>
      <c r="AM168" s="11">
        <f t="shared" si="13"/>
        <v>-0.67323402149122558</v>
      </c>
    </row>
    <row r="169" spans="1:39" x14ac:dyDescent="0.3">
      <c r="A169" s="18">
        <v>41455</v>
      </c>
      <c r="B169" s="16">
        <v>-0.55000000000000004</v>
      </c>
      <c r="C169" s="16">
        <v>102.9135</v>
      </c>
      <c r="D169" s="16">
        <v>0</v>
      </c>
      <c r="E169" s="16">
        <v>0</v>
      </c>
      <c r="F169" s="16">
        <v>0</v>
      </c>
      <c r="G169" s="16">
        <v>7792</v>
      </c>
      <c r="H169" s="16">
        <v>605</v>
      </c>
      <c r="I169" s="16">
        <v>597.5</v>
      </c>
      <c r="J169" s="16">
        <v>606.66666666666663</v>
      </c>
      <c r="K169" s="16">
        <v>0</v>
      </c>
      <c r="L169" s="16">
        <v>0</v>
      </c>
      <c r="M169" s="16">
        <v>3557.5</v>
      </c>
      <c r="N169" s="16">
        <v>0</v>
      </c>
      <c r="O169" s="16">
        <v>52351.5</v>
      </c>
      <c r="P169" s="16">
        <v>15727</v>
      </c>
      <c r="Q169" s="16">
        <v>0</v>
      </c>
      <c r="R169" s="16">
        <v>0</v>
      </c>
      <c r="S169" s="16">
        <v>5376.894736842105</v>
      </c>
      <c r="T169" s="16"/>
      <c r="U169" s="6">
        <f t="shared" si="16"/>
        <v>41455</v>
      </c>
      <c r="V169" s="10">
        <f t="shared" si="16"/>
        <v>-0.55000000000000004</v>
      </c>
      <c r="W169" s="11">
        <f t="shared" si="18"/>
        <v>0.23051144588714578</v>
      </c>
      <c r="X169" s="11" t="e">
        <f t="shared" si="19"/>
        <v>#DIV/0!</v>
      </c>
      <c r="Y169" s="11" t="e">
        <f t="shared" si="17"/>
        <v>#DIV/0!</v>
      </c>
      <c r="Z169" s="11" t="e">
        <f t="shared" si="17"/>
        <v>#DIV/0!</v>
      </c>
      <c r="AA169" s="11">
        <f t="shared" si="17"/>
        <v>-0.80835083699318488</v>
      </c>
      <c r="AB169" s="11">
        <f t="shared" si="17"/>
        <v>-0.81967213114754145</v>
      </c>
      <c r="AC169" s="11">
        <f t="shared" si="17"/>
        <v>-1.719626168224309</v>
      </c>
      <c r="AD169" s="11">
        <f t="shared" si="17"/>
        <v>-0.7904061052057898</v>
      </c>
      <c r="AE169" s="11" t="e">
        <f t="shared" si="17"/>
        <v>#DIV/0!</v>
      </c>
      <c r="AF169" s="11" t="e">
        <f t="shared" si="17"/>
        <v>#DIV/0!</v>
      </c>
      <c r="AG169" s="11">
        <f t="shared" si="17"/>
        <v>-3.0918005992917443</v>
      </c>
      <c r="AH169" s="11" t="e">
        <f t="shared" si="14"/>
        <v>#DIV/0!</v>
      </c>
      <c r="AI169" s="11">
        <f t="shared" si="14"/>
        <v>-2.8034867205703478</v>
      </c>
      <c r="AJ169" s="11">
        <f t="shared" si="14"/>
        <v>0.65602099267177039</v>
      </c>
      <c r="AK169" s="11" t="e">
        <f t="shared" si="14"/>
        <v>#DIV/0!</v>
      </c>
      <c r="AL169" s="11" t="e">
        <f t="shared" si="14"/>
        <v>#DIV/0!</v>
      </c>
      <c r="AM169" s="11">
        <f t="shared" si="13"/>
        <v>-1.9319160596522238</v>
      </c>
    </row>
    <row r="170" spans="1:39" x14ac:dyDescent="0.3">
      <c r="A170" s="18">
        <v>41425</v>
      </c>
      <c r="B170" s="16">
        <v>-0.62</v>
      </c>
      <c r="C170" s="16">
        <v>102.67681818181818</v>
      </c>
      <c r="D170" s="16">
        <v>0</v>
      </c>
      <c r="E170" s="16">
        <v>0</v>
      </c>
      <c r="F170" s="16">
        <v>0</v>
      </c>
      <c r="G170" s="16">
        <v>7855.5</v>
      </c>
      <c r="H170" s="16">
        <v>610</v>
      </c>
      <c r="I170" s="16">
        <v>607.9545454545455</v>
      </c>
      <c r="J170" s="16">
        <v>611.5</v>
      </c>
      <c r="K170" s="16">
        <v>0</v>
      </c>
      <c r="L170" s="16">
        <v>0</v>
      </c>
      <c r="M170" s="16">
        <v>3671</v>
      </c>
      <c r="N170" s="16">
        <v>0</v>
      </c>
      <c r="O170" s="16">
        <v>53861.5</v>
      </c>
      <c r="P170" s="16">
        <v>15624.5</v>
      </c>
      <c r="Q170" s="16">
        <v>0</v>
      </c>
      <c r="R170" s="16">
        <v>0</v>
      </c>
      <c r="S170" s="16">
        <v>5482.818181818182</v>
      </c>
      <c r="T170" s="16"/>
      <c r="U170" s="6">
        <f t="shared" si="16"/>
        <v>41425</v>
      </c>
      <c r="V170" s="10">
        <f t="shared" si="16"/>
        <v>-0.62</v>
      </c>
      <c r="W170" s="11">
        <f t="shared" si="18"/>
        <v>0.69998163752906351</v>
      </c>
      <c r="X170" s="11" t="e">
        <f t="shared" si="19"/>
        <v>#DIV/0!</v>
      </c>
      <c r="Y170" s="11" t="e">
        <f t="shared" si="17"/>
        <v>#DIV/0!</v>
      </c>
      <c r="Z170" s="11" t="e">
        <f t="shared" si="17"/>
        <v>#DIV/0!</v>
      </c>
      <c r="AA170" s="11">
        <f t="shared" si="17"/>
        <v>-1.8062499999999915</v>
      </c>
      <c r="AB170" s="11">
        <f t="shared" si="17"/>
        <v>-0.61099796334012524</v>
      </c>
      <c r="AC170" s="11">
        <f t="shared" si="17"/>
        <v>-0.85773283210673412</v>
      </c>
      <c r="AD170" s="11">
        <f t="shared" si="17"/>
        <v>-0.6095083299471753</v>
      </c>
      <c r="AE170" s="11" t="e">
        <f t="shared" si="17"/>
        <v>#DIV/0!</v>
      </c>
      <c r="AF170" s="11" t="e">
        <f t="shared" si="17"/>
        <v>#DIV/0!</v>
      </c>
      <c r="AG170" s="11">
        <f t="shared" si="17"/>
        <v>-2.7549668874172255</v>
      </c>
      <c r="AH170" s="11" t="e">
        <f t="shared" si="14"/>
        <v>#DIV/0!</v>
      </c>
      <c r="AI170" s="11">
        <f t="shared" si="14"/>
        <v>-1.1760928397779935</v>
      </c>
      <c r="AJ170" s="11">
        <f t="shared" si="14"/>
        <v>1.090191511387161</v>
      </c>
      <c r="AK170" s="11" t="e">
        <f t="shared" si="14"/>
        <v>#DIV/0!</v>
      </c>
      <c r="AL170" s="11" t="e">
        <f t="shared" si="14"/>
        <v>#DIV/0!</v>
      </c>
      <c r="AM170" s="11">
        <f t="shared" si="13"/>
        <v>-1.2460702122085365</v>
      </c>
    </row>
    <row r="171" spans="1:39" x14ac:dyDescent="0.3">
      <c r="A171" s="18">
        <v>41394</v>
      </c>
      <c r="B171" s="16">
        <v>-0.55000000000000004</v>
      </c>
      <c r="C171" s="16">
        <v>101.96309523809524</v>
      </c>
      <c r="D171" s="16">
        <v>0</v>
      </c>
      <c r="E171" s="16">
        <v>0</v>
      </c>
      <c r="F171" s="16">
        <v>0</v>
      </c>
      <c r="G171" s="16">
        <v>8000</v>
      </c>
      <c r="H171" s="16">
        <v>613.75</v>
      </c>
      <c r="I171" s="16">
        <v>613.21428571428567</v>
      </c>
      <c r="J171" s="16">
        <v>615.25</v>
      </c>
      <c r="K171" s="16">
        <v>0</v>
      </c>
      <c r="L171" s="16">
        <v>0</v>
      </c>
      <c r="M171" s="16">
        <v>3775</v>
      </c>
      <c r="N171" s="16">
        <v>0</v>
      </c>
      <c r="O171" s="16">
        <v>54502.5</v>
      </c>
      <c r="P171" s="16">
        <v>15456</v>
      </c>
      <c r="Q171" s="16">
        <v>0</v>
      </c>
      <c r="R171" s="16">
        <v>0</v>
      </c>
      <c r="S171" s="16">
        <v>5552</v>
      </c>
      <c r="T171" s="16"/>
      <c r="U171" s="6">
        <f t="shared" si="16"/>
        <v>41394</v>
      </c>
      <c r="V171" s="10">
        <f t="shared" si="16"/>
        <v>-0.55000000000000004</v>
      </c>
      <c r="W171" s="11">
        <f t="shared" si="18"/>
        <v>-5.9090260937695405</v>
      </c>
      <c r="X171" s="11" t="e">
        <f t="shared" si="19"/>
        <v>#DIV/0!</v>
      </c>
      <c r="Y171" s="11" t="e">
        <f t="shared" si="17"/>
        <v>#DIV/0!</v>
      </c>
      <c r="Z171" s="11" t="e">
        <f t="shared" si="17"/>
        <v>#DIV/0!</v>
      </c>
      <c r="AA171" s="11">
        <f t="shared" si="17"/>
        <v>-3.8634861503334719</v>
      </c>
      <c r="AB171" s="11">
        <f t="shared" si="17"/>
        <v>-1.0080645161290391</v>
      </c>
      <c r="AC171" s="11">
        <f t="shared" si="17"/>
        <v>-0.50222136372417481</v>
      </c>
      <c r="AD171" s="11">
        <f t="shared" si="17"/>
        <v>-0.68603712671509243</v>
      </c>
      <c r="AE171" s="11" t="e">
        <f t="shared" si="17"/>
        <v>#DIV/0!</v>
      </c>
      <c r="AF171" s="11" t="e">
        <f t="shared" si="17"/>
        <v>#DIV/0!</v>
      </c>
      <c r="AG171" s="11">
        <f t="shared" si="17"/>
        <v>-1.3200888772709476</v>
      </c>
      <c r="AH171" s="11" t="e">
        <f t="shared" si="14"/>
        <v>#DIV/0!</v>
      </c>
      <c r="AI171" s="11">
        <f t="shared" si="14"/>
        <v>-3.8985426750244585</v>
      </c>
      <c r="AJ171" s="11">
        <f t="shared" si="14"/>
        <v>-0.30316712894278908</v>
      </c>
      <c r="AK171" s="11" t="e">
        <f t="shared" si="14"/>
        <v>#DIV/0!</v>
      </c>
      <c r="AL171" s="11" t="e">
        <f t="shared" si="14"/>
        <v>#DIV/0!</v>
      </c>
      <c r="AM171" s="11">
        <f t="shared" si="13"/>
        <v>-2.947243296157751</v>
      </c>
    </row>
    <row r="172" spans="1:39" x14ac:dyDescent="0.3">
      <c r="A172" s="18">
        <v>41364</v>
      </c>
      <c r="B172" s="16">
        <v>-0.03</v>
      </c>
      <c r="C172" s="16">
        <v>108.3665</v>
      </c>
      <c r="D172" s="16">
        <v>0</v>
      </c>
      <c r="E172" s="16">
        <v>0</v>
      </c>
      <c r="F172" s="16">
        <v>0</v>
      </c>
      <c r="G172" s="16">
        <v>8321.5</v>
      </c>
      <c r="H172" s="16">
        <v>620</v>
      </c>
      <c r="I172" s="16">
        <v>616.30952380952385</v>
      </c>
      <c r="J172" s="16">
        <v>619.5</v>
      </c>
      <c r="K172" s="16">
        <v>0</v>
      </c>
      <c r="L172" s="16">
        <v>0</v>
      </c>
      <c r="M172" s="16">
        <v>3825.5</v>
      </c>
      <c r="N172" s="16">
        <v>0</v>
      </c>
      <c r="O172" s="16">
        <v>56713.5</v>
      </c>
      <c r="P172" s="16">
        <v>15503</v>
      </c>
      <c r="Q172" s="16">
        <v>0</v>
      </c>
      <c r="R172" s="16">
        <v>0</v>
      </c>
      <c r="S172" s="16">
        <v>5720.6</v>
      </c>
      <c r="T172" s="16"/>
      <c r="U172" s="6">
        <f t="shared" si="16"/>
        <v>41364</v>
      </c>
      <c r="V172" s="10">
        <f t="shared" si="16"/>
        <v>-0.03</v>
      </c>
      <c r="W172" s="11">
        <f t="shared" si="18"/>
        <v>-6.8075591770042791</v>
      </c>
      <c r="X172" s="11" t="e">
        <f t="shared" si="19"/>
        <v>#DIV/0!</v>
      </c>
      <c r="Y172" s="11" t="e">
        <f t="shared" si="17"/>
        <v>#DIV/0!</v>
      </c>
      <c r="Z172" s="11" t="e">
        <f t="shared" si="17"/>
        <v>#DIV/0!</v>
      </c>
      <c r="AA172" s="11">
        <f t="shared" si="17"/>
        <v>-0.61507225606113991</v>
      </c>
      <c r="AB172" s="11">
        <f t="shared" si="17"/>
        <v>-0.79999999999999716</v>
      </c>
      <c r="AC172" s="11">
        <f t="shared" si="17"/>
        <v>-0.19278966647387108</v>
      </c>
      <c r="AD172" s="11">
        <f t="shared" si="17"/>
        <v>-0.93283582089553363</v>
      </c>
      <c r="AE172" s="11" t="e">
        <f t="shared" si="17"/>
        <v>#DIV/0!</v>
      </c>
      <c r="AF172" s="11" t="e">
        <f t="shared" si="17"/>
        <v>#DIV/0!</v>
      </c>
      <c r="AG172" s="11">
        <f t="shared" si="17"/>
        <v>-1.5442028053017651</v>
      </c>
      <c r="AH172" s="11" t="e">
        <f t="shared" si="14"/>
        <v>#DIV/0!</v>
      </c>
      <c r="AI172" s="11">
        <f t="shared" si="14"/>
        <v>-2.4082391203345139</v>
      </c>
      <c r="AJ172" s="11">
        <f t="shared" si="14"/>
        <v>-0.79984642948554097</v>
      </c>
      <c r="AK172" s="11" t="e">
        <f t="shared" si="14"/>
        <v>#DIV/0!</v>
      </c>
      <c r="AL172" s="11" t="e">
        <f t="shared" si="14"/>
        <v>#DIV/0!</v>
      </c>
      <c r="AM172" s="11">
        <f t="shared" si="13"/>
        <v>-3.9361880772460012</v>
      </c>
    </row>
    <row r="173" spans="1:39" x14ac:dyDescent="0.3">
      <c r="A173" s="18">
        <v>41333</v>
      </c>
      <c r="B173" s="16">
        <v>0.15</v>
      </c>
      <c r="C173" s="16">
        <v>116.2825</v>
      </c>
      <c r="D173" s="16">
        <v>0</v>
      </c>
      <c r="E173" s="16">
        <v>0</v>
      </c>
      <c r="F173" s="16">
        <v>0</v>
      </c>
      <c r="G173" s="16">
        <v>8373</v>
      </c>
      <c r="H173" s="16">
        <v>625</v>
      </c>
      <c r="I173" s="16">
        <v>617.5</v>
      </c>
      <c r="J173" s="16">
        <v>625.33333333333337</v>
      </c>
      <c r="K173" s="16">
        <v>0</v>
      </c>
      <c r="L173" s="16">
        <v>0</v>
      </c>
      <c r="M173" s="16">
        <v>3885.5</v>
      </c>
      <c r="N173" s="16">
        <v>0</v>
      </c>
      <c r="O173" s="16">
        <v>58113</v>
      </c>
      <c r="P173" s="16">
        <v>15628</v>
      </c>
      <c r="Q173" s="16">
        <v>0</v>
      </c>
      <c r="R173" s="16">
        <v>0</v>
      </c>
      <c r="S173" s="16">
        <v>5955</v>
      </c>
      <c r="T173" s="16"/>
      <c r="U173" s="6">
        <f t="shared" si="16"/>
        <v>41333</v>
      </c>
      <c r="V173" s="10">
        <f t="shared" si="16"/>
        <v>0.15</v>
      </c>
      <c r="W173" s="11">
        <f t="shared" si="18"/>
        <v>2.8730039368337117</v>
      </c>
      <c r="X173" s="11" t="e">
        <f t="shared" si="19"/>
        <v>#DIV/0!</v>
      </c>
      <c r="Y173" s="11" t="e">
        <f t="shared" si="17"/>
        <v>#DIV/0!</v>
      </c>
      <c r="Z173" s="11" t="e">
        <f t="shared" si="17"/>
        <v>#DIV/0!</v>
      </c>
      <c r="AA173" s="11">
        <f t="shared" si="17"/>
        <v>1.7622751579970668</v>
      </c>
      <c r="AB173" s="11">
        <f t="shared" si="17"/>
        <v>-0.79365079365078373</v>
      </c>
      <c r="AC173" s="11">
        <f t="shared" si="17"/>
        <v>0</v>
      </c>
      <c r="AD173" s="11">
        <f t="shared" si="17"/>
        <v>-0.78011371149014508</v>
      </c>
      <c r="AE173" s="11" t="e">
        <f t="shared" si="17"/>
        <v>#DIV/0!</v>
      </c>
      <c r="AF173" s="11" t="e">
        <f t="shared" si="17"/>
        <v>#DIV/0!</v>
      </c>
      <c r="AG173" s="11">
        <f t="shared" si="17"/>
        <v>1.4093696985514725</v>
      </c>
      <c r="AH173" s="11" t="e">
        <f t="shared" si="14"/>
        <v>#DIV/0!</v>
      </c>
      <c r="AI173" s="11">
        <f t="shared" si="14"/>
        <v>-1.8925056775159987E-2</v>
      </c>
      <c r="AJ173" s="11">
        <f t="shared" si="14"/>
        <v>-1.5155811828465175</v>
      </c>
      <c r="AK173" s="11" t="e">
        <f t="shared" si="14"/>
        <v>#DIV/0!</v>
      </c>
      <c r="AL173" s="11" t="e">
        <f t="shared" si="14"/>
        <v>#DIV/0!</v>
      </c>
      <c r="AM173" s="11">
        <f t="shared" si="13"/>
        <v>-0.13035424337365953</v>
      </c>
    </row>
    <row r="174" spans="1:39" x14ac:dyDescent="0.3">
      <c r="A174" s="18">
        <v>41305</v>
      </c>
      <c r="B174" s="16">
        <v>0.24</v>
      </c>
      <c r="C174" s="16">
        <v>113.035</v>
      </c>
      <c r="D174" s="16">
        <v>0</v>
      </c>
      <c r="E174" s="16">
        <v>0</v>
      </c>
      <c r="F174" s="16">
        <v>0</v>
      </c>
      <c r="G174" s="16">
        <v>8228</v>
      </c>
      <c r="H174" s="16">
        <v>630</v>
      </c>
      <c r="I174" s="16">
        <v>617.5</v>
      </c>
      <c r="J174" s="16">
        <v>630.25</v>
      </c>
      <c r="K174" s="16">
        <v>0</v>
      </c>
      <c r="L174" s="16">
        <v>0</v>
      </c>
      <c r="M174" s="16">
        <v>3831.5</v>
      </c>
      <c r="N174" s="16">
        <v>0</v>
      </c>
      <c r="O174" s="16">
        <v>58124</v>
      </c>
      <c r="P174" s="16">
        <v>15868.5</v>
      </c>
      <c r="Q174" s="16">
        <v>0</v>
      </c>
      <c r="R174" s="16">
        <v>0</v>
      </c>
      <c r="S174" s="16">
        <v>5962.772727272727</v>
      </c>
      <c r="T174" s="16"/>
      <c r="U174" s="6">
        <f t="shared" si="16"/>
        <v>41305</v>
      </c>
      <c r="V174" s="10">
        <f t="shared" si="16"/>
        <v>0.24</v>
      </c>
      <c r="W174" s="11">
        <f t="shared" si="18"/>
        <v>3.4264264195570888</v>
      </c>
      <c r="X174" s="11" t="e">
        <f t="shared" si="19"/>
        <v>#DIV/0!</v>
      </c>
      <c r="Y174" s="11" t="e">
        <f t="shared" si="17"/>
        <v>#DIV/0!</v>
      </c>
      <c r="Z174" s="11" t="e">
        <f t="shared" si="17"/>
        <v>#DIV/0!</v>
      </c>
      <c r="AA174" s="11">
        <f t="shared" si="17"/>
        <v>-0.13957157594514058</v>
      </c>
      <c r="AB174" s="11">
        <f t="shared" si="17"/>
        <v>-0.7874015748031411</v>
      </c>
      <c r="AC174" s="11">
        <f t="shared" si="17"/>
        <v>-1.2000000000000028</v>
      </c>
      <c r="AD174" s="11">
        <f t="shared" si="17"/>
        <v>-1.0208087946603825</v>
      </c>
      <c r="AE174" s="11" t="e">
        <f t="shared" si="17"/>
        <v>#DIV/0!</v>
      </c>
      <c r="AF174" s="11" t="e">
        <f t="shared" si="17"/>
        <v>#DIV/0!</v>
      </c>
      <c r="AG174" s="11">
        <f t="shared" si="17"/>
        <v>1.6852441613587956</v>
      </c>
      <c r="AH174" s="11" t="e">
        <f t="shared" si="14"/>
        <v>#DIV/0!</v>
      </c>
      <c r="AI174" s="11">
        <f t="shared" si="14"/>
        <v>1.1908077994428936</v>
      </c>
      <c r="AJ174" s="11">
        <f t="shared" si="14"/>
        <v>-0.45792428566947763</v>
      </c>
      <c r="AK174" s="11" t="e">
        <f t="shared" si="14"/>
        <v>#DIV/0!</v>
      </c>
      <c r="AL174" s="11" t="e">
        <f t="shared" si="14"/>
        <v>#DIV/0!</v>
      </c>
      <c r="AM174" s="11">
        <f t="shared" si="13"/>
        <v>2.2673815134735378</v>
      </c>
    </row>
    <row r="175" spans="1:39" x14ac:dyDescent="0.3">
      <c r="A175" s="18">
        <v>41274</v>
      </c>
      <c r="B175" s="16">
        <v>-0.06</v>
      </c>
      <c r="C175" s="16">
        <v>109.29025</v>
      </c>
      <c r="D175" s="16">
        <v>0</v>
      </c>
      <c r="E175" s="16">
        <v>0</v>
      </c>
      <c r="F175" s="16">
        <v>0</v>
      </c>
      <c r="G175" s="16">
        <v>8239.5</v>
      </c>
      <c r="H175" s="16">
        <v>635</v>
      </c>
      <c r="I175" s="16">
        <v>625</v>
      </c>
      <c r="J175" s="16">
        <v>636.75</v>
      </c>
      <c r="K175" s="16">
        <v>0</v>
      </c>
      <c r="L175" s="16">
        <v>0</v>
      </c>
      <c r="M175" s="16">
        <v>3768</v>
      </c>
      <c r="N175" s="16">
        <v>0</v>
      </c>
      <c r="O175" s="16">
        <v>57440</v>
      </c>
      <c r="P175" s="16">
        <v>15941.5</v>
      </c>
      <c r="Q175" s="16">
        <v>0</v>
      </c>
      <c r="R175" s="16">
        <v>0</v>
      </c>
      <c r="S175" s="16">
        <v>5830.5714285714284</v>
      </c>
      <c r="T175" s="16"/>
      <c r="U175" s="6">
        <f t="shared" si="16"/>
        <v>41274</v>
      </c>
      <c r="V175" s="10">
        <f t="shared" si="16"/>
        <v>-0.06</v>
      </c>
      <c r="W175" s="11">
        <f t="shared" si="18"/>
        <v>0.16770401106501254</v>
      </c>
      <c r="X175" s="11" t="e">
        <f t="shared" si="19"/>
        <v>#DIV/0!</v>
      </c>
      <c r="Y175" s="11" t="e">
        <f t="shared" si="17"/>
        <v>#DIV/0!</v>
      </c>
      <c r="Z175" s="11" t="e">
        <f t="shared" si="17"/>
        <v>#DIV/0!</v>
      </c>
      <c r="AA175" s="11">
        <f t="shared" si="17"/>
        <v>-8.4884496453042857E-2</v>
      </c>
      <c r="AB175" s="11">
        <f t="shared" si="17"/>
        <v>-0.58708414872799608</v>
      </c>
      <c r="AC175" s="11">
        <f t="shared" si="17"/>
        <v>-1.2567324955116845</v>
      </c>
      <c r="AD175" s="11">
        <f t="shared" si="17"/>
        <v>-0.70175438596491801</v>
      </c>
      <c r="AE175" s="11" t="e">
        <f t="shared" si="17"/>
        <v>#DIV/0!</v>
      </c>
      <c r="AF175" s="11" t="e">
        <f t="shared" si="17"/>
        <v>#DIV/0!</v>
      </c>
      <c r="AG175" s="11">
        <f t="shared" si="17"/>
        <v>-1.6187989556135705</v>
      </c>
      <c r="AH175" s="11" t="e">
        <f t="shared" si="14"/>
        <v>#DIV/0!</v>
      </c>
      <c r="AI175" s="11">
        <f t="shared" si="14"/>
        <v>1.4590030734447339</v>
      </c>
      <c r="AJ175" s="11">
        <f t="shared" si="14"/>
        <v>-0.59549791108062777</v>
      </c>
      <c r="AK175" s="11" t="e">
        <f t="shared" si="14"/>
        <v>#DIV/0!</v>
      </c>
      <c r="AL175" s="11" t="e">
        <f t="shared" si="14"/>
        <v>#DIV/0!</v>
      </c>
      <c r="AM175" s="11">
        <f t="shared" si="13"/>
        <v>0.80438465415949167</v>
      </c>
    </row>
    <row r="176" spans="1:39" x14ac:dyDescent="0.3">
      <c r="A176" s="18">
        <v>41243</v>
      </c>
      <c r="B176" s="16">
        <v>-0.12</v>
      </c>
      <c r="C176" s="16">
        <v>109.10727272727273</v>
      </c>
      <c r="D176" s="16">
        <v>0</v>
      </c>
      <c r="E176" s="16">
        <v>0</v>
      </c>
      <c r="F176" s="16">
        <v>0</v>
      </c>
      <c r="G176" s="16">
        <v>8246.5</v>
      </c>
      <c r="H176" s="16">
        <v>638.75</v>
      </c>
      <c r="I176" s="16">
        <v>632.9545454545455</v>
      </c>
      <c r="J176" s="16">
        <v>641.25</v>
      </c>
      <c r="K176" s="16">
        <v>0</v>
      </c>
      <c r="L176" s="16">
        <v>0</v>
      </c>
      <c r="M176" s="16">
        <v>3830</v>
      </c>
      <c r="N176" s="16">
        <v>0</v>
      </c>
      <c r="O176" s="16">
        <v>56614</v>
      </c>
      <c r="P176" s="16">
        <v>16037</v>
      </c>
      <c r="Q176" s="16">
        <v>0</v>
      </c>
      <c r="R176" s="16">
        <v>0</v>
      </c>
      <c r="S176" s="16">
        <v>5784.045454545455</v>
      </c>
      <c r="T176" s="16"/>
      <c r="U176" s="6">
        <f t="shared" si="16"/>
        <v>41243</v>
      </c>
      <c r="V176" s="10">
        <f t="shared" si="16"/>
        <v>-0.12</v>
      </c>
      <c r="W176" s="11">
        <f t="shared" si="18"/>
        <v>-2.2380066060904653</v>
      </c>
      <c r="X176" s="11" t="e">
        <f t="shared" si="19"/>
        <v>#DIV/0!</v>
      </c>
      <c r="Y176" s="11" t="e">
        <f t="shared" si="17"/>
        <v>#DIV/0!</v>
      </c>
      <c r="Z176" s="11" t="e">
        <f t="shared" si="17"/>
        <v>#DIV/0!</v>
      </c>
      <c r="AA176" s="11">
        <f t="shared" si="17"/>
        <v>-3.1532589547856702</v>
      </c>
      <c r="AB176" s="11">
        <f t="shared" si="17"/>
        <v>-0.1953125</v>
      </c>
      <c r="AC176" s="11">
        <f t="shared" si="17"/>
        <v>-2.6639742145936083</v>
      </c>
      <c r="AD176" s="11">
        <f t="shared" si="17"/>
        <v>7.8033554428415641E-2</v>
      </c>
      <c r="AE176" s="11" t="e">
        <f t="shared" si="17"/>
        <v>#DIV/0!</v>
      </c>
      <c r="AF176" s="11" t="e">
        <f t="shared" si="17"/>
        <v>#DIV/0!</v>
      </c>
      <c r="AG176" s="11">
        <f t="shared" si="17"/>
        <v>-1.441070509521353</v>
      </c>
      <c r="AH176" s="11" t="e">
        <f t="shared" si="14"/>
        <v>#DIV/0!</v>
      </c>
      <c r="AI176" s="11">
        <f t="shared" si="14"/>
        <v>-3.4837829774538704</v>
      </c>
      <c r="AJ176" s="11">
        <f t="shared" si="14"/>
        <v>-0.95114569822740691</v>
      </c>
      <c r="AK176" s="11" t="e">
        <f t="shared" si="14"/>
        <v>#DIV/0!</v>
      </c>
      <c r="AL176" s="11" t="e">
        <f t="shared" si="14"/>
        <v>#DIV/0!</v>
      </c>
      <c r="AM176" s="11">
        <f t="shared" si="13"/>
        <v>-2.7991353065341684</v>
      </c>
    </row>
    <row r="177" spans="1:39" x14ac:dyDescent="0.3">
      <c r="A177" s="18">
        <v>41213</v>
      </c>
      <c r="B177" s="16">
        <v>0.16</v>
      </c>
      <c r="C177" s="16">
        <v>111.605</v>
      </c>
      <c r="D177" s="16">
        <v>0</v>
      </c>
      <c r="E177" s="16">
        <v>0</v>
      </c>
      <c r="F177" s="16">
        <v>0</v>
      </c>
      <c r="G177" s="16">
        <v>8515</v>
      </c>
      <c r="H177" s="16">
        <v>640</v>
      </c>
      <c r="I177" s="16">
        <v>650.27777777777783</v>
      </c>
      <c r="J177" s="16">
        <v>640.75</v>
      </c>
      <c r="K177" s="16">
        <v>0</v>
      </c>
      <c r="L177" s="16">
        <v>0</v>
      </c>
      <c r="M177" s="16">
        <v>3886</v>
      </c>
      <c r="N177" s="16">
        <v>0</v>
      </c>
      <c r="O177" s="16">
        <v>58657.5</v>
      </c>
      <c r="P177" s="16">
        <v>16191</v>
      </c>
      <c r="Q177" s="16">
        <v>0</v>
      </c>
      <c r="R177" s="16">
        <v>0</v>
      </c>
      <c r="S177" s="16">
        <v>5950.6111111111113</v>
      </c>
      <c r="T177" s="16"/>
      <c r="U177" s="6">
        <f t="shared" si="16"/>
        <v>41213</v>
      </c>
      <c r="V177" s="10">
        <f t="shared" si="16"/>
        <v>0.16</v>
      </c>
      <c r="W177" s="11">
        <f t="shared" si="18"/>
        <v>-1.1146256966410562</v>
      </c>
      <c r="X177" s="11" t="e">
        <f t="shared" si="19"/>
        <v>#DIV/0!</v>
      </c>
      <c r="Y177" s="11" t="e">
        <f t="shared" si="17"/>
        <v>#DIV/0!</v>
      </c>
      <c r="Z177" s="11" t="e">
        <f t="shared" si="17"/>
        <v>#DIV/0!</v>
      </c>
      <c r="AA177" s="11">
        <f t="shared" si="17"/>
        <v>-0.39188161665789778</v>
      </c>
      <c r="AB177" s="11">
        <f t="shared" si="17"/>
        <v>1.3861386138613909</v>
      </c>
      <c r="AC177" s="11">
        <f t="shared" si="17"/>
        <v>1.8142280211245918</v>
      </c>
      <c r="AD177" s="11">
        <f t="shared" si="17"/>
        <v>1.4647664291369722</v>
      </c>
      <c r="AE177" s="11" t="e">
        <f t="shared" si="17"/>
        <v>#DIV/0!</v>
      </c>
      <c r="AF177" s="11" t="e">
        <f t="shared" si="17"/>
        <v>#DIV/0!</v>
      </c>
      <c r="AG177" s="11">
        <f t="shared" si="17"/>
        <v>3.7373198077949894</v>
      </c>
      <c r="AH177" s="11" t="e">
        <f t="shared" si="14"/>
        <v>#DIV/0!</v>
      </c>
      <c r="AI177" s="11">
        <f t="shared" si="14"/>
        <v>-1.3985661335193669</v>
      </c>
      <c r="AJ177" s="11">
        <f t="shared" si="14"/>
        <v>-1.7506599107982623</v>
      </c>
      <c r="AK177" s="11" t="e">
        <f t="shared" si="14"/>
        <v>#DIV/0!</v>
      </c>
      <c r="AL177" s="11" t="e">
        <f t="shared" si="14"/>
        <v>#DIV/0!</v>
      </c>
      <c r="AM177" s="11">
        <f t="shared" si="13"/>
        <v>-0.32556705032796174</v>
      </c>
    </row>
    <row r="178" spans="1:39" x14ac:dyDescent="0.3">
      <c r="A178" s="18">
        <v>41182</v>
      </c>
      <c r="B178" s="16">
        <v>-0.06</v>
      </c>
      <c r="C178" s="16">
        <v>112.863</v>
      </c>
      <c r="D178" s="16">
        <v>0</v>
      </c>
      <c r="E178" s="16">
        <v>0</v>
      </c>
      <c r="F178" s="16">
        <v>0</v>
      </c>
      <c r="G178" s="16">
        <v>8548.5</v>
      </c>
      <c r="H178" s="16">
        <v>631.25</v>
      </c>
      <c r="I178" s="16">
        <v>638.69047619047615</v>
      </c>
      <c r="J178" s="16">
        <v>631.5</v>
      </c>
      <c r="K178" s="16">
        <v>0</v>
      </c>
      <c r="L178" s="16">
        <v>0</v>
      </c>
      <c r="M178" s="16">
        <v>3746</v>
      </c>
      <c r="N178" s="16">
        <v>0</v>
      </c>
      <c r="O178" s="16">
        <v>59489.5</v>
      </c>
      <c r="P178" s="16">
        <v>16479.5</v>
      </c>
      <c r="Q178" s="16">
        <v>0</v>
      </c>
      <c r="R178" s="16">
        <v>0</v>
      </c>
      <c r="S178" s="16">
        <v>5970.0476190476193</v>
      </c>
      <c r="T178" s="16"/>
      <c r="U178" s="6">
        <f t="shared" si="16"/>
        <v>41182</v>
      </c>
      <c r="V178" s="10">
        <f t="shared" si="16"/>
        <v>-0.06</v>
      </c>
      <c r="W178" s="11">
        <f t="shared" si="18"/>
        <v>-0.54675647096684088</v>
      </c>
      <c r="X178" s="11" t="e">
        <f t="shared" si="19"/>
        <v>#DIV/0!</v>
      </c>
      <c r="Y178" s="11" t="e">
        <f t="shared" si="17"/>
        <v>#DIV/0!</v>
      </c>
      <c r="Z178" s="11" t="e">
        <f t="shared" si="17"/>
        <v>#DIV/0!</v>
      </c>
      <c r="AA178" s="11">
        <f t="shared" si="17"/>
        <v>6.3643150429264779</v>
      </c>
      <c r="AB178" s="11">
        <f t="shared" si="17"/>
        <v>1</v>
      </c>
      <c r="AC178" s="11">
        <f t="shared" si="17"/>
        <v>0.97873141351401216</v>
      </c>
      <c r="AD178" s="11">
        <f t="shared" si="17"/>
        <v>0.84637496007664481</v>
      </c>
      <c r="AE178" s="11" t="e">
        <f t="shared" si="17"/>
        <v>#DIV/0!</v>
      </c>
      <c r="AF178" s="11" t="e">
        <f t="shared" si="17"/>
        <v>#DIV/0!</v>
      </c>
      <c r="AG178" s="11">
        <f t="shared" si="17"/>
        <v>-1.4988167236392229</v>
      </c>
      <c r="AH178" s="11" t="e">
        <f t="shared" si="14"/>
        <v>#DIV/0!</v>
      </c>
      <c r="AI178" s="11">
        <f t="shared" si="14"/>
        <v>6.1298580820109407</v>
      </c>
      <c r="AJ178" s="11">
        <f t="shared" si="14"/>
        <v>1.3499384993849901</v>
      </c>
      <c r="AK178" s="11" t="e">
        <f t="shared" si="14"/>
        <v>#DIV/0!</v>
      </c>
      <c r="AL178" s="11" t="e">
        <f t="shared" si="14"/>
        <v>#DIV/0!</v>
      </c>
      <c r="AM178" s="11">
        <f t="shared" si="13"/>
        <v>4.077172511669076</v>
      </c>
    </row>
    <row r="179" spans="1:39" x14ac:dyDescent="0.3">
      <c r="A179" s="18">
        <v>41152</v>
      </c>
      <c r="B179" s="16">
        <v>-0.52</v>
      </c>
      <c r="C179" s="16">
        <v>113.48347826086956</v>
      </c>
      <c r="D179" s="16">
        <v>0</v>
      </c>
      <c r="E179" s="16">
        <v>0</v>
      </c>
      <c r="F179" s="16">
        <v>0</v>
      </c>
      <c r="G179" s="16">
        <v>8037</v>
      </c>
      <c r="H179" s="16">
        <v>625</v>
      </c>
      <c r="I179" s="16">
        <v>632.5</v>
      </c>
      <c r="J179" s="16">
        <v>626.20000000000005</v>
      </c>
      <c r="K179" s="16">
        <v>0</v>
      </c>
      <c r="L179" s="16">
        <v>0</v>
      </c>
      <c r="M179" s="16">
        <v>3803</v>
      </c>
      <c r="N179" s="16">
        <v>0</v>
      </c>
      <c r="O179" s="16">
        <v>56053.5</v>
      </c>
      <c r="P179" s="16">
        <v>16260</v>
      </c>
      <c r="Q179" s="16">
        <v>0</v>
      </c>
      <c r="R179" s="16">
        <v>0</v>
      </c>
      <c r="S179" s="16">
        <v>5736.173913043478</v>
      </c>
      <c r="T179" s="16"/>
      <c r="U179" s="6">
        <f t="shared" si="16"/>
        <v>41152</v>
      </c>
      <c r="V179" s="10">
        <f t="shared" si="16"/>
        <v>-0.52</v>
      </c>
      <c r="W179" s="11">
        <f t="shared" si="18"/>
        <v>10.620420646500577</v>
      </c>
      <c r="X179" s="11" t="e">
        <f t="shared" si="19"/>
        <v>#DIV/0!</v>
      </c>
      <c r="Y179" s="11" t="e">
        <f t="shared" si="17"/>
        <v>#DIV/0!</v>
      </c>
      <c r="Z179" s="11" t="e">
        <f t="shared" si="17"/>
        <v>#DIV/0!</v>
      </c>
      <c r="AA179" s="11">
        <f t="shared" si="17"/>
        <v>5.1550438309564441</v>
      </c>
      <c r="AB179" s="11">
        <f t="shared" si="17"/>
        <v>-2.9126213592232943</v>
      </c>
      <c r="AC179" s="11">
        <f t="shared" si="17"/>
        <v>1.6435354273192075</v>
      </c>
      <c r="AD179" s="11">
        <f t="shared" si="17"/>
        <v>-3.6615384615384556</v>
      </c>
      <c r="AE179" s="11" t="e">
        <f t="shared" si="17"/>
        <v>#DIV/0!</v>
      </c>
      <c r="AF179" s="11" t="e">
        <f t="shared" si="17"/>
        <v>#DIV/0!</v>
      </c>
      <c r="AG179" s="11">
        <f t="shared" si="17"/>
        <v>-5.5507264373525373</v>
      </c>
      <c r="AH179" s="11" t="e">
        <f t="shared" si="14"/>
        <v>#DIV/0!</v>
      </c>
      <c r="AI179" s="11">
        <f t="shared" si="14"/>
        <v>0.21364465262630006</v>
      </c>
      <c r="AJ179" s="11">
        <f t="shared" si="14"/>
        <v>9.8497906919476463E-2</v>
      </c>
      <c r="AK179" s="11" t="e">
        <f t="shared" si="14"/>
        <v>#DIV/0!</v>
      </c>
      <c r="AL179" s="11" t="e">
        <f t="shared" si="14"/>
        <v>#DIV/0!</v>
      </c>
      <c r="AM179" s="11">
        <f t="shared" si="13"/>
        <v>2.7628201973539177</v>
      </c>
    </row>
    <row r="180" spans="1:39" x14ac:dyDescent="0.3">
      <c r="A180" s="18">
        <v>41121</v>
      </c>
      <c r="B180" s="16">
        <v>-0.77</v>
      </c>
      <c r="C180" s="16">
        <v>102.58818181818182</v>
      </c>
      <c r="D180" s="16">
        <v>0</v>
      </c>
      <c r="E180" s="16">
        <v>0</v>
      </c>
      <c r="F180" s="16">
        <v>0</v>
      </c>
      <c r="G180" s="16">
        <v>7643</v>
      </c>
      <c r="H180" s="16">
        <v>643.75</v>
      </c>
      <c r="I180" s="16">
        <v>622.27272727272725</v>
      </c>
      <c r="J180" s="16">
        <v>650</v>
      </c>
      <c r="K180" s="16">
        <v>0</v>
      </c>
      <c r="L180" s="16">
        <v>0</v>
      </c>
      <c r="M180" s="16">
        <v>4026.5</v>
      </c>
      <c r="N180" s="16">
        <v>0</v>
      </c>
      <c r="O180" s="16">
        <v>55934</v>
      </c>
      <c r="P180" s="16">
        <v>16244</v>
      </c>
      <c r="Q180" s="16">
        <v>0</v>
      </c>
      <c r="R180" s="16">
        <v>0</v>
      </c>
      <c r="S180" s="16">
        <v>5581.954545454545</v>
      </c>
      <c r="T180" s="16"/>
      <c r="U180" s="6">
        <f t="shared" si="16"/>
        <v>41121</v>
      </c>
      <c r="V180" s="10">
        <f t="shared" si="16"/>
        <v>-0.77</v>
      </c>
      <c r="W180" s="11">
        <f t="shared" si="18"/>
        <v>8.1658386840057489</v>
      </c>
      <c r="X180" s="11" t="e">
        <f t="shared" si="19"/>
        <v>#DIV/0!</v>
      </c>
      <c r="Y180" s="11" t="e">
        <f t="shared" si="17"/>
        <v>#DIV/0!</v>
      </c>
      <c r="Z180" s="11" t="e">
        <f t="shared" si="17"/>
        <v>#DIV/0!</v>
      </c>
      <c r="AA180" s="11">
        <f t="shared" si="17"/>
        <v>-4.1630094043887169</v>
      </c>
      <c r="AB180" s="11">
        <f t="shared" si="17"/>
        <v>-11.512027491408944</v>
      </c>
      <c r="AC180" s="11">
        <f t="shared" si="17"/>
        <v>-13.648190491208709</v>
      </c>
      <c r="AD180" s="11">
        <f t="shared" si="17"/>
        <v>-11.894273127753308</v>
      </c>
      <c r="AE180" s="11" t="e">
        <f t="shared" si="17"/>
        <v>#DIV/0!</v>
      </c>
      <c r="AF180" s="11" t="e">
        <f t="shared" si="17"/>
        <v>#DIV/0!</v>
      </c>
      <c r="AG180" s="11">
        <f t="shared" si="17"/>
        <v>-4.4607901293154555</v>
      </c>
      <c r="AH180" s="11" t="e">
        <f t="shared" si="14"/>
        <v>#DIV/0!</v>
      </c>
      <c r="AI180" s="11">
        <f t="shared" si="14"/>
        <v>0.58262902355691892</v>
      </c>
      <c r="AJ180" s="11">
        <f t="shared" si="14"/>
        <v>-1.5992246183668613</v>
      </c>
      <c r="AK180" s="11" t="e">
        <f t="shared" si="14"/>
        <v>#DIV/0!</v>
      </c>
      <c r="AL180" s="11" t="e">
        <f t="shared" si="14"/>
        <v>#DIV/0!</v>
      </c>
      <c r="AM180" s="11">
        <f t="shared" si="13"/>
        <v>1.9293052874120207</v>
      </c>
    </row>
    <row r="181" spans="1:39" x14ac:dyDescent="0.3">
      <c r="A181" s="18">
        <v>41090</v>
      </c>
      <c r="B181" s="16">
        <v>-0.73</v>
      </c>
      <c r="C181" s="16">
        <v>94.843421052631584</v>
      </c>
      <c r="D181" s="16">
        <v>0</v>
      </c>
      <c r="E181" s="16">
        <v>0</v>
      </c>
      <c r="F181" s="16">
        <v>0</v>
      </c>
      <c r="G181" s="16">
        <v>7975</v>
      </c>
      <c r="H181" s="16">
        <v>727.5</v>
      </c>
      <c r="I181" s="16">
        <v>720.625</v>
      </c>
      <c r="J181" s="16">
        <v>737.75</v>
      </c>
      <c r="K181" s="16">
        <v>0</v>
      </c>
      <c r="L181" s="16">
        <v>0</v>
      </c>
      <c r="M181" s="16">
        <v>4214.5</v>
      </c>
      <c r="N181" s="16">
        <v>0</v>
      </c>
      <c r="O181" s="16">
        <v>55610</v>
      </c>
      <c r="P181" s="16">
        <v>16508</v>
      </c>
      <c r="Q181" s="16">
        <v>0</v>
      </c>
      <c r="R181" s="16">
        <v>0</v>
      </c>
      <c r="S181" s="16">
        <v>5476.3</v>
      </c>
      <c r="T181" s="16"/>
      <c r="U181" s="6">
        <f t="shared" si="16"/>
        <v>41090</v>
      </c>
      <c r="V181" s="10">
        <f t="shared" si="16"/>
        <v>-0.73</v>
      </c>
      <c r="W181" s="11">
        <f t="shared" si="18"/>
        <v>-14.328125589430371</v>
      </c>
      <c r="X181" s="11" t="e">
        <f t="shared" si="19"/>
        <v>#DIV/0!</v>
      </c>
      <c r="Y181" s="11" t="e">
        <f t="shared" si="17"/>
        <v>#DIV/0!</v>
      </c>
      <c r="Z181" s="11" t="e">
        <f t="shared" si="17"/>
        <v>#DIV/0!</v>
      </c>
      <c r="AA181" s="11">
        <f t="shared" si="17"/>
        <v>-6.5447940469912709</v>
      </c>
      <c r="AB181" s="11">
        <f t="shared" si="17"/>
        <v>-6.6110397946084731</v>
      </c>
      <c r="AC181" s="11">
        <f t="shared" si="17"/>
        <v>-6.9342530085118881</v>
      </c>
      <c r="AD181" s="11">
        <f t="shared" si="17"/>
        <v>-5.7067995910020386</v>
      </c>
      <c r="AE181" s="11" t="e">
        <f t="shared" si="17"/>
        <v>#DIV/0!</v>
      </c>
      <c r="AF181" s="11" t="e">
        <f t="shared" si="17"/>
        <v>#DIV/0!</v>
      </c>
      <c r="AG181" s="11">
        <f t="shared" si="17"/>
        <v>-2.1703806870937825</v>
      </c>
      <c r="AH181" s="11" t="e">
        <f t="shared" si="14"/>
        <v>#DIV/0!</v>
      </c>
      <c r="AI181" s="11">
        <f t="shared" si="14"/>
        <v>-3.1564282293525991</v>
      </c>
      <c r="AJ181" s="11">
        <f t="shared" si="14"/>
        <v>-1.306310345858364</v>
      </c>
      <c r="AK181" s="11" t="e">
        <f t="shared" si="14"/>
        <v>#DIV/0!</v>
      </c>
      <c r="AL181" s="11" t="e">
        <f t="shared" si="14"/>
        <v>#DIV/0!</v>
      </c>
      <c r="AM181" s="11">
        <f t="shared" si="13"/>
        <v>-5.7235009974784532</v>
      </c>
    </row>
    <row r="182" spans="1:39" x14ac:dyDescent="0.3">
      <c r="A182" s="18">
        <v>41060</v>
      </c>
      <c r="B182" s="16">
        <v>-0.37</v>
      </c>
      <c r="C182" s="16">
        <v>110.70543478260869</v>
      </c>
      <c r="D182" s="16">
        <v>0</v>
      </c>
      <c r="E182" s="16">
        <v>0</v>
      </c>
      <c r="F182" s="16">
        <v>0</v>
      </c>
      <c r="G182" s="16">
        <v>8533.5</v>
      </c>
      <c r="H182" s="16">
        <v>779</v>
      </c>
      <c r="I182" s="16">
        <v>774.31818181818187</v>
      </c>
      <c r="J182" s="16">
        <v>782.4</v>
      </c>
      <c r="K182" s="16">
        <v>0</v>
      </c>
      <c r="L182" s="16">
        <v>0</v>
      </c>
      <c r="M182" s="16">
        <v>4308</v>
      </c>
      <c r="N182" s="16">
        <v>0</v>
      </c>
      <c r="O182" s="16">
        <v>57422.5</v>
      </c>
      <c r="P182" s="16">
        <v>16726.5</v>
      </c>
      <c r="Q182" s="16">
        <v>0</v>
      </c>
      <c r="R182" s="16">
        <v>0</v>
      </c>
      <c r="S182" s="16">
        <v>5808.7647058823532</v>
      </c>
      <c r="T182" s="16"/>
      <c r="U182" s="6">
        <f t="shared" si="16"/>
        <v>41060</v>
      </c>
      <c r="V182" s="10">
        <f t="shared" si="16"/>
        <v>-0.37</v>
      </c>
      <c r="W182" s="11">
        <f t="shared" si="18"/>
        <v>-7.4444727268398339</v>
      </c>
      <c r="X182" s="11" t="e">
        <f t="shared" si="19"/>
        <v>#DIV/0!</v>
      </c>
      <c r="Y182" s="11" t="e">
        <f t="shared" si="17"/>
        <v>#DIV/0!</v>
      </c>
      <c r="Z182" s="11" t="e">
        <f t="shared" si="17"/>
        <v>#DIV/0!</v>
      </c>
      <c r="AA182" s="11">
        <f t="shared" si="17"/>
        <v>-3.8099532209885609</v>
      </c>
      <c r="AB182" s="11">
        <f t="shared" si="17"/>
        <v>-0.55319148936170848</v>
      </c>
      <c r="AC182" s="11">
        <f t="shared" si="17"/>
        <v>-1.6738816738816666</v>
      </c>
      <c r="AD182" s="11">
        <f t="shared" si="17"/>
        <v>-0.2888700084961755</v>
      </c>
      <c r="AE182" s="11" t="e">
        <f t="shared" si="17"/>
        <v>#DIV/0!</v>
      </c>
      <c r="AF182" s="11" t="e">
        <f t="shared" si="17"/>
        <v>#DIV/0!</v>
      </c>
      <c r="AG182" s="11">
        <f t="shared" si="17"/>
        <v>-2.7758970886932985</v>
      </c>
      <c r="AH182" s="11" t="e">
        <f t="shared" si="14"/>
        <v>#DIV/0!</v>
      </c>
      <c r="AI182" s="11">
        <f t="shared" si="14"/>
        <v>-2.3991229561138141</v>
      </c>
      <c r="AJ182" s="11">
        <f t="shared" si="14"/>
        <v>-0.78298781030341047</v>
      </c>
      <c r="AK182" s="11" t="e">
        <f t="shared" si="14"/>
        <v>#DIV/0!</v>
      </c>
      <c r="AL182" s="11" t="e">
        <f t="shared" si="14"/>
        <v>#DIV/0!</v>
      </c>
      <c r="AM182" s="11" t="e">
        <f t="shared" si="13"/>
        <v>#DIV/0!</v>
      </c>
    </row>
    <row r="183" spans="1:39" x14ac:dyDescent="0.3">
      <c r="A183" s="18">
        <v>41029</v>
      </c>
      <c r="B183" s="16">
        <v>0.16</v>
      </c>
      <c r="C183" s="16">
        <v>119.60975000000001</v>
      </c>
      <c r="D183" s="16">
        <v>0</v>
      </c>
      <c r="E183" s="16">
        <v>0</v>
      </c>
      <c r="F183" s="16">
        <v>0</v>
      </c>
      <c r="G183" s="16">
        <v>8871.5</v>
      </c>
      <c r="H183" s="16">
        <v>783.33333333333337</v>
      </c>
      <c r="I183" s="16">
        <v>787.5</v>
      </c>
      <c r="J183" s="16">
        <v>784.66666666666663</v>
      </c>
      <c r="K183" s="16">
        <v>0</v>
      </c>
      <c r="L183" s="16">
        <v>0</v>
      </c>
      <c r="M183" s="16">
        <v>4431</v>
      </c>
      <c r="N183" s="16">
        <v>0</v>
      </c>
      <c r="O183" s="16">
        <v>58834</v>
      </c>
      <c r="P183" s="16">
        <v>16858.5</v>
      </c>
      <c r="Q183" s="16">
        <v>0</v>
      </c>
      <c r="R183" s="16">
        <v>0</v>
      </c>
      <c r="S183" s="16">
        <v>0</v>
      </c>
      <c r="T183" s="16"/>
      <c r="U183" s="6">
        <f t="shared" si="16"/>
        <v>41029</v>
      </c>
      <c r="V183" s="10">
        <f t="shared" si="16"/>
        <v>0.16</v>
      </c>
      <c r="W183" s="11">
        <f t="shared" si="18"/>
        <v>-4.5670926198934154</v>
      </c>
      <c r="X183" s="11" t="e">
        <f t="shared" si="19"/>
        <v>#DIV/0!</v>
      </c>
      <c r="Y183" s="11" t="e">
        <f t="shared" si="17"/>
        <v>#DIV/0!</v>
      </c>
      <c r="Z183" s="11" t="e">
        <f t="shared" si="17"/>
        <v>#DIV/0!</v>
      </c>
      <c r="AA183" s="11">
        <f t="shared" si="17"/>
        <v>2.9713887760431703</v>
      </c>
      <c r="AB183" s="11">
        <f t="shared" si="17"/>
        <v>1.7316017316017422</v>
      </c>
      <c r="AC183" s="11">
        <f t="shared" si="17"/>
        <v>1.2295654603884429</v>
      </c>
      <c r="AD183" s="11">
        <f t="shared" si="17"/>
        <v>1.3453880099020523</v>
      </c>
      <c r="AE183" s="11" t="e">
        <f t="shared" si="17"/>
        <v>#DIV/0!</v>
      </c>
      <c r="AF183" s="11" t="e">
        <f t="shared" si="17"/>
        <v>#DIV/0!</v>
      </c>
      <c r="AG183" s="11">
        <f t="shared" si="17"/>
        <v>0.45341192473362923</v>
      </c>
      <c r="AH183" s="11" t="e">
        <f t="shared" si="14"/>
        <v>#DIV/0!</v>
      </c>
      <c r="AI183" s="11">
        <f t="shared" si="14"/>
        <v>-2.53785243348905</v>
      </c>
      <c r="AJ183" s="11">
        <f t="shared" si="14"/>
        <v>0.3751004733410781</v>
      </c>
      <c r="AK183" s="11" t="e">
        <f t="shared" si="14"/>
        <v>#DIV/0!</v>
      </c>
      <c r="AL183" s="11" t="e">
        <f t="shared" si="14"/>
        <v>#DIV/0!</v>
      </c>
      <c r="AM183" s="11" t="e">
        <f t="shared" si="13"/>
        <v>#DIV/0!</v>
      </c>
    </row>
    <row r="184" spans="1:39" x14ac:dyDescent="0.3">
      <c r="A184" s="18">
        <v>40999</v>
      </c>
      <c r="B184" s="16">
        <v>0.27</v>
      </c>
      <c r="C184" s="16">
        <v>125.33386363636363</v>
      </c>
      <c r="D184" s="16">
        <v>0</v>
      </c>
      <c r="E184" s="16">
        <v>0</v>
      </c>
      <c r="F184" s="16">
        <v>0</v>
      </c>
      <c r="G184" s="16">
        <v>8615.5</v>
      </c>
      <c r="H184" s="16">
        <v>770</v>
      </c>
      <c r="I184" s="16">
        <v>777.93478260869563</v>
      </c>
      <c r="J184" s="16">
        <v>774.25</v>
      </c>
      <c r="K184" s="16">
        <v>0</v>
      </c>
      <c r="L184" s="16">
        <v>0</v>
      </c>
      <c r="M184" s="16">
        <v>4411</v>
      </c>
      <c r="N184" s="16">
        <v>0</v>
      </c>
      <c r="O184" s="16">
        <v>60366</v>
      </c>
      <c r="P184" s="16">
        <v>16795.5</v>
      </c>
      <c r="Q184" s="16">
        <v>0</v>
      </c>
      <c r="R184" s="16">
        <v>0</v>
      </c>
      <c r="S184" s="16">
        <v>0</v>
      </c>
      <c r="T184" s="16"/>
      <c r="U184" s="6">
        <f t="shared" si="16"/>
        <v>40999</v>
      </c>
      <c r="V184" s="10">
        <f t="shared" si="16"/>
        <v>0.27</v>
      </c>
      <c r="W184" s="11">
        <f t="shared" si="18"/>
        <v>4.8277990183840558</v>
      </c>
      <c r="X184" s="11" t="e">
        <f t="shared" si="19"/>
        <v>#DIV/0!</v>
      </c>
      <c r="Y184" s="11" t="e">
        <f t="shared" si="17"/>
        <v>#DIV/0!</v>
      </c>
      <c r="Z184" s="11" t="e">
        <f t="shared" si="17"/>
        <v>#DIV/0!</v>
      </c>
      <c r="AA184" s="11">
        <f t="shared" si="17"/>
        <v>3.3715279860819578</v>
      </c>
      <c r="AB184" s="11">
        <f t="shared" si="17"/>
        <v>-0.25906735751294718</v>
      </c>
      <c r="AC184" s="11">
        <f t="shared" si="17"/>
        <v>0.92126909518212585</v>
      </c>
      <c r="AD184" s="11">
        <f t="shared" si="17"/>
        <v>-0.37956767884715248</v>
      </c>
      <c r="AE184" s="11" t="e">
        <f t="shared" si="17"/>
        <v>#DIV/0!</v>
      </c>
      <c r="AF184" s="11" t="e">
        <f t="shared" si="17"/>
        <v>#DIV/0!</v>
      </c>
      <c r="AG184" s="11">
        <f t="shared" si="17"/>
        <v>2.3433874709976692</v>
      </c>
      <c r="AH184" s="11" t="e">
        <f t="shared" si="14"/>
        <v>#DIV/0!</v>
      </c>
      <c r="AI184" s="11">
        <f t="shared" si="14"/>
        <v>0.44259567387688037</v>
      </c>
      <c r="AJ184" s="11">
        <f t="shared" si="14"/>
        <v>6.2555853440571241E-2</v>
      </c>
      <c r="AK184" s="11" t="e">
        <f t="shared" si="14"/>
        <v>#DIV/0!</v>
      </c>
      <c r="AL184" s="11" t="e">
        <f t="shared" si="14"/>
        <v>#DIV/0!</v>
      </c>
      <c r="AM184" s="11" t="e">
        <f t="shared" si="13"/>
        <v>#DIV/0!</v>
      </c>
    </row>
    <row r="185" spans="1:39" x14ac:dyDescent="0.3">
      <c r="A185" s="18">
        <v>40968</v>
      </c>
      <c r="B185" s="16">
        <v>0.14000000000000001</v>
      </c>
      <c r="C185" s="16">
        <v>119.56166666666667</v>
      </c>
      <c r="D185" s="16">
        <v>0</v>
      </c>
      <c r="E185" s="16">
        <v>0</v>
      </c>
      <c r="F185" s="16">
        <v>0</v>
      </c>
      <c r="G185" s="16">
        <v>8334.5</v>
      </c>
      <c r="H185" s="16">
        <v>772</v>
      </c>
      <c r="I185" s="16">
        <v>770.83333333333337</v>
      </c>
      <c r="J185" s="16">
        <v>777.2</v>
      </c>
      <c r="K185" s="16">
        <v>0</v>
      </c>
      <c r="L185" s="16">
        <v>0</v>
      </c>
      <c r="M185" s="16">
        <v>4310</v>
      </c>
      <c r="N185" s="16">
        <v>0</v>
      </c>
      <c r="O185" s="16">
        <v>60100</v>
      </c>
      <c r="P185" s="16">
        <v>16785</v>
      </c>
      <c r="Q185" s="16">
        <v>0</v>
      </c>
      <c r="R185" s="16">
        <v>0</v>
      </c>
      <c r="S185" s="16">
        <v>0</v>
      </c>
      <c r="T185" s="16"/>
      <c r="U185" s="6">
        <f t="shared" si="16"/>
        <v>40968</v>
      </c>
      <c r="V185" s="10">
        <f t="shared" si="16"/>
        <v>0.14000000000000001</v>
      </c>
      <c r="W185" s="11">
        <f t="shared" si="18"/>
        <v>8.128843603038689</v>
      </c>
      <c r="X185" s="11" t="e">
        <f t="shared" si="19"/>
        <v>#DIV/0!</v>
      </c>
      <c r="Y185" s="11" t="e">
        <f t="shared" si="17"/>
        <v>#DIV/0!</v>
      </c>
      <c r="Z185" s="11" t="e">
        <f t="shared" si="17"/>
        <v>#DIV/0!</v>
      </c>
      <c r="AA185" s="11">
        <f t="shared" si="17"/>
        <v>3.2455868689996947</v>
      </c>
      <c r="AB185" s="11">
        <f t="shared" si="17"/>
        <v>-2.2784810126582329</v>
      </c>
      <c r="AC185" s="11">
        <f t="shared" si="17"/>
        <v>-1.8211273113233943</v>
      </c>
      <c r="AD185" s="11">
        <f t="shared" si="17"/>
        <v>-1.868686868686865</v>
      </c>
      <c r="AE185" s="11" t="e">
        <f t="shared" si="17"/>
        <v>#DIV/0!</v>
      </c>
      <c r="AF185" s="11" t="e">
        <f t="shared" si="17"/>
        <v>#DIV/0!</v>
      </c>
      <c r="AG185" s="11">
        <f t="shared" si="17"/>
        <v>-1.0787238925866376</v>
      </c>
      <c r="AH185" s="11" t="e">
        <f t="shared" si="14"/>
        <v>#DIV/0!</v>
      </c>
      <c r="AI185" s="11">
        <f t="shared" si="14"/>
        <v>3.5109323734316291</v>
      </c>
      <c r="AJ185" s="11">
        <f t="shared" si="14"/>
        <v>0.19101056527188121</v>
      </c>
      <c r="AK185" s="11" t="e">
        <f t="shared" si="14"/>
        <v>#DIV/0!</v>
      </c>
      <c r="AL185" s="11" t="e">
        <f t="shared" si="14"/>
        <v>#DIV/0!</v>
      </c>
      <c r="AM185" s="11" t="e">
        <f t="shared" si="13"/>
        <v>#DIV/0!</v>
      </c>
    </row>
    <row r="186" spans="1:39" x14ac:dyDescent="0.3">
      <c r="A186" s="18">
        <v>40939</v>
      </c>
      <c r="B186" s="16">
        <v>-7.0000000000000007E-2</v>
      </c>
      <c r="C186" s="16">
        <v>110.57333333333334</v>
      </c>
      <c r="D186" s="16">
        <v>0</v>
      </c>
      <c r="E186" s="16">
        <v>0</v>
      </c>
      <c r="F186" s="16">
        <v>0</v>
      </c>
      <c r="G186" s="16">
        <v>8072.5</v>
      </c>
      <c r="H186" s="16">
        <v>790</v>
      </c>
      <c r="I186" s="16">
        <v>785.13157894736844</v>
      </c>
      <c r="J186" s="16">
        <v>792</v>
      </c>
      <c r="K186" s="16">
        <v>0</v>
      </c>
      <c r="L186" s="16">
        <v>0</v>
      </c>
      <c r="M186" s="16">
        <v>4357</v>
      </c>
      <c r="N186" s="16">
        <v>0</v>
      </c>
      <c r="O186" s="16">
        <v>58061.5</v>
      </c>
      <c r="P186" s="16">
        <v>16753</v>
      </c>
      <c r="Q186" s="16">
        <v>0</v>
      </c>
      <c r="R186" s="16">
        <v>0</v>
      </c>
      <c r="S186" s="16">
        <v>0</v>
      </c>
      <c r="T186" s="16"/>
      <c r="U186" s="6">
        <f t="shared" si="16"/>
        <v>40939</v>
      </c>
      <c r="V186" s="10">
        <f t="shared" si="16"/>
        <v>-7.0000000000000007E-2</v>
      </c>
      <c r="W186" s="11">
        <f t="shared" si="18"/>
        <v>2.6134606036501964</v>
      </c>
      <c r="X186" s="11" t="e">
        <f t="shared" si="19"/>
        <v>#DIV/0!</v>
      </c>
      <c r="Y186" s="11" t="e">
        <f t="shared" si="17"/>
        <v>#DIV/0!</v>
      </c>
      <c r="Z186" s="11" t="e">
        <f t="shared" si="17"/>
        <v>#DIV/0!</v>
      </c>
      <c r="AA186" s="11">
        <f t="shared" si="17"/>
        <v>-4.3338286280331317E-2</v>
      </c>
      <c r="AB186" s="11">
        <f t="shared" si="17"/>
        <v>-3.6585365853658516</v>
      </c>
      <c r="AC186" s="11">
        <f t="shared" si="17"/>
        <v>-4.0997009251753838</v>
      </c>
      <c r="AD186" s="11">
        <f t="shared" si="17"/>
        <v>-3.9709002728099421</v>
      </c>
      <c r="AE186" s="11" t="e">
        <f t="shared" si="17"/>
        <v>#DIV/0!</v>
      </c>
      <c r="AF186" s="11" t="e">
        <f t="shared" si="17"/>
        <v>#DIV/0!</v>
      </c>
      <c r="AG186" s="11">
        <f t="shared" si="17"/>
        <v>-1.6478555304740468</v>
      </c>
      <c r="AH186" s="11" t="e">
        <f t="shared" si="14"/>
        <v>#DIV/0!</v>
      </c>
      <c r="AI186" s="11">
        <f t="shared" si="14"/>
        <v>3.1782560019902917</v>
      </c>
      <c r="AJ186" s="11">
        <f t="shared" si="14"/>
        <v>-5.369287674501777E-2</v>
      </c>
      <c r="AK186" s="11" t="e">
        <f t="shared" si="14"/>
        <v>#DIV/0!</v>
      </c>
      <c r="AL186" s="11" t="e">
        <f t="shared" si="14"/>
        <v>#DIV/0!</v>
      </c>
      <c r="AM186" s="11" t="e">
        <f t="shared" si="13"/>
        <v>#DIV/0!</v>
      </c>
    </row>
    <row r="187" spans="1:39" x14ac:dyDescent="0.3">
      <c r="A187" s="18">
        <v>40908</v>
      </c>
      <c r="B187" s="16">
        <v>-0.32</v>
      </c>
      <c r="C187" s="16">
        <v>107.75714285714285</v>
      </c>
      <c r="D187" s="16">
        <v>0</v>
      </c>
      <c r="E187" s="16">
        <v>0</v>
      </c>
      <c r="F187" s="16">
        <v>0</v>
      </c>
      <c r="G187" s="16">
        <v>8076</v>
      </c>
      <c r="H187" s="16">
        <v>820</v>
      </c>
      <c r="I187" s="16">
        <v>818.695652173913</v>
      </c>
      <c r="J187" s="16">
        <v>824.75</v>
      </c>
      <c r="K187" s="16">
        <v>0</v>
      </c>
      <c r="L187" s="16">
        <v>0</v>
      </c>
      <c r="M187" s="16">
        <v>4430</v>
      </c>
      <c r="N187" s="16">
        <v>0</v>
      </c>
      <c r="O187" s="16">
        <v>56273</v>
      </c>
      <c r="P187" s="16">
        <v>16762</v>
      </c>
      <c r="Q187" s="16">
        <v>0</v>
      </c>
      <c r="R187" s="16">
        <v>0</v>
      </c>
      <c r="S187" s="16">
        <v>0</v>
      </c>
      <c r="T187" s="16"/>
      <c r="U187" s="6">
        <f t="shared" si="16"/>
        <v>40908</v>
      </c>
      <c r="V187" s="10">
        <f t="shared" si="16"/>
        <v>-0.32</v>
      </c>
      <c r="W187" s="11">
        <f t="shared" si="18"/>
        <v>-2.6256215504463682</v>
      </c>
      <c r="X187" s="11" t="e">
        <f t="shared" si="19"/>
        <v>#DIV/0!</v>
      </c>
      <c r="Y187" s="11" t="e">
        <f t="shared" si="17"/>
        <v>#DIV/0!</v>
      </c>
      <c r="Z187" s="11" t="e">
        <f t="shared" si="17"/>
        <v>#DIV/0!</v>
      </c>
      <c r="AA187" s="11">
        <f t="shared" si="17"/>
        <v>-1.2380834468245894E-2</v>
      </c>
      <c r="AB187" s="11">
        <f t="shared" si="17"/>
        <v>-3.6427732079906008</v>
      </c>
      <c r="AC187" s="11">
        <f t="shared" si="17"/>
        <v>-3.5022536950115892</v>
      </c>
      <c r="AD187" s="11">
        <f t="shared" si="17"/>
        <v>-3.0846063454759189</v>
      </c>
      <c r="AE187" s="11" t="e">
        <f t="shared" si="17"/>
        <v>#DIV/0!</v>
      </c>
      <c r="AF187" s="11" t="e">
        <f t="shared" si="17"/>
        <v>#DIV/0!</v>
      </c>
      <c r="AG187" s="11">
        <f t="shared" si="17"/>
        <v>-0.86158666219088786</v>
      </c>
      <c r="AH187" s="11" t="e">
        <f t="shared" si="14"/>
        <v>#DIV/0!</v>
      </c>
      <c r="AI187" s="11">
        <f t="shared" si="14"/>
        <v>-2.3673823465625645</v>
      </c>
      <c r="AJ187" s="11">
        <f t="shared" si="14"/>
        <v>-0.87522176227085424</v>
      </c>
      <c r="AK187" s="11" t="e">
        <f t="shared" si="14"/>
        <v>#DIV/0!</v>
      </c>
      <c r="AL187" s="11" t="e">
        <f t="shared" si="14"/>
        <v>#DIV/0!</v>
      </c>
      <c r="AM187" s="11" t="e">
        <f t="shared" si="13"/>
        <v>#DIV/0!</v>
      </c>
    </row>
    <row r="188" spans="1:39" x14ac:dyDescent="0.3">
      <c r="A188" s="18">
        <v>40877</v>
      </c>
      <c r="B188" s="16">
        <v>-0.68</v>
      </c>
      <c r="C188" s="16">
        <v>110.66272727272727</v>
      </c>
      <c r="D188" s="16">
        <v>0</v>
      </c>
      <c r="E188" s="16">
        <v>0</v>
      </c>
      <c r="F188" s="16">
        <v>0</v>
      </c>
      <c r="G188" s="16">
        <v>8077</v>
      </c>
      <c r="H188" s="16">
        <v>851</v>
      </c>
      <c r="I188" s="16">
        <v>848.40909090909088</v>
      </c>
      <c r="J188" s="16">
        <v>851</v>
      </c>
      <c r="K188" s="16">
        <v>0</v>
      </c>
      <c r="L188" s="16">
        <v>0</v>
      </c>
      <c r="M188" s="16">
        <v>4468.5</v>
      </c>
      <c r="N188" s="16">
        <v>0</v>
      </c>
      <c r="O188" s="16">
        <v>57637.5</v>
      </c>
      <c r="P188" s="16">
        <v>16910</v>
      </c>
      <c r="Q188" s="16">
        <v>0</v>
      </c>
      <c r="R188" s="16">
        <v>0</v>
      </c>
      <c r="S188" s="16">
        <v>0</v>
      </c>
      <c r="T188" s="16"/>
      <c r="U188" s="6">
        <f t="shared" si="16"/>
        <v>40877</v>
      </c>
      <c r="V188" s="10">
        <f t="shared" si="16"/>
        <v>-0.68</v>
      </c>
      <c r="W188" s="11">
        <f t="shared" si="18"/>
        <v>1.1207780453611917</v>
      </c>
      <c r="X188" s="11" t="e">
        <f t="shared" si="19"/>
        <v>#DIV/0!</v>
      </c>
      <c r="Y188" s="11" t="e">
        <f t="shared" si="17"/>
        <v>#DIV/0!</v>
      </c>
      <c r="Z188" s="11" t="e">
        <f t="shared" si="17"/>
        <v>#DIV/0!</v>
      </c>
      <c r="AA188" s="11">
        <f t="shared" si="17"/>
        <v>6.1942517343908321E-2</v>
      </c>
      <c r="AB188" s="11">
        <f t="shared" si="17"/>
        <v>0.1176470588235361</v>
      </c>
      <c r="AC188" s="11">
        <f t="shared" si="17"/>
        <v>-0.93856059442171613</v>
      </c>
      <c r="AD188" s="11">
        <f t="shared" si="17"/>
        <v>0.43273013375295477</v>
      </c>
      <c r="AE188" s="11" t="e">
        <f t="shared" si="17"/>
        <v>#DIV/0!</v>
      </c>
      <c r="AF188" s="11" t="e">
        <f t="shared" si="17"/>
        <v>#DIV/0!</v>
      </c>
      <c r="AG188" s="11">
        <f t="shared" si="17"/>
        <v>-2.8375733855185814</v>
      </c>
      <c r="AH188" s="11" t="e">
        <f t="shared" si="14"/>
        <v>#DIV/0!</v>
      </c>
      <c r="AI188" s="11">
        <f t="shared" si="14"/>
        <v>-2.0603228547153805</v>
      </c>
      <c r="AJ188" s="11">
        <f t="shared" si="14"/>
        <v>-2.9861449757608796</v>
      </c>
      <c r="AK188" s="11" t="e">
        <f t="shared" si="14"/>
        <v>#DIV/0!</v>
      </c>
      <c r="AL188" s="11" t="e">
        <f t="shared" si="14"/>
        <v>#DIV/0!</v>
      </c>
      <c r="AM188" s="11" t="e">
        <f t="shared" si="13"/>
        <v>#DIV/0!</v>
      </c>
    </row>
    <row r="189" spans="1:39" x14ac:dyDescent="0.3">
      <c r="A189" s="18">
        <v>40847</v>
      </c>
      <c r="B189" s="16">
        <v>-0.66</v>
      </c>
      <c r="C189" s="16">
        <v>109.43619047619048</v>
      </c>
      <c r="D189" s="16">
        <v>0</v>
      </c>
      <c r="E189" s="16">
        <v>0</v>
      </c>
      <c r="F189" s="16">
        <v>0</v>
      </c>
      <c r="G189" s="16">
        <v>8072</v>
      </c>
      <c r="H189" s="16">
        <v>850</v>
      </c>
      <c r="I189" s="16">
        <v>856.4473684210526</v>
      </c>
      <c r="J189" s="16">
        <v>847.33333333333337</v>
      </c>
      <c r="K189" s="16">
        <v>0</v>
      </c>
      <c r="L189" s="16">
        <v>0</v>
      </c>
      <c r="M189" s="16">
        <v>4599</v>
      </c>
      <c r="N189" s="16">
        <v>0</v>
      </c>
      <c r="O189" s="16">
        <v>58850</v>
      </c>
      <c r="P189" s="16">
        <v>17430.5</v>
      </c>
      <c r="Q189" s="16">
        <v>0</v>
      </c>
      <c r="R189" s="16">
        <v>0</v>
      </c>
      <c r="S189" s="16">
        <v>0</v>
      </c>
      <c r="T189" s="16"/>
      <c r="U189" s="6">
        <f t="shared" si="16"/>
        <v>40847</v>
      </c>
      <c r="V189" s="10">
        <f t="shared" si="16"/>
        <v>-0.66</v>
      </c>
      <c r="W189" s="11">
        <f t="shared" si="18"/>
        <v>-3.2619922019547545</v>
      </c>
      <c r="X189" s="11" t="e">
        <f t="shared" si="19"/>
        <v>#DIV/0!</v>
      </c>
      <c r="Y189" s="11" t="e">
        <f t="shared" si="17"/>
        <v>#DIV/0!</v>
      </c>
      <c r="Z189" s="11" t="e">
        <f t="shared" si="17"/>
        <v>#DIV/0!</v>
      </c>
      <c r="AA189" s="11">
        <f t="shared" si="17"/>
        <v>-3.091422054144914</v>
      </c>
      <c r="AB189" s="11">
        <f t="shared" si="17"/>
        <v>2.2556390977443499</v>
      </c>
      <c r="AC189" s="11">
        <f t="shared" si="17"/>
        <v>3.0534005835387745</v>
      </c>
      <c r="AD189" s="11">
        <f t="shared" si="17"/>
        <v>2.2114997989545628</v>
      </c>
      <c r="AE189" s="11" t="e">
        <f t="shared" si="17"/>
        <v>#DIV/0!</v>
      </c>
      <c r="AF189" s="11" t="e">
        <f t="shared" si="17"/>
        <v>#DIV/0!</v>
      </c>
      <c r="AG189" s="11">
        <f t="shared" si="17"/>
        <v>-6.5813528336380216</v>
      </c>
      <c r="AH189" s="11" t="e">
        <f t="shared" si="14"/>
        <v>#DIV/0!</v>
      </c>
      <c r="AI189" s="11">
        <f t="shared" si="14"/>
        <v>-7.9519504489004191</v>
      </c>
      <c r="AJ189" s="11">
        <f t="shared" si="14"/>
        <v>-4.1226622662266124</v>
      </c>
      <c r="AK189" s="11" t="e">
        <f t="shared" si="14"/>
        <v>#DIV/0!</v>
      </c>
      <c r="AL189" s="11" t="e">
        <f t="shared" si="14"/>
        <v>#DIV/0!</v>
      </c>
      <c r="AM189" s="11" t="e">
        <f t="shared" si="13"/>
        <v>#DIV/0!</v>
      </c>
    </row>
    <row r="190" spans="1:39" x14ac:dyDescent="0.3">
      <c r="A190" s="18">
        <v>40816</v>
      </c>
      <c r="B190" s="16">
        <v>0.02</v>
      </c>
      <c r="C190" s="16">
        <v>113.12636363636364</v>
      </c>
      <c r="D190" s="16">
        <v>0</v>
      </c>
      <c r="E190" s="16">
        <v>0</v>
      </c>
      <c r="F190" s="16">
        <v>0</v>
      </c>
      <c r="G190" s="16">
        <v>8329.5</v>
      </c>
      <c r="H190" s="16">
        <v>831.25</v>
      </c>
      <c r="I190" s="16">
        <v>831.07142857142856</v>
      </c>
      <c r="J190" s="16">
        <v>829</v>
      </c>
      <c r="K190" s="16">
        <v>0</v>
      </c>
      <c r="L190" s="16">
        <v>0</v>
      </c>
      <c r="M190" s="16">
        <v>4923</v>
      </c>
      <c r="N190" s="16">
        <v>0</v>
      </c>
      <c r="O190" s="16">
        <v>63934</v>
      </c>
      <c r="P190" s="16">
        <v>18180</v>
      </c>
      <c r="Q190" s="16">
        <v>0</v>
      </c>
      <c r="R190" s="16">
        <v>0</v>
      </c>
      <c r="S190" s="16">
        <v>0</v>
      </c>
      <c r="T190" s="16"/>
      <c r="U190" s="6">
        <f t="shared" si="16"/>
        <v>40816</v>
      </c>
      <c r="V190" s="10">
        <f t="shared" si="16"/>
        <v>0.02</v>
      </c>
      <c r="W190" s="11">
        <f t="shared" si="18"/>
        <v>2.4175007040517187</v>
      </c>
      <c r="X190" s="11" t="e">
        <f t="shared" si="19"/>
        <v>#DIV/0!</v>
      </c>
      <c r="Y190" s="11" t="e">
        <f t="shared" si="17"/>
        <v>#DIV/0!</v>
      </c>
      <c r="Z190" s="11" t="e">
        <f t="shared" si="17"/>
        <v>#DIV/0!</v>
      </c>
      <c r="AA190" s="11">
        <f t="shared" si="17"/>
        <v>0.37356148701573488</v>
      </c>
      <c r="AB190" s="11">
        <f t="shared" si="17"/>
        <v>3.008423586041431E-2</v>
      </c>
      <c r="AC190" s="11">
        <f t="shared" si="17"/>
        <v>0.59014791286860202</v>
      </c>
      <c r="AD190" s="11">
        <f t="shared" si="17"/>
        <v>0.1449625513409103</v>
      </c>
      <c r="AE190" s="11" t="e">
        <f t="shared" si="17"/>
        <v>#DIV/0!</v>
      </c>
      <c r="AF190" s="11" t="e">
        <f t="shared" si="17"/>
        <v>#DIV/0!</v>
      </c>
      <c r="AG190" s="11">
        <f t="shared" si="17"/>
        <v>-1.6187050359712174</v>
      </c>
      <c r="AH190" s="11" t="e">
        <f t="shared" si="14"/>
        <v>#DIV/0!</v>
      </c>
      <c r="AI190" s="11">
        <f t="shared" si="14"/>
        <v>-6.4054048119222102</v>
      </c>
      <c r="AJ190" s="11">
        <f t="shared" si="14"/>
        <v>-2.0606060606060623</v>
      </c>
      <c r="AK190" s="11" t="e">
        <f t="shared" si="14"/>
        <v>#DIV/0!</v>
      </c>
      <c r="AL190" s="11" t="e">
        <f t="shared" si="14"/>
        <v>#DIV/0!</v>
      </c>
      <c r="AM190" s="11" t="e">
        <f t="shared" si="13"/>
        <v>#DIV/0!</v>
      </c>
    </row>
    <row r="191" spans="1:39" x14ac:dyDescent="0.3">
      <c r="A191" s="18">
        <v>40786</v>
      </c>
      <c r="B191" s="16">
        <v>0.11</v>
      </c>
      <c r="C191" s="16">
        <v>110.45608695652174</v>
      </c>
      <c r="D191" s="16">
        <v>0</v>
      </c>
      <c r="E191" s="16">
        <v>0</v>
      </c>
      <c r="F191" s="16">
        <v>0</v>
      </c>
      <c r="G191" s="16">
        <v>8298.5</v>
      </c>
      <c r="H191" s="16">
        <v>831</v>
      </c>
      <c r="I191" s="16">
        <v>826.195652173913</v>
      </c>
      <c r="J191" s="16">
        <v>827.8</v>
      </c>
      <c r="K191" s="16">
        <v>0</v>
      </c>
      <c r="L191" s="16">
        <v>0</v>
      </c>
      <c r="M191" s="16">
        <v>5004</v>
      </c>
      <c r="N191" s="16">
        <v>0</v>
      </c>
      <c r="O191" s="16">
        <v>68309.5</v>
      </c>
      <c r="P191" s="16">
        <v>18562.5</v>
      </c>
      <c r="Q191" s="16">
        <v>0</v>
      </c>
      <c r="R191" s="16">
        <v>0</v>
      </c>
      <c r="S191" s="16">
        <v>0</v>
      </c>
      <c r="T191" s="16"/>
      <c r="U191" s="6">
        <f t="shared" si="16"/>
        <v>40786</v>
      </c>
      <c r="V191" s="10">
        <f t="shared" si="16"/>
        <v>0.11</v>
      </c>
      <c r="W191" s="11">
        <f t="shared" si="18"/>
        <v>-5.501551112312427</v>
      </c>
      <c r="X191" s="11" t="e">
        <f t="shared" si="19"/>
        <v>#DIV/0!</v>
      </c>
      <c r="Y191" s="11" t="e">
        <f t="shared" si="17"/>
        <v>#DIV/0!</v>
      </c>
      <c r="Z191" s="11" t="e">
        <f t="shared" si="17"/>
        <v>#DIV/0!</v>
      </c>
      <c r="AA191" s="11">
        <f t="shared" si="17"/>
        <v>-0.22243597451003438</v>
      </c>
      <c r="AB191" s="11">
        <f t="shared" si="17"/>
        <v>-1.0714285714285694</v>
      </c>
      <c r="AC191" s="11">
        <f t="shared" si="17"/>
        <v>-1.5736281625178208</v>
      </c>
      <c r="AD191" s="11">
        <f t="shared" si="17"/>
        <v>-1.2760882528324373</v>
      </c>
      <c r="AE191" s="11" t="e">
        <f t="shared" si="17"/>
        <v>#DIV/0!</v>
      </c>
      <c r="AF191" s="11" t="e">
        <f t="shared" si="17"/>
        <v>#DIV/0!</v>
      </c>
      <c r="AG191" s="11">
        <f t="shared" si="17"/>
        <v>1.2545528126264713</v>
      </c>
      <c r="AH191" s="11" t="e">
        <f t="shared" si="14"/>
        <v>#DIV/0!</v>
      </c>
      <c r="AI191" s="11">
        <f t="shared" si="14"/>
        <v>-4.9004935298171404</v>
      </c>
      <c r="AJ191" s="11">
        <f t="shared" si="14"/>
        <v>1.21319520174481</v>
      </c>
      <c r="AK191" s="11" t="e">
        <f t="shared" si="14"/>
        <v>#DIV/0!</v>
      </c>
      <c r="AL191" s="11" t="e">
        <f t="shared" si="14"/>
        <v>#DIV/0!</v>
      </c>
      <c r="AM191" s="11" t="e">
        <f t="shared" si="13"/>
        <v>#DIV/0!</v>
      </c>
    </row>
    <row r="192" spans="1:39" x14ac:dyDescent="0.3">
      <c r="A192" s="18">
        <v>40755</v>
      </c>
      <c r="B192" s="16">
        <v>0.03</v>
      </c>
      <c r="C192" s="16">
        <v>116.88666666666667</v>
      </c>
      <c r="D192" s="16">
        <v>0</v>
      </c>
      <c r="E192" s="16">
        <v>0</v>
      </c>
      <c r="F192" s="16">
        <v>0</v>
      </c>
      <c r="G192" s="16">
        <v>8317</v>
      </c>
      <c r="H192" s="16">
        <v>840</v>
      </c>
      <c r="I192" s="16">
        <v>839.40476190476193</v>
      </c>
      <c r="J192" s="16">
        <v>838.5</v>
      </c>
      <c r="K192" s="16">
        <v>0</v>
      </c>
      <c r="L192" s="16">
        <v>0</v>
      </c>
      <c r="M192" s="16">
        <v>4942</v>
      </c>
      <c r="N192" s="16">
        <v>0</v>
      </c>
      <c r="O192" s="16">
        <v>71829.5</v>
      </c>
      <c r="P192" s="16">
        <v>18340</v>
      </c>
      <c r="Q192" s="16">
        <v>0</v>
      </c>
      <c r="R192" s="16">
        <v>0</v>
      </c>
      <c r="S192" s="16">
        <v>0</v>
      </c>
      <c r="T192" s="16"/>
      <c r="U192" s="6">
        <f t="shared" si="16"/>
        <v>40755</v>
      </c>
      <c r="V192" s="10">
        <f t="shared" si="16"/>
        <v>0.03</v>
      </c>
      <c r="W192" s="11">
        <f t="shared" si="18"/>
        <v>2.4966086990026071</v>
      </c>
      <c r="X192" s="11" t="e">
        <f t="shared" si="19"/>
        <v>#DIV/0!</v>
      </c>
      <c r="Y192" s="11" t="e">
        <f t="shared" si="17"/>
        <v>#DIV/0!</v>
      </c>
      <c r="Z192" s="11" t="e">
        <f t="shared" si="17"/>
        <v>#DIV/0!</v>
      </c>
      <c r="AA192" s="11">
        <f t="shared" si="17"/>
        <v>-0.26382060199064483</v>
      </c>
      <c r="AB192" s="11">
        <f t="shared" si="17"/>
        <v>-0.35587188612099396</v>
      </c>
      <c r="AC192" s="11">
        <f t="shared" si="17"/>
        <v>-0.67615157064373932</v>
      </c>
      <c r="AD192" s="11">
        <f t="shared" si="17"/>
        <v>-0.24982155603140654</v>
      </c>
      <c r="AE192" s="11" t="e">
        <f t="shared" si="17"/>
        <v>#DIV/0!</v>
      </c>
      <c r="AF192" s="11" t="e">
        <f t="shared" si="17"/>
        <v>#DIV/0!</v>
      </c>
      <c r="AG192" s="11">
        <f t="shared" si="17"/>
        <v>-0.16161616161616621</v>
      </c>
      <c r="AH192" s="11" t="e">
        <f t="shared" si="14"/>
        <v>#DIV/0!</v>
      </c>
      <c r="AI192" s="11">
        <f t="shared" si="14"/>
        <v>3.6657790862973485</v>
      </c>
      <c r="AJ192" s="11">
        <f t="shared" si="14"/>
        <v>3.4813519155899115</v>
      </c>
      <c r="AK192" s="11" t="e">
        <f t="shared" si="14"/>
        <v>#DIV/0!</v>
      </c>
      <c r="AL192" s="11" t="e">
        <f t="shared" si="14"/>
        <v>#DIV/0!</v>
      </c>
      <c r="AM192" s="11" t="e">
        <f t="shared" si="13"/>
        <v>#DIV/0!</v>
      </c>
    </row>
    <row r="193" spans="1:39" x14ac:dyDescent="0.3">
      <c r="A193" s="18">
        <v>40724</v>
      </c>
      <c r="B193" s="16">
        <v>-0.03</v>
      </c>
      <c r="C193" s="16">
        <v>114.03954545454546</v>
      </c>
      <c r="D193" s="16">
        <v>0</v>
      </c>
      <c r="E193" s="16">
        <v>0</v>
      </c>
      <c r="F193" s="16">
        <v>0</v>
      </c>
      <c r="G193" s="16">
        <v>8339</v>
      </c>
      <c r="H193" s="16">
        <v>843</v>
      </c>
      <c r="I193" s="16">
        <v>845.11904761904759</v>
      </c>
      <c r="J193" s="16">
        <v>840.6</v>
      </c>
      <c r="K193" s="16">
        <v>0</v>
      </c>
      <c r="L193" s="16">
        <v>0</v>
      </c>
      <c r="M193" s="16">
        <v>4950</v>
      </c>
      <c r="N193" s="16">
        <v>0</v>
      </c>
      <c r="O193" s="16">
        <v>69289.5</v>
      </c>
      <c r="P193" s="16">
        <v>17723</v>
      </c>
      <c r="Q193" s="16">
        <v>0</v>
      </c>
      <c r="R193" s="16">
        <v>0</v>
      </c>
      <c r="S193" s="16">
        <v>0</v>
      </c>
      <c r="T193" s="16"/>
      <c r="U193" s="6">
        <f t="shared" si="16"/>
        <v>40724</v>
      </c>
      <c r="V193" s="10">
        <f t="shared" si="16"/>
        <v>-0.03</v>
      </c>
      <c r="W193" s="11">
        <f t="shared" si="18"/>
        <v>-0.45126600887294899</v>
      </c>
      <c r="X193" s="11" t="e">
        <f t="shared" si="19"/>
        <v>#DIV/0!</v>
      </c>
      <c r="Y193" s="11" t="e">
        <f t="shared" si="17"/>
        <v>#DIV/0!</v>
      </c>
      <c r="Z193" s="11" t="e">
        <f t="shared" si="17"/>
        <v>#DIV/0!</v>
      </c>
      <c r="AA193" s="11">
        <f t="shared" si="17"/>
        <v>-2.9970628783786424E-2</v>
      </c>
      <c r="AB193" s="11">
        <f t="shared" si="17"/>
        <v>1.8731117824773378</v>
      </c>
      <c r="AC193" s="11">
        <f t="shared" si="17"/>
        <v>2.1291900445979053</v>
      </c>
      <c r="AD193" s="11">
        <f t="shared" si="17"/>
        <v>1.9836214740673483</v>
      </c>
      <c r="AE193" s="11" t="e">
        <f t="shared" si="17"/>
        <v>#DIV/0!</v>
      </c>
      <c r="AF193" s="11" t="e">
        <f t="shared" si="17"/>
        <v>#DIV/0!</v>
      </c>
      <c r="AG193" s="11">
        <f t="shared" si="17"/>
        <v>-5.0479555779915586E-2</v>
      </c>
      <c r="AH193" s="11" t="e">
        <f t="shared" si="14"/>
        <v>#DIV/0!</v>
      </c>
      <c r="AI193" s="11">
        <f t="shared" si="14"/>
        <v>0.23724964014726879</v>
      </c>
      <c r="AJ193" s="11">
        <f t="shared" si="14"/>
        <v>2.4776663100985843</v>
      </c>
      <c r="AK193" s="11" t="e">
        <f t="shared" si="14"/>
        <v>#DIV/0!</v>
      </c>
      <c r="AL193" s="11" t="e">
        <f t="shared" si="14"/>
        <v>#DIV/0!</v>
      </c>
      <c r="AM193" s="11" t="e">
        <f t="shared" si="13"/>
        <v>#DIV/0!</v>
      </c>
    </row>
    <row r="194" spans="1:39" x14ac:dyDescent="0.3">
      <c r="A194" s="18">
        <v>40694</v>
      </c>
      <c r="B194" s="16">
        <v>0.34</v>
      </c>
      <c r="C194" s="16">
        <v>114.5565</v>
      </c>
      <c r="D194" s="16">
        <v>0</v>
      </c>
      <c r="E194" s="16">
        <v>0</v>
      </c>
      <c r="F194" s="16">
        <v>0</v>
      </c>
      <c r="G194" s="16">
        <v>8341.5</v>
      </c>
      <c r="H194" s="16">
        <v>827.5</v>
      </c>
      <c r="I194" s="16">
        <v>827.5</v>
      </c>
      <c r="J194" s="16">
        <v>824.25</v>
      </c>
      <c r="K194" s="16">
        <v>0</v>
      </c>
      <c r="L194" s="16">
        <v>0</v>
      </c>
      <c r="M194" s="16">
        <v>4952.5</v>
      </c>
      <c r="N194" s="16">
        <v>0</v>
      </c>
      <c r="O194" s="16">
        <v>69125.5</v>
      </c>
      <c r="P194" s="16">
        <v>17294.5</v>
      </c>
      <c r="Q194" s="16">
        <v>0</v>
      </c>
      <c r="R194" s="16">
        <v>0</v>
      </c>
      <c r="S194" s="16">
        <v>0</v>
      </c>
      <c r="T194" s="16"/>
      <c r="U194" s="6">
        <f t="shared" si="16"/>
        <v>40694</v>
      </c>
      <c r="V194" s="10">
        <f t="shared" si="16"/>
        <v>0.34</v>
      </c>
      <c r="W194" s="11">
        <f t="shared" si="18"/>
        <v>-7.2321022867863007</v>
      </c>
      <c r="X194" s="11" t="e">
        <f t="shared" si="19"/>
        <v>#DIV/0!</v>
      </c>
      <c r="Y194" s="11" t="e">
        <f t="shared" si="17"/>
        <v>#DIV/0!</v>
      </c>
      <c r="Z194" s="11" t="e">
        <f t="shared" si="17"/>
        <v>#DIV/0!</v>
      </c>
      <c r="AA194" s="11">
        <f t="shared" si="17"/>
        <v>8.3988241646167694E-2</v>
      </c>
      <c r="AB194" s="11">
        <f t="shared" si="17"/>
        <v>3.9246467817896331</v>
      </c>
      <c r="AC194" s="11">
        <f t="shared" si="17"/>
        <v>3.5993740219092416</v>
      </c>
      <c r="AD194" s="11">
        <f t="shared" si="17"/>
        <v>4.1048310704136384</v>
      </c>
      <c r="AE194" s="11" t="e">
        <f t="shared" si="17"/>
        <v>#DIV/0!</v>
      </c>
      <c r="AF194" s="11" t="e">
        <f t="shared" si="17"/>
        <v>#DIV/0!</v>
      </c>
      <c r="AG194" s="11">
        <f t="shared" si="17"/>
        <v>2.2082344443297757</v>
      </c>
      <c r="AH194" s="11" t="e">
        <f t="shared" si="17"/>
        <v>#DIV/0!</v>
      </c>
      <c r="AI194" s="11">
        <f t="shared" si="17"/>
        <v>-3.4209349763880823</v>
      </c>
      <c r="AJ194" s="11">
        <f t="shared" si="17"/>
        <v>0.42680448289877404</v>
      </c>
      <c r="AK194" s="11" t="e">
        <f t="shared" ref="AK194:AM257" si="20">Q194/Q195*100-100</f>
        <v>#DIV/0!</v>
      </c>
      <c r="AL194" s="11" t="e">
        <f t="shared" si="20"/>
        <v>#DIV/0!</v>
      </c>
      <c r="AM194" s="11" t="e">
        <f t="shared" si="13"/>
        <v>#DIV/0!</v>
      </c>
    </row>
    <row r="195" spans="1:39" x14ac:dyDescent="0.3">
      <c r="A195" s="18">
        <v>40663</v>
      </c>
      <c r="B195" s="16">
        <v>0.55000000000000004</v>
      </c>
      <c r="C195" s="16">
        <v>123.48722222222221</v>
      </c>
      <c r="D195" s="16">
        <v>0</v>
      </c>
      <c r="E195" s="16">
        <v>0</v>
      </c>
      <c r="F195" s="16">
        <v>0</v>
      </c>
      <c r="G195" s="16">
        <v>8334.5</v>
      </c>
      <c r="H195" s="16">
        <v>796.25</v>
      </c>
      <c r="I195" s="16">
        <v>798.75</v>
      </c>
      <c r="J195" s="16">
        <v>791.75</v>
      </c>
      <c r="K195" s="16">
        <v>0</v>
      </c>
      <c r="L195" s="16">
        <v>0</v>
      </c>
      <c r="M195" s="16">
        <v>4845.5</v>
      </c>
      <c r="N195" s="16">
        <v>0</v>
      </c>
      <c r="O195" s="16">
        <v>71574</v>
      </c>
      <c r="P195" s="16">
        <v>17221</v>
      </c>
      <c r="Q195" s="16">
        <v>0</v>
      </c>
      <c r="R195" s="16">
        <v>0</v>
      </c>
      <c r="S195" s="16">
        <v>0</v>
      </c>
      <c r="T195" s="16"/>
      <c r="U195" s="6">
        <f t="shared" si="16"/>
        <v>40663</v>
      </c>
      <c r="V195" s="10">
        <f t="shared" si="16"/>
        <v>0.55000000000000004</v>
      </c>
      <c r="W195" s="11">
        <f t="shared" si="18"/>
        <v>7.7517228064673134</v>
      </c>
      <c r="X195" s="11" t="e">
        <f t="shared" si="19"/>
        <v>#DIV/0!</v>
      </c>
      <c r="Y195" s="11" t="e">
        <f t="shared" ref="Y195:Y208" si="21">E195/E196*100-100</f>
        <v>#DIV/0!</v>
      </c>
      <c r="Z195" s="11" t="e">
        <f t="shared" ref="Z195:Z208" si="22">F195/F196*100-100</f>
        <v>#DIV/0!</v>
      </c>
      <c r="AA195" s="11">
        <f t="shared" ref="AA195:AA208" si="23">G195/G196*100-100</f>
        <v>5.0015748031495946</v>
      </c>
      <c r="AB195" s="11">
        <f t="shared" ref="AB195:AB208" si="24">H195/H196*100-100</f>
        <v>3.1411917098445485</v>
      </c>
      <c r="AC195" s="11">
        <f t="shared" ref="AC195:AC208" si="25">I195/I196*100-100</f>
        <v>3.6313637004653714</v>
      </c>
      <c r="AD195" s="11">
        <f t="shared" ref="AD195:AD208" si="26">J195/J196*100-100</f>
        <v>2.9316172646905727</v>
      </c>
      <c r="AE195" s="11" t="e">
        <f t="shared" ref="AE195:AE208" si="27">K195/K196*100-100</f>
        <v>#DIV/0!</v>
      </c>
      <c r="AF195" s="11" t="e">
        <f t="shared" ref="AF195:AF208" si="28">L195/L196*100-100</f>
        <v>#DIV/0!</v>
      </c>
      <c r="AG195" s="11">
        <f t="shared" ref="AG195:AG208" si="29">M195/M196*100-100</f>
        <v>3.7025147137506735</v>
      </c>
      <c r="AH195" s="11" t="e">
        <f t="shared" ref="AH195:AH208" si="30">N195/N196*100-100</f>
        <v>#DIV/0!</v>
      </c>
      <c r="AI195" s="11">
        <f t="shared" ref="AI195:AI208" si="31">O195/O196*100-100</f>
        <v>0.4582616933927568</v>
      </c>
      <c r="AJ195" s="11">
        <f t="shared" ref="AJ195:AJ208" si="32">P195/P196*100-100</f>
        <v>4.0664575345644494E-2</v>
      </c>
      <c r="AK195" s="11" t="e">
        <f t="shared" si="20"/>
        <v>#DIV/0!</v>
      </c>
      <c r="AL195" s="11" t="e">
        <f t="shared" si="20"/>
        <v>#DIV/0!</v>
      </c>
      <c r="AM195" s="11" t="e">
        <f t="shared" si="13"/>
        <v>#DIV/0!</v>
      </c>
    </row>
    <row r="196" spans="1:39" x14ac:dyDescent="0.3">
      <c r="A196" s="18">
        <v>40633</v>
      </c>
      <c r="B196" s="16">
        <v>0.62</v>
      </c>
      <c r="C196" s="16">
        <v>114.60347826086957</v>
      </c>
      <c r="D196" s="16">
        <v>0</v>
      </c>
      <c r="E196" s="16">
        <v>0</v>
      </c>
      <c r="F196" s="16">
        <v>0</v>
      </c>
      <c r="G196" s="16">
        <v>7937.5</v>
      </c>
      <c r="H196" s="16">
        <v>772</v>
      </c>
      <c r="I196" s="16">
        <v>770.76086956521738</v>
      </c>
      <c r="J196" s="16">
        <v>769.2</v>
      </c>
      <c r="K196" s="16">
        <v>0</v>
      </c>
      <c r="L196" s="16">
        <v>0</v>
      </c>
      <c r="M196" s="16">
        <v>4672.5</v>
      </c>
      <c r="N196" s="16">
        <v>0</v>
      </c>
      <c r="O196" s="16">
        <v>71247.5</v>
      </c>
      <c r="P196" s="16">
        <v>17214</v>
      </c>
      <c r="Q196" s="16">
        <v>0</v>
      </c>
      <c r="R196" s="16">
        <v>0</v>
      </c>
      <c r="S196" s="16">
        <v>0</v>
      </c>
      <c r="T196" s="16"/>
      <c r="U196" s="6">
        <f t="shared" si="16"/>
        <v>40633</v>
      </c>
      <c r="V196" s="10">
        <f t="shared" si="16"/>
        <v>0.62</v>
      </c>
      <c r="W196" s="11">
        <f t="shared" si="18"/>
        <v>10.448409110145889</v>
      </c>
      <c r="X196" s="11" t="e">
        <f t="shared" si="19"/>
        <v>#DIV/0!</v>
      </c>
      <c r="Y196" s="11" t="e">
        <f t="shared" si="21"/>
        <v>#DIV/0!</v>
      </c>
      <c r="Z196" s="11" t="e">
        <f t="shared" si="22"/>
        <v>#DIV/0!</v>
      </c>
      <c r="AA196" s="11">
        <f t="shared" si="23"/>
        <v>2.4788586921438167</v>
      </c>
      <c r="AB196" s="11">
        <f t="shared" si="24"/>
        <v>-0.60085836909871659</v>
      </c>
      <c r="AC196" s="11">
        <f t="shared" si="25"/>
        <v>-0.38631734213669233</v>
      </c>
      <c r="AD196" s="11">
        <f t="shared" si="26"/>
        <v>-0.1903114186851127</v>
      </c>
      <c r="AE196" s="11" t="e">
        <f t="shared" si="27"/>
        <v>#DIV/0!</v>
      </c>
      <c r="AF196" s="11" t="e">
        <f t="shared" si="28"/>
        <v>#DIV/0!</v>
      </c>
      <c r="AG196" s="11">
        <f t="shared" si="29"/>
        <v>-3.0400498028636633</v>
      </c>
      <c r="AH196" s="11" t="e">
        <f t="shared" si="30"/>
        <v>#DIV/0!</v>
      </c>
      <c r="AI196" s="11">
        <f t="shared" si="31"/>
        <v>-2.5081930200258569</v>
      </c>
      <c r="AJ196" s="11">
        <f t="shared" si="32"/>
        <v>-0.80958829122130282</v>
      </c>
      <c r="AK196" s="11" t="e">
        <f t="shared" si="20"/>
        <v>#DIV/0!</v>
      </c>
      <c r="AL196" s="11" t="e">
        <f t="shared" si="20"/>
        <v>#DIV/0!</v>
      </c>
      <c r="AM196" s="11" t="e">
        <f t="shared" si="13"/>
        <v>#DIV/0!</v>
      </c>
    </row>
    <row r="197" spans="1:39" x14ac:dyDescent="0.3">
      <c r="A197" s="18">
        <v>40602</v>
      </c>
      <c r="B197" s="16">
        <v>0.85</v>
      </c>
      <c r="C197" s="16">
        <v>103.762</v>
      </c>
      <c r="D197" s="16">
        <v>0</v>
      </c>
      <c r="E197" s="16">
        <v>0</v>
      </c>
      <c r="F197" s="16">
        <v>0</v>
      </c>
      <c r="G197" s="16">
        <v>7745.5</v>
      </c>
      <c r="H197" s="16">
        <v>776.66666666666663</v>
      </c>
      <c r="I197" s="16">
        <v>773.75</v>
      </c>
      <c r="J197" s="16">
        <v>770.66666666666663</v>
      </c>
      <c r="K197" s="16">
        <v>0</v>
      </c>
      <c r="L197" s="16">
        <v>0</v>
      </c>
      <c r="M197" s="16">
        <v>4819</v>
      </c>
      <c r="N197" s="16">
        <v>0</v>
      </c>
      <c r="O197" s="16">
        <v>73080.5</v>
      </c>
      <c r="P197" s="16">
        <v>17354.5</v>
      </c>
      <c r="Q197" s="16">
        <v>0</v>
      </c>
      <c r="R197" s="16">
        <v>0</v>
      </c>
      <c r="S197" s="16">
        <v>0</v>
      </c>
      <c r="T197" s="16"/>
      <c r="U197" s="6">
        <f t="shared" si="16"/>
        <v>40602</v>
      </c>
      <c r="V197" s="10">
        <f t="shared" si="16"/>
        <v>0.85</v>
      </c>
      <c r="W197" s="11">
        <f t="shared" si="18"/>
        <v>7.4780537069166257</v>
      </c>
      <c r="X197" s="11" t="e">
        <f t="shared" si="19"/>
        <v>#DIV/0!</v>
      </c>
      <c r="Y197" s="11" t="e">
        <f t="shared" si="21"/>
        <v>#DIV/0!</v>
      </c>
      <c r="Z197" s="11" t="e">
        <f t="shared" si="22"/>
        <v>#DIV/0!</v>
      </c>
      <c r="AA197" s="11">
        <f t="shared" si="23"/>
        <v>2.2980915274384301</v>
      </c>
      <c r="AB197" s="11">
        <f t="shared" si="24"/>
        <v>-0.58666666666667311</v>
      </c>
      <c r="AC197" s="11">
        <f t="shared" si="25"/>
        <v>-0.61304918989928581</v>
      </c>
      <c r="AD197" s="11">
        <f t="shared" si="26"/>
        <v>-0.62325381474317965</v>
      </c>
      <c r="AE197" s="11" t="e">
        <f t="shared" si="27"/>
        <v>#DIV/0!</v>
      </c>
      <c r="AF197" s="11" t="e">
        <f t="shared" si="28"/>
        <v>#DIV/0!</v>
      </c>
      <c r="AG197" s="11">
        <f t="shared" si="29"/>
        <v>2.412070980767183</v>
      </c>
      <c r="AH197" s="11" t="e">
        <f t="shared" si="30"/>
        <v>#DIV/0!</v>
      </c>
      <c r="AI197" s="11">
        <f t="shared" si="31"/>
        <v>5.3929132836272942</v>
      </c>
      <c r="AJ197" s="11">
        <f t="shared" si="32"/>
        <v>0.81326788463213973</v>
      </c>
      <c r="AK197" s="11" t="e">
        <f t="shared" si="20"/>
        <v>#DIV/0!</v>
      </c>
      <c r="AL197" s="11" t="e">
        <f t="shared" si="20"/>
        <v>#DIV/0!</v>
      </c>
      <c r="AM197" s="11" t="e">
        <f t="shared" si="13"/>
        <v>#DIV/0!</v>
      </c>
    </row>
    <row r="198" spans="1:39" x14ac:dyDescent="0.3">
      <c r="A198" s="18">
        <v>40574</v>
      </c>
      <c r="B198" s="16">
        <v>0.87</v>
      </c>
      <c r="C198" s="16">
        <v>96.542500000000004</v>
      </c>
      <c r="D198" s="16">
        <v>0</v>
      </c>
      <c r="E198" s="16">
        <v>0</v>
      </c>
      <c r="F198" s="16">
        <v>0</v>
      </c>
      <c r="G198" s="16">
        <v>7571.5</v>
      </c>
      <c r="H198" s="16">
        <v>781.25</v>
      </c>
      <c r="I198" s="16">
        <v>778.52272727272725</v>
      </c>
      <c r="J198" s="16">
        <v>775.5</v>
      </c>
      <c r="K198" s="16">
        <v>0</v>
      </c>
      <c r="L198" s="16">
        <v>0</v>
      </c>
      <c r="M198" s="16">
        <v>4705.5</v>
      </c>
      <c r="N198" s="16">
        <v>0</v>
      </c>
      <c r="O198" s="16">
        <v>69341</v>
      </c>
      <c r="P198" s="16">
        <v>17214.5</v>
      </c>
      <c r="Q198" s="16">
        <v>0</v>
      </c>
      <c r="R198" s="16">
        <v>0</v>
      </c>
      <c r="S198" s="16">
        <v>0</v>
      </c>
      <c r="T198" s="16"/>
      <c r="U198" s="6">
        <f t="shared" si="16"/>
        <v>40574</v>
      </c>
      <c r="V198" s="10">
        <f t="shared" si="16"/>
        <v>0.87</v>
      </c>
      <c r="W198" s="11">
        <f t="shared" si="18"/>
        <v>5.6742662350862503</v>
      </c>
      <c r="X198" s="11" t="e">
        <f t="shared" si="19"/>
        <v>#DIV/0!</v>
      </c>
      <c r="Y198" s="11" t="e">
        <f t="shared" si="21"/>
        <v>#DIV/0!</v>
      </c>
      <c r="Z198" s="11" t="e">
        <f t="shared" si="22"/>
        <v>#DIV/0!</v>
      </c>
      <c r="AA198" s="11">
        <f t="shared" si="23"/>
        <v>1.7059574182282375</v>
      </c>
      <c r="AB198" s="11">
        <f t="shared" si="24"/>
        <v>-1.8530150753768879</v>
      </c>
      <c r="AC198" s="11">
        <f t="shared" si="25"/>
        <v>-1.3034436969947478</v>
      </c>
      <c r="AD198" s="11">
        <f t="shared" si="26"/>
        <v>-1.6861054766734327</v>
      </c>
      <c r="AE198" s="11" t="e">
        <f t="shared" si="27"/>
        <v>#DIV/0!</v>
      </c>
      <c r="AF198" s="11" t="e">
        <f t="shared" si="28"/>
        <v>#DIV/0!</v>
      </c>
      <c r="AG198" s="11">
        <f t="shared" si="29"/>
        <v>2.5498528931023259</v>
      </c>
      <c r="AH198" s="11" t="e">
        <f t="shared" si="30"/>
        <v>#DIV/0!</v>
      </c>
      <c r="AI198" s="11">
        <f t="shared" si="31"/>
        <v>4.3687018821918002</v>
      </c>
      <c r="AJ198" s="11">
        <f t="shared" si="32"/>
        <v>0.72849619660620135</v>
      </c>
      <c r="AK198" s="11" t="e">
        <f t="shared" si="20"/>
        <v>#DIV/0!</v>
      </c>
      <c r="AL198" s="11" t="e">
        <f t="shared" si="20"/>
        <v>#DIV/0!</v>
      </c>
      <c r="AM198" s="11" t="e">
        <f t="shared" si="13"/>
        <v>#DIV/0!</v>
      </c>
    </row>
    <row r="199" spans="1:39" x14ac:dyDescent="0.3">
      <c r="A199" s="18">
        <v>40543</v>
      </c>
      <c r="B199" s="16">
        <v>0.7</v>
      </c>
      <c r="C199" s="16">
        <v>91.358571428571423</v>
      </c>
      <c r="D199" s="16">
        <v>0</v>
      </c>
      <c r="E199" s="16">
        <v>0</v>
      </c>
      <c r="F199" s="16">
        <v>0</v>
      </c>
      <c r="G199" s="16">
        <v>7444.5</v>
      </c>
      <c r="H199" s="16">
        <v>796</v>
      </c>
      <c r="I199" s="16">
        <v>788.804347826087</v>
      </c>
      <c r="J199" s="16">
        <v>788.8</v>
      </c>
      <c r="K199" s="16">
        <v>0</v>
      </c>
      <c r="L199" s="16">
        <v>0</v>
      </c>
      <c r="M199" s="16">
        <v>4588.5</v>
      </c>
      <c r="N199" s="16">
        <v>0</v>
      </c>
      <c r="O199" s="16">
        <v>66438.5</v>
      </c>
      <c r="P199" s="16">
        <v>17090</v>
      </c>
      <c r="Q199" s="16">
        <v>0</v>
      </c>
      <c r="R199" s="16">
        <v>0</v>
      </c>
      <c r="S199" s="16">
        <v>0</v>
      </c>
      <c r="T199" s="16"/>
      <c r="U199" s="6">
        <f t="shared" si="16"/>
        <v>40543</v>
      </c>
      <c r="V199" s="10">
        <f t="shared" si="16"/>
        <v>0.7</v>
      </c>
      <c r="W199" s="11">
        <f t="shared" si="18"/>
        <v>7.0695709217321223</v>
      </c>
      <c r="X199" s="11" t="e">
        <f t="shared" si="19"/>
        <v>#DIV/0!</v>
      </c>
      <c r="Y199" s="11" t="e">
        <f t="shared" si="21"/>
        <v>#DIV/0!</v>
      </c>
      <c r="Z199" s="11" t="e">
        <f t="shared" si="22"/>
        <v>#DIV/0!</v>
      </c>
      <c r="AA199" s="11">
        <f t="shared" si="23"/>
        <v>1.4237057220708493</v>
      </c>
      <c r="AB199" s="11">
        <f t="shared" si="24"/>
        <v>0.44164037854889671</v>
      </c>
      <c r="AC199" s="11">
        <f t="shared" si="25"/>
        <v>-2.0118822576289546</v>
      </c>
      <c r="AD199" s="11">
        <f t="shared" si="26"/>
        <v>0.64433811802231844</v>
      </c>
      <c r="AE199" s="11" t="e">
        <f t="shared" si="27"/>
        <v>#DIV/0!</v>
      </c>
      <c r="AF199" s="11" t="e">
        <f t="shared" si="28"/>
        <v>#DIV/0!</v>
      </c>
      <c r="AG199" s="11">
        <f t="shared" si="29"/>
        <v>2.421875</v>
      </c>
      <c r="AH199" s="11" t="e">
        <f t="shared" si="30"/>
        <v>#DIV/0!</v>
      </c>
      <c r="AI199" s="11">
        <f t="shared" si="31"/>
        <v>3.652248527633688</v>
      </c>
      <c r="AJ199" s="11">
        <f t="shared" si="32"/>
        <v>1.6233573170006537</v>
      </c>
      <c r="AK199" s="11" t="e">
        <f t="shared" si="20"/>
        <v>#DIV/0!</v>
      </c>
      <c r="AL199" s="11" t="e">
        <f t="shared" si="20"/>
        <v>#DIV/0!</v>
      </c>
      <c r="AM199" s="11" t="e">
        <f t="shared" si="13"/>
        <v>#DIV/0!</v>
      </c>
    </row>
    <row r="200" spans="1:39" x14ac:dyDescent="0.3">
      <c r="A200" s="18">
        <v>40512</v>
      </c>
      <c r="B200" s="16">
        <v>1.4</v>
      </c>
      <c r="C200" s="16">
        <v>85.326363636363638</v>
      </c>
      <c r="D200" s="16">
        <v>0</v>
      </c>
      <c r="E200" s="16">
        <v>0</v>
      </c>
      <c r="F200" s="16">
        <v>0</v>
      </c>
      <c r="G200" s="16">
        <v>7340</v>
      </c>
      <c r="H200" s="16">
        <v>792.5</v>
      </c>
      <c r="I200" s="16">
        <v>805</v>
      </c>
      <c r="J200" s="16">
        <v>783.75</v>
      </c>
      <c r="K200" s="16">
        <v>0</v>
      </c>
      <c r="L200" s="16">
        <v>0</v>
      </c>
      <c r="M200" s="16">
        <v>4480</v>
      </c>
      <c r="N200" s="16">
        <v>0</v>
      </c>
      <c r="O200" s="16">
        <v>64097.5</v>
      </c>
      <c r="P200" s="16">
        <v>16817</v>
      </c>
      <c r="Q200" s="16">
        <v>0</v>
      </c>
      <c r="R200" s="16">
        <v>0</v>
      </c>
      <c r="S200" s="16">
        <v>0</v>
      </c>
      <c r="T200" s="16"/>
      <c r="U200" s="6">
        <f t="shared" si="16"/>
        <v>40512</v>
      </c>
      <c r="V200" s="10">
        <f t="shared" si="16"/>
        <v>1.4</v>
      </c>
      <c r="W200" s="11">
        <f t="shared" si="18"/>
        <v>3.1181775805323468</v>
      </c>
      <c r="X200" s="11" t="e">
        <f t="shared" si="19"/>
        <v>#DIV/0!</v>
      </c>
      <c r="Y200" s="11" t="e">
        <f t="shared" si="21"/>
        <v>#DIV/0!</v>
      </c>
      <c r="Z200" s="11" t="e">
        <f t="shared" si="22"/>
        <v>#DIV/0!</v>
      </c>
      <c r="AA200" s="11">
        <f t="shared" si="23"/>
        <v>2.1004312143552539</v>
      </c>
      <c r="AB200" s="11">
        <f t="shared" si="24"/>
        <v>6.8539325842696712</v>
      </c>
      <c r="AC200" s="11">
        <f t="shared" si="25"/>
        <v>7.2702331961591113</v>
      </c>
      <c r="AD200" s="11">
        <f t="shared" si="26"/>
        <v>6.3914027149321271</v>
      </c>
      <c r="AE200" s="11" t="e">
        <f t="shared" si="27"/>
        <v>#DIV/0!</v>
      </c>
      <c r="AF200" s="11" t="e">
        <f t="shared" si="28"/>
        <v>#DIV/0!</v>
      </c>
      <c r="AG200" s="11">
        <f t="shared" si="29"/>
        <v>4.7708138447146951</v>
      </c>
      <c r="AH200" s="11" t="e">
        <f t="shared" si="30"/>
        <v>#DIV/0!</v>
      </c>
      <c r="AI200" s="11">
        <f t="shared" si="31"/>
        <v>3.0282816430517556</v>
      </c>
      <c r="AJ200" s="11">
        <f t="shared" si="32"/>
        <v>1.0363783832497262</v>
      </c>
      <c r="AK200" s="11" t="e">
        <f t="shared" si="20"/>
        <v>#DIV/0!</v>
      </c>
      <c r="AL200" s="11" t="e">
        <f t="shared" si="20"/>
        <v>#DIV/0!</v>
      </c>
      <c r="AM200" s="11" t="e">
        <f t="shared" si="13"/>
        <v>#DIV/0!</v>
      </c>
    </row>
    <row r="201" spans="1:39" x14ac:dyDescent="0.3">
      <c r="A201" s="18">
        <v>40482</v>
      </c>
      <c r="B201" s="16">
        <v>0.7</v>
      </c>
      <c r="C201" s="16">
        <v>82.746190476190478</v>
      </c>
      <c r="D201" s="16">
        <v>0</v>
      </c>
      <c r="E201" s="16">
        <v>0</v>
      </c>
      <c r="F201" s="16">
        <v>0</v>
      </c>
      <c r="G201" s="16">
        <v>7189</v>
      </c>
      <c r="H201" s="16">
        <v>741.66666666666663</v>
      </c>
      <c r="I201" s="16">
        <v>750.44117647058829</v>
      </c>
      <c r="J201" s="16">
        <v>736.66666666666663</v>
      </c>
      <c r="K201" s="16">
        <v>0</v>
      </c>
      <c r="L201" s="16">
        <v>0</v>
      </c>
      <c r="M201" s="16">
        <v>4276</v>
      </c>
      <c r="N201" s="16">
        <v>0</v>
      </c>
      <c r="O201" s="16">
        <v>62213.5</v>
      </c>
      <c r="P201" s="16">
        <v>16644.5</v>
      </c>
      <c r="Q201" s="16">
        <v>0</v>
      </c>
      <c r="R201" s="16">
        <v>0</v>
      </c>
      <c r="S201" s="16">
        <v>0</v>
      </c>
      <c r="T201" s="16"/>
      <c r="U201" s="6">
        <f t="shared" si="16"/>
        <v>40482</v>
      </c>
      <c r="V201" s="10">
        <f t="shared" si="16"/>
        <v>0.7</v>
      </c>
      <c r="W201" s="11">
        <f t="shared" si="18"/>
        <v>6.3644070649662154</v>
      </c>
      <c r="X201" s="11" t="e">
        <f t="shared" si="19"/>
        <v>#DIV/0!</v>
      </c>
      <c r="Y201" s="11" t="e">
        <f t="shared" si="21"/>
        <v>#DIV/0!</v>
      </c>
      <c r="Z201" s="11" t="e">
        <f t="shared" si="22"/>
        <v>#DIV/0!</v>
      </c>
      <c r="AA201" s="11">
        <f t="shared" si="23"/>
        <v>3.0902703090270194</v>
      </c>
      <c r="AB201" s="11">
        <f t="shared" si="24"/>
        <v>3.4402603440260293</v>
      </c>
      <c r="AC201" s="11">
        <f t="shared" si="25"/>
        <v>5.0904257310817371</v>
      </c>
      <c r="AD201" s="11" t="e">
        <f t="shared" si="26"/>
        <v>#DIV/0!</v>
      </c>
      <c r="AE201" s="11" t="e">
        <f t="shared" si="27"/>
        <v>#DIV/0!</v>
      </c>
      <c r="AF201" s="11" t="e">
        <f t="shared" si="28"/>
        <v>#DIV/0!</v>
      </c>
      <c r="AG201" s="11">
        <f t="shared" si="29"/>
        <v>-0.62746920752962865</v>
      </c>
      <c r="AH201" s="11" t="e">
        <f t="shared" si="30"/>
        <v>#DIV/0!</v>
      </c>
      <c r="AI201" s="11">
        <f t="shared" si="31"/>
        <v>5.1436538786547175</v>
      </c>
      <c r="AJ201" s="11">
        <f t="shared" si="32"/>
        <v>2.9662851840395916</v>
      </c>
      <c r="AK201" s="11" t="e">
        <f t="shared" si="20"/>
        <v>#DIV/0!</v>
      </c>
      <c r="AL201" s="11" t="e">
        <f t="shared" si="20"/>
        <v>#DIV/0!</v>
      </c>
      <c r="AM201" s="11" t="e">
        <f t="shared" si="13"/>
        <v>#DIV/0!</v>
      </c>
    </row>
    <row r="202" spans="1:39" x14ac:dyDescent="0.3">
      <c r="A202" s="18">
        <v>40451</v>
      </c>
      <c r="B202" s="16">
        <v>0.6</v>
      </c>
      <c r="C202" s="16">
        <v>77.795000000000002</v>
      </c>
      <c r="D202" s="16">
        <v>0</v>
      </c>
      <c r="E202" s="16">
        <v>0</v>
      </c>
      <c r="F202" s="16">
        <v>0</v>
      </c>
      <c r="G202" s="16">
        <v>6973.5</v>
      </c>
      <c r="H202" s="16">
        <v>717</v>
      </c>
      <c r="I202" s="16">
        <v>714.09090909090912</v>
      </c>
      <c r="J202" s="16">
        <v>0</v>
      </c>
      <c r="K202" s="16">
        <v>0</v>
      </c>
      <c r="L202" s="16">
        <v>0</v>
      </c>
      <c r="M202" s="16">
        <v>4303</v>
      </c>
      <c r="N202" s="16">
        <v>0</v>
      </c>
      <c r="O202" s="16">
        <v>59170</v>
      </c>
      <c r="P202" s="16">
        <v>16165</v>
      </c>
      <c r="Q202" s="16">
        <v>0</v>
      </c>
      <c r="R202" s="16">
        <v>0</v>
      </c>
      <c r="S202" s="16">
        <v>0</v>
      </c>
      <c r="T202" s="16"/>
      <c r="U202" s="6">
        <f t="shared" si="16"/>
        <v>40451</v>
      </c>
      <c r="V202" s="10">
        <f t="shared" si="16"/>
        <v>0.6</v>
      </c>
      <c r="W202" s="11">
        <f t="shared" si="18"/>
        <v>0.83914573174494933</v>
      </c>
      <c r="X202" s="11" t="e">
        <f t="shared" si="19"/>
        <v>#DIV/0!</v>
      </c>
      <c r="Y202" s="11" t="e">
        <f t="shared" si="21"/>
        <v>#DIV/0!</v>
      </c>
      <c r="Z202" s="11" t="e">
        <f t="shared" si="22"/>
        <v>#DIV/0!</v>
      </c>
      <c r="AA202" s="11">
        <f t="shared" si="23"/>
        <v>0.64949123186836744</v>
      </c>
      <c r="AB202" s="11">
        <f t="shared" si="24"/>
        <v>-1.9487179487179418</v>
      </c>
      <c r="AC202" s="11">
        <f t="shared" si="25"/>
        <v>-1.8278394000937368</v>
      </c>
      <c r="AD202" s="11" t="e">
        <f t="shared" si="26"/>
        <v>#DIV/0!</v>
      </c>
      <c r="AE202" s="11" t="e">
        <f t="shared" si="27"/>
        <v>#DIV/0!</v>
      </c>
      <c r="AF202" s="11" t="e">
        <f t="shared" si="28"/>
        <v>#DIV/0!</v>
      </c>
      <c r="AG202" s="11">
        <f t="shared" si="29"/>
        <v>4.0880503144654199</v>
      </c>
      <c r="AH202" s="11" t="e">
        <f t="shared" si="30"/>
        <v>#DIV/0!</v>
      </c>
      <c r="AI202" s="11">
        <f t="shared" si="31"/>
        <v>4.0763378919132833</v>
      </c>
      <c r="AJ202" s="11">
        <f t="shared" si="32"/>
        <v>1.820357772738717</v>
      </c>
      <c r="AK202" s="11" t="e">
        <f t="shared" si="20"/>
        <v>#DIV/0!</v>
      </c>
      <c r="AL202" s="11" t="e">
        <f t="shared" si="20"/>
        <v>#DIV/0!</v>
      </c>
      <c r="AM202" s="11" t="e">
        <f t="shared" si="13"/>
        <v>#DIV/0!</v>
      </c>
    </row>
    <row r="203" spans="1:39" x14ac:dyDescent="0.3">
      <c r="A203" s="18">
        <v>40421</v>
      </c>
      <c r="B203" s="16">
        <v>0.4</v>
      </c>
      <c r="C203" s="16">
        <v>77.147619047619045</v>
      </c>
      <c r="D203" s="16">
        <v>0</v>
      </c>
      <c r="E203" s="16">
        <v>0</v>
      </c>
      <c r="F203" s="16">
        <v>0</v>
      </c>
      <c r="G203" s="16">
        <v>6928.5</v>
      </c>
      <c r="H203" s="16">
        <v>731.25</v>
      </c>
      <c r="I203" s="16">
        <v>727.38636363636363</v>
      </c>
      <c r="J203" s="16">
        <v>0</v>
      </c>
      <c r="K203" s="16">
        <v>0</v>
      </c>
      <c r="L203" s="16">
        <v>0</v>
      </c>
      <c r="M203" s="16">
        <v>4134</v>
      </c>
      <c r="N203" s="16">
        <v>0</v>
      </c>
      <c r="O203" s="16">
        <v>56852.5</v>
      </c>
      <c r="P203" s="16">
        <v>15876</v>
      </c>
      <c r="Q203" s="16">
        <v>0</v>
      </c>
      <c r="R203" s="16">
        <v>0</v>
      </c>
      <c r="S203" s="16">
        <v>0</v>
      </c>
      <c r="T203" s="16"/>
      <c r="U203" s="6">
        <f t="shared" si="16"/>
        <v>40421</v>
      </c>
      <c r="V203" s="10">
        <f t="shared" si="16"/>
        <v>0.4</v>
      </c>
      <c r="W203" s="11">
        <f t="shared" si="18"/>
        <v>1.9962151552327185</v>
      </c>
      <c r="X203" s="11" t="e">
        <f t="shared" si="19"/>
        <v>#DIV/0!</v>
      </c>
      <c r="Y203" s="11" t="e">
        <f t="shared" si="21"/>
        <v>#DIV/0!</v>
      </c>
      <c r="Z203" s="11" t="e">
        <f t="shared" si="22"/>
        <v>#DIV/0!</v>
      </c>
      <c r="AA203" s="11">
        <f t="shared" si="23"/>
        <v>1.3086708583126097</v>
      </c>
      <c r="AB203" s="11">
        <f t="shared" si="24"/>
        <v>-2.8239202657807283</v>
      </c>
      <c r="AC203" s="11">
        <f t="shared" si="25"/>
        <v>-3.6719337848006006</v>
      </c>
      <c r="AD203" s="11" t="e">
        <f t="shared" si="26"/>
        <v>#DIV/0!</v>
      </c>
      <c r="AE203" s="11" t="e">
        <f t="shared" si="27"/>
        <v>#DIV/0!</v>
      </c>
      <c r="AF203" s="11" t="e">
        <f t="shared" si="28"/>
        <v>#DIV/0!</v>
      </c>
      <c r="AG203" s="11">
        <f t="shared" si="29"/>
        <v>3.882397286091205</v>
      </c>
      <c r="AH203" s="11" t="e">
        <f t="shared" si="30"/>
        <v>#DIV/0!</v>
      </c>
      <c r="AI203" s="11">
        <f t="shared" si="31"/>
        <v>4.0473270986987728</v>
      </c>
      <c r="AJ203" s="11">
        <f t="shared" si="32"/>
        <v>2.7772382986987765</v>
      </c>
      <c r="AK203" s="11" t="e">
        <f t="shared" si="20"/>
        <v>#DIV/0!</v>
      </c>
      <c r="AL203" s="11" t="e">
        <f t="shared" si="20"/>
        <v>#DIV/0!</v>
      </c>
      <c r="AM203" s="11" t="e">
        <f t="shared" si="20"/>
        <v>#DIV/0!</v>
      </c>
    </row>
    <row r="204" spans="1:39" x14ac:dyDescent="0.3">
      <c r="A204" s="18">
        <v>40390</v>
      </c>
      <c r="B204" s="16">
        <v>-0.4</v>
      </c>
      <c r="C204" s="16">
        <v>75.637727272727275</v>
      </c>
      <c r="D204" s="16">
        <v>0</v>
      </c>
      <c r="E204" s="16">
        <v>0</v>
      </c>
      <c r="F204" s="16">
        <v>0</v>
      </c>
      <c r="G204" s="16">
        <v>6839</v>
      </c>
      <c r="H204" s="16">
        <v>752.5</v>
      </c>
      <c r="I204" s="16">
        <v>755.11363636363637</v>
      </c>
      <c r="J204" s="16">
        <v>0</v>
      </c>
      <c r="K204" s="16">
        <v>0</v>
      </c>
      <c r="L204" s="16">
        <v>0</v>
      </c>
      <c r="M204" s="16">
        <v>3979.5</v>
      </c>
      <c r="N204" s="16">
        <v>0</v>
      </c>
      <c r="O204" s="16">
        <v>54641</v>
      </c>
      <c r="P204" s="16">
        <v>15447</v>
      </c>
      <c r="Q204" s="16">
        <v>0</v>
      </c>
      <c r="R204" s="16">
        <v>0</v>
      </c>
      <c r="S204" s="16">
        <v>0</v>
      </c>
      <c r="T204" s="16"/>
      <c r="U204" s="6">
        <f t="shared" si="16"/>
        <v>40390</v>
      </c>
      <c r="V204" s="10">
        <f t="shared" si="16"/>
        <v>-0.4</v>
      </c>
      <c r="W204" s="11">
        <f t="shared" si="18"/>
        <v>1.020507278930566</v>
      </c>
      <c r="X204" s="11" t="e">
        <f t="shared" si="19"/>
        <v>#DIV/0!</v>
      </c>
      <c r="Y204" s="11" t="e">
        <f t="shared" si="21"/>
        <v>#DIV/0!</v>
      </c>
      <c r="Z204" s="11" t="e">
        <f t="shared" si="22"/>
        <v>#DIV/0!</v>
      </c>
      <c r="AA204" s="11">
        <f t="shared" si="23"/>
        <v>-4.3846828412739569E-2</v>
      </c>
      <c r="AB204" s="11">
        <f t="shared" si="24"/>
        <v>-0.33112582781457434</v>
      </c>
      <c r="AC204" s="11">
        <f t="shared" si="25"/>
        <v>0.36248300860897587</v>
      </c>
      <c r="AD204" s="11" t="e">
        <f t="shared" si="26"/>
        <v>#DIV/0!</v>
      </c>
      <c r="AE204" s="11" t="e">
        <f t="shared" si="27"/>
        <v>#DIV/0!</v>
      </c>
      <c r="AF204" s="11" t="e">
        <f t="shared" si="28"/>
        <v>#DIV/0!</v>
      </c>
      <c r="AG204" s="11">
        <f t="shared" si="29"/>
        <v>-2.4751868643548676</v>
      </c>
      <c r="AH204" s="11" t="e">
        <f t="shared" si="30"/>
        <v>#DIV/0!</v>
      </c>
      <c r="AI204" s="11">
        <f t="shared" si="31"/>
        <v>1.9897340177321468</v>
      </c>
      <c r="AJ204" s="11">
        <f t="shared" si="32"/>
        <v>1.3017673869560866</v>
      </c>
      <c r="AK204" s="11" t="e">
        <f t="shared" si="20"/>
        <v>#DIV/0!</v>
      </c>
      <c r="AL204" s="11" t="e">
        <f t="shared" si="20"/>
        <v>#DIV/0!</v>
      </c>
      <c r="AM204" s="11" t="e">
        <f t="shared" si="20"/>
        <v>#DIV/0!</v>
      </c>
    </row>
    <row r="205" spans="1:39" x14ac:dyDescent="0.3">
      <c r="A205" s="18">
        <v>40359</v>
      </c>
      <c r="B205" s="16">
        <v>-0.3</v>
      </c>
      <c r="C205" s="16">
        <v>74.873636363636365</v>
      </c>
      <c r="D205" s="16">
        <v>0</v>
      </c>
      <c r="E205" s="16">
        <v>0</v>
      </c>
      <c r="F205" s="16">
        <v>0</v>
      </c>
      <c r="G205" s="16">
        <v>6842</v>
      </c>
      <c r="H205" s="16">
        <v>755</v>
      </c>
      <c r="I205" s="16">
        <v>752.38636363636363</v>
      </c>
      <c r="J205" s="16">
        <v>0</v>
      </c>
      <c r="K205" s="16">
        <v>0</v>
      </c>
      <c r="L205" s="16">
        <v>0</v>
      </c>
      <c r="M205" s="16">
        <v>4080.5</v>
      </c>
      <c r="N205" s="16">
        <v>0</v>
      </c>
      <c r="O205" s="16">
        <v>53575</v>
      </c>
      <c r="P205" s="16">
        <v>15248.5</v>
      </c>
      <c r="Q205" s="16">
        <v>0</v>
      </c>
      <c r="R205" s="16">
        <v>0</v>
      </c>
      <c r="S205" s="16">
        <v>0</v>
      </c>
      <c r="T205" s="16"/>
      <c r="U205" s="6">
        <f t="shared" si="16"/>
        <v>40359</v>
      </c>
      <c r="V205" s="10">
        <f t="shared" si="16"/>
        <v>-0.3</v>
      </c>
      <c r="W205" s="11">
        <f t="shared" si="18"/>
        <v>-0.38696942887087005</v>
      </c>
      <c r="X205" s="11" t="e">
        <f t="shared" si="19"/>
        <v>#DIV/0!</v>
      </c>
      <c r="Y205" s="11" t="e">
        <f t="shared" si="21"/>
        <v>#DIV/0!</v>
      </c>
      <c r="Z205" s="11" t="e">
        <f t="shared" si="22"/>
        <v>#DIV/0!</v>
      </c>
      <c r="AA205" s="11">
        <f t="shared" si="23"/>
        <v>-2.2222222222222285</v>
      </c>
      <c r="AB205" s="11">
        <f t="shared" si="24"/>
        <v>0.66666666666665719</v>
      </c>
      <c r="AC205" s="11">
        <f t="shared" si="25"/>
        <v>-0.14463985107984456</v>
      </c>
      <c r="AD205" s="11" t="e">
        <f t="shared" si="26"/>
        <v>#DIV/0!</v>
      </c>
      <c r="AE205" s="11" t="e">
        <f t="shared" si="27"/>
        <v>#DIV/0!</v>
      </c>
      <c r="AF205" s="11" t="e">
        <f t="shared" si="28"/>
        <v>#DIV/0!</v>
      </c>
      <c r="AG205" s="11">
        <f t="shared" si="29"/>
        <v>-4.5497076023391827</v>
      </c>
      <c r="AH205" s="11" t="e">
        <f t="shared" si="30"/>
        <v>#DIV/0!</v>
      </c>
      <c r="AI205" s="11">
        <f t="shared" si="31"/>
        <v>-4.1394920242983773</v>
      </c>
      <c r="AJ205" s="11">
        <f t="shared" si="32"/>
        <v>-4.6372732958098908</v>
      </c>
      <c r="AK205" s="11" t="e">
        <f t="shared" si="20"/>
        <v>#DIV/0!</v>
      </c>
      <c r="AL205" s="11" t="e">
        <f t="shared" si="20"/>
        <v>#DIV/0!</v>
      </c>
      <c r="AM205" s="11" t="e">
        <f t="shared" si="20"/>
        <v>#DIV/0!</v>
      </c>
    </row>
    <row r="206" spans="1:39" x14ac:dyDescent="0.3">
      <c r="A206" s="18">
        <v>40329</v>
      </c>
      <c r="B206" s="16">
        <v>0.6</v>
      </c>
      <c r="C206" s="16">
        <v>75.164500000000004</v>
      </c>
      <c r="D206" s="16">
        <v>0</v>
      </c>
      <c r="E206" s="16">
        <v>0</v>
      </c>
      <c r="F206" s="16">
        <v>0</v>
      </c>
      <c r="G206" s="16">
        <v>6997.5</v>
      </c>
      <c r="H206" s="16">
        <v>750</v>
      </c>
      <c r="I206" s="16">
        <v>753.47619047619048</v>
      </c>
      <c r="J206" s="16">
        <v>0</v>
      </c>
      <c r="K206" s="16">
        <v>0</v>
      </c>
      <c r="L206" s="16">
        <v>0</v>
      </c>
      <c r="M206" s="16">
        <v>4275</v>
      </c>
      <c r="N206" s="16">
        <v>0</v>
      </c>
      <c r="O206" s="16">
        <v>55888.5</v>
      </c>
      <c r="P206" s="16">
        <v>15990</v>
      </c>
      <c r="Q206" s="16">
        <v>0</v>
      </c>
      <c r="R206" s="16">
        <v>0</v>
      </c>
      <c r="S206" s="16">
        <v>0</v>
      </c>
      <c r="T206" s="16"/>
      <c r="U206" s="6">
        <f t="shared" si="16"/>
        <v>40329</v>
      </c>
      <c r="V206" s="10">
        <f t="shared" si="16"/>
        <v>0.6</v>
      </c>
      <c r="W206" s="11">
        <f t="shared" si="18"/>
        <v>-11.450853807232178</v>
      </c>
      <c r="X206" s="11" t="e">
        <f t="shared" si="19"/>
        <v>#DIV/0!</v>
      </c>
      <c r="Y206" s="11" t="e">
        <f t="shared" si="21"/>
        <v>#DIV/0!</v>
      </c>
      <c r="Z206" s="11" t="e">
        <f t="shared" si="22"/>
        <v>#DIV/0!</v>
      </c>
      <c r="AA206" s="11">
        <f t="shared" si="23"/>
        <v>6.435006435006585E-2</v>
      </c>
      <c r="AB206" s="11">
        <f t="shared" si="24"/>
        <v>8.8929219600725844</v>
      </c>
      <c r="AC206" s="11">
        <f t="shared" si="25"/>
        <v>8.7160268271925929</v>
      </c>
      <c r="AD206" s="11" t="e">
        <f t="shared" si="26"/>
        <v>#DIV/0!</v>
      </c>
      <c r="AE206" s="11" t="e">
        <f t="shared" si="27"/>
        <v>#DIV/0!</v>
      </c>
      <c r="AF206" s="11" t="e">
        <f t="shared" si="28"/>
        <v>#DIV/0!</v>
      </c>
      <c r="AG206" s="11">
        <f t="shared" si="29"/>
        <v>-4.5652416564348641</v>
      </c>
      <c r="AH206" s="11" t="e">
        <f t="shared" si="30"/>
        <v>#DIV/0!</v>
      </c>
      <c r="AI206" s="11">
        <f t="shared" si="31"/>
        <v>-7.0059401986721923</v>
      </c>
      <c r="AJ206" s="11">
        <f t="shared" si="32"/>
        <v>-5.6136001416681438</v>
      </c>
      <c r="AK206" s="11" t="e">
        <f t="shared" si="20"/>
        <v>#DIV/0!</v>
      </c>
      <c r="AL206" s="11" t="e">
        <f t="shared" si="20"/>
        <v>#DIV/0!</v>
      </c>
      <c r="AM206" s="11" t="e">
        <f t="shared" si="20"/>
        <v>#DIV/0!</v>
      </c>
    </row>
    <row r="207" spans="1:39" x14ac:dyDescent="0.3">
      <c r="A207" s="18">
        <v>40298</v>
      </c>
      <c r="B207" s="16">
        <v>1</v>
      </c>
      <c r="C207" s="16">
        <v>84.884500000000003</v>
      </c>
      <c r="D207" s="16">
        <v>0</v>
      </c>
      <c r="E207" s="16">
        <v>0</v>
      </c>
      <c r="F207" s="16">
        <v>0</v>
      </c>
      <c r="G207" s="16">
        <v>6993</v>
      </c>
      <c r="H207" s="16">
        <v>688.75</v>
      </c>
      <c r="I207" s="16">
        <v>693.06818181818187</v>
      </c>
      <c r="J207" s="16">
        <v>0</v>
      </c>
      <c r="K207" s="16">
        <v>0</v>
      </c>
      <c r="L207" s="16">
        <v>0</v>
      </c>
      <c r="M207" s="16">
        <v>4479.5</v>
      </c>
      <c r="N207" s="16">
        <v>0</v>
      </c>
      <c r="O207" s="16">
        <v>60099</v>
      </c>
      <c r="P207" s="16">
        <v>16941</v>
      </c>
      <c r="Q207" s="16">
        <v>0</v>
      </c>
      <c r="R207" s="16">
        <v>0</v>
      </c>
      <c r="S207" s="16">
        <v>0</v>
      </c>
      <c r="T207" s="16"/>
      <c r="U207" s="6">
        <f t="shared" si="16"/>
        <v>40298</v>
      </c>
      <c r="V207" s="10">
        <f t="shared" si="16"/>
        <v>1</v>
      </c>
      <c r="W207" s="11">
        <f t="shared" si="18"/>
        <v>7.5961829915514443</v>
      </c>
      <c r="X207" s="11" t="e">
        <f t="shared" si="19"/>
        <v>#DIV/0!</v>
      </c>
      <c r="Y207" s="11" t="e">
        <f t="shared" si="21"/>
        <v>#DIV/0!</v>
      </c>
      <c r="Z207" s="11" t="e">
        <f t="shared" si="22"/>
        <v>#DIV/0!</v>
      </c>
      <c r="AA207" s="11">
        <f t="shared" si="23"/>
        <v>4.3186395166704017</v>
      </c>
      <c r="AB207" s="11">
        <f t="shared" si="24"/>
        <v>0.69444444444444287</v>
      </c>
      <c r="AC207" s="11">
        <f t="shared" si="25"/>
        <v>1.95438555687997</v>
      </c>
      <c r="AD207" s="11" t="e">
        <f t="shared" si="26"/>
        <v>#DIV/0!</v>
      </c>
      <c r="AE207" s="11" t="e">
        <f t="shared" si="27"/>
        <v>#DIV/0!</v>
      </c>
      <c r="AF207" s="11" t="e">
        <f t="shared" si="28"/>
        <v>#DIV/0!</v>
      </c>
      <c r="AG207" s="11">
        <f t="shared" si="29"/>
        <v>9.5500122279285904</v>
      </c>
      <c r="AH207" s="11" t="e">
        <f t="shared" si="30"/>
        <v>#DIV/0!</v>
      </c>
      <c r="AI207" s="11">
        <f t="shared" si="31"/>
        <v>3.7334299917149991</v>
      </c>
      <c r="AJ207" s="11">
        <f t="shared" si="32"/>
        <v>2.6569834381362512E-2</v>
      </c>
      <c r="AK207" s="11" t="e">
        <f t="shared" si="20"/>
        <v>#DIV/0!</v>
      </c>
      <c r="AL207" s="11" t="e">
        <f t="shared" si="20"/>
        <v>#DIV/0!</v>
      </c>
      <c r="AM207" s="11" t="e">
        <f t="shared" si="20"/>
        <v>#DIV/0!</v>
      </c>
    </row>
    <row r="208" spans="1:39" x14ac:dyDescent="0.3">
      <c r="A208" s="18">
        <v>40268</v>
      </c>
      <c r="B208" s="16">
        <v>0.5</v>
      </c>
      <c r="C208" s="16">
        <v>78.891739130434786</v>
      </c>
      <c r="D208" s="16">
        <v>0</v>
      </c>
      <c r="E208" s="16">
        <v>0</v>
      </c>
      <c r="F208" s="16">
        <v>0</v>
      </c>
      <c r="G208" s="16">
        <v>6703.5</v>
      </c>
      <c r="H208" s="16">
        <v>684</v>
      </c>
      <c r="I208" s="16">
        <v>679.78260869565213</v>
      </c>
      <c r="J208" s="16">
        <v>0</v>
      </c>
      <c r="K208" s="16">
        <v>0</v>
      </c>
      <c r="L208" s="16">
        <v>0</v>
      </c>
      <c r="M208" s="16">
        <v>4089</v>
      </c>
      <c r="N208" s="16">
        <v>0</v>
      </c>
      <c r="O208" s="16">
        <v>57936</v>
      </c>
      <c r="P208" s="16">
        <v>16936.5</v>
      </c>
      <c r="Q208" s="16">
        <v>0</v>
      </c>
      <c r="R208" s="16">
        <v>0</v>
      </c>
      <c r="S208" s="16">
        <v>0</v>
      </c>
      <c r="T208" s="16"/>
      <c r="U208" s="6">
        <f t="shared" si="16"/>
        <v>40268</v>
      </c>
      <c r="V208" s="10">
        <f t="shared" si="16"/>
        <v>0.5</v>
      </c>
      <c r="W208" s="11">
        <f t="shared" si="18"/>
        <v>7.143278914649585</v>
      </c>
      <c r="X208" s="11" t="e">
        <f t="shared" si="19"/>
        <v>#DIV/0!</v>
      </c>
      <c r="Y208" s="11" t="e">
        <f t="shared" si="21"/>
        <v>#DIV/0!</v>
      </c>
      <c r="Z208" s="11" t="e">
        <f t="shared" si="22"/>
        <v>#DIV/0!</v>
      </c>
      <c r="AA208" s="11">
        <f t="shared" si="23"/>
        <v>1.5374129051802612</v>
      </c>
      <c r="AB208" s="11">
        <f t="shared" si="24"/>
        <v>-10.196936542669576</v>
      </c>
      <c r="AC208" s="11">
        <f t="shared" si="25"/>
        <v>-9.362318840579718</v>
      </c>
      <c r="AD208" s="11" t="e">
        <f t="shared" si="26"/>
        <v>#DIV/0!</v>
      </c>
      <c r="AE208" s="11" t="e">
        <f t="shared" si="27"/>
        <v>#DIV/0!</v>
      </c>
      <c r="AF208" s="11" t="e">
        <f t="shared" si="28"/>
        <v>#DIV/0!</v>
      </c>
      <c r="AG208" s="11">
        <f t="shared" si="29"/>
        <v>6.415094339622641</v>
      </c>
      <c r="AH208" s="11" t="e">
        <f t="shared" si="30"/>
        <v>#DIV/0!</v>
      </c>
      <c r="AI208" s="11">
        <f t="shared" si="31"/>
        <v>5.5733223998906567</v>
      </c>
      <c r="AJ208" s="11">
        <f t="shared" si="32"/>
        <v>-0.1444490301279302</v>
      </c>
      <c r="AK208" s="11" t="e">
        <f t="shared" si="20"/>
        <v>#DIV/0!</v>
      </c>
      <c r="AL208" s="11" t="e">
        <f t="shared" si="20"/>
        <v>#DIV/0!</v>
      </c>
      <c r="AM208" s="11" t="e">
        <f t="shared" si="20"/>
        <v>#DIV/0!</v>
      </c>
    </row>
    <row r="209" spans="1:39" x14ac:dyDescent="0.3">
      <c r="A209" s="18">
        <v>40237</v>
      </c>
      <c r="B209" s="16">
        <v>0.4</v>
      </c>
      <c r="C209" s="16">
        <v>73.632000000000005</v>
      </c>
      <c r="D209" s="16">
        <v>0</v>
      </c>
      <c r="E209" s="16">
        <v>0</v>
      </c>
      <c r="F209" s="16">
        <v>0</v>
      </c>
      <c r="G209" s="16">
        <v>6602</v>
      </c>
      <c r="H209" s="16">
        <v>761.66666666666663</v>
      </c>
      <c r="I209" s="16">
        <v>750</v>
      </c>
      <c r="J209" s="16">
        <v>0</v>
      </c>
      <c r="K209" s="16">
        <v>0</v>
      </c>
      <c r="L209" s="16">
        <v>0</v>
      </c>
      <c r="M209" s="16">
        <v>3842.5</v>
      </c>
      <c r="N209" s="16">
        <v>0</v>
      </c>
      <c r="O209" s="16">
        <v>54877.5</v>
      </c>
      <c r="P209" s="16">
        <v>16961</v>
      </c>
      <c r="Q209" s="16">
        <v>0</v>
      </c>
      <c r="R209" s="16">
        <v>0</v>
      </c>
      <c r="S209" s="16">
        <v>0</v>
      </c>
      <c r="T209" s="16"/>
      <c r="U209" s="6">
        <f t="shared" si="16"/>
        <v>40237</v>
      </c>
      <c r="V209" s="10">
        <f t="shared" si="16"/>
        <v>0.4</v>
      </c>
      <c r="W209" s="11">
        <f t="shared" si="18"/>
        <v>-3.3580302006155591</v>
      </c>
      <c r="X209" s="11" t="e">
        <f t="shared" si="19"/>
        <v>#DIV/0!</v>
      </c>
      <c r="Y209" s="11" t="e">
        <f>E209/E210*100-100</f>
        <v>#DIV/0!</v>
      </c>
      <c r="Z209" s="11" t="e">
        <f>F209/F210*100-100</f>
        <v>#DIV/0!</v>
      </c>
      <c r="AA209" s="11">
        <f>G209/G210*100-100</f>
        <v>-0.16633902918493959</v>
      </c>
      <c r="AB209" s="11">
        <f t="shared" ref="AB209:AJ237" si="33">H209/H210*100-100</f>
        <v>-4.7916666666666714</v>
      </c>
      <c r="AC209" s="11">
        <f t="shared" si="33"/>
        <v>-7.5659020883259132</v>
      </c>
      <c r="AD209" s="11" t="e">
        <f t="shared" si="33"/>
        <v>#DIV/0!</v>
      </c>
      <c r="AE209" s="11" t="e">
        <f t="shared" si="33"/>
        <v>#DIV/0!</v>
      </c>
      <c r="AF209" s="11" t="e">
        <f t="shared" si="33"/>
        <v>#DIV/0!</v>
      </c>
      <c r="AG209" s="11">
        <f t="shared" si="33"/>
        <v>-0.44047156367405194</v>
      </c>
      <c r="AH209" s="11" t="e">
        <f t="shared" si="33"/>
        <v>#DIV/0!</v>
      </c>
      <c r="AI209" s="11">
        <f t="shared" si="33"/>
        <v>-2.5629871628699732</v>
      </c>
      <c r="AJ209" s="11">
        <f t="shared" si="33"/>
        <v>-1.7152459871356456</v>
      </c>
      <c r="AK209" s="11" t="e">
        <f t="shared" si="20"/>
        <v>#DIV/0!</v>
      </c>
      <c r="AL209" s="11" t="e">
        <f t="shared" si="20"/>
        <v>#DIV/0!</v>
      </c>
      <c r="AM209" s="11" t="e">
        <f t="shared" si="20"/>
        <v>#DIV/0!</v>
      </c>
    </row>
    <row r="210" spans="1:39" x14ac:dyDescent="0.3">
      <c r="A210" s="18">
        <v>40209</v>
      </c>
      <c r="B210" s="16">
        <v>0.5</v>
      </c>
      <c r="C210" s="16">
        <v>76.1905</v>
      </c>
      <c r="D210" s="16">
        <v>0</v>
      </c>
      <c r="E210" s="16">
        <v>0</v>
      </c>
      <c r="F210" s="16">
        <v>0</v>
      </c>
      <c r="G210" s="16">
        <v>6613</v>
      </c>
      <c r="H210" s="16">
        <v>800</v>
      </c>
      <c r="I210" s="16">
        <v>811.38888888888891</v>
      </c>
      <c r="J210" s="16">
        <v>0</v>
      </c>
      <c r="K210" s="16">
        <v>0</v>
      </c>
      <c r="L210" s="16">
        <v>0</v>
      </c>
      <c r="M210" s="16">
        <v>3859.5</v>
      </c>
      <c r="N210" s="16">
        <v>0</v>
      </c>
      <c r="O210" s="16">
        <v>56321</v>
      </c>
      <c r="P210" s="16">
        <v>17257</v>
      </c>
      <c r="Q210" s="16">
        <v>0</v>
      </c>
      <c r="R210" s="16">
        <v>0</v>
      </c>
      <c r="S210" s="16">
        <v>0</v>
      </c>
      <c r="T210" s="16"/>
      <c r="U210" s="6">
        <f t="shared" si="16"/>
        <v>40209</v>
      </c>
      <c r="V210" s="10">
        <f t="shared" si="16"/>
        <v>0.5</v>
      </c>
      <c r="W210" s="11">
        <f t="shared" ref="W210:AD252" si="34">C210/C211*100-100</f>
        <v>2.578600828321953</v>
      </c>
      <c r="X210" s="11" t="e">
        <f t="shared" si="34"/>
        <v>#DIV/0!</v>
      </c>
      <c r="Y210" s="11" t="e">
        <f t="shared" si="34"/>
        <v>#DIV/0!</v>
      </c>
      <c r="Z210" s="11" t="e">
        <f t="shared" si="34"/>
        <v>#DIV/0!</v>
      </c>
      <c r="AA210" s="11">
        <f t="shared" si="34"/>
        <v>1.2168056937322973</v>
      </c>
      <c r="AB210" s="11">
        <f t="shared" si="33"/>
        <v>6.8447412353923198</v>
      </c>
      <c r="AC210" s="11">
        <f t="shared" si="33"/>
        <v>8.5971963665516284</v>
      </c>
      <c r="AD210" s="11" t="e">
        <f t="shared" si="33"/>
        <v>#DIV/0!</v>
      </c>
      <c r="AE210" s="11" t="e">
        <f t="shared" si="33"/>
        <v>#DIV/0!</v>
      </c>
      <c r="AF210" s="11" t="e">
        <f t="shared" si="33"/>
        <v>#DIV/0!</v>
      </c>
      <c r="AG210" s="11">
        <f t="shared" si="33"/>
        <v>2.4147538808544624</v>
      </c>
      <c r="AH210" s="11" t="e">
        <f t="shared" si="33"/>
        <v>#DIV/0!</v>
      </c>
      <c r="AI210" s="11">
        <f t="shared" si="33"/>
        <v>7.1454389803100753</v>
      </c>
      <c r="AJ210" s="11">
        <f t="shared" si="33"/>
        <v>5.9101509758193345</v>
      </c>
      <c r="AK210" s="11" t="e">
        <f t="shared" si="20"/>
        <v>#DIV/0!</v>
      </c>
      <c r="AL210" s="11" t="e">
        <f t="shared" si="20"/>
        <v>#DIV/0!</v>
      </c>
      <c r="AM210" s="11" t="e">
        <f t="shared" si="20"/>
        <v>#DIV/0!</v>
      </c>
    </row>
    <row r="211" spans="1:39" x14ac:dyDescent="0.3">
      <c r="A211" s="18">
        <v>40178</v>
      </c>
      <c r="B211" s="16">
        <v>1</v>
      </c>
      <c r="C211" s="16">
        <v>74.275238095238095</v>
      </c>
      <c r="D211" s="16">
        <v>0</v>
      </c>
      <c r="E211" s="16">
        <v>0</v>
      </c>
      <c r="F211" s="16">
        <v>0</v>
      </c>
      <c r="G211" s="16">
        <v>6533.5</v>
      </c>
      <c r="H211" s="16">
        <v>748.75</v>
      </c>
      <c r="I211" s="16">
        <v>747.15454545454543</v>
      </c>
      <c r="J211" s="16">
        <v>0</v>
      </c>
      <c r="K211" s="16">
        <v>0</v>
      </c>
      <c r="L211" s="16">
        <v>0</v>
      </c>
      <c r="M211" s="16">
        <v>3768.5</v>
      </c>
      <c r="N211" s="16">
        <v>0</v>
      </c>
      <c r="O211" s="16">
        <v>52565</v>
      </c>
      <c r="P211" s="16">
        <v>16294</v>
      </c>
      <c r="Q211" s="16">
        <v>0</v>
      </c>
      <c r="R211" s="16">
        <v>0</v>
      </c>
      <c r="S211" s="16">
        <v>0</v>
      </c>
      <c r="T211" s="16"/>
      <c r="U211" s="6">
        <f t="shared" si="16"/>
        <v>40178</v>
      </c>
      <c r="V211" s="10">
        <f t="shared" si="16"/>
        <v>1</v>
      </c>
      <c r="W211" s="11">
        <f t="shared" si="34"/>
        <v>-3.1048106550044707</v>
      </c>
      <c r="X211" s="11" t="e">
        <f t="shared" si="34"/>
        <v>#DIV/0!</v>
      </c>
      <c r="Y211" s="11" t="e">
        <f t="shared" si="34"/>
        <v>#DIV/0!</v>
      </c>
      <c r="Z211" s="11" t="e">
        <f t="shared" si="34"/>
        <v>#DIV/0!</v>
      </c>
      <c r="AA211" s="11">
        <f t="shared" si="34"/>
        <v>-8.4110720293622876E-2</v>
      </c>
      <c r="AB211" s="11">
        <f t="shared" si="33"/>
        <v>13.964992389649922</v>
      </c>
      <c r="AC211" s="11">
        <f t="shared" si="33"/>
        <v>14.442968720472166</v>
      </c>
      <c r="AD211" s="11" t="e">
        <f t="shared" si="33"/>
        <v>#DIV/0!</v>
      </c>
      <c r="AE211" s="11" t="e">
        <f t="shared" si="33"/>
        <v>#DIV/0!</v>
      </c>
      <c r="AF211" s="11" t="e">
        <f t="shared" si="33"/>
        <v>#DIV/0!</v>
      </c>
      <c r="AG211" s="11">
        <f t="shared" si="33"/>
        <v>1.4537622829452204</v>
      </c>
      <c r="AH211" s="11" t="e">
        <f t="shared" si="33"/>
        <v>#DIV/0!</v>
      </c>
      <c r="AI211" s="11">
        <f t="shared" si="33"/>
        <v>7.2645648403224072</v>
      </c>
      <c r="AJ211" s="11">
        <f t="shared" si="33"/>
        <v>4.6566895754383637</v>
      </c>
      <c r="AK211" s="11" t="e">
        <f t="shared" si="20"/>
        <v>#DIV/0!</v>
      </c>
      <c r="AL211" s="11" t="e">
        <f t="shared" si="20"/>
        <v>#DIV/0!</v>
      </c>
      <c r="AM211" s="11" t="e">
        <f t="shared" si="20"/>
        <v>#DIV/0!</v>
      </c>
    </row>
    <row r="212" spans="1:39" x14ac:dyDescent="0.3">
      <c r="A212" s="18">
        <v>40147</v>
      </c>
      <c r="B212" s="16">
        <v>0.6</v>
      </c>
      <c r="C212" s="16">
        <v>76.65523809523809</v>
      </c>
      <c r="D212" s="16">
        <v>0</v>
      </c>
      <c r="E212" s="16">
        <v>0</v>
      </c>
      <c r="F212" s="16">
        <v>0</v>
      </c>
      <c r="G212" s="16">
        <v>6539</v>
      </c>
      <c r="H212" s="16">
        <v>657</v>
      </c>
      <c r="I212" s="16">
        <v>652.86190476190473</v>
      </c>
      <c r="J212" s="16">
        <v>0</v>
      </c>
      <c r="K212" s="16">
        <v>0</v>
      </c>
      <c r="L212" s="16">
        <v>0</v>
      </c>
      <c r="M212" s="16">
        <v>3714.5</v>
      </c>
      <c r="N212" s="16">
        <v>0</v>
      </c>
      <c r="O212" s="16">
        <v>49005</v>
      </c>
      <c r="P212" s="16">
        <v>15569</v>
      </c>
      <c r="Q212" s="16">
        <v>0</v>
      </c>
      <c r="R212" s="16">
        <v>0</v>
      </c>
      <c r="S212" s="16">
        <v>0</v>
      </c>
      <c r="T212" s="16"/>
      <c r="U212" s="6">
        <f t="shared" si="16"/>
        <v>40147</v>
      </c>
      <c r="V212" s="10">
        <f t="shared" si="16"/>
        <v>0.6</v>
      </c>
      <c r="W212" s="11">
        <f t="shared" si="34"/>
        <v>5.3614418402622874</v>
      </c>
      <c r="X212" s="11" t="e">
        <f t="shared" si="34"/>
        <v>#DIV/0!</v>
      </c>
      <c r="Y212" s="11" t="e">
        <f t="shared" si="34"/>
        <v>#DIV/0!</v>
      </c>
      <c r="Z212" s="11" t="e">
        <f t="shared" si="34"/>
        <v>#DIV/0!</v>
      </c>
      <c r="AA212" s="11">
        <f t="shared" si="34"/>
        <v>6.0751074701922221</v>
      </c>
      <c r="AB212" s="11">
        <f t="shared" si="33"/>
        <v>5.8255033557046829</v>
      </c>
      <c r="AC212" s="11">
        <f t="shared" si="33"/>
        <v>5.179560286126744</v>
      </c>
      <c r="AD212" s="11" t="e">
        <f t="shared" si="33"/>
        <v>#DIV/0!</v>
      </c>
      <c r="AE212" s="11" t="e">
        <f t="shared" si="33"/>
        <v>#DIV/0!</v>
      </c>
      <c r="AF212" s="11" t="e">
        <f t="shared" si="33"/>
        <v>#DIV/0!</v>
      </c>
      <c r="AG212" s="11">
        <f t="shared" si="33"/>
        <v>2.2996419719085708</v>
      </c>
      <c r="AH212" s="11" t="e">
        <f t="shared" si="33"/>
        <v>#DIV/0!</v>
      </c>
      <c r="AI212" s="11">
        <f t="shared" si="33"/>
        <v>5.5857796929706467</v>
      </c>
      <c r="AJ212" s="11">
        <f t="shared" si="33"/>
        <v>3.2050644658778253</v>
      </c>
      <c r="AK212" s="11" t="e">
        <f t="shared" si="20"/>
        <v>#DIV/0!</v>
      </c>
      <c r="AL212" s="11" t="e">
        <f t="shared" si="20"/>
        <v>#DIV/0!</v>
      </c>
      <c r="AM212" s="11" t="e">
        <f t="shared" si="20"/>
        <v>#DIV/0!</v>
      </c>
    </row>
    <row r="213" spans="1:39" x14ac:dyDescent="0.3">
      <c r="A213" s="18">
        <v>40117</v>
      </c>
      <c r="B213" s="16">
        <v>0.1</v>
      </c>
      <c r="C213" s="16">
        <v>72.75454545454545</v>
      </c>
      <c r="D213" s="16">
        <v>0</v>
      </c>
      <c r="E213" s="16">
        <v>0</v>
      </c>
      <c r="F213" s="16">
        <v>0</v>
      </c>
      <c r="G213" s="16">
        <v>6164.5</v>
      </c>
      <c r="H213" s="16">
        <v>620.83333333333337</v>
      </c>
      <c r="I213" s="16">
        <v>620.71176470588239</v>
      </c>
      <c r="J213" s="16">
        <v>0</v>
      </c>
      <c r="K213" s="16">
        <v>0</v>
      </c>
      <c r="L213" s="16">
        <v>0</v>
      </c>
      <c r="M213" s="16">
        <v>3631</v>
      </c>
      <c r="N213" s="16">
        <v>0</v>
      </c>
      <c r="O213" s="16">
        <v>46412.5</v>
      </c>
      <c r="P213" s="16">
        <v>15085.5</v>
      </c>
      <c r="Q213" s="16">
        <v>0</v>
      </c>
      <c r="R213" s="16">
        <v>0</v>
      </c>
      <c r="S213" s="16">
        <v>0</v>
      </c>
      <c r="T213" s="16"/>
      <c r="U213" s="6">
        <f t="shared" si="16"/>
        <v>40117</v>
      </c>
      <c r="V213" s="10">
        <f t="shared" si="16"/>
        <v>0.1</v>
      </c>
      <c r="W213" s="11">
        <f t="shared" si="34"/>
        <v>7.9662731871837877</v>
      </c>
      <c r="X213" s="11" t="e">
        <f t="shared" si="34"/>
        <v>#DIV/0!</v>
      </c>
      <c r="Y213" s="11" t="e">
        <f t="shared" si="34"/>
        <v>#DIV/0!</v>
      </c>
      <c r="Z213" s="11" t="e">
        <f t="shared" si="34"/>
        <v>#DIV/0!</v>
      </c>
      <c r="AA213" s="11">
        <f t="shared" si="34"/>
        <v>-0.54049693449499614</v>
      </c>
      <c r="AB213" s="11">
        <f t="shared" si="33"/>
        <v>5.1368896415467304</v>
      </c>
      <c r="AC213" s="11">
        <f t="shared" si="33"/>
        <v>5.5203118240533229</v>
      </c>
      <c r="AD213" s="11" t="e">
        <f t="shared" si="33"/>
        <v>#DIV/0!</v>
      </c>
      <c r="AE213" s="11" t="e">
        <f t="shared" si="33"/>
        <v>#DIV/0!</v>
      </c>
      <c r="AF213" s="11" t="e">
        <f t="shared" si="33"/>
        <v>#DIV/0!</v>
      </c>
      <c r="AG213" s="11">
        <f t="shared" si="33"/>
        <v>-1.7054683270167743</v>
      </c>
      <c r="AH213" s="11" t="e">
        <f t="shared" si="33"/>
        <v>#DIV/0!</v>
      </c>
      <c r="AI213" s="11">
        <f t="shared" si="33"/>
        <v>-0.1645550560347715</v>
      </c>
      <c r="AJ213" s="11">
        <f t="shared" si="33"/>
        <v>-1.4051828371621866</v>
      </c>
      <c r="AK213" s="11" t="e">
        <f t="shared" si="20"/>
        <v>#DIV/0!</v>
      </c>
      <c r="AL213" s="11" t="e">
        <f t="shared" si="20"/>
        <v>#DIV/0!</v>
      </c>
      <c r="AM213" s="11" t="e">
        <f t="shared" si="20"/>
        <v>#DIV/0!</v>
      </c>
    </row>
    <row r="214" spans="1:39" x14ac:dyDescent="0.3">
      <c r="A214" s="18">
        <v>40086</v>
      </c>
      <c r="B214" s="16">
        <v>0.6</v>
      </c>
      <c r="C214" s="16">
        <v>67.38636363636364</v>
      </c>
      <c r="D214" s="16">
        <v>0</v>
      </c>
      <c r="E214" s="16">
        <v>0</v>
      </c>
      <c r="F214" s="16">
        <v>0</v>
      </c>
      <c r="G214" s="16">
        <v>6198</v>
      </c>
      <c r="H214" s="16">
        <v>590.5</v>
      </c>
      <c r="I214" s="16">
        <v>588.23913043478262</v>
      </c>
      <c r="J214" s="16">
        <v>0</v>
      </c>
      <c r="K214" s="16">
        <v>0</v>
      </c>
      <c r="L214" s="16">
        <v>0</v>
      </c>
      <c r="M214" s="16">
        <v>3694</v>
      </c>
      <c r="N214" s="16">
        <v>0</v>
      </c>
      <c r="O214" s="16">
        <v>46489</v>
      </c>
      <c r="P214" s="16">
        <v>15300.5</v>
      </c>
      <c r="Q214" s="16">
        <v>0</v>
      </c>
      <c r="R214" s="16">
        <v>0</v>
      </c>
      <c r="S214" s="16">
        <v>0</v>
      </c>
      <c r="T214" s="16"/>
      <c r="U214" s="6">
        <f t="shared" si="16"/>
        <v>40086</v>
      </c>
      <c r="V214" s="10">
        <f t="shared" si="16"/>
        <v>0.6</v>
      </c>
      <c r="W214" s="11">
        <f t="shared" si="34"/>
        <v>-7.3217389129918331</v>
      </c>
      <c r="X214" s="11" t="e">
        <f t="shared" si="34"/>
        <v>#DIV/0!</v>
      </c>
      <c r="Y214" s="11" t="e">
        <f t="shared" si="34"/>
        <v>#DIV/0!</v>
      </c>
      <c r="Z214" s="11" t="e">
        <f t="shared" si="34"/>
        <v>#DIV/0!</v>
      </c>
      <c r="AA214" s="11">
        <f t="shared" si="34"/>
        <v>0.84607875040676106</v>
      </c>
      <c r="AB214" s="11">
        <f t="shared" si="33"/>
        <v>4.6985815602836851</v>
      </c>
      <c r="AC214" s="11">
        <f t="shared" si="33"/>
        <v>4.0053020394402239</v>
      </c>
      <c r="AD214" s="11" t="e">
        <f t="shared" si="33"/>
        <v>#DIV/0!</v>
      </c>
      <c r="AE214" s="11" t="e">
        <f t="shared" si="33"/>
        <v>#DIV/0!</v>
      </c>
      <c r="AF214" s="11" t="e">
        <f t="shared" si="33"/>
        <v>#DIV/0!</v>
      </c>
      <c r="AG214" s="11">
        <f t="shared" si="33"/>
        <v>-9.1602114840772231</v>
      </c>
      <c r="AH214" s="11" t="e">
        <f t="shared" si="33"/>
        <v>#DIV/0!</v>
      </c>
      <c r="AI214" s="11">
        <f t="shared" si="33"/>
        <v>-0.11816775524235368</v>
      </c>
      <c r="AJ214" s="11">
        <f t="shared" si="33"/>
        <v>2.1156605599492764</v>
      </c>
      <c r="AK214" s="11" t="e">
        <f t="shared" si="20"/>
        <v>#DIV/0!</v>
      </c>
      <c r="AL214" s="11" t="e">
        <f t="shared" si="20"/>
        <v>#DIV/0!</v>
      </c>
      <c r="AM214" s="11" t="e">
        <f t="shared" si="20"/>
        <v>#DIV/0!</v>
      </c>
    </row>
    <row r="215" spans="1:39" x14ac:dyDescent="0.3">
      <c r="A215" s="18">
        <v>40056</v>
      </c>
      <c r="B215" s="16">
        <v>0.8</v>
      </c>
      <c r="C215" s="16">
        <v>72.709999999999994</v>
      </c>
      <c r="D215" s="16">
        <v>0</v>
      </c>
      <c r="E215" s="16">
        <v>0</v>
      </c>
      <c r="F215" s="16">
        <v>0</v>
      </c>
      <c r="G215" s="16">
        <v>6146</v>
      </c>
      <c r="H215" s="16">
        <v>564</v>
      </c>
      <c r="I215" s="16">
        <v>565.58571428571429</v>
      </c>
      <c r="J215" s="16">
        <v>0</v>
      </c>
      <c r="K215" s="16">
        <v>0</v>
      </c>
      <c r="L215" s="16">
        <v>0</v>
      </c>
      <c r="M215" s="16">
        <v>4066.5</v>
      </c>
      <c r="N215" s="16">
        <v>0</v>
      </c>
      <c r="O215" s="16">
        <v>46544</v>
      </c>
      <c r="P215" s="16">
        <v>14983.5</v>
      </c>
      <c r="Q215" s="16">
        <v>0</v>
      </c>
      <c r="R215" s="16">
        <v>0</v>
      </c>
      <c r="S215" s="16">
        <v>0</v>
      </c>
      <c r="T215" s="16"/>
      <c r="U215" s="6">
        <f t="shared" si="16"/>
        <v>40056</v>
      </c>
      <c r="V215" s="10">
        <f t="shared" si="16"/>
        <v>0.8</v>
      </c>
      <c r="W215" s="11">
        <f t="shared" si="34"/>
        <v>12.541302987274292</v>
      </c>
      <c r="X215" s="11" t="e">
        <f t="shared" si="34"/>
        <v>#DIV/0!</v>
      </c>
      <c r="Y215" s="11" t="e">
        <f t="shared" si="34"/>
        <v>#DIV/0!</v>
      </c>
      <c r="Z215" s="11" t="e">
        <f t="shared" si="34"/>
        <v>#DIV/0!</v>
      </c>
      <c r="AA215" s="11">
        <f t="shared" si="34"/>
        <v>-1.3087113608992382</v>
      </c>
      <c r="AB215" s="11">
        <f t="shared" si="33"/>
        <v>0.93959731543624514</v>
      </c>
      <c r="AC215" s="11">
        <f t="shared" si="33"/>
        <v>1.2269386230540533</v>
      </c>
      <c r="AD215" s="11" t="e">
        <f t="shared" si="33"/>
        <v>#DIV/0!</v>
      </c>
      <c r="AE215" s="11" t="e">
        <f t="shared" si="33"/>
        <v>#DIV/0!</v>
      </c>
      <c r="AF215" s="11" t="e">
        <f t="shared" si="33"/>
        <v>#DIV/0!</v>
      </c>
      <c r="AG215" s="11">
        <f t="shared" si="33"/>
        <v>2.6893939393939377</v>
      </c>
      <c r="AH215" s="11" t="e">
        <f t="shared" si="33"/>
        <v>#DIV/0!</v>
      </c>
      <c r="AI215" s="11">
        <f t="shared" si="33"/>
        <v>12.15421686746987</v>
      </c>
      <c r="AJ215" s="11">
        <f t="shared" si="33"/>
        <v>6.2395859183890394</v>
      </c>
      <c r="AK215" s="11" t="e">
        <f t="shared" si="20"/>
        <v>#DIV/0!</v>
      </c>
      <c r="AL215" s="11" t="e">
        <f t="shared" si="20"/>
        <v>#DIV/0!</v>
      </c>
      <c r="AM215" s="11" t="e">
        <f t="shared" si="20"/>
        <v>#DIV/0!</v>
      </c>
    </row>
    <row r="216" spans="1:39" x14ac:dyDescent="0.3">
      <c r="A216" s="18">
        <v>40025</v>
      </c>
      <c r="B216" s="16">
        <v>1</v>
      </c>
      <c r="C216" s="16">
        <v>64.607391304347829</v>
      </c>
      <c r="D216" s="16">
        <v>0</v>
      </c>
      <c r="E216" s="16">
        <v>0</v>
      </c>
      <c r="F216" s="16">
        <v>0</v>
      </c>
      <c r="G216" s="16">
        <v>6227.5</v>
      </c>
      <c r="H216" s="16">
        <v>558.75</v>
      </c>
      <c r="I216" s="16">
        <v>558.73043478260865</v>
      </c>
      <c r="J216" s="16">
        <v>0</v>
      </c>
      <c r="K216" s="16">
        <v>0</v>
      </c>
      <c r="L216" s="16">
        <v>0</v>
      </c>
      <c r="M216" s="16">
        <v>3960</v>
      </c>
      <c r="N216" s="16">
        <v>0</v>
      </c>
      <c r="O216" s="16">
        <v>41500</v>
      </c>
      <c r="P216" s="16">
        <v>14103.5</v>
      </c>
      <c r="Q216" s="16">
        <v>0</v>
      </c>
      <c r="R216" s="16">
        <v>0</v>
      </c>
      <c r="S216" s="16">
        <v>0</v>
      </c>
      <c r="T216" s="16"/>
      <c r="U216" s="6">
        <f t="shared" si="16"/>
        <v>40025</v>
      </c>
      <c r="V216" s="10">
        <f t="shared" si="16"/>
        <v>1</v>
      </c>
      <c r="W216" s="11">
        <f t="shared" si="34"/>
        <v>-5.7558094448469177</v>
      </c>
      <c r="X216" s="11" t="e">
        <f t="shared" si="34"/>
        <v>#DIV/0!</v>
      </c>
      <c r="Y216" s="11" t="e">
        <f t="shared" si="34"/>
        <v>#DIV/0!</v>
      </c>
      <c r="Z216" s="11" t="e">
        <f t="shared" si="34"/>
        <v>#DIV/0!</v>
      </c>
      <c r="AA216" s="11">
        <f t="shared" si="34"/>
        <v>4.8047795355099225</v>
      </c>
      <c r="AB216" s="11">
        <f t="shared" si="33"/>
        <v>-1.8014059753954257</v>
      </c>
      <c r="AC216" s="11">
        <f t="shared" si="33"/>
        <v>-1.84248278965255</v>
      </c>
      <c r="AD216" s="11" t="e">
        <f t="shared" si="33"/>
        <v>#DIV/0!</v>
      </c>
      <c r="AE216" s="11" t="e">
        <f t="shared" si="33"/>
        <v>#DIV/0!</v>
      </c>
      <c r="AF216" s="11" t="e">
        <f t="shared" si="33"/>
        <v>#DIV/0!</v>
      </c>
      <c r="AG216" s="11">
        <f t="shared" si="33"/>
        <v>6.1235428112019292</v>
      </c>
      <c r="AH216" s="11" t="e">
        <f t="shared" si="33"/>
        <v>#DIV/0!</v>
      </c>
      <c r="AI216" s="11">
        <f t="shared" si="33"/>
        <v>4.0230605339014858</v>
      </c>
      <c r="AJ216" s="11">
        <f t="shared" si="33"/>
        <v>1.9112652648312718</v>
      </c>
      <c r="AK216" s="11" t="e">
        <f t="shared" si="20"/>
        <v>#DIV/0!</v>
      </c>
      <c r="AL216" s="11" t="e">
        <f t="shared" si="20"/>
        <v>#DIV/0!</v>
      </c>
      <c r="AM216" s="11" t="e">
        <f t="shared" si="20"/>
        <v>#DIV/0!</v>
      </c>
    </row>
    <row r="217" spans="1:39" x14ac:dyDescent="0.3">
      <c r="A217" s="18">
        <v>39994</v>
      </c>
      <c r="B217" s="16">
        <v>0.3</v>
      </c>
      <c r="C217" s="16">
        <v>68.553181818181812</v>
      </c>
      <c r="D217" s="16">
        <v>0</v>
      </c>
      <c r="E217" s="16">
        <v>0</v>
      </c>
      <c r="F217" s="16">
        <v>0</v>
      </c>
      <c r="G217" s="16">
        <v>5942</v>
      </c>
      <c r="H217" s="16">
        <v>569</v>
      </c>
      <c r="I217" s="16">
        <v>569.21818181818185</v>
      </c>
      <c r="J217" s="16">
        <v>0</v>
      </c>
      <c r="K217" s="16">
        <v>0</v>
      </c>
      <c r="L217" s="16">
        <v>0</v>
      </c>
      <c r="M217" s="16">
        <v>3731.5</v>
      </c>
      <c r="N217" s="16">
        <v>0</v>
      </c>
      <c r="O217" s="16">
        <v>39895</v>
      </c>
      <c r="P217" s="16">
        <v>13839</v>
      </c>
      <c r="Q217" s="16">
        <v>0</v>
      </c>
      <c r="R217" s="16">
        <v>0</v>
      </c>
      <c r="S217" s="16">
        <v>0</v>
      </c>
      <c r="T217" s="16"/>
      <c r="U217" s="6">
        <f t="shared" si="16"/>
        <v>39994</v>
      </c>
      <c r="V217" s="10">
        <f t="shared" si="16"/>
        <v>0.3</v>
      </c>
      <c r="W217" s="11">
        <f t="shared" si="34"/>
        <v>19.258948199039921</v>
      </c>
      <c r="X217" s="11" t="e">
        <f t="shared" si="34"/>
        <v>#DIV/0!</v>
      </c>
      <c r="Y217" s="11" t="e">
        <f t="shared" si="34"/>
        <v>#DIV/0!</v>
      </c>
      <c r="Z217" s="11" t="e">
        <f t="shared" si="34"/>
        <v>#DIV/0!</v>
      </c>
      <c r="AA217" s="11">
        <f t="shared" si="34"/>
        <v>7.3144301968575149</v>
      </c>
      <c r="AB217" s="11">
        <f t="shared" si="33"/>
        <v>-2.942430703624737</v>
      </c>
      <c r="AC217" s="11">
        <f t="shared" si="33"/>
        <v>-2.0784135871009966</v>
      </c>
      <c r="AD217" s="11" t="e">
        <f t="shared" si="33"/>
        <v>#DIV/0!</v>
      </c>
      <c r="AE217" s="11" t="e">
        <f t="shared" si="33"/>
        <v>#DIV/0!</v>
      </c>
      <c r="AF217" s="11" t="e">
        <f t="shared" si="33"/>
        <v>#DIV/0!</v>
      </c>
      <c r="AG217" s="11">
        <f t="shared" si="33"/>
        <v>3.681578216171161</v>
      </c>
      <c r="AH217" s="11" t="e">
        <f t="shared" si="33"/>
        <v>#DIV/0!</v>
      </c>
      <c r="AI217" s="11">
        <f t="shared" si="33"/>
        <v>4.6014682747771474</v>
      </c>
      <c r="AJ217" s="11">
        <f t="shared" si="33"/>
        <v>4.1936455353109352</v>
      </c>
      <c r="AK217" s="11" t="e">
        <f t="shared" si="20"/>
        <v>#DIV/0!</v>
      </c>
      <c r="AL217" s="11" t="e">
        <f t="shared" si="20"/>
        <v>#DIV/0!</v>
      </c>
      <c r="AM217" s="11" t="e">
        <f t="shared" si="20"/>
        <v>#DIV/0!</v>
      </c>
    </row>
    <row r="218" spans="1:39" x14ac:dyDescent="0.3">
      <c r="A218" s="18">
        <v>39964</v>
      </c>
      <c r="B218" s="16">
        <v>0.1</v>
      </c>
      <c r="C218" s="16">
        <v>57.48263157894737</v>
      </c>
      <c r="D218" s="16">
        <v>0</v>
      </c>
      <c r="E218" s="16">
        <v>0</v>
      </c>
      <c r="F218" s="16">
        <v>0</v>
      </c>
      <c r="G218" s="16">
        <v>5537</v>
      </c>
      <c r="H218" s="16">
        <v>586.25</v>
      </c>
      <c r="I218" s="16">
        <v>581.29999999999995</v>
      </c>
      <c r="J218" s="16">
        <v>0</v>
      </c>
      <c r="K218" s="16">
        <v>0</v>
      </c>
      <c r="L218" s="16">
        <v>0</v>
      </c>
      <c r="M218" s="16">
        <v>3599</v>
      </c>
      <c r="N218" s="16">
        <v>0</v>
      </c>
      <c r="O218" s="16">
        <v>38140</v>
      </c>
      <c r="P218" s="16">
        <v>13282</v>
      </c>
      <c r="Q218" s="16">
        <v>0</v>
      </c>
      <c r="R218" s="16">
        <v>0</v>
      </c>
      <c r="S218" s="16">
        <v>0</v>
      </c>
      <c r="T218" s="16"/>
      <c r="U218" s="6">
        <f t="shared" si="16"/>
        <v>39964</v>
      </c>
      <c r="V218" s="10">
        <f t="shared" si="16"/>
        <v>0.1</v>
      </c>
      <c r="W218" s="11">
        <f t="shared" si="34"/>
        <v>14.188779457583166</v>
      </c>
      <c r="X218" s="11" t="e">
        <f t="shared" si="34"/>
        <v>#DIV/0!</v>
      </c>
      <c r="Y218" s="11" t="e">
        <f t="shared" si="34"/>
        <v>#DIV/0!</v>
      </c>
      <c r="Z218" s="11" t="e">
        <f t="shared" si="34"/>
        <v>#DIV/0!</v>
      </c>
      <c r="AA218" s="11">
        <f t="shared" si="34"/>
        <v>3.5921421889616454</v>
      </c>
      <c r="AB218" s="11">
        <f t="shared" si="33"/>
        <v>1.4054054054054177</v>
      </c>
      <c r="AC218" s="11">
        <f t="shared" si="33"/>
        <v>1.6285392099443072</v>
      </c>
      <c r="AD218" s="11" t="e">
        <f t="shared" si="33"/>
        <v>#DIV/0!</v>
      </c>
      <c r="AE218" s="11" t="e">
        <f t="shared" si="33"/>
        <v>#DIV/0!</v>
      </c>
      <c r="AF218" s="11" t="e">
        <f t="shared" si="33"/>
        <v>#DIV/0!</v>
      </c>
      <c r="AG218" s="11">
        <f t="shared" si="33"/>
        <v>3.4938892882818067</v>
      </c>
      <c r="AH218" s="11" t="e">
        <f t="shared" si="33"/>
        <v>#DIV/0!</v>
      </c>
      <c r="AI218" s="11">
        <f t="shared" si="33"/>
        <v>-6.8904485810192284</v>
      </c>
      <c r="AJ218" s="11">
        <f t="shared" si="33"/>
        <v>-5.1455097304052799</v>
      </c>
      <c r="AK218" s="11" t="e">
        <f t="shared" si="20"/>
        <v>#DIV/0!</v>
      </c>
      <c r="AL218" s="11" t="e">
        <f t="shared" si="20"/>
        <v>#DIV/0!</v>
      </c>
      <c r="AM218" s="11" t="e">
        <f t="shared" si="20"/>
        <v>#DIV/0!</v>
      </c>
    </row>
    <row r="219" spans="1:39" x14ac:dyDescent="0.3">
      <c r="A219" s="18">
        <v>39933</v>
      </c>
      <c r="B219" s="16">
        <v>0.2</v>
      </c>
      <c r="C219" s="16">
        <v>50.34</v>
      </c>
      <c r="D219" s="16">
        <v>0</v>
      </c>
      <c r="E219" s="16">
        <v>0</v>
      </c>
      <c r="F219" s="16">
        <v>0</v>
      </c>
      <c r="G219" s="16">
        <v>5345</v>
      </c>
      <c r="H219" s="16">
        <v>578.125</v>
      </c>
      <c r="I219" s="16">
        <v>571.98500000000001</v>
      </c>
      <c r="J219" s="16">
        <v>0</v>
      </c>
      <c r="K219" s="16">
        <v>0</v>
      </c>
      <c r="L219" s="16">
        <v>0</v>
      </c>
      <c r="M219" s="16">
        <v>3477.5</v>
      </c>
      <c r="N219" s="16">
        <v>0</v>
      </c>
      <c r="O219" s="16">
        <v>40962.5</v>
      </c>
      <c r="P219" s="16">
        <v>14002.5</v>
      </c>
      <c r="Q219" s="16">
        <v>0</v>
      </c>
      <c r="R219" s="16">
        <v>0</v>
      </c>
      <c r="S219" s="16">
        <v>0</v>
      </c>
      <c r="T219" s="16"/>
      <c r="U219" s="6">
        <f t="shared" si="16"/>
        <v>39933</v>
      </c>
      <c r="V219" s="10">
        <f t="shared" si="16"/>
        <v>0.2</v>
      </c>
      <c r="W219" s="11">
        <f t="shared" si="34"/>
        <v>8.153399935546247</v>
      </c>
      <c r="X219" s="11" t="e">
        <f t="shared" si="34"/>
        <v>#DIV/0!</v>
      </c>
      <c r="Y219" s="11" t="e">
        <f t="shared" si="34"/>
        <v>#DIV/0!</v>
      </c>
      <c r="Z219" s="11" t="e">
        <f t="shared" si="34"/>
        <v>#DIV/0!</v>
      </c>
      <c r="AA219" s="11">
        <f t="shared" si="34"/>
        <v>9.3270607486193597</v>
      </c>
      <c r="AB219" s="11">
        <f t="shared" si="33"/>
        <v>3.8858939802336039</v>
      </c>
      <c r="AC219" s="11">
        <f t="shared" si="33"/>
        <v>3.2304181921311965</v>
      </c>
      <c r="AD219" s="11" t="e">
        <f t="shared" si="33"/>
        <v>#DIV/0!</v>
      </c>
      <c r="AE219" s="11" t="e">
        <f t="shared" si="33"/>
        <v>#DIV/0!</v>
      </c>
      <c r="AF219" s="11" t="e">
        <f t="shared" si="33"/>
        <v>#DIV/0!</v>
      </c>
      <c r="AG219" s="11">
        <f t="shared" si="33"/>
        <v>-2.0560484438811386</v>
      </c>
      <c r="AH219" s="11" t="e">
        <f t="shared" si="33"/>
        <v>#DIV/0!</v>
      </c>
      <c r="AI219" s="11">
        <f t="shared" si="33"/>
        <v>25.829391165448186</v>
      </c>
      <c r="AJ219" s="11">
        <f t="shared" si="33"/>
        <v>7.7529819161215983</v>
      </c>
      <c r="AK219" s="11" t="e">
        <f t="shared" si="20"/>
        <v>#DIV/0!</v>
      </c>
      <c r="AL219" s="11" t="e">
        <f t="shared" si="20"/>
        <v>#DIV/0!</v>
      </c>
      <c r="AM219" s="11" t="e">
        <f t="shared" si="20"/>
        <v>#DIV/0!</v>
      </c>
    </row>
    <row r="220" spans="1:39" x14ac:dyDescent="0.3">
      <c r="A220" s="18">
        <v>39903</v>
      </c>
      <c r="B220" s="16">
        <v>-0.3</v>
      </c>
      <c r="C220" s="16">
        <v>46.545000000000002</v>
      </c>
      <c r="D220" s="16">
        <v>0</v>
      </c>
      <c r="E220" s="16">
        <v>0</v>
      </c>
      <c r="F220" s="16">
        <v>0</v>
      </c>
      <c r="G220" s="16">
        <v>4889</v>
      </c>
      <c r="H220" s="16">
        <v>556.5</v>
      </c>
      <c r="I220" s="16">
        <v>554.08571428571429</v>
      </c>
      <c r="J220" s="16">
        <v>0</v>
      </c>
      <c r="K220" s="16">
        <v>0</v>
      </c>
      <c r="L220" s="16">
        <v>0</v>
      </c>
      <c r="M220" s="16">
        <v>3550.5</v>
      </c>
      <c r="N220" s="16">
        <v>0</v>
      </c>
      <c r="O220" s="16">
        <v>32554</v>
      </c>
      <c r="P220" s="16">
        <v>12995</v>
      </c>
      <c r="Q220" s="16">
        <v>0</v>
      </c>
      <c r="R220" s="16">
        <v>0</v>
      </c>
      <c r="S220" s="16">
        <v>0</v>
      </c>
      <c r="T220" s="16"/>
      <c r="U220" s="6">
        <f t="shared" si="16"/>
        <v>39903</v>
      </c>
      <c r="V220" s="10">
        <f t="shared" si="16"/>
        <v>-0.3</v>
      </c>
      <c r="W220" s="11">
        <f t="shared" si="34"/>
        <v>8.0607341025700663</v>
      </c>
      <c r="X220" s="11" t="e">
        <f t="shared" si="34"/>
        <v>#DIV/0!</v>
      </c>
      <c r="Y220" s="11" t="e">
        <f t="shared" si="34"/>
        <v>#DIV/0!</v>
      </c>
      <c r="Z220" s="11" t="e">
        <f t="shared" si="34"/>
        <v>#DIV/0!</v>
      </c>
      <c r="AA220" s="11">
        <f t="shared" si="34"/>
        <v>-0.7410415186275543</v>
      </c>
      <c r="AB220" s="11">
        <f t="shared" si="33"/>
        <v>-2.4326101249178294</v>
      </c>
      <c r="AC220" s="11">
        <f t="shared" si="33"/>
        <v>-2.9945810754480959</v>
      </c>
      <c r="AD220" s="11" t="e">
        <f t="shared" si="33"/>
        <v>#DIV/0!</v>
      </c>
      <c r="AE220" s="11" t="e">
        <f t="shared" si="33"/>
        <v>#DIV/0!</v>
      </c>
      <c r="AF220" s="11" t="e">
        <f t="shared" si="33"/>
        <v>#DIV/0!</v>
      </c>
      <c r="AG220" s="11">
        <f t="shared" si="33"/>
        <v>-6.5534938807737859</v>
      </c>
      <c r="AH220" s="11" t="e">
        <f t="shared" si="33"/>
        <v>#DIV/0!</v>
      </c>
      <c r="AI220" s="11">
        <f t="shared" si="33"/>
        <v>6.1462714793439659</v>
      </c>
      <c r="AJ220" s="11">
        <f t="shared" si="33"/>
        <v>3.9308993481825212</v>
      </c>
      <c r="AK220" s="11" t="e">
        <f t="shared" si="20"/>
        <v>#DIV/0!</v>
      </c>
      <c r="AL220" s="11" t="e">
        <f t="shared" si="20"/>
        <v>#DIV/0!</v>
      </c>
      <c r="AM220" s="11" t="e">
        <f t="shared" si="20"/>
        <v>#DIV/0!</v>
      </c>
    </row>
    <row r="221" spans="1:39" x14ac:dyDescent="0.3">
      <c r="A221" s="18">
        <v>39872</v>
      </c>
      <c r="B221" s="16">
        <v>-0.7</v>
      </c>
      <c r="C221" s="16">
        <v>43.073</v>
      </c>
      <c r="D221" s="16">
        <v>0</v>
      </c>
      <c r="E221" s="16">
        <v>0</v>
      </c>
      <c r="F221" s="16">
        <v>0</v>
      </c>
      <c r="G221" s="16">
        <v>4925.5</v>
      </c>
      <c r="H221" s="16">
        <v>570.375</v>
      </c>
      <c r="I221" s="16">
        <v>571.19047619047615</v>
      </c>
      <c r="J221" s="16">
        <v>0</v>
      </c>
      <c r="K221" s="16">
        <v>0</v>
      </c>
      <c r="L221" s="16">
        <v>0</v>
      </c>
      <c r="M221" s="16">
        <v>3799.5</v>
      </c>
      <c r="N221" s="16">
        <v>0</v>
      </c>
      <c r="O221" s="16">
        <v>30669</v>
      </c>
      <c r="P221" s="16">
        <v>12503.5</v>
      </c>
      <c r="Q221" s="16">
        <v>0</v>
      </c>
      <c r="R221" s="16">
        <v>0</v>
      </c>
      <c r="S221" s="16">
        <v>0</v>
      </c>
      <c r="T221" s="16"/>
      <c r="U221" s="6">
        <f t="shared" si="16"/>
        <v>39872</v>
      </c>
      <c r="V221" s="10">
        <f t="shared" si="16"/>
        <v>-0.7</v>
      </c>
      <c r="W221" s="11">
        <f t="shared" si="34"/>
        <v>-1.2426917344950112</v>
      </c>
      <c r="X221" s="11" t="e">
        <f t="shared" si="34"/>
        <v>#DIV/0!</v>
      </c>
      <c r="Y221" s="11" t="e">
        <f t="shared" si="34"/>
        <v>#DIV/0!</v>
      </c>
      <c r="Z221" s="11" t="e">
        <f t="shared" si="34"/>
        <v>#DIV/0!</v>
      </c>
      <c r="AA221" s="11">
        <f t="shared" si="34"/>
        <v>-5.3698366954851053</v>
      </c>
      <c r="AB221" s="11">
        <f t="shared" si="33"/>
        <v>-4.4064245810055809</v>
      </c>
      <c r="AC221" s="11">
        <f t="shared" si="33"/>
        <v>-4.5576791482996271</v>
      </c>
      <c r="AD221" s="11" t="e">
        <f t="shared" si="33"/>
        <v>#DIV/0!</v>
      </c>
      <c r="AE221" s="11" t="e">
        <f t="shared" si="33"/>
        <v>#DIV/0!</v>
      </c>
      <c r="AF221" s="11" t="e">
        <f t="shared" si="33"/>
        <v>#DIV/0!</v>
      </c>
      <c r="AG221" s="11">
        <f t="shared" si="33"/>
        <v>-0.64069037656904015</v>
      </c>
      <c r="AH221" s="11" t="e">
        <f t="shared" si="33"/>
        <v>#DIV/0!</v>
      </c>
      <c r="AI221" s="11">
        <f t="shared" si="33"/>
        <v>0.38131085835854606</v>
      </c>
      <c r="AJ221" s="11">
        <f t="shared" si="33"/>
        <v>-0.35463818935288316</v>
      </c>
      <c r="AK221" s="11" t="e">
        <f t="shared" si="20"/>
        <v>#DIV/0!</v>
      </c>
      <c r="AL221" s="11" t="e">
        <f t="shared" si="20"/>
        <v>#DIV/0!</v>
      </c>
      <c r="AM221" s="11" t="e">
        <f t="shared" si="20"/>
        <v>#DIV/0!</v>
      </c>
    </row>
    <row r="222" spans="1:39" x14ac:dyDescent="0.3">
      <c r="A222" s="18">
        <v>39844</v>
      </c>
      <c r="B222" s="16">
        <v>-1.4</v>
      </c>
      <c r="C222" s="16">
        <v>43.615000000000002</v>
      </c>
      <c r="D222" s="16">
        <v>0</v>
      </c>
      <c r="E222" s="16">
        <v>0</v>
      </c>
      <c r="F222" s="16">
        <v>0</v>
      </c>
      <c r="G222" s="16">
        <v>5205</v>
      </c>
      <c r="H222" s="16">
        <v>596.66666666666663</v>
      </c>
      <c r="I222" s="16">
        <v>598.4666666666667</v>
      </c>
      <c r="J222" s="16">
        <v>0</v>
      </c>
      <c r="K222" s="16">
        <v>0</v>
      </c>
      <c r="L222" s="16">
        <v>0</v>
      </c>
      <c r="M222" s="16">
        <v>3824</v>
      </c>
      <c r="N222" s="16">
        <v>0</v>
      </c>
      <c r="O222" s="16">
        <v>30552.5</v>
      </c>
      <c r="P222" s="16">
        <v>12548</v>
      </c>
      <c r="Q222" s="16">
        <v>0</v>
      </c>
      <c r="R222" s="16">
        <v>0</v>
      </c>
      <c r="S222" s="16">
        <v>0</v>
      </c>
      <c r="T222" s="16"/>
      <c r="U222" s="6">
        <f t="shared" ref="U222:V275" si="35">A222</f>
        <v>39844</v>
      </c>
      <c r="V222" s="10">
        <f t="shared" si="35"/>
        <v>-1.4</v>
      </c>
      <c r="W222" s="11">
        <f t="shared" si="34"/>
        <v>8.0904220166163157</v>
      </c>
      <c r="X222" s="11" t="e">
        <f t="shared" si="34"/>
        <v>#DIV/0!</v>
      </c>
      <c r="Y222" s="11" t="e">
        <f t="shared" si="34"/>
        <v>#DIV/0!</v>
      </c>
      <c r="Z222" s="11" t="e">
        <f t="shared" si="34"/>
        <v>#DIV/0!</v>
      </c>
      <c r="AA222" s="11" t="e">
        <f t="shared" si="34"/>
        <v>#DIV/0!</v>
      </c>
      <c r="AB222" s="11">
        <f t="shared" si="33"/>
        <v>7.3865766779152437</v>
      </c>
      <c r="AC222" s="11">
        <f t="shared" si="33"/>
        <v>3.1246410109132796</v>
      </c>
      <c r="AD222" s="11" t="e">
        <f t="shared" si="33"/>
        <v>#DIV/0!</v>
      </c>
      <c r="AE222" s="11" t="e">
        <f t="shared" si="33"/>
        <v>#DIV/0!</v>
      </c>
      <c r="AF222" s="11" t="e">
        <f t="shared" si="33"/>
        <v>#DIV/0!</v>
      </c>
      <c r="AG222" s="11">
        <f t="shared" si="33"/>
        <v>2.7128659683051382</v>
      </c>
      <c r="AH222" s="11" t="e">
        <f t="shared" si="33"/>
        <v>#DIV/0!</v>
      </c>
      <c r="AI222" s="11">
        <f t="shared" si="33"/>
        <v>3.2650026194379222</v>
      </c>
      <c r="AJ222" s="11">
        <f t="shared" si="33"/>
        <v>7.2478632478632363</v>
      </c>
      <c r="AK222" s="11" t="e">
        <f t="shared" si="20"/>
        <v>#DIV/0!</v>
      </c>
      <c r="AL222" s="11" t="e">
        <f t="shared" si="20"/>
        <v>#DIV/0!</v>
      </c>
      <c r="AM222" s="11" t="e">
        <f t="shared" si="20"/>
        <v>#DIV/0!</v>
      </c>
    </row>
    <row r="223" spans="1:39" x14ac:dyDescent="0.3">
      <c r="A223" s="18">
        <v>39813</v>
      </c>
      <c r="B223" s="16">
        <v>-2.2999999999999998</v>
      </c>
      <c r="C223" s="16">
        <v>40.350476190476193</v>
      </c>
      <c r="D223" s="16">
        <v>0</v>
      </c>
      <c r="E223" s="16">
        <v>0</v>
      </c>
      <c r="F223" s="16">
        <v>0</v>
      </c>
      <c r="G223" s="16">
        <v>0</v>
      </c>
      <c r="H223" s="16">
        <v>555.625</v>
      </c>
      <c r="I223" s="16">
        <v>580.33333333333337</v>
      </c>
      <c r="J223" s="16">
        <v>0</v>
      </c>
      <c r="K223" s="16">
        <v>0</v>
      </c>
      <c r="L223" s="16">
        <v>0</v>
      </c>
      <c r="M223" s="16">
        <v>3723</v>
      </c>
      <c r="N223" s="16">
        <v>0</v>
      </c>
      <c r="O223" s="16">
        <v>29586.5</v>
      </c>
      <c r="P223" s="16">
        <v>11700</v>
      </c>
      <c r="Q223" s="16">
        <v>0</v>
      </c>
      <c r="R223" s="16">
        <v>0</v>
      </c>
      <c r="S223" s="16">
        <v>0</v>
      </c>
      <c r="T223" s="16"/>
      <c r="U223" s="6">
        <f t="shared" si="35"/>
        <v>39813</v>
      </c>
      <c r="V223" s="10">
        <f t="shared" si="35"/>
        <v>-2.2999999999999998</v>
      </c>
      <c r="W223" s="11">
        <f t="shared" si="34"/>
        <v>-23.516355762313637</v>
      </c>
      <c r="X223" s="11" t="e">
        <f t="shared" si="34"/>
        <v>#DIV/0!</v>
      </c>
      <c r="Y223" s="11" t="e">
        <f t="shared" si="34"/>
        <v>#DIV/0!</v>
      </c>
      <c r="Z223" s="11" t="e">
        <f t="shared" si="34"/>
        <v>#DIV/0!</v>
      </c>
      <c r="AA223" s="11" t="e">
        <f t="shared" si="34"/>
        <v>#DIV/0!</v>
      </c>
      <c r="AB223" s="11">
        <f t="shared" si="33"/>
        <v>-16.697901049475263</v>
      </c>
      <c r="AC223" s="11" t="e">
        <f t="shared" si="33"/>
        <v>#DIV/0!</v>
      </c>
      <c r="AD223" s="11" t="e">
        <f t="shared" si="33"/>
        <v>#DIV/0!</v>
      </c>
      <c r="AE223" s="11" t="e">
        <f t="shared" si="33"/>
        <v>#DIV/0!</v>
      </c>
      <c r="AF223" s="11" t="e">
        <f t="shared" si="33"/>
        <v>#DIV/0!</v>
      </c>
      <c r="AG223" s="11">
        <f t="shared" si="33"/>
        <v>0.43161586188291778</v>
      </c>
      <c r="AH223" s="11" t="e">
        <f t="shared" si="33"/>
        <v>#DIV/0!</v>
      </c>
      <c r="AI223" s="11">
        <f t="shared" si="33"/>
        <v>-14.078903425343768</v>
      </c>
      <c r="AJ223" s="11">
        <f t="shared" si="33"/>
        <v>-14.673278879813296</v>
      </c>
      <c r="AK223" s="11" t="e">
        <f t="shared" si="20"/>
        <v>#DIV/0!</v>
      </c>
      <c r="AL223" s="11" t="e">
        <f t="shared" si="20"/>
        <v>#DIV/0!</v>
      </c>
      <c r="AM223" s="11" t="e">
        <f t="shared" si="20"/>
        <v>#DIV/0!</v>
      </c>
    </row>
    <row r="224" spans="1:39" x14ac:dyDescent="0.3">
      <c r="A224" s="18">
        <v>39782</v>
      </c>
      <c r="B224" s="16">
        <v>-3.4</v>
      </c>
      <c r="C224" s="16">
        <v>52.756999999999998</v>
      </c>
      <c r="D224" s="16">
        <v>0</v>
      </c>
      <c r="E224" s="16">
        <v>0</v>
      </c>
      <c r="F224" s="16">
        <v>0</v>
      </c>
      <c r="G224" s="16">
        <v>0</v>
      </c>
      <c r="H224" s="16">
        <v>667</v>
      </c>
      <c r="I224" s="16">
        <v>0</v>
      </c>
      <c r="J224" s="16">
        <v>0</v>
      </c>
      <c r="K224" s="16">
        <v>0</v>
      </c>
      <c r="L224" s="16">
        <v>0</v>
      </c>
      <c r="M224" s="16">
        <v>3707</v>
      </c>
      <c r="N224" s="16">
        <v>0</v>
      </c>
      <c r="O224" s="16">
        <v>34434.5</v>
      </c>
      <c r="P224" s="16">
        <v>13712</v>
      </c>
      <c r="Q224" s="16">
        <v>0</v>
      </c>
      <c r="R224" s="16">
        <v>0</v>
      </c>
      <c r="S224" s="16">
        <v>0</v>
      </c>
      <c r="T224" s="16"/>
      <c r="U224" s="6">
        <f t="shared" si="35"/>
        <v>39782</v>
      </c>
      <c r="V224" s="10">
        <f t="shared" si="35"/>
        <v>-3.4</v>
      </c>
      <c r="W224" s="11">
        <f t="shared" si="34"/>
        <v>-26.586299944338236</v>
      </c>
      <c r="X224" s="11" t="e">
        <f t="shared" si="34"/>
        <v>#DIV/0!</v>
      </c>
      <c r="Y224" s="11" t="e">
        <f t="shared" si="34"/>
        <v>#DIV/0!</v>
      </c>
      <c r="Z224" s="11" t="e">
        <f t="shared" si="34"/>
        <v>#DIV/0!</v>
      </c>
      <c r="AA224" s="11" t="e">
        <f t="shared" si="34"/>
        <v>#DIV/0!</v>
      </c>
      <c r="AB224" s="11">
        <f t="shared" si="33"/>
        <v>-22.516940948693133</v>
      </c>
      <c r="AC224" s="11" t="e">
        <f t="shared" si="33"/>
        <v>#DIV/0!</v>
      </c>
      <c r="AD224" s="11" t="e">
        <f t="shared" si="33"/>
        <v>#DIV/0!</v>
      </c>
      <c r="AE224" s="11" t="e">
        <f t="shared" si="33"/>
        <v>#DIV/0!</v>
      </c>
      <c r="AF224" s="11" t="e">
        <f t="shared" si="33"/>
        <v>#DIV/0!</v>
      </c>
      <c r="AG224" s="11">
        <f t="shared" si="33"/>
        <v>-6.5776209677419359</v>
      </c>
      <c r="AH224" s="11" t="e">
        <f t="shared" si="33"/>
        <v>#DIV/0!</v>
      </c>
      <c r="AI224" s="11">
        <f t="shared" si="33"/>
        <v>-21.650739476678041</v>
      </c>
      <c r="AJ224" s="11">
        <f t="shared" si="33"/>
        <v>-12.170125544452986</v>
      </c>
      <c r="AK224" s="11" t="e">
        <f t="shared" si="20"/>
        <v>#DIV/0!</v>
      </c>
      <c r="AL224" s="11" t="e">
        <f t="shared" si="20"/>
        <v>#DIV/0!</v>
      </c>
      <c r="AM224" s="11" t="e">
        <f t="shared" si="20"/>
        <v>#DIV/0!</v>
      </c>
    </row>
    <row r="225" spans="1:39" x14ac:dyDescent="0.3">
      <c r="A225" s="18">
        <v>39752</v>
      </c>
      <c r="B225" s="16">
        <v>-1.6</v>
      </c>
      <c r="C225" s="16">
        <v>71.86260869565217</v>
      </c>
      <c r="D225" s="16">
        <v>0</v>
      </c>
      <c r="E225" s="16">
        <v>0</v>
      </c>
      <c r="F225" s="16">
        <v>0</v>
      </c>
      <c r="G225" s="16">
        <v>0</v>
      </c>
      <c r="H225" s="16">
        <v>860.83333333333337</v>
      </c>
      <c r="I225" s="16">
        <v>0</v>
      </c>
      <c r="J225" s="16">
        <v>0</v>
      </c>
      <c r="K225" s="16">
        <v>0</v>
      </c>
      <c r="L225" s="16">
        <v>0</v>
      </c>
      <c r="M225" s="16">
        <v>3968</v>
      </c>
      <c r="N225" s="16">
        <v>0</v>
      </c>
      <c r="O225" s="16">
        <v>43950</v>
      </c>
      <c r="P225" s="16">
        <v>15612</v>
      </c>
      <c r="Q225" s="16">
        <v>0</v>
      </c>
      <c r="R225" s="16">
        <v>0</v>
      </c>
      <c r="S225" s="16">
        <v>0</v>
      </c>
      <c r="T225" s="16"/>
      <c r="U225" s="6">
        <f t="shared" si="35"/>
        <v>39752</v>
      </c>
      <c r="V225" s="10">
        <f t="shared" si="35"/>
        <v>-1.6</v>
      </c>
      <c r="W225" s="11">
        <f t="shared" si="34"/>
        <v>-26.770326443916773</v>
      </c>
      <c r="X225" s="11" t="e">
        <f t="shared" si="34"/>
        <v>#DIV/0!</v>
      </c>
      <c r="Y225" s="11" t="e">
        <f t="shared" si="34"/>
        <v>#DIV/0!</v>
      </c>
      <c r="Z225" s="11" t="e">
        <f t="shared" si="34"/>
        <v>#DIV/0!</v>
      </c>
      <c r="AA225" s="11" t="e">
        <f t="shared" si="34"/>
        <v>#DIV/0!</v>
      </c>
      <c r="AB225" s="11">
        <f t="shared" si="33"/>
        <v>-9.3263111696291361</v>
      </c>
      <c r="AC225" s="11" t="e">
        <f t="shared" si="33"/>
        <v>#DIV/0!</v>
      </c>
      <c r="AD225" s="11" t="e">
        <f t="shared" si="33"/>
        <v>#DIV/0!</v>
      </c>
      <c r="AE225" s="11" t="e">
        <f t="shared" si="33"/>
        <v>#DIV/0!</v>
      </c>
      <c r="AF225" s="11" t="e">
        <f t="shared" si="33"/>
        <v>#DIV/0!</v>
      </c>
      <c r="AG225" s="11">
        <f t="shared" si="33"/>
        <v>-19.854574833366996</v>
      </c>
      <c r="AH225" s="11" t="e">
        <f t="shared" si="33"/>
        <v>#DIV/0!</v>
      </c>
      <c r="AI225" s="11">
        <f t="shared" si="33"/>
        <v>-26.035627434976149</v>
      </c>
      <c r="AJ225" s="11">
        <f t="shared" si="33"/>
        <v>-10.512438381290849</v>
      </c>
      <c r="AK225" s="11" t="e">
        <f t="shared" si="20"/>
        <v>#DIV/0!</v>
      </c>
      <c r="AL225" s="11" t="e">
        <f t="shared" si="20"/>
        <v>#DIV/0!</v>
      </c>
      <c r="AM225" s="11" t="e">
        <f t="shared" si="20"/>
        <v>#DIV/0!</v>
      </c>
    </row>
    <row r="226" spans="1:39" x14ac:dyDescent="0.3">
      <c r="A226" s="18">
        <v>39721</v>
      </c>
      <c r="B226" s="16">
        <v>-0.8</v>
      </c>
      <c r="C226" s="16">
        <v>98.133181818181825</v>
      </c>
      <c r="D226" s="16">
        <v>0</v>
      </c>
      <c r="E226" s="16">
        <v>0</v>
      </c>
      <c r="F226" s="16">
        <v>0</v>
      </c>
      <c r="G226" s="16">
        <v>0</v>
      </c>
      <c r="H226" s="16">
        <v>949.375</v>
      </c>
      <c r="I226" s="16">
        <v>0</v>
      </c>
      <c r="J226" s="16">
        <v>0</v>
      </c>
      <c r="K226" s="16">
        <v>0</v>
      </c>
      <c r="L226" s="16">
        <v>0</v>
      </c>
      <c r="M226" s="16">
        <v>4951</v>
      </c>
      <c r="N226" s="16">
        <v>0</v>
      </c>
      <c r="O226" s="16">
        <v>59420.5</v>
      </c>
      <c r="P226" s="16">
        <v>17446</v>
      </c>
      <c r="Q226" s="16">
        <v>0</v>
      </c>
      <c r="R226" s="16">
        <v>0</v>
      </c>
      <c r="S226" s="16">
        <v>0</v>
      </c>
      <c r="T226" s="16"/>
      <c r="U226" s="6">
        <f t="shared" si="35"/>
        <v>39721</v>
      </c>
      <c r="V226" s="10">
        <f t="shared" si="35"/>
        <v>-0.8</v>
      </c>
      <c r="W226" s="11">
        <f t="shared" si="34"/>
        <v>-13.181354766362006</v>
      </c>
      <c r="X226" s="11" t="e">
        <f t="shared" si="34"/>
        <v>#DIV/0!</v>
      </c>
      <c r="Y226" s="11" t="e">
        <f t="shared" si="34"/>
        <v>#DIV/0!</v>
      </c>
      <c r="Z226" s="11" t="e">
        <f t="shared" si="34"/>
        <v>#DIV/0!</v>
      </c>
      <c r="AA226" s="11" t="e">
        <f t="shared" si="34"/>
        <v>#DIV/0!</v>
      </c>
      <c r="AB226" s="11">
        <f t="shared" si="33"/>
        <v>-6.1186650185414067</v>
      </c>
      <c r="AC226" s="11" t="e">
        <f t="shared" si="33"/>
        <v>#DIV/0!</v>
      </c>
      <c r="AD226" s="11" t="e">
        <f t="shared" si="33"/>
        <v>#DIV/0!</v>
      </c>
      <c r="AE226" s="11" t="e">
        <f t="shared" si="33"/>
        <v>#DIV/0!</v>
      </c>
      <c r="AF226" s="11" t="e">
        <f t="shared" si="33"/>
        <v>#DIV/0!</v>
      </c>
      <c r="AG226" s="11">
        <f t="shared" si="33"/>
        <v>-6.6377522157269482</v>
      </c>
      <c r="AH226" s="11" t="e">
        <f t="shared" si="33"/>
        <v>#DIV/0!</v>
      </c>
      <c r="AI226" s="11">
        <f t="shared" si="33"/>
        <v>-2.9718895175578268</v>
      </c>
      <c r="AJ226" s="11">
        <f t="shared" si="33"/>
        <v>-9.2748121376010886</v>
      </c>
      <c r="AK226" s="11" t="e">
        <f t="shared" si="20"/>
        <v>#DIV/0!</v>
      </c>
      <c r="AL226" s="11" t="e">
        <f t="shared" si="20"/>
        <v>#DIV/0!</v>
      </c>
      <c r="AM226" s="11" t="e">
        <f t="shared" si="20"/>
        <v>#DIV/0!</v>
      </c>
    </row>
    <row r="227" spans="1:39" x14ac:dyDescent="0.3">
      <c r="A227" s="18">
        <v>39691</v>
      </c>
      <c r="B227" s="16">
        <v>0.7</v>
      </c>
      <c r="C227" s="16">
        <v>113.03238095238095</v>
      </c>
      <c r="D227" s="16">
        <v>0</v>
      </c>
      <c r="E227" s="16">
        <v>0</v>
      </c>
      <c r="F227" s="16">
        <v>0</v>
      </c>
      <c r="G227" s="16">
        <v>0</v>
      </c>
      <c r="H227" s="16">
        <v>1011.25</v>
      </c>
      <c r="I227" s="16">
        <v>0</v>
      </c>
      <c r="J227" s="16">
        <v>0</v>
      </c>
      <c r="K227" s="16">
        <v>0</v>
      </c>
      <c r="L227" s="16">
        <v>0</v>
      </c>
      <c r="M227" s="16">
        <v>5303</v>
      </c>
      <c r="N227" s="16">
        <v>0</v>
      </c>
      <c r="O227" s="16">
        <v>61240.5</v>
      </c>
      <c r="P227" s="16">
        <v>19229.5</v>
      </c>
      <c r="Q227" s="16">
        <v>0</v>
      </c>
      <c r="R227" s="16">
        <v>0</v>
      </c>
      <c r="S227" s="16">
        <v>0</v>
      </c>
      <c r="T227" s="16"/>
      <c r="U227" s="6">
        <f t="shared" si="35"/>
        <v>39691</v>
      </c>
      <c r="V227" s="10">
        <f t="shared" si="35"/>
        <v>0.7</v>
      </c>
      <c r="W227" s="11">
        <f t="shared" si="34"/>
        <v>-15.131436381346603</v>
      </c>
      <c r="X227" s="11" t="e">
        <f t="shared" si="34"/>
        <v>#DIV/0!</v>
      </c>
      <c r="Y227" s="11" t="e">
        <f t="shared" si="34"/>
        <v>#DIV/0!</v>
      </c>
      <c r="Z227" s="11" t="e">
        <f t="shared" si="34"/>
        <v>#DIV/0!</v>
      </c>
      <c r="AA227" s="11" t="e">
        <f t="shared" si="34"/>
        <v>#DIV/0!</v>
      </c>
      <c r="AB227" s="11">
        <f t="shared" si="33"/>
        <v>0.80996884735202457</v>
      </c>
      <c r="AC227" s="11" t="e">
        <f t="shared" si="33"/>
        <v>#DIV/0!</v>
      </c>
      <c r="AD227" s="11" t="e">
        <f t="shared" si="33"/>
        <v>#DIV/0!</v>
      </c>
      <c r="AE227" s="11" t="e">
        <f t="shared" si="33"/>
        <v>#DIV/0!</v>
      </c>
      <c r="AF227" s="11" t="e">
        <f t="shared" si="33"/>
        <v>#DIV/0!</v>
      </c>
      <c r="AG227" s="11">
        <f t="shared" si="33"/>
        <v>-4.1828530129189687</v>
      </c>
      <c r="AH227" s="11" t="e">
        <f t="shared" si="33"/>
        <v>#DIV/0!</v>
      </c>
      <c r="AI227" s="11">
        <f t="shared" si="33"/>
        <v>-2.9353726671157432</v>
      </c>
      <c r="AJ227" s="11">
        <f t="shared" si="33"/>
        <v>-2.7167176789011762</v>
      </c>
      <c r="AK227" s="11" t="e">
        <f t="shared" si="20"/>
        <v>#DIV/0!</v>
      </c>
      <c r="AL227" s="11" t="e">
        <f t="shared" si="20"/>
        <v>#DIV/0!</v>
      </c>
      <c r="AM227" s="11" t="e">
        <f t="shared" si="20"/>
        <v>#DIV/0!</v>
      </c>
    </row>
    <row r="228" spans="1:39" x14ac:dyDescent="0.3">
      <c r="A228" s="18">
        <v>39660</v>
      </c>
      <c r="B228" s="16">
        <v>1.3</v>
      </c>
      <c r="C228" s="16">
        <v>133.18521739130435</v>
      </c>
      <c r="D228" s="16">
        <v>0</v>
      </c>
      <c r="E228" s="16">
        <v>0</v>
      </c>
      <c r="F228" s="16">
        <v>0</v>
      </c>
      <c r="G228" s="16">
        <v>0</v>
      </c>
      <c r="H228" s="16">
        <v>1003.125</v>
      </c>
      <c r="I228" s="16">
        <v>0</v>
      </c>
      <c r="J228" s="16">
        <v>0</v>
      </c>
      <c r="K228" s="16">
        <v>0</v>
      </c>
      <c r="L228" s="16">
        <v>0</v>
      </c>
      <c r="M228" s="16">
        <v>5534.5</v>
      </c>
      <c r="N228" s="16">
        <v>0</v>
      </c>
      <c r="O228" s="16">
        <v>63092.5</v>
      </c>
      <c r="P228" s="16">
        <v>19766.5</v>
      </c>
      <c r="Q228" s="16">
        <v>0</v>
      </c>
      <c r="R228" s="16">
        <v>0</v>
      </c>
      <c r="S228" s="16">
        <v>0</v>
      </c>
      <c r="T228" s="16"/>
      <c r="U228" s="6">
        <f t="shared" si="35"/>
        <v>39660</v>
      </c>
      <c r="V228" s="10">
        <f t="shared" si="35"/>
        <v>1.3</v>
      </c>
      <c r="W228" s="11">
        <f t="shared" si="34"/>
        <v>0.56810693711429394</v>
      </c>
      <c r="X228" s="11" t="e">
        <f t="shared" si="34"/>
        <v>#DIV/0!</v>
      </c>
      <c r="Y228" s="11" t="e">
        <f t="shared" si="34"/>
        <v>#DIV/0!</v>
      </c>
      <c r="Z228" s="11" t="e">
        <f t="shared" si="34"/>
        <v>#DIV/0!</v>
      </c>
      <c r="AA228" s="11" t="e">
        <f t="shared" si="34"/>
        <v>#DIV/0!</v>
      </c>
      <c r="AB228" s="11">
        <f t="shared" si="33"/>
        <v>16.400745959386654</v>
      </c>
      <c r="AC228" s="11" t="e">
        <f t="shared" si="33"/>
        <v>#DIV/0!</v>
      </c>
      <c r="AD228" s="11" t="e">
        <f t="shared" si="33"/>
        <v>#DIV/0!</v>
      </c>
      <c r="AE228" s="11" t="e">
        <f t="shared" si="33"/>
        <v>#DIV/0!</v>
      </c>
      <c r="AF228" s="11" t="e">
        <f t="shared" si="33"/>
        <v>#DIV/0!</v>
      </c>
      <c r="AG228" s="11">
        <f t="shared" si="33"/>
        <v>-0.38696904247660768</v>
      </c>
      <c r="AH228" s="11" t="e">
        <f t="shared" si="33"/>
        <v>#DIV/0!</v>
      </c>
      <c r="AI228" s="11">
        <f t="shared" si="33"/>
        <v>4.3605803536038934E-2</v>
      </c>
      <c r="AJ228" s="11">
        <f t="shared" si="33"/>
        <v>1.434289526350895</v>
      </c>
      <c r="AK228" s="11" t="e">
        <f t="shared" si="20"/>
        <v>#DIV/0!</v>
      </c>
      <c r="AL228" s="11" t="e">
        <f t="shared" si="20"/>
        <v>#DIV/0!</v>
      </c>
      <c r="AM228" s="11" t="e">
        <f t="shared" si="20"/>
        <v>#DIV/0!</v>
      </c>
    </row>
    <row r="229" spans="1:39" x14ac:dyDescent="0.3">
      <c r="A229" s="18">
        <v>39629</v>
      </c>
      <c r="B229" s="16">
        <v>1</v>
      </c>
      <c r="C229" s="16">
        <v>132.43285714285713</v>
      </c>
      <c r="D229" s="16">
        <v>0</v>
      </c>
      <c r="E229" s="16">
        <v>0</v>
      </c>
      <c r="F229" s="16">
        <v>0</v>
      </c>
      <c r="G229" s="16">
        <v>0</v>
      </c>
      <c r="H229" s="16">
        <v>861.78571428571433</v>
      </c>
      <c r="I229" s="16">
        <v>0</v>
      </c>
      <c r="J229" s="16">
        <v>0</v>
      </c>
      <c r="K229" s="16">
        <v>0</v>
      </c>
      <c r="L229" s="16">
        <v>0</v>
      </c>
      <c r="M229" s="16">
        <v>5556</v>
      </c>
      <c r="N229" s="16">
        <v>0</v>
      </c>
      <c r="O229" s="16">
        <v>63065</v>
      </c>
      <c r="P229" s="16">
        <v>19487</v>
      </c>
      <c r="Q229" s="16">
        <v>0</v>
      </c>
      <c r="R229" s="16">
        <v>0</v>
      </c>
      <c r="S229" s="16">
        <v>0</v>
      </c>
      <c r="T229" s="16"/>
      <c r="U229" s="6">
        <f t="shared" si="35"/>
        <v>39629</v>
      </c>
      <c r="V229" s="10">
        <f t="shared" si="35"/>
        <v>1</v>
      </c>
      <c r="W229" s="11">
        <f t="shared" si="34"/>
        <v>7.9066934128994859</v>
      </c>
      <c r="X229" s="11" t="e">
        <f t="shared" si="34"/>
        <v>#DIV/0!</v>
      </c>
      <c r="Y229" s="11" t="e">
        <f t="shared" si="34"/>
        <v>#DIV/0!</v>
      </c>
      <c r="Z229" s="11" t="e">
        <f t="shared" si="34"/>
        <v>#DIV/0!</v>
      </c>
      <c r="AA229" s="11" t="e">
        <f t="shared" si="34"/>
        <v>#DIV/0!</v>
      </c>
      <c r="AB229" s="11">
        <f t="shared" si="33"/>
        <v>25.636186137325097</v>
      </c>
      <c r="AC229" s="11" t="e">
        <f t="shared" si="33"/>
        <v>#DIV/0!</v>
      </c>
      <c r="AD229" s="11" t="e">
        <f t="shared" si="33"/>
        <v>#DIV/0!</v>
      </c>
      <c r="AE229" s="11" t="e">
        <f t="shared" si="33"/>
        <v>#DIV/0!</v>
      </c>
      <c r="AF229" s="11" t="e">
        <f t="shared" si="33"/>
        <v>#DIV/0!</v>
      </c>
      <c r="AG229" s="11">
        <f t="shared" si="33"/>
        <v>0.79825834542815244</v>
      </c>
      <c r="AH229" s="11" t="e">
        <f t="shared" si="33"/>
        <v>#DIV/0!</v>
      </c>
      <c r="AI229" s="11">
        <f t="shared" si="33"/>
        <v>-1.6836854002650199</v>
      </c>
      <c r="AJ229" s="11">
        <f t="shared" si="33"/>
        <v>-1.0937698261641913</v>
      </c>
      <c r="AK229" s="11" t="e">
        <f t="shared" si="20"/>
        <v>#DIV/0!</v>
      </c>
      <c r="AL229" s="11" t="e">
        <f t="shared" si="20"/>
        <v>#DIV/0!</v>
      </c>
      <c r="AM229" s="11" t="e">
        <f t="shared" si="20"/>
        <v>#DIV/0!</v>
      </c>
    </row>
    <row r="230" spans="1:39" x14ac:dyDescent="0.3">
      <c r="A230" s="18">
        <v>39599</v>
      </c>
      <c r="B230" s="16">
        <v>0.8</v>
      </c>
      <c r="C230" s="16">
        <v>122.72904761904762</v>
      </c>
      <c r="D230" s="16">
        <v>0</v>
      </c>
      <c r="E230" s="16">
        <v>0</v>
      </c>
      <c r="F230" s="16">
        <v>0</v>
      </c>
      <c r="G230" s="16">
        <v>0</v>
      </c>
      <c r="H230" s="16">
        <v>685.9375</v>
      </c>
      <c r="I230" s="16">
        <v>0</v>
      </c>
      <c r="J230" s="16">
        <v>0</v>
      </c>
      <c r="K230" s="16">
        <v>0</v>
      </c>
      <c r="L230" s="16">
        <v>0</v>
      </c>
      <c r="M230" s="16">
        <v>5512</v>
      </c>
      <c r="N230" s="16">
        <v>0</v>
      </c>
      <c r="O230" s="16">
        <v>64145</v>
      </c>
      <c r="P230" s="16">
        <v>19702.5</v>
      </c>
      <c r="Q230" s="16">
        <v>0</v>
      </c>
      <c r="R230" s="16">
        <v>0</v>
      </c>
      <c r="S230" s="16">
        <v>0</v>
      </c>
      <c r="T230" s="16"/>
      <c r="U230" s="6">
        <f t="shared" si="35"/>
        <v>39599</v>
      </c>
      <c r="V230" s="10">
        <f t="shared" si="35"/>
        <v>0.8</v>
      </c>
      <c r="W230" s="11">
        <f t="shared" si="34"/>
        <v>12.622696382738425</v>
      </c>
      <c r="X230" s="11" t="e">
        <f t="shared" si="34"/>
        <v>#DIV/0!</v>
      </c>
      <c r="Y230" s="11" t="e">
        <f t="shared" si="34"/>
        <v>#DIV/0!</v>
      </c>
      <c r="Z230" s="11" t="e">
        <f t="shared" si="34"/>
        <v>#DIV/0!</v>
      </c>
      <c r="AA230" s="11" t="e">
        <f t="shared" si="34"/>
        <v>#DIV/0!</v>
      </c>
      <c r="AB230" s="11">
        <f t="shared" si="33"/>
        <v>12.142370572207085</v>
      </c>
      <c r="AC230" s="11" t="e">
        <f t="shared" si="33"/>
        <v>#DIV/0!</v>
      </c>
      <c r="AD230" s="11" t="e">
        <f t="shared" si="33"/>
        <v>#DIV/0!</v>
      </c>
      <c r="AE230" s="11" t="e">
        <f t="shared" si="33"/>
        <v>#DIV/0!</v>
      </c>
      <c r="AF230" s="11" t="e">
        <f t="shared" si="33"/>
        <v>#DIV/0!</v>
      </c>
      <c r="AG230" s="11">
        <f t="shared" si="33"/>
        <v>7.8774831196790132</v>
      </c>
      <c r="AH230" s="11" t="e">
        <f t="shared" si="33"/>
        <v>#DIV/0!</v>
      </c>
      <c r="AI230" s="11">
        <f t="shared" si="33"/>
        <v>-2.1262311465779646</v>
      </c>
      <c r="AJ230" s="11">
        <f t="shared" si="33"/>
        <v>-0.34898717851451977</v>
      </c>
      <c r="AK230" s="11" t="e">
        <f t="shared" si="20"/>
        <v>#DIV/0!</v>
      </c>
      <c r="AL230" s="11" t="e">
        <f t="shared" si="20"/>
        <v>#DIV/0!</v>
      </c>
      <c r="AM230" s="11" t="e">
        <f t="shared" si="20"/>
        <v>#DIV/0!</v>
      </c>
    </row>
    <row r="231" spans="1:39" x14ac:dyDescent="0.3">
      <c r="A231" s="18">
        <v>39568</v>
      </c>
      <c r="B231" s="16">
        <v>0.8</v>
      </c>
      <c r="C231" s="16">
        <v>108.97363636363636</v>
      </c>
      <c r="D231" s="16">
        <v>0</v>
      </c>
      <c r="E231" s="16">
        <v>0</v>
      </c>
      <c r="F231" s="16">
        <v>0</v>
      </c>
      <c r="G231" s="16">
        <v>0</v>
      </c>
      <c r="H231" s="16">
        <v>611.66666666666663</v>
      </c>
      <c r="I231" s="16">
        <v>0</v>
      </c>
      <c r="J231" s="16">
        <v>0</v>
      </c>
      <c r="K231" s="16">
        <v>0</v>
      </c>
      <c r="L231" s="16">
        <v>0</v>
      </c>
      <c r="M231" s="16">
        <v>5109.5</v>
      </c>
      <c r="N231" s="16">
        <v>0</v>
      </c>
      <c r="O231" s="16">
        <v>65538.5</v>
      </c>
      <c r="P231" s="16">
        <v>19771.5</v>
      </c>
      <c r="Q231" s="16">
        <v>0</v>
      </c>
      <c r="R231" s="16">
        <v>0</v>
      </c>
      <c r="S231" s="16">
        <v>0</v>
      </c>
      <c r="T231" s="16"/>
      <c r="U231" s="6">
        <f t="shared" si="35"/>
        <v>39568</v>
      </c>
      <c r="V231" s="10">
        <f t="shared" si="35"/>
        <v>0.8</v>
      </c>
      <c r="W231" s="11">
        <f t="shared" si="34"/>
        <v>5.1559496129386133</v>
      </c>
      <c r="X231" s="11" t="e">
        <f t="shared" si="34"/>
        <v>#DIV/0!</v>
      </c>
      <c r="Y231" s="11" t="e">
        <f t="shared" si="34"/>
        <v>#DIV/0!</v>
      </c>
      <c r="Z231" s="11" t="e">
        <f t="shared" si="34"/>
        <v>#DIV/0!</v>
      </c>
      <c r="AA231" s="11" t="e">
        <f t="shared" si="34"/>
        <v>#DIV/0!</v>
      </c>
      <c r="AB231" s="11">
        <f t="shared" si="33"/>
        <v>1.1019283746556425</v>
      </c>
      <c r="AC231" s="11" t="e">
        <f t="shared" si="33"/>
        <v>#DIV/0!</v>
      </c>
      <c r="AD231" s="11" t="e">
        <f t="shared" si="33"/>
        <v>#DIV/0!</v>
      </c>
      <c r="AE231" s="11" t="e">
        <f t="shared" si="33"/>
        <v>#DIV/0!</v>
      </c>
      <c r="AF231" s="11" t="e">
        <f t="shared" si="33"/>
        <v>#DIV/0!</v>
      </c>
      <c r="AG231" s="11">
        <f t="shared" si="33"/>
        <v>3.6725169929999026</v>
      </c>
      <c r="AH231" s="11" t="e">
        <f t="shared" si="33"/>
        <v>#DIV/0!</v>
      </c>
      <c r="AI231" s="11">
        <f t="shared" si="33"/>
        <v>-2.4506958398452099</v>
      </c>
      <c r="AJ231" s="11">
        <f t="shared" si="33"/>
        <v>-1.7321073558648123</v>
      </c>
      <c r="AK231" s="11" t="e">
        <f t="shared" si="20"/>
        <v>#DIV/0!</v>
      </c>
      <c r="AL231" s="11" t="e">
        <f t="shared" si="20"/>
        <v>#DIV/0!</v>
      </c>
      <c r="AM231" s="11" t="e">
        <f t="shared" si="20"/>
        <v>#DIV/0!</v>
      </c>
    </row>
    <row r="232" spans="1:39" x14ac:dyDescent="0.3">
      <c r="A232" s="18">
        <v>39538</v>
      </c>
      <c r="B232" s="16">
        <v>1.3</v>
      </c>
      <c r="C232" s="16">
        <v>103.6305</v>
      </c>
      <c r="D232" s="16">
        <v>0</v>
      </c>
      <c r="E232" s="16">
        <v>0</v>
      </c>
      <c r="F232" s="16">
        <v>0</v>
      </c>
      <c r="G232" s="16">
        <v>0</v>
      </c>
      <c r="H232" s="16">
        <v>605</v>
      </c>
      <c r="I232" s="16">
        <v>0</v>
      </c>
      <c r="J232" s="16">
        <v>0</v>
      </c>
      <c r="K232" s="16">
        <v>0</v>
      </c>
      <c r="L232" s="16">
        <v>0</v>
      </c>
      <c r="M232" s="16">
        <v>4928.5</v>
      </c>
      <c r="N232" s="16">
        <v>0</v>
      </c>
      <c r="O232" s="16">
        <v>67185</v>
      </c>
      <c r="P232" s="16">
        <v>20120</v>
      </c>
      <c r="Q232" s="16">
        <v>0</v>
      </c>
      <c r="R232" s="16">
        <v>0</v>
      </c>
      <c r="S232" s="16">
        <v>0</v>
      </c>
      <c r="T232" s="16"/>
      <c r="U232" s="6">
        <f t="shared" si="35"/>
        <v>39538</v>
      </c>
      <c r="V232" s="10">
        <f t="shared" si="35"/>
        <v>1.3</v>
      </c>
      <c r="W232" s="11">
        <f t="shared" si="34"/>
        <v>8.3392666527274883</v>
      </c>
      <c r="X232" s="11" t="e">
        <f t="shared" si="34"/>
        <v>#DIV/0!</v>
      </c>
      <c r="Y232" s="11" t="e">
        <f t="shared" si="34"/>
        <v>#DIV/0!</v>
      </c>
      <c r="Z232" s="11" t="e">
        <f t="shared" si="34"/>
        <v>#DIV/0!</v>
      </c>
      <c r="AA232" s="11" t="e">
        <f t="shared" si="34"/>
        <v>#DIV/0!</v>
      </c>
      <c r="AB232" s="11">
        <f t="shared" si="33"/>
        <v>0</v>
      </c>
      <c r="AC232" s="11" t="e">
        <f t="shared" si="33"/>
        <v>#DIV/0!</v>
      </c>
      <c r="AD232" s="11" t="e">
        <f t="shared" si="33"/>
        <v>#DIV/0!</v>
      </c>
      <c r="AE232" s="11" t="e">
        <f t="shared" si="33"/>
        <v>#DIV/0!</v>
      </c>
      <c r="AF232" s="11" t="e">
        <f t="shared" si="33"/>
        <v>#DIV/0!</v>
      </c>
      <c r="AG232" s="11">
        <f t="shared" si="33"/>
        <v>5.9664588260589113</v>
      </c>
      <c r="AH232" s="11" t="e">
        <f t="shared" si="33"/>
        <v>#DIV/0!</v>
      </c>
      <c r="AI232" s="11">
        <f t="shared" si="33"/>
        <v>3.2503457814661232</v>
      </c>
      <c r="AJ232" s="11">
        <f t="shared" si="33"/>
        <v>0.17425939756037678</v>
      </c>
      <c r="AK232" s="11" t="e">
        <f t="shared" si="20"/>
        <v>#DIV/0!</v>
      </c>
      <c r="AL232" s="11" t="e">
        <f t="shared" si="20"/>
        <v>#DIV/0!</v>
      </c>
      <c r="AM232" s="11" t="e">
        <f t="shared" si="20"/>
        <v>#DIV/0!</v>
      </c>
    </row>
    <row r="233" spans="1:39" x14ac:dyDescent="0.3">
      <c r="A233" s="18">
        <v>39507</v>
      </c>
      <c r="B233" s="16">
        <v>0.5</v>
      </c>
      <c r="C233" s="16">
        <v>95.653684210526322</v>
      </c>
      <c r="D233" s="16">
        <v>0</v>
      </c>
      <c r="E233" s="16">
        <v>0</v>
      </c>
      <c r="F233" s="16">
        <v>0</v>
      </c>
      <c r="G233" s="16">
        <v>0</v>
      </c>
      <c r="H233" s="16">
        <v>605</v>
      </c>
      <c r="I233" s="16">
        <v>0</v>
      </c>
      <c r="J233" s="16">
        <v>0</v>
      </c>
      <c r="K233" s="16">
        <v>0</v>
      </c>
      <c r="L233" s="16">
        <v>0</v>
      </c>
      <c r="M233" s="16">
        <v>4651</v>
      </c>
      <c r="N233" s="16">
        <v>0</v>
      </c>
      <c r="O233" s="16">
        <v>65070</v>
      </c>
      <c r="P233" s="16">
        <v>20085</v>
      </c>
      <c r="Q233" s="16">
        <v>0</v>
      </c>
      <c r="R233" s="16">
        <v>0</v>
      </c>
      <c r="S233" s="16">
        <v>0</v>
      </c>
      <c r="T233" s="16"/>
      <c r="U233" s="6">
        <f t="shared" si="35"/>
        <v>39507</v>
      </c>
      <c r="V233" s="10">
        <f t="shared" si="35"/>
        <v>0.5</v>
      </c>
      <c r="W233" s="11">
        <f t="shared" si="34"/>
        <v>3.9698548258464257</v>
      </c>
      <c r="X233" s="11" t="e">
        <f t="shared" si="34"/>
        <v>#DIV/0!</v>
      </c>
      <c r="Y233" s="11" t="e">
        <f t="shared" si="34"/>
        <v>#DIV/0!</v>
      </c>
      <c r="Z233" s="11" t="e">
        <f t="shared" si="34"/>
        <v>#DIV/0!</v>
      </c>
      <c r="AA233" s="11" t="e">
        <f t="shared" si="34"/>
        <v>#DIV/0!</v>
      </c>
      <c r="AB233" s="11">
        <f t="shared" si="33"/>
        <v>2.8692879914984104</v>
      </c>
      <c r="AC233" s="11" t="e">
        <f t="shared" si="33"/>
        <v>#DIV/0!</v>
      </c>
      <c r="AD233" s="11" t="e">
        <f t="shared" si="33"/>
        <v>#DIV/0!</v>
      </c>
      <c r="AE233" s="11" t="e">
        <f t="shared" si="33"/>
        <v>#DIV/0!</v>
      </c>
      <c r="AF233" s="11" t="e">
        <f t="shared" si="33"/>
        <v>#DIV/0!</v>
      </c>
      <c r="AG233" s="11">
        <f t="shared" si="33"/>
        <v>4.5051117851926819</v>
      </c>
      <c r="AH233" s="11" t="e">
        <f t="shared" si="33"/>
        <v>#DIV/0!</v>
      </c>
      <c r="AI233" s="11">
        <f t="shared" si="33"/>
        <v>2.5434947049924403</v>
      </c>
      <c r="AJ233" s="11">
        <f t="shared" si="33"/>
        <v>2.7549689202670606</v>
      </c>
      <c r="AK233" s="11" t="e">
        <f t="shared" si="20"/>
        <v>#DIV/0!</v>
      </c>
      <c r="AL233" s="11" t="e">
        <f t="shared" si="20"/>
        <v>#DIV/0!</v>
      </c>
      <c r="AM233" s="11" t="e">
        <f t="shared" si="20"/>
        <v>#DIV/0!</v>
      </c>
    </row>
    <row r="234" spans="1:39" x14ac:dyDescent="0.3">
      <c r="A234" s="18">
        <v>39478</v>
      </c>
      <c r="B234" s="16">
        <v>0.8</v>
      </c>
      <c r="C234" s="16">
        <v>92.001363636363635</v>
      </c>
      <c r="D234" s="16">
        <v>0</v>
      </c>
      <c r="E234" s="16">
        <v>0</v>
      </c>
      <c r="F234" s="16">
        <v>0</v>
      </c>
      <c r="G234" s="16">
        <v>0</v>
      </c>
      <c r="H234" s="16">
        <v>588.125</v>
      </c>
      <c r="I234" s="16">
        <v>0</v>
      </c>
      <c r="J234" s="16">
        <v>0</v>
      </c>
      <c r="K234" s="16">
        <v>0</v>
      </c>
      <c r="L234" s="16">
        <v>0</v>
      </c>
      <c r="M234" s="16">
        <v>4450.5</v>
      </c>
      <c r="N234" s="16">
        <v>0</v>
      </c>
      <c r="O234" s="16">
        <v>63456</v>
      </c>
      <c r="P234" s="16">
        <v>19546.5</v>
      </c>
      <c r="Q234" s="16">
        <v>0</v>
      </c>
      <c r="R234" s="16">
        <v>0</v>
      </c>
      <c r="S234" s="16">
        <v>0</v>
      </c>
      <c r="T234" s="16"/>
      <c r="U234" s="6">
        <f t="shared" si="35"/>
        <v>39478</v>
      </c>
      <c r="V234" s="10">
        <f t="shared" si="35"/>
        <v>0.8</v>
      </c>
      <c r="W234" s="11">
        <f t="shared" si="34"/>
        <v>1.1281820680006973</v>
      </c>
      <c r="X234" s="11" t="e">
        <f t="shared" si="34"/>
        <v>#DIV/0!</v>
      </c>
      <c r="Y234" s="11" t="e">
        <f t="shared" si="34"/>
        <v>#DIV/0!</v>
      </c>
      <c r="Z234" s="11" t="e">
        <f t="shared" si="34"/>
        <v>#DIV/0!</v>
      </c>
      <c r="AA234" s="11" t="e">
        <f t="shared" si="34"/>
        <v>#DIV/0!</v>
      </c>
      <c r="AB234" s="11">
        <f t="shared" si="33"/>
        <v>16.460396039603964</v>
      </c>
      <c r="AC234" s="11" t="e">
        <f t="shared" si="33"/>
        <v>#DIV/0!</v>
      </c>
      <c r="AD234" s="11" t="e">
        <f t="shared" si="33"/>
        <v>#DIV/0!</v>
      </c>
      <c r="AE234" s="11" t="e">
        <f t="shared" si="33"/>
        <v>#DIV/0!</v>
      </c>
      <c r="AF234" s="11" t="e">
        <f t="shared" si="33"/>
        <v>#DIV/0!</v>
      </c>
      <c r="AG234" s="11">
        <f t="shared" si="33"/>
        <v>-0.73603211776513433</v>
      </c>
      <c r="AH234" s="11" t="e">
        <f t="shared" si="33"/>
        <v>#DIV/0!</v>
      </c>
      <c r="AI234" s="11">
        <f t="shared" si="33"/>
        <v>6.6469471101326008</v>
      </c>
      <c r="AJ234" s="11">
        <f t="shared" si="33"/>
        <v>4.8069705093833619</v>
      </c>
      <c r="AK234" s="11" t="e">
        <f t="shared" si="20"/>
        <v>#DIV/0!</v>
      </c>
      <c r="AL234" s="11" t="e">
        <f t="shared" si="20"/>
        <v>#DIV/0!</v>
      </c>
      <c r="AM234" s="11" t="e">
        <f t="shared" si="20"/>
        <v>#DIV/0!</v>
      </c>
    </row>
    <row r="235" spans="1:39" x14ac:dyDescent="0.3">
      <c r="A235" s="18">
        <v>39447</v>
      </c>
      <c r="B235" s="16">
        <v>0.8</v>
      </c>
      <c r="C235" s="16">
        <v>90.974999999999994</v>
      </c>
      <c r="D235" s="16">
        <v>0</v>
      </c>
      <c r="E235" s="16">
        <v>0</v>
      </c>
      <c r="F235" s="16">
        <v>0</v>
      </c>
      <c r="G235" s="16">
        <v>0</v>
      </c>
      <c r="H235" s="16">
        <v>505</v>
      </c>
      <c r="I235" s="16">
        <v>0</v>
      </c>
      <c r="J235" s="16">
        <v>0</v>
      </c>
      <c r="K235" s="16">
        <v>0</v>
      </c>
      <c r="L235" s="16">
        <v>0</v>
      </c>
      <c r="M235" s="16">
        <v>4483.5</v>
      </c>
      <c r="N235" s="16">
        <v>0</v>
      </c>
      <c r="O235" s="16">
        <v>59501</v>
      </c>
      <c r="P235" s="16">
        <v>18650</v>
      </c>
      <c r="Q235" s="16">
        <v>0</v>
      </c>
      <c r="R235" s="16">
        <v>0</v>
      </c>
      <c r="S235" s="16">
        <v>0</v>
      </c>
      <c r="T235" s="16"/>
      <c r="U235" s="6">
        <f t="shared" si="35"/>
        <v>39447</v>
      </c>
      <c r="V235" s="10">
        <f t="shared" si="35"/>
        <v>0.8</v>
      </c>
      <c r="W235" s="11">
        <f t="shared" si="34"/>
        <v>-1.7722177506429233</v>
      </c>
      <c r="X235" s="11" t="e">
        <f t="shared" si="34"/>
        <v>#DIV/0!</v>
      </c>
      <c r="Y235" s="11" t="e">
        <f t="shared" si="34"/>
        <v>#DIV/0!</v>
      </c>
      <c r="Z235" s="11" t="e">
        <f t="shared" si="34"/>
        <v>#DIV/0!</v>
      </c>
      <c r="AA235" s="11" t="e">
        <f t="shared" si="34"/>
        <v>#DIV/0!</v>
      </c>
      <c r="AB235" s="11">
        <f t="shared" si="33"/>
        <v>1.9378280177634366</v>
      </c>
      <c r="AC235" s="11" t="e">
        <f t="shared" si="33"/>
        <v>#DIV/0!</v>
      </c>
      <c r="AD235" s="11" t="e">
        <f t="shared" si="33"/>
        <v>#DIV/0!</v>
      </c>
      <c r="AE235" s="11" t="e">
        <f t="shared" si="33"/>
        <v>#DIV/0!</v>
      </c>
      <c r="AF235" s="11" t="e">
        <f t="shared" si="33"/>
        <v>#DIV/0!</v>
      </c>
      <c r="AG235" s="11">
        <f t="shared" si="33"/>
        <v>7.1454176126180045</v>
      </c>
      <c r="AH235" s="11" t="e">
        <f t="shared" si="33"/>
        <v>#DIV/0!</v>
      </c>
      <c r="AI235" s="11">
        <f t="shared" si="33"/>
        <v>-5.5067216147756426</v>
      </c>
      <c r="AJ235" s="11">
        <f t="shared" si="33"/>
        <v>-3.6847677331060993</v>
      </c>
      <c r="AK235" s="11" t="e">
        <f t="shared" si="20"/>
        <v>#DIV/0!</v>
      </c>
      <c r="AL235" s="11" t="e">
        <f t="shared" si="20"/>
        <v>#DIV/0!</v>
      </c>
      <c r="AM235" s="11" t="e">
        <f t="shared" si="20"/>
        <v>#DIV/0!</v>
      </c>
    </row>
    <row r="236" spans="1:39" x14ac:dyDescent="0.3">
      <c r="A236" s="18">
        <v>39416</v>
      </c>
      <c r="B236" s="16">
        <v>1</v>
      </c>
      <c r="C236" s="16">
        <v>92.61636363636363</v>
      </c>
      <c r="D236" s="16">
        <v>0</v>
      </c>
      <c r="E236" s="16">
        <v>0</v>
      </c>
      <c r="F236" s="16">
        <v>0</v>
      </c>
      <c r="G236" s="16">
        <v>0</v>
      </c>
      <c r="H236" s="16">
        <v>495.4</v>
      </c>
      <c r="I236" s="16">
        <v>0</v>
      </c>
      <c r="J236" s="16">
        <v>0</v>
      </c>
      <c r="K236" s="16">
        <v>0</v>
      </c>
      <c r="L236" s="16">
        <v>0</v>
      </c>
      <c r="M236" s="16">
        <v>4184.5</v>
      </c>
      <c r="N236" s="16">
        <v>0</v>
      </c>
      <c r="O236" s="16">
        <v>62968.5</v>
      </c>
      <c r="P236" s="16">
        <v>19363.5</v>
      </c>
      <c r="Q236" s="16">
        <v>0</v>
      </c>
      <c r="R236" s="16">
        <v>0</v>
      </c>
      <c r="S236" s="16">
        <v>0</v>
      </c>
      <c r="T236" s="16"/>
      <c r="U236" s="6">
        <f t="shared" si="35"/>
        <v>39416</v>
      </c>
      <c r="V236" s="10">
        <f t="shared" si="35"/>
        <v>1</v>
      </c>
      <c r="W236" s="11">
        <f t="shared" si="34"/>
        <v>12.004925323086894</v>
      </c>
      <c r="X236" s="11" t="e">
        <f t="shared" si="34"/>
        <v>#DIV/0!</v>
      </c>
      <c r="Y236" s="11" t="e">
        <f t="shared" si="34"/>
        <v>#DIV/0!</v>
      </c>
      <c r="Z236" s="11" t="e">
        <f t="shared" si="34"/>
        <v>#DIV/0!</v>
      </c>
      <c r="AA236" s="11" t="e">
        <f t="shared" si="34"/>
        <v>#DIV/0!</v>
      </c>
      <c r="AB236" s="11">
        <f t="shared" si="33"/>
        <v>2.4259131633356219</v>
      </c>
      <c r="AC236" s="11" t="e">
        <f t="shared" si="33"/>
        <v>#DIV/0!</v>
      </c>
      <c r="AD236" s="11" t="e">
        <f t="shared" si="33"/>
        <v>#DIV/0!</v>
      </c>
      <c r="AE236" s="11" t="e">
        <f t="shared" si="33"/>
        <v>#DIV/0!</v>
      </c>
      <c r="AF236" s="11" t="e">
        <f t="shared" si="33"/>
        <v>#DIV/0!</v>
      </c>
      <c r="AG236" s="11">
        <f t="shared" si="33"/>
        <v>5.1249842984549616</v>
      </c>
      <c r="AH236" s="11" t="e">
        <f t="shared" si="33"/>
        <v>#DIV/0!</v>
      </c>
      <c r="AI236" s="11">
        <f t="shared" si="33"/>
        <v>-4.1903457719958936</v>
      </c>
      <c r="AJ236" s="11">
        <f t="shared" si="33"/>
        <v>-4.0199261443901975</v>
      </c>
      <c r="AK236" s="11" t="e">
        <f t="shared" si="20"/>
        <v>#DIV/0!</v>
      </c>
      <c r="AL236" s="11" t="e">
        <f t="shared" si="20"/>
        <v>#DIV/0!</v>
      </c>
      <c r="AM236" s="11" t="e">
        <f t="shared" si="20"/>
        <v>#DIV/0!</v>
      </c>
    </row>
    <row r="237" spans="1:39" x14ac:dyDescent="0.3">
      <c r="A237" s="18">
        <v>39386</v>
      </c>
      <c r="B237" s="16">
        <v>0.7</v>
      </c>
      <c r="C237" s="16">
        <v>82.689545454545453</v>
      </c>
      <c r="D237" s="16">
        <v>0</v>
      </c>
      <c r="E237" s="16">
        <v>0</v>
      </c>
      <c r="F237" s="16">
        <v>0</v>
      </c>
      <c r="G237" s="16">
        <v>0</v>
      </c>
      <c r="H237" s="16">
        <v>483.66666666666669</v>
      </c>
      <c r="I237" s="16">
        <v>0</v>
      </c>
      <c r="J237" s="16">
        <v>0</v>
      </c>
      <c r="K237" s="16">
        <v>0</v>
      </c>
      <c r="L237" s="16">
        <v>0</v>
      </c>
      <c r="M237" s="16">
        <v>3980.5</v>
      </c>
      <c r="N237" s="16">
        <v>0</v>
      </c>
      <c r="O237" s="16">
        <v>65722.5</v>
      </c>
      <c r="P237" s="16">
        <v>20174.5</v>
      </c>
      <c r="Q237" s="16">
        <v>0</v>
      </c>
      <c r="R237" s="16">
        <v>0</v>
      </c>
      <c r="S237" s="16">
        <v>0</v>
      </c>
      <c r="T237" s="16"/>
      <c r="U237" s="6">
        <f t="shared" si="35"/>
        <v>39386</v>
      </c>
      <c r="V237" s="10">
        <f t="shared" si="35"/>
        <v>0.7</v>
      </c>
      <c r="W237" s="11">
        <f t="shared" si="34"/>
        <v>7.877158683610304</v>
      </c>
      <c r="X237" s="11" t="e">
        <f t="shared" si="34"/>
        <v>#DIV/0!</v>
      </c>
      <c r="Y237" s="11" t="e">
        <f t="shared" si="34"/>
        <v>#DIV/0!</v>
      </c>
      <c r="Z237" s="11" t="e">
        <f t="shared" si="34"/>
        <v>#DIV/0!</v>
      </c>
      <c r="AA237" s="11" t="e">
        <f t="shared" si="34"/>
        <v>#DIV/0!</v>
      </c>
      <c r="AB237" s="11">
        <f t="shared" si="33"/>
        <v>2.962568742238787</v>
      </c>
      <c r="AC237" s="11" t="e">
        <f t="shared" si="33"/>
        <v>#DIV/0!</v>
      </c>
      <c r="AD237" s="11" t="e">
        <f t="shared" si="33"/>
        <v>#DIV/0!</v>
      </c>
      <c r="AE237" s="11" t="e">
        <f t="shared" ref="AE237:AM272" si="36">K237/K238*100-100</f>
        <v>#DIV/0!</v>
      </c>
      <c r="AF237" s="11" t="e">
        <f t="shared" si="36"/>
        <v>#DIV/0!</v>
      </c>
      <c r="AG237" s="11">
        <f t="shared" si="36"/>
        <v>0.81043434215524712</v>
      </c>
      <c r="AH237" s="11" t="e">
        <f t="shared" si="36"/>
        <v>#DIV/0!</v>
      </c>
      <c r="AI237" s="11">
        <f t="shared" si="36"/>
        <v>-1.0642861981499152</v>
      </c>
      <c r="AJ237" s="11">
        <f t="shared" si="36"/>
        <v>-3.6464800840576856</v>
      </c>
      <c r="AK237" s="11" t="e">
        <f t="shared" si="20"/>
        <v>#DIV/0!</v>
      </c>
      <c r="AL237" s="11" t="e">
        <f t="shared" si="20"/>
        <v>#DIV/0!</v>
      </c>
      <c r="AM237" s="11" t="e">
        <f t="shared" si="20"/>
        <v>#DIV/0!</v>
      </c>
    </row>
    <row r="238" spans="1:39" x14ac:dyDescent="0.3">
      <c r="A238" s="18">
        <v>39355</v>
      </c>
      <c r="B238" s="16">
        <v>0</v>
      </c>
      <c r="C238" s="16">
        <v>76.651578947368421</v>
      </c>
      <c r="D238" s="16">
        <v>0</v>
      </c>
      <c r="E238" s="16">
        <v>0</v>
      </c>
      <c r="F238" s="16">
        <v>0</v>
      </c>
      <c r="G238" s="16">
        <v>0</v>
      </c>
      <c r="H238" s="16">
        <v>469.75</v>
      </c>
      <c r="I238" s="16">
        <v>0</v>
      </c>
      <c r="J238" s="16">
        <v>0</v>
      </c>
      <c r="K238" s="16">
        <v>0</v>
      </c>
      <c r="L238" s="16">
        <v>0</v>
      </c>
      <c r="M238" s="16">
        <v>3948.5</v>
      </c>
      <c r="N238" s="16">
        <v>0</v>
      </c>
      <c r="O238" s="16">
        <v>66429.5</v>
      </c>
      <c r="P238" s="16">
        <v>20938</v>
      </c>
      <c r="Q238" s="16">
        <v>0</v>
      </c>
      <c r="R238" s="16">
        <v>0</v>
      </c>
      <c r="S238" s="16">
        <v>0</v>
      </c>
      <c r="T238" s="16"/>
      <c r="U238" s="6">
        <f t="shared" si="35"/>
        <v>39355</v>
      </c>
      <c r="V238" s="10">
        <f t="shared" si="35"/>
        <v>0</v>
      </c>
      <c r="W238" s="11">
        <f t="shared" si="34"/>
        <v>8.3624309385115936</v>
      </c>
      <c r="X238" s="11" t="e">
        <f t="shared" si="34"/>
        <v>#DIV/0!</v>
      </c>
      <c r="Y238" s="11" t="e">
        <f t="shared" si="34"/>
        <v>#DIV/0!</v>
      </c>
      <c r="Z238" s="11" t="e">
        <f t="shared" si="34"/>
        <v>#DIV/0!</v>
      </c>
      <c r="AA238" s="11" t="e">
        <f t="shared" si="34"/>
        <v>#DIV/0!</v>
      </c>
      <c r="AB238" s="11">
        <f t="shared" si="34"/>
        <v>1.8980477223427386</v>
      </c>
      <c r="AC238" s="11" t="e">
        <f t="shared" si="34"/>
        <v>#DIV/0!</v>
      </c>
      <c r="AD238" s="11" t="e">
        <f t="shared" si="34"/>
        <v>#DIV/0!</v>
      </c>
      <c r="AE238" s="11" t="e">
        <f t="shared" si="36"/>
        <v>#DIV/0!</v>
      </c>
      <c r="AF238" s="11" t="e">
        <f t="shared" si="36"/>
        <v>#DIV/0!</v>
      </c>
      <c r="AG238" s="11">
        <f t="shared" si="36"/>
        <v>5.3073743165755474</v>
      </c>
      <c r="AH238" s="11" t="e">
        <f t="shared" si="36"/>
        <v>#DIV/0!</v>
      </c>
      <c r="AI238" s="11">
        <f t="shared" si="36"/>
        <v>2.0916418850903256</v>
      </c>
      <c r="AJ238" s="11">
        <f t="shared" si="36"/>
        <v>-0.70188750829935032</v>
      </c>
      <c r="AK238" s="11" t="e">
        <f t="shared" si="20"/>
        <v>#DIV/0!</v>
      </c>
      <c r="AL238" s="11" t="e">
        <f t="shared" si="20"/>
        <v>#DIV/0!</v>
      </c>
      <c r="AM238" s="11" t="e">
        <f t="shared" si="20"/>
        <v>#DIV/0!</v>
      </c>
    </row>
    <row r="239" spans="1:39" x14ac:dyDescent="0.3">
      <c r="A239" s="18">
        <v>39325</v>
      </c>
      <c r="B239" s="16">
        <v>0.7</v>
      </c>
      <c r="C239" s="16">
        <v>70.736304347826092</v>
      </c>
      <c r="D239" s="16">
        <v>0</v>
      </c>
      <c r="E239" s="16">
        <v>0</v>
      </c>
      <c r="F239" s="16">
        <v>0</v>
      </c>
      <c r="G239" s="16">
        <v>0</v>
      </c>
      <c r="H239" s="16">
        <v>461</v>
      </c>
      <c r="I239" s="16">
        <v>0</v>
      </c>
      <c r="J239" s="16">
        <v>0</v>
      </c>
      <c r="K239" s="16">
        <v>0</v>
      </c>
      <c r="L239" s="16">
        <v>0</v>
      </c>
      <c r="M239" s="16">
        <v>3749.5</v>
      </c>
      <c r="N239" s="16">
        <v>0</v>
      </c>
      <c r="O239" s="16">
        <v>65068.5</v>
      </c>
      <c r="P239" s="16">
        <v>21086</v>
      </c>
      <c r="Q239" s="16">
        <v>0</v>
      </c>
      <c r="R239" s="16">
        <v>0</v>
      </c>
      <c r="S239" s="16">
        <v>0</v>
      </c>
      <c r="T239" s="16"/>
      <c r="U239" s="6">
        <f t="shared" si="35"/>
        <v>39325</v>
      </c>
      <c r="V239" s="10">
        <f t="shared" si="35"/>
        <v>0.7</v>
      </c>
      <c r="W239" s="11">
        <f t="shared" si="34"/>
        <v>-8.1525620361928333</v>
      </c>
      <c r="X239" s="11" t="e">
        <f t="shared" si="34"/>
        <v>#DIV/0!</v>
      </c>
      <c r="Y239" s="11" t="e">
        <f t="shared" si="34"/>
        <v>#DIV/0!</v>
      </c>
      <c r="Z239" s="11" t="e">
        <f t="shared" si="34"/>
        <v>#DIV/0!</v>
      </c>
      <c r="AA239" s="11" t="e">
        <f t="shared" si="34"/>
        <v>#DIV/0!</v>
      </c>
      <c r="AB239" s="11">
        <f t="shared" si="34"/>
        <v>1.8784530386740386</v>
      </c>
      <c r="AC239" s="11" t="e">
        <f t="shared" si="34"/>
        <v>#DIV/0!</v>
      </c>
      <c r="AD239" s="11" t="e">
        <f t="shared" si="34"/>
        <v>#DIV/0!</v>
      </c>
      <c r="AE239" s="11" t="e">
        <f t="shared" si="36"/>
        <v>#DIV/0!</v>
      </c>
      <c r="AF239" s="11" t="e">
        <f t="shared" si="36"/>
        <v>#DIV/0!</v>
      </c>
      <c r="AG239" s="11">
        <f t="shared" si="36"/>
        <v>4.5739785246130253</v>
      </c>
      <c r="AH239" s="11" t="e">
        <f t="shared" si="36"/>
        <v>#DIV/0!</v>
      </c>
      <c r="AI239" s="11">
        <f t="shared" si="36"/>
        <v>-1.3224042887148357</v>
      </c>
      <c r="AJ239" s="11">
        <f t="shared" si="36"/>
        <v>-1.6075219896875979</v>
      </c>
      <c r="AK239" s="11" t="e">
        <f t="shared" si="20"/>
        <v>#DIV/0!</v>
      </c>
      <c r="AL239" s="11" t="e">
        <f t="shared" si="20"/>
        <v>#DIV/0!</v>
      </c>
      <c r="AM239" s="11" t="e">
        <f t="shared" si="20"/>
        <v>#DIV/0!</v>
      </c>
    </row>
    <row r="240" spans="1:39" x14ac:dyDescent="0.3">
      <c r="A240" s="18">
        <v>39294</v>
      </c>
      <c r="B240" s="16">
        <v>0.2</v>
      </c>
      <c r="C240" s="16">
        <v>77.015000000000001</v>
      </c>
      <c r="D240" s="16">
        <v>0</v>
      </c>
      <c r="E240" s="16">
        <v>0</v>
      </c>
      <c r="F240" s="16">
        <v>0</v>
      </c>
      <c r="G240" s="16">
        <v>0</v>
      </c>
      <c r="H240" s="16">
        <v>452.5</v>
      </c>
      <c r="I240" s="16">
        <v>0</v>
      </c>
      <c r="J240" s="16">
        <v>0</v>
      </c>
      <c r="K240" s="16">
        <v>0</v>
      </c>
      <c r="L240" s="16">
        <v>0</v>
      </c>
      <c r="M240" s="16">
        <v>3585.5</v>
      </c>
      <c r="N240" s="16">
        <v>0</v>
      </c>
      <c r="O240" s="16">
        <v>65940.5</v>
      </c>
      <c r="P240" s="16">
        <v>21430.5</v>
      </c>
      <c r="Q240" s="16">
        <v>0</v>
      </c>
      <c r="R240" s="16">
        <v>0</v>
      </c>
      <c r="S240" s="16">
        <v>0</v>
      </c>
      <c r="T240" s="16"/>
      <c r="U240" s="6">
        <f t="shared" si="35"/>
        <v>39294</v>
      </c>
      <c r="V240" s="10">
        <f t="shared" si="35"/>
        <v>0.2</v>
      </c>
      <c r="W240" s="11">
        <f t="shared" si="34"/>
        <v>7.6430301900857245</v>
      </c>
      <c r="X240" s="11" t="e">
        <f t="shared" si="34"/>
        <v>#DIV/0!</v>
      </c>
      <c r="Y240" s="11" t="e">
        <f t="shared" si="34"/>
        <v>#DIV/0!</v>
      </c>
      <c r="Z240" s="11" t="e">
        <f t="shared" si="34"/>
        <v>#DIV/0!</v>
      </c>
      <c r="AA240" s="11" t="e">
        <f t="shared" si="34"/>
        <v>#DIV/0!</v>
      </c>
      <c r="AB240" s="11">
        <f t="shared" si="34"/>
        <v>1.13991953509165</v>
      </c>
      <c r="AC240" s="11" t="e">
        <f t="shared" si="34"/>
        <v>#DIV/0!</v>
      </c>
      <c r="AD240" s="11" t="e">
        <f t="shared" si="34"/>
        <v>#DIV/0!</v>
      </c>
      <c r="AE240" s="11" t="e">
        <f t="shared" si="36"/>
        <v>#DIV/0!</v>
      </c>
      <c r="AF240" s="11" t="e">
        <f t="shared" si="36"/>
        <v>#DIV/0!</v>
      </c>
      <c r="AG240" s="11">
        <f t="shared" si="36"/>
        <v>1.8029528676888162</v>
      </c>
      <c r="AH240" s="11" t="e">
        <f t="shared" si="36"/>
        <v>#DIV/0!</v>
      </c>
      <c r="AI240" s="11">
        <f t="shared" si="36"/>
        <v>4.6599846042742996</v>
      </c>
      <c r="AJ240" s="11">
        <f t="shared" si="36"/>
        <v>-1.3487697654613697</v>
      </c>
      <c r="AK240" s="11" t="e">
        <f t="shared" si="20"/>
        <v>#DIV/0!</v>
      </c>
      <c r="AL240" s="11" t="e">
        <f t="shared" si="20"/>
        <v>#DIV/0!</v>
      </c>
      <c r="AM240" s="11" t="e">
        <f t="shared" si="20"/>
        <v>#DIV/0!</v>
      </c>
    </row>
    <row r="241" spans="1:39" x14ac:dyDescent="0.3">
      <c r="A241" s="18">
        <v>39263</v>
      </c>
      <c r="B241" s="16">
        <v>0.3</v>
      </c>
      <c r="C241" s="16">
        <v>71.546666666666667</v>
      </c>
      <c r="D241" s="16">
        <v>0</v>
      </c>
      <c r="E241" s="16">
        <v>0</v>
      </c>
      <c r="F241" s="16">
        <v>0</v>
      </c>
      <c r="G241" s="16">
        <v>0</v>
      </c>
      <c r="H241" s="16">
        <v>447.4</v>
      </c>
      <c r="I241" s="16">
        <v>0</v>
      </c>
      <c r="J241" s="16">
        <v>0</v>
      </c>
      <c r="K241" s="16">
        <v>0</v>
      </c>
      <c r="L241" s="16">
        <v>0</v>
      </c>
      <c r="M241" s="16">
        <v>3522</v>
      </c>
      <c r="N241" s="16">
        <v>0</v>
      </c>
      <c r="O241" s="16">
        <v>63004.5</v>
      </c>
      <c r="P241" s="16">
        <v>21723.5</v>
      </c>
      <c r="Q241" s="16">
        <v>0</v>
      </c>
      <c r="R241" s="16">
        <v>0</v>
      </c>
      <c r="S241" s="16">
        <v>0</v>
      </c>
      <c r="T241" s="16"/>
      <c r="U241" s="6">
        <f t="shared" si="35"/>
        <v>39263</v>
      </c>
      <c r="V241" s="10">
        <f t="shared" si="35"/>
        <v>0.3</v>
      </c>
      <c r="W241" s="11">
        <f t="shared" si="34"/>
        <v>6.2658428390367504</v>
      </c>
      <c r="X241" s="11" t="e">
        <f t="shared" si="34"/>
        <v>#DIV/0!</v>
      </c>
      <c r="Y241" s="11" t="e">
        <f t="shared" si="34"/>
        <v>#DIV/0!</v>
      </c>
      <c r="Z241" s="11" t="e">
        <f t="shared" si="34"/>
        <v>#DIV/0!</v>
      </c>
      <c r="AA241" s="11" t="e">
        <f t="shared" si="34"/>
        <v>#DIV/0!</v>
      </c>
      <c r="AB241" s="11">
        <f t="shared" si="34"/>
        <v>1.2217194570135632</v>
      </c>
      <c r="AC241" s="11" t="e">
        <f t="shared" si="34"/>
        <v>#DIV/0!</v>
      </c>
      <c r="AD241" s="11" t="e">
        <f t="shared" si="34"/>
        <v>#DIV/0!</v>
      </c>
      <c r="AE241" s="11" t="e">
        <f t="shared" si="36"/>
        <v>#DIV/0!</v>
      </c>
      <c r="AF241" s="11" t="e">
        <f t="shared" si="36"/>
        <v>#DIV/0!</v>
      </c>
      <c r="AG241" s="11">
        <f t="shared" si="36"/>
        <v>-1.0257130813545103</v>
      </c>
      <c r="AH241" s="11" t="e">
        <f t="shared" si="36"/>
        <v>#DIV/0!</v>
      </c>
      <c r="AI241" s="11">
        <f t="shared" si="36"/>
        <v>-4.2142710542518955</v>
      </c>
      <c r="AJ241" s="11">
        <f t="shared" si="36"/>
        <v>0.14521482574221523</v>
      </c>
      <c r="AK241" s="11" t="e">
        <f t="shared" si="20"/>
        <v>#DIV/0!</v>
      </c>
      <c r="AL241" s="11" t="e">
        <f t="shared" si="20"/>
        <v>#DIV/0!</v>
      </c>
      <c r="AM241" s="11" t="e">
        <f t="shared" si="20"/>
        <v>#DIV/0!</v>
      </c>
    </row>
    <row r="242" spans="1:39" x14ac:dyDescent="0.3">
      <c r="A242" s="18">
        <v>39233</v>
      </c>
      <c r="B242" s="16">
        <v>0.7</v>
      </c>
      <c r="C242" s="16">
        <v>67.328000000000003</v>
      </c>
      <c r="D242" s="16">
        <v>0</v>
      </c>
      <c r="E242" s="16">
        <v>0</v>
      </c>
      <c r="F242" s="16">
        <v>0</v>
      </c>
      <c r="G242" s="16">
        <v>0</v>
      </c>
      <c r="H242" s="16">
        <v>442</v>
      </c>
      <c r="I242" s="16">
        <v>0</v>
      </c>
      <c r="J242" s="16">
        <v>0</v>
      </c>
      <c r="K242" s="16">
        <v>0</v>
      </c>
      <c r="L242" s="16">
        <v>0</v>
      </c>
      <c r="M242" s="16">
        <v>3558.5</v>
      </c>
      <c r="N242" s="16">
        <v>0</v>
      </c>
      <c r="O242" s="16">
        <v>65776.5</v>
      </c>
      <c r="P242" s="16">
        <v>21692</v>
      </c>
      <c r="Q242" s="16">
        <v>0</v>
      </c>
      <c r="R242" s="16">
        <v>0</v>
      </c>
      <c r="S242" s="16">
        <v>0</v>
      </c>
      <c r="T242" s="16"/>
      <c r="U242" s="6">
        <f t="shared" si="35"/>
        <v>39233</v>
      </c>
      <c r="V242" s="10">
        <f t="shared" si="35"/>
        <v>0.7</v>
      </c>
      <c r="W242" s="11">
        <f t="shared" si="34"/>
        <v>-0.30068038874902925</v>
      </c>
      <c r="X242" s="11" t="e">
        <f t="shared" si="34"/>
        <v>#DIV/0!</v>
      </c>
      <c r="Y242" s="11" t="e">
        <f t="shared" si="34"/>
        <v>#DIV/0!</v>
      </c>
      <c r="Z242" s="11" t="e">
        <f t="shared" si="34"/>
        <v>#DIV/0!</v>
      </c>
      <c r="AA242" s="11" t="e">
        <f t="shared" si="34"/>
        <v>#DIV/0!</v>
      </c>
      <c r="AB242" s="11">
        <f t="shared" si="34"/>
        <v>-1.0355443604813956</v>
      </c>
      <c r="AC242" s="11" t="e">
        <f t="shared" si="34"/>
        <v>#DIV/0!</v>
      </c>
      <c r="AD242" s="11" t="e">
        <f t="shared" si="34"/>
        <v>#DIV/0!</v>
      </c>
      <c r="AE242" s="11" t="e">
        <f t="shared" si="36"/>
        <v>#DIV/0!</v>
      </c>
      <c r="AF242" s="11" t="e">
        <f t="shared" si="36"/>
        <v>#DIV/0!</v>
      </c>
      <c r="AG242" s="11">
        <f t="shared" si="36"/>
        <v>5.1721590069454777</v>
      </c>
      <c r="AH242" s="11" t="e">
        <f t="shared" si="36"/>
        <v>#DIV/0!</v>
      </c>
      <c r="AI242" s="11">
        <f t="shared" si="36"/>
        <v>-5.7751260600504253</v>
      </c>
      <c r="AJ242" s="11">
        <f t="shared" si="36"/>
        <v>1.6090123427875369</v>
      </c>
      <c r="AK242" s="11" t="e">
        <f t="shared" si="20"/>
        <v>#DIV/0!</v>
      </c>
      <c r="AL242" s="11" t="e">
        <f t="shared" si="20"/>
        <v>#DIV/0!</v>
      </c>
      <c r="AM242" s="11" t="e">
        <f t="shared" si="20"/>
        <v>#DIV/0!</v>
      </c>
    </row>
    <row r="243" spans="1:39" x14ac:dyDescent="0.3">
      <c r="A243" s="18">
        <v>39202</v>
      </c>
      <c r="B243" s="16">
        <v>0.7</v>
      </c>
      <c r="C243" s="16">
        <v>67.531052631578945</v>
      </c>
      <c r="D243" s="16">
        <v>0</v>
      </c>
      <c r="E243" s="16">
        <v>0</v>
      </c>
      <c r="F243" s="16">
        <v>0</v>
      </c>
      <c r="G243" s="16">
        <v>0</v>
      </c>
      <c r="H243" s="16">
        <v>446.625</v>
      </c>
      <c r="I243" s="16">
        <v>0</v>
      </c>
      <c r="J243" s="16">
        <v>0</v>
      </c>
      <c r="K243" s="16">
        <v>0</v>
      </c>
      <c r="L243" s="16">
        <v>0</v>
      </c>
      <c r="M243" s="16">
        <v>3383.5</v>
      </c>
      <c r="N243" s="16">
        <v>0</v>
      </c>
      <c r="O243" s="16">
        <v>69808</v>
      </c>
      <c r="P243" s="16">
        <v>21348.5</v>
      </c>
      <c r="Q243" s="16">
        <v>0</v>
      </c>
      <c r="R243" s="16">
        <v>0</v>
      </c>
      <c r="S243" s="16">
        <v>0</v>
      </c>
      <c r="T243" s="16"/>
      <c r="U243" s="6">
        <f t="shared" si="35"/>
        <v>39202</v>
      </c>
      <c r="V243" s="10">
        <f t="shared" si="35"/>
        <v>0.7</v>
      </c>
      <c r="W243" s="11">
        <f t="shared" si="34"/>
        <v>8.6549912892723597</v>
      </c>
      <c r="X243" s="11" t="e">
        <f t="shared" si="34"/>
        <v>#DIV/0!</v>
      </c>
      <c r="Y243" s="11" t="e">
        <f t="shared" si="34"/>
        <v>#DIV/0!</v>
      </c>
      <c r="Z243" s="11" t="e">
        <f t="shared" si="34"/>
        <v>#DIV/0!</v>
      </c>
      <c r="AA243" s="11" t="e">
        <f t="shared" si="34"/>
        <v>#DIV/0!</v>
      </c>
      <c r="AB243" s="11">
        <f t="shared" si="34"/>
        <v>-3.2441507798960174</v>
      </c>
      <c r="AC243" s="11" t="e">
        <f t="shared" si="34"/>
        <v>#DIV/0!</v>
      </c>
      <c r="AD243" s="11" t="e">
        <f t="shared" si="34"/>
        <v>#DIV/0!</v>
      </c>
      <c r="AE243" s="11" t="e">
        <f t="shared" si="36"/>
        <v>#DIV/0!</v>
      </c>
      <c r="AF243" s="11" t="e">
        <f t="shared" si="36"/>
        <v>#DIV/0!</v>
      </c>
      <c r="AG243" s="11">
        <f t="shared" si="36"/>
        <v>3.9158476658476786</v>
      </c>
      <c r="AH243" s="11" t="e">
        <f t="shared" si="36"/>
        <v>#DIV/0!</v>
      </c>
      <c r="AI243" s="11">
        <f t="shared" si="36"/>
        <v>15.213731638884312</v>
      </c>
      <c r="AJ243" s="11">
        <f t="shared" si="36"/>
        <v>-0.48479198228645259</v>
      </c>
      <c r="AK243" s="11" t="e">
        <f t="shared" si="20"/>
        <v>#DIV/0!</v>
      </c>
      <c r="AL243" s="11" t="e">
        <f t="shared" si="20"/>
        <v>#DIV/0!</v>
      </c>
      <c r="AM243" s="11" t="e">
        <f t="shared" si="20"/>
        <v>#DIV/0!</v>
      </c>
    </row>
    <row r="244" spans="1:39" x14ac:dyDescent="0.3">
      <c r="A244" s="18">
        <v>39172</v>
      </c>
      <c r="B244" s="16">
        <v>0.1</v>
      </c>
      <c r="C244" s="16">
        <v>62.151818181818179</v>
      </c>
      <c r="D244" s="16">
        <v>0</v>
      </c>
      <c r="E244" s="16">
        <v>0</v>
      </c>
      <c r="F244" s="16">
        <v>0</v>
      </c>
      <c r="G244" s="16">
        <v>0</v>
      </c>
      <c r="H244" s="16">
        <v>461.6</v>
      </c>
      <c r="I244" s="16">
        <v>0</v>
      </c>
      <c r="J244" s="16">
        <v>0</v>
      </c>
      <c r="K244" s="16">
        <v>0</v>
      </c>
      <c r="L244" s="16">
        <v>0</v>
      </c>
      <c r="M244" s="16">
        <v>3256</v>
      </c>
      <c r="N244" s="16">
        <v>0</v>
      </c>
      <c r="O244" s="16">
        <v>60590</v>
      </c>
      <c r="P244" s="16">
        <v>21452.5</v>
      </c>
      <c r="Q244" s="16">
        <v>0</v>
      </c>
      <c r="R244" s="16">
        <v>0</v>
      </c>
      <c r="S244" s="16">
        <v>0</v>
      </c>
      <c r="T244" s="16"/>
      <c r="U244" s="6">
        <f t="shared" si="35"/>
        <v>39172</v>
      </c>
      <c r="V244" s="10">
        <f t="shared" si="35"/>
        <v>0.1</v>
      </c>
      <c r="W244" s="11">
        <f t="shared" si="34"/>
        <v>8.1204131856005262</v>
      </c>
      <c r="X244" s="11" t="e">
        <f t="shared" si="34"/>
        <v>#DIV/0!</v>
      </c>
      <c r="Y244" s="11" t="e">
        <f t="shared" si="34"/>
        <v>#DIV/0!</v>
      </c>
      <c r="Z244" s="11" t="e">
        <f t="shared" si="34"/>
        <v>#DIV/0!</v>
      </c>
      <c r="AA244" s="11" t="e">
        <f t="shared" si="34"/>
        <v>#DIV/0!</v>
      </c>
      <c r="AB244" s="11">
        <f t="shared" si="34"/>
        <v>-1.5778251599147097</v>
      </c>
      <c r="AC244" s="11" t="e">
        <f t="shared" si="34"/>
        <v>#DIV/0!</v>
      </c>
      <c r="AD244" s="11" t="e">
        <f t="shared" si="34"/>
        <v>#DIV/0!</v>
      </c>
      <c r="AE244" s="11" t="e">
        <f t="shared" si="36"/>
        <v>#DIV/0!</v>
      </c>
      <c r="AF244" s="11" t="e">
        <f t="shared" si="36"/>
        <v>#DIV/0!</v>
      </c>
      <c r="AG244" s="11">
        <f t="shared" si="36"/>
        <v>1.070929691137664</v>
      </c>
      <c r="AH244" s="11" t="e">
        <f t="shared" si="36"/>
        <v>#DIV/0!</v>
      </c>
      <c r="AI244" s="11">
        <f t="shared" si="36"/>
        <v>2.9461737121109195</v>
      </c>
      <c r="AJ244" s="11">
        <f t="shared" si="36"/>
        <v>-1.8618907111324603</v>
      </c>
      <c r="AK244" s="11" t="e">
        <f t="shared" si="20"/>
        <v>#DIV/0!</v>
      </c>
      <c r="AL244" s="11" t="e">
        <f t="shared" si="20"/>
        <v>#DIV/0!</v>
      </c>
      <c r="AM244" s="11" t="e">
        <f t="shared" si="20"/>
        <v>#DIV/0!</v>
      </c>
    </row>
    <row r="245" spans="1:39" x14ac:dyDescent="0.3">
      <c r="A245" s="18">
        <v>39141</v>
      </c>
      <c r="B245" s="16">
        <v>0</v>
      </c>
      <c r="C245" s="16">
        <v>57.483888888888892</v>
      </c>
      <c r="D245" s="16">
        <v>0</v>
      </c>
      <c r="E245" s="16">
        <v>0</v>
      </c>
      <c r="F245" s="16">
        <v>0</v>
      </c>
      <c r="G245" s="16">
        <v>0</v>
      </c>
      <c r="H245" s="16">
        <v>469</v>
      </c>
      <c r="I245" s="16">
        <v>0</v>
      </c>
      <c r="J245" s="16">
        <v>0</v>
      </c>
      <c r="K245" s="16">
        <v>0</v>
      </c>
      <c r="L245" s="16">
        <v>0</v>
      </c>
      <c r="M245" s="16">
        <v>3221.5</v>
      </c>
      <c r="N245" s="16">
        <v>0</v>
      </c>
      <c r="O245" s="16">
        <v>58856</v>
      </c>
      <c r="P245" s="16">
        <v>21859.5</v>
      </c>
      <c r="Q245" s="16">
        <v>0</v>
      </c>
      <c r="R245" s="16">
        <v>0</v>
      </c>
      <c r="S245" s="16">
        <v>0</v>
      </c>
      <c r="T245" s="16"/>
      <c r="U245" s="6">
        <f t="shared" si="35"/>
        <v>39141</v>
      </c>
      <c r="V245" s="10">
        <f t="shared" si="35"/>
        <v>0</v>
      </c>
      <c r="W245" s="11">
        <f t="shared" si="34"/>
        <v>7.5527817128330526</v>
      </c>
      <c r="X245" s="11" t="e">
        <f t="shared" si="34"/>
        <v>#DIV/0!</v>
      </c>
      <c r="Y245" s="11" t="e">
        <f t="shared" si="34"/>
        <v>#DIV/0!</v>
      </c>
      <c r="Z245" s="11" t="e">
        <f t="shared" si="34"/>
        <v>#DIV/0!</v>
      </c>
      <c r="AA245" s="11" t="e">
        <f t="shared" si="34"/>
        <v>#DIV/0!</v>
      </c>
      <c r="AB245" s="11">
        <f t="shared" si="34"/>
        <v>0</v>
      </c>
      <c r="AC245" s="11" t="e">
        <f t="shared" si="34"/>
        <v>#DIV/0!</v>
      </c>
      <c r="AD245" s="11" t="e">
        <f t="shared" si="34"/>
        <v>#DIV/0!</v>
      </c>
      <c r="AE245" s="11" t="e">
        <f t="shared" si="36"/>
        <v>#DIV/0!</v>
      </c>
      <c r="AF245" s="11" t="e">
        <f t="shared" si="36"/>
        <v>#DIV/0!</v>
      </c>
      <c r="AG245" s="11">
        <f t="shared" si="36"/>
        <v>2.0107663077897371</v>
      </c>
      <c r="AH245" s="11" t="e">
        <f t="shared" si="36"/>
        <v>#DIV/0!</v>
      </c>
      <c r="AI245" s="11">
        <f t="shared" si="36"/>
        <v>4.6012760587911288</v>
      </c>
      <c r="AJ245" s="11">
        <f t="shared" si="36"/>
        <v>3.1911629334151428</v>
      </c>
      <c r="AK245" s="11" t="e">
        <f t="shared" si="20"/>
        <v>#DIV/0!</v>
      </c>
      <c r="AL245" s="11" t="e">
        <f t="shared" si="20"/>
        <v>#DIV/0!</v>
      </c>
      <c r="AM245" s="11" t="e">
        <f t="shared" si="20"/>
        <v>#DIV/0!</v>
      </c>
    </row>
    <row r="246" spans="1:39" x14ac:dyDescent="0.3">
      <c r="A246" s="18">
        <v>39113</v>
      </c>
      <c r="B246" s="16">
        <v>0.2</v>
      </c>
      <c r="C246" s="16">
        <v>53.447142857142858</v>
      </c>
      <c r="D246" s="16">
        <v>0</v>
      </c>
      <c r="E246" s="16">
        <v>0</v>
      </c>
      <c r="F246" s="16">
        <v>0</v>
      </c>
      <c r="G246" s="16">
        <v>0</v>
      </c>
      <c r="H246" s="16">
        <v>469</v>
      </c>
      <c r="I246" s="16">
        <v>0</v>
      </c>
      <c r="J246" s="16">
        <v>0</v>
      </c>
      <c r="K246" s="16">
        <v>0</v>
      </c>
      <c r="L246" s="16">
        <v>0</v>
      </c>
      <c r="M246" s="16">
        <v>3158</v>
      </c>
      <c r="N246" s="16">
        <v>0</v>
      </c>
      <c r="O246" s="16">
        <v>56267</v>
      </c>
      <c r="P246" s="16">
        <v>21183.5</v>
      </c>
      <c r="Q246" s="16">
        <v>0</v>
      </c>
      <c r="R246" s="16">
        <v>0</v>
      </c>
      <c r="S246" s="16">
        <v>0</v>
      </c>
      <c r="T246" s="16"/>
      <c r="U246" s="6">
        <f t="shared" si="35"/>
        <v>39113</v>
      </c>
      <c r="V246" s="10">
        <f t="shared" si="35"/>
        <v>0.2</v>
      </c>
      <c r="W246" s="11">
        <f t="shared" si="34"/>
        <v>-14.247207699483596</v>
      </c>
      <c r="X246" s="11" t="e">
        <f t="shared" si="34"/>
        <v>#DIV/0!</v>
      </c>
      <c r="Y246" s="11" t="e">
        <f t="shared" si="34"/>
        <v>#DIV/0!</v>
      </c>
      <c r="Z246" s="11" t="e">
        <f t="shared" si="34"/>
        <v>#DIV/0!</v>
      </c>
      <c r="AA246" s="11" t="e">
        <f t="shared" si="34"/>
        <v>#DIV/0!</v>
      </c>
      <c r="AB246" s="11">
        <f t="shared" si="34"/>
        <v>2.8960070206230739</v>
      </c>
      <c r="AC246" s="11" t="e">
        <f t="shared" si="34"/>
        <v>#DIV/0!</v>
      </c>
      <c r="AD246" s="11" t="e">
        <f t="shared" si="34"/>
        <v>#DIV/0!</v>
      </c>
      <c r="AE246" s="11" t="e">
        <f t="shared" si="36"/>
        <v>#DIV/0!</v>
      </c>
      <c r="AF246" s="11" t="e">
        <f t="shared" si="36"/>
        <v>#DIV/0!</v>
      </c>
      <c r="AG246" s="11">
        <f t="shared" si="36"/>
        <v>3.456183456183453</v>
      </c>
      <c r="AH246" s="11" t="e">
        <f t="shared" si="36"/>
        <v>#DIV/0!</v>
      </c>
      <c r="AI246" s="11">
        <f t="shared" si="36"/>
        <v>-11.001621258254573</v>
      </c>
      <c r="AJ246" s="11">
        <f t="shared" si="36"/>
        <v>-6.6415460214627302</v>
      </c>
      <c r="AK246" s="11" t="e">
        <f t="shared" si="20"/>
        <v>#DIV/0!</v>
      </c>
      <c r="AL246" s="11" t="e">
        <f t="shared" si="20"/>
        <v>#DIV/0!</v>
      </c>
      <c r="AM246" s="11" t="e">
        <f t="shared" si="20"/>
        <v>#DIV/0!</v>
      </c>
    </row>
    <row r="247" spans="1:39" x14ac:dyDescent="0.3">
      <c r="A247" s="18">
        <v>39082</v>
      </c>
      <c r="B247" s="16">
        <v>0</v>
      </c>
      <c r="C247" s="16">
        <v>62.326999999999998</v>
      </c>
      <c r="D247" s="16">
        <v>0</v>
      </c>
      <c r="E247" s="16">
        <v>0</v>
      </c>
      <c r="F247" s="16">
        <v>0</v>
      </c>
      <c r="G247" s="16">
        <v>0</v>
      </c>
      <c r="H247" s="16">
        <v>455.8</v>
      </c>
      <c r="I247" s="16">
        <v>0</v>
      </c>
      <c r="J247" s="16">
        <v>0</v>
      </c>
      <c r="K247" s="16">
        <v>0</v>
      </c>
      <c r="L247" s="16">
        <v>0</v>
      </c>
      <c r="M247" s="16">
        <v>3052.5</v>
      </c>
      <c r="N247" s="16">
        <v>0</v>
      </c>
      <c r="O247" s="16">
        <v>63222.5</v>
      </c>
      <c r="P247" s="16">
        <v>22690.5</v>
      </c>
      <c r="Q247" s="16">
        <v>0</v>
      </c>
      <c r="R247" s="16">
        <v>0</v>
      </c>
      <c r="S247" s="16">
        <v>0</v>
      </c>
      <c r="T247" s="16"/>
      <c r="U247" s="6">
        <f t="shared" si="35"/>
        <v>39082</v>
      </c>
      <c r="V247" s="10">
        <f t="shared" si="35"/>
        <v>0</v>
      </c>
      <c r="W247" s="11">
        <f t="shared" si="34"/>
        <v>5.7869054185937898</v>
      </c>
      <c r="X247" s="11" t="e">
        <f t="shared" si="34"/>
        <v>#DIV/0!</v>
      </c>
      <c r="Y247" s="11" t="e">
        <f t="shared" si="34"/>
        <v>#DIV/0!</v>
      </c>
      <c r="Z247" s="11" t="e">
        <f t="shared" si="34"/>
        <v>#DIV/0!</v>
      </c>
      <c r="AA247" s="11" t="e">
        <f t="shared" si="34"/>
        <v>#DIV/0!</v>
      </c>
      <c r="AB247" s="11">
        <f t="shared" si="34"/>
        <v>3.0056497175141317</v>
      </c>
      <c r="AC247" s="11" t="e">
        <f t="shared" si="34"/>
        <v>#DIV/0!</v>
      </c>
      <c r="AD247" s="11" t="e">
        <f t="shared" si="34"/>
        <v>#DIV/0!</v>
      </c>
      <c r="AE247" s="11" t="e">
        <f t="shared" si="36"/>
        <v>#DIV/0!</v>
      </c>
      <c r="AF247" s="11" t="e">
        <f t="shared" si="36"/>
        <v>#DIV/0!</v>
      </c>
      <c r="AG247" s="11">
        <f t="shared" si="36"/>
        <v>0.7758336084516344</v>
      </c>
      <c r="AH247" s="11" t="e">
        <f t="shared" si="36"/>
        <v>#DIV/0!</v>
      </c>
      <c r="AI247" s="11">
        <f t="shared" si="36"/>
        <v>-4.9764404397784574</v>
      </c>
      <c r="AJ247" s="11">
        <f t="shared" si="36"/>
        <v>0.68780368751524179</v>
      </c>
      <c r="AK247" s="11" t="e">
        <f t="shared" si="20"/>
        <v>#DIV/0!</v>
      </c>
      <c r="AL247" s="11" t="e">
        <f t="shared" si="20"/>
        <v>#DIV/0!</v>
      </c>
      <c r="AM247" s="11" t="e">
        <f t="shared" si="20"/>
        <v>#DIV/0!</v>
      </c>
    </row>
    <row r="248" spans="1:39" x14ac:dyDescent="0.3">
      <c r="A248" s="18">
        <v>39051</v>
      </c>
      <c r="B248" s="16">
        <v>-0.3</v>
      </c>
      <c r="C248" s="16">
        <v>58.917499999999997</v>
      </c>
      <c r="D248" s="16">
        <v>0</v>
      </c>
      <c r="E248" s="16">
        <v>0</v>
      </c>
      <c r="F248" s="16">
        <v>0</v>
      </c>
      <c r="G248" s="16">
        <v>0</v>
      </c>
      <c r="H248" s="16">
        <v>442.5</v>
      </c>
      <c r="I248" s="16">
        <v>0</v>
      </c>
      <c r="J248" s="16">
        <v>0</v>
      </c>
      <c r="K248" s="16">
        <v>0</v>
      </c>
      <c r="L248" s="16">
        <v>0</v>
      </c>
      <c r="M248" s="16">
        <v>3029</v>
      </c>
      <c r="N248" s="16">
        <v>0</v>
      </c>
      <c r="O248" s="16">
        <v>66533.5</v>
      </c>
      <c r="P248" s="16">
        <v>22535.5</v>
      </c>
      <c r="Q248" s="16">
        <v>0</v>
      </c>
      <c r="R248" s="16">
        <v>0</v>
      </c>
      <c r="S248" s="16">
        <v>0</v>
      </c>
      <c r="T248" s="16"/>
      <c r="U248" s="6">
        <f t="shared" si="35"/>
        <v>39051</v>
      </c>
      <c r="V248" s="10">
        <f t="shared" si="35"/>
        <v>-0.3</v>
      </c>
      <c r="W248" s="11">
        <f t="shared" si="34"/>
        <v>1.9406060510731322</v>
      </c>
      <c r="X248" s="11" t="e">
        <f t="shared" si="34"/>
        <v>#DIV/0!</v>
      </c>
      <c r="Y248" s="11" t="e">
        <f t="shared" si="34"/>
        <v>#DIV/0!</v>
      </c>
      <c r="Z248" s="11" t="e">
        <f t="shared" si="34"/>
        <v>#DIV/0!</v>
      </c>
      <c r="AA248" s="11" t="e">
        <f t="shared" si="34"/>
        <v>#DIV/0!</v>
      </c>
      <c r="AB248" s="11">
        <f t="shared" si="34"/>
        <v>3.751465416178192</v>
      </c>
      <c r="AC248" s="11" t="e">
        <f t="shared" si="34"/>
        <v>#DIV/0!</v>
      </c>
      <c r="AD248" s="11" t="e">
        <f t="shared" si="34"/>
        <v>#DIV/0!</v>
      </c>
      <c r="AE248" s="11" t="e">
        <f t="shared" si="36"/>
        <v>#DIV/0!</v>
      </c>
      <c r="AF248" s="11" t="e">
        <f t="shared" si="36"/>
        <v>#DIV/0!</v>
      </c>
      <c r="AG248" s="11">
        <f t="shared" si="36"/>
        <v>-0.24699489543881725</v>
      </c>
      <c r="AH248" s="11" t="e">
        <f t="shared" si="36"/>
        <v>#DIV/0!</v>
      </c>
      <c r="AI248" s="11">
        <f t="shared" si="36"/>
        <v>-4.2049414000633618</v>
      </c>
      <c r="AJ248" s="11">
        <f t="shared" si="36"/>
        <v>0.56001784917447139</v>
      </c>
      <c r="AK248" s="11" t="e">
        <f t="shared" si="20"/>
        <v>#DIV/0!</v>
      </c>
      <c r="AL248" s="11" t="e">
        <f t="shared" si="20"/>
        <v>#DIV/0!</v>
      </c>
      <c r="AM248" s="11" t="e">
        <f t="shared" si="20"/>
        <v>#DIV/0!</v>
      </c>
    </row>
    <row r="249" spans="1:39" x14ac:dyDescent="0.3">
      <c r="A249" s="18">
        <v>39021</v>
      </c>
      <c r="B249" s="16">
        <v>0.2</v>
      </c>
      <c r="C249" s="16">
        <v>57.795909090909092</v>
      </c>
      <c r="D249" s="16">
        <v>0</v>
      </c>
      <c r="E249" s="16">
        <v>0</v>
      </c>
      <c r="F249" s="16">
        <v>0</v>
      </c>
      <c r="G249" s="16">
        <v>0</v>
      </c>
      <c r="H249" s="16">
        <v>426.5</v>
      </c>
      <c r="I249" s="16">
        <v>0</v>
      </c>
      <c r="J249" s="16">
        <v>0</v>
      </c>
      <c r="K249" s="16">
        <v>0</v>
      </c>
      <c r="L249" s="16">
        <v>0</v>
      </c>
      <c r="M249" s="16">
        <v>3036.5</v>
      </c>
      <c r="N249" s="16">
        <v>0</v>
      </c>
      <c r="O249" s="16">
        <v>69454</v>
      </c>
      <c r="P249" s="16">
        <v>22410</v>
      </c>
      <c r="Q249" s="16">
        <v>0</v>
      </c>
      <c r="R249" s="16">
        <v>0</v>
      </c>
      <c r="S249" s="16">
        <v>0</v>
      </c>
      <c r="T249" s="16"/>
      <c r="U249" s="6">
        <f t="shared" si="35"/>
        <v>39021</v>
      </c>
      <c r="V249" s="10">
        <f t="shared" si="35"/>
        <v>0.2</v>
      </c>
      <c r="W249" s="11">
        <f t="shared" si="34"/>
        <v>-6.3448854955406233</v>
      </c>
      <c r="X249" s="11" t="e">
        <f t="shared" si="34"/>
        <v>#DIV/0!</v>
      </c>
      <c r="Y249" s="11" t="e">
        <f t="shared" si="34"/>
        <v>#DIV/0!</v>
      </c>
      <c r="Z249" s="11" t="e">
        <f t="shared" si="34"/>
        <v>#DIV/0!</v>
      </c>
      <c r="AA249" s="11" t="e">
        <f t="shared" si="34"/>
        <v>#DIV/0!</v>
      </c>
      <c r="AB249" s="11">
        <f t="shared" si="34"/>
        <v>1.3064133016627011</v>
      </c>
      <c r="AC249" s="11" t="e">
        <f t="shared" si="34"/>
        <v>#DIV/0!</v>
      </c>
      <c r="AD249" s="11" t="e">
        <f t="shared" si="34"/>
        <v>#DIV/0!</v>
      </c>
      <c r="AE249" s="11" t="e">
        <f t="shared" si="36"/>
        <v>#DIV/0!</v>
      </c>
      <c r="AF249" s="11" t="e">
        <f t="shared" si="36"/>
        <v>#DIV/0!</v>
      </c>
      <c r="AG249" s="11">
        <f t="shared" si="36"/>
        <v>-0.75175682301029667</v>
      </c>
      <c r="AH249" s="11" t="e">
        <f t="shared" si="36"/>
        <v>#DIV/0!</v>
      </c>
      <c r="AI249" s="11">
        <f t="shared" si="36"/>
        <v>0.13119386416389034</v>
      </c>
      <c r="AJ249" s="11">
        <f t="shared" si="36"/>
        <v>-4.9061148030858703E-2</v>
      </c>
      <c r="AK249" s="11" t="e">
        <f t="shared" si="20"/>
        <v>#DIV/0!</v>
      </c>
      <c r="AL249" s="11" t="e">
        <f t="shared" si="20"/>
        <v>#DIV/0!</v>
      </c>
      <c r="AM249" s="11" t="e">
        <f t="shared" si="20"/>
        <v>#DIV/0!</v>
      </c>
    </row>
    <row r="250" spans="1:39" x14ac:dyDescent="0.3">
      <c r="A250" s="18">
        <v>38990</v>
      </c>
      <c r="B250" s="16">
        <v>-0.1</v>
      </c>
      <c r="C250" s="16">
        <v>61.71142857142857</v>
      </c>
      <c r="D250" s="16">
        <v>0</v>
      </c>
      <c r="E250" s="16">
        <v>0</v>
      </c>
      <c r="F250" s="16">
        <v>0</v>
      </c>
      <c r="G250" s="16">
        <v>0</v>
      </c>
      <c r="H250" s="16">
        <v>421</v>
      </c>
      <c r="I250" s="16">
        <v>0</v>
      </c>
      <c r="J250" s="16">
        <v>0</v>
      </c>
      <c r="K250" s="16">
        <v>0</v>
      </c>
      <c r="L250" s="16">
        <v>0</v>
      </c>
      <c r="M250" s="16">
        <v>3059.5</v>
      </c>
      <c r="N250" s="16">
        <v>0</v>
      </c>
      <c r="O250" s="16">
        <v>69363</v>
      </c>
      <c r="P250" s="16">
        <v>22421</v>
      </c>
      <c r="Q250" s="16">
        <v>0</v>
      </c>
      <c r="R250" s="16">
        <v>0</v>
      </c>
      <c r="S250" s="16">
        <v>0</v>
      </c>
      <c r="T250" s="16"/>
      <c r="U250" s="6">
        <f t="shared" si="35"/>
        <v>38990</v>
      </c>
      <c r="V250" s="10">
        <f t="shared" si="35"/>
        <v>-0.1</v>
      </c>
      <c r="W250" s="11">
        <f t="shared" si="34"/>
        <v>-15.590988139203148</v>
      </c>
      <c r="X250" s="11" t="e">
        <f t="shared" si="34"/>
        <v>#DIV/0!</v>
      </c>
      <c r="Y250" s="11" t="e">
        <f t="shared" si="34"/>
        <v>#DIV/0!</v>
      </c>
      <c r="Z250" s="11" t="e">
        <f t="shared" si="34"/>
        <v>#DIV/0!</v>
      </c>
      <c r="AA250" s="11" t="e">
        <f t="shared" si="34"/>
        <v>#DIV/0!</v>
      </c>
      <c r="AB250" s="11">
        <f t="shared" si="34"/>
        <v>0.5973715651135052</v>
      </c>
      <c r="AC250" s="11" t="e">
        <f t="shared" si="34"/>
        <v>#DIV/0!</v>
      </c>
      <c r="AD250" s="11" t="e">
        <f t="shared" si="34"/>
        <v>#DIV/0!</v>
      </c>
      <c r="AE250" s="11" t="e">
        <f t="shared" si="36"/>
        <v>#DIV/0!</v>
      </c>
      <c r="AF250" s="11" t="e">
        <f t="shared" si="36"/>
        <v>#DIV/0!</v>
      </c>
      <c r="AG250" s="11">
        <f t="shared" si="36"/>
        <v>1.5601659751037289</v>
      </c>
      <c r="AH250" s="11" t="e">
        <f t="shared" si="36"/>
        <v>#DIV/0!</v>
      </c>
      <c r="AI250" s="11">
        <f t="shared" si="36"/>
        <v>-1.0160542276132674</v>
      </c>
      <c r="AJ250" s="11">
        <f t="shared" si="36"/>
        <v>7.4265727564563235</v>
      </c>
      <c r="AK250" s="11" t="e">
        <f t="shared" si="20"/>
        <v>#DIV/0!</v>
      </c>
      <c r="AL250" s="11" t="e">
        <f t="shared" si="20"/>
        <v>#DIV/0!</v>
      </c>
      <c r="AM250" s="11" t="e">
        <f t="shared" si="20"/>
        <v>#DIV/0!</v>
      </c>
    </row>
    <row r="251" spans="1:39" x14ac:dyDescent="0.3">
      <c r="A251" s="18">
        <v>38960</v>
      </c>
      <c r="B251" s="16">
        <v>0.5</v>
      </c>
      <c r="C251" s="16">
        <v>73.11</v>
      </c>
      <c r="D251" s="16">
        <v>0</v>
      </c>
      <c r="E251" s="16">
        <v>0</v>
      </c>
      <c r="F251" s="16">
        <v>0</v>
      </c>
      <c r="G251" s="16">
        <v>0</v>
      </c>
      <c r="H251" s="16">
        <v>418.5</v>
      </c>
      <c r="I251" s="16">
        <v>0</v>
      </c>
      <c r="J251" s="16">
        <v>0</v>
      </c>
      <c r="K251" s="16">
        <v>0</v>
      </c>
      <c r="L251" s="16">
        <v>0</v>
      </c>
      <c r="M251" s="16">
        <v>3012.5</v>
      </c>
      <c r="N251" s="16">
        <v>0</v>
      </c>
      <c r="O251" s="16">
        <v>70075</v>
      </c>
      <c r="P251" s="16">
        <v>20871</v>
      </c>
      <c r="Q251" s="16">
        <v>0</v>
      </c>
      <c r="R251" s="16">
        <v>0</v>
      </c>
      <c r="S251" s="16">
        <v>0</v>
      </c>
      <c r="T251" s="16"/>
      <c r="U251" s="6">
        <f t="shared" si="35"/>
        <v>38960</v>
      </c>
      <c r="V251" s="10">
        <f t="shared" si="35"/>
        <v>0.5</v>
      </c>
      <c r="W251" s="11">
        <f t="shared" si="34"/>
        <v>-0.74859880146617286</v>
      </c>
      <c r="X251" s="11" t="e">
        <f t="shared" si="34"/>
        <v>#DIV/0!</v>
      </c>
      <c r="Y251" s="11" t="e">
        <f t="shared" si="34"/>
        <v>#DIV/0!</v>
      </c>
      <c r="Z251" s="11" t="e">
        <f t="shared" si="34"/>
        <v>#DIV/0!</v>
      </c>
      <c r="AA251" s="11" t="e">
        <f t="shared" si="34"/>
        <v>#DIV/0!</v>
      </c>
      <c r="AB251" s="11">
        <f t="shared" si="34"/>
        <v>2.0731707317073216</v>
      </c>
      <c r="AC251" s="11" t="e">
        <f t="shared" si="34"/>
        <v>#DIV/0!</v>
      </c>
      <c r="AD251" s="11" t="e">
        <f t="shared" si="34"/>
        <v>#DIV/0!</v>
      </c>
      <c r="AE251" s="11" t="e">
        <f t="shared" si="36"/>
        <v>#DIV/0!</v>
      </c>
      <c r="AF251" s="11" t="e">
        <f t="shared" si="36"/>
        <v>#DIV/0!</v>
      </c>
      <c r="AG251" s="11">
        <f t="shared" si="36"/>
        <v>-1.4395550466219476</v>
      </c>
      <c r="AH251" s="11" t="e">
        <f t="shared" si="36"/>
        <v>#DIV/0!</v>
      </c>
      <c r="AI251" s="11">
        <f t="shared" si="36"/>
        <v>0.71864893999280355</v>
      </c>
      <c r="AJ251" s="11">
        <f t="shared" si="36"/>
        <v>3.7609684555917227</v>
      </c>
      <c r="AK251" s="11" t="e">
        <f t="shared" si="20"/>
        <v>#DIV/0!</v>
      </c>
      <c r="AL251" s="11" t="e">
        <f t="shared" si="20"/>
        <v>#DIV/0!</v>
      </c>
      <c r="AM251" s="11" t="e">
        <f t="shared" si="20"/>
        <v>#DIV/0!</v>
      </c>
    </row>
    <row r="252" spans="1:39" x14ac:dyDescent="0.3">
      <c r="A252" s="18">
        <v>38929</v>
      </c>
      <c r="B252" s="16">
        <v>0.3</v>
      </c>
      <c r="C252" s="16">
        <v>73.661428571428573</v>
      </c>
      <c r="D252" s="16">
        <v>0</v>
      </c>
      <c r="E252" s="16">
        <v>0</v>
      </c>
      <c r="F252" s="16">
        <v>0</v>
      </c>
      <c r="G252" s="16">
        <v>0</v>
      </c>
      <c r="H252" s="16">
        <v>410</v>
      </c>
      <c r="I252" s="16">
        <v>0</v>
      </c>
      <c r="J252" s="16">
        <v>0</v>
      </c>
      <c r="K252" s="16">
        <v>0</v>
      </c>
      <c r="L252" s="16">
        <v>0</v>
      </c>
      <c r="M252" s="16">
        <v>3056.5</v>
      </c>
      <c r="N252" s="16">
        <v>0</v>
      </c>
      <c r="O252" s="16">
        <v>69575</v>
      </c>
      <c r="P252" s="16">
        <v>20114.5</v>
      </c>
      <c r="Q252" s="16">
        <v>0</v>
      </c>
      <c r="R252" s="16">
        <v>0</v>
      </c>
      <c r="S252" s="16">
        <v>0</v>
      </c>
      <c r="T252" s="16"/>
      <c r="U252" s="6">
        <f t="shared" si="35"/>
        <v>38929</v>
      </c>
      <c r="V252" s="10">
        <f t="shared" si="35"/>
        <v>0.3</v>
      </c>
      <c r="W252" s="11">
        <f t="shared" si="34"/>
        <v>7.2396141065697464</v>
      </c>
      <c r="X252" s="11" t="e">
        <f t="shared" si="34"/>
        <v>#DIV/0!</v>
      </c>
      <c r="Y252" s="11" t="e">
        <f t="shared" si="34"/>
        <v>#DIV/0!</v>
      </c>
      <c r="Z252" s="11" t="e">
        <f t="shared" ref="Z252:AG275" si="37">F252/F253*100-100</f>
        <v>#DIV/0!</v>
      </c>
      <c r="AA252" s="11" t="e">
        <f t="shared" si="37"/>
        <v>#DIV/0!</v>
      </c>
      <c r="AB252" s="11">
        <f t="shared" si="37"/>
        <v>-1.2048192771084416</v>
      </c>
      <c r="AC252" s="11" t="e">
        <f t="shared" si="37"/>
        <v>#DIV/0!</v>
      </c>
      <c r="AD252" s="11" t="e">
        <f t="shared" si="37"/>
        <v>#DIV/0!</v>
      </c>
      <c r="AE252" s="11" t="e">
        <f t="shared" si="36"/>
        <v>#DIV/0!</v>
      </c>
      <c r="AF252" s="11" t="e">
        <f t="shared" si="36"/>
        <v>#DIV/0!</v>
      </c>
      <c r="AG252" s="11">
        <f t="shared" si="36"/>
        <v>-6.8140243902439011</v>
      </c>
      <c r="AH252" s="11" t="e">
        <f t="shared" si="36"/>
        <v>#DIV/0!</v>
      </c>
      <c r="AI252" s="11">
        <f t="shared" si="36"/>
        <v>15.788510185061909</v>
      </c>
      <c r="AJ252" s="11">
        <f t="shared" si="36"/>
        <v>-5.3479836243000278</v>
      </c>
      <c r="AK252" s="11" t="e">
        <f t="shared" si="20"/>
        <v>#DIV/0!</v>
      </c>
      <c r="AL252" s="11" t="e">
        <f t="shared" si="20"/>
        <v>#DIV/0!</v>
      </c>
      <c r="AM252" s="11" t="e">
        <f t="shared" si="20"/>
        <v>#DIV/0!</v>
      </c>
    </row>
    <row r="253" spans="1:39" x14ac:dyDescent="0.3">
      <c r="A253" s="18">
        <v>38898</v>
      </c>
      <c r="B253" s="16">
        <v>0.6</v>
      </c>
      <c r="C253" s="16">
        <v>68.688636363636363</v>
      </c>
      <c r="D253" s="16">
        <v>0</v>
      </c>
      <c r="E253" s="16">
        <v>0</v>
      </c>
      <c r="F253" s="16">
        <v>0</v>
      </c>
      <c r="G253" s="16">
        <v>0</v>
      </c>
      <c r="H253" s="16">
        <v>415</v>
      </c>
      <c r="I253" s="16">
        <v>0</v>
      </c>
      <c r="J253" s="16">
        <v>0</v>
      </c>
      <c r="K253" s="16">
        <v>0</v>
      </c>
      <c r="L253" s="16">
        <v>0</v>
      </c>
      <c r="M253" s="16">
        <v>3280</v>
      </c>
      <c r="N253" s="16">
        <v>0</v>
      </c>
      <c r="O253" s="16">
        <v>60088</v>
      </c>
      <c r="P253" s="16">
        <v>21251</v>
      </c>
      <c r="Q253" s="16">
        <v>0</v>
      </c>
      <c r="R253" s="16">
        <v>0</v>
      </c>
      <c r="S253" s="16">
        <v>0</v>
      </c>
      <c r="T253" s="16"/>
      <c r="U253" s="6">
        <f t="shared" si="35"/>
        <v>38898</v>
      </c>
      <c r="V253" s="10">
        <f t="shared" si="35"/>
        <v>0.6</v>
      </c>
      <c r="W253" s="11">
        <f t="shared" ref="W253:Y275" si="38">C253/C254*100-100</f>
        <v>-1.6338486574450855</v>
      </c>
      <c r="X253" s="11" t="e">
        <f t="shared" si="38"/>
        <v>#DIV/0!</v>
      </c>
      <c r="Y253" s="11" t="e">
        <f t="shared" si="38"/>
        <v>#DIV/0!</v>
      </c>
      <c r="Z253" s="11" t="e">
        <f t="shared" si="37"/>
        <v>#DIV/0!</v>
      </c>
      <c r="AA253" s="11" t="e">
        <f t="shared" si="37"/>
        <v>#DIV/0!</v>
      </c>
      <c r="AB253" s="11">
        <f t="shared" si="37"/>
        <v>-1.1904761904761898</v>
      </c>
      <c r="AC253" s="11" t="e">
        <f t="shared" si="37"/>
        <v>#DIV/0!</v>
      </c>
      <c r="AD253" s="11" t="e">
        <f t="shared" si="37"/>
        <v>#DIV/0!</v>
      </c>
      <c r="AE253" s="11" t="e">
        <f t="shared" si="36"/>
        <v>#DIV/0!</v>
      </c>
      <c r="AF253" s="11" t="e">
        <f t="shared" si="36"/>
        <v>#DIV/0!</v>
      </c>
      <c r="AG253" s="11">
        <f t="shared" si="36"/>
        <v>1.5794363580055659</v>
      </c>
      <c r="AH253" s="11" t="e">
        <f t="shared" si="36"/>
        <v>#DIV/0!</v>
      </c>
      <c r="AI253" s="11" t="e">
        <f t="shared" si="36"/>
        <v>#DIV/0!</v>
      </c>
      <c r="AJ253" s="11" t="e">
        <f t="shared" si="36"/>
        <v>#DIV/0!</v>
      </c>
      <c r="AK253" s="11" t="e">
        <f t="shared" si="20"/>
        <v>#DIV/0!</v>
      </c>
      <c r="AL253" s="11" t="e">
        <f t="shared" si="20"/>
        <v>#DIV/0!</v>
      </c>
      <c r="AM253" s="11" t="e">
        <f t="shared" si="20"/>
        <v>#DIV/0!</v>
      </c>
    </row>
    <row r="254" spans="1:39" x14ac:dyDescent="0.3">
      <c r="A254" s="18">
        <v>38868</v>
      </c>
      <c r="B254" s="16">
        <v>0.8</v>
      </c>
      <c r="C254" s="16">
        <v>69.829545454545453</v>
      </c>
      <c r="D254" s="16">
        <v>0</v>
      </c>
      <c r="E254" s="16">
        <v>0</v>
      </c>
      <c r="F254" s="16">
        <v>0</v>
      </c>
      <c r="G254" s="16">
        <v>0</v>
      </c>
      <c r="H254" s="16">
        <v>420</v>
      </c>
      <c r="I254" s="16">
        <v>0</v>
      </c>
      <c r="J254" s="16">
        <v>0</v>
      </c>
      <c r="K254" s="16">
        <v>0</v>
      </c>
      <c r="L254" s="16">
        <v>0</v>
      </c>
      <c r="M254" s="16">
        <v>3229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/>
      <c r="U254" s="6">
        <f t="shared" si="35"/>
        <v>38868</v>
      </c>
      <c r="V254" s="10">
        <f t="shared" si="35"/>
        <v>0.8</v>
      </c>
      <c r="W254" s="11">
        <f t="shared" si="38"/>
        <v>-0.73460895446858387</v>
      </c>
      <c r="X254" s="11" t="e">
        <f t="shared" si="38"/>
        <v>#DIV/0!</v>
      </c>
      <c r="Y254" s="11" t="e">
        <f t="shared" si="38"/>
        <v>#DIV/0!</v>
      </c>
      <c r="Z254" s="11" t="e">
        <f t="shared" si="37"/>
        <v>#DIV/0!</v>
      </c>
      <c r="AA254" s="11" t="e">
        <f t="shared" si="37"/>
        <v>#DIV/0!</v>
      </c>
      <c r="AB254" s="11">
        <f t="shared" si="37"/>
        <v>-1.2055277859453213</v>
      </c>
      <c r="AC254" s="11" t="e">
        <f t="shared" si="37"/>
        <v>#DIV/0!</v>
      </c>
      <c r="AD254" s="11" t="e">
        <f t="shared" si="37"/>
        <v>#DIV/0!</v>
      </c>
      <c r="AE254" s="11" t="e">
        <f t="shared" si="36"/>
        <v>#DIV/0!</v>
      </c>
      <c r="AF254" s="11" t="e">
        <f t="shared" si="36"/>
        <v>#DIV/0!</v>
      </c>
      <c r="AG254" s="11">
        <f t="shared" si="36"/>
        <v>4.2958656330749392</v>
      </c>
      <c r="AH254" s="11" t="e">
        <f t="shared" si="36"/>
        <v>#DIV/0!</v>
      </c>
      <c r="AI254" s="11" t="e">
        <f t="shared" si="36"/>
        <v>#DIV/0!</v>
      </c>
      <c r="AJ254" s="11" t="e">
        <f t="shared" si="36"/>
        <v>#DIV/0!</v>
      </c>
      <c r="AK254" s="11" t="e">
        <f t="shared" si="20"/>
        <v>#DIV/0!</v>
      </c>
      <c r="AL254" s="11" t="e">
        <f t="shared" si="20"/>
        <v>#DIV/0!</v>
      </c>
      <c r="AM254" s="11" t="e">
        <f t="shared" si="20"/>
        <v>#DIV/0!</v>
      </c>
    </row>
    <row r="255" spans="1:39" x14ac:dyDescent="0.3">
      <c r="A255" s="18">
        <v>38837</v>
      </c>
      <c r="B255" s="16">
        <v>0.5</v>
      </c>
      <c r="C255" s="16">
        <v>70.346315789473678</v>
      </c>
      <c r="D255" s="16">
        <v>0</v>
      </c>
      <c r="E255" s="16">
        <v>0</v>
      </c>
      <c r="F255" s="16">
        <v>0</v>
      </c>
      <c r="G255" s="16">
        <v>0</v>
      </c>
      <c r="H255" s="16">
        <v>425.125</v>
      </c>
      <c r="I255" s="16">
        <v>0</v>
      </c>
      <c r="J255" s="16">
        <v>0</v>
      </c>
      <c r="K255" s="16">
        <v>0</v>
      </c>
      <c r="L255" s="16">
        <v>0</v>
      </c>
      <c r="M255" s="16">
        <v>3096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/>
      <c r="U255" s="6">
        <f t="shared" si="35"/>
        <v>38837</v>
      </c>
      <c r="V255" s="10">
        <f t="shared" si="35"/>
        <v>0.5</v>
      </c>
      <c r="W255" s="11">
        <f t="shared" si="38"/>
        <v>13.310030965389615</v>
      </c>
      <c r="X255" s="11" t="e">
        <f t="shared" si="38"/>
        <v>#DIV/0!</v>
      </c>
      <c r="Y255" s="11" t="e">
        <f t="shared" si="38"/>
        <v>#DIV/0!</v>
      </c>
      <c r="Z255" s="11" t="e">
        <f t="shared" si="37"/>
        <v>#DIV/0!</v>
      </c>
      <c r="AA255" s="11" t="e">
        <f t="shared" si="37"/>
        <v>#DIV/0!</v>
      </c>
      <c r="AB255" s="11">
        <f t="shared" si="37"/>
        <v>-0.90326340326339505</v>
      </c>
      <c r="AC255" s="11" t="e">
        <f t="shared" si="37"/>
        <v>#DIV/0!</v>
      </c>
      <c r="AD255" s="11" t="e">
        <f t="shared" si="37"/>
        <v>#DIV/0!</v>
      </c>
      <c r="AE255" s="11" t="e">
        <f t="shared" si="36"/>
        <v>#DIV/0!</v>
      </c>
      <c r="AF255" s="11" t="e">
        <f t="shared" si="36"/>
        <v>#DIV/0!</v>
      </c>
      <c r="AG255" s="11">
        <f t="shared" si="36"/>
        <v>0.97847358121330785</v>
      </c>
      <c r="AH255" s="11" t="e">
        <f t="shared" si="36"/>
        <v>#DIV/0!</v>
      </c>
      <c r="AI255" s="11" t="e">
        <f t="shared" si="36"/>
        <v>#DIV/0!</v>
      </c>
      <c r="AJ255" s="11" t="e">
        <f t="shared" si="36"/>
        <v>#DIV/0!</v>
      </c>
      <c r="AK255" s="11" t="e">
        <f t="shared" si="20"/>
        <v>#DIV/0!</v>
      </c>
      <c r="AL255" s="11" t="e">
        <f t="shared" si="20"/>
        <v>#DIV/0!</v>
      </c>
      <c r="AM255" s="11" t="e">
        <f t="shared" si="20"/>
        <v>#DIV/0!</v>
      </c>
    </row>
    <row r="256" spans="1:39" x14ac:dyDescent="0.3">
      <c r="A256" s="18">
        <v>38807</v>
      </c>
      <c r="B256" s="16">
        <v>0</v>
      </c>
      <c r="C256" s="16">
        <v>62.083043478260869</v>
      </c>
      <c r="D256" s="16">
        <v>0</v>
      </c>
      <c r="E256" s="16">
        <v>0</v>
      </c>
      <c r="F256" s="16">
        <v>0</v>
      </c>
      <c r="G256" s="16">
        <v>0</v>
      </c>
      <c r="H256" s="16">
        <v>429</v>
      </c>
      <c r="I256" s="16">
        <v>0</v>
      </c>
      <c r="J256" s="16">
        <v>0</v>
      </c>
      <c r="K256" s="16">
        <v>0</v>
      </c>
      <c r="L256" s="16">
        <v>0</v>
      </c>
      <c r="M256" s="16">
        <v>3066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/>
      <c r="U256" s="6">
        <f t="shared" si="35"/>
        <v>38807</v>
      </c>
      <c r="V256" s="10">
        <f t="shared" si="35"/>
        <v>0</v>
      </c>
      <c r="W256" s="11">
        <f t="shared" si="38"/>
        <v>3.2656381276716218</v>
      </c>
      <c r="X256" s="11" t="e">
        <f t="shared" si="38"/>
        <v>#DIV/0!</v>
      </c>
      <c r="Y256" s="11" t="e">
        <f t="shared" si="38"/>
        <v>#DIV/0!</v>
      </c>
      <c r="Z256" s="11" t="e">
        <f t="shared" si="37"/>
        <v>#DIV/0!</v>
      </c>
      <c r="AA256" s="11" t="e">
        <f t="shared" si="37"/>
        <v>#DIV/0!</v>
      </c>
      <c r="AB256" s="11">
        <f t="shared" si="37"/>
        <v>0.15564202334630295</v>
      </c>
      <c r="AC256" s="11" t="e">
        <f t="shared" si="37"/>
        <v>#DIV/0!</v>
      </c>
      <c r="AD256" s="11" t="e">
        <f t="shared" si="37"/>
        <v>#DIV/0!</v>
      </c>
      <c r="AE256" s="11" t="e">
        <f t="shared" si="36"/>
        <v>#DIV/0!</v>
      </c>
      <c r="AF256" s="11" t="e">
        <f t="shared" si="36"/>
        <v>#DIV/0!</v>
      </c>
      <c r="AG256" s="11">
        <f t="shared" si="36"/>
        <v>2.6619789050728286</v>
      </c>
      <c r="AH256" s="11" t="e">
        <f t="shared" si="36"/>
        <v>#DIV/0!</v>
      </c>
      <c r="AI256" s="11" t="e">
        <f t="shared" si="36"/>
        <v>#DIV/0!</v>
      </c>
      <c r="AJ256" s="11" t="e">
        <f t="shared" si="36"/>
        <v>#DIV/0!</v>
      </c>
      <c r="AK256" s="11" t="e">
        <f t="shared" si="20"/>
        <v>#DIV/0!</v>
      </c>
      <c r="AL256" s="11" t="e">
        <f t="shared" si="20"/>
        <v>#DIV/0!</v>
      </c>
      <c r="AM256" s="11" t="e">
        <f t="shared" si="20"/>
        <v>#DIV/0!</v>
      </c>
    </row>
    <row r="257" spans="1:39" x14ac:dyDescent="0.3">
      <c r="A257" s="18">
        <v>38776</v>
      </c>
      <c r="B257" s="16">
        <v>0.7</v>
      </c>
      <c r="C257" s="16">
        <v>60.119750000000003</v>
      </c>
      <c r="D257" s="16">
        <v>0</v>
      </c>
      <c r="E257" s="16">
        <v>0</v>
      </c>
      <c r="F257" s="16">
        <v>0</v>
      </c>
      <c r="G257" s="16">
        <v>0</v>
      </c>
      <c r="H257" s="16">
        <v>428.33333333333331</v>
      </c>
      <c r="I257" s="16">
        <v>0</v>
      </c>
      <c r="J257" s="16">
        <v>0</v>
      </c>
      <c r="K257" s="16">
        <v>0</v>
      </c>
      <c r="L257" s="16">
        <v>0</v>
      </c>
      <c r="M257" s="16">
        <v>2986.5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/>
      <c r="U257" s="6">
        <f t="shared" si="35"/>
        <v>38776</v>
      </c>
      <c r="V257" s="10">
        <f t="shared" si="35"/>
        <v>0.7</v>
      </c>
      <c r="W257" s="11">
        <f t="shared" si="38"/>
        <v>-4.644621264189837</v>
      </c>
      <c r="X257" s="11" t="e">
        <f t="shared" si="38"/>
        <v>#DIV/0!</v>
      </c>
      <c r="Y257" s="11" t="e">
        <f t="shared" si="38"/>
        <v>#DIV/0!</v>
      </c>
      <c r="Z257" s="11" t="e">
        <f t="shared" si="37"/>
        <v>#DIV/0!</v>
      </c>
      <c r="AA257" s="11" t="e">
        <f t="shared" si="37"/>
        <v>#DIV/0!</v>
      </c>
      <c r="AB257" s="11">
        <f t="shared" si="37"/>
        <v>1.1811023622047259</v>
      </c>
      <c r="AC257" s="11" t="e">
        <f t="shared" si="37"/>
        <v>#DIV/0!</v>
      </c>
      <c r="AD257" s="11" t="e">
        <f t="shared" si="37"/>
        <v>#DIV/0!</v>
      </c>
      <c r="AE257" s="11" t="e">
        <f t="shared" si="36"/>
        <v>#DIV/0!</v>
      </c>
      <c r="AF257" s="11" t="e">
        <f t="shared" si="36"/>
        <v>#DIV/0!</v>
      </c>
      <c r="AG257" s="11">
        <f t="shared" si="36"/>
        <v>0.92936802973977706</v>
      </c>
      <c r="AH257" s="11" t="e">
        <f t="shared" si="36"/>
        <v>#DIV/0!</v>
      </c>
      <c r="AI257" s="11" t="e">
        <f t="shared" si="36"/>
        <v>#DIV/0!</v>
      </c>
      <c r="AJ257" s="11" t="e">
        <f t="shared" si="36"/>
        <v>#DIV/0!</v>
      </c>
      <c r="AK257" s="11" t="e">
        <f t="shared" si="20"/>
        <v>#DIV/0!</v>
      </c>
      <c r="AL257" s="11" t="e">
        <f t="shared" si="20"/>
        <v>#DIV/0!</v>
      </c>
      <c r="AM257" s="11" t="e">
        <f t="shared" si="20"/>
        <v>#DIV/0!</v>
      </c>
    </row>
    <row r="258" spans="1:39" x14ac:dyDescent="0.3">
      <c r="A258" s="18">
        <v>38748</v>
      </c>
      <c r="B258" s="16">
        <v>0</v>
      </c>
      <c r="C258" s="16">
        <v>63.048095238095236</v>
      </c>
      <c r="D258" s="16">
        <v>0</v>
      </c>
      <c r="E258" s="16">
        <v>0</v>
      </c>
      <c r="F258" s="16">
        <v>0</v>
      </c>
      <c r="G258" s="16">
        <v>0</v>
      </c>
      <c r="H258" s="16">
        <v>423.33333333333331</v>
      </c>
      <c r="I258" s="16">
        <v>0</v>
      </c>
      <c r="J258" s="16">
        <v>0</v>
      </c>
      <c r="K258" s="16">
        <v>0</v>
      </c>
      <c r="L258" s="16">
        <v>0</v>
      </c>
      <c r="M258" s="16">
        <v>2959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/>
      <c r="U258" s="6">
        <f t="shared" si="35"/>
        <v>38748</v>
      </c>
      <c r="V258" s="10">
        <f t="shared" si="35"/>
        <v>0</v>
      </c>
      <c r="W258" s="11">
        <f t="shared" si="38"/>
        <v>10.785618060262237</v>
      </c>
      <c r="X258" s="11" t="e">
        <f t="shared" si="38"/>
        <v>#DIV/0!</v>
      </c>
      <c r="Y258" s="11" t="e">
        <f t="shared" si="38"/>
        <v>#DIV/0!</v>
      </c>
      <c r="Z258" s="11" t="e">
        <f t="shared" si="37"/>
        <v>#DIV/0!</v>
      </c>
      <c r="AA258" s="11" t="e">
        <f t="shared" si="37"/>
        <v>#DIV/0!</v>
      </c>
      <c r="AB258" s="11">
        <f t="shared" si="37"/>
        <v>1.762820512820511</v>
      </c>
      <c r="AC258" s="11" t="e">
        <f t="shared" si="37"/>
        <v>#DIV/0!</v>
      </c>
      <c r="AD258" s="11" t="e">
        <f t="shared" si="37"/>
        <v>#DIV/0!</v>
      </c>
      <c r="AE258" s="11" t="e">
        <f t="shared" si="36"/>
        <v>#DIV/0!</v>
      </c>
      <c r="AF258" s="11" t="e">
        <f t="shared" si="36"/>
        <v>#DIV/0!</v>
      </c>
      <c r="AG258" s="11">
        <f t="shared" si="36"/>
        <v>-1.7759336099584999</v>
      </c>
      <c r="AH258" s="11" t="e">
        <f t="shared" si="36"/>
        <v>#DIV/0!</v>
      </c>
      <c r="AI258" s="11" t="e">
        <f t="shared" si="36"/>
        <v>#DIV/0!</v>
      </c>
      <c r="AJ258" s="11" t="e">
        <f t="shared" si="36"/>
        <v>#DIV/0!</v>
      </c>
      <c r="AK258" s="11" t="e">
        <f t="shared" si="36"/>
        <v>#DIV/0!</v>
      </c>
      <c r="AL258" s="11" t="e">
        <f t="shared" si="36"/>
        <v>#DIV/0!</v>
      </c>
      <c r="AM258" s="11" t="e">
        <f t="shared" si="36"/>
        <v>#DIV/0!</v>
      </c>
    </row>
    <row r="259" spans="1:39" x14ac:dyDescent="0.3">
      <c r="A259" s="18">
        <v>38717</v>
      </c>
      <c r="B259" s="16">
        <v>-0.4</v>
      </c>
      <c r="C259" s="16">
        <v>56.91</v>
      </c>
      <c r="D259" s="16">
        <v>0</v>
      </c>
      <c r="E259" s="16">
        <v>0</v>
      </c>
      <c r="F259" s="16">
        <v>0</v>
      </c>
      <c r="G259" s="16">
        <v>0</v>
      </c>
      <c r="H259" s="16">
        <v>416</v>
      </c>
      <c r="I259" s="16">
        <v>0</v>
      </c>
      <c r="J259" s="16">
        <v>0</v>
      </c>
      <c r="K259" s="16">
        <v>0</v>
      </c>
      <c r="L259" s="16">
        <v>0</v>
      </c>
      <c r="M259" s="16">
        <v>3012.5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/>
      <c r="U259" s="6">
        <f t="shared" si="35"/>
        <v>38717</v>
      </c>
      <c r="V259" s="10">
        <f t="shared" si="35"/>
        <v>-0.4</v>
      </c>
      <c r="W259" s="11">
        <f t="shared" si="38"/>
        <v>3.141990971100924</v>
      </c>
      <c r="X259" s="11" t="e">
        <f t="shared" si="38"/>
        <v>#DIV/0!</v>
      </c>
      <c r="Y259" s="11" t="e">
        <f t="shared" si="38"/>
        <v>#DIV/0!</v>
      </c>
      <c r="Z259" s="11" t="e">
        <f t="shared" si="37"/>
        <v>#DIV/0!</v>
      </c>
      <c r="AA259" s="11" t="e">
        <f t="shared" si="37"/>
        <v>#DIV/0!</v>
      </c>
      <c r="AB259" s="11">
        <f t="shared" si="37"/>
        <v>-0.23980815347721318</v>
      </c>
      <c r="AC259" s="11" t="e">
        <f t="shared" si="37"/>
        <v>#DIV/0!</v>
      </c>
      <c r="AD259" s="11" t="e">
        <f t="shared" si="37"/>
        <v>#DIV/0!</v>
      </c>
      <c r="AE259" s="11" t="e">
        <f t="shared" si="36"/>
        <v>#DIV/0!</v>
      </c>
      <c r="AF259" s="11" t="e">
        <f t="shared" si="36"/>
        <v>#DIV/0!</v>
      </c>
      <c r="AG259" s="11">
        <f t="shared" si="36"/>
        <v>-0.6431398416886509</v>
      </c>
      <c r="AH259" s="11" t="e">
        <f t="shared" si="36"/>
        <v>#DIV/0!</v>
      </c>
      <c r="AI259" s="11" t="e">
        <f t="shared" si="36"/>
        <v>#DIV/0!</v>
      </c>
      <c r="AJ259" s="11" t="e">
        <f t="shared" si="36"/>
        <v>#DIV/0!</v>
      </c>
      <c r="AK259" s="11" t="e">
        <f t="shared" si="36"/>
        <v>#DIV/0!</v>
      </c>
      <c r="AL259" s="11" t="e">
        <f t="shared" si="36"/>
        <v>#DIV/0!</v>
      </c>
      <c r="AM259" s="11" t="e">
        <f t="shared" si="36"/>
        <v>#DIV/0!</v>
      </c>
    </row>
    <row r="260" spans="1:39" x14ac:dyDescent="0.3">
      <c r="A260" s="18">
        <v>38686</v>
      </c>
      <c r="B260" s="16">
        <v>-0.2</v>
      </c>
      <c r="C260" s="16">
        <v>55.176363636363639</v>
      </c>
      <c r="D260" s="16">
        <v>0</v>
      </c>
      <c r="E260" s="16">
        <v>0</v>
      </c>
      <c r="F260" s="16">
        <v>0</v>
      </c>
      <c r="G260" s="16">
        <v>0</v>
      </c>
      <c r="H260" s="16">
        <v>417</v>
      </c>
      <c r="I260" s="16">
        <v>0</v>
      </c>
      <c r="J260" s="16">
        <v>0</v>
      </c>
      <c r="K260" s="16">
        <v>0</v>
      </c>
      <c r="L260" s="16">
        <v>0</v>
      </c>
      <c r="M260" s="16">
        <v>3032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/>
      <c r="U260" s="6">
        <f t="shared" si="35"/>
        <v>38686</v>
      </c>
      <c r="V260" s="10">
        <f t="shared" si="35"/>
        <v>-0.2</v>
      </c>
      <c r="W260" s="11">
        <f t="shared" si="38"/>
        <v>-5.8523285884283069</v>
      </c>
      <c r="X260" s="11" t="e">
        <f t="shared" si="38"/>
        <v>#DIV/0!</v>
      </c>
      <c r="Y260" s="11" t="e">
        <f t="shared" si="38"/>
        <v>#DIV/0!</v>
      </c>
      <c r="Z260" s="11" t="e">
        <f t="shared" si="37"/>
        <v>#DIV/0!</v>
      </c>
      <c r="AA260" s="11" t="e">
        <f t="shared" si="37"/>
        <v>#DIV/0!</v>
      </c>
      <c r="AB260" s="11">
        <f t="shared" si="37"/>
        <v>0.48192771084336528</v>
      </c>
      <c r="AC260" s="11" t="e">
        <f t="shared" si="37"/>
        <v>#DIV/0!</v>
      </c>
      <c r="AD260" s="11" t="e">
        <f t="shared" si="37"/>
        <v>#DIV/0!</v>
      </c>
      <c r="AE260" s="11" t="e">
        <f t="shared" si="36"/>
        <v>#DIV/0!</v>
      </c>
      <c r="AF260" s="11" t="e">
        <f t="shared" si="36"/>
        <v>#DIV/0!</v>
      </c>
      <c r="AG260" s="11">
        <f t="shared" si="36"/>
        <v>-0.88264138607388531</v>
      </c>
      <c r="AH260" s="11" t="e">
        <f t="shared" si="36"/>
        <v>#DIV/0!</v>
      </c>
      <c r="AI260" s="11" t="e">
        <f t="shared" si="36"/>
        <v>#DIV/0!</v>
      </c>
      <c r="AJ260" s="11" t="e">
        <f t="shared" si="36"/>
        <v>#DIV/0!</v>
      </c>
      <c r="AK260" s="11" t="e">
        <f t="shared" si="36"/>
        <v>#DIV/0!</v>
      </c>
      <c r="AL260" s="11" t="e">
        <f t="shared" si="36"/>
        <v>#DIV/0!</v>
      </c>
      <c r="AM260" s="11" t="e">
        <f t="shared" si="36"/>
        <v>#DIV/0!</v>
      </c>
    </row>
    <row r="261" spans="1:39" x14ac:dyDescent="0.3">
      <c r="A261" s="18">
        <v>38656</v>
      </c>
      <c r="B261" s="16">
        <v>0.3</v>
      </c>
      <c r="C261" s="16">
        <v>58.606190476190477</v>
      </c>
      <c r="D261" s="16">
        <v>0</v>
      </c>
      <c r="E261" s="16">
        <v>0</v>
      </c>
      <c r="F261" s="16">
        <v>0</v>
      </c>
      <c r="G261" s="16">
        <v>0</v>
      </c>
      <c r="H261" s="16">
        <v>415</v>
      </c>
      <c r="I261" s="16">
        <v>0</v>
      </c>
      <c r="J261" s="16">
        <v>0</v>
      </c>
      <c r="K261" s="16">
        <v>0</v>
      </c>
      <c r="L261" s="16">
        <v>0</v>
      </c>
      <c r="M261" s="16">
        <v>3059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/>
      <c r="U261" s="6">
        <f t="shared" si="35"/>
        <v>38656</v>
      </c>
      <c r="V261" s="10">
        <f t="shared" si="35"/>
        <v>0.3</v>
      </c>
      <c r="W261" s="11">
        <f t="shared" si="38"/>
        <v>-6.8405437477915143</v>
      </c>
      <c r="X261" s="11" t="e">
        <f t="shared" si="38"/>
        <v>#DIV/0!</v>
      </c>
      <c r="Y261" s="11" t="e">
        <f t="shared" si="38"/>
        <v>#DIV/0!</v>
      </c>
      <c r="Z261" s="11" t="e">
        <f t="shared" si="37"/>
        <v>#DIV/0!</v>
      </c>
      <c r="AA261" s="11" t="e">
        <f t="shared" si="37"/>
        <v>#DIV/0!</v>
      </c>
      <c r="AB261" s="11">
        <f t="shared" si="37"/>
        <v>0.8260447035957128</v>
      </c>
      <c r="AC261" s="11" t="e">
        <f t="shared" si="37"/>
        <v>#DIV/0!</v>
      </c>
      <c r="AD261" s="11" t="e">
        <f t="shared" si="37"/>
        <v>#DIV/0!</v>
      </c>
      <c r="AE261" s="11" t="e">
        <f t="shared" si="36"/>
        <v>#DIV/0!</v>
      </c>
      <c r="AF261" s="11" t="e">
        <f t="shared" si="36"/>
        <v>#DIV/0!</v>
      </c>
      <c r="AG261" s="11">
        <f t="shared" si="36"/>
        <v>-3.9107900109941909</v>
      </c>
      <c r="AH261" s="11" t="e">
        <f t="shared" si="36"/>
        <v>#DIV/0!</v>
      </c>
      <c r="AI261" s="11" t="e">
        <f t="shared" si="36"/>
        <v>#DIV/0!</v>
      </c>
      <c r="AJ261" s="11" t="e">
        <f t="shared" si="36"/>
        <v>#DIV/0!</v>
      </c>
      <c r="AK261" s="11" t="e">
        <f t="shared" si="36"/>
        <v>#DIV/0!</v>
      </c>
      <c r="AL261" s="11" t="e">
        <f t="shared" si="36"/>
        <v>#DIV/0!</v>
      </c>
      <c r="AM261" s="11" t="e">
        <f t="shared" si="36"/>
        <v>#DIV/0!</v>
      </c>
    </row>
    <row r="262" spans="1:39" x14ac:dyDescent="0.3">
      <c r="A262" s="18">
        <v>38625</v>
      </c>
      <c r="B262" s="16">
        <v>0.3</v>
      </c>
      <c r="C262" s="16">
        <v>62.909545454545452</v>
      </c>
      <c r="D262" s="16">
        <v>0</v>
      </c>
      <c r="E262" s="16">
        <v>0</v>
      </c>
      <c r="F262" s="16">
        <v>0</v>
      </c>
      <c r="G262" s="16">
        <v>0</v>
      </c>
      <c r="H262" s="16">
        <v>411.6</v>
      </c>
      <c r="I262" s="16">
        <v>0</v>
      </c>
      <c r="J262" s="16">
        <v>0</v>
      </c>
      <c r="K262" s="16">
        <v>0</v>
      </c>
      <c r="L262" s="16">
        <v>0</v>
      </c>
      <c r="M262" s="16">
        <v>3183.5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/>
      <c r="U262" s="6">
        <f t="shared" si="35"/>
        <v>38625</v>
      </c>
      <c r="V262" s="10">
        <f t="shared" si="35"/>
        <v>0.3</v>
      </c>
      <c r="W262" s="11">
        <f t="shared" si="38"/>
        <v>-1.8917871025246882</v>
      </c>
      <c r="X262" s="11" t="e">
        <f t="shared" si="38"/>
        <v>#DIV/0!</v>
      </c>
      <c r="Y262" s="11" t="e">
        <f t="shared" si="38"/>
        <v>#DIV/0!</v>
      </c>
      <c r="Z262" s="11" t="e">
        <f t="shared" si="37"/>
        <v>#DIV/0!</v>
      </c>
      <c r="AA262" s="11" t="e">
        <f t="shared" si="37"/>
        <v>#DIV/0!</v>
      </c>
      <c r="AB262" s="11">
        <f t="shared" si="37"/>
        <v>-1.8831942789034599</v>
      </c>
      <c r="AC262" s="11" t="e">
        <f t="shared" si="37"/>
        <v>#DIV/0!</v>
      </c>
      <c r="AD262" s="11" t="e">
        <f t="shared" si="37"/>
        <v>#DIV/0!</v>
      </c>
      <c r="AE262" s="11" t="e">
        <f t="shared" si="36"/>
        <v>#DIV/0!</v>
      </c>
      <c r="AF262" s="11" t="e">
        <f t="shared" si="36"/>
        <v>#DIV/0!</v>
      </c>
      <c r="AG262" s="11">
        <f t="shared" si="36"/>
        <v>-3.5156841945749306</v>
      </c>
      <c r="AH262" s="11" t="e">
        <f t="shared" si="36"/>
        <v>#DIV/0!</v>
      </c>
      <c r="AI262" s="11" t="e">
        <f t="shared" si="36"/>
        <v>#DIV/0!</v>
      </c>
      <c r="AJ262" s="11" t="e">
        <f t="shared" si="36"/>
        <v>#DIV/0!</v>
      </c>
      <c r="AK262" s="11" t="e">
        <f t="shared" si="36"/>
        <v>#DIV/0!</v>
      </c>
      <c r="AL262" s="11" t="e">
        <f t="shared" si="36"/>
        <v>#DIV/0!</v>
      </c>
      <c r="AM262" s="11" t="e">
        <f t="shared" si="36"/>
        <v>#DIV/0!</v>
      </c>
    </row>
    <row r="263" spans="1:39" x14ac:dyDescent="0.3">
      <c r="A263" s="18">
        <v>38595</v>
      </c>
      <c r="B263" s="16">
        <v>0.7</v>
      </c>
      <c r="C263" s="16">
        <v>64.122608695652175</v>
      </c>
      <c r="D263" s="16">
        <v>0</v>
      </c>
      <c r="E263" s="16">
        <v>0</v>
      </c>
      <c r="F263" s="16">
        <v>0</v>
      </c>
      <c r="G263" s="16">
        <v>0</v>
      </c>
      <c r="H263" s="16">
        <v>419.5</v>
      </c>
      <c r="I263" s="16">
        <v>0</v>
      </c>
      <c r="J263" s="16">
        <v>0</v>
      </c>
      <c r="K263" s="16">
        <v>0</v>
      </c>
      <c r="L263" s="16">
        <v>0</v>
      </c>
      <c r="M263" s="16">
        <v>3299.5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/>
      <c r="U263" s="6">
        <f t="shared" si="35"/>
        <v>38595</v>
      </c>
      <c r="V263" s="10">
        <f t="shared" si="35"/>
        <v>0.7</v>
      </c>
      <c r="W263" s="11">
        <f t="shared" si="38"/>
        <v>11.267861165309796</v>
      </c>
      <c r="X263" s="11" t="e">
        <f t="shared" si="38"/>
        <v>#DIV/0!</v>
      </c>
      <c r="Y263" s="11" t="e">
        <f t="shared" si="38"/>
        <v>#DIV/0!</v>
      </c>
      <c r="Z263" s="11" t="e">
        <f t="shared" si="37"/>
        <v>#DIV/0!</v>
      </c>
      <c r="AA263" s="11" t="e">
        <f t="shared" si="37"/>
        <v>#DIV/0!</v>
      </c>
      <c r="AB263" s="11">
        <f t="shared" si="37"/>
        <v>-4.0045766590389036</v>
      </c>
      <c r="AC263" s="11" t="e">
        <f t="shared" si="37"/>
        <v>#DIV/0!</v>
      </c>
      <c r="AD263" s="11" t="e">
        <f t="shared" si="37"/>
        <v>#DIV/0!</v>
      </c>
      <c r="AE263" s="11" t="e">
        <f t="shared" si="36"/>
        <v>#DIV/0!</v>
      </c>
      <c r="AF263" s="11" t="e">
        <f t="shared" si="36"/>
        <v>#DIV/0!</v>
      </c>
      <c r="AG263" s="11">
        <f t="shared" si="36"/>
        <v>1.0876225490196134</v>
      </c>
      <c r="AH263" s="11" t="e">
        <f t="shared" si="36"/>
        <v>#DIV/0!</v>
      </c>
      <c r="AI263" s="11" t="e">
        <f t="shared" si="36"/>
        <v>#DIV/0!</v>
      </c>
      <c r="AJ263" s="11" t="e">
        <f t="shared" si="36"/>
        <v>#DIV/0!</v>
      </c>
      <c r="AK263" s="11" t="e">
        <f t="shared" si="36"/>
        <v>#DIV/0!</v>
      </c>
      <c r="AL263" s="11" t="e">
        <f t="shared" si="36"/>
        <v>#DIV/0!</v>
      </c>
      <c r="AM263" s="11" t="e">
        <f t="shared" si="36"/>
        <v>#DIV/0!</v>
      </c>
    </row>
    <row r="264" spans="1:39" x14ac:dyDescent="0.3">
      <c r="A264" s="18">
        <v>38564</v>
      </c>
      <c r="B264" s="16">
        <v>0.2</v>
      </c>
      <c r="C264" s="16">
        <v>57.629047619047618</v>
      </c>
      <c r="D264" s="16">
        <v>0</v>
      </c>
      <c r="E264" s="16">
        <v>0</v>
      </c>
      <c r="F264" s="16">
        <v>0</v>
      </c>
      <c r="G264" s="16">
        <v>0</v>
      </c>
      <c r="H264" s="16">
        <v>437</v>
      </c>
      <c r="I264" s="16">
        <v>0</v>
      </c>
      <c r="J264" s="16">
        <v>0</v>
      </c>
      <c r="K264" s="16">
        <v>0</v>
      </c>
      <c r="L264" s="16">
        <v>0</v>
      </c>
      <c r="M264" s="16">
        <v>3264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/>
      <c r="U264" s="6">
        <f t="shared" si="35"/>
        <v>38564</v>
      </c>
      <c r="V264" s="10">
        <f t="shared" si="35"/>
        <v>0.2</v>
      </c>
      <c r="W264" s="11">
        <f t="shared" si="38"/>
        <v>5.912740181699121</v>
      </c>
      <c r="X264" s="11" t="e">
        <f t="shared" si="38"/>
        <v>#DIV/0!</v>
      </c>
      <c r="Y264" s="11" t="e">
        <f t="shared" si="38"/>
        <v>#DIV/0!</v>
      </c>
      <c r="Z264" s="11" t="e">
        <f t="shared" si="37"/>
        <v>#DIV/0!</v>
      </c>
      <c r="AA264" s="11" t="e">
        <f t="shared" si="37"/>
        <v>#DIV/0!</v>
      </c>
      <c r="AB264" s="11">
        <f t="shared" si="37"/>
        <v>-1.2987012987013031</v>
      </c>
      <c r="AC264" s="11" t="e">
        <f t="shared" si="37"/>
        <v>#DIV/0!</v>
      </c>
      <c r="AD264" s="11" t="e">
        <f t="shared" si="37"/>
        <v>#DIV/0!</v>
      </c>
      <c r="AE264" s="11" t="e">
        <f t="shared" si="36"/>
        <v>#DIV/0!</v>
      </c>
      <c r="AF264" s="11" t="e">
        <f t="shared" si="36"/>
        <v>#DIV/0!</v>
      </c>
      <c r="AG264" s="11">
        <f t="shared" si="36"/>
        <v>3.8167938931297698</v>
      </c>
      <c r="AH264" s="11" t="e">
        <f t="shared" si="36"/>
        <v>#DIV/0!</v>
      </c>
      <c r="AI264" s="11" t="e">
        <f t="shared" si="36"/>
        <v>#DIV/0!</v>
      </c>
      <c r="AJ264" s="11" t="e">
        <f t="shared" si="36"/>
        <v>#DIV/0!</v>
      </c>
      <c r="AK264" s="11" t="e">
        <f t="shared" si="36"/>
        <v>#DIV/0!</v>
      </c>
      <c r="AL264" s="11" t="e">
        <f t="shared" si="36"/>
        <v>#DIV/0!</v>
      </c>
      <c r="AM264" s="11" t="e">
        <f t="shared" si="36"/>
        <v>#DIV/0!</v>
      </c>
    </row>
    <row r="265" spans="1:39" x14ac:dyDescent="0.3">
      <c r="A265" s="18">
        <v>38533</v>
      </c>
      <c r="B265" s="16">
        <v>-0.4</v>
      </c>
      <c r="C265" s="16">
        <v>54.411818181818184</v>
      </c>
      <c r="D265" s="16">
        <v>0</v>
      </c>
      <c r="E265" s="16">
        <v>0</v>
      </c>
      <c r="F265" s="16">
        <v>0</v>
      </c>
      <c r="G265" s="16">
        <v>0</v>
      </c>
      <c r="H265" s="16">
        <v>442.75</v>
      </c>
      <c r="I265" s="16">
        <v>0</v>
      </c>
      <c r="J265" s="16">
        <v>0</v>
      </c>
      <c r="K265" s="16">
        <v>0</v>
      </c>
      <c r="L265" s="16">
        <v>0</v>
      </c>
      <c r="M265" s="16">
        <v>3144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/>
      <c r="U265" s="6">
        <f t="shared" si="35"/>
        <v>38533</v>
      </c>
      <c r="V265" s="10">
        <f t="shared" si="35"/>
        <v>-0.4</v>
      </c>
      <c r="W265" s="11">
        <f t="shared" si="38"/>
        <v>11.856546730706086</v>
      </c>
      <c r="X265" s="11" t="e">
        <f t="shared" si="38"/>
        <v>#DIV/0!</v>
      </c>
      <c r="Y265" s="11" t="e">
        <f t="shared" si="38"/>
        <v>#DIV/0!</v>
      </c>
      <c r="Z265" s="11" t="e">
        <f t="shared" si="37"/>
        <v>#DIV/0!</v>
      </c>
      <c r="AA265" s="11" t="e">
        <f t="shared" si="37"/>
        <v>#DIV/0!</v>
      </c>
      <c r="AB265" s="11">
        <f t="shared" si="37"/>
        <v>-0.50561797752808957</v>
      </c>
      <c r="AC265" s="11" t="e">
        <f t="shared" si="37"/>
        <v>#DIV/0!</v>
      </c>
      <c r="AD265" s="11" t="e">
        <f t="shared" si="37"/>
        <v>#DIV/0!</v>
      </c>
      <c r="AE265" s="11" t="e">
        <f t="shared" si="36"/>
        <v>#DIV/0!</v>
      </c>
      <c r="AF265" s="11" t="e">
        <f t="shared" si="36"/>
        <v>#DIV/0!</v>
      </c>
      <c r="AG265" s="11">
        <f t="shared" si="36"/>
        <v>-7.515811148698333</v>
      </c>
      <c r="AH265" s="11" t="e">
        <f t="shared" si="36"/>
        <v>#DIV/0!</v>
      </c>
      <c r="AI265" s="11" t="e">
        <f t="shared" si="36"/>
        <v>#DIV/0!</v>
      </c>
      <c r="AJ265" s="11" t="e">
        <f t="shared" si="36"/>
        <v>#DIV/0!</v>
      </c>
      <c r="AK265" s="11" t="e">
        <f t="shared" si="36"/>
        <v>#DIV/0!</v>
      </c>
      <c r="AL265" s="11" t="e">
        <f t="shared" si="36"/>
        <v>#DIV/0!</v>
      </c>
      <c r="AM265" s="11" t="e">
        <f t="shared" si="36"/>
        <v>#DIV/0!</v>
      </c>
    </row>
    <row r="266" spans="1:39" x14ac:dyDescent="0.3">
      <c r="A266" s="18">
        <v>38503</v>
      </c>
      <c r="B266" s="16">
        <v>0.2</v>
      </c>
      <c r="C266" s="16">
        <v>48.644285714285715</v>
      </c>
      <c r="D266" s="16">
        <v>0</v>
      </c>
      <c r="E266" s="16">
        <v>0</v>
      </c>
      <c r="F266" s="16">
        <v>0</v>
      </c>
      <c r="G266" s="16">
        <v>0</v>
      </c>
      <c r="H266" s="16">
        <v>445</v>
      </c>
      <c r="I266" s="16">
        <v>0</v>
      </c>
      <c r="J266" s="16">
        <v>0</v>
      </c>
      <c r="K266" s="16">
        <v>0</v>
      </c>
      <c r="L266" s="16">
        <v>0</v>
      </c>
      <c r="M266" s="16">
        <v>3399.5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/>
      <c r="U266" s="6">
        <f t="shared" si="35"/>
        <v>38503</v>
      </c>
      <c r="V266" s="10">
        <f t="shared" si="35"/>
        <v>0.2</v>
      </c>
      <c r="W266" s="11">
        <f t="shared" si="38"/>
        <v>-6.1240431182627617</v>
      </c>
      <c r="X266" s="11" t="e">
        <f t="shared" si="38"/>
        <v>#DIV/0!</v>
      </c>
      <c r="Y266" s="11" t="e">
        <f t="shared" si="38"/>
        <v>#DIV/0!</v>
      </c>
      <c r="Z266" s="11" t="e">
        <f t="shared" si="37"/>
        <v>#DIV/0!</v>
      </c>
      <c r="AA266" s="11" t="e">
        <f t="shared" si="37"/>
        <v>#DIV/0!</v>
      </c>
      <c r="AB266" s="11">
        <f t="shared" si="37"/>
        <v>2.0174232003667925</v>
      </c>
      <c r="AC266" s="11" t="e">
        <f t="shared" si="37"/>
        <v>#DIV/0!</v>
      </c>
      <c r="AD266" s="11" t="e">
        <f t="shared" si="37"/>
        <v>#DIV/0!</v>
      </c>
      <c r="AE266" s="11" t="e">
        <f t="shared" si="36"/>
        <v>#DIV/0!</v>
      </c>
      <c r="AF266" s="11" t="e">
        <f t="shared" si="36"/>
        <v>#DIV/0!</v>
      </c>
      <c r="AG266" s="11">
        <f t="shared" si="36"/>
        <v>-4.5486452337498235</v>
      </c>
      <c r="AH266" s="11" t="e">
        <f t="shared" si="36"/>
        <v>#DIV/0!</v>
      </c>
      <c r="AI266" s="11" t="e">
        <f t="shared" si="36"/>
        <v>#DIV/0!</v>
      </c>
      <c r="AJ266" s="11" t="e">
        <f t="shared" si="36"/>
        <v>#DIV/0!</v>
      </c>
      <c r="AK266" s="11" t="e">
        <f t="shared" si="36"/>
        <v>#DIV/0!</v>
      </c>
      <c r="AL266" s="11" t="e">
        <f t="shared" si="36"/>
        <v>#DIV/0!</v>
      </c>
      <c r="AM266" s="11" t="e">
        <f t="shared" si="36"/>
        <v>#DIV/0!</v>
      </c>
    </row>
    <row r="267" spans="1:39" x14ac:dyDescent="0.3">
      <c r="A267" s="18">
        <v>38472</v>
      </c>
      <c r="B267" s="16">
        <v>1.1000000000000001</v>
      </c>
      <c r="C267" s="16">
        <v>51.817619047619047</v>
      </c>
      <c r="D267" s="16">
        <v>0</v>
      </c>
      <c r="E267" s="16">
        <v>0</v>
      </c>
      <c r="F267" s="16">
        <v>0</v>
      </c>
      <c r="G267" s="16">
        <v>0</v>
      </c>
      <c r="H267" s="16">
        <v>436.2</v>
      </c>
      <c r="I267" s="16">
        <v>0</v>
      </c>
      <c r="J267" s="16">
        <v>0</v>
      </c>
      <c r="K267" s="16">
        <v>0</v>
      </c>
      <c r="L267" s="16">
        <v>0</v>
      </c>
      <c r="M267" s="16">
        <v>3561.5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/>
      <c r="U267" s="6">
        <f t="shared" si="35"/>
        <v>38472</v>
      </c>
      <c r="V267" s="10">
        <f t="shared" si="35"/>
        <v>1.1000000000000001</v>
      </c>
      <c r="W267" s="11">
        <f t="shared" si="38"/>
        <v>-2.0603951091850234</v>
      </c>
      <c r="X267" s="11" t="e">
        <f t="shared" si="38"/>
        <v>#DIV/0!</v>
      </c>
      <c r="Y267" s="11" t="e">
        <f t="shared" si="38"/>
        <v>#DIV/0!</v>
      </c>
      <c r="Z267" s="11" t="e">
        <f t="shared" si="37"/>
        <v>#DIV/0!</v>
      </c>
      <c r="AA267" s="11" t="e">
        <f t="shared" si="37"/>
        <v>#DIV/0!</v>
      </c>
      <c r="AB267" s="11">
        <f t="shared" si="37"/>
        <v>0.27586206896550891</v>
      </c>
      <c r="AC267" s="11" t="e">
        <f t="shared" si="37"/>
        <v>#DIV/0!</v>
      </c>
      <c r="AD267" s="11" t="e">
        <f t="shared" si="37"/>
        <v>#DIV/0!</v>
      </c>
      <c r="AE267" s="11" t="e">
        <f t="shared" si="36"/>
        <v>#DIV/0!</v>
      </c>
      <c r="AF267" s="11" t="e">
        <f t="shared" si="36"/>
        <v>#DIV/0!</v>
      </c>
      <c r="AG267" s="11">
        <f t="shared" si="36"/>
        <v>-5.9794086589229067</v>
      </c>
      <c r="AH267" s="11" t="e">
        <f t="shared" si="36"/>
        <v>#DIV/0!</v>
      </c>
      <c r="AI267" s="11" t="e">
        <f t="shared" si="36"/>
        <v>#DIV/0!</v>
      </c>
      <c r="AJ267" s="11" t="e">
        <f t="shared" si="36"/>
        <v>#DIV/0!</v>
      </c>
      <c r="AK267" s="11" t="e">
        <f t="shared" si="36"/>
        <v>#DIV/0!</v>
      </c>
      <c r="AL267" s="11" t="e">
        <f t="shared" si="36"/>
        <v>#DIV/0!</v>
      </c>
      <c r="AM267" s="11" t="e">
        <f t="shared" si="36"/>
        <v>#DIV/0!</v>
      </c>
    </row>
    <row r="268" spans="1:39" x14ac:dyDescent="0.3">
      <c r="A268" s="18">
        <v>38442</v>
      </c>
      <c r="B268" s="16">
        <v>0.5</v>
      </c>
      <c r="C268" s="16">
        <v>52.907727272727271</v>
      </c>
      <c r="D268" s="16">
        <v>0</v>
      </c>
      <c r="E268" s="16">
        <v>0</v>
      </c>
      <c r="F268" s="16">
        <v>0</v>
      </c>
      <c r="G268" s="16">
        <v>0</v>
      </c>
      <c r="H268" s="16">
        <v>435</v>
      </c>
      <c r="I268" s="16">
        <v>0</v>
      </c>
      <c r="J268" s="16">
        <v>0</v>
      </c>
      <c r="K268" s="16">
        <v>0</v>
      </c>
      <c r="L268" s="16">
        <v>0</v>
      </c>
      <c r="M268" s="16">
        <v>3788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/>
      <c r="U268" s="6">
        <f t="shared" si="35"/>
        <v>38442</v>
      </c>
      <c r="V268" s="10">
        <f t="shared" si="35"/>
        <v>0.5</v>
      </c>
      <c r="W268" s="11">
        <f t="shared" si="38"/>
        <v>16.598482177202214</v>
      </c>
      <c r="X268" s="11" t="e">
        <f t="shared" si="38"/>
        <v>#DIV/0!</v>
      </c>
      <c r="Y268" s="11" t="e">
        <f t="shared" si="38"/>
        <v>#DIV/0!</v>
      </c>
      <c r="Z268" s="11" t="e">
        <f t="shared" si="37"/>
        <v>#DIV/0!</v>
      </c>
      <c r="AA268" s="11" t="e">
        <f t="shared" si="37"/>
        <v>#DIV/0!</v>
      </c>
      <c r="AB268" s="11">
        <f t="shared" si="37"/>
        <v>-1.5094339622641542</v>
      </c>
      <c r="AC268" s="11" t="e">
        <f t="shared" si="37"/>
        <v>#DIV/0!</v>
      </c>
      <c r="AD268" s="11" t="e">
        <f t="shared" si="37"/>
        <v>#DIV/0!</v>
      </c>
      <c r="AE268" s="11" t="e">
        <f t="shared" si="36"/>
        <v>#DIV/0!</v>
      </c>
      <c r="AF268" s="11" t="e">
        <f t="shared" si="36"/>
        <v>#DIV/0!</v>
      </c>
      <c r="AG268" s="11">
        <f t="shared" si="36"/>
        <v>5.8839972047519211</v>
      </c>
      <c r="AH268" s="11" t="e">
        <f t="shared" si="36"/>
        <v>#DIV/0!</v>
      </c>
      <c r="AI268" s="11" t="e">
        <f t="shared" si="36"/>
        <v>#DIV/0!</v>
      </c>
      <c r="AJ268" s="11" t="e">
        <f t="shared" si="36"/>
        <v>#DIV/0!</v>
      </c>
      <c r="AK268" s="11" t="e">
        <f t="shared" si="36"/>
        <v>#DIV/0!</v>
      </c>
      <c r="AL268" s="11" t="e">
        <f t="shared" si="36"/>
        <v>#DIV/0!</v>
      </c>
      <c r="AM268" s="11" t="e">
        <f t="shared" si="36"/>
        <v>#DIV/0!</v>
      </c>
    </row>
    <row r="269" spans="1:39" x14ac:dyDescent="0.3">
      <c r="A269" s="18">
        <v>38411</v>
      </c>
      <c r="B269" s="16">
        <v>0.7</v>
      </c>
      <c r="C269" s="16">
        <v>45.375999999999998</v>
      </c>
      <c r="D269" s="16">
        <v>0</v>
      </c>
      <c r="E269" s="16">
        <v>0</v>
      </c>
      <c r="F269" s="16">
        <v>0</v>
      </c>
      <c r="G269" s="16">
        <v>0</v>
      </c>
      <c r="H269" s="16">
        <v>441.66666666666669</v>
      </c>
      <c r="I269" s="16">
        <v>0</v>
      </c>
      <c r="J269" s="16">
        <v>0</v>
      </c>
      <c r="K269" s="16">
        <v>0</v>
      </c>
      <c r="L269" s="16">
        <v>0</v>
      </c>
      <c r="M269" s="16">
        <v>3577.5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/>
      <c r="U269" s="6">
        <f t="shared" si="35"/>
        <v>38411</v>
      </c>
      <c r="V269" s="10">
        <f t="shared" si="35"/>
        <v>0.7</v>
      </c>
      <c r="W269" s="11">
        <f t="shared" si="38"/>
        <v>2.5876881338414677</v>
      </c>
      <c r="X269" s="11" t="e">
        <f t="shared" si="38"/>
        <v>#DIV/0!</v>
      </c>
      <c r="Y269" s="11" t="e">
        <f t="shared" si="38"/>
        <v>#DIV/0!</v>
      </c>
      <c r="Z269" s="11" t="e">
        <f t="shared" si="37"/>
        <v>#DIV/0!</v>
      </c>
      <c r="AA269" s="11" t="e">
        <f t="shared" si="37"/>
        <v>#DIV/0!</v>
      </c>
      <c r="AB269" s="11">
        <f t="shared" si="37"/>
        <v>0.91393754760092349</v>
      </c>
      <c r="AC269" s="11" t="e">
        <f t="shared" si="37"/>
        <v>#DIV/0!</v>
      </c>
      <c r="AD269" s="11" t="e">
        <f t="shared" si="37"/>
        <v>#DIV/0!</v>
      </c>
      <c r="AE269" s="11" t="e">
        <f t="shared" si="36"/>
        <v>#DIV/0!</v>
      </c>
      <c r="AF269" s="11" t="e">
        <f t="shared" si="36"/>
        <v>#DIV/0!</v>
      </c>
      <c r="AG269" s="11">
        <f t="shared" si="36"/>
        <v>1.8070574843483342</v>
      </c>
      <c r="AH269" s="11" t="e">
        <f t="shared" si="36"/>
        <v>#DIV/0!</v>
      </c>
      <c r="AI269" s="11" t="e">
        <f t="shared" si="36"/>
        <v>#DIV/0!</v>
      </c>
      <c r="AJ269" s="11" t="e">
        <f t="shared" si="36"/>
        <v>#DIV/0!</v>
      </c>
      <c r="AK269" s="11" t="e">
        <f t="shared" si="36"/>
        <v>#DIV/0!</v>
      </c>
      <c r="AL269" s="11" t="e">
        <f t="shared" si="36"/>
        <v>#DIV/0!</v>
      </c>
      <c r="AM269" s="11" t="e">
        <f t="shared" si="36"/>
        <v>#DIV/0!</v>
      </c>
    </row>
    <row r="270" spans="1:39" x14ac:dyDescent="0.3">
      <c r="A270" s="18">
        <v>38383</v>
      </c>
      <c r="B270" s="16">
        <v>0.1</v>
      </c>
      <c r="C270" s="16">
        <v>44.231428571428573</v>
      </c>
      <c r="D270" s="16">
        <v>0</v>
      </c>
      <c r="E270" s="16">
        <v>0</v>
      </c>
      <c r="F270" s="16">
        <v>0</v>
      </c>
      <c r="G270" s="16">
        <v>0</v>
      </c>
      <c r="H270" s="16">
        <v>437.66666666666669</v>
      </c>
      <c r="I270" s="16">
        <v>0</v>
      </c>
      <c r="J270" s="16">
        <v>0</v>
      </c>
      <c r="K270" s="16">
        <v>0</v>
      </c>
      <c r="L270" s="16">
        <v>0</v>
      </c>
      <c r="M270" s="16">
        <v>3514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/>
      <c r="U270" s="6">
        <f t="shared" si="35"/>
        <v>38383</v>
      </c>
      <c r="V270" s="10">
        <f t="shared" si="35"/>
        <v>0.1</v>
      </c>
      <c r="W270" s="11">
        <f t="shared" si="38"/>
        <v>11.879781935869048</v>
      </c>
      <c r="X270" s="11" t="e">
        <f t="shared" si="38"/>
        <v>#DIV/0!</v>
      </c>
      <c r="Y270" s="11" t="e">
        <f t="shared" si="38"/>
        <v>#DIV/0!</v>
      </c>
      <c r="Z270" s="11" t="e">
        <f t="shared" si="37"/>
        <v>#DIV/0!</v>
      </c>
      <c r="AA270" s="11" t="e">
        <f t="shared" si="37"/>
        <v>#DIV/0!</v>
      </c>
      <c r="AB270" s="11">
        <f t="shared" si="37"/>
        <v>2.6904426716721588</v>
      </c>
      <c r="AC270" s="11" t="e">
        <f t="shared" si="37"/>
        <v>#DIV/0!</v>
      </c>
      <c r="AD270" s="11" t="e">
        <f t="shared" si="37"/>
        <v>#DIV/0!</v>
      </c>
      <c r="AE270" s="11" t="e">
        <f t="shared" si="36"/>
        <v>#DIV/0!</v>
      </c>
      <c r="AF270" s="11" t="e">
        <f t="shared" si="36"/>
        <v>#DIV/0!</v>
      </c>
      <c r="AG270" s="11">
        <f t="shared" si="36"/>
        <v>0.40000000000000568</v>
      </c>
      <c r="AH270" s="11" t="e">
        <f t="shared" si="36"/>
        <v>#DIV/0!</v>
      </c>
      <c r="AI270" s="11" t="e">
        <f t="shared" si="36"/>
        <v>#DIV/0!</v>
      </c>
      <c r="AJ270" s="11" t="e">
        <f t="shared" si="36"/>
        <v>#DIV/0!</v>
      </c>
      <c r="AK270" s="11" t="e">
        <f t="shared" si="36"/>
        <v>#DIV/0!</v>
      </c>
      <c r="AL270" s="11" t="e">
        <f t="shared" si="36"/>
        <v>#DIV/0!</v>
      </c>
      <c r="AM270" s="11" t="e">
        <f t="shared" si="36"/>
        <v>#DIV/0!</v>
      </c>
    </row>
    <row r="271" spans="1:39" x14ac:dyDescent="0.3">
      <c r="A271" s="18">
        <v>38352</v>
      </c>
      <c r="B271" s="16">
        <v>-0.4</v>
      </c>
      <c r="C271" s="16">
        <v>39.53478260869565</v>
      </c>
      <c r="D271" s="16">
        <v>0</v>
      </c>
      <c r="E271" s="16">
        <v>0</v>
      </c>
      <c r="F271" s="16">
        <v>0</v>
      </c>
      <c r="G271" s="16">
        <v>0</v>
      </c>
      <c r="H271" s="16">
        <v>426.2</v>
      </c>
      <c r="I271" s="16">
        <v>0</v>
      </c>
      <c r="J271" s="16">
        <v>0</v>
      </c>
      <c r="K271" s="16">
        <v>0</v>
      </c>
      <c r="L271" s="16">
        <v>0</v>
      </c>
      <c r="M271" s="16">
        <v>3500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/>
      <c r="U271" s="6">
        <f t="shared" si="35"/>
        <v>38352</v>
      </c>
      <c r="V271" s="10">
        <f t="shared" si="35"/>
        <v>-0.4</v>
      </c>
      <c r="W271" s="11">
        <f t="shared" si="38"/>
        <v>-7.7333710924555135</v>
      </c>
      <c r="X271" s="11" t="e">
        <f t="shared" si="38"/>
        <v>#DIV/0!</v>
      </c>
      <c r="Y271" s="11" t="e">
        <f t="shared" si="38"/>
        <v>#DIV/0!</v>
      </c>
      <c r="Z271" s="11" t="e">
        <f t="shared" si="37"/>
        <v>#DIV/0!</v>
      </c>
      <c r="AA271" s="11" t="e">
        <f t="shared" si="37"/>
        <v>#DIV/0!</v>
      </c>
      <c r="AB271" s="11">
        <f t="shared" si="37"/>
        <v>0.28235294117646959</v>
      </c>
      <c r="AC271" s="11" t="e">
        <f t="shared" si="37"/>
        <v>#DIV/0!</v>
      </c>
      <c r="AD271" s="11" t="e">
        <f t="shared" si="37"/>
        <v>#DIV/0!</v>
      </c>
      <c r="AE271" s="11" t="e">
        <f t="shared" si="36"/>
        <v>#DIV/0!</v>
      </c>
      <c r="AF271" s="11" t="e">
        <f t="shared" si="36"/>
        <v>#DIV/0!</v>
      </c>
      <c r="AG271" s="11">
        <f t="shared" si="36"/>
        <v>-0.38423224704709469</v>
      </c>
      <c r="AH271" s="11" t="e">
        <f t="shared" si="36"/>
        <v>#DIV/0!</v>
      </c>
      <c r="AI271" s="11" t="e">
        <f t="shared" si="36"/>
        <v>#DIV/0!</v>
      </c>
      <c r="AJ271" s="11" t="e">
        <f t="shared" si="36"/>
        <v>#DIV/0!</v>
      </c>
      <c r="AK271" s="11" t="e">
        <f t="shared" si="36"/>
        <v>#DIV/0!</v>
      </c>
      <c r="AL271" s="11" t="e">
        <f t="shared" si="36"/>
        <v>#DIV/0!</v>
      </c>
      <c r="AM271" s="11" t="e">
        <f t="shared" si="36"/>
        <v>#DIV/0!</v>
      </c>
    </row>
    <row r="272" spans="1:39" x14ac:dyDescent="0.3">
      <c r="A272" s="18">
        <v>38321</v>
      </c>
      <c r="B272" s="16">
        <v>0.5</v>
      </c>
      <c r="C272" s="16">
        <v>42.848409090909094</v>
      </c>
      <c r="D272" s="16">
        <v>0</v>
      </c>
      <c r="E272" s="16">
        <v>0</v>
      </c>
      <c r="F272" s="16">
        <v>0</v>
      </c>
      <c r="G272" s="16">
        <v>0</v>
      </c>
      <c r="H272" s="16">
        <v>425</v>
      </c>
      <c r="I272" s="16">
        <v>0</v>
      </c>
      <c r="J272" s="16">
        <v>0</v>
      </c>
      <c r="K272" s="16">
        <v>0</v>
      </c>
      <c r="L272" s="16">
        <v>0</v>
      </c>
      <c r="M272" s="16">
        <v>3513.5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/>
      <c r="U272" s="6">
        <f t="shared" si="35"/>
        <v>38321</v>
      </c>
      <c r="V272" s="10">
        <f t="shared" si="35"/>
        <v>0.5</v>
      </c>
      <c r="W272" s="11">
        <f t="shared" si="38"/>
        <v>-13.687071917248261</v>
      </c>
      <c r="X272" s="11" t="e">
        <f t="shared" si="38"/>
        <v>#DIV/0!</v>
      </c>
      <c r="Y272" s="11" t="e">
        <f t="shared" si="38"/>
        <v>#DIV/0!</v>
      </c>
      <c r="Z272" s="11" t="e">
        <f t="shared" si="37"/>
        <v>#DIV/0!</v>
      </c>
      <c r="AA272" s="11" t="e">
        <f t="shared" si="37"/>
        <v>#DIV/0!</v>
      </c>
      <c r="AB272" s="11">
        <f t="shared" si="37"/>
        <v>0.29498525073745441</v>
      </c>
      <c r="AC272" s="11" t="e">
        <f t="shared" si="37"/>
        <v>#DIV/0!</v>
      </c>
      <c r="AD272" s="11" t="e">
        <f t="shared" si="37"/>
        <v>#DIV/0!</v>
      </c>
      <c r="AE272" s="11" t="e">
        <f t="shared" si="36"/>
        <v>#DIV/0!</v>
      </c>
      <c r="AF272" s="11" t="e">
        <f t="shared" si="36"/>
        <v>#DIV/0!</v>
      </c>
      <c r="AG272" s="11">
        <f t="shared" si="36"/>
        <v>-0.12791358726549618</v>
      </c>
      <c r="AH272" s="11" t="e">
        <f t="shared" ref="AH272:AM275" si="39">N272/N273*100-100</f>
        <v>#DIV/0!</v>
      </c>
      <c r="AI272" s="11" t="e">
        <f t="shared" si="39"/>
        <v>#DIV/0!</v>
      </c>
      <c r="AJ272" s="11" t="e">
        <f t="shared" si="39"/>
        <v>#DIV/0!</v>
      </c>
      <c r="AK272" s="11" t="e">
        <f t="shared" si="39"/>
        <v>#DIV/0!</v>
      </c>
      <c r="AL272" s="11" t="e">
        <f t="shared" si="39"/>
        <v>#DIV/0!</v>
      </c>
      <c r="AM272" s="11" t="e">
        <f t="shared" si="39"/>
        <v>#DIV/0!</v>
      </c>
    </row>
    <row r="273" spans="1:39" x14ac:dyDescent="0.3">
      <c r="A273" s="18">
        <v>38291</v>
      </c>
      <c r="B273" s="16">
        <v>0.8</v>
      </c>
      <c r="C273" s="16">
        <v>49.643095238095235</v>
      </c>
      <c r="D273" s="16">
        <v>0</v>
      </c>
      <c r="E273" s="16">
        <v>0</v>
      </c>
      <c r="F273" s="16">
        <v>0</v>
      </c>
      <c r="G273" s="16">
        <v>0</v>
      </c>
      <c r="H273" s="16">
        <v>423.75</v>
      </c>
      <c r="I273" s="16">
        <v>0</v>
      </c>
      <c r="J273" s="16">
        <v>0</v>
      </c>
      <c r="K273" s="16">
        <v>0</v>
      </c>
      <c r="L273" s="16">
        <v>0</v>
      </c>
      <c r="M273" s="16">
        <v>3518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/>
      <c r="U273" s="6">
        <f t="shared" si="35"/>
        <v>38291</v>
      </c>
      <c r="V273" s="10">
        <f t="shared" si="35"/>
        <v>0.8</v>
      </c>
      <c r="W273" s="11">
        <f t="shared" si="38"/>
        <v>15.270344980097292</v>
      </c>
      <c r="X273" s="11" t="e">
        <f t="shared" si="38"/>
        <v>#DIV/0!</v>
      </c>
      <c r="Y273" s="11" t="e">
        <f t="shared" si="38"/>
        <v>#DIV/0!</v>
      </c>
      <c r="Z273" s="11" t="e">
        <f t="shared" si="37"/>
        <v>#DIV/0!</v>
      </c>
      <c r="AA273" s="11" t="e">
        <f t="shared" si="37"/>
        <v>#DIV/0!</v>
      </c>
      <c r="AB273" s="11">
        <f t="shared" si="37"/>
        <v>0.8928571428571388</v>
      </c>
      <c r="AC273" s="11" t="e">
        <f t="shared" si="37"/>
        <v>#DIV/0!</v>
      </c>
      <c r="AD273" s="11" t="e">
        <f t="shared" si="37"/>
        <v>#DIV/0!</v>
      </c>
      <c r="AE273" s="11" t="e">
        <f t="shared" si="37"/>
        <v>#DIV/0!</v>
      </c>
      <c r="AF273" s="11" t="e">
        <f t="shared" si="37"/>
        <v>#DIV/0!</v>
      </c>
      <c r="AG273" s="11">
        <f t="shared" si="37"/>
        <v>-0.50904977375564897</v>
      </c>
      <c r="AH273" s="11" t="e">
        <f t="shared" si="39"/>
        <v>#DIV/0!</v>
      </c>
      <c r="AI273" s="11" t="e">
        <f t="shared" si="39"/>
        <v>#DIV/0!</v>
      </c>
      <c r="AJ273" s="11" t="e">
        <f t="shared" si="39"/>
        <v>#DIV/0!</v>
      </c>
      <c r="AK273" s="11" t="e">
        <f t="shared" si="39"/>
        <v>#DIV/0!</v>
      </c>
      <c r="AL273" s="11" t="e">
        <f t="shared" si="39"/>
        <v>#DIV/0!</v>
      </c>
      <c r="AM273" s="11" t="e">
        <f t="shared" si="39"/>
        <v>#DIV/0!</v>
      </c>
    </row>
    <row r="274" spans="1:39" x14ac:dyDescent="0.3">
      <c r="A274" s="18">
        <v>38260</v>
      </c>
      <c r="B274" s="16">
        <v>1.1000000000000001</v>
      </c>
      <c r="C274" s="16">
        <v>43.06666666666667</v>
      </c>
      <c r="D274" s="16">
        <v>0</v>
      </c>
      <c r="E274" s="16">
        <v>0</v>
      </c>
      <c r="F274" s="16">
        <v>0</v>
      </c>
      <c r="G274" s="16">
        <v>0</v>
      </c>
      <c r="H274" s="16">
        <v>420</v>
      </c>
      <c r="I274" s="16">
        <v>0</v>
      </c>
      <c r="J274" s="16">
        <v>0</v>
      </c>
      <c r="K274" s="16">
        <v>0</v>
      </c>
      <c r="L274" s="16">
        <v>0</v>
      </c>
      <c r="M274" s="16">
        <v>3536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/>
      <c r="U274" s="6">
        <f t="shared" si="35"/>
        <v>38260</v>
      </c>
      <c r="V274" s="10">
        <f t="shared" si="35"/>
        <v>1.1000000000000001</v>
      </c>
      <c r="W274" s="11">
        <f t="shared" si="38"/>
        <v>5.9844404548186958E-2</v>
      </c>
      <c r="X274" s="11" t="e">
        <f t="shared" si="38"/>
        <v>#DIV/0!</v>
      </c>
      <c r="Y274" s="11" t="e">
        <f t="shared" si="38"/>
        <v>#DIV/0!</v>
      </c>
      <c r="Z274" s="11" t="e">
        <f t="shared" si="37"/>
        <v>#DIV/0!</v>
      </c>
      <c r="AA274" s="11" t="e">
        <f t="shared" si="37"/>
        <v>#DIV/0!</v>
      </c>
      <c r="AB274" s="11">
        <f t="shared" si="37"/>
        <v>1.5105740181268885</v>
      </c>
      <c r="AC274" s="11" t="e">
        <f t="shared" si="37"/>
        <v>#DIV/0!</v>
      </c>
      <c r="AD274" s="11" t="e">
        <f t="shared" si="37"/>
        <v>#DIV/0!</v>
      </c>
      <c r="AE274" s="11" t="e">
        <f t="shared" si="37"/>
        <v>#DIV/0!</v>
      </c>
      <c r="AF274" s="11" t="e">
        <f t="shared" si="37"/>
        <v>#DIV/0!</v>
      </c>
      <c r="AG274" s="11">
        <f t="shared" si="37"/>
        <v>-1.7777777777777715</v>
      </c>
      <c r="AH274" s="11" t="e">
        <f t="shared" si="39"/>
        <v>#DIV/0!</v>
      </c>
      <c r="AI274" s="11" t="e">
        <f t="shared" si="39"/>
        <v>#DIV/0!</v>
      </c>
      <c r="AJ274" s="11" t="e">
        <f t="shared" si="39"/>
        <v>#DIV/0!</v>
      </c>
      <c r="AK274" s="11" t="e">
        <f t="shared" si="39"/>
        <v>#DIV/0!</v>
      </c>
      <c r="AL274" s="11" t="e">
        <f t="shared" si="39"/>
        <v>#DIV/0!</v>
      </c>
      <c r="AM274" s="11" t="e">
        <f t="shared" si="39"/>
        <v>#DIV/0!</v>
      </c>
    </row>
    <row r="275" spans="1:39" x14ac:dyDescent="0.3">
      <c r="A275" s="18">
        <v>38230</v>
      </c>
      <c r="B275" s="16">
        <v>0.6</v>
      </c>
      <c r="C275" s="16">
        <v>43.040909090909089</v>
      </c>
      <c r="D275" s="16">
        <v>0</v>
      </c>
      <c r="E275" s="16">
        <v>0</v>
      </c>
      <c r="F275" s="16">
        <v>0</v>
      </c>
      <c r="G275" s="16">
        <v>0</v>
      </c>
      <c r="H275" s="16">
        <v>413.75</v>
      </c>
      <c r="I275" s="16">
        <v>0</v>
      </c>
      <c r="J275" s="16">
        <v>0</v>
      </c>
      <c r="K275" s="16">
        <v>0</v>
      </c>
      <c r="L275" s="16">
        <v>0</v>
      </c>
      <c r="M275" s="16">
        <v>3600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/>
      <c r="U275" s="6">
        <f t="shared" si="35"/>
        <v>38230</v>
      </c>
      <c r="V275" s="10">
        <f t="shared" si="35"/>
        <v>0.6</v>
      </c>
      <c r="W275" s="11">
        <f t="shared" si="38"/>
        <v>12.297721194727245</v>
      </c>
      <c r="X275" s="11" t="e">
        <f t="shared" si="38"/>
        <v>#DIV/0!</v>
      </c>
      <c r="Y275" s="11" t="e">
        <f t="shared" si="38"/>
        <v>#DIV/0!</v>
      </c>
      <c r="Z275" s="11" t="e">
        <f t="shared" si="37"/>
        <v>#DIV/0!</v>
      </c>
      <c r="AA275" s="11" t="e">
        <f t="shared" si="37"/>
        <v>#DIV/0!</v>
      </c>
      <c r="AB275" s="11">
        <f t="shared" si="37"/>
        <v>0.42475728155339709</v>
      </c>
      <c r="AC275" s="11" t="e">
        <f t="shared" si="37"/>
        <v>#DIV/0!</v>
      </c>
      <c r="AD275" s="11" t="e">
        <f t="shared" si="37"/>
        <v>#DIV/0!</v>
      </c>
      <c r="AE275" s="11" t="e">
        <f t="shared" si="37"/>
        <v>#DIV/0!</v>
      </c>
      <c r="AF275" s="11" t="e">
        <f t="shared" si="37"/>
        <v>#DIV/0!</v>
      </c>
      <c r="AG275" s="11">
        <f t="shared" si="37"/>
        <v>4.7577477084242759</v>
      </c>
      <c r="AH275" s="11" t="e">
        <f t="shared" si="39"/>
        <v>#DIV/0!</v>
      </c>
      <c r="AI275" s="11" t="e">
        <f t="shared" si="39"/>
        <v>#DIV/0!</v>
      </c>
      <c r="AJ275" s="11" t="e">
        <f t="shared" si="39"/>
        <v>#DIV/0!</v>
      </c>
      <c r="AK275" s="11" t="e">
        <f t="shared" si="39"/>
        <v>#DIV/0!</v>
      </c>
      <c r="AL275" s="11" t="e">
        <f t="shared" si="39"/>
        <v>#DIV/0!</v>
      </c>
      <c r="AM275" s="11" t="e">
        <f t="shared" si="39"/>
        <v>#DIV/0!</v>
      </c>
    </row>
    <row r="276" spans="1:39" x14ac:dyDescent="0.3">
      <c r="A276" s="19">
        <v>38199</v>
      </c>
      <c r="B276" s="17">
        <v>0.4</v>
      </c>
      <c r="C276" s="17">
        <v>38.327500000000001</v>
      </c>
      <c r="D276" s="17">
        <v>0</v>
      </c>
      <c r="E276" s="17">
        <v>0</v>
      </c>
      <c r="F276" s="17">
        <v>0</v>
      </c>
      <c r="G276" s="17">
        <v>0</v>
      </c>
      <c r="H276" s="17">
        <v>412</v>
      </c>
      <c r="I276" s="17">
        <v>0</v>
      </c>
      <c r="J276" s="17">
        <v>0</v>
      </c>
      <c r="K276" s="17">
        <v>0</v>
      </c>
      <c r="L276" s="17">
        <v>0</v>
      </c>
      <c r="M276" s="17">
        <v>3436.5</v>
      </c>
      <c r="N276" s="17">
        <v>0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/>
    </row>
    <row r="277" spans="1:39" x14ac:dyDescent="0.3">
      <c r="A277" s="19">
        <v>38168</v>
      </c>
      <c r="B277" s="17">
        <v>0.4</v>
      </c>
      <c r="C277" s="17">
        <v>35.046818181818182</v>
      </c>
      <c r="D277" s="17">
        <v>0</v>
      </c>
      <c r="E277" s="17">
        <v>0</v>
      </c>
      <c r="F277" s="17">
        <v>0</v>
      </c>
      <c r="G277" s="17">
        <v>0</v>
      </c>
      <c r="H277" s="17">
        <v>410</v>
      </c>
      <c r="I277" s="17">
        <v>0</v>
      </c>
      <c r="J277" s="17">
        <v>0</v>
      </c>
      <c r="K277" s="17">
        <v>0</v>
      </c>
      <c r="L277" s="17">
        <v>0</v>
      </c>
      <c r="M277" s="17">
        <v>3137.5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/>
    </row>
    <row r="278" spans="1:39" x14ac:dyDescent="0.3">
      <c r="A278" s="19">
        <v>38138</v>
      </c>
      <c r="B278" s="17">
        <v>0.2</v>
      </c>
      <c r="C278" s="17">
        <v>37.761904761904759</v>
      </c>
      <c r="D278" s="17">
        <v>0</v>
      </c>
      <c r="E278" s="17">
        <v>0</v>
      </c>
      <c r="F278" s="17">
        <v>0</v>
      </c>
      <c r="G278" s="17">
        <v>0</v>
      </c>
      <c r="H278" s="17">
        <v>393.33333333333331</v>
      </c>
      <c r="I278" s="17">
        <v>0</v>
      </c>
      <c r="J278" s="17">
        <v>0</v>
      </c>
      <c r="K278" s="17">
        <v>0</v>
      </c>
      <c r="L278" s="17">
        <v>0</v>
      </c>
      <c r="M278" s="17">
        <v>2961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/>
    </row>
    <row r="279" spans="1:39" x14ac:dyDescent="0.3">
      <c r="A279" s="19">
        <v>38107</v>
      </c>
      <c r="B279" s="17">
        <v>0.6</v>
      </c>
      <c r="C279" s="17">
        <v>33.249047619047616</v>
      </c>
      <c r="D279" s="17">
        <v>0</v>
      </c>
      <c r="E279" s="17">
        <v>0</v>
      </c>
      <c r="F279" s="17">
        <v>0</v>
      </c>
      <c r="G279" s="17">
        <v>0</v>
      </c>
      <c r="H279" s="17">
        <v>350</v>
      </c>
      <c r="I279" s="17">
        <v>0</v>
      </c>
      <c r="J279" s="17">
        <v>0</v>
      </c>
      <c r="K279" s="17">
        <v>0</v>
      </c>
      <c r="L279" s="17">
        <v>0</v>
      </c>
      <c r="M279" s="17">
        <v>3410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/>
    </row>
    <row r="280" spans="1:39" x14ac:dyDescent="0.3">
      <c r="A280" s="19">
        <v>38077</v>
      </c>
      <c r="B280" s="17">
        <v>0.3</v>
      </c>
      <c r="C280" s="17">
        <v>33.791304347826085</v>
      </c>
      <c r="D280" s="17">
        <v>0</v>
      </c>
      <c r="E280" s="17">
        <v>0</v>
      </c>
      <c r="F280" s="17">
        <v>0</v>
      </c>
      <c r="G280" s="17">
        <v>0</v>
      </c>
      <c r="H280" s="17">
        <v>321.25</v>
      </c>
      <c r="I280" s="17">
        <v>0</v>
      </c>
      <c r="J280" s="17">
        <v>0</v>
      </c>
      <c r="K280" s="17">
        <v>0</v>
      </c>
      <c r="L280" s="17">
        <v>0</v>
      </c>
      <c r="M280" s="17">
        <v>3843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/>
    </row>
    <row r="281" spans="1:39" x14ac:dyDescent="0.3">
      <c r="A281" s="19">
        <v>38046</v>
      </c>
      <c r="B281" s="17">
        <v>1.3</v>
      </c>
      <c r="C281" s="17">
        <v>30.838000000000001</v>
      </c>
      <c r="D281" s="17">
        <v>0</v>
      </c>
      <c r="E281" s="17">
        <v>0</v>
      </c>
      <c r="F281" s="17">
        <v>0</v>
      </c>
      <c r="G281" s="17">
        <v>0</v>
      </c>
      <c r="H281" s="17">
        <v>313.75</v>
      </c>
      <c r="I281" s="17">
        <v>0</v>
      </c>
      <c r="J281" s="17">
        <v>0</v>
      </c>
      <c r="K281" s="17">
        <v>0</v>
      </c>
      <c r="L281" s="17">
        <v>0</v>
      </c>
      <c r="M281" s="17">
        <v>3928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/>
    </row>
    <row r="282" spans="1:39" x14ac:dyDescent="0.3">
      <c r="A282" s="19">
        <v>38017</v>
      </c>
      <c r="B282" s="17">
        <v>1.3</v>
      </c>
      <c r="C282" s="17">
        <v>31.233809523809523</v>
      </c>
      <c r="D282" s="17">
        <v>0</v>
      </c>
      <c r="E282" s="17">
        <v>0</v>
      </c>
      <c r="F282" s="17">
        <v>0</v>
      </c>
      <c r="G282" s="17">
        <v>0</v>
      </c>
      <c r="H282" s="17">
        <v>315</v>
      </c>
      <c r="I282" s="17">
        <v>0</v>
      </c>
      <c r="J282" s="17">
        <v>0</v>
      </c>
      <c r="K282" s="17">
        <v>0</v>
      </c>
      <c r="L282" s="17">
        <v>0</v>
      </c>
      <c r="M282" s="17">
        <v>3811.5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/>
    </row>
    <row r="283" spans="1:39" x14ac:dyDescent="0.3">
      <c r="A283" s="19">
        <v>37986</v>
      </c>
      <c r="B283" s="17">
        <v>0.6</v>
      </c>
      <c r="C283" s="17">
        <v>29.869761904761905</v>
      </c>
      <c r="D283" s="17">
        <v>0</v>
      </c>
      <c r="E283" s="17">
        <v>0</v>
      </c>
      <c r="F283" s="17">
        <v>0</v>
      </c>
      <c r="G283" s="17">
        <v>0</v>
      </c>
      <c r="H283" s="17">
        <v>275.66666666666669</v>
      </c>
      <c r="I283" s="17">
        <v>0</v>
      </c>
      <c r="J283" s="17">
        <v>0</v>
      </c>
      <c r="K283" s="17">
        <v>0</v>
      </c>
      <c r="L283" s="17">
        <v>0</v>
      </c>
      <c r="M283" s="17">
        <v>3759.5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/>
    </row>
    <row r="284" spans="1:39" x14ac:dyDescent="0.3">
      <c r="A284" s="19">
        <v>37955</v>
      </c>
      <c r="B284" s="17">
        <v>0.8</v>
      </c>
      <c r="C284" s="17">
        <v>28.727</v>
      </c>
      <c r="D284" s="17">
        <v>0</v>
      </c>
      <c r="E284" s="17">
        <v>0</v>
      </c>
      <c r="F284" s="17">
        <v>0</v>
      </c>
      <c r="G284" s="17">
        <v>0</v>
      </c>
      <c r="H284" s="17">
        <v>270.66666666666669</v>
      </c>
      <c r="I284" s="17">
        <v>0</v>
      </c>
      <c r="J284" s="17">
        <v>0</v>
      </c>
      <c r="K284" s="17">
        <v>0</v>
      </c>
      <c r="L284" s="17">
        <v>0</v>
      </c>
      <c r="M284" s="17">
        <v>3416.5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/>
    </row>
    <row r="285" spans="1:39" x14ac:dyDescent="0.3">
      <c r="A285" s="19">
        <v>37925</v>
      </c>
      <c r="B285" s="17">
        <v>0.3</v>
      </c>
      <c r="C285" s="17">
        <v>29.654347826086958</v>
      </c>
      <c r="D285" s="17">
        <v>0</v>
      </c>
      <c r="E285" s="17">
        <v>0</v>
      </c>
      <c r="F285" s="17">
        <v>0</v>
      </c>
      <c r="G285" s="17">
        <v>0</v>
      </c>
      <c r="H285" s="17">
        <v>266</v>
      </c>
      <c r="I285" s="17">
        <v>0</v>
      </c>
      <c r="J285" s="17">
        <v>0</v>
      </c>
      <c r="K285" s="17">
        <v>0</v>
      </c>
      <c r="L285" s="17">
        <v>0</v>
      </c>
      <c r="M285" s="17">
        <v>3173.5</v>
      </c>
      <c r="N285" s="17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/>
    </row>
    <row r="286" spans="1:39" x14ac:dyDescent="0.3">
      <c r="A286" s="19">
        <v>37894</v>
      </c>
      <c r="B286" s="17">
        <v>0.1</v>
      </c>
      <c r="C286" s="17">
        <v>27.011136363636364</v>
      </c>
      <c r="D286" s="17">
        <v>0</v>
      </c>
      <c r="E286" s="17">
        <v>0</v>
      </c>
      <c r="F286" s="17">
        <v>0</v>
      </c>
      <c r="G286" s="17">
        <v>0</v>
      </c>
      <c r="H286" s="17">
        <v>264.33333333333331</v>
      </c>
      <c r="I286" s="17">
        <v>0</v>
      </c>
      <c r="J286" s="17">
        <v>0</v>
      </c>
      <c r="K286" s="17">
        <v>0</v>
      </c>
      <c r="L286" s="17">
        <v>0</v>
      </c>
      <c r="M286" s="17">
        <v>3063.5</v>
      </c>
      <c r="N286" s="17">
        <v>0</v>
      </c>
      <c r="O286" s="17">
        <v>0</v>
      </c>
      <c r="P286" s="17">
        <v>0</v>
      </c>
      <c r="Q286" s="17">
        <v>0</v>
      </c>
      <c r="R286" s="17">
        <v>0</v>
      </c>
      <c r="S286" s="17">
        <v>0</v>
      </c>
      <c r="T286" s="17"/>
    </row>
    <row r="287" spans="1:39" x14ac:dyDescent="0.3">
      <c r="A287" s="19">
        <v>37864</v>
      </c>
      <c r="B287" s="17">
        <v>0.2</v>
      </c>
      <c r="C287" s="17">
        <v>29.790714285714287</v>
      </c>
      <c r="D287" s="17">
        <v>0</v>
      </c>
      <c r="E287" s="17">
        <v>0</v>
      </c>
      <c r="F287" s="17">
        <v>0</v>
      </c>
      <c r="G287" s="17">
        <v>0</v>
      </c>
      <c r="H287" s="17">
        <v>263</v>
      </c>
      <c r="I287" s="17">
        <v>0</v>
      </c>
      <c r="J287" s="17">
        <v>0</v>
      </c>
      <c r="K287" s="17">
        <v>0</v>
      </c>
      <c r="L287" s="17">
        <v>0</v>
      </c>
      <c r="M287" s="17">
        <v>3155.5</v>
      </c>
      <c r="N287" s="17">
        <v>0</v>
      </c>
      <c r="O287" s="17">
        <v>0</v>
      </c>
      <c r="P287" s="17">
        <v>0</v>
      </c>
      <c r="Q287" s="17">
        <v>0</v>
      </c>
      <c r="R287" s="17">
        <v>0</v>
      </c>
      <c r="S287" s="17">
        <v>0</v>
      </c>
      <c r="T287" s="17"/>
    </row>
    <row r="288" spans="1:39" x14ac:dyDescent="0.3">
      <c r="A288" s="19">
        <v>37833</v>
      </c>
      <c r="B288" s="17">
        <v>0.2</v>
      </c>
      <c r="C288" s="17">
        <v>28.350869565217391</v>
      </c>
      <c r="D288" s="17">
        <v>0</v>
      </c>
      <c r="E288" s="17">
        <v>0</v>
      </c>
      <c r="F288" s="17">
        <v>0</v>
      </c>
      <c r="G288" s="17">
        <v>0</v>
      </c>
      <c r="H288" s="17">
        <v>263</v>
      </c>
      <c r="I288" s="17">
        <v>0</v>
      </c>
      <c r="J288" s="17">
        <v>0</v>
      </c>
      <c r="K288" s="17">
        <v>0</v>
      </c>
      <c r="L288" s="17">
        <v>0</v>
      </c>
      <c r="M288" s="17">
        <v>3210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/>
    </row>
    <row r="289" spans="1:20" x14ac:dyDescent="0.3">
      <c r="A289" s="19">
        <v>37802</v>
      </c>
      <c r="B289" s="17">
        <v>-0.3</v>
      </c>
      <c r="C289" s="17">
        <v>27.514285714285712</v>
      </c>
      <c r="D289" s="17">
        <v>0</v>
      </c>
      <c r="E289" s="17">
        <v>0</v>
      </c>
      <c r="F289" s="17">
        <v>0</v>
      </c>
      <c r="G289" s="17">
        <v>0</v>
      </c>
      <c r="H289" s="17">
        <v>264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/>
    </row>
    <row r="290" spans="1:20" x14ac:dyDescent="0.3">
      <c r="A290" s="19">
        <v>37772</v>
      </c>
      <c r="B290" s="17">
        <v>-0.5</v>
      </c>
      <c r="C290" s="17">
        <v>25.69142857142857</v>
      </c>
      <c r="D290" s="17">
        <v>0</v>
      </c>
      <c r="E290" s="17">
        <v>0</v>
      </c>
      <c r="F290" s="17">
        <v>0</v>
      </c>
      <c r="G290" s="17">
        <v>0</v>
      </c>
      <c r="H290" s="17">
        <v>267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/>
    </row>
    <row r="291" spans="1:20" x14ac:dyDescent="0.3">
      <c r="A291" s="19">
        <v>37741</v>
      </c>
      <c r="B291" s="17">
        <v>-0.4</v>
      </c>
      <c r="C291" s="17">
        <v>24.84452380952381</v>
      </c>
      <c r="D291" s="17">
        <v>0</v>
      </c>
      <c r="E291" s="17">
        <v>0</v>
      </c>
      <c r="F291" s="17">
        <v>0</v>
      </c>
      <c r="G291" s="17">
        <v>0</v>
      </c>
      <c r="H291" s="17">
        <v>269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/>
    </row>
    <row r="292" spans="1:20" x14ac:dyDescent="0.3">
      <c r="A292" s="19">
        <v>37711</v>
      </c>
      <c r="B292" s="17">
        <v>-0.1</v>
      </c>
      <c r="C292" s="17">
        <v>30.536190476190477</v>
      </c>
      <c r="D292" s="17">
        <v>0</v>
      </c>
      <c r="E292" s="17">
        <v>0</v>
      </c>
      <c r="F292" s="17">
        <v>0</v>
      </c>
      <c r="G292" s="17">
        <v>0</v>
      </c>
      <c r="H292" s="17">
        <v>272.5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/>
    </row>
    <row r="293" spans="1:20" x14ac:dyDescent="0.3">
      <c r="A293" s="19">
        <v>37680</v>
      </c>
      <c r="B293" s="17">
        <v>1.1000000000000001</v>
      </c>
      <c r="C293" s="17">
        <v>32.643000000000001</v>
      </c>
      <c r="D293" s="17">
        <v>0</v>
      </c>
      <c r="E293" s="17">
        <v>0</v>
      </c>
      <c r="F293" s="17">
        <v>0</v>
      </c>
      <c r="G293" s="17">
        <v>0</v>
      </c>
      <c r="H293" s="17">
        <v>275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/>
    </row>
    <row r="294" spans="1:20" x14ac:dyDescent="0.3">
      <c r="A294" s="19">
        <v>37652</v>
      </c>
      <c r="B294" s="17">
        <v>0.9</v>
      </c>
      <c r="C294" s="17">
        <v>31.323181818181819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</row>
    <row r="295" spans="1:20" x14ac:dyDescent="0.3">
      <c r="A295" s="19">
        <v>37621</v>
      </c>
      <c r="B295" s="17">
        <v>-0.5</v>
      </c>
      <c r="C295" s="17">
        <v>28.67047619047619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</row>
    <row r="296" spans="1:20" x14ac:dyDescent="0.3">
      <c r="A296" s="19">
        <v>37590</v>
      </c>
      <c r="B296" s="17">
        <v>0.1</v>
      </c>
      <c r="C296" s="17">
        <v>24.097571428571428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</row>
    <row r="297" spans="1:20" x14ac:dyDescent="0.3">
      <c r="A297" s="19">
        <v>37560</v>
      </c>
      <c r="B297" s="17">
        <v>0.5</v>
      </c>
      <c r="C297" s="17">
        <v>27.579347826086956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</row>
    <row r="298" spans="1:20" x14ac:dyDescent="0.3">
      <c r="A298" s="19">
        <v>37529</v>
      </c>
      <c r="B298" s="17">
        <v>0.1</v>
      </c>
      <c r="C298" s="17">
        <v>28.40925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</row>
    <row r="299" spans="1:20" x14ac:dyDescent="0.3">
      <c r="A299" s="19">
        <v>37499</v>
      </c>
      <c r="B299" s="17">
        <v>0.2</v>
      </c>
      <c r="C299" s="17">
        <v>26.661590909090908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</row>
    <row r="300" spans="1:20" x14ac:dyDescent="0.3">
      <c r="A300" s="19">
        <v>37468</v>
      </c>
      <c r="B300" s="17">
        <v>0.1</v>
      </c>
      <c r="C300" s="17">
        <v>25.813260869565216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</row>
    <row r="301" spans="1:20" x14ac:dyDescent="0.3">
      <c r="A301" s="19">
        <v>37437</v>
      </c>
      <c r="B301" s="17">
        <v>0.4</v>
      </c>
      <c r="C301" s="17">
        <v>24.134250000000002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</row>
    <row r="302" spans="1:20" x14ac:dyDescent="0.3">
      <c r="A302" s="19">
        <v>37407</v>
      </c>
      <c r="B302" s="17">
        <v>1.4</v>
      </c>
      <c r="C302" s="17">
        <v>25.297173913043476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</row>
    <row r="303" spans="1:20" x14ac:dyDescent="0.3">
      <c r="A303" s="19">
        <v>37376</v>
      </c>
      <c r="B303" s="17">
        <v>0.5</v>
      </c>
      <c r="C303" s="17">
        <v>25.660227272727273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</row>
    <row r="304" spans="1:20" x14ac:dyDescent="0.3">
      <c r="A304" s="19">
        <v>37346</v>
      </c>
      <c r="B304" s="17">
        <v>-0.7</v>
      </c>
      <c r="C304" s="17">
        <v>23.72625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</row>
    <row r="305" spans="1:19" x14ac:dyDescent="0.3">
      <c r="A305" s="19">
        <v>37315</v>
      </c>
      <c r="B305" s="17">
        <v>-0.4</v>
      </c>
      <c r="C305" s="17">
        <v>20.195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</row>
    <row r="306" spans="1:19" x14ac:dyDescent="0.3">
      <c r="A306" s="19">
        <v>37287</v>
      </c>
      <c r="B306" s="17">
        <v>-1.1000000000000001</v>
      </c>
      <c r="C306" s="17">
        <v>19.512619047619047</v>
      </c>
      <c r="D306" s="17">
        <v>0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</row>
    <row r="307" spans="1:19" x14ac:dyDescent="0.3">
      <c r="A307" s="19">
        <v>37256</v>
      </c>
      <c r="B307" s="17">
        <v>0</v>
      </c>
      <c r="C307" s="17">
        <v>19.684999999999999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</row>
  </sheetData>
  <phoneticPr fontId="8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B626E-1D55-44AB-9437-4279987EDE32}">
  <sheetPr>
    <tabColor rgb="FFFF0000"/>
  </sheetPr>
  <dimension ref="A1:AZ1079"/>
  <sheetViews>
    <sheetView zoomScale="70" zoomScaleNormal="70" workbookViewId="0">
      <pane xSplit="1" ySplit="20" topLeftCell="L650" activePane="bottomRight" state="frozen"/>
      <selection activeCell="L593" sqref="L593"/>
      <selection pane="topRight" activeCell="L593" sqref="L593"/>
      <selection pane="bottomLeft" activeCell="L593" sqref="L593"/>
      <selection pane="bottomRight" activeCell="S662" sqref="S662"/>
    </sheetView>
  </sheetViews>
  <sheetFormatPr defaultColWidth="8.58203125" defaultRowHeight="14" x14ac:dyDescent="0.3"/>
  <cols>
    <col min="1" max="1" width="14.25" style="70" customWidth="1"/>
    <col min="2" max="5" width="9.1640625" style="70" bestFit="1" customWidth="1"/>
    <col min="6" max="6" width="11.83203125" style="70" customWidth="1"/>
    <col min="7" max="8" width="11.1640625" style="70" customWidth="1"/>
    <col min="9" max="12" width="9.5" style="70" customWidth="1"/>
    <col min="13" max="13" width="14.58203125" style="70" customWidth="1"/>
    <col min="14" max="14" width="9.58203125" style="70" customWidth="1"/>
    <col min="15" max="15" width="8.58203125" style="70"/>
    <col min="16" max="16" width="9.75" style="70" customWidth="1"/>
    <col min="17" max="17" width="10" style="70" customWidth="1"/>
    <col min="18" max="18" width="9.5" style="70" customWidth="1"/>
    <col min="19" max="19" width="8.58203125" style="70"/>
    <col min="23" max="23" width="16.1640625" customWidth="1"/>
    <col min="29" max="29" width="16.1640625" customWidth="1"/>
    <col min="38" max="38" width="12.4140625" style="70" customWidth="1"/>
    <col min="39" max="39" width="10.1640625" style="70" customWidth="1"/>
    <col min="40" max="41" width="9.75" style="70" customWidth="1"/>
    <col min="42" max="42" width="10.1640625" style="70" customWidth="1"/>
    <col min="43" max="43" width="10.5" style="70" customWidth="1"/>
    <col min="44" max="44" width="9.5" style="70" customWidth="1"/>
    <col min="45" max="45" width="9.75" style="70" customWidth="1"/>
    <col min="46" max="48" width="9.75" style="71" customWidth="1"/>
    <col min="49" max="16384" width="8.58203125" style="70"/>
  </cols>
  <sheetData>
    <row r="1" spans="1:52" x14ac:dyDescent="0.3">
      <c r="T1" s="70"/>
      <c r="U1" s="70"/>
      <c r="V1" s="70"/>
      <c r="W1" s="70"/>
      <c r="X1" s="70"/>
      <c r="Y1" s="70"/>
      <c r="Z1" s="70"/>
      <c r="AA1" s="70"/>
      <c r="AB1" s="70"/>
      <c r="AC1" s="70" t="s">
        <v>288</v>
      </c>
      <c r="AD1" s="70"/>
      <c r="AE1" s="70"/>
      <c r="AF1" s="70"/>
      <c r="AG1" s="70"/>
      <c r="AH1" s="70"/>
      <c r="AI1" s="70"/>
      <c r="AJ1" s="70"/>
      <c r="AK1" s="70"/>
    </row>
    <row r="2" spans="1:52" x14ac:dyDescent="0.3">
      <c r="T2" s="70"/>
      <c r="U2" s="70"/>
      <c r="V2" s="70"/>
      <c r="W2" s="70" t="s">
        <v>81</v>
      </c>
      <c r="X2" s="70"/>
      <c r="Y2" s="70"/>
      <c r="Z2" s="70"/>
      <c r="AA2" s="70"/>
      <c r="AB2" s="70"/>
      <c r="AC2" s="70" t="s">
        <v>304</v>
      </c>
      <c r="AD2" s="70"/>
      <c r="AE2" s="70"/>
      <c r="AF2" s="70"/>
      <c r="AG2" s="70"/>
      <c r="AH2" s="70"/>
      <c r="AI2" s="70"/>
      <c r="AJ2" s="70"/>
      <c r="AK2" s="70"/>
    </row>
    <row r="3" spans="1:52" x14ac:dyDescent="0.3">
      <c r="T3" s="70"/>
      <c r="U3" s="70"/>
      <c r="V3" s="70"/>
      <c r="W3" s="70" t="s">
        <v>101</v>
      </c>
      <c r="X3" s="70"/>
      <c r="Y3" s="70"/>
      <c r="Z3" s="70"/>
      <c r="AA3" s="70"/>
      <c r="AB3" s="70"/>
      <c r="AC3" s="70" t="s">
        <v>289</v>
      </c>
      <c r="AD3" s="70"/>
      <c r="AE3" s="70"/>
      <c r="AF3" s="70"/>
      <c r="AG3" s="70"/>
      <c r="AH3" s="70"/>
      <c r="AI3" s="70"/>
      <c r="AJ3" s="70"/>
      <c r="AK3" s="70"/>
    </row>
    <row r="4" spans="1:52" x14ac:dyDescent="0.3">
      <c r="T4" s="70"/>
      <c r="U4" s="70"/>
      <c r="V4" s="70"/>
      <c r="W4" s="70" t="s">
        <v>112</v>
      </c>
      <c r="X4" s="70"/>
      <c r="Y4" s="70"/>
      <c r="Z4" s="70"/>
      <c r="AA4" s="70"/>
      <c r="AB4" s="70"/>
      <c r="AC4" s="70" t="s">
        <v>290</v>
      </c>
      <c r="AD4" s="70"/>
      <c r="AE4" s="70"/>
      <c r="AF4" s="70"/>
      <c r="AG4" s="70"/>
      <c r="AH4" s="70"/>
      <c r="AI4" s="70"/>
      <c r="AJ4" s="70"/>
      <c r="AK4" s="70"/>
    </row>
    <row r="5" spans="1:52" x14ac:dyDescent="0.3">
      <c r="T5" s="70"/>
      <c r="U5" s="70"/>
      <c r="V5" s="70"/>
      <c r="W5" s="70" t="s">
        <v>113</v>
      </c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</row>
    <row r="6" spans="1:52" x14ac:dyDescent="0.3">
      <c r="T6" s="70"/>
      <c r="U6" s="70"/>
      <c r="V6" s="70"/>
      <c r="W6" s="70" t="s">
        <v>114</v>
      </c>
      <c r="X6" s="70"/>
      <c r="Y6" s="70"/>
      <c r="Z6" s="70"/>
      <c r="AA6" s="70"/>
      <c r="AB6" s="70"/>
      <c r="AC6" s="70"/>
      <c r="AD6" s="70"/>
      <c r="AE6" s="70" t="s">
        <v>291</v>
      </c>
      <c r="AF6" s="70" t="s">
        <v>292</v>
      </c>
      <c r="AG6" s="70"/>
      <c r="AH6" s="70"/>
      <c r="AI6" s="70"/>
      <c r="AJ6" s="70"/>
      <c r="AK6" s="70"/>
    </row>
    <row r="7" spans="1:52" x14ac:dyDescent="0.3">
      <c r="T7" s="70"/>
      <c r="U7" s="70"/>
      <c r="V7" s="70"/>
      <c r="W7" s="70" t="s">
        <v>115</v>
      </c>
      <c r="X7" s="70"/>
      <c r="Y7" s="70"/>
      <c r="Z7" s="70"/>
      <c r="AA7" s="70"/>
      <c r="AB7" s="70"/>
      <c r="AC7" s="70" t="s">
        <v>82</v>
      </c>
      <c r="AD7" s="70" t="s">
        <v>83</v>
      </c>
      <c r="AE7" s="70" t="s">
        <v>83</v>
      </c>
      <c r="AF7" s="70" t="s">
        <v>293</v>
      </c>
      <c r="AG7" s="70"/>
      <c r="AH7" s="70"/>
      <c r="AI7" s="70"/>
      <c r="AJ7" s="70"/>
      <c r="AK7" s="70"/>
    </row>
    <row r="8" spans="1:52" x14ac:dyDescent="0.3">
      <c r="T8" s="70"/>
      <c r="U8" s="70"/>
      <c r="V8" s="70"/>
      <c r="W8" s="70" t="s">
        <v>102</v>
      </c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</row>
    <row r="9" spans="1:52" x14ac:dyDescent="0.3">
      <c r="T9" s="70"/>
      <c r="U9" s="70"/>
      <c r="V9" s="70"/>
      <c r="W9" s="70" t="s">
        <v>116</v>
      </c>
      <c r="X9" s="70"/>
      <c r="Y9" s="70"/>
      <c r="Z9" s="70"/>
      <c r="AA9" s="70"/>
      <c r="AB9" s="70"/>
      <c r="AC9" s="70" t="s">
        <v>105</v>
      </c>
      <c r="AD9" s="70">
        <v>0.47714899999999999</v>
      </c>
      <c r="AE9" s="70">
        <v>0.47749399999999997</v>
      </c>
      <c r="AF9" s="70">
        <v>0.46759299999999998</v>
      </c>
      <c r="AG9" s="70"/>
      <c r="AH9" s="70"/>
      <c r="AI9" s="70"/>
      <c r="AJ9" s="70"/>
      <c r="AK9" s="70"/>
    </row>
    <row r="10" spans="1:52" x14ac:dyDescent="0.3">
      <c r="T10" s="70"/>
      <c r="U10" s="70"/>
      <c r="V10" s="70"/>
      <c r="W10" s="70" t="s">
        <v>117</v>
      </c>
      <c r="X10" s="70"/>
      <c r="Y10" s="70"/>
      <c r="Z10" s="70"/>
      <c r="AA10" s="70"/>
      <c r="AB10" s="70"/>
      <c r="AC10" s="70" t="s">
        <v>86</v>
      </c>
      <c r="AD10" s="70">
        <v>3.6996000000000001E-2</v>
      </c>
      <c r="AE10" s="70">
        <v>0.216727</v>
      </c>
      <c r="AF10" s="86">
        <v>5.8923000000000003E-2</v>
      </c>
      <c r="AG10" s="70"/>
      <c r="AH10" s="70"/>
      <c r="AI10" s="70"/>
      <c r="AJ10" s="70"/>
      <c r="AK10" s="70"/>
    </row>
    <row r="11" spans="1:52" x14ac:dyDescent="0.3">
      <c r="T11" s="70"/>
      <c r="U11" s="70"/>
      <c r="V11" s="70"/>
      <c r="W11" s="70" t="s">
        <v>103</v>
      </c>
      <c r="X11" s="70"/>
      <c r="Y11" s="70"/>
      <c r="Z11" s="70"/>
      <c r="AA11" s="70"/>
      <c r="AB11" s="70"/>
      <c r="AC11" s="70" t="s">
        <v>119</v>
      </c>
      <c r="AD11" s="70">
        <v>2.4996000000000001E-2</v>
      </c>
      <c r="AE11" s="70">
        <v>0.12887000000000001</v>
      </c>
      <c r="AF11" s="86">
        <v>0.126308</v>
      </c>
      <c r="AG11" s="70"/>
      <c r="AH11" s="70"/>
      <c r="AI11" s="70"/>
      <c r="AJ11" s="70"/>
      <c r="AK11" s="70"/>
    </row>
    <row r="12" spans="1:52" x14ac:dyDescent="0.3">
      <c r="T12" s="70"/>
      <c r="U12" s="70"/>
      <c r="V12" s="70"/>
      <c r="W12" s="70" t="s">
        <v>118</v>
      </c>
      <c r="X12" s="70"/>
      <c r="Y12" s="70"/>
      <c r="Z12" s="70"/>
      <c r="AA12" s="70"/>
      <c r="AB12" s="70"/>
      <c r="AC12" s="70" t="s">
        <v>121</v>
      </c>
      <c r="AD12" s="70">
        <v>4.9085999999999998E-2</v>
      </c>
      <c r="AE12" s="70">
        <v>0.27668599999999999</v>
      </c>
      <c r="AF12" s="86">
        <v>0.13660900000000001</v>
      </c>
      <c r="AG12" s="70"/>
      <c r="AH12" s="70"/>
      <c r="AI12" s="70"/>
      <c r="AJ12" s="70"/>
      <c r="AK12" s="70"/>
    </row>
    <row r="13" spans="1:52" x14ac:dyDescent="0.3">
      <c r="T13" s="70"/>
      <c r="U13" s="70"/>
      <c r="V13" s="70"/>
      <c r="W13" s="70" t="s">
        <v>323</v>
      </c>
      <c r="X13" s="70"/>
      <c r="Y13" s="70"/>
      <c r="Z13" s="70"/>
      <c r="AA13" s="70"/>
      <c r="AB13" s="70"/>
      <c r="AC13" s="70" t="s">
        <v>123</v>
      </c>
      <c r="AD13" s="70">
        <v>8.8819999999999993E-3</v>
      </c>
      <c r="AE13" s="70">
        <v>4.9598000000000003E-2</v>
      </c>
      <c r="AF13" s="86">
        <v>5.0855999999999998E-2</v>
      </c>
      <c r="AG13" s="70"/>
      <c r="AH13" s="70"/>
      <c r="AI13" s="70"/>
      <c r="AJ13" s="70"/>
      <c r="AK13" s="70"/>
    </row>
    <row r="14" spans="1:52" x14ac:dyDescent="0.3">
      <c r="A14" s="132" t="str">
        <f>[19]!edb()</f>
        <v>Wind</v>
      </c>
      <c r="B14"/>
      <c r="C14" s="131"/>
      <c r="D14" s="131"/>
      <c r="E14" s="131"/>
      <c r="F14" s="131"/>
      <c r="G14" s="131"/>
      <c r="H14" s="131"/>
      <c r="I14" s="131"/>
      <c r="J14" s="131"/>
      <c r="K14" s="131"/>
      <c r="L14" s="131"/>
      <c r="M14" s="131"/>
      <c r="T14" s="70"/>
      <c r="U14" s="70"/>
      <c r="V14" s="70"/>
      <c r="W14" s="70"/>
      <c r="X14" s="70"/>
      <c r="Y14" s="70"/>
      <c r="Z14" s="70"/>
      <c r="AA14" s="70"/>
      <c r="AB14" s="70"/>
      <c r="AC14" s="70" t="s">
        <v>124</v>
      </c>
      <c r="AD14" s="70">
        <v>1.4092E-2</v>
      </c>
      <c r="AE14" s="70">
        <v>8.0726999999999993E-2</v>
      </c>
      <c r="AF14" s="86">
        <v>6.8241999999999997E-2</v>
      </c>
      <c r="AG14" s="70"/>
      <c r="AH14" s="70"/>
      <c r="AI14" s="70"/>
      <c r="AJ14" s="70"/>
      <c r="AK14" s="70"/>
    </row>
    <row r="15" spans="1:52" s="129" customFormat="1" ht="84" x14ac:dyDescent="0.3">
      <c r="A15" s="386" t="s">
        <v>0</v>
      </c>
      <c r="B15" s="386" t="s">
        <v>322</v>
      </c>
      <c r="C15" s="386" t="s">
        <v>321</v>
      </c>
      <c r="D15" s="386" t="s">
        <v>320</v>
      </c>
      <c r="E15" s="386" t="s">
        <v>319</v>
      </c>
      <c r="F15" s="386" t="s">
        <v>318</v>
      </c>
      <c r="G15" s="386" t="s">
        <v>317</v>
      </c>
      <c r="H15" s="386" t="s">
        <v>316</v>
      </c>
      <c r="I15" s="386" t="s">
        <v>315</v>
      </c>
      <c r="J15" s="130"/>
      <c r="K15" s="130"/>
      <c r="L15" s="130"/>
      <c r="M15" s="130"/>
      <c r="V15" s="71"/>
      <c r="W15" s="71" t="s">
        <v>82</v>
      </c>
      <c r="X15" s="71" t="s">
        <v>83</v>
      </c>
      <c r="Y15" s="71" t="s">
        <v>84</v>
      </c>
      <c r="Z15" s="71" t="s">
        <v>85</v>
      </c>
      <c r="AA15" s="71" t="s">
        <v>104</v>
      </c>
      <c r="AB15" s="71"/>
      <c r="AC15" s="129" t="s">
        <v>125</v>
      </c>
      <c r="AD15" s="129">
        <v>1.3967E-2</v>
      </c>
      <c r="AE15" s="129">
        <v>8.0063999999999996E-2</v>
      </c>
      <c r="AF15" s="86">
        <v>6.9364999999999996E-2</v>
      </c>
      <c r="AG15" s="70"/>
      <c r="AH15" s="71"/>
      <c r="AI15" s="71"/>
      <c r="AJ15" s="71"/>
      <c r="AK15" s="71"/>
      <c r="AM15" s="383" t="s">
        <v>79</v>
      </c>
      <c r="AN15" s="383"/>
      <c r="AO15" s="383"/>
      <c r="AP15" s="383"/>
      <c r="AQ15" s="383"/>
      <c r="AS15" s="70"/>
      <c r="AT15" s="71"/>
      <c r="AU15" s="71"/>
      <c r="AV15" s="71"/>
      <c r="AW15" s="70"/>
      <c r="AX15" s="70"/>
      <c r="AY15" s="70"/>
      <c r="AZ15" s="70"/>
    </row>
    <row r="16" spans="1:52" x14ac:dyDescent="0.3">
      <c r="A16" s="387" t="s">
        <v>9</v>
      </c>
      <c r="B16" s="387" t="s">
        <v>10</v>
      </c>
      <c r="C16" s="387" t="s">
        <v>10</v>
      </c>
      <c r="D16" s="387" t="s">
        <v>11</v>
      </c>
      <c r="E16" s="387" t="s">
        <v>11</v>
      </c>
      <c r="F16" s="387" t="s">
        <v>11</v>
      </c>
      <c r="G16" s="387" t="s">
        <v>11</v>
      </c>
      <c r="H16" s="387"/>
      <c r="I16" s="387" t="s">
        <v>11</v>
      </c>
      <c r="J16" s="128"/>
      <c r="K16" s="128"/>
      <c r="L16" s="128"/>
      <c r="M16" s="128"/>
      <c r="T16" s="70"/>
      <c r="U16" s="70"/>
      <c r="V16" s="71"/>
      <c r="W16" s="71"/>
      <c r="X16" s="71"/>
      <c r="Y16" s="71"/>
      <c r="Z16" s="71"/>
      <c r="AA16" s="71"/>
      <c r="AB16" s="71"/>
      <c r="AC16" s="70" t="s">
        <v>126</v>
      </c>
      <c r="AD16" s="70">
        <v>-1.0599000000000001E-2</v>
      </c>
      <c r="AE16" s="70">
        <v>-6.0891000000000001E-2</v>
      </c>
      <c r="AF16" s="86">
        <v>-5.0437000000000003E-2</v>
      </c>
      <c r="AG16" s="70"/>
      <c r="AH16" s="71"/>
      <c r="AI16" s="71"/>
      <c r="AJ16" s="71"/>
      <c r="AK16" s="71"/>
      <c r="AM16" s="383"/>
      <c r="AN16" s="383"/>
      <c r="AO16" s="383"/>
      <c r="AP16" s="383"/>
      <c r="AQ16" s="383"/>
    </row>
    <row r="17" spans="1:48" x14ac:dyDescent="0.3">
      <c r="A17" s="387" t="s">
        <v>12</v>
      </c>
      <c r="B17" s="387" t="s">
        <v>13</v>
      </c>
      <c r="C17" s="387" t="s">
        <v>13</v>
      </c>
      <c r="D17" s="387" t="s">
        <v>14</v>
      </c>
      <c r="E17" s="387" t="s">
        <v>14</v>
      </c>
      <c r="F17" s="387" t="s">
        <v>14</v>
      </c>
      <c r="G17" s="387" t="s">
        <v>14</v>
      </c>
      <c r="H17" s="387" t="s">
        <v>448</v>
      </c>
      <c r="I17" s="387" t="s">
        <v>56</v>
      </c>
      <c r="J17" s="128"/>
      <c r="K17" s="128"/>
      <c r="L17" s="128"/>
      <c r="M17" s="128"/>
      <c r="N17" s="70">
        <v>1</v>
      </c>
      <c r="O17" s="70">
        <v>2</v>
      </c>
      <c r="P17" s="70">
        <v>3</v>
      </c>
      <c r="Q17" s="70">
        <v>4</v>
      </c>
      <c r="R17" s="70">
        <v>5</v>
      </c>
      <c r="S17" s="70">
        <v>6</v>
      </c>
      <c r="T17" s="70" t="s">
        <v>78</v>
      </c>
      <c r="U17" s="70"/>
      <c r="V17" s="71"/>
      <c r="W17" s="71" t="s">
        <v>105</v>
      </c>
      <c r="X17" s="71">
        <v>0.39207500000000001</v>
      </c>
      <c r="Y17" s="71">
        <v>3.6333999999999998E-2</v>
      </c>
      <c r="Z17" s="71">
        <v>10.79073</v>
      </c>
      <c r="AA17" s="71">
        <v>0</v>
      </c>
      <c r="AB17" s="71"/>
      <c r="AC17" s="70" t="s">
        <v>286</v>
      </c>
      <c r="AD17" s="70">
        <v>1.4729999999999999E-3</v>
      </c>
      <c r="AE17" s="70">
        <v>8.4829999999999992E-3</v>
      </c>
      <c r="AF17" s="86">
        <v>6.3090000000000004E-3</v>
      </c>
      <c r="AG17" s="70"/>
      <c r="AH17" s="71"/>
      <c r="AI17" s="71"/>
      <c r="AJ17" s="71"/>
      <c r="AK17" s="71"/>
      <c r="AM17" s="383"/>
      <c r="AN17" s="383"/>
      <c r="AO17" s="383"/>
      <c r="AP17" s="383"/>
      <c r="AQ17" s="383"/>
    </row>
    <row r="18" spans="1:48" x14ac:dyDescent="0.3">
      <c r="A18" s="387" t="s">
        <v>16</v>
      </c>
      <c r="B18" s="388" t="s">
        <v>479</v>
      </c>
      <c r="C18" s="388" t="s">
        <v>479</v>
      </c>
      <c r="D18" s="388" t="s">
        <v>480</v>
      </c>
      <c r="E18" s="388" t="s">
        <v>480</v>
      </c>
      <c r="F18" s="388" t="s">
        <v>480</v>
      </c>
      <c r="G18" s="388" t="s">
        <v>480</v>
      </c>
      <c r="H18" s="388" t="s">
        <v>488</v>
      </c>
      <c r="I18" s="388" t="s">
        <v>480</v>
      </c>
      <c r="J18" s="127"/>
      <c r="K18" s="127"/>
      <c r="L18" s="127"/>
      <c r="M18" s="127"/>
      <c r="N18" s="2" t="s">
        <v>17</v>
      </c>
      <c r="O18" s="2" t="s">
        <v>18</v>
      </c>
      <c r="P18" s="2" t="s">
        <v>19</v>
      </c>
      <c r="Q18" s="3" t="s">
        <v>20</v>
      </c>
      <c r="R18" s="2" t="s">
        <v>31</v>
      </c>
      <c r="S18" s="2" t="s">
        <v>21</v>
      </c>
      <c r="T18" s="70" t="s">
        <v>314</v>
      </c>
      <c r="U18" s="70"/>
      <c r="V18" s="71"/>
      <c r="W18" s="71" t="s">
        <v>86</v>
      </c>
      <c r="X18" s="71">
        <v>-8.3009999999999994E-3</v>
      </c>
      <c r="Y18" s="71">
        <v>6.1570000000000001E-3</v>
      </c>
      <c r="Z18" s="71">
        <v>-1.3481449999999999</v>
      </c>
      <c r="AA18" s="71">
        <v>0.18060000000000001</v>
      </c>
      <c r="AB18" s="71"/>
      <c r="AC18" s="70" t="s">
        <v>287</v>
      </c>
      <c r="AD18" s="70">
        <v>-1.2396000000000001E-2</v>
      </c>
      <c r="AE18" s="70">
        <v>-7.1667999999999996E-2</v>
      </c>
      <c r="AF18" s="86">
        <v>-4.8177999999999999E-2</v>
      </c>
      <c r="AG18" s="70"/>
      <c r="AH18" s="71"/>
      <c r="AI18" s="71"/>
      <c r="AJ18" s="71"/>
      <c r="AK18" s="71"/>
      <c r="AM18" s="383"/>
      <c r="AN18" s="383"/>
      <c r="AO18" s="383"/>
      <c r="AP18" s="383"/>
      <c r="AQ18" s="383"/>
    </row>
    <row r="19" spans="1:48" ht="14.25" customHeight="1" x14ac:dyDescent="0.3">
      <c r="A19" s="121">
        <v>41608</v>
      </c>
      <c r="B19" s="118">
        <v>-0.03</v>
      </c>
      <c r="C19" s="118">
        <v>-1.42</v>
      </c>
      <c r="D19" s="118">
        <v>8236</v>
      </c>
      <c r="E19" s="118">
        <v>3618</v>
      </c>
      <c r="F19" s="118">
        <v>51957</v>
      </c>
      <c r="G19" s="118">
        <v>15467</v>
      </c>
      <c r="H19" s="118">
        <v>5478.6</v>
      </c>
      <c r="I19" s="118">
        <v>580</v>
      </c>
      <c r="J19" s="118"/>
      <c r="K19" s="118"/>
      <c r="L19" s="118"/>
      <c r="M19" s="118"/>
      <c r="T19" s="70"/>
      <c r="U19" s="70"/>
      <c r="V19" s="71"/>
      <c r="W19" s="71" t="s">
        <v>106</v>
      </c>
      <c r="X19" s="71">
        <v>3.9329000000000003E-2</v>
      </c>
      <c r="Y19" s="71">
        <v>6.0689999999999997E-3</v>
      </c>
      <c r="Z19" s="71">
        <v>6.4807110000000003</v>
      </c>
      <c r="AA19" s="71">
        <v>0</v>
      </c>
      <c r="AB19" s="71"/>
      <c r="AC19" s="70" t="s">
        <v>127</v>
      </c>
      <c r="AD19" s="70">
        <v>2.7326E-2</v>
      </c>
      <c r="AE19" s="70">
        <v>0.18832199999999999</v>
      </c>
      <c r="AF19" s="86">
        <v>1.3743E-2</v>
      </c>
      <c r="AG19" s="70"/>
      <c r="AH19" s="71"/>
      <c r="AI19" s="71"/>
      <c r="AJ19" s="71"/>
      <c r="AK19" s="71"/>
      <c r="AM19" s="381" t="s">
        <v>313</v>
      </c>
      <c r="AN19" s="381" t="s">
        <v>312</v>
      </c>
      <c r="AO19" s="381" t="s">
        <v>311</v>
      </c>
      <c r="AP19" s="381" t="s">
        <v>310</v>
      </c>
      <c r="AQ19" s="381" t="s">
        <v>309</v>
      </c>
      <c r="AR19" s="381" t="s">
        <v>308</v>
      </c>
      <c r="AT19" s="382" t="s">
        <v>307</v>
      </c>
      <c r="AU19" s="126"/>
      <c r="AV19" s="382" t="s">
        <v>306</v>
      </c>
    </row>
    <row r="20" spans="1:48" ht="26.5" customHeight="1" x14ac:dyDescent="0.3">
      <c r="A20" s="121">
        <v>41615</v>
      </c>
      <c r="B20" s="118">
        <v>0.01</v>
      </c>
      <c r="C20" s="118">
        <v>-1.36</v>
      </c>
      <c r="D20" s="118">
        <v>8236</v>
      </c>
      <c r="E20" s="118">
        <v>3623</v>
      </c>
      <c r="F20" s="118">
        <v>52311</v>
      </c>
      <c r="G20" s="118">
        <v>15453</v>
      </c>
      <c r="H20" s="118">
        <v>5525.4</v>
      </c>
      <c r="I20" s="118">
        <v>595</v>
      </c>
      <c r="J20" s="118"/>
      <c r="K20" s="118"/>
      <c r="L20" s="118"/>
      <c r="M20" s="118"/>
      <c r="N20" s="80">
        <f t="shared" ref="N20:N83" si="0">D20/D19*100-100</f>
        <v>0</v>
      </c>
      <c r="O20" s="80">
        <f t="shared" ref="O20:O83" si="1">I20/I19*100-100</f>
        <v>2.5862068965517295</v>
      </c>
      <c r="P20" s="80">
        <f t="shared" ref="P20:P83" si="2">E20/E19*100-100</f>
        <v>0.13819789939194038</v>
      </c>
      <c r="Q20" s="80">
        <f t="shared" ref="Q20:Q83" si="3">F20/F19*100-100</f>
        <v>0.6813326404526947</v>
      </c>
      <c r="R20" s="80">
        <f t="shared" ref="R20:R83" si="4">G20/G19*100-100</f>
        <v>-9.051529061872543E-2</v>
      </c>
      <c r="S20" s="80">
        <f t="shared" ref="S20:S83" si="5">H20/H19*100-100</f>
        <v>0.85423283320555754</v>
      </c>
      <c r="T20" s="70"/>
      <c r="U20" s="70"/>
      <c r="V20" s="71"/>
      <c r="W20" s="71" t="s">
        <v>119</v>
      </c>
      <c r="X20" s="71">
        <v>-5.3480000000000003E-3</v>
      </c>
      <c r="Y20" s="71">
        <v>6.2129999999999998E-3</v>
      </c>
      <c r="Z20" s="71">
        <v>-0.86077599999999999</v>
      </c>
      <c r="AA20" s="71">
        <v>0.39140000000000003</v>
      </c>
      <c r="AB20" s="71"/>
      <c r="AC20" s="70" t="s">
        <v>128</v>
      </c>
      <c r="AD20" s="70">
        <v>9.9799999999999993E-3</v>
      </c>
      <c r="AE20" s="70">
        <v>6.8751000000000007E-2</v>
      </c>
      <c r="AF20" s="86">
        <v>3.748E-3</v>
      </c>
      <c r="AG20" s="70"/>
      <c r="AH20" s="71"/>
      <c r="AI20" s="71"/>
      <c r="AJ20" s="71"/>
      <c r="AK20" s="71"/>
      <c r="AM20" s="381"/>
      <c r="AN20" s="381"/>
      <c r="AO20" s="381"/>
      <c r="AP20" s="381"/>
      <c r="AQ20" s="381"/>
      <c r="AR20" s="381"/>
      <c r="AT20" s="382"/>
      <c r="AU20" s="126"/>
      <c r="AV20" s="382"/>
    </row>
    <row r="21" spans="1:48" x14ac:dyDescent="0.3">
      <c r="A21" s="121">
        <v>41622</v>
      </c>
      <c r="B21" s="118">
        <v>0.01</v>
      </c>
      <c r="C21" s="118">
        <v>-1.36</v>
      </c>
      <c r="D21" s="118">
        <v>8247</v>
      </c>
      <c r="E21" s="118">
        <v>3623</v>
      </c>
      <c r="F21" s="118">
        <v>52311</v>
      </c>
      <c r="G21" s="118">
        <v>15453</v>
      </c>
      <c r="H21" s="118">
        <v>5565.8</v>
      </c>
      <c r="I21" s="118">
        <v>610</v>
      </c>
      <c r="J21" s="118"/>
      <c r="K21" s="118"/>
      <c r="L21" s="118"/>
      <c r="M21" s="118"/>
      <c r="N21" s="80">
        <f t="shared" si="0"/>
        <v>0.13355998057309648</v>
      </c>
      <c r="O21" s="80">
        <f t="shared" si="1"/>
        <v>2.5210084033613356</v>
      </c>
      <c r="P21" s="80">
        <f t="shared" si="2"/>
        <v>0</v>
      </c>
      <c r="Q21" s="80">
        <f t="shared" si="3"/>
        <v>0</v>
      </c>
      <c r="R21" s="80">
        <f t="shared" si="4"/>
        <v>0</v>
      </c>
      <c r="S21" s="80">
        <f t="shared" si="5"/>
        <v>0.73116878416044528</v>
      </c>
      <c r="T21" s="70"/>
      <c r="U21" s="70"/>
      <c r="V21" s="71"/>
      <c r="W21" s="71" t="s">
        <v>120</v>
      </c>
      <c r="X21" s="71">
        <v>2.0725E-2</v>
      </c>
      <c r="Y21" s="71">
        <v>6.0159999999999996E-3</v>
      </c>
      <c r="Z21" s="71">
        <v>3.4447549999999998</v>
      </c>
      <c r="AA21" s="71">
        <v>8.0000000000000004E-4</v>
      </c>
      <c r="AB21" s="71"/>
      <c r="AC21" s="125" t="s">
        <v>129</v>
      </c>
      <c r="AD21" s="125">
        <v>-1.0153000000000001E-2</v>
      </c>
      <c r="AE21" s="125">
        <v>-7.0111999999999994E-2</v>
      </c>
      <c r="AF21" s="86">
        <v>8.0800000000000002E-4</v>
      </c>
      <c r="AG21" s="70"/>
      <c r="AH21" s="71"/>
      <c r="AI21" s="71"/>
      <c r="AJ21" s="88" t="e">
        <v>#N/A</v>
      </c>
      <c r="AK21" s="88" t="e">
        <v>#N/A</v>
      </c>
      <c r="AL21" s="87">
        <f t="shared" ref="AL21:AL84" si="6">A21</f>
        <v>41622</v>
      </c>
      <c r="AM21" s="82">
        <f t="shared" ref="AM21:AM84" si="7">B21</f>
        <v>0.01</v>
      </c>
      <c r="AN21" s="86">
        <f t="shared" ref="AN21:AN84" si="8">T21</f>
        <v>0</v>
      </c>
      <c r="AO21" s="82">
        <f t="shared" ref="AO21:AO84" si="9">C21</f>
        <v>-1.36</v>
      </c>
    </row>
    <row r="22" spans="1:48" x14ac:dyDescent="0.3">
      <c r="A22" s="121">
        <v>41629</v>
      </c>
      <c r="B22" s="118">
        <v>0.01</v>
      </c>
      <c r="C22" s="118">
        <v>-1.36</v>
      </c>
      <c r="D22" s="118">
        <v>8247</v>
      </c>
      <c r="E22" s="118">
        <v>3589</v>
      </c>
      <c r="F22" s="118">
        <v>53108</v>
      </c>
      <c r="G22" s="118">
        <v>15197</v>
      </c>
      <c r="H22" s="118">
        <v>5523</v>
      </c>
      <c r="I22" s="118">
        <v>625</v>
      </c>
      <c r="J22" s="118"/>
      <c r="K22" s="118"/>
      <c r="L22" s="118"/>
      <c r="M22" s="118"/>
      <c r="N22" s="80">
        <f t="shared" si="0"/>
        <v>0</v>
      </c>
      <c r="O22" s="80">
        <f t="shared" si="1"/>
        <v>2.4590163934426101</v>
      </c>
      <c r="P22" s="80">
        <f t="shared" si="2"/>
        <v>-0.93844879933756431</v>
      </c>
      <c r="Q22" s="80">
        <f t="shared" si="3"/>
        <v>1.5235801265508258</v>
      </c>
      <c r="R22" s="80">
        <f t="shared" si="4"/>
        <v>-1.6566362518604762</v>
      </c>
      <c r="S22" s="80">
        <f t="shared" si="5"/>
        <v>-0.76898199719717297</v>
      </c>
      <c r="T22" s="70"/>
      <c r="U22" s="70"/>
      <c r="V22" s="71"/>
      <c r="W22" s="71" t="s">
        <v>121</v>
      </c>
      <c r="X22" s="71">
        <v>-1.2681E-2</v>
      </c>
      <c r="Y22" s="71">
        <v>5.8399999999999997E-3</v>
      </c>
      <c r="Z22" s="71">
        <v>-2.171395</v>
      </c>
      <c r="AA22" s="71">
        <v>3.2199999999999999E-2</v>
      </c>
      <c r="AB22" s="71"/>
      <c r="AC22" s="70" t="s">
        <v>87</v>
      </c>
      <c r="AD22" s="70">
        <v>6.0489999999999997E-3</v>
      </c>
      <c r="AE22" s="70" t="s">
        <v>294</v>
      </c>
      <c r="AF22" s="86">
        <v>9.6112000000000003E-2</v>
      </c>
      <c r="AG22" s="70"/>
      <c r="AH22" s="71"/>
      <c r="AI22" s="71"/>
      <c r="AJ22" s="88" t="e">
        <v>#N/A</v>
      </c>
      <c r="AK22" s="88" t="e">
        <v>#N/A</v>
      </c>
      <c r="AL22" s="87">
        <f t="shared" si="6"/>
        <v>41629</v>
      </c>
      <c r="AM22" s="82">
        <f t="shared" si="7"/>
        <v>0.01</v>
      </c>
      <c r="AN22" s="86">
        <f t="shared" si="8"/>
        <v>0</v>
      </c>
      <c r="AO22" s="82">
        <f t="shared" si="9"/>
        <v>-1.36</v>
      </c>
      <c r="AT22" s="124"/>
      <c r="AU22" s="124"/>
      <c r="AV22" s="124"/>
    </row>
    <row r="23" spans="1:48" x14ac:dyDescent="0.3">
      <c r="A23" s="121">
        <v>41636</v>
      </c>
      <c r="B23" s="118">
        <v>0.01</v>
      </c>
      <c r="C23" s="118">
        <v>-1.36</v>
      </c>
      <c r="D23" s="118">
        <v>8247</v>
      </c>
      <c r="E23" s="118">
        <v>3589</v>
      </c>
      <c r="F23" s="118">
        <v>53108</v>
      </c>
      <c r="G23" s="118">
        <v>15197</v>
      </c>
      <c r="H23" s="118">
        <v>5488.6</v>
      </c>
      <c r="I23" s="118">
        <v>635</v>
      </c>
      <c r="J23" s="118"/>
      <c r="K23" s="118"/>
      <c r="L23" s="118"/>
      <c r="M23" s="118"/>
      <c r="N23" s="80">
        <f t="shared" si="0"/>
        <v>0</v>
      </c>
      <c r="O23" s="80">
        <f t="shared" si="1"/>
        <v>1.5999999999999943</v>
      </c>
      <c r="P23" s="80">
        <f t="shared" si="2"/>
        <v>0</v>
      </c>
      <c r="Q23" s="80">
        <f t="shared" si="3"/>
        <v>0</v>
      </c>
      <c r="R23" s="80">
        <f t="shared" si="4"/>
        <v>0</v>
      </c>
      <c r="S23" s="80">
        <f t="shared" si="5"/>
        <v>-0.62284990041644051</v>
      </c>
      <c r="T23" s="70"/>
      <c r="U23" s="70"/>
      <c r="V23" s="71"/>
      <c r="W23" s="71" t="s">
        <v>122</v>
      </c>
      <c r="X23" s="71">
        <v>5.3594999999999997E-2</v>
      </c>
      <c r="Y23" s="71">
        <v>5.463E-3</v>
      </c>
      <c r="Z23" s="71">
        <v>9.8111329999999999</v>
      </c>
      <c r="AA23" s="71">
        <v>0</v>
      </c>
      <c r="AB23" s="71"/>
      <c r="AC23" s="71"/>
      <c r="AD23" s="71"/>
      <c r="AE23" s="71"/>
      <c r="AF23" s="71"/>
      <c r="AG23" s="70"/>
      <c r="AH23" s="71"/>
      <c r="AI23" s="71"/>
      <c r="AJ23" s="88" t="e">
        <v>#N/A</v>
      </c>
      <c r="AK23" s="88" t="e">
        <v>#N/A</v>
      </c>
      <c r="AL23" s="87">
        <f t="shared" si="6"/>
        <v>41636</v>
      </c>
      <c r="AM23" s="82">
        <f t="shared" si="7"/>
        <v>0.01</v>
      </c>
      <c r="AN23" s="86">
        <f t="shared" si="8"/>
        <v>0</v>
      </c>
      <c r="AO23" s="82">
        <f t="shared" si="9"/>
        <v>-1.36</v>
      </c>
    </row>
    <row r="24" spans="1:48" x14ac:dyDescent="0.3">
      <c r="A24" s="123">
        <v>41643</v>
      </c>
      <c r="B24" s="122">
        <v>-0.05</v>
      </c>
      <c r="C24" s="122">
        <v>-1.64</v>
      </c>
      <c r="D24" s="118">
        <v>8133</v>
      </c>
      <c r="E24" s="118">
        <v>3528</v>
      </c>
      <c r="F24" s="118">
        <v>52993</v>
      </c>
      <c r="G24" s="118">
        <v>14879</v>
      </c>
      <c r="H24" s="118">
        <v>5478</v>
      </c>
      <c r="I24" s="118">
        <v>635</v>
      </c>
      <c r="J24" s="118"/>
      <c r="K24" s="118"/>
      <c r="L24" s="118"/>
      <c r="M24" s="118"/>
      <c r="N24" s="80">
        <f t="shared" si="0"/>
        <v>-1.3823208439432477</v>
      </c>
      <c r="O24" s="80">
        <f t="shared" si="1"/>
        <v>0</v>
      </c>
      <c r="P24" s="80">
        <f t="shared" si="2"/>
        <v>-1.6996377821120063</v>
      </c>
      <c r="Q24" s="80">
        <f t="shared" si="3"/>
        <v>-0.21653988099721744</v>
      </c>
      <c r="R24" s="80">
        <f t="shared" si="4"/>
        <v>-2.0925182601829277</v>
      </c>
      <c r="S24" s="80">
        <f t="shared" si="5"/>
        <v>-0.19312757351602272</v>
      </c>
      <c r="T24" s="82">
        <f t="shared" ref="T24:T87" si="10">B20*$AD$9+N24*$AD$10+N19*$AD$25+O24*$AD$11+O19*$AD$26+P24*$AD$12+P19*$AD$27+Q24*$AD$13+R24*$AD$14+R19*$AD$15+R16*$AD$16+S24*$AD$19+S19*$AD$20+S16*$AD$21+$AD$22+0.05</f>
        <v>-0.11043675073468827</v>
      </c>
      <c r="U24" s="70"/>
      <c r="V24" s="71"/>
      <c r="W24" s="71" t="s">
        <v>123</v>
      </c>
      <c r="X24" s="71">
        <v>6.7999999999999996E-3</v>
      </c>
      <c r="Y24" s="71">
        <v>6.4819999999999999E-3</v>
      </c>
      <c r="Z24" s="71">
        <v>1.0490159999999999</v>
      </c>
      <c r="AA24" s="71">
        <v>0.29659999999999997</v>
      </c>
      <c r="AB24" s="71"/>
      <c r="AC24" s="71"/>
      <c r="AD24" s="71"/>
      <c r="AE24" s="71"/>
      <c r="AF24" s="71"/>
      <c r="AG24" s="70"/>
      <c r="AH24" s="71"/>
      <c r="AI24" s="71"/>
      <c r="AJ24" s="88" t="e">
        <v>#N/A</v>
      </c>
      <c r="AK24" s="88" t="e">
        <v>#N/A</v>
      </c>
      <c r="AL24" s="87">
        <f t="shared" si="6"/>
        <v>41643</v>
      </c>
      <c r="AM24" s="82">
        <f t="shared" si="7"/>
        <v>-0.05</v>
      </c>
      <c r="AN24" s="86">
        <f t="shared" si="8"/>
        <v>-0.11043675073468827</v>
      </c>
      <c r="AO24" s="82">
        <f t="shared" si="9"/>
        <v>-1.64</v>
      </c>
    </row>
    <row r="25" spans="1:48" x14ac:dyDescent="0.3">
      <c r="A25" s="123">
        <v>41650</v>
      </c>
      <c r="B25" s="122">
        <v>-0.05</v>
      </c>
      <c r="C25" s="122">
        <v>-1.64</v>
      </c>
      <c r="D25" s="118">
        <v>8133</v>
      </c>
      <c r="E25" s="118">
        <v>3528</v>
      </c>
      <c r="F25" s="118">
        <v>52993</v>
      </c>
      <c r="G25" s="118">
        <v>14879</v>
      </c>
      <c r="H25" s="118">
        <v>5445.8</v>
      </c>
      <c r="I25" s="118">
        <v>610</v>
      </c>
      <c r="J25" s="118"/>
      <c r="K25" s="118"/>
      <c r="L25" s="118"/>
      <c r="M25" s="118"/>
      <c r="N25" s="80">
        <f t="shared" si="0"/>
        <v>0</v>
      </c>
      <c r="O25" s="80">
        <f t="shared" si="1"/>
        <v>-3.9370078740157481</v>
      </c>
      <c r="P25" s="80">
        <f t="shared" si="2"/>
        <v>0</v>
      </c>
      <c r="Q25" s="80">
        <f t="shared" si="3"/>
        <v>0</v>
      </c>
      <c r="R25" s="80">
        <f t="shared" si="4"/>
        <v>0</v>
      </c>
      <c r="S25" s="80">
        <f t="shared" si="5"/>
        <v>-0.58780576852865352</v>
      </c>
      <c r="T25" s="82">
        <f t="shared" si="10"/>
        <v>-0.16030332263839192</v>
      </c>
      <c r="U25" s="70"/>
      <c r="V25" s="71"/>
      <c r="W25" s="71" t="s">
        <v>124</v>
      </c>
      <c r="X25" s="71">
        <v>-1.1298000000000001E-2</v>
      </c>
      <c r="Y25" s="71">
        <v>6.0039999999999998E-3</v>
      </c>
      <c r="Z25" s="71">
        <v>-1.8816409999999999</v>
      </c>
      <c r="AA25" s="71">
        <v>6.2700000000000006E-2</v>
      </c>
      <c r="AB25" s="71"/>
      <c r="AC25" s="71"/>
      <c r="AD25" s="71"/>
      <c r="AE25" s="71"/>
      <c r="AF25" s="71"/>
      <c r="AG25" s="71"/>
      <c r="AH25" s="71"/>
      <c r="AI25" s="71"/>
      <c r="AJ25" s="88" t="e">
        <v>#N/A</v>
      </c>
      <c r="AK25" s="88" t="e">
        <v>#N/A</v>
      </c>
      <c r="AL25" s="87">
        <f t="shared" si="6"/>
        <v>41650</v>
      </c>
      <c r="AM25" s="82">
        <f t="shared" si="7"/>
        <v>-0.05</v>
      </c>
      <c r="AN25" s="86">
        <f t="shared" si="8"/>
        <v>-0.16030332263839192</v>
      </c>
      <c r="AO25" s="82">
        <f t="shared" si="9"/>
        <v>-1.64</v>
      </c>
    </row>
    <row r="26" spans="1:48" x14ac:dyDescent="0.3">
      <c r="A26" s="123">
        <v>41657</v>
      </c>
      <c r="B26" s="122">
        <v>-0.05</v>
      </c>
      <c r="C26" s="122">
        <v>-1.64</v>
      </c>
      <c r="D26" s="118">
        <v>8019</v>
      </c>
      <c r="E26" s="118">
        <v>3508</v>
      </c>
      <c r="F26" s="118">
        <v>52174</v>
      </c>
      <c r="G26" s="118">
        <v>14699</v>
      </c>
      <c r="H26" s="118">
        <v>5360</v>
      </c>
      <c r="I26" s="118">
        <v>600</v>
      </c>
      <c r="J26" s="118"/>
      <c r="K26" s="118"/>
      <c r="L26" s="118"/>
      <c r="M26" s="118"/>
      <c r="N26" s="80">
        <f t="shared" si="0"/>
        <v>-1.4016967908520854</v>
      </c>
      <c r="O26" s="80">
        <f t="shared" si="1"/>
        <v>-1.6393442622950829</v>
      </c>
      <c r="P26" s="80">
        <f t="shared" si="2"/>
        <v>-0.56689342403628018</v>
      </c>
      <c r="Q26" s="80">
        <f t="shared" si="3"/>
        <v>-1.5454871398109162</v>
      </c>
      <c r="R26" s="80">
        <f t="shared" si="4"/>
        <v>-1.2097587203441122</v>
      </c>
      <c r="S26" s="80">
        <f t="shared" si="5"/>
        <v>-1.5755260935032567</v>
      </c>
      <c r="T26" s="82" t="e">
        <f t="shared" si="10"/>
        <v>#VALUE!</v>
      </c>
      <c r="U26" s="70"/>
      <c r="V26" s="71"/>
      <c r="W26" s="71" t="s">
        <v>125</v>
      </c>
      <c r="X26" s="71">
        <v>2.2329000000000002E-2</v>
      </c>
      <c r="Y26" s="71">
        <v>5.4200000000000003E-3</v>
      </c>
      <c r="Z26" s="71">
        <v>4.1195940000000002</v>
      </c>
      <c r="AA26" s="71">
        <v>1E-4</v>
      </c>
      <c r="AB26" s="71"/>
      <c r="AC26" s="71"/>
      <c r="AD26" s="71"/>
      <c r="AE26" s="71"/>
      <c r="AF26" s="71"/>
      <c r="AG26" s="71"/>
      <c r="AH26" s="71"/>
      <c r="AI26" s="71"/>
      <c r="AJ26" s="88" t="e">
        <v>#N/A</v>
      </c>
      <c r="AK26" s="88" t="e">
        <v>#N/A</v>
      </c>
      <c r="AL26" s="87">
        <f t="shared" si="6"/>
        <v>41657</v>
      </c>
      <c r="AM26" s="82">
        <f t="shared" si="7"/>
        <v>-0.05</v>
      </c>
      <c r="AN26" s="86" t="e">
        <f t="shared" si="8"/>
        <v>#VALUE!</v>
      </c>
      <c r="AO26" s="82">
        <f t="shared" si="9"/>
        <v>-1.64</v>
      </c>
    </row>
    <row r="27" spans="1:48" x14ac:dyDescent="0.3">
      <c r="A27" s="123">
        <v>41664</v>
      </c>
      <c r="B27" s="122">
        <v>-0.05</v>
      </c>
      <c r="C27" s="122">
        <v>-1.64</v>
      </c>
      <c r="D27" s="118">
        <v>8019</v>
      </c>
      <c r="E27" s="118">
        <v>3508</v>
      </c>
      <c r="F27" s="118">
        <v>52174</v>
      </c>
      <c r="G27" s="118">
        <v>14699</v>
      </c>
      <c r="H27" s="118">
        <v>5313.2</v>
      </c>
      <c r="I27" s="118">
        <v>590</v>
      </c>
      <c r="J27" s="118"/>
      <c r="K27" s="118"/>
      <c r="L27" s="118"/>
      <c r="M27" s="118"/>
      <c r="N27" s="80">
        <f t="shared" si="0"/>
        <v>0</v>
      </c>
      <c r="O27" s="80">
        <f t="shared" si="1"/>
        <v>-1.6666666666666714</v>
      </c>
      <c r="P27" s="80">
        <f t="shared" si="2"/>
        <v>0</v>
      </c>
      <c r="Q27" s="80">
        <f t="shared" si="3"/>
        <v>0</v>
      </c>
      <c r="R27" s="80">
        <f t="shared" si="4"/>
        <v>0</v>
      </c>
      <c r="S27" s="80">
        <f t="shared" si="5"/>
        <v>-0.87313432835821914</v>
      </c>
      <c r="T27" s="82">
        <f t="shared" si="10"/>
        <v>-3.551145751847988E-2</v>
      </c>
      <c r="U27" s="70"/>
      <c r="V27" s="71"/>
      <c r="W27" s="71" t="s">
        <v>126</v>
      </c>
      <c r="X27" s="71">
        <v>1.6306000000000001E-2</v>
      </c>
      <c r="Y27" s="71">
        <v>5.5030000000000001E-3</v>
      </c>
      <c r="Z27" s="71">
        <v>2.9630800000000002</v>
      </c>
      <c r="AA27" s="71">
        <v>3.8E-3</v>
      </c>
      <c r="AB27" s="71"/>
      <c r="AC27" s="71"/>
      <c r="AD27" s="71"/>
      <c r="AE27" s="71"/>
      <c r="AF27" s="71"/>
      <c r="AG27" s="71"/>
      <c r="AH27" s="71"/>
      <c r="AI27" s="71"/>
      <c r="AJ27" s="88">
        <f>B27</f>
        <v>-0.05</v>
      </c>
      <c r="AK27" s="88">
        <f>C27</f>
        <v>-1.64</v>
      </c>
      <c r="AL27" s="87">
        <f t="shared" si="6"/>
        <v>41664</v>
      </c>
      <c r="AM27" s="82">
        <f t="shared" si="7"/>
        <v>-0.05</v>
      </c>
      <c r="AN27" s="86">
        <f t="shared" si="8"/>
        <v>-3.551145751847988E-2</v>
      </c>
      <c r="AO27" s="82">
        <f t="shared" si="9"/>
        <v>-1.64</v>
      </c>
    </row>
    <row r="28" spans="1:48" x14ac:dyDescent="0.3">
      <c r="A28" s="121">
        <v>41671</v>
      </c>
      <c r="B28" s="118">
        <v>-0.2</v>
      </c>
      <c r="C28" s="118">
        <v>-2</v>
      </c>
      <c r="D28" s="118">
        <v>7977</v>
      </c>
      <c r="E28" s="118">
        <v>3491</v>
      </c>
      <c r="F28" s="118">
        <v>51684</v>
      </c>
      <c r="G28" s="118">
        <v>14458</v>
      </c>
      <c r="H28" s="118">
        <v>5278.6</v>
      </c>
      <c r="I28" s="118">
        <v>585</v>
      </c>
      <c r="J28" s="118"/>
      <c r="K28" s="118"/>
      <c r="L28" s="118"/>
      <c r="M28" s="118"/>
      <c r="N28" s="80">
        <f t="shared" si="0"/>
        <v>-0.5237560793116387</v>
      </c>
      <c r="O28" s="80">
        <f t="shared" si="1"/>
        <v>-0.84745762711864359</v>
      </c>
      <c r="P28" s="80">
        <f t="shared" si="2"/>
        <v>-0.48460661345495737</v>
      </c>
      <c r="Q28" s="80">
        <f t="shared" si="3"/>
        <v>-0.93916510139149523</v>
      </c>
      <c r="R28" s="80">
        <f t="shared" si="4"/>
        <v>-1.6395673175045857</v>
      </c>
      <c r="S28" s="80">
        <f t="shared" si="5"/>
        <v>-0.65120831137542723</v>
      </c>
      <c r="T28" s="82">
        <f t="shared" si="10"/>
        <v>-9.5326842767624057E-2</v>
      </c>
      <c r="U28" s="70"/>
      <c r="V28" s="71"/>
      <c r="W28" s="71" t="s">
        <v>127</v>
      </c>
      <c r="X28" s="71">
        <v>2.5630000000000002E-3</v>
      </c>
      <c r="Y28" s="71">
        <v>5.5900000000000004E-3</v>
      </c>
      <c r="Z28" s="71">
        <v>0.45848699999999998</v>
      </c>
      <c r="AA28" s="71">
        <v>0.64759999999999995</v>
      </c>
      <c r="AB28" s="71"/>
      <c r="AC28" s="71"/>
      <c r="AD28" s="71"/>
      <c r="AE28" s="71"/>
      <c r="AF28" s="71"/>
      <c r="AG28" s="71"/>
      <c r="AH28" s="71"/>
      <c r="AI28" s="71"/>
      <c r="AJ28" s="88" t="e">
        <v>#N/A</v>
      </c>
      <c r="AK28" s="88" t="e">
        <v>#N/A</v>
      </c>
      <c r="AL28" s="87">
        <f t="shared" si="6"/>
        <v>41671</v>
      </c>
      <c r="AM28" s="82">
        <f t="shared" si="7"/>
        <v>-0.2</v>
      </c>
      <c r="AN28" s="86">
        <f t="shared" si="8"/>
        <v>-9.5326842767624057E-2</v>
      </c>
      <c r="AO28" s="82">
        <f t="shared" si="9"/>
        <v>-2</v>
      </c>
    </row>
    <row r="29" spans="1:48" x14ac:dyDescent="0.3">
      <c r="A29" s="121">
        <v>41678</v>
      </c>
      <c r="B29" s="118">
        <v>-0.2</v>
      </c>
      <c r="C29" s="118">
        <v>-2</v>
      </c>
      <c r="D29" s="118">
        <v>7977</v>
      </c>
      <c r="E29" s="118">
        <v>3491</v>
      </c>
      <c r="F29" s="118">
        <v>51684</v>
      </c>
      <c r="G29" s="118">
        <v>14458</v>
      </c>
      <c r="H29" s="118">
        <v>5263</v>
      </c>
      <c r="I29" s="118">
        <v>585</v>
      </c>
      <c r="J29" s="118"/>
      <c r="K29" s="118"/>
      <c r="L29" s="118"/>
      <c r="M29" s="118"/>
      <c r="N29" s="80">
        <f t="shared" si="0"/>
        <v>0</v>
      </c>
      <c r="O29" s="80">
        <f t="shared" si="1"/>
        <v>0</v>
      </c>
      <c r="P29" s="80">
        <f t="shared" si="2"/>
        <v>0</v>
      </c>
      <c r="Q29" s="80">
        <f t="shared" si="3"/>
        <v>0</v>
      </c>
      <c r="R29" s="80">
        <f t="shared" si="4"/>
        <v>0</v>
      </c>
      <c r="S29" s="80">
        <f t="shared" si="5"/>
        <v>-0.29553290645247898</v>
      </c>
      <c r="T29" s="82">
        <f t="shared" si="10"/>
        <v>-1.4461354590966313E-2</v>
      </c>
      <c r="U29" s="70"/>
      <c r="V29" s="71"/>
      <c r="W29" s="71" t="s">
        <v>128</v>
      </c>
      <c r="X29" s="71">
        <v>3.0269999999999998E-2</v>
      </c>
      <c r="Y29" s="71">
        <v>5.849E-3</v>
      </c>
      <c r="Z29" s="71">
        <v>5.175694</v>
      </c>
      <c r="AA29" s="71">
        <v>0</v>
      </c>
      <c r="AB29" s="71"/>
      <c r="AC29" s="71"/>
      <c r="AD29" s="71"/>
      <c r="AE29" s="71"/>
      <c r="AF29" s="71"/>
      <c r="AG29" s="71"/>
      <c r="AH29" s="71"/>
      <c r="AI29" s="71"/>
      <c r="AJ29" s="88" t="e">
        <v>#N/A</v>
      </c>
      <c r="AK29" s="88" t="e">
        <v>#N/A</v>
      </c>
      <c r="AL29" s="87">
        <f t="shared" si="6"/>
        <v>41678</v>
      </c>
      <c r="AM29" s="82">
        <f t="shared" si="7"/>
        <v>-0.2</v>
      </c>
      <c r="AN29" s="86">
        <f t="shared" si="8"/>
        <v>-1.4461354590966313E-2</v>
      </c>
      <c r="AO29" s="82">
        <f t="shared" si="9"/>
        <v>-2</v>
      </c>
    </row>
    <row r="30" spans="1:48" x14ac:dyDescent="0.3">
      <c r="A30" s="121">
        <v>41685</v>
      </c>
      <c r="B30" s="118">
        <v>-0.2</v>
      </c>
      <c r="C30" s="118">
        <v>-2</v>
      </c>
      <c r="D30" s="118">
        <v>8116</v>
      </c>
      <c r="E30" s="118">
        <v>3459</v>
      </c>
      <c r="F30" s="118">
        <v>50794</v>
      </c>
      <c r="G30" s="118">
        <v>14374</v>
      </c>
      <c r="H30" s="118">
        <v>5244.8</v>
      </c>
      <c r="I30" s="118">
        <v>570</v>
      </c>
      <c r="J30" s="118"/>
      <c r="K30" s="118"/>
      <c r="L30" s="118"/>
      <c r="M30" s="118"/>
      <c r="N30" s="80">
        <f t="shared" si="0"/>
        <v>1.7425097154318649</v>
      </c>
      <c r="O30" s="80">
        <f t="shared" si="1"/>
        <v>-2.5641025641025692</v>
      </c>
      <c r="P30" s="80">
        <f t="shared" si="2"/>
        <v>-0.91664279576052365</v>
      </c>
      <c r="Q30" s="80">
        <f t="shared" si="3"/>
        <v>-1.7220029409488404</v>
      </c>
      <c r="R30" s="80">
        <f t="shared" si="4"/>
        <v>-0.58099322174575718</v>
      </c>
      <c r="S30" s="80">
        <f t="shared" si="5"/>
        <v>-0.34581037431122752</v>
      </c>
      <c r="T30" s="82">
        <f t="shared" si="10"/>
        <v>-2.5861137142572904E-2</v>
      </c>
      <c r="U30" s="70"/>
      <c r="V30" s="71"/>
      <c r="W30" s="71" t="s">
        <v>129</v>
      </c>
      <c r="X30" s="71">
        <v>9.8480000000000009E-3</v>
      </c>
      <c r="Y30" s="71">
        <v>5.9369999999999996E-3</v>
      </c>
      <c r="Z30" s="71">
        <v>1.658677</v>
      </c>
      <c r="AA30" s="71">
        <v>0.1002</v>
      </c>
      <c r="AB30" s="71"/>
      <c r="AC30" s="71"/>
      <c r="AD30" s="71"/>
      <c r="AE30" s="71"/>
      <c r="AF30" s="71"/>
      <c r="AG30" s="71"/>
      <c r="AH30" s="71"/>
      <c r="AI30" s="71"/>
      <c r="AJ30" s="88" t="e">
        <v>#N/A</v>
      </c>
      <c r="AK30" s="88" t="e">
        <v>#N/A</v>
      </c>
      <c r="AL30" s="87">
        <f t="shared" si="6"/>
        <v>41685</v>
      </c>
      <c r="AM30" s="82">
        <f t="shared" si="7"/>
        <v>-0.2</v>
      </c>
      <c r="AN30" s="86">
        <f t="shared" si="8"/>
        <v>-2.5861137142572904E-2</v>
      </c>
      <c r="AO30" s="82">
        <f t="shared" si="9"/>
        <v>-2</v>
      </c>
    </row>
    <row r="31" spans="1:48" x14ac:dyDescent="0.3">
      <c r="A31" s="121">
        <v>41692</v>
      </c>
      <c r="B31" s="118">
        <v>-0.2</v>
      </c>
      <c r="C31" s="118">
        <v>-2</v>
      </c>
      <c r="D31" s="118">
        <v>8116</v>
      </c>
      <c r="E31" s="118">
        <v>3459</v>
      </c>
      <c r="F31" s="118">
        <v>50794</v>
      </c>
      <c r="G31" s="118">
        <v>14374</v>
      </c>
      <c r="H31" s="118">
        <v>5181.6000000000004</v>
      </c>
      <c r="I31" s="118">
        <v>560</v>
      </c>
      <c r="J31" s="118"/>
      <c r="K31" s="118"/>
      <c r="L31" s="118"/>
      <c r="M31" s="118"/>
      <c r="N31" s="80">
        <f t="shared" si="0"/>
        <v>0</v>
      </c>
      <c r="O31" s="80">
        <f t="shared" si="1"/>
        <v>-1.7543859649122879</v>
      </c>
      <c r="P31" s="80">
        <f t="shared" si="2"/>
        <v>0</v>
      </c>
      <c r="Q31" s="80">
        <f t="shared" si="3"/>
        <v>0</v>
      </c>
      <c r="R31" s="80">
        <f t="shared" si="4"/>
        <v>0</v>
      </c>
      <c r="S31" s="80">
        <f t="shared" si="5"/>
        <v>-1.2050030506406273</v>
      </c>
      <c r="T31" s="82">
        <f t="shared" si="10"/>
        <v>-7.0885650362033911E-2</v>
      </c>
      <c r="U31" s="70"/>
      <c r="V31" s="71"/>
      <c r="W31" s="71" t="s">
        <v>87</v>
      </c>
      <c r="X31" s="71">
        <v>2.0320000000000001E-2</v>
      </c>
      <c r="Y31" s="71">
        <v>1.5799000000000001E-2</v>
      </c>
      <c r="Z31" s="71">
        <v>1.2861990000000001</v>
      </c>
      <c r="AA31" s="71">
        <v>0.20130000000000001</v>
      </c>
      <c r="AB31" s="71"/>
      <c r="AC31" s="71"/>
      <c r="AD31" s="71"/>
      <c r="AE31" s="71"/>
      <c r="AF31" s="71"/>
      <c r="AG31" s="71"/>
      <c r="AH31" s="71"/>
      <c r="AI31" s="71"/>
      <c r="AJ31" s="88">
        <f>B31</f>
        <v>-0.2</v>
      </c>
      <c r="AK31" s="88">
        <f>C31</f>
        <v>-2</v>
      </c>
      <c r="AL31" s="87">
        <f t="shared" si="6"/>
        <v>41692</v>
      </c>
      <c r="AM31" s="82">
        <f t="shared" si="7"/>
        <v>-0.2</v>
      </c>
      <c r="AN31" s="86">
        <f t="shared" si="8"/>
        <v>-7.0885650362033911E-2</v>
      </c>
      <c r="AO31" s="82">
        <f t="shared" si="9"/>
        <v>-2</v>
      </c>
    </row>
    <row r="32" spans="1:48" x14ac:dyDescent="0.3">
      <c r="A32" s="121">
        <v>41699</v>
      </c>
      <c r="B32" s="118">
        <v>-0.3</v>
      </c>
      <c r="C32" s="118">
        <v>-2.3018999999999998</v>
      </c>
      <c r="D32" s="118">
        <v>8067</v>
      </c>
      <c r="E32" s="118">
        <v>3426</v>
      </c>
      <c r="F32" s="118">
        <v>49344</v>
      </c>
      <c r="G32" s="118">
        <v>14148</v>
      </c>
      <c r="H32" s="118">
        <v>5114</v>
      </c>
      <c r="I32" s="118">
        <v>555</v>
      </c>
      <c r="J32" s="118"/>
      <c r="K32" s="118"/>
      <c r="L32" s="118"/>
      <c r="M32" s="118"/>
      <c r="N32" s="80">
        <f t="shared" si="0"/>
        <v>-0.60374568753080382</v>
      </c>
      <c r="O32" s="80">
        <f t="shared" si="1"/>
        <v>-0.8928571428571388</v>
      </c>
      <c r="P32" s="80">
        <f t="shared" si="2"/>
        <v>-0.95403295750216444</v>
      </c>
      <c r="Q32" s="80">
        <f t="shared" si="3"/>
        <v>-2.8546678741583662</v>
      </c>
      <c r="R32" s="80">
        <f t="shared" si="4"/>
        <v>-1.5722832892723062</v>
      </c>
      <c r="S32" s="80">
        <f t="shared" si="5"/>
        <v>-1.3046163347228799</v>
      </c>
      <c r="T32" s="82">
        <f t="shared" si="10"/>
        <v>-0.19860067178746321</v>
      </c>
      <c r="U32" s="70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88" t="e">
        <v>#N/A</v>
      </c>
      <c r="AK32" s="88" t="e">
        <v>#N/A</v>
      </c>
      <c r="AL32" s="87">
        <f t="shared" si="6"/>
        <v>41699</v>
      </c>
      <c r="AM32" s="82">
        <f t="shared" si="7"/>
        <v>-0.3</v>
      </c>
      <c r="AN32" s="86">
        <f t="shared" si="8"/>
        <v>-0.19860067178746321</v>
      </c>
      <c r="AO32" s="82">
        <f t="shared" si="9"/>
        <v>-2.3018999999999998</v>
      </c>
    </row>
    <row r="33" spans="1:43" x14ac:dyDescent="0.3">
      <c r="A33" s="121">
        <v>41706</v>
      </c>
      <c r="B33" s="118">
        <v>-0.3</v>
      </c>
      <c r="C33" s="118">
        <v>-2.3018999999999998</v>
      </c>
      <c r="D33" s="118">
        <v>8067</v>
      </c>
      <c r="E33" s="118">
        <v>3426</v>
      </c>
      <c r="F33" s="118">
        <v>49344</v>
      </c>
      <c r="G33" s="118">
        <v>14148</v>
      </c>
      <c r="H33" s="118">
        <v>5062</v>
      </c>
      <c r="I33" s="118">
        <v>545</v>
      </c>
      <c r="J33" s="118"/>
      <c r="K33" s="118"/>
      <c r="L33" s="118"/>
      <c r="M33" s="118"/>
      <c r="N33" s="80">
        <f t="shared" si="0"/>
        <v>0</v>
      </c>
      <c r="O33" s="80">
        <f t="shared" si="1"/>
        <v>-1.8018018018018012</v>
      </c>
      <c r="P33" s="80">
        <f t="shared" si="2"/>
        <v>0</v>
      </c>
      <c r="Q33" s="80">
        <f t="shared" si="3"/>
        <v>0</v>
      </c>
      <c r="R33" s="80">
        <f t="shared" si="4"/>
        <v>0</v>
      </c>
      <c r="S33" s="80">
        <f t="shared" si="5"/>
        <v>-1.0168165819319626</v>
      </c>
      <c r="T33" s="82">
        <f t="shared" si="10"/>
        <v>-0.13563507145895254</v>
      </c>
      <c r="U33" s="70"/>
      <c r="V33" s="71"/>
      <c r="W33" s="71" t="s">
        <v>88</v>
      </c>
      <c r="X33" s="71">
        <v>0.94103999999999999</v>
      </c>
      <c r="Y33" s="71" t="s">
        <v>89</v>
      </c>
      <c r="Z33" s="71"/>
      <c r="AA33" s="71">
        <v>6.6017000000000006E-2</v>
      </c>
      <c r="AB33" s="71"/>
      <c r="AC33" s="71"/>
      <c r="AD33" s="71"/>
      <c r="AE33" s="71"/>
      <c r="AF33" s="71"/>
      <c r="AG33" s="71"/>
      <c r="AH33" s="71"/>
      <c r="AI33" s="71"/>
      <c r="AJ33" s="88" t="e">
        <v>#N/A</v>
      </c>
      <c r="AK33" s="88" t="e">
        <v>#N/A</v>
      </c>
      <c r="AL33" s="87">
        <f t="shared" si="6"/>
        <v>41706</v>
      </c>
      <c r="AM33" s="82">
        <f t="shared" si="7"/>
        <v>-0.3</v>
      </c>
      <c r="AN33" s="86">
        <f t="shared" si="8"/>
        <v>-0.13563507145895254</v>
      </c>
      <c r="AO33" s="82">
        <f t="shared" si="9"/>
        <v>-2.3018999999999998</v>
      </c>
      <c r="AQ33" s="85">
        <f t="shared" ref="AQ33:AQ96" si="11">AO33-AP33</f>
        <v>-2.3018999999999998</v>
      </c>
    </row>
    <row r="34" spans="1:43" x14ac:dyDescent="0.3">
      <c r="A34" s="121">
        <v>41713</v>
      </c>
      <c r="B34" s="118">
        <v>-0.3</v>
      </c>
      <c r="C34" s="118">
        <v>-2.3018999999999998</v>
      </c>
      <c r="D34" s="118">
        <v>7928</v>
      </c>
      <c r="E34" s="118">
        <v>3404</v>
      </c>
      <c r="F34" s="118">
        <v>48049</v>
      </c>
      <c r="G34" s="118">
        <v>13894</v>
      </c>
      <c r="H34" s="118">
        <v>5020</v>
      </c>
      <c r="I34" s="118">
        <v>535</v>
      </c>
      <c r="J34" s="118"/>
      <c r="K34" s="118"/>
      <c r="L34" s="118"/>
      <c r="M34" s="118"/>
      <c r="N34" s="80">
        <f t="shared" si="0"/>
        <v>-1.7230692946572361</v>
      </c>
      <c r="O34" s="80">
        <f t="shared" si="1"/>
        <v>-1.8348623853211024</v>
      </c>
      <c r="P34" s="80">
        <f t="shared" si="2"/>
        <v>-0.64214827787508</v>
      </c>
      <c r="Q34" s="80">
        <f t="shared" si="3"/>
        <v>-2.6244325551232066</v>
      </c>
      <c r="R34" s="80">
        <f t="shared" si="4"/>
        <v>-1.7953067571388175</v>
      </c>
      <c r="S34" s="80">
        <f t="shared" si="5"/>
        <v>-0.82971157645199867</v>
      </c>
      <c r="T34" s="82">
        <f t="shared" si="10"/>
        <v>-0.22592542279286337</v>
      </c>
      <c r="U34" s="70"/>
      <c r="V34" s="71"/>
      <c r="W34" s="71" t="s">
        <v>90</v>
      </c>
      <c r="X34" s="71">
        <v>0.93302600000000002</v>
      </c>
      <c r="Y34" s="71" t="s">
        <v>91</v>
      </c>
      <c r="Z34" s="71"/>
      <c r="AA34" s="71">
        <v>0.64775000000000005</v>
      </c>
      <c r="AB34" s="71"/>
      <c r="AC34" s="71"/>
      <c r="AD34" s="71"/>
      <c r="AE34" s="71"/>
      <c r="AF34" s="71"/>
      <c r="AG34" s="71"/>
      <c r="AH34" s="71"/>
      <c r="AI34" s="71"/>
      <c r="AJ34" s="88" t="e">
        <v>#N/A</v>
      </c>
      <c r="AK34" s="88" t="e">
        <v>#N/A</v>
      </c>
      <c r="AL34" s="87">
        <f t="shared" si="6"/>
        <v>41713</v>
      </c>
      <c r="AM34" s="82">
        <f t="shared" si="7"/>
        <v>-0.3</v>
      </c>
      <c r="AN34" s="86">
        <f t="shared" si="8"/>
        <v>-0.22592542279286337</v>
      </c>
      <c r="AO34" s="82">
        <f t="shared" si="9"/>
        <v>-2.3018999999999998</v>
      </c>
      <c r="AQ34" s="85">
        <f t="shared" si="11"/>
        <v>-2.3018999999999998</v>
      </c>
    </row>
    <row r="35" spans="1:43" x14ac:dyDescent="0.3">
      <c r="A35" s="121">
        <v>41720</v>
      </c>
      <c r="B35" s="118">
        <v>-0.3</v>
      </c>
      <c r="C35" s="118">
        <v>-2.3018999999999998</v>
      </c>
      <c r="D35" s="118">
        <v>7928</v>
      </c>
      <c r="E35" s="118">
        <v>3404</v>
      </c>
      <c r="F35" s="118">
        <v>48049</v>
      </c>
      <c r="G35" s="118">
        <v>13894</v>
      </c>
      <c r="H35" s="118">
        <v>4984.8</v>
      </c>
      <c r="I35" s="118">
        <v>530</v>
      </c>
      <c r="J35" s="118"/>
      <c r="K35" s="118"/>
      <c r="L35" s="118"/>
      <c r="M35" s="118"/>
      <c r="N35" s="80">
        <f t="shared" si="0"/>
        <v>0</v>
      </c>
      <c r="O35" s="80">
        <f t="shared" si="1"/>
        <v>-0.93457943925233167</v>
      </c>
      <c r="P35" s="80">
        <f t="shared" si="2"/>
        <v>0</v>
      </c>
      <c r="Q35" s="80">
        <f t="shared" si="3"/>
        <v>0</v>
      </c>
      <c r="R35" s="80">
        <f t="shared" si="4"/>
        <v>0</v>
      </c>
      <c r="S35" s="80">
        <f t="shared" si="5"/>
        <v>-0.70119521912350535</v>
      </c>
      <c r="T35" s="82">
        <f t="shared" si="10"/>
        <v>-8.4603395249248245E-2</v>
      </c>
      <c r="U35" s="70"/>
      <c r="V35" s="71"/>
      <c r="W35" s="71" t="s">
        <v>92</v>
      </c>
      <c r="X35" s="71">
        <v>0.167633</v>
      </c>
      <c r="Y35" s="71" t="s">
        <v>93</v>
      </c>
      <c r="Z35" s="71"/>
      <c r="AA35" s="71">
        <v>-0.61579300000000003</v>
      </c>
      <c r="AB35" s="71"/>
      <c r="AC35" s="71"/>
      <c r="AD35" s="71"/>
      <c r="AE35" s="71"/>
      <c r="AF35" s="71"/>
      <c r="AG35" s="71"/>
      <c r="AH35" s="71"/>
      <c r="AI35" s="71"/>
      <c r="AJ35" s="88">
        <f>B35</f>
        <v>-0.3</v>
      </c>
      <c r="AK35" s="88">
        <f>C35</f>
        <v>-2.3018999999999998</v>
      </c>
      <c r="AL35" s="87">
        <f t="shared" si="6"/>
        <v>41720</v>
      </c>
      <c r="AM35" s="82">
        <f t="shared" si="7"/>
        <v>-0.3</v>
      </c>
      <c r="AN35" s="86">
        <f t="shared" si="8"/>
        <v>-8.4603395249248245E-2</v>
      </c>
      <c r="AO35" s="82">
        <f t="shared" si="9"/>
        <v>-2.3018999999999998</v>
      </c>
      <c r="AQ35" s="85">
        <f t="shared" si="11"/>
        <v>-2.3018999999999998</v>
      </c>
    </row>
    <row r="36" spans="1:43" x14ac:dyDescent="0.3">
      <c r="A36" s="121">
        <v>41727</v>
      </c>
      <c r="B36" s="118">
        <v>-0.3</v>
      </c>
      <c r="C36" s="118">
        <v>-2.3018999999999998</v>
      </c>
      <c r="D36" s="118">
        <v>7893</v>
      </c>
      <c r="E36" s="118">
        <v>3404</v>
      </c>
      <c r="F36" s="118">
        <v>48049</v>
      </c>
      <c r="G36" s="118">
        <v>13894</v>
      </c>
      <c r="H36" s="118">
        <v>4993.2</v>
      </c>
      <c r="I36" s="118">
        <v>530</v>
      </c>
      <c r="J36" s="118"/>
      <c r="K36" s="118"/>
      <c r="L36" s="118"/>
      <c r="M36" s="118"/>
      <c r="N36" s="80">
        <f t="shared" si="0"/>
        <v>-0.44147325933400339</v>
      </c>
      <c r="O36" s="80">
        <f t="shared" si="1"/>
        <v>0</v>
      </c>
      <c r="P36" s="80">
        <f t="shared" si="2"/>
        <v>0</v>
      </c>
      <c r="Q36" s="80">
        <f t="shared" si="3"/>
        <v>0</v>
      </c>
      <c r="R36" s="80">
        <f t="shared" si="4"/>
        <v>0</v>
      </c>
      <c r="S36" s="80">
        <f t="shared" si="5"/>
        <v>0.16851227732306029</v>
      </c>
      <c r="T36" s="82">
        <f t="shared" si="10"/>
        <v>-8.6860116673958501E-2</v>
      </c>
      <c r="U36" s="70"/>
      <c r="V36" s="71"/>
      <c r="W36" s="71" t="s">
        <v>94</v>
      </c>
      <c r="X36" s="71">
        <v>2.8943970000000001</v>
      </c>
      <c r="Y36" s="71" t="s">
        <v>95</v>
      </c>
      <c r="Z36" s="71"/>
      <c r="AA36" s="71">
        <v>-0.26358799999999999</v>
      </c>
      <c r="AB36" s="71"/>
      <c r="AC36" s="71"/>
      <c r="AD36" s="71"/>
      <c r="AE36" s="71"/>
      <c r="AF36" s="71"/>
      <c r="AG36" s="71"/>
      <c r="AH36" s="71"/>
      <c r="AI36" s="71"/>
      <c r="AJ36" s="88" t="e">
        <v>#N/A</v>
      </c>
      <c r="AK36" s="88" t="e">
        <v>#N/A</v>
      </c>
      <c r="AL36" s="87">
        <f t="shared" si="6"/>
        <v>41727</v>
      </c>
      <c r="AM36" s="82">
        <f t="shared" si="7"/>
        <v>-0.3</v>
      </c>
      <c r="AN36" s="86">
        <f t="shared" si="8"/>
        <v>-8.6860116673958501E-2</v>
      </c>
      <c r="AO36" s="82">
        <f t="shared" si="9"/>
        <v>-2.3018999999999998</v>
      </c>
      <c r="AQ36" s="85">
        <f t="shared" si="11"/>
        <v>-2.3018999999999998</v>
      </c>
    </row>
    <row r="37" spans="1:43" x14ac:dyDescent="0.3">
      <c r="A37" s="121">
        <v>41734</v>
      </c>
      <c r="B37" s="118">
        <v>-0.24740000000000001</v>
      </c>
      <c r="C37" s="118">
        <v>-2.0042</v>
      </c>
      <c r="D37" s="118">
        <v>7893</v>
      </c>
      <c r="E37" s="118">
        <v>3446</v>
      </c>
      <c r="F37" s="118">
        <v>48810</v>
      </c>
      <c r="G37" s="118">
        <v>14060</v>
      </c>
      <c r="H37" s="118">
        <v>5045.3999999999996</v>
      </c>
      <c r="I37" s="118">
        <v>530</v>
      </c>
      <c r="J37" s="118"/>
      <c r="K37" s="118"/>
      <c r="L37" s="118"/>
      <c r="M37" s="118"/>
      <c r="N37" s="80">
        <f t="shared" si="0"/>
        <v>0</v>
      </c>
      <c r="O37" s="80">
        <f t="shared" si="1"/>
        <v>0</v>
      </c>
      <c r="P37" s="80">
        <f t="shared" si="2"/>
        <v>1.2338425381903733</v>
      </c>
      <c r="Q37" s="80">
        <f t="shared" si="3"/>
        <v>1.5837998709650662</v>
      </c>
      <c r="R37" s="80">
        <f t="shared" si="4"/>
        <v>1.194760328199223</v>
      </c>
      <c r="S37" s="80">
        <f t="shared" si="5"/>
        <v>1.0454217736121052</v>
      </c>
      <c r="T37" s="82">
        <f t="shared" si="10"/>
        <v>9.601570916435917E-4</v>
      </c>
      <c r="U37" s="70"/>
      <c r="V37" s="71"/>
      <c r="W37" s="71" t="s">
        <v>96</v>
      </c>
      <c r="X37" s="71">
        <v>51.331809999999997</v>
      </c>
      <c r="Y37" s="71" t="s">
        <v>97</v>
      </c>
      <c r="Z37" s="71"/>
      <c r="AA37" s="71">
        <v>-0.47278700000000001</v>
      </c>
      <c r="AB37" s="71"/>
      <c r="AC37" s="71"/>
      <c r="AD37" s="71"/>
      <c r="AE37" s="71"/>
      <c r="AF37" s="71"/>
      <c r="AG37" s="71"/>
      <c r="AH37" s="71"/>
      <c r="AI37" s="71"/>
      <c r="AJ37" s="88" t="e">
        <v>#N/A</v>
      </c>
      <c r="AK37" s="88" t="e">
        <v>#N/A</v>
      </c>
      <c r="AL37" s="87">
        <f t="shared" si="6"/>
        <v>41734</v>
      </c>
      <c r="AM37" s="82">
        <f t="shared" si="7"/>
        <v>-0.24740000000000001</v>
      </c>
      <c r="AN37" s="86">
        <f t="shared" si="8"/>
        <v>9.601570916435917E-4</v>
      </c>
      <c r="AO37" s="82">
        <f t="shared" si="9"/>
        <v>-2.0042</v>
      </c>
      <c r="AQ37" s="85">
        <f t="shared" si="11"/>
        <v>-2.0042</v>
      </c>
    </row>
    <row r="38" spans="1:43" x14ac:dyDescent="0.3">
      <c r="A38" s="121">
        <v>41741</v>
      </c>
      <c r="B38" s="118">
        <v>-0.24740000000000001</v>
      </c>
      <c r="C38" s="118">
        <v>-2.0042</v>
      </c>
      <c r="D38" s="118">
        <v>7997</v>
      </c>
      <c r="E38" s="118">
        <v>3446</v>
      </c>
      <c r="F38" s="118">
        <v>48810</v>
      </c>
      <c r="G38" s="118">
        <v>14060</v>
      </c>
      <c r="H38" s="118">
        <v>5044</v>
      </c>
      <c r="I38" s="118">
        <v>530</v>
      </c>
      <c r="J38" s="118"/>
      <c r="K38" s="118"/>
      <c r="L38" s="118"/>
      <c r="M38" s="118"/>
      <c r="N38" s="80">
        <f t="shared" si="0"/>
        <v>1.3176232104396206</v>
      </c>
      <c r="O38" s="80">
        <f t="shared" si="1"/>
        <v>0</v>
      </c>
      <c r="P38" s="80">
        <f t="shared" si="2"/>
        <v>0</v>
      </c>
      <c r="Q38" s="80">
        <f t="shared" si="3"/>
        <v>0</v>
      </c>
      <c r="R38" s="80">
        <f t="shared" si="4"/>
        <v>0</v>
      </c>
      <c r="S38" s="80">
        <f t="shared" si="5"/>
        <v>-2.7748047726632308E-2</v>
      </c>
      <c r="T38" s="82">
        <f t="shared" si="10"/>
        <v>-3.9586024458769548E-2</v>
      </c>
      <c r="U38" s="70"/>
      <c r="V38" s="71"/>
      <c r="W38" s="71" t="s">
        <v>98</v>
      </c>
      <c r="X38" s="71">
        <v>117.4247</v>
      </c>
      <c r="Y38" s="71" t="s">
        <v>99</v>
      </c>
      <c r="Z38" s="71"/>
      <c r="AA38" s="71">
        <v>1.6853389999999999</v>
      </c>
      <c r="AB38" s="71"/>
      <c r="AC38" s="71"/>
      <c r="AD38" s="71"/>
      <c r="AE38" s="71"/>
      <c r="AF38" s="71"/>
      <c r="AG38" s="71"/>
      <c r="AH38" s="71"/>
      <c r="AI38" s="71"/>
      <c r="AJ38" s="88" t="e">
        <v>#N/A</v>
      </c>
      <c r="AK38" s="88" t="e">
        <v>#N/A</v>
      </c>
      <c r="AL38" s="87">
        <f t="shared" si="6"/>
        <v>41741</v>
      </c>
      <c r="AM38" s="82">
        <f t="shared" si="7"/>
        <v>-0.24740000000000001</v>
      </c>
      <c r="AN38" s="86">
        <f t="shared" si="8"/>
        <v>-3.9586024458769548E-2</v>
      </c>
      <c r="AO38" s="82">
        <f t="shared" si="9"/>
        <v>-2.0042</v>
      </c>
      <c r="AQ38" s="85">
        <f t="shared" si="11"/>
        <v>-2.0042</v>
      </c>
    </row>
    <row r="39" spans="1:43" x14ac:dyDescent="0.3">
      <c r="A39" s="121">
        <v>41748</v>
      </c>
      <c r="B39" s="118">
        <v>-0.24740000000000001</v>
      </c>
      <c r="C39" s="118">
        <v>-2.0042</v>
      </c>
      <c r="D39" s="118">
        <v>7997</v>
      </c>
      <c r="E39" s="118">
        <v>3439</v>
      </c>
      <c r="F39" s="118">
        <v>50105</v>
      </c>
      <c r="G39" s="118">
        <v>14512</v>
      </c>
      <c r="H39" s="118">
        <v>5051.6000000000004</v>
      </c>
      <c r="I39" s="118">
        <v>530</v>
      </c>
      <c r="J39" s="118"/>
      <c r="K39" s="118"/>
      <c r="L39" s="118"/>
      <c r="M39" s="118"/>
      <c r="N39" s="80">
        <f t="shared" si="0"/>
        <v>0</v>
      </c>
      <c r="O39" s="80">
        <f t="shared" si="1"/>
        <v>0</v>
      </c>
      <c r="P39" s="80">
        <f t="shared" si="2"/>
        <v>-0.20313406848519833</v>
      </c>
      <c r="Q39" s="80">
        <f t="shared" si="3"/>
        <v>2.6531448473673436</v>
      </c>
      <c r="R39" s="80">
        <f t="shared" si="4"/>
        <v>3.2147937411095313</v>
      </c>
      <c r="S39" s="80">
        <f t="shared" si="5"/>
        <v>0.15067406819983375</v>
      </c>
      <c r="T39" s="82">
        <f t="shared" si="10"/>
        <v>-4.5202488400798019E-2</v>
      </c>
      <c r="U39" s="70"/>
      <c r="V39" s="71"/>
      <c r="W39" s="71" t="s">
        <v>100</v>
      </c>
      <c r="X39" s="71">
        <v>0</v>
      </c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88">
        <f>B39</f>
        <v>-0.24740000000000001</v>
      </c>
      <c r="AK39" s="88">
        <f>C39</f>
        <v>-2.0042</v>
      </c>
      <c r="AL39" s="87">
        <f t="shared" si="6"/>
        <v>41748</v>
      </c>
      <c r="AM39" s="82">
        <f t="shared" si="7"/>
        <v>-0.24740000000000001</v>
      </c>
      <c r="AN39" s="86">
        <f t="shared" si="8"/>
        <v>-4.5202488400798019E-2</v>
      </c>
      <c r="AO39" s="82">
        <f t="shared" si="9"/>
        <v>-2.0042</v>
      </c>
      <c r="AQ39" s="85">
        <f t="shared" si="11"/>
        <v>-2.0042</v>
      </c>
    </row>
    <row r="40" spans="1:43" x14ac:dyDescent="0.3">
      <c r="A40" s="121">
        <v>41755</v>
      </c>
      <c r="B40" s="118">
        <v>-0.24740000000000001</v>
      </c>
      <c r="C40" s="118">
        <v>-2.0042</v>
      </c>
      <c r="D40" s="118">
        <v>7997</v>
      </c>
      <c r="E40" s="118">
        <v>3439</v>
      </c>
      <c r="F40" s="118">
        <v>50105</v>
      </c>
      <c r="G40" s="118">
        <v>14512</v>
      </c>
      <c r="H40" s="118">
        <v>5052.3999999999996</v>
      </c>
      <c r="I40" s="118">
        <v>530</v>
      </c>
      <c r="J40" s="118"/>
      <c r="K40" s="118"/>
      <c r="L40" s="118"/>
      <c r="M40" s="118"/>
      <c r="N40" s="80">
        <f t="shared" si="0"/>
        <v>0</v>
      </c>
      <c r="O40" s="80">
        <f t="shared" si="1"/>
        <v>0</v>
      </c>
      <c r="P40" s="80">
        <f t="shared" si="2"/>
        <v>0</v>
      </c>
      <c r="Q40" s="80">
        <f t="shared" si="3"/>
        <v>0</v>
      </c>
      <c r="R40" s="80">
        <f t="shared" si="4"/>
        <v>0</v>
      </c>
      <c r="S40" s="80">
        <f t="shared" si="5"/>
        <v>1.5836566632330573E-2</v>
      </c>
      <c r="T40" s="82">
        <f t="shared" si="10"/>
        <v>-6.3750478037618935E-2</v>
      </c>
      <c r="U40" s="70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88" t="e">
        <v>#N/A</v>
      </c>
      <c r="AK40" s="88" t="e">
        <v>#N/A</v>
      </c>
      <c r="AL40" s="87">
        <f t="shared" si="6"/>
        <v>41755</v>
      </c>
      <c r="AM40" s="82">
        <f t="shared" si="7"/>
        <v>-0.24740000000000001</v>
      </c>
      <c r="AN40" s="86">
        <f t="shared" si="8"/>
        <v>-6.3750478037618935E-2</v>
      </c>
      <c r="AO40" s="82">
        <f t="shared" si="9"/>
        <v>-2.0042</v>
      </c>
      <c r="AQ40" s="85">
        <f t="shared" si="11"/>
        <v>-2.0042</v>
      </c>
    </row>
    <row r="41" spans="1:43" x14ac:dyDescent="0.3">
      <c r="A41" s="121">
        <v>41762</v>
      </c>
      <c r="B41" s="118">
        <v>-5.5100000000000003E-2</v>
      </c>
      <c r="C41" s="118">
        <v>-1.4463999999999999</v>
      </c>
      <c r="D41" s="118">
        <v>7949</v>
      </c>
      <c r="E41" s="118">
        <v>3445</v>
      </c>
      <c r="F41" s="118">
        <v>51446</v>
      </c>
      <c r="G41" s="118">
        <v>14076</v>
      </c>
      <c r="H41" s="118">
        <v>5030</v>
      </c>
      <c r="I41" s="118">
        <v>530</v>
      </c>
      <c r="J41" s="118"/>
      <c r="K41" s="118"/>
      <c r="L41" s="118"/>
      <c r="M41" s="118"/>
      <c r="N41" s="80">
        <f t="shared" si="0"/>
        <v>-0.60022508440664524</v>
      </c>
      <c r="O41" s="80">
        <f t="shared" si="1"/>
        <v>0</v>
      </c>
      <c r="P41" s="80">
        <f t="shared" si="2"/>
        <v>0.17446932247746361</v>
      </c>
      <c r="Q41" s="80">
        <f t="shared" si="3"/>
        <v>2.6763796028340465</v>
      </c>
      <c r="R41" s="80">
        <f t="shared" si="4"/>
        <v>-3.0044101433296646</v>
      </c>
      <c r="S41" s="80">
        <f t="shared" si="5"/>
        <v>-0.44335365370912427</v>
      </c>
      <c r="T41" s="82">
        <f t="shared" si="10"/>
        <v>-9.4315723424225242E-2</v>
      </c>
      <c r="U41" s="70"/>
      <c r="V41" s="71"/>
      <c r="W41" s="71" t="s">
        <v>107</v>
      </c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88" t="e">
        <v>#N/A</v>
      </c>
      <c r="AK41" s="88" t="e">
        <v>#N/A</v>
      </c>
      <c r="AL41" s="87">
        <f t="shared" si="6"/>
        <v>41762</v>
      </c>
      <c r="AM41" s="82">
        <f t="shared" si="7"/>
        <v>-5.5100000000000003E-2</v>
      </c>
      <c r="AN41" s="86">
        <f t="shared" si="8"/>
        <v>-9.4315723424225242E-2</v>
      </c>
      <c r="AO41" s="82">
        <f t="shared" si="9"/>
        <v>-1.4463999999999999</v>
      </c>
      <c r="AQ41" s="85">
        <f t="shared" si="11"/>
        <v>-1.4463999999999999</v>
      </c>
    </row>
    <row r="42" spans="1:43" x14ac:dyDescent="0.3">
      <c r="A42" s="121">
        <v>41769</v>
      </c>
      <c r="B42" s="118">
        <v>-5.5100000000000003E-2</v>
      </c>
      <c r="C42" s="118">
        <v>-1.4463999999999999</v>
      </c>
      <c r="D42" s="118">
        <v>7949</v>
      </c>
      <c r="E42" s="118">
        <v>3445</v>
      </c>
      <c r="F42" s="118">
        <v>51446</v>
      </c>
      <c r="G42" s="118">
        <v>14076</v>
      </c>
      <c r="H42" s="118">
        <v>5001.5</v>
      </c>
      <c r="I42" s="118">
        <v>530</v>
      </c>
      <c r="J42" s="118"/>
      <c r="K42" s="118"/>
      <c r="L42" s="118"/>
      <c r="M42" s="118"/>
      <c r="N42" s="80">
        <f t="shared" si="0"/>
        <v>0</v>
      </c>
      <c r="O42" s="80">
        <f t="shared" si="1"/>
        <v>0</v>
      </c>
      <c r="P42" s="80">
        <f t="shared" si="2"/>
        <v>0</v>
      </c>
      <c r="Q42" s="80">
        <f t="shared" si="3"/>
        <v>0</v>
      </c>
      <c r="R42" s="80">
        <f t="shared" si="4"/>
        <v>0</v>
      </c>
      <c r="S42" s="80">
        <f t="shared" si="5"/>
        <v>-0.5666003976143088</v>
      </c>
      <c r="T42" s="82">
        <f t="shared" si="10"/>
        <v>-2.2907540305969781E-2</v>
      </c>
      <c r="U42" s="70"/>
      <c r="V42" s="71"/>
      <c r="W42" s="71" t="s">
        <v>108</v>
      </c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88" t="e">
        <v>#N/A</v>
      </c>
      <c r="AK42" s="88" t="e">
        <v>#N/A</v>
      </c>
      <c r="AL42" s="87">
        <f t="shared" si="6"/>
        <v>41769</v>
      </c>
      <c r="AM42" s="82">
        <f t="shared" si="7"/>
        <v>-5.5100000000000003E-2</v>
      </c>
      <c r="AN42" s="86">
        <f t="shared" si="8"/>
        <v>-2.2907540305969781E-2</v>
      </c>
      <c r="AO42" s="82">
        <f t="shared" si="9"/>
        <v>-1.4463999999999999</v>
      </c>
      <c r="AQ42" s="85">
        <f t="shared" si="11"/>
        <v>-1.4463999999999999</v>
      </c>
    </row>
    <row r="43" spans="1:43" x14ac:dyDescent="0.3">
      <c r="A43" s="121">
        <v>41776</v>
      </c>
      <c r="B43" s="118">
        <v>-5.5100000000000003E-2</v>
      </c>
      <c r="C43" s="118">
        <v>-1.4463999999999999</v>
      </c>
      <c r="D43" s="118">
        <v>7995</v>
      </c>
      <c r="E43" s="118">
        <v>3371</v>
      </c>
      <c r="F43" s="118">
        <v>50904</v>
      </c>
      <c r="G43" s="118">
        <v>14446</v>
      </c>
      <c r="H43" s="118">
        <v>5001.3999999999996</v>
      </c>
      <c r="I43" s="118">
        <v>535</v>
      </c>
      <c r="J43" s="118"/>
      <c r="K43" s="118"/>
      <c r="L43" s="118"/>
      <c r="M43" s="118"/>
      <c r="N43" s="80">
        <f t="shared" si="0"/>
        <v>0.57868914328847154</v>
      </c>
      <c r="O43" s="80">
        <f t="shared" si="1"/>
        <v>0.94339622641510346</v>
      </c>
      <c r="P43" s="80">
        <f t="shared" si="2"/>
        <v>-2.1480406386066733</v>
      </c>
      <c r="Q43" s="80">
        <f t="shared" si="3"/>
        <v>-1.0535318586479008</v>
      </c>
      <c r="R43" s="80">
        <f t="shared" si="4"/>
        <v>2.6285876669508497</v>
      </c>
      <c r="S43" s="80">
        <f t="shared" si="5"/>
        <v>-1.9994001799545913E-3</v>
      </c>
      <c r="T43" s="82">
        <f t="shared" si="10"/>
        <v>-8.7973808397782502E-2</v>
      </c>
      <c r="U43" s="70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88">
        <f>B43</f>
        <v>-5.5100000000000003E-2</v>
      </c>
      <c r="AK43" s="88">
        <f>C43</f>
        <v>-1.4463999999999999</v>
      </c>
      <c r="AL43" s="87">
        <f t="shared" si="6"/>
        <v>41776</v>
      </c>
      <c r="AM43" s="82">
        <f t="shared" si="7"/>
        <v>-5.5100000000000003E-2</v>
      </c>
      <c r="AN43" s="86">
        <f t="shared" si="8"/>
        <v>-8.7973808397782502E-2</v>
      </c>
      <c r="AO43" s="82">
        <f t="shared" si="9"/>
        <v>-1.4463999999999999</v>
      </c>
      <c r="AQ43" s="85">
        <f t="shared" si="11"/>
        <v>-1.4463999999999999</v>
      </c>
    </row>
    <row r="44" spans="1:43" x14ac:dyDescent="0.3">
      <c r="A44" s="121">
        <v>41783</v>
      </c>
      <c r="B44" s="118">
        <v>-5.5100000000000003E-2</v>
      </c>
      <c r="C44" s="118">
        <v>-1.4463999999999999</v>
      </c>
      <c r="D44" s="118">
        <v>7995</v>
      </c>
      <c r="E44" s="118">
        <v>3371</v>
      </c>
      <c r="F44" s="118">
        <v>50904</v>
      </c>
      <c r="G44" s="118">
        <v>14446</v>
      </c>
      <c r="H44" s="118">
        <v>5015</v>
      </c>
      <c r="I44" s="118">
        <v>535</v>
      </c>
      <c r="J44" s="118"/>
      <c r="K44" s="118"/>
      <c r="L44" s="118"/>
      <c r="M44" s="118"/>
      <c r="N44" s="80">
        <f t="shared" si="0"/>
        <v>0</v>
      </c>
      <c r="O44" s="80">
        <f t="shared" si="1"/>
        <v>0</v>
      </c>
      <c r="P44" s="80">
        <f t="shared" si="2"/>
        <v>0</v>
      </c>
      <c r="Q44" s="80">
        <f t="shared" si="3"/>
        <v>0</v>
      </c>
      <c r="R44" s="80">
        <f t="shared" si="4"/>
        <v>0</v>
      </c>
      <c r="S44" s="80">
        <f t="shared" si="5"/>
        <v>0.2719238613188395</v>
      </c>
      <c r="T44" s="82">
        <f t="shared" si="10"/>
        <v>-9.8732249345512557E-3</v>
      </c>
      <c r="U44" s="70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88" t="e">
        <v>#N/A</v>
      </c>
      <c r="AK44" s="88" t="e">
        <v>#N/A</v>
      </c>
      <c r="AL44" s="87">
        <f t="shared" si="6"/>
        <v>41783</v>
      </c>
      <c r="AM44" s="82">
        <f t="shared" si="7"/>
        <v>-5.5100000000000003E-2</v>
      </c>
      <c r="AN44" s="86">
        <f t="shared" si="8"/>
        <v>-9.8732249345512557E-3</v>
      </c>
      <c r="AO44" s="82">
        <f t="shared" si="9"/>
        <v>-1.4463999999999999</v>
      </c>
      <c r="AQ44" s="85">
        <f t="shared" si="11"/>
        <v>-1.4463999999999999</v>
      </c>
    </row>
    <row r="45" spans="1:43" x14ac:dyDescent="0.3">
      <c r="A45" s="121">
        <v>41790</v>
      </c>
      <c r="B45" s="118">
        <v>-5.5100000000000003E-2</v>
      </c>
      <c r="C45" s="118">
        <v>-1.4463999999999999</v>
      </c>
      <c r="D45" s="118">
        <v>7987</v>
      </c>
      <c r="E45" s="118">
        <v>3371</v>
      </c>
      <c r="F45" s="118">
        <v>50904</v>
      </c>
      <c r="G45" s="118">
        <v>14446</v>
      </c>
      <c r="H45" s="118">
        <v>5059.6000000000004</v>
      </c>
      <c r="I45" s="118">
        <v>535</v>
      </c>
      <c r="J45" s="118"/>
      <c r="K45" s="118"/>
      <c r="L45" s="118"/>
      <c r="M45" s="118"/>
      <c r="N45" s="80">
        <f t="shared" si="0"/>
        <v>-0.10006253908693452</v>
      </c>
      <c r="O45" s="80">
        <f t="shared" si="1"/>
        <v>0</v>
      </c>
      <c r="P45" s="80">
        <f t="shared" si="2"/>
        <v>0</v>
      </c>
      <c r="Q45" s="80">
        <f t="shared" si="3"/>
        <v>0</v>
      </c>
      <c r="R45" s="80">
        <f t="shared" si="4"/>
        <v>0</v>
      </c>
      <c r="S45" s="80">
        <f t="shared" si="5"/>
        <v>0.88933200398804502</v>
      </c>
      <c r="T45" s="82">
        <f t="shared" si="10"/>
        <v>2.723867969384048E-2</v>
      </c>
      <c r="U45" s="70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88" t="e">
        <v>#N/A</v>
      </c>
      <c r="AK45" s="88" t="e">
        <v>#N/A</v>
      </c>
      <c r="AL45" s="87">
        <f t="shared" si="6"/>
        <v>41790</v>
      </c>
      <c r="AM45" s="82">
        <f t="shared" si="7"/>
        <v>-5.5100000000000003E-2</v>
      </c>
      <c r="AN45" s="86">
        <f t="shared" si="8"/>
        <v>2.723867969384048E-2</v>
      </c>
      <c r="AO45" s="82">
        <f t="shared" si="9"/>
        <v>-1.4463999999999999</v>
      </c>
      <c r="AQ45" s="85">
        <f t="shared" si="11"/>
        <v>-1.4463999999999999</v>
      </c>
    </row>
    <row r="46" spans="1:43" x14ac:dyDescent="0.3">
      <c r="A46" s="121">
        <v>41797</v>
      </c>
      <c r="B46" s="118">
        <v>-0.21379999999999999</v>
      </c>
      <c r="C46" s="118">
        <v>-1.1092</v>
      </c>
      <c r="D46" s="118">
        <v>7987</v>
      </c>
      <c r="E46" s="118">
        <v>3338</v>
      </c>
      <c r="F46" s="118">
        <v>50093</v>
      </c>
      <c r="G46" s="118">
        <v>14304</v>
      </c>
      <c r="H46" s="118">
        <v>5111</v>
      </c>
      <c r="I46" s="118">
        <v>530</v>
      </c>
      <c r="J46" s="118"/>
      <c r="K46" s="118"/>
      <c r="L46" s="118"/>
      <c r="M46" s="118"/>
      <c r="N46" s="80">
        <f t="shared" si="0"/>
        <v>0</v>
      </c>
      <c r="O46" s="80">
        <f t="shared" si="1"/>
        <v>-0.93457943925233167</v>
      </c>
      <c r="P46" s="80">
        <f t="shared" si="2"/>
        <v>-0.9789380005933026</v>
      </c>
      <c r="Q46" s="80">
        <f t="shared" si="3"/>
        <v>-1.593195033789101</v>
      </c>
      <c r="R46" s="80">
        <f t="shared" si="4"/>
        <v>-0.98297106465457773</v>
      </c>
      <c r="S46" s="80">
        <f t="shared" si="5"/>
        <v>1.0158905842359047</v>
      </c>
      <c r="T46" s="82">
        <f t="shared" si="10"/>
        <v>-8.8002908696404883E-2</v>
      </c>
      <c r="U46" s="70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88" t="e">
        <v>#N/A</v>
      </c>
      <c r="AK46" s="88" t="e">
        <v>#N/A</v>
      </c>
      <c r="AL46" s="87">
        <f t="shared" si="6"/>
        <v>41797</v>
      </c>
      <c r="AM46" s="82">
        <f t="shared" si="7"/>
        <v>-0.21379999999999999</v>
      </c>
      <c r="AN46" s="86">
        <f t="shared" si="8"/>
        <v>-8.8002908696404883E-2</v>
      </c>
      <c r="AO46" s="82">
        <f t="shared" si="9"/>
        <v>-1.1092</v>
      </c>
      <c r="AQ46" s="85">
        <f t="shared" si="11"/>
        <v>-1.1092</v>
      </c>
    </row>
    <row r="47" spans="1:43" x14ac:dyDescent="0.3">
      <c r="A47" s="121">
        <v>41804</v>
      </c>
      <c r="B47" s="118">
        <v>-0.21379999999999999</v>
      </c>
      <c r="C47" s="118">
        <v>-1.1092</v>
      </c>
      <c r="D47" s="118">
        <v>8133</v>
      </c>
      <c r="E47" s="118">
        <v>3338</v>
      </c>
      <c r="F47" s="118">
        <v>50093</v>
      </c>
      <c r="G47" s="118">
        <v>14304</v>
      </c>
      <c r="H47" s="118">
        <v>5169.2</v>
      </c>
      <c r="I47" s="118">
        <v>530</v>
      </c>
      <c r="J47" s="118"/>
      <c r="K47" s="118"/>
      <c r="L47" s="118"/>
      <c r="M47" s="118"/>
      <c r="N47" s="80">
        <f t="shared" si="0"/>
        <v>1.8279704519844842</v>
      </c>
      <c r="O47" s="80">
        <f t="shared" si="1"/>
        <v>0</v>
      </c>
      <c r="P47" s="80">
        <f t="shared" si="2"/>
        <v>0</v>
      </c>
      <c r="Q47" s="80">
        <f t="shared" si="3"/>
        <v>0</v>
      </c>
      <c r="R47" s="80">
        <f t="shared" si="4"/>
        <v>0</v>
      </c>
      <c r="S47" s="80">
        <f t="shared" si="5"/>
        <v>1.138720406965362</v>
      </c>
      <c r="T47" s="82">
        <f t="shared" si="10"/>
        <v>8.724429413770983E-2</v>
      </c>
      <c r="U47" s="70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88">
        <f>B47</f>
        <v>-0.21379999999999999</v>
      </c>
      <c r="AK47" s="88">
        <f>C47</f>
        <v>-1.1092</v>
      </c>
      <c r="AL47" s="87">
        <f t="shared" si="6"/>
        <v>41804</v>
      </c>
      <c r="AM47" s="82">
        <f t="shared" si="7"/>
        <v>-0.21379999999999999</v>
      </c>
      <c r="AN47" s="86">
        <f t="shared" si="8"/>
        <v>8.724429413770983E-2</v>
      </c>
      <c r="AO47" s="82">
        <f t="shared" si="9"/>
        <v>-1.1092</v>
      </c>
      <c r="AQ47" s="85">
        <f t="shared" si="11"/>
        <v>-1.1092</v>
      </c>
    </row>
    <row r="48" spans="1:43" x14ac:dyDescent="0.3">
      <c r="A48" s="121">
        <v>41811</v>
      </c>
      <c r="B48" s="118">
        <v>-0.21379999999999999</v>
      </c>
      <c r="C48" s="118">
        <v>-1.1092</v>
      </c>
      <c r="D48" s="118">
        <v>8133</v>
      </c>
      <c r="E48" s="118">
        <v>3306</v>
      </c>
      <c r="F48" s="118">
        <v>51359</v>
      </c>
      <c r="G48" s="118">
        <v>14166</v>
      </c>
      <c r="H48" s="118">
        <v>5236</v>
      </c>
      <c r="I48" s="118">
        <v>525</v>
      </c>
      <c r="J48" s="118"/>
      <c r="K48" s="118"/>
      <c r="L48" s="118"/>
      <c r="M48" s="118"/>
      <c r="N48" s="80">
        <f t="shared" si="0"/>
        <v>0</v>
      </c>
      <c r="O48" s="80">
        <f t="shared" si="1"/>
        <v>-0.94339622641508925</v>
      </c>
      <c r="P48" s="80">
        <f t="shared" si="2"/>
        <v>-0.95865787896943289</v>
      </c>
      <c r="Q48" s="80">
        <f t="shared" si="3"/>
        <v>2.5272992234443876</v>
      </c>
      <c r="R48" s="80">
        <f t="shared" si="4"/>
        <v>-0.96476510067114418</v>
      </c>
      <c r="S48" s="80">
        <f t="shared" si="5"/>
        <v>1.2922695968428286</v>
      </c>
      <c r="T48" s="82">
        <f t="shared" si="10"/>
        <v>3.9817579554225768E-2</v>
      </c>
      <c r="U48" s="70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88" t="e">
        <v>#N/A</v>
      </c>
      <c r="AK48" s="88" t="e">
        <v>#N/A</v>
      </c>
      <c r="AL48" s="87">
        <f t="shared" si="6"/>
        <v>41811</v>
      </c>
      <c r="AM48" s="82">
        <f t="shared" si="7"/>
        <v>-0.21379999999999999</v>
      </c>
      <c r="AN48" s="86">
        <f t="shared" si="8"/>
        <v>3.9817579554225768E-2</v>
      </c>
      <c r="AO48" s="82">
        <f t="shared" si="9"/>
        <v>-1.1092</v>
      </c>
      <c r="AQ48" s="85">
        <f t="shared" si="11"/>
        <v>-1.1092</v>
      </c>
    </row>
    <row r="49" spans="1:43" x14ac:dyDescent="0.3">
      <c r="A49" s="121">
        <v>41818</v>
      </c>
      <c r="B49" s="118">
        <v>-0.21379999999999999</v>
      </c>
      <c r="C49" s="118">
        <v>-1.1092</v>
      </c>
      <c r="D49" s="118">
        <v>8110</v>
      </c>
      <c r="E49" s="118">
        <v>3306</v>
      </c>
      <c r="F49" s="118">
        <v>51359</v>
      </c>
      <c r="G49" s="118">
        <v>14166</v>
      </c>
      <c r="H49" s="118">
        <v>5268.2</v>
      </c>
      <c r="I49" s="118">
        <v>525</v>
      </c>
      <c r="J49" s="118"/>
      <c r="K49" s="118"/>
      <c r="L49" s="118"/>
      <c r="M49" s="118"/>
      <c r="N49" s="80">
        <f t="shared" si="0"/>
        <v>-0.2827984753473487</v>
      </c>
      <c r="O49" s="80">
        <f t="shared" si="1"/>
        <v>0</v>
      </c>
      <c r="P49" s="80">
        <f t="shared" si="2"/>
        <v>0</v>
      </c>
      <c r="Q49" s="80">
        <f t="shared" si="3"/>
        <v>0</v>
      </c>
      <c r="R49" s="80">
        <f t="shared" si="4"/>
        <v>0</v>
      </c>
      <c r="S49" s="80">
        <f t="shared" si="5"/>
        <v>0.61497326203208047</v>
      </c>
      <c r="T49" s="82">
        <f t="shared" si="10"/>
        <v>7.5159349955559993E-2</v>
      </c>
      <c r="U49" s="70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88" t="e">
        <v>#N/A</v>
      </c>
      <c r="AK49" s="88" t="e">
        <v>#N/A</v>
      </c>
      <c r="AL49" s="87">
        <f t="shared" si="6"/>
        <v>41818</v>
      </c>
      <c r="AM49" s="82">
        <f t="shared" si="7"/>
        <v>-0.21379999999999999</v>
      </c>
      <c r="AN49" s="86">
        <f t="shared" si="8"/>
        <v>7.5159349955559993E-2</v>
      </c>
      <c r="AO49" s="82">
        <f t="shared" si="9"/>
        <v>-1.1092</v>
      </c>
      <c r="AQ49" s="85">
        <f t="shared" si="11"/>
        <v>-1.1092</v>
      </c>
    </row>
    <row r="50" spans="1:43" x14ac:dyDescent="0.3">
      <c r="A50" s="121">
        <v>41825</v>
      </c>
      <c r="B50" s="118">
        <v>-9.2600000000000002E-2</v>
      </c>
      <c r="C50" s="118">
        <v>-0.86880000000000002</v>
      </c>
      <c r="D50" s="118">
        <v>8110</v>
      </c>
      <c r="E50" s="118">
        <v>3289</v>
      </c>
      <c r="F50" s="118">
        <v>51970</v>
      </c>
      <c r="G50" s="118">
        <v>14176</v>
      </c>
      <c r="H50" s="118">
        <v>5306</v>
      </c>
      <c r="I50" s="118">
        <v>515</v>
      </c>
      <c r="J50" s="118"/>
      <c r="K50" s="118"/>
      <c r="L50" s="118"/>
      <c r="M50" s="118"/>
      <c r="N50" s="80">
        <f t="shared" si="0"/>
        <v>0</v>
      </c>
      <c r="O50" s="80">
        <f t="shared" si="1"/>
        <v>-1.9047619047619122</v>
      </c>
      <c r="P50" s="80">
        <f t="shared" si="2"/>
        <v>-0.51421657592256054</v>
      </c>
      <c r="Q50" s="80">
        <f t="shared" si="3"/>
        <v>1.1896649078058346</v>
      </c>
      <c r="R50" s="80">
        <f t="shared" si="4"/>
        <v>7.0591557249755965E-2</v>
      </c>
      <c r="S50" s="80">
        <f t="shared" si="5"/>
        <v>0.71751262290726459</v>
      </c>
      <c r="T50" s="82">
        <f t="shared" si="10"/>
        <v>-7.3021362510925905E-2</v>
      </c>
      <c r="U50" s="70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88" t="e">
        <v>#N/A</v>
      </c>
      <c r="AK50" s="88" t="e">
        <v>#N/A</v>
      </c>
      <c r="AL50" s="87">
        <f t="shared" si="6"/>
        <v>41825</v>
      </c>
      <c r="AM50" s="82">
        <f t="shared" si="7"/>
        <v>-9.2600000000000002E-2</v>
      </c>
      <c r="AN50" s="86">
        <f t="shared" si="8"/>
        <v>-7.3021362510925905E-2</v>
      </c>
      <c r="AO50" s="82">
        <f t="shared" si="9"/>
        <v>-0.86880000000000002</v>
      </c>
      <c r="AQ50" s="85">
        <f t="shared" si="11"/>
        <v>-0.86880000000000002</v>
      </c>
    </row>
    <row r="51" spans="1:43" x14ac:dyDescent="0.3">
      <c r="A51" s="121">
        <v>41832</v>
      </c>
      <c r="B51" s="118">
        <v>-9.2600000000000002E-2</v>
      </c>
      <c r="C51" s="118">
        <v>-0.86880000000000002</v>
      </c>
      <c r="D51" s="118">
        <v>7942</v>
      </c>
      <c r="E51" s="118">
        <v>3289</v>
      </c>
      <c r="F51" s="118">
        <v>51970</v>
      </c>
      <c r="G51" s="118">
        <v>14176</v>
      </c>
      <c r="H51" s="118">
        <v>5290.6</v>
      </c>
      <c r="I51" s="118">
        <v>510</v>
      </c>
      <c r="J51" s="118"/>
      <c r="K51" s="118"/>
      <c r="L51" s="118"/>
      <c r="M51" s="118"/>
      <c r="N51" s="80">
        <f t="shared" si="0"/>
        <v>-2.07151664611591</v>
      </c>
      <c r="O51" s="80">
        <f t="shared" si="1"/>
        <v>-0.97087378640776478</v>
      </c>
      <c r="P51" s="80">
        <f t="shared" si="2"/>
        <v>0</v>
      </c>
      <c r="Q51" s="80">
        <f t="shared" si="3"/>
        <v>0</v>
      </c>
      <c r="R51" s="80">
        <f t="shared" si="4"/>
        <v>0</v>
      </c>
      <c r="S51" s="80">
        <f t="shared" si="5"/>
        <v>-0.2902374670184571</v>
      </c>
      <c r="T51" s="82">
        <f t="shared" si="10"/>
        <v>-0.18623294582984018</v>
      </c>
      <c r="U51" s="70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88">
        <f>B51</f>
        <v>-9.2600000000000002E-2</v>
      </c>
      <c r="AK51" s="88">
        <f>C51</f>
        <v>-0.86880000000000002</v>
      </c>
      <c r="AL51" s="87">
        <f t="shared" si="6"/>
        <v>41832</v>
      </c>
      <c r="AM51" s="82">
        <f t="shared" si="7"/>
        <v>-9.2600000000000002E-2</v>
      </c>
      <c r="AN51" s="86">
        <f t="shared" si="8"/>
        <v>-0.18623294582984018</v>
      </c>
      <c r="AO51" s="82">
        <f t="shared" si="9"/>
        <v>-0.86880000000000002</v>
      </c>
      <c r="AQ51" s="85">
        <f t="shared" si="11"/>
        <v>-0.86880000000000002</v>
      </c>
    </row>
    <row r="52" spans="1:43" x14ac:dyDescent="0.3">
      <c r="A52" s="121">
        <v>41839</v>
      </c>
      <c r="B52" s="118">
        <v>-9.2600000000000002E-2</v>
      </c>
      <c r="C52" s="118">
        <v>-0.86880000000000002</v>
      </c>
      <c r="D52" s="118">
        <v>7942</v>
      </c>
      <c r="E52" s="118">
        <v>3281</v>
      </c>
      <c r="F52" s="118">
        <v>51563</v>
      </c>
      <c r="G52" s="118">
        <v>14464</v>
      </c>
      <c r="H52" s="118">
        <v>5277.4</v>
      </c>
      <c r="I52" s="118">
        <v>505</v>
      </c>
      <c r="J52" s="118"/>
      <c r="K52" s="118"/>
      <c r="L52" s="118"/>
      <c r="M52" s="118"/>
      <c r="N52" s="80">
        <f t="shared" si="0"/>
        <v>0</v>
      </c>
      <c r="O52" s="80">
        <f t="shared" si="1"/>
        <v>-0.98039215686273451</v>
      </c>
      <c r="P52" s="80">
        <f t="shared" si="2"/>
        <v>-0.24323502584373102</v>
      </c>
      <c r="Q52" s="80">
        <f t="shared" si="3"/>
        <v>-0.78314412160862901</v>
      </c>
      <c r="R52" s="80">
        <f t="shared" si="4"/>
        <v>2.0316027088036037</v>
      </c>
      <c r="S52" s="80">
        <f t="shared" si="5"/>
        <v>-0.24949911163196248</v>
      </c>
      <c r="T52" s="82">
        <f t="shared" si="10"/>
        <v>-5.8951539774084599E-2</v>
      </c>
      <c r="U52" s="70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88" t="e">
        <v>#N/A</v>
      </c>
      <c r="AK52" s="88" t="e">
        <v>#N/A</v>
      </c>
      <c r="AL52" s="87">
        <f t="shared" si="6"/>
        <v>41839</v>
      </c>
      <c r="AM52" s="82">
        <f t="shared" si="7"/>
        <v>-9.2600000000000002E-2</v>
      </c>
      <c r="AN52" s="86">
        <f t="shared" si="8"/>
        <v>-5.8951539774084599E-2</v>
      </c>
      <c r="AO52" s="82">
        <f t="shared" si="9"/>
        <v>-0.86880000000000002</v>
      </c>
      <c r="AQ52" s="85">
        <f t="shared" si="11"/>
        <v>-0.86880000000000002</v>
      </c>
    </row>
    <row r="53" spans="1:43" x14ac:dyDescent="0.3">
      <c r="A53" s="121">
        <v>41846</v>
      </c>
      <c r="B53" s="118">
        <v>-9.2600000000000002E-2</v>
      </c>
      <c r="C53" s="118">
        <v>-0.86880000000000002</v>
      </c>
      <c r="D53" s="118">
        <v>7942</v>
      </c>
      <c r="E53" s="118">
        <v>3281</v>
      </c>
      <c r="F53" s="118">
        <v>51563</v>
      </c>
      <c r="G53" s="118">
        <v>14464</v>
      </c>
      <c r="H53" s="118">
        <v>5294</v>
      </c>
      <c r="I53" s="118">
        <v>495</v>
      </c>
      <c r="J53" s="118"/>
      <c r="K53" s="118"/>
      <c r="L53" s="118"/>
      <c r="M53" s="118"/>
      <c r="N53" s="80">
        <f t="shared" si="0"/>
        <v>0</v>
      </c>
      <c r="O53" s="80">
        <f t="shared" si="1"/>
        <v>-1.9801980198019749</v>
      </c>
      <c r="P53" s="80">
        <f t="shared" si="2"/>
        <v>0</v>
      </c>
      <c r="Q53" s="80">
        <f t="shared" si="3"/>
        <v>0</v>
      </c>
      <c r="R53" s="80">
        <f t="shared" si="4"/>
        <v>0</v>
      </c>
      <c r="S53" s="80">
        <f t="shared" si="5"/>
        <v>0.31454883086368568</v>
      </c>
      <c r="T53" s="82">
        <f t="shared" si="10"/>
        <v>-9.6474535971862133E-2</v>
      </c>
      <c r="U53" s="70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88" t="e">
        <v>#N/A</v>
      </c>
      <c r="AK53" s="88" t="e">
        <v>#N/A</v>
      </c>
      <c r="AL53" s="87">
        <f t="shared" si="6"/>
        <v>41846</v>
      </c>
      <c r="AM53" s="82">
        <f t="shared" si="7"/>
        <v>-9.2600000000000002E-2</v>
      </c>
      <c r="AN53" s="86">
        <f t="shared" si="8"/>
        <v>-9.6474535971862133E-2</v>
      </c>
      <c r="AO53" s="82">
        <f t="shared" si="9"/>
        <v>-0.86880000000000002</v>
      </c>
      <c r="AQ53" s="85">
        <f t="shared" si="11"/>
        <v>-0.86880000000000002</v>
      </c>
    </row>
    <row r="54" spans="1:43" x14ac:dyDescent="0.3">
      <c r="A54" s="121">
        <v>41853</v>
      </c>
      <c r="B54" s="118">
        <v>-0.1978</v>
      </c>
      <c r="C54" s="118">
        <v>-1.2038</v>
      </c>
      <c r="D54" s="118">
        <v>7896</v>
      </c>
      <c r="E54" s="118">
        <v>3257</v>
      </c>
      <c r="F54" s="118">
        <v>50464</v>
      </c>
      <c r="G54" s="118">
        <v>14327</v>
      </c>
      <c r="H54" s="118">
        <v>5294</v>
      </c>
      <c r="I54" s="118">
        <v>485</v>
      </c>
      <c r="J54" s="118"/>
      <c r="K54" s="118"/>
      <c r="L54" s="118"/>
      <c r="M54" s="118"/>
      <c r="N54" s="80">
        <f t="shared" si="0"/>
        <v>-0.57919919415763843</v>
      </c>
      <c r="O54" s="80">
        <f t="shared" si="1"/>
        <v>-2.0202020202020208</v>
      </c>
      <c r="P54" s="80">
        <f t="shared" si="2"/>
        <v>-0.73148430356599192</v>
      </c>
      <c r="Q54" s="80">
        <f t="shared" si="3"/>
        <v>-2.1313732715319134</v>
      </c>
      <c r="R54" s="80">
        <f t="shared" si="4"/>
        <v>-0.94717920353983232</v>
      </c>
      <c r="S54" s="80">
        <f t="shared" si="5"/>
        <v>0</v>
      </c>
      <c r="T54" s="82">
        <f t="shared" si="10"/>
        <v>-0.12200255937528885</v>
      </c>
      <c r="U54" s="70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88" t="e">
        <v>#N/A</v>
      </c>
      <c r="AK54" s="88" t="e">
        <v>#N/A</v>
      </c>
      <c r="AL54" s="87">
        <f t="shared" si="6"/>
        <v>41853</v>
      </c>
      <c r="AM54" s="82">
        <f t="shared" si="7"/>
        <v>-0.1978</v>
      </c>
      <c r="AN54" s="86">
        <f t="shared" si="8"/>
        <v>-0.12200255937528885</v>
      </c>
      <c r="AO54" s="82">
        <f t="shared" si="9"/>
        <v>-1.2038</v>
      </c>
      <c r="AQ54" s="85">
        <f t="shared" si="11"/>
        <v>-1.2038</v>
      </c>
    </row>
    <row r="55" spans="1:43" x14ac:dyDescent="0.3">
      <c r="A55" s="121">
        <v>41860</v>
      </c>
      <c r="B55" s="118">
        <v>-0.1978</v>
      </c>
      <c r="C55" s="118">
        <v>-1.2038</v>
      </c>
      <c r="D55" s="118">
        <v>7896</v>
      </c>
      <c r="E55" s="118">
        <v>3257</v>
      </c>
      <c r="F55" s="118">
        <v>50464</v>
      </c>
      <c r="G55" s="118">
        <v>14327</v>
      </c>
      <c r="H55" s="118">
        <v>5280.2</v>
      </c>
      <c r="I55" s="118">
        <v>480</v>
      </c>
      <c r="J55" s="118"/>
      <c r="K55" s="118"/>
      <c r="L55" s="118"/>
      <c r="M55" s="118"/>
      <c r="N55" s="80">
        <f t="shared" si="0"/>
        <v>0</v>
      </c>
      <c r="O55" s="80">
        <f t="shared" si="1"/>
        <v>-1.0309278350515427</v>
      </c>
      <c r="P55" s="80">
        <f t="shared" si="2"/>
        <v>0</v>
      </c>
      <c r="Q55" s="80">
        <f t="shared" si="3"/>
        <v>0</v>
      </c>
      <c r="R55" s="80">
        <f t="shared" si="4"/>
        <v>0</v>
      </c>
      <c r="S55" s="80">
        <f t="shared" si="5"/>
        <v>-0.26067245938799033</v>
      </c>
      <c r="T55" s="82">
        <f t="shared" si="10"/>
        <v>-2.4441905225382074E-2</v>
      </c>
      <c r="U55" s="70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88">
        <f>B55</f>
        <v>-0.1978</v>
      </c>
      <c r="AK55" s="88">
        <f>C55</f>
        <v>-1.2038</v>
      </c>
      <c r="AL55" s="87">
        <f t="shared" si="6"/>
        <v>41860</v>
      </c>
      <c r="AM55" s="82">
        <f t="shared" si="7"/>
        <v>-0.1978</v>
      </c>
      <c r="AN55" s="86">
        <f t="shared" si="8"/>
        <v>-2.4441905225382074E-2</v>
      </c>
      <c r="AO55" s="82">
        <f t="shared" si="9"/>
        <v>-1.2038</v>
      </c>
      <c r="AQ55" s="85">
        <f t="shared" si="11"/>
        <v>-1.2038</v>
      </c>
    </row>
    <row r="56" spans="1:43" x14ac:dyDescent="0.3">
      <c r="A56" s="121">
        <v>41867</v>
      </c>
      <c r="B56" s="118">
        <v>-0.1978</v>
      </c>
      <c r="C56" s="118">
        <v>-1.2038</v>
      </c>
      <c r="D56" s="118">
        <v>7764</v>
      </c>
      <c r="E56" s="118">
        <v>3216</v>
      </c>
      <c r="F56" s="118">
        <v>50733</v>
      </c>
      <c r="G56" s="118">
        <v>14527</v>
      </c>
      <c r="H56" s="118">
        <v>5287.8</v>
      </c>
      <c r="I56" s="118">
        <v>480</v>
      </c>
      <c r="J56" s="118"/>
      <c r="K56" s="118"/>
      <c r="L56" s="118"/>
      <c r="M56" s="118"/>
      <c r="N56" s="80">
        <f t="shared" si="0"/>
        <v>-1.6717325227963613</v>
      </c>
      <c r="O56" s="80">
        <f t="shared" si="1"/>
        <v>0</v>
      </c>
      <c r="P56" s="80">
        <f t="shared" si="2"/>
        <v>-1.2588271415413033</v>
      </c>
      <c r="Q56" s="80">
        <f t="shared" si="3"/>
        <v>0.53305326569434897</v>
      </c>
      <c r="R56" s="80">
        <f t="shared" si="4"/>
        <v>1.39596565924478</v>
      </c>
      <c r="S56" s="80">
        <f t="shared" si="5"/>
        <v>0.14393394189615094</v>
      </c>
      <c r="T56" s="82">
        <f t="shared" si="10"/>
        <v>-8.9224974646417696E-2</v>
      </c>
      <c r="U56" s="70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88" t="e">
        <v>#N/A</v>
      </c>
      <c r="AK56" s="88" t="e">
        <v>#N/A</v>
      </c>
      <c r="AL56" s="87">
        <f t="shared" si="6"/>
        <v>41867</v>
      </c>
      <c r="AM56" s="82">
        <f t="shared" si="7"/>
        <v>-0.1978</v>
      </c>
      <c r="AN56" s="86">
        <f t="shared" si="8"/>
        <v>-8.9224974646417696E-2</v>
      </c>
      <c r="AO56" s="82">
        <f t="shared" si="9"/>
        <v>-1.2038</v>
      </c>
      <c r="AQ56" s="85">
        <f t="shared" si="11"/>
        <v>-1.2038</v>
      </c>
    </row>
    <row r="57" spans="1:43" x14ac:dyDescent="0.3">
      <c r="A57" s="121">
        <v>41874</v>
      </c>
      <c r="B57" s="118">
        <v>-0.1978</v>
      </c>
      <c r="C57" s="118">
        <v>-1.2038</v>
      </c>
      <c r="D57" s="118">
        <v>7764</v>
      </c>
      <c r="E57" s="118">
        <v>3216</v>
      </c>
      <c r="F57" s="118">
        <v>50733</v>
      </c>
      <c r="G57" s="118">
        <v>14527</v>
      </c>
      <c r="H57" s="118">
        <v>5282</v>
      </c>
      <c r="I57" s="118">
        <v>480</v>
      </c>
      <c r="J57" s="118"/>
      <c r="K57" s="118"/>
      <c r="L57" s="118"/>
      <c r="M57" s="118"/>
      <c r="N57" s="80">
        <f t="shared" si="0"/>
        <v>0</v>
      </c>
      <c r="O57" s="80">
        <f t="shared" si="1"/>
        <v>0</v>
      </c>
      <c r="P57" s="80">
        <f t="shared" si="2"/>
        <v>0</v>
      </c>
      <c r="Q57" s="80">
        <f t="shared" si="3"/>
        <v>0</v>
      </c>
      <c r="R57" s="80">
        <f t="shared" si="4"/>
        <v>0</v>
      </c>
      <c r="S57" s="80">
        <f t="shared" si="5"/>
        <v>-0.1096864480502262</v>
      </c>
      <c r="T57" s="82">
        <f t="shared" si="10"/>
        <v>2.8509281090940752E-2</v>
      </c>
      <c r="U57" s="70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88" t="e">
        <v>#N/A</v>
      </c>
      <c r="AK57" s="88" t="e">
        <v>#N/A</v>
      </c>
      <c r="AL57" s="87">
        <f t="shared" si="6"/>
        <v>41874</v>
      </c>
      <c r="AM57" s="82">
        <f t="shared" si="7"/>
        <v>-0.1978</v>
      </c>
      <c r="AN57" s="86">
        <f t="shared" si="8"/>
        <v>2.8509281090940752E-2</v>
      </c>
      <c r="AO57" s="82">
        <f t="shared" si="9"/>
        <v>-1.2038</v>
      </c>
      <c r="AQ57" s="85">
        <f t="shared" si="11"/>
        <v>-1.2038</v>
      </c>
    </row>
    <row r="58" spans="1:43" x14ac:dyDescent="0.3">
      <c r="A58" s="121">
        <v>41881</v>
      </c>
      <c r="B58" s="118">
        <v>-0.1978</v>
      </c>
      <c r="C58" s="118">
        <v>-1.2038</v>
      </c>
      <c r="D58" s="118">
        <v>7689</v>
      </c>
      <c r="E58" s="118">
        <v>3216</v>
      </c>
      <c r="F58" s="118">
        <v>50733</v>
      </c>
      <c r="G58" s="118">
        <v>14527</v>
      </c>
      <c r="H58" s="118">
        <v>5260</v>
      </c>
      <c r="I58" s="118">
        <v>475</v>
      </c>
      <c r="J58" s="118"/>
      <c r="K58" s="118"/>
      <c r="L58" s="118"/>
      <c r="M58" s="118"/>
      <c r="N58" s="80">
        <f t="shared" si="0"/>
        <v>-0.96599690880989897</v>
      </c>
      <c r="O58" s="80">
        <f t="shared" si="1"/>
        <v>-1.0416666666666572</v>
      </c>
      <c r="P58" s="80">
        <f t="shared" si="2"/>
        <v>0</v>
      </c>
      <c r="Q58" s="80">
        <f t="shared" si="3"/>
        <v>0</v>
      </c>
      <c r="R58" s="80">
        <f t="shared" si="4"/>
        <v>0</v>
      </c>
      <c r="S58" s="80">
        <f t="shared" si="5"/>
        <v>-0.41650889814464165</v>
      </c>
      <c r="T58" s="82">
        <f t="shared" si="10"/>
        <v>-0.11638202423267928</v>
      </c>
      <c r="U58" s="70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88" t="e">
        <v>#N/A</v>
      </c>
      <c r="AK58" s="88" t="e">
        <v>#N/A</v>
      </c>
      <c r="AL58" s="87">
        <f t="shared" si="6"/>
        <v>41881</v>
      </c>
      <c r="AM58" s="82">
        <f t="shared" si="7"/>
        <v>-0.1978</v>
      </c>
      <c r="AN58" s="86">
        <f t="shared" si="8"/>
        <v>-0.11638202423267928</v>
      </c>
      <c r="AO58" s="82">
        <f t="shared" si="9"/>
        <v>-1.2038</v>
      </c>
      <c r="AQ58" s="85">
        <f t="shared" si="11"/>
        <v>-1.2038</v>
      </c>
    </row>
    <row r="59" spans="1:43" x14ac:dyDescent="0.3">
      <c r="A59" s="121">
        <v>41888</v>
      </c>
      <c r="B59" s="118">
        <v>-0.4</v>
      </c>
      <c r="C59" s="118">
        <v>-1.7996000000000001</v>
      </c>
      <c r="D59" s="118">
        <v>7689</v>
      </c>
      <c r="E59" s="118">
        <v>3135</v>
      </c>
      <c r="F59" s="118">
        <v>49556</v>
      </c>
      <c r="G59" s="118">
        <v>14678</v>
      </c>
      <c r="H59" s="118">
        <v>5224.3999999999996</v>
      </c>
      <c r="I59" s="118">
        <v>480</v>
      </c>
      <c r="J59" s="118"/>
      <c r="K59" s="118"/>
      <c r="L59" s="118"/>
      <c r="M59" s="118"/>
      <c r="N59" s="80">
        <f t="shared" si="0"/>
        <v>0</v>
      </c>
      <c r="O59" s="80">
        <f t="shared" si="1"/>
        <v>1.0526315789473699</v>
      </c>
      <c r="P59" s="80">
        <f t="shared" si="2"/>
        <v>-2.5186567164179081</v>
      </c>
      <c r="Q59" s="80">
        <f t="shared" si="3"/>
        <v>-2.3199889618197176</v>
      </c>
      <c r="R59" s="80">
        <f t="shared" si="4"/>
        <v>1.0394437943140389</v>
      </c>
      <c r="S59" s="80">
        <f t="shared" si="5"/>
        <v>-0.67680608365019168</v>
      </c>
      <c r="T59" s="82">
        <f t="shared" si="10"/>
        <v>-0.17038545081915785</v>
      </c>
      <c r="U59" s="70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88">
        <f>B59</f>
        <v>-0.4</v>
      </c>
      <c r="AK59" s="88">
        <f>C59</f>
        <v>-1.7996000000000001</v>
      </c>
      <c r="AL59" s="87">
        <f t="shared" si="6"/>
        <v>41888</v>
      </c>
      <c r="AM59" s="82">
        <f t="shared" si="7"/>
        <v>-0.4</v>
      </c>
      <c r="AN59" s="86">
        <f t="shared" si="8"/>
        <v>-0.17038545081915785</v>
      </c>
      <c r="AO59" s="82">
        <f t="shared" si="9"/>
        <v>-1.7996000000000001</v>
      </c>
      <c r="AQ59" s="85">
        <f t="shared" si="11"/>
        <v>-1.7996000000000001</v>
      </c>
    </row>
    <row r="60" spans="1:43" x14ac:dyDescent="0.3">
      <c r="A60" s="121">
        <v>41895</v>
      </c>
      <c r="B60" s="118">
        <v>-0.4</v>
      </c>
      <c r="C60" s="118">
        <v>-1.7996000000000001</v>
      </c>
      <c r="D60" s="118">
        <v>7610</v>
      </c>
      <c r="E60" s="118">
        <v>3135</v>
      </c>
      <c r="F60" s="118">
        <v>49556</v>
      </c>
      <c r="G60" s="118">
        <v>14678</v>
      </c>
      <c r="H60" s="118">
        <v>5153.75</v>
      </c>
      <c r="I60" s="118">
        <v>480</v>
      </c>
      <c r="J60" s="118"/>
      <c r="K60" s="118"/>
      <c r="L60" s="118"/>
      <c r="M60" s="118"/>
      <c r="N60" s="80">
        <f t="shared" si="0"/>
        <v>-1.0274417999739995</v>
      </c>
      <c r="O60" s="80">
        <f t="shared" si="1"/>
        <v>0</v>
      </c>
      <c r="P60" s="80">
        <f t="shared" si="2"/>
        <v>0</v>
      </c>
      <c r="Q60" s="80">
        <f t="shared" si="3"/>
        <v>0</v>
      </c>
      <c r="R60" s="80">
        <f t="shared" si="4"/>
        <v>0</v>
      </c>
      <c r="S60" s="80">
        <f t="shared" si="5"/>
        <v>-1.3523083990505995</v>
      </c>
      <c r="T60" s="82">
        <f t="shared" si="10"/>
        <v>-0.13489679211919703</v>
      </c>
      <c r="U60" s="70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88" t="e">
        <v>#N/A</v>
      </c>
      <c r="AK60" s="88" t="e">
        <v>#N/A</v>
      </c>
      <c r="AL60" s="87">
        <f t="shared" si="6"/>
        <v>41895</v>
      </c>
      <c r="AM60" s="82">
        <f t="shared" si="7"/>
        <v>-0.4</v>
      </c>
      <c r="AN60" s="86">
        <f t="shared" si="8"/>
        <v>-0.13489679211919703</v>
      </c>
      <c r="AO60" s="82">
        <f t="shared" si="9"/>
        <v>-1.7996000000000001</v>
      </c>
      <c r="AQ60" s="85">
        <f t="shared" si="11"/>
        <v>-1.7996000000000001</v>
      </c>
    </row>
    <row r="61" spans="1:43" x14ac:dyDescent="0.3">
      <c r="A61" s="121">
        <v>41902</v>
      </c>
      <c r="B61" s="118">
        <v>-0.4</v>
      </c>
      <c r="C61" s="118">
        <v>-1.7996000000000001</v>
      </c>
      <c r="D61" s="118">
        <v>7610</v>
      </c>
      <c r="E61" s="118">
        <v>3089</v>
      </c>
      <c r="F61" s="118">
        <v>48788</v>
      </c>
      <c r="G61" s="118">
        <v>14248</v>
      </c>
      <c r="H61" s="118">
        <v>5114.2</v>
      </c>
      <c r="I61" s="118">
        <v>480</v>
      </c>
      <c r="J61" s="118"/>
      <c r="K61" s="118"/>
      <c r="L61" s="118"/>
      <c r="M61" s="118"/>
      <c r="N61" s="80">
        <f t="shared" si="0"/>
        <v>0</v>
      </c>
      <c r="O61" s="80">
        <f t="shared" si="1"/>
        <v>0</v>
      </c>
      <c r="P61" s="80">
        <f t="shared" si="2"/>
        <v>-1.4673046251993611</v>
      </c>
      <c r="Q61" s="80">
        <f t="shared" si="3"/>
        <v>-1.5497618855436315</v>
      </c>
      <c r="R61" s="80">
        <f t="shared" si="4"/>
        <v>-2.9295544352091554</v>
      </c>
      <c r="S61" s="80">
        <f t="shared" si="5"/>
        <v>-0.76740237691001312</v>
      </c>
      <c r="T61" s="82">
        <f t="shared" si="10"/>
        <v>-0.16863319172930841</v>
      </c>
      <c r="U61" s="70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88" t="e">
        <v>#N/A</v>
      </c>
      <c r="AK61" s="88" t="e">
        <v>#N/A</v>
      </c>
      <c r="AL61" s="87">
        <f t="shared" si="6"/>
        <v>41902</v>
      </c>
      <c r="AM61" s="82">
        <f t="shared" si="7"/>
        <v>-0.4</v>
      </c>
      <c r="AN61" s="86">
        <f t="shared" si="8"/>
        <v>-0.16863319172930841</v>
      </c>
      <c r="AO61" s="82">
        <f t="shared" si="9"/>
        <v>-1.7996000000000001</v>
      </c>
      <c r="AQ61" s="85">
        <f t="shared" si="11"/>
        <v>-1.7996000000000001</v>
      </c>
    </row>
    <row r="62" spans="1:43" x14ac:dyDescent="0.3">
      <c r="A62" s="121">
        <v>41909</v>
      </c>
      <c r="B62" s="118">
        <v>-0.4</v>
      </c>
      <c r="C62" s="118">
        <v>-1.7996000000000001</v>
      </c>
      <c r="D62" s="118">
        <v>7610</v>
      </c>
      <c r="E62" s="118">
        <v>3089</v>
      </c>
      <c r="F62" s="118">
        <v>48788</v>
      </c>
      <c r="G62" s="118">
        <v>14248</v>
      </c>
      <c r="H62" s="118">
        <v>5063.6000000000004</v>
      </c>
      <c r="I62" s="118">
        <v>480</v>
      </c>
      <c r="J62" s="118"/>
      <c r="K62" s="118"/>
      <c r="L62" s="118"/>
      <c r="M62" s="118"/>
      <c r="N62" s="80">
        <f t="shared" si="0"/>
        <v>0</v>
      </c>
      <c r="O62" s="80">
        <f t="shared" si="1"/>
        <v>0</v>
      </c>
      <c r="P62" s="80">
        <f t="shared" si="2"/>
        <v>0</v>
      </c>
      <c r="Q62" s="80">
        <f t="shared" si="3"/>
        <v>0</v>
      </c>
      <c r="R62" s="80">
        <f t="shared" si="4"/>
        <v>0</v>
      </c>
      <c r="S62" s="80">
        <f t="shared" si="5"/>
        <v>-0.98940205701771333</v>
      </c>
      <c r="T62" s="82">
        <f t="shared" si="10"/>
        <v>-5.6422991183288612E-2</v>
      </c>
      <c r="U62" s="70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88" t="e">
        <v>#N/A</v>
      </c>
      <c r="AK62" s="88" t="e">
        <v>#N/A</v>
      </c>
      <c r="AL62" s="87">
        <f t="shared" si="6"/>
        <v>41909</v>
      </c>
      <c r="AM62" s="82">
        <f t="shared" si="7"/>
        <v>-0.4</v>
      </c>
      <c r="AN62" s="86">
        <f t="shared" si="8"/>
        <v>-5.6422991183288612E-2</v>
      </c>
      <c r="AO62" s="82">
        <f t="shared" si="9"/>
        <v>-1.7996000000000001</v>
      </c>
      <c r="AQ62" s="85">
        <f t="shared" si="11"/>
        <v>-1.7996000000000001</v>
      </c>
    </row>
    <row r="63" spans="1:43" x14ac:dyDescent="0.3">
      <c r="A63" s="121">
        <v>41916</v>
      </c>
      <c r="B63" s="118">
        <v>-0.4</v>
      </c>
      <c r="C63" s="118">
        <v>-2.2427999999999999</v>
      </c>
      <c r="D63" s="118">
        <v>7546</v>
      </c>
      <c r="E63" s="118">
        <v>3072</v>
      </c>
      <c r="F63" s="118">
        <v>48610</v>
      </c>
      <c r="G63" s="118">
        <v>14037</v>
      </c>
      <c r="H63" s="118">
        <v>5056</v>
      </c>
      <c r="I63" s="118">
        <v>480</v>
      </c>
      <c r="J63" s="118"/>
      <c r="K63" s="118"/>
      <c r="L63" s="118"/>
      <c r="M63" s="118"/>
      <c r="N63" s="80">
        <f t="shared" si="0"/>
        <v>-0.84099868593955307</v>
      </c>
      <c r="O63" s="80">
        <f t="shared" si="1"/>
        <v>0</v>
      </c>
      <c r="P63" s="80">
        <f t="shared" si="2"/>
        <v>-0.55033991583036368</v>
      </c>
      <c r="Q63" s="80">
        <f t="shared" si="3"/>
        <v>-0.36484381405263377</v>
      </c>
      <c r="R63" s="80">
        <f t="shared" si="4"/>
        <v>-1.4809096013475624</v>
      </c>
      <c r="S63" s="80">
        <f t="shared" si="5"/>
        <v>-0.15009084445848941</v>
      </c>
      <c r="T63" s="82">
        <f t="shared" si="10"/>
        <v>-0.22265922709106428</v>
      </c>
      <c r="U63" s="70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88">
        <f>B63</f>
        <v>-0.4</v>
      </c>
      <c r="AK63" s="88">
        <f>C63</f>
        <v>-2.2427999999999999</v>
      </c>
      <c r="AL63" s="87">
        <f t="shared" si="6"/>
        <v>41916</v>
      </c>
      <c r="AM63" s="82">
        <f t="shared" si="7"/>
        <v>-0.4</v>
      </c>
      <c r="AN63" s="86">
        <f t="shared" si="8"/>
        <v>-0.22265922709106428</v>
      </c>
      <c r="AO63" s="82">
        <f t="shared" si="9"/>
        <v>-2.2427999999999999</v>
      </c>
      <c r="AQ63" s="85">
        <f t="shared" si="11"/>
        <v>-2.2427999999999999</v>
      </c>
    </row>
    <row r="64" spans="1:43" x14ac:dyDescent="0.3">
      <c r="A64" s="121">
        <v>41923</v>
      </c>
      <c r="B64" s="118">
        <v>-0.4</v>
      </c>
      <c r="C64" s="118">
        <v>-2.2427999999999999</v>
      </c>
      <c r="D64" s="118">
        <v>7546</v>
      </c>
      <c r="E64" s="118">
        <v>3072</v>
      </c>
      <c r="F64" s="118">
        <v>48610</v>
      </c>
      <c r="G64" s="118">
        <v>14037</v>
      </c>
      <c r="H64" s="118">
        <v>4946.25</v>
      </c>
      <c r="I64" s="118">
        <v>480</v>
      </c>
      <c r="J64" s="118"/>
      <c r="K64" s="118"/>
      <c r="L64" s="118"/>
      <c r="M64" s="118"/>
      <c r="N64" s="80">
        <f t="shared" si="0"/>
        <v>0</v>
      </c>
      <c r="O64" s="80">
        <f t="shared" si="1"/>
        <v>0</v>
      </c>
      <c r="P64" s="80">
        <f t="shared" si="2"/>
        <v>0</v>
      </c>
      <c r="Q64" s="80">
        <f t="shared" si="3"/>
        <v>0</v>
      </c>
      <c r="R64" s="80">
        <f t="shared" si="4"/>
        <v>0</v>
      </c>
      <c r="S64" s="80">
        <f t="shared" si="5"/>
        <v>-2.1706882911392427</v>
      </c>
      <c r="T64" s="82">
        <f t="shared" si="10"/>
        <v>-0.20262064281772268</v>
      </c>
      <c r="U64" s="70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88" t="e">
        <v>#N/A</v>
      </c>
      <c r="AK64" s="88" t="e">
        <v>#N/A</v>
      </c>
      <c r="AL64" s="87">
        <f t="shared" si="6"/>
        <v>41923</v>
      </c>
      <c r="AM64" s="82">
        <f t="shared" si="7"/>
        <v>-0.4</v>
      </c>
      <c r="AN64" s="86">
        <f t="shared" si="8"/>
        <v>-0.20262064281772268</v>
      </c>
      <c r="AO64" s="82">
        <f t="shared" si="9"/>
        <v>-2.2427999999999999</v>
      </c>
      <c r="AQ64" s="85">
        <f t="shared" si="11"/>
        <v>-2.2427999999999999</v>
      </c>
    </row>
    <row r="65" spans="1:44" x14ac:dyDescent="0.3">
      <c r="A65" s="121">
        <v>41930</v>
      </c>
      <c r="B65" s="118">
        <v>-0.4</v>
      </c>
      <c r="C65" s="118">
        <v>-2.2427999999999999</v>
      </c>
      <c r="D65" s="118">
        <v>7356</v>
      </c>
      <c r="E65" s="118">
        <v>3117</v>
      </c>
      <c r="F65" s="118">
        <v>47958</v>
      </c>
      <c r="G65" s="118">
        <v>13887</v>
      </c>
      <c r="H65" s="118">
        <v>4803.3999999999996</v>
      </c>
      <c r="I65" s="118">
        <v>490</v>
      </c>
      <c r="J65" s="118"/>
      <c r="K65" s="118"/>
      <c r="L65" s="118"/>
      <c r="M65" s="118"/>
      <c r="N65" s="80">
        <f t="shared" si="0"/>
        <v>-2.517890272992318</v>
      </c>
      <c r="O65" s="80">
        <f t="shared" si="1"/>
        <v>2.0833333333333286</v>
      </c>
      <c r="P65" s="80">
        <f t="shared" si="2"/>
        <v>1.46484375</v>
      </c>
      <c r="Q65" s="80">
        <f t="shared" si="3"/>
        <v>-1.3412878008640234</v>
      </c>
      <c r="R65" s="80">
        <f t="shared" si="4"/>
        <v>-1.0686044026501378</v>
      </c>
      <c r="S65" s="80">
        <f t="shared" si="5"/>
        <v>-2.8880464998736528</v>
      </c>
      <c r="T65" s="82">
        <f t="shared" si="10"/>
        <v>-0.22225738968756248</v>
      </c>
      <c r="U65" s="70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88" t="e">
        <v>#N/A</v>
      </c>
      <c r="AK65" s="88" t="e">
        <v>#N/A</v>
      </c>
      <c r="AL65" s="87">
        <f t="shared" si="6"/>
        <v>41930</v>
      </c>
      <c r="AM65" s="82">
        <f t="shared" si="7"/>
        <v>-0.4</v>
      </c>
      <c r="AN65" s="86">
        <f t="shared" si="8"/>
        <v>-0.22225738968756248</v>
      </c>
      <c r="AO65" s="82">
        <f t="shared" si="9"/>
        <v>-2.2427999999999999</v>
      </c>
      <c r="AQ65" s="85">
        <f t="shared" si="11"/>
        <v>-2.2427999999999999</v>
      </c>
    </row>
    <row r="66" spans="1:44" x14ac:dyDescent="0.3">
      <c r="A66" s="121">
        <v>41937</v>
      </c>
      <c r="B66" s="118">
        <v>-0.4</v>
      </c>
      <c r="C66" s="118">
        <v>-2.2427999999999999</v>
      </c>
      <c r="D66" s="118">
        <v>7356</v>
      </c>
      <c r="E66" s="118">
        <v>3117</v>
      </c>
      <c r="F66" s="118">
        <v>47958</v>
      </c>
      <c r="G66" s="118">
        <v>13887</v>
      </c>
      <c r="H66" s="118">
        <v>4767</v>
      </c>
      <c r="I66" s="118">
        <v>495</v>
      </c>
      <c r="J66" s="118"/>
      <c r="K66" s="118"/>
      <c r="L66" s="118"/>
      <c r="M66" s="118"/>
      <c r="N66" s="80">
        <f t="shared" si="0"/>
        <v>0</v>
      </c>
      <c r="O66" s="80">
        <f t="shared" si="1"/>
        <v>1.0204081632653015</v>
      </c>
      <c r="P66" s="80">
        <f t="shared" si="2"/>
        <v>0</v>
      </c>
      <c r="Q66" s="80">
        <f t="shared" si="3"/>
        <v>0</v>
      </c>
      <c r="R66" s="80">
        <f t="shared" si="4"/>
        <v>0</v>
      </c>
      <c r="S66" s="80">
        <f t="shared" si="5"/>
        <v>-0.75779656076944946</v>
      </c>
      <c r="T66" s="82">
        <f t="shared" si="10"/>
        <v>-0.17435897404587214</v>
      </c>
      <c r="U66" s="70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88" t="e">
        <v>#N/A</v>
      </c>
      <c r="AK66" s="88" t="e">
        <v>#N/A</v>
      </c>
      <c r="AL66" s="87">
        <f t="shared" si="6"/>
        <v>41937</v>
      </c>
      <c r="AM66" s="82">
        <f t="shared" si="7"/>
        <v>-0.4</v>
      </c>
      <c r="AN66" s="86">
        <f t="shared" si="8"/>
        <v>-0.17435897404587214</v>
      </c>
      <c r="AO66" s="82">
        <f t="shared" si="9"/>
        <v>-2.2427999999999999</v>
      </c>
      <c r="AQ66" s="85">
        <f t="shared" si="11"/>
        <v>-2.2427999999999999</v>
      </c>
    </row>
    <row r="67" spans="1:44" x14ac:dyDescent="0.3">
      <c r="A67" s="121">
        <v>41944</v>
      </c>
      <c r="B67" s="118">
        <v>-0.49259999999999998</v>
      </c>
      <c r="C67" s="118">
        <v>-2.6928000000000001</v>
      </c>
      <c r="D67" s="118">
        <v>7130</v>
      </c>
      <c r="E67" s="118">
        <v>3127</v>
      </c>
      <c r="F67" s="118">
        <v>48007</v>
      </c>
      <c r="G67" s="118">
        <v>13834</v>
      </c>
      <c r="H67" s="118">
        <v>4761.6000000000004</v>
      </c>
      <c r="I67" s="118">
        <v>495</v>
      </c>
      <c r="J67" s="118"/>
      <c r="K67" s="118"/>
      <c r="L67" s="118"/>
      <c r="M67" s="118"/>
      <c r="N67" s="80">
        <f t="shared" si="0"/>
        <v>-3.0723219140837443</v>
      </c>
      <c r="O67" s="80">
        <f t="shared" si="1"/>
        <v>0</v>
      </c>
      <c r="P67" s="80">
        <f t="shared" si="2"/>
        <v>0.32082130253448327</v>
      </c>
      <c r="Q67" s="80">
        <f t="shared" si="3"/>
        <v>0.10217273447598529</v>
      </c>
      <c r="R67" s="80">
        <f t="shared" si="4"/>
        <v>-0.3816519046590372</v>
      </c>
      <c r="S67" s="80">
        <f t="shared" si="5"/>
        <v>-0.11327879169287769</v>
      </c>
      <c r="T67" s="82">
        <f t="shared" si="10"/>
        <v>-0.2543122688895445</v>
      </c>
      <c r="U67" s="70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88">
        <f>B67</f>
        <v>-0.49259999999999998</v>
      </c>
      <c r="AK67" s="88">
        <f>C67</f>
        <v>-2.6928000000000001</v>
      </c>
      <c r="AL67" s="87">
        <f t="shared" si="6"/>
        <v>41944</v>
      </c>
      <c r="AM67" s="82">
        <f t="shared" si="7"/>
        <v>-0.49259999999999998</v>
      </c>
      <c r="AN67" s="86">
        <f t="shared" si="8"/>
        <v>-0.2543122688895445</v>
      </c>
      <c r="AO67" s="82">
        <f t="shared" si="9"/>
        <v>-2.6928000000000001</v>
      </c>
      <c r="AQ67" s="85">
        <f t="shared" si="11"/>
        <v>-2.6928000000000001</v>
      </c>
    </row>
    <row r="68" spans="1:44" x14ac:dyDescent="0.3">
      <c r="A68" s="121">
        <v>41951</v>
      </c>
      <c r="B68" s="118">
        <v>-0.49259999999999998</v>
      </c>
      <c r="C68" s="118">
        <v>-2.6928000000000001</v>
      </c>
      <c r="D68" s="118">
        <v>7130</v>
      </c>
      <c r="E68" s="118">
        <v>3127</v>
      </c>
      <c r="F68" s="118">
        <v>48007</v>
      </c>
      <c r="G68" s="118">
        <v>13834</v>
      </c>
      <c r="H68" s="118">
        <v>4689.6000000000004</v>
      </c>
      <c r="I68" s="118">
        <v>510</v>
      </c>
      <c r="J68" s="118"/>
      <c r="K68" s="118"/>
      <c r="L68" s="118"/>
      <c r="M68" s="118"/>
      <c r="N68" s="80">
        <f t="shared" si="0"/>
        <v>0</v>
      </c>
      <c r="O68" s="80">
        <f t="shared" si="1"/>
        <v>3.0303030303030312</v>
      </c>
      <c r="P68" s="80">
        <f t="shared" si="2"/>
        <v>0</v>
      </c>
      <c r="Q68" s="80">
        <f t="shared" si="3"/>
        <v>0</v>
      </c>
      <c r="R68" s="80">
        <f t="shared" si="4"/>
        <v>0</v>
      </c>
      <c r="S68" s="80">
        <f t="shared" si="5"/>
        <v>-1.5120967741935516</v>
      </c>
      <c r="T68" s="82">
        <f t="shared" si="10"/>
        <v>-0.10883648576031481</v>
      </c>
      <c r="U68" s="70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88" t="e">
        <v>#N/A</v>
      </c>
      <c r="AK68" s="88" t="e">
        <v>#N/A</v>
      </c>
      <c r="AL68" s="87">
        <f t="shared" si="6"/>
        <v>41951</v>
      </c>
      <c r="AM68" s="82">
        <f t="shared" si="7"/>
        <v>-0.49259999999999998</v>
      </c>
      <c r="AN68" s="86">
        <f t="shared" si="8"/>
        <v>-0.10883648576031481</v>
      </c>
      <c r="AO68" s="82">
        <f t="shared" si="9"/>
        <v>-2.6928000000000001</v>
      </c>
      <c r="AQ68" s="85">
        <f t="shared" si="11"/>
        <v>-2.6928000000000001</v>
      </c>
    </row>
    <row r="69" spans="1:44" x14ac:dyDescent="0.3">
      <c r="A69" s="121">
        <v>41958</v>
      </c>
      <c r="B69" s="118">
        <v>-0.49259999999999998</v>
      </c>
      <c r="C69" s="118">
        <v>-2.6928000000000001</v>
      </c>
      <c r="D69" s="118">
        <v>6971</v>
      </c>
      <c r="E69" s="118">
        <v>3091</v>
      </c>
      <c r="F69" s="118">
        <v>47625</v>
      </c>
      <c r="G69" s="118">
        <v>13859</v>
      </c>
      <c r="H69" s="118">
        <v>4675.8</v>
      </c>
      <c r="I69" s="118">
        <v>510</v>
      </c>
      <c r="J69" s="118"/>
      <c r="K69" s="118"/>
      <c r="L69" s="118"/>
      <c r="M69" s="118"/>
      <c r="N69" s="80">
        <f t="shared" si="0"/>
        <v>-2.2300140252454383</v>
      </c>
      <c r="O69" s="80">
        <f t="shared" si="1"/>
        <v>0</v>
      </c>
      <c r="P69" s="80">
        <f t="shared" si="2"/>
        <v>-1.1512631915574048</v>
      </c>
      <c r="Q69" s="80">
        <f t="shared" si="3"/>
        <v>-0.79571729122835677</v>
      </c>
      <c r="R69" s="80">
        <f t="shared" si="4"/>
        <v>0.18071418244905146</v>
      </c>
      <c r="S69" s="80">
        <f t="shared" si="5"/>
        <v>-0.29426816786080678</v>
      </c>
      <c r="T69" s="82">
        <f t="shared" si="10"/>
        <v>-0.26920689792937014</v>
      </c>
      <c r="U69" s="70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88" t="e">
        <v>#N/A</v>
      </c>
      <c r="AK69" s="88" t="e">
        <v>#N/A</v>
      </c>
      <c r="AL69" s="87">
        <f t="shared" si="6"/>
        <v>41958</v>
      </c>
      <c r="AM69" s="82">
        <f t="shared" si="7"/>
        <v>-0.49259999999999998</v>
      </c>
      <c r="AN69" s="86">
        <f t="shared" si="8"/>
        <v>-0.26920689792937014</v>
      </c>
      <c r="AO69" s="82">
        <f t="shared" si="9"/>
        <v>-2.6928000000000001</v>
      </c>
      <c r="AQ69" s="85">
        <f t="shared" si="11"/>
        <v>-2.6928000000000001</v>
      </c>
    </row>
    <row r="70" spans="1:44" x14ac:dyDescent="0.3">
      <c r="A70" s="121">
        <v>41965</v>
      </c>
      <c r="B70" s="118">
        <v>-0.49259999999999998</v>
      </c>
      <c r="C70" s="118">
        <v>-2.6928000000000001</v>
      </c>
      <c r="D70" s="118">
        <v>6971</v>
      </c>
      <c r="E70" s="118">
        <v>3091</v>
      </c>
      <c r="F70" s="118">
        <v>47625</v>
      </c>
      <c r="G70" s="118">
        <v>13859</v>
      </c>
      <c r="H70" s="118">
        <v>4683.3999999999996</v>
      </c>
      <c r="I70" s="118">
        <v>515</v>
      </c>
      <c r="J70" s="118"/>
      <c r="K70" s="118"/>
      <c r="L70" s="118"/>
      <c r="M70" s="118"/>
      <c r="N70" s="80">
        <f t="shared" si="0"/>
        <v>0</v>
      </c>
      <c r="O70" s="80">
        <f t="shared" si="1"/>
        <v>0.98039215686273451</v>
      </c>
      <c r="P70" s="80">
        <f t="shared" si="2"/>
        <v>0</v>
      </c>
      <c r="Q70" s="80">
        <f t="shared" si="3"/>
        <v>0</v>
      </c>
      <c r="R70" s="80">
        <f t="shared" si="4"/>
        <v>0</v>
      </c>
      <c r="S70" s="80">
        <f t="shared" si="5"/>
        <v>0.16253903075408971</v>
      </c>
      <c r="T70" s="82">
        <f t="shared" si="10"/>
        <v>-0.13956567876832554</v>
      </c>
      <c r="U70" s="70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88" t="e">
        <v>#N/A</v>
      </c>
      <c r="AK70" s="88" t="e">
        <v>#N/A</v>
      </c>
      <c r="AL70" s="87">
        <f t="shared" si="6"/>
        <v>41965</v>
      </c>
      <c r="AM70" s="82">
        <f t="shared" si="7"/>
        <v>-0.49259999999999998</v>
      </c>
      <c r="AN70" s="86">
        <f t="shared" si="8"/>
        <v>-0.13956567876832554</v>
      </c>
      <c r="AO70" s="82">
        <f t="shared" si="9"/>
        <v>-2.6928000000000001</v>
      </c>
      <c r="AQ70" s="85">
        <f t="shared" si="11"/>
        <v>-2.6928000000000001</v>
      </c>
    </row>
    <row r="71" spans="1:44" x14ac:dyDescent="0.3">
      <c r="A71" s="121">
        <v>41972</v>
      </c>
      <c r="B71" s="118">
        <v>-0.49259999999999998</v>
      </c>
      <c r="C71" s="118">
        <v>-2.6928000000000001</v>
      </c>
      <c r="D71" s="118">
        <v>6926</v>
      </c>
      <c r="E71" s="118">
        <v>3091</v>
      </c>
      <c r="F71" s="118">
        <v>47625</v>
      </c>
      <c r="G71" s="118">
        <v>13859</v>
      </c>
      <c r="H71" s="118">
        <v>4678.2</v>
      </c>
      <c r="I71" s="118">
        <v>515</v>
      </c>
      <c r="J71" s="118"/>
      <c r="K71" s="118"/>
      <c r="L71" s="118"/>
      <c r="M71" s="118"/>
      <c r="N71" s="80">
        <f t="shared" si="0"/>
        <v>-0.64553148759145529</v>
      </c>
      <c r="O71" s="80">
        <f t="shared" si="1"/>
        <v>0</v>
      </c>
      <c r="P71" s="80">
        <f t="shared" si="2"/>
        <v>0</v>
      </c>
      <c r="Q71" s="80">
        <f t="shared" si="3"/>
        <v>0</v>
      </c>
      <c r="R71" s="80">
        <f t="shared" si="4"/>
        <v>0</v>
      </c>
      <c r="S71" s="80">
        <f t="shared" si="5"/>
        <v>-0.11103044796514894</v>
      </c>
      <c r="T71" s="82">
        <f t="shared" si="10"/>
        <v>-0.19625347480403837</v>
      </c>
      <c r="U71" s="70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88">
        <f>B71</f>
        <v>-0.49259999999999998</v>
      </c>
      <c r="AK71" s="88">
        <f>C71</f>
        <v>-2.6928000000000001</v>
      </c>
      <c r="AL71" s="87">
        <f t="shared" si="6"/>
        <v>41972</v>
      </c>
      <c r="AM71" s="82">
        <f t="shared" si="7"/>
        <v>-0.49259999999999998</v>
      </c>
      <c r="AN71" s="86">
        <f t="shared" si="8"/>
        <v>-0.19625347480403837</v>
      </c>
      <c r="AO71" s="82">
        <f t="shared" si="9"/>
        <v>-2.6928000000000001</v>
      </c>
      <c r="AQ71" s="85">
        <f t="shared" si="11"/>
        <v>-2.6928000000000001</v>
      </c>
    </row>
    <row r="72" spans="1:44" x14ac:dyDescent="0.3">
      <c r="A72" s="121">
        <v>41979</v>
      </c>
      <c r="B72" s="118">
        <v>-0.62970000000000004</v>
      </c>
      <c r="C72" s="118">
        <v>-3.3151999999999999</v>
      </c>
      <c r="D72" s="118">
        <v>6926</v>
      </c>
      <c r="E72" s="118">
        <v>3059</v>
      </c>
      <c r="F72" s="118">
        <v>47177</v>
      </c>
      <c r="G72" s="118">
        <v>13543</v>
      </c>
      <c r="H72" s="118">
        <v>4545.8</v>
      </c>
      <c r="I72" s="118">
        <v>525</v>
      </c>
      <c r="J72" s="118"/>
      <c r="K72" s="118"/>
      <c r="L72" s="118"/>
      <c r="M72" s="118"/>
      <c r="N72" s="80">
        <f t="shared" si="0"/>
        <v>0</v>
      </c>
      <c r="O72" s="80">
        <f t="shared" si="1"/>
        <v>1.9417475728155296</v>
      </c>
      <c r="P72" s="80">
        <f t="shared" si="2"/>
        <v>-1.0352636687156291</v>
      </c>
      <c r="Q72" s="80">
        <f t="shared" si="3"/>
        <v>-0.94068241469815916</v>
      </c>
      <c r="R72" s="80">
        <f t="shared" si="4"/>
        <v>-2.2801067898116685</v>
      </c>
      <c r="S72" s="80">
        <f t="shared" si="5"/>
        <v>-2.8301483476550686</v>
      </c>
      <c r="T72" s="82">
        <f t="shared" si="10"/>
        <v>-0.2835207236234068</v>
      </c>
      <c r="U72" s="70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88" t="e">
        <v>#N/A</v>
      </c>
      <c r="AK72" s="88" t="e">
        <v>#N/A</v>
      </c>
      <c r="AL72" s="87">
        <f t="shared" si="6"/>
        <v>41979</v>
      </c>
      <c r="AM72" s="82">
        <f t="shared" si="7"/>
        <v>-0.62970000000000004</v>
      </c>
      <c r="AN72" s="86">
        <f t="shared" si="8"/>
        <v>-0.2835207236234068</v>
      </c>
      <c r="AO72" s="82">
        <f t="shared" si="9"/>
        <v>-3.3151999999999999</v>
      </c>
      <c r="AQ72" s="85">
        <f t="shared" si="11"/>
        <v>-3.3151999999999999</v>
      </c>
    </row>
    <row r="73" spans="1:44" x14ac:dyDescent="0.3">
      <c r="A73" s="121">
        <v>41986</v>
      </c>
      <c r="B73" s="118">
        <v>-0.62970000000000004</v>
      </c>
      <c r="C73" s="118">
        <v>-3.3151999999999999</v>
      </c>
      <c r="D73" s="118">
        <v>6603</v>
      </c>
      <c r="E73" s="118">
        <v>3059</v>
      </c>
      <c r="F73" s="118">
        <v>47177</v>
      </c>
      <c r="G73" s="118">
        <v>13543</v>
      </c>
      <c r="H73" s="118">
        <v>4362</v>
      </c>
      <c r="I73" s="118">
        <v>530</v>
      </c>
      <c r="J73" s="118"/>
      <c r="K73" s="118"/>
      <c r="L73" s="118"/>
      <c r="M73" s="118"/>
      <c r="N73" s="80">
        <f t="shared" si="0"/>
        <v>-4.6635864857060341</v>
      </c>
      <c r="O73" s="80">
        <f t="shared" si="1"/>
        <v>0.952380952380949</v>
      </c>
      <c r="P73" s="80">
        <f t="shared" si="2"/>
        <v>0</v>
      </c>
      <c r="Q73" s="80">
        <f t="shared" si="3"/>
        <v>0</v>
      </c>
      <c r="R73" s="80">
        <f t="shared" si="4"/>
        <v>0</v>
      </c>
      <c r="S73" s="80">
        <f t="shared" si="5"/>
        <v>-4.0432927097540698</v>
      </c>
      <c r="T73" s="82">
        <f t="shared" si="10"/>
        <v>-0.4126521969557515</v>
      </c>
      <c r="U73" s="70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88" t="e">
        <v>#N/A</v>
      </c>
      <c r="AK73" s="88" t="e">
        <v>#N/A</v>
      </c>
      <c r="AL73" s="87">
        <f t="shared" si="6"/>
        <v>41986</v>
      </c>
      <c r="AM73" s="82">
        <f t="shared" si="7"/>
        <v>-0.62970000000000004</v>
      </c>
      <c r="AN73" s="86">
        <f t="shared" si="8"/>
        <v>-0.4126521969557515</v>
      </c>
      <c r="AO73" s="82">
        <f t="shared" si="9"/>
        <v>-3.3151999999999999</v>
      </c>
      <c r="AQ73" s="85">
        <f t="shared" si="11"/>
        <v>-3.3151999999999999</v>
      </c>
    </row>
    <row r="74" spans="1:44" x14ac:dyDescent="0.3">
      <c r="A74" s="121">
        <v>41993</v>
      </c>
      <c r="B74" s="118">
        <v>-0.62970000000000004</v>
      </c>
      <c r="C74" s="118">
        <v>-3.3151999999999999</v>
      </c>
      <c r="D74" s="118">
        <v>6603</v>
      </c>
      <c r="E74" s="118">
        <v>3006</v>
      </c>
      <c r="F74" s="118">
        <v>46487</v>
      </c>
      <c r="G74" s="118">
        <v>13349</v>
      </c>
      <c r="H74" s="118">
        <v>4185.8</v>
      </c>
      <c r="I74" s="118">
        <v>525</v>
      </c>
      <c r="J74" s="118"/>
      <c r="K74" s="118"/>
      <c r="L74" s="118"/>
      <c r="M74" s="118"/>
      <c r="N74" s="80">
        <f t="shared" si="0"/>
        <v>0</v>
      </c>
      <c r="O74" s="80">
        <f t="shared" si="1"/>
        <v>-0.94339622641508925</v>
      </c>
      <c r="P74" s="80">
        <f t="shared" si="2"/>
        <v>-1.7325923504413225</v>
      </c>
      <c r="Q74" s="80">
        <f t="shared" si="3"/>
        <v>-1.4625771032494583</v>
      </c>
      <c r="R74" s="80">
        <f t="shared" si="4"/>
        <v>-1.4324743409879659</v>
      </c>
      <c r="S74" s="80">
        <f t="shared" si="5"/>
        <v>-4.0394314534617024</v>
      </c>
      <c r="T74" s="82">
        <f t="shared" si="10"/>
        <v>-0.42389915257828564</v>
      </c>
      <c r="U74" s="70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88" t="e">
        <v>#N/A</v>
      </c>
      <c r="AK74" s="88" t="e">
        <v>#N/A</v>
      </c>
      <c r="AL74" s="87">
        <f t="shared" si="6"/>
        <v>41993</v>
      </c>
      <c r="AM74" s="82">
        <f t="shared" si="7"/>
        <v>-0.62970000000000004</v>
      </c>
      <c r="AN74" s="86">
        <f t="shared" si="8"/>
        <v>-0.42389915257828564</v>
      </c>
      <c r="AO74" s="82">
        <f t="shared" si="9"/>
        <v>-3.3151999999999999</v>
      </c>
      <c r="AQ74" s="85">
        <f t="shared" si="11"/>
        <v>-3.3151999999999999</v>
      </c>
    </row>
    <row r="75" spans="1:44" x14ac:dyDescent="0.3">
      <c r="A75" s="121">
        <v>42000</v>
      </c>
      <c r="B75" s="118">
        <v>-0.62970000000000004</v>
      </c>
      <c r="C75" s="118">
        <v>-3.3151999999999999</v>
      </c>
      <c r="D75" s="118">
        <v>6603</v>
      </c>
      <c r="E75" s="118">
        <v>3006</v>
      </c>
      <c r="F75" s="118">
        <v>46487</v>
      </c>
      <c r="G75" s="118">
        <v>13349</v>
      </c>
      <c r="H75" s="118">
        <v>4178.3999999999996</v>
      </c>
      <c r="I75" s="118">
        <v>525</v>
      </c>
      <c r="J75" s="118"/>
      <c r="K75" s="118"/>
      <c r="L75" s="118"/>
      <c r="M75" s="118"/>
      <c r="N75" s="80">
        <f t="shared" si="0"/>
        <v>0</v>
      </c>
      <c r="O75" s="80">
        <f t="shared" si="1"/>
        <v>0</v>
      </c>
      <c r="P75" s="80">
        <f t="shared" si="2"/>
        <v>0</v>
      </c>
      <c r="Q75" s="80">
        <f t="shared" si="3"/>
        <v>0</v>
      </c>
      <c r="R75" s="80">
        <f t="shared" si="4"/>
        <v>0</v>
      </c>
      <c r="S75" s="80">
        <f t="shared" si="5"/>
        <v>-0.17678818863778645</v>
      </c>
      <c r="T75" s="82">
        <f t="shared" si="10"/>
        <v>-0.17700812380625142</v>
      </c>
      <c r="U75" s="70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88">
        <f>B75</f>
        <v>-0.62970000000000004</v>
      </c>
      <c r="AK75" s="88">
        <f>C75</f>
        <v>-3.3151999999999999</v>
      </c>
      <c r="AL75" s="87">
        <f t="shared" si="6"/>
        <v>42000</v>
      </c>
      <c r="AM75" s="82">
        <f t="shared" si="7"/>
        <v>-0.62970000000000004</v>
      </c>
      <c r="AN75" s="86">
        <f t="shared" si="8"/>
        <v>-0.17700812380625142</v>
      </c>
      <c r="AO75" s="82">
        <f t="shared" si="9"/>
        <v>-3.3151999999999999</v>
      </c>
      <c r="AQ75" s="85">
        <f t="shared" si="11"/>
        <v>-3.3151999999999999</v>
      </c>
    </row>
    <row r="76" spans="1:44" x14ac:dyDescent="0.3">
      <c r="A76" s="121">
        <v>42007</v>
      </c>
      <c r="B76" s="118">
        <v>-1.0909</v>
      </c>
      <c r="C76" s="118">
        <v>-4.3201999999999998</v>
      </c>
      <c r="D76" s="118">
        <v>6234</v>
      </c>
      <c r="E76" s="118">
        <v>2977</v>
      </c>
      <c r="F76" s="118">
        <v>45813</v>
      </c>
      <c r="G76" s="118">
        <v>13129</v>
      </c>
      <c r="H76" s="118">
        <v>4162.666666666667</v>
      </c>
      <c r="I76" s="118">
        <v>525</v>
      </c>
      <c r="J76" s="118"/>
      <c r="K76" s="118"/>
      <c r="L76" s="118"/>
      <c r="M76" s="118"/>
      <c r="N76" s="80">
        <f t="shared" si="0"/>
        <v>-5.58836892321672</v>
      </c>
      <c r="O76" s="80">
        <f t="shared" si="1"/>
        <v>0</v>
      </c>
      <c r="P76" s="80">
        <f t="shared" si="2"/>
        <v>-0.96473719228210086</v>
      </c>
      <c r="Q76" s="80">
        <f t="shared" si="3"/>
        <v>-1.4498677049497672</v>
      </c>
      <c r="R76" s="80">
        <f t="shared" si="4"/>
        <v>-1.6480635253576992</v>
      </c>
      <c r="S76" s="80">
        <f t="shared" si="5"/>
        <v>-0.37653966430529806</v>
      </c>
      <c r="T76" s="82">
        <f t="shared" si="10"/>
        <v>-0.53066143614750116</v>
      </c>
      <c r="U76" s="70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88" t="e">
        <v>#N/A</v>
      </c>
      <c r="AK76" s="88" t="e">
        <v>#N/A</v>
      </c>
      <c r="AL76" s="87">
        <f t="shared" si="6"/>
        <v>42007</v>
      </c>
      <c r="AM76" s="82">
        <f t="shared" si="7"/>
        <v>-1.0909</v>
      </c>
      <c r="AN76" s="86">
        <f t="shared" si="8"/>
        <v>-0.53066143614750116</v>
      </c>
      <c r="AO76" s="82">
        <f t="shared" si="9"/>
        <v>-4.3201999999999998</v>
      </c>
      <c r="AQ76" s="85">
        <f t="shared" si="11"/>
        <v>-4.3201999999999998</v>
      </c>
    </row>
    <row r="77" spans="1:44" x14ac:dyDescent="0.3">
      <c r="A77" s="121">
        <v>42014</v>
      </c>
      <c r="B77" s="118">
        <v>-1.0909</v>
      </c>
      <c r="C77" s="118">
        <v>-4.3201999999999998</v>
      </c>
      <c r="D77" s="118">
        <v>6234</v>
      </c>
      <c r="E77" s="118">
        <v>2977</v>
      </c>
      <c r="F77" s="118">
        <v>45813</v>
      </c>
      <c r="G77" s="118">
        <v>13129</v>
      </c>
      <c r="H77" s="118">
        <v>4058.1666666666665</v>
      </c>
      <c r="I77" s="118">
        <v>520</v>
      </c>
      <c r="J77" s="118"/>
      <c r="K77" s="118"/>
      <c r="L77" s="118"/>
      <c r="M77" s="118"/>
      <c r="N77" s="80">
        <f t="shared" si="0"/>
        <v>0</v>
      </c>
      <c r="O77" s="80">
        <f t="shared" si="1"/>
        <v>-0.952380952380949</v>
      </c>
      <c r="P77" s="80">
        <f t="shared" si="2"/>
        <v>0</v>
      </c>
      <c r="Q77" s="80">
        <f t="shared" si="3"/>
        <v>0</v>
      </c>
      <c r="R77" s="80">
        <f t="shared" si="4"/>
        <v>0</v>
      </c>
      <c r="S77" s="80">
        <f t="shared" si="5"/>
        <v>-2.5104099935938677</v>
      </c>
      <c r="T77" s="82">
        <f t="shared" si="10"/>
        <v>-0.39583572002504402</v>
      </c>
      <c r="U77" s="70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88" t="e">
        <v>#N/A</v>
      </c>
      <c r="AK77" s="88" t="e">
        <v>#N/A</v>
      </c>
      <c r="AL77" s="87">
        <f t="shared" si="6"/>
        <v>42014</v>
      </c>
      <c r="AM77" s="82">
        <f t="shared" si="7"/>
        <v>-1.0909</v>
      </c>
      <c r="AN77" s="86">
        <f t="shared" si="8"/>
        <v>-0.39583572002504402</v>
      </c>
      <c r="AO77" s="82">
        <f t="shared" si="9"/>
        <v>-4.3201999999999998</v>
      </c>
      <c r="AQ77" s="85">
        <f t="shared" si="11"/>
        <v>-4.3201999999999998</v>
      </c>
    </row>
    <row r="78" spans="1:44" x14ac:dyDescent="0.3">
      <c r="A78" s="121">
        <v>42021</v>
      </c>
      <c r="B78" s="118">
        <v>-1.0909</v>
      </c>
      <c r="C78" s="118">
        <v>-4.3201999999999998</v>
      </c>
      <c r="D78" s="118">
        <v>5621</v>
      </c>
      <c r="E78" s="118">
        <v>2852</v>
      </c>
      <c r="F78" s="118">
        <v>40356</v>
      </c>
      <c r="G78" s="118">
        <v>13012</v>
      </c>
      <c r="H78" s="118">
        <v>3951.8</v>
      </c>
      <c r="I78" s="118">
        <v>520</v>
      </c>
      <c r="J78" s="118"/>
      <c r="K78" s="118"/>
      <c r="L78" s="118"/>
      <c r="M78" s="118"/>
      <c r="N78" s="80">
        <f t="shared" si="0"/>
        <v>-9.833172922682067</v>
      </c>
      <c r="O78" s="80">
        <f t="shared" si="1"/>
        <v>0</v>
      </c>
      <c r="P78" s="80">
        <f t="shared" si="2"/>
        <v>-4.1988579106483002</v>
      </c>
      <c r="Q78" s="80">
        <f t="shared" si="3"/>
        <v>-11.911466177722488</v>
      </c>
      <c r="R78" s="80">
        <f t="shared" si="4"/>
        <v>-0.89115698072967575</v>
      </c>
      <c r="S78" s="80">
        <f t="shared" si="5"/>
        <v>-2.6210521992689593</v>
      </c>
      <c r="T78" s="82">
        <f t="shared" si="10"/>
        <v>-1.0462859493324175</v>
      </c>
      <c r="U78" s="70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88" t="e">
        <v>#N/A</v>
      </c>
      <c r="AK78" s="88" t="e">
        <v>#N/A</v>
      </c>
      <c r="AL78" s="87">
        <f t="shared" si="6"/>
        <v>42021</v>
      </c>
      <c r="AM78" s="82">
        <f t="shared" si="7"/>
        <v>-1.0909</v>
      </c>
      <c r="AN78" s="86">
        <f t="shared" si="8"/>
        <v>-1.0462859493324175</v>
      </c>
      <c r="AO78" s="82">
        <f t="shared" si="9"/>
        <v>-4.3201999999999998</v>
      </c>
      <c r="AQ78" s="85">
        <f t="shared" si="11"/>
        <v>-4.3201999999999998</v>
      </c>
      <c r="AR78" s="82">
        <f t="shared" ref="AR78:AR141" si="12">AM78-AN78</f>
        <v>-4.4614050667582505E-2</v>
      </c>
    </row>
    <row r="79" spans="1:44" x14ac:dyDescent="0.3">
      <c r="A79" s="121">
        <v>42028</v>
      </c>
      <c r="B79" s="118">
        <v>-1.0909</v>
      </c>
      <c r="C79" s="118">
        <v>-4.3201999999999998</v>
      </c>
      <c r="D79" s="118">
        <v>5621</v>
      </c>
      <c r="E79" s="118">
        <v>2852</v>
      </c>
      <c r="F79" s="118">
        <v>40356</v>
      </c>
      <c r="G79" s="118">
        <v>13012</v>
      </c>
      <c r="H79" s="118">
        <v>3978.6</v>
      </c>
      <c r="I79" s="118">
        <v>520</v>
      </c>
      <c r="J79" s="118"/>
      <c r="K79" s="118"/>
      <c r="L79" s="118"/>
      <c r="M79" s="118"/>
      <c r="N79" s="80">
        <f t="shared" si="0"/>
        <v>0</v>
      </c>
      <c r="O79" s="80">
        <f t="shared" si="1"/>
        <v>0</v>
      </c>
      <c r="P79" s="80">
        <f t="shared" si="2"/>
        <v>0</v>
      </c>
      <c r="Q79" s="80">
        <f t="shared" si="3"/>
        <v>0</v>
      </c>
      <c r="R79" s="80">
        <f t="shared" si="4"/>
        <v>0</v>
      </c>
      <c r="S79" s="80">
        <f t="shared" si="5"/>
        <v>0.67817197226580106</v>
      </c>
      <c r="T79" s="82">
        <f t="shared" si="10"/>
        <v>-0.28507360087380124</v>
      </c>
      <c r="U79" s="70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88">
        <f>B79</f>
        <v>-1.0909</v>
      </c>
      <c r="AK79" s="88">
        <f>C79</f>
        <v>-4.3201999999999998</v>
      </c>
      <c r="AL79" s="87">
        <f t="shared" si="6"/>
        <v>42028</v>
      </c>
      <c r="AM79" s="82">
        <f t="shared" si="7"/>
        <v>-1.0909</v>
      </c>
      <c r="AN79" s="86">
        <f t="shared" si="8"/>
        <v>-0.28507360087380124</v>
      </c>
      <c r="AO79" s="82">
        <f t="shared" si="9"/>
        <v>-4.3201999999999998</v>
      </c>
      <c r="AP79" s="86">
        <f t="shared" ref="AP79:AP142" si="13">(1+AO75/100)*(1+AN79/100)/(1+AM27/100)*100-100</f>
        <v>-3.5425941379265851</v>
      </c>
      <c r="AQ79" s="85">
        <f t="shared" si="11"/>
        <v>-0.77760586207341476</v>
      </c>
      <c r="AR79" s="82">
        <f t="shared" si="12"/>
        <v>-0.80582639912619869</v>
      </c>
    </row>
    <row r="80" spans="1:44" x14ac:dyDescent="0.3">
      <c r="A80" s="121">
        <v>42035</v>
      </c>
      <c r="B80" s="118">
        <v>-1.0909</v>
      </c>
      <c r="C80" s="118">
        <v>-4.3201999999999998</v>
      </c>
      <c r="D80" s="118">
        <v>5860</v>
      </c>
      <c r="E80" s="118">
        <v>2852</v>
      </c>
      <c r="F80" s="118">
        <v>40356</v>
      </c>
      <c r="G80" s="118">
        <v>13012</v>
      </c>
      <c r="H80" s="118">
        <v>3944</v>
      </c>
      <c r="I80" s="118">
        <v>510</v>
      </c>
      <c r="J80" s="118"/>
      <c r="K80" s="118"/>
      <c r="L80" s="118"/>
      <c r="M80" s="118"/>
      <c r="N80" s="80">
        <f t="shared" si="0"/>
        <v>4.2519124710905629</v>
      </c>
      <c r="O80" s="80">
        <f t="shared" si="1"/>
        <v>-1.923076923076934</v>
      </c>
      <c r="P80" s="80">
        <f t="shared" si="2"/>
        <v>0</v>
      </c>
      <c r="Q80" s="80">
        <f t="shared" si="3"/>
        <v>0</v>
      </c>
      <c r="R80" s="80">
        <f t="shared" si="4"/>
        <v>0</v>
      </c>
      <c r="S80" s="80">
        <f t="shared" si="5"/>
        <v>-0.86965264163274014</v>
      </c>
      <c r="T80" s="82">
        <f t="shared" si="10"/>
        <v>-0.32786544725767014</v>
      </c>
      <c r="U80" s="70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88" t="e">
        <v>#N/A</v>
      </c>
      <c r="AK80" s="88" t="e">
        <v>#N/A</v>
      </c>
      <c r="AL80" s="87">
        <f t="shared" si="6"/>
        <v>42035</v>
      </c>
      <c r="AM80" s="82">
        <f t="shared" si="7"/>
        <v>-1.0909</v>
      </c>
      <c r="AN80" s="86">
        <f t="shared" si="8"/>
        <v>-0.32786544725767014</v>
      </c>
      <c r="AO80" s="82">
        <f t="shared" si="9"/>
        <v>-4.3201999999999998</v>
      </c>
      <c r="AP80" s="86">
        <f t="shared" si="13"/>
        <v>-4.4427865773599535</v>
      </c>
      <c r="AQ80" s="85">
        <f t="shared" si="11"/>
        <v>0.12258657735995371</v>
      </c>
      <c r="AR80" s="82">
        <f t="shared" si="12"/>
        <v>-0.7630345527423299</v>
      </c>
    </row>
    <row r="81" spans="1:44" x14ac:dyDescent="0.3">
      <c r="A81" s="121">
        <v>42042</v>
      </c>
      <c r="B81" s="118">
        <v>-0.73060000000000003</v>
      </c>
      <c r="C81" s="118">
        <v>-4.7976000000000001</v>
      </c>
      <c r="D81" s="118">
        <v>5860</v>
      </c>
      <c r="E81" s="118">
        <v>2792</v>
      </c>
      <c r="F81" s="118">
        <v>41462</v>
      </c>
      <c r="G81" s="118">
        <v>13158</v>
      </c>
      <c r="H81" s="118">
        <v>3981</v>
      </c>
      <c r="I81" s="118">
        <v>510</v>
      </c>
      <c r="J81" s="118"/>
      <c r="K81" s="118"/>
      <c r="L81" s="118"/>
      <c r="M81" s="118"/>
      <c r="N81" s="80">
        <f t="shared" si="0"/>
        <v>0</v>
      </c>
      <c r="O81" s="80">
        <f t="shared" si="1"/>
        <v>0</v>
      </c>
      <c r="P81" s="80">
        <f t="shared" si="2"/>
        <v>-2.1037868162692774</v>
      </c>
      <c r="Q81" s="80">
        <f t="shared" si="3"/>
        <v>2.7406085836058907</v>
      </c>
      <c r="R81" s="80">
        <f t="shared" si="4"/>
        <v>1.1220411927451437</v>
      </c>
      <c r="S81" s="80">
        <f t="shared" si="5"/>
        <v>0.93813387423935524</v>
      </c>
      <c r="T81" s="82">
        <f t="shared" si="10"/>
        <v>-0.48767480581448192</v>
      </c>
      <c r="U81" s="70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88" t="e">
        <v>#N/A</v>
      </c>
      <c r="AK81" s="88" t="e">
        <v>#N/A</v>
      </c>
      <c r="AL81" s="87">
        <f t="shared" si="6"/>
        <v>42042</v>
      </c>
      <c r="AM81" s="82">
        <f t="shared" si="7"/>
        <v>-0.73060000000000003</v>
      </c>
      <c r="AN81" s="86">
        <f t="shared" si="8"/>
        <v>-0.48767480581448192</v>
      </c>
      <c r="AO81" s="82">
        <f t="shared" si="9"/>
        <v>-4.7976000000000001</v>
      </c>
      <c r="AP81" s="86">
        <f t="shared" si="13"/>
        <v>-4.595998275404483</v>
      </c>
      <c r="AQ81" s="85">
        <f t="shared" si="11"/>
        <v>-0.20160172459551706</v>
      </c>
      <c r="AR81" s="82">
        <f t="shared" si="12"/>
        <v>-0.24292519418551811</v>
      </c>
    </row>
    <row r="82" spans="1:44" x14ac:dyDescent="0.3">
      <c r="A82" s="121">
        <v>42049</v>
      </c>
      <c r="B82" s="118">
        <v>-0.73060000000000003</v>
      </c>
      <c r="C82" s="118">
        <v>-4.7976000000000001</v>
      </c>
      <c r="D82" s="118">
        <v>5922</v>
      </c>
      <c r="E82" s="118">
        <v>2792</v>
      </c>
      <c r="F82" s="118">
        <v>41462</v>
      </c>
      <c r="G82" s="118">
        <v>13158</v>
      </c>
      <c r="H82" s="118">
        <v>4030.6</v>
      </c>
      <c r="I82" s="118">
        <v>510</v>
      </c>
      <c r="J82" s="118"/>
      <c r="K82" s="118"/>
      <c r="L82" s="118"/>
      <c r="M82" s="118"/>
      <c r="N82" s="80">
        <f t="shared" si="0"/>
        <v>1.0580204778156883</v>
      </c>
      <c r="O82" s="80">
        <f t="shared" si="1"/>
        <v>0</v>
      </c>
      <c r="P82" s="80">
        <f t="shared" si="2"/>
        <v>0</v>
      </c>
      <c r="Q82" s="80">
        <f t="shared" si="3"/>
        <v>0</v>
      </c>
      <c r="R82" s="80">
        <f t="shared" si="4"/>
        <v>0</v>
      </c>
      <c r="S82" s="80">
        <f t="shared" si="5"/>
        <v>1.2459181110273931</v>
      </c>
      <c r="T82" s="82">
        <f t="shared" si="10"/>
        <v>-0.36014310884973494</v>
      </c>
      <c r="U82" s="70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88" t="e">
        <v>#N/A</v>
      </c>
      <c r="AK82" s="88" t="e">
        <v>#N/A</v>
      </c>
      <c r="AL82" s="87">
        <f t="shared" si="6"/>
        <v>42049</v>
      </c>
      <c r="AM82" s="82">
        <f t="shared" si="7"/>
        <v>-0.73060000000000003</v>
      </c>
      <c r="AN82" s="86">
        <f t="shared" si="8"/>
        <v>-0.36014310884973494</v>
      </c>
      <c r="AO82" s="82">
        <f t="shared" si="9"/>
        <v>-4.7976000000000001</v>
      </c>
      <c r="AP82" s="86">
        <f t="shared" si="13"/>
        <v>-4.4737316696003973</v>
      </c>
      <c r="AQ82" s="85">
        <f t="shared" si="11"/>
        <v>-0.32386833039960283</v>
      </c>
      <c r="AR82" s="82">
        <f t="shared" si="12"/>
        <v>-0.37045689115026509</v>
      </c>
    </row>
    <row r="83" spans="1:44" x14ac:dyDescent="0.3">
      <c r="A83" s="121">
        <v>42056</v>
      </c>
      <c r="B83" s="118">
        <v>-0.73060000000000003</v>
      </c>
      <c r="C83" s="118">
        <v>-4.7976000000000001</v>
      </c>
      <c r="D83" s="118">
        <v>5922</v>
      </c>
      <c r="E83" s="118">
        <v>2766</v>
      </c>
      <c r="F83" s="118">
        <v>42412</v>
      </c>
      <c r="G83" s="118">
        <v>13131</v>
      </c>
      <c r="H83" s="118">
        <v>4057</v>
      </c>
      <c r="I83" s="118">
        <v>500</v>
      </c>
      <c r="J83" s="118"/>
      <c r="K83" s="118"/>
      <c r="L83" s="118"/>
      <c r="M83" s="118"/>
      <c r="N83" s="80">
        <f t="shared" si="0"/>
        <v>0</v>
      </c>
      <c r="O83" s="80">
        <f t="shared" si="1"/>
        <v>-1.9607843137254974</v>
      </c>
      <c r="P83" s="80">
        <f t="shared" si="2"/>
        <v>-0.93123209169054633</v>
      </c>
      <c r="Q83" s="80">
        <f t="shared" si="3"/>
        <v>2.2912546428054554</v>
      </c>
      <c r="R83" s="80">
        <f t="shared" si="4"/>
        <v>-0.20519835841312783</v>
      </c>
      <c r="S83" s="80">
        <f t="shared" si="5"/>
        <v>0.65498933161316586</v>
      </c>
      <c r="T83" s="82">
        <f t="shared" si="10"/>
        <v>-0.56064752033161913</v>
      </c>
      <c r="U83" s="70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88">
        <f>B83</f>
        <v>-0.73060000000000003</v>
      </c>
      <c r="AK83" s="88">
        <f>C83</f>
        <v>-4.7976000000000001</v>
      </c>
      <c r="AL83" s="87">
        <f t="shared" si="6"/>
        <v>42056</v>
      </c>
      <c r="AM83" s="82">
        <f t="shared" si="7"/>
        <v>-0.73060000000000003</v>
      </c>
      <c r="AN83" s="86">
        <f t="shared" si="8"/>
        <v>-0.56064752033161913</v>
      </c>
      <c r="AO83" s="82">
        <f t="shared" si="9"/>
        <v>-4.7976000000000001</v>
      </c>
      <c r="AP83" s="86">
        <f t="shared" si="13"/>
        <v>-4.665958342843922</v>
      </c>
      <c r="AQ83" s="85">
        <f t="shared" si="11"/>
        <v>-0.13164165715607812</v>
      </c>
      <c r="AR83" s="82">
        <f t="shared" si="12"/>
        <v>-0.1699524796683809</v>
      </c>
    </row>
    <row r="84" spans="1:44" x14ac:dyDescent="0.3">
      <c r="A84" s="121">
        <v>42063</v>
      </c>
      <c r="B84" s="118">
        <v>-0.73060000000000003</v>
      </c>
      <c r="C84" s="118">
        <v>-4.7976000000000001</v>
      </c>
      <c r="D84" s="118">
        <v>6192</v>
      </c>
      <c r="E84" s="118">
        <v>2766</v>
      </c>
      <c r="F84" s="118">
        <v>42412</v>
      </c>
      <c r="G84" s="118">
        <v>13131</v>
      </c>
      <c r="H84" s="118">
        <v>4102</v>
      </c>
      <c r="I84" s="118">
        <v>500</v>
      </c>
      <c r="J84" s="118"/>
      <c r="K84" s="118"/>
      <c r="L84" s="118"/>
      <c r="M84" s="118"/>
      <c r="N84" s="80">
        <f t="shared" ref="N84:N147" si="14">D84/D83*100-100</f>
        <v>4.5592705167173193</v>
      </c>
      <c r="O84" s="80">
        <f t="shared" ref="O84:O147" si="15">I84/I83*100-100</f>
        <v>0</v>
      </c>
      <c r="P84" s="80">
        <f t="shared" ref="P84:P147" si="16">E84/E83*100-100</f>
        <v>0</v>
      </c>
      <c r="Q84" s="80">
        <f t="shared" ref="Q84:Q147" si="17">F84/F83*100-100</f>
        <v>0</v>
      </c>
      <c r="R84" s="80">
        <f t="shared" ref="R84:R147" si="18">G84/G83*100-100</f>
        <v>0</v>
      </c>
      <c r="S84" s="80">
        <f t="shared" ref="S84:S147" si="19">H84/H83*100-100</f>
        <v>1.1091939857037261</v>
      </c>
      <c r="T84" s="82">
        <f t="shared" si="10"/>
        <v>-0.23742924841001534</v>
      </c>
      <c r="U84" s="70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88" t="e">
        <v>#N/A</v>
      </c>
      <c r="AK84" s="88" t="e">
        <v>#N/A</v>
      </c>
      <c r="AL84" s="87">
        <f t="shared" si="6"/>
        <v>42063</v>
      </c>
      <c r="AM84" s="82">
        <f t="shared" si="7"/>
        <v>-0.73060000000000003</v>
      </c>
      <c r="AN84" s="86">
        <f t="shared" si="8"/>
        <v>-0.23742924841001534</v>
      </c>
      <c r="AO84" s="82">
        <f t="shared" si="9"/>
        <v>-4.7976000000000001</v>
      </c>
      <c r="AP84" s="86">
        <f t="shared" si="13"/>
        <v>-4.2601522868808388</v>
      </c>
      <c r="AQ84" s="85">
        <f t="shared" si="11"/>
        <v>-0.53744771311916129</v>
      </c>
      <c r="AR84" s="82">
        <f t="shared" si="12"/>
        <v>-0.49317075158998469</v>
      </c>
    </row>
    <row r="85" spans="1:44" x14ac:dyDescent="0.3">
      <c r="A85" s="121">
        <v>42070</v>
      </c>
      <c r="B85" s="118">
        <v>-7.1800000000000003E-2</v>
      </c>
      <c r="C85" s="118">
        <v>-4.5602999999999998</v>
      </c>
      <c r="D85" s="118">
        <v>6192</v>
      </c>
      <c r="E85" s="118">
        <v>2729</v>
      </c>
      <c r="F85" s="118">
        <v>42184</v>
      </c>
      <c r="G85" s="118">
        <v>13135</v>
      </c>
      <c r="H85" s="118">
        <v>4211.3999999999996</v>
      </c>
      <c r="I85" s="118">
        <v>495</v>
      </c>
      <c r="J85" s="118"/>
      <c r="K85" s="118"/>
      <c r="L85" s="118"/>
      <c r="M85" s="118"/>
      <c r="N85" s="80">
        <f t="shared" si="14"/>
        <v>0</v>
      </c>
      <c r="O85" s="80">
        <f t="shared" si="15"/>
        <v>-1</v>
      </c>
      <c r="P85" s="80">
        <f t="shared" si="16"/>
        <v>-1.3376717281272477</v>
      </c>
      <c r="Q85" s="80">
        <f t="shared" si="17"/>
        <v>-0.53758370272564093</v>
      </c>
      <c r="R85" s="80">
        <f t="shared" si="18"/>
        <v>3.0462264869399291E-2</v>
      </c>
      <c r="S85" s="80">
        <f t="shared" si="19"/>
        <v>2.6669917113603105</v>
      </c>
      <c r="T85" s="82">
        <f t="shared" si="10"/>
        <v>-0.29787128325182799</v>
      </c>
      <c r="U85" s="70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88" t="e">
        <v>#N/A</v>
      </c>
      <c r="AK85" s="88" t="e">
        <v>#N/A</v>
      </c>
      <c r="AL85" s="87">
        <f t="shared" ref="AL85:AL148" si="20">A85</f>
        <v>42070</v>
      </c>
      <c r="AM85" s="82">
        <f t="shared" ref="AM85:AM148" si="21">B85</f>
        <v>-7.1800000000000003E-2</v>
      </c>
      <c r="AN85" s="86">
        <f t="shared" ref="AN85:AN148" si="22">T85</f>
        <v>-0.29787128325182799</v>
      </c>
      <c r="AO85" s="82">
        <f t="shared" ref="AO85:AO148" si="23">C85</f>
        <v>-4.5602999999999998</v>
      </c>
      <c r="AP85" s="86">
        <f t="shared" si="13"/>
        <v>-4.7955673125040477</v>
      </c>
      <c r="AQ85" s="85">
        <f t="shared" si="11"/>
        <v>0.23526731250404787</v>
      </c>
      <c r="AR85" s="82">
        <f t="shared" si="12"/>
        <v>0.22607128325182799</v>
      </c>
    </row>
    <row r="86" spans="1:44" x14ac:dyDescent="0.3">
      <c r="A86" s="121">
        <v>42077</v>
      </c>
      <c r="B86" s="118">
        <v>-7.1800000000000003E-2</v>
      </c>
      <c r="C86" s="118">
        <v>-4.5602999999999998</v>
      </c>
      <c r="D86" s="118">
        <v>5902</v>
      </c>
      <c r="E86" s="118">
        <v>2729</v>
      </c>
      <c r="F86" s="118">
        <v>42184</v>
      </c>
      <c r="G86" s="118">
        <v>13135</v>
      </c>
      <c r="H86" s="118">
        <v>4196.3999999999996</v>
      </c>
      <c r="I86" s="118">
        <v>485</v>
      </c>
      <c r="J86" s="118"/>
      <c r="K86" s="118"/>
      <c r="L86" s="118"/>
      <c r="M86" s="118"/>
      <c r="N86" s="80">
        <f t="shared" si="14"/>
        <v>-4.6834625322997425</v>
      </c>
      <c r="O86" s="80">
        <f t="shared" si="15"/>
        <v>-2.0202020202020208</v>
      </c>
      <c r="P86" s="80">
        <f t="shared" si="16"/>
        <v>0</v>
      </c>
      <c r="Q86" s="80">
        <f t="shared" si="17"/>
        <v>0</v>
      </c>
      <c r="R86" s="80">
        <f t="shared" si="18"/>
        <v>0</v>
      </c>
      <c r="S86" s="80">
        <f t="shared" si="19"/>
        <v>-0.35617609346060419</v>
      </c>
      <c r="T86" s="82">
        <f t="shared" si="10"/>
        <v>-0.46496423564992367</v>
      </c>
      <c r="U86" s="70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88" t="e">
        <v>#N/A</v>
      </c>
      <c r="AK86" s="88" t="e">
        <v>#N/A</v>
      </c>
      <c r="AL86" s="87">
        <f t="shared" si="20"/>
        <v>42077</v>
      </c>
      <c r="AM86" s="82">
        <f t="shared" si="21"/>
        <v>-7.1800000000000003E-2</v>
      </c>
      <c r="AN86" s="86">
        <f t="shared" si="22"/>
        <v>-0.46496423564992367</v>
      </c>
      <c r="AO86" s="82">
        <f t="shared" si="23"/>
        <v>-4.5602999999999998</v>
      </c>
      <c r="AP86" s="86">
        <f t="shared" si="13"/>
        <v>-4.9551224789171329</v>
      </c>
      <c r="AQ86" s="85">
        <f t="shared" si="11"/>
        <v>0.39482247891713307</v>
      </c>
      <c r="AR86" s="82">
        <f t="shared" si="12"/>
        <v>0.39316423564992364</v>
      </c>
    </row>
    <row r="87" spans="1:44" x14ac:dyDescent="0.3">
      <c r="A87" s="121">
        <v>42084</v>
      </c>
      <c r="B87" s="118">
        <v>-7.1800000000000003E-2</v>
      </c>
      <c r="C87" s="118">
        <v>-4.5602999999999998</v>
      </c>
      <c r="D87" s="118">
        <v>5902</v>
      </c>
      <c r="E87" s="118">
        <v>2777</v>
      </c>
      <c r="F87" s="118">
        <v>43655</v>
      </c>
      <c r="G87" s="118">
        <v>13339</v>
      </c>
      <c r="H87" s="118">
        <v>4155.8</v>
      </c>
      <c r="I87" s="118">
        <v>475</v>
      </c>
      <c r="J87" s="118"/>
      <c r="K87" s="118"/>
      <c r="L87" s="118"/>
      <c r="M87" s="118"/>
      <c r="N87" s="80">
        <f t="shared" si="14"/>
        <v>0</v>
      </c>
      <c r="O87" s="80">
        <f t="shared" si="15"/>
        <v>-2.0618556701030997</v>
      </c>
      <c r="P87" s="80">
        <f t="shared" si="16"/>
        <v>1.7588860388420642</v>
      </c>
      <c r="Q87" s="80">
        <f t="shared" si="17"/>
        <v>3.4871041153043763</v>
      </c>
      <c r="R87" s="80">
        <f t="shared" si="18"/>
        <v>1.5531023981728111</v>
      </c>
      <c r="S87" s="80">
        <f t="shared" si="19"/>
        <v>-0.96749594890856372</v>
      </c>
      <c r="T87" s="82">
        <f t="shared" si="10"/>
        <v>-0.22578775746634755</v>
      </c>
      <c r="U87" s="70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88">
        <f>B87</f>
        <v>-7.1800000000000003E-2</v>
      </c>
      <c r="AK87" s="88">
        <f>C87</f>
        <v>-4.5602999999999998</v>
      </c>
      <c r="AL87" s="87">
        <f t="shared" si="20"/>
        <v>42084</v>
      </c>
      <c r="AM87" s="82">
        <f t="shared" si="21"/>
        <v>-7.1800000000000003E-2</v>
      </c>
      <c r="AN87" s="86">
        <f t="shared" si="22"/>
        <v>-0.22578775746634755</v>
      </c>
      <c r="AO87" s="82">
        <f t="shared" si="23"/>
        <v>-4.5602999999999998</v>
      </c>
      <c r="AP87" s="86">
        <f t="shared" si="13"/>
        <v>-4.7267355707263192</v>
      </c>
      <c r="AQ87" s="85">
        <f t="shared" si="11"/>
        <v>0.16643557072631943</v>
      </c>
      <c r="AR87" s="82">
        <f t="shared" si="12"/>
        <v>0.15398775746634755</v>
      </c>
    </row>
    <row r="88" spans="1:44" x14ac:dyDescent="0.3">
      <c r="A88" s="121">
        <v>42091</v>
      </c>
      <c r="B88" s="118">
        <v>-7.1800000000000003E-2</v>
      </c>
      <c r="C88" s="118">
        <v>-4.5602999999999998</v>
      </c>
      <c r="D88" s="118">
        <v>5902</v>
      </c>
      <c r="E88" s="118">
        <v>2777</v>
      </c>
      <c r="F88" s="118">
        <v>43655</v>
      </c>
      <c r="G88" s="118">
        <v>13339</v>
      </c>
      <c r="H88" s="118">
        <v>4207.6000000000004</v>
      </c>
      <c r="I88" s="118">
        <v>470</v>
      </c>
      <c r="J88" s="118"/>
      <c r="K88" s="118"/>
      <c r="L88" s="118"/>
      <c r="M88" s="118"/>
      <c r="N88" s="80">
        <f t="shared" si="14"/>
        <v>0</v>
      </c>
      <c r="O88" s="80">
        <f t="shared" si="15"/>
        <v>-1.0526315789473699</v>
      </c>
      <c r="P88" s="80">
        <f t="shared" si="16"/>
        <v>0</v>
      </c>
      <c r="Q88" s="80">
        <f t="shared" si="17"/>
        <v>0</v>
      </c>
      <c r="R88" s="80">
        <f t="shared" si="18"/>
        <v>0</v>
      </c>
      <c r="S88" s="80">
        <f t="shared" si="19"/>
        <v>1.2464507435391567</v>
      </c>
      <c r="T88" s="82">
        <f t="shared" ref="T88:T151" si="24">B84*$AD$9+N88*$AD$10+N83*$AD$25+O88*$AD$11+O83*$AD$26+P88*$AD$12+P83*$AD$27+Q88*$AD$13+R88*$AD$14+R83*$AD$15+R80*$AD$16+S88*$AD$19+S83*$AD$20+S80*$AD$21+$AD$22+0.05</f>
        <v>-0.27230675400137705</v>
      </c>
      <c r="U88" s="70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88" t="e">
        <v>#N/A</v>
      </c>
      <c r="AK88" s="88" t="e">
        <v>#N/A</v>
      </c>
      <c r="AL88" s="87">
        <f t="shared" si="20"/>
        <v>42091</v>
      </c>
      <c r="AM88" s="82">
        <f t="shared" si="21"/>
        <v>-7.1800000000000003E-2</v>
      </c>
      <c r="AN88" s="86">
        <f t="shared" si="22"/>
        <v>-0.27230675400137705</v>
      </c>
      <c r="AO88" s="82">
        <f t="shared" si="23"/>
        <v>-4.5602999999999998</v>
      </c>
      <c r="AP88" s="86">
        <f t="shared" si="13"/>
        <v>-4.7711560332712111</v>
      </c>
      <c r="AQ88" s="85">
        <f t="shared" si="11"/>
        <v>0.21085603327121127</v>
      </c>
      <c r="AR88" s="82">
        <f t="shared" si="12"/>
        <v>0.20050675400137705</v>
      </c>
    </row>
    <row r="89" spans="1:44" x14ac:dyDescent="0.3">
      <c r="A89" s="121">
        <v>42098</v>
      </c>
      <c r="B89" s="118">
        <v>-0.26019999999999999</v>
      </c>
      <c r="C89" s="118">
        <v>-4.5724999999999998</v>
      </c>
      <c r="D89" s="118">
        <v>5874</v>
      </c>
      <c r="E89" s="118">
        <v>2736</v>
      </c>
      <c r="F89" s="118">
        <v>43454</v>
      </c>
      <c r="G89" s="118">
        <v>13298</v>
      </c>
      <c r="H89" s="118">
        <v>4250.8</v>
      </c>
      <c r="I89" s="118">
        <v>465</v>
      </c>
      <c r="J89" s="118"/>
      <c r="K89" s="118"/>
      <c r="L89" s="118"/>
      <c r="M89" s="118"/>
      <c r="N89" s="80">
        <f t="shared" si="14"/>
        <v>-0.47441545238902449</v>
      </c>
      <c r="O89" s="80">
        <f t="shared" si="15"/>
        <v>-1.0638297872340416</v>
      </c>
      <c r="P89" s="80">
        <f t="shared" si="16"/>
        <v>-1.4764133957508108</v>
      </c>
      <c r="Q89" s="80">
        <f t="shared" si="17"/>
        <v>-0.46042835872179921</v>
      </c>
      <c r="R89" s="80">
        <f t="shared" si="18"/>
        <v>-0.30736936801859827</v>
      </c>
      <c r="S89" s="80">
        <f t="shared" si="19"/>
        <v>1.0267135659283184</v>
      </c>
      <c r="T89" s="82">
        <f t="shared" si="24"/>
        <v>-8.5537120345573411E-2</v>
      </c>
      <c r="U89" s="70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88" t="e">
        <v>#N/A</v>
      </c>
      <c r="AK89" s="88" t="e">
        <v>#N/A</v>
      </c>
      <c r="AL89" s="87">
        <f t="shared" si="20"/>
        <v>42098</v>
      </c>
      <c r="AM89" s="82">
        <f t="shared" si="21"/>
        <v>-0.26019999999999999</v>
      </c>
      <c r="AN89" s="86">
        <f t="shared" si="22"/>
        <v>-8.5537120345573411E-2</v>
      </c>
      <c r="AO89" s="82">
        <f t="shared" si="23"/>
        <v>-4.5724999999999998</v>
      </c>
      <c r="AP89" s="86">
        <f t="shared" si="13"/>
        <v>-4.4054354182712387</v>
      </c>
      <c r="AQ89" s="85">
        <f t="shared" si="11"/>
        <v>-0.16706458172876104</v>
      </c>
      <c r="AR89" s="82">
        <f t="shared" si="12"/>
        <v>-0.17466287965442656</v>
      </c>
    </row>
    <row r="90" spans="1:44" x14ac:dyDescent="0.3">
      <c r="A90" s="121">
        <v>42105</v>
      </c>
      <c r="B90" s="118">
        <v>-0.26019999999999999</v>
      </c>
      <c r="C90" s="118">
        <v>-4.5724999999999998</v>
      </c>
      <c r="D90" s="118">
        <v>5874</v>
      </c>
      <c r="E90" s="118">
        <v>2736</v>
      </c>
      <c r="F90" s="118">
        <v>43454</v>
      </c>
      <c r="G90" s="118">
        <v>13298</v>
      </c>
      <c r="H90" s="118">
        <v>4343</v>
      </c>
      <c r="I90" s="118">
        <v>455</v>
      </c>
      <c r="J90" s="118"/>
      <c r="K90" s="118"/>
      <c r="L90" s="118"/>
      <c r="M90" s="118"/>
      <c r="N90" s="80">
        <f t="shared" si="14"/>
        <v>0</v>
      </c>
      <c r="O90" s="80">
        <f t="shared" si="15"/>
        <v>-2.1505376344086073</v>
      </c>
      <c r="P90" s="80">
        <f t="shared" si="16"/>
        <v>0</v>
      </c>
      <c r="Q90" s="80">
        <f t="shared" si="17"/>
        <v>0</v>
      </c>
      <c r="R90" s="80">
        <f t="shared" si="18"/>
        <v>0</v>
      </c>
      <c r="S90" s="80">
        <f t="shared" si="19"/>
        <v>2.1690034816975583</v>
      </c>
      <c r="T90" s="82">
        <f t="shared" si="24"/>
        <v>4.1697289382735606E-2</v>
      </c>
      <c r="U90" s="70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88" t="e">
        <v>#N/A</v>
      </c>
      <c r="AK90" s="88" t="e">
        <v>#N/A</v>
      </c>
      <c r="AL90" s="87">
        <f t="shared" si="20"/>
        <v>42105</v>
      </c>
      <c r="AM90" s="82">
        <f t="shared" si="21"/>
        <v>-0.26019999999999999</v>
      </c>
      <c r="AN90" s="86">
        <f t="shared" si="22"/>
        <v>4.1697289382735606E-2</v>
      </c>
      <c r="AO90" s="82">
        <f t="shared" si="23"/>
        <v>-4.5724999999999998</v>
      </c>
      <c r="AP90" s="86">
        <f t="shared" si="13"/>
        <v>-4.2837021111279228</v>
      </c>
      <c r="AQ90" s="85">
        <f t="shared" si="11"/>
        <v>-0.28879788887207702</v>
      </c>
      <c r="AR90" s="82">
        <f t="shared" si="12"/>
        <v>-0.30189728938273558</v>
      </c>
    </row>
    <row r="91" spans="1:44" x14ac:dyDescent="0.3">
      <c r="A91" s="121">
        <v>42112</v>
      </c>
      <c r="B91" s="118">
        <v>-0.26019999999999999</v>
      </c>
      <c r="C91" s="118">
        <v>-4.5724999999999998</v>
      </c>
      <c r="D91" s="118">
        <v>5975</v>
      </c>
      <c r="E91" s="118">
        <v>2693</v>
      </c>
      <c r="F91" s="118">
        <v>43513</v>
      </c>
      <c r="G91" s="118">
        <v>13332</v>
      </c>
      <c r="H91" s="118">
        <v>4401.6000000000004</v>
      </c>
      <c r="I91" s="118">
        <v>445</v>
      </c>
      <c r="J91" s="118"/>
      <c r="K91" s="118"/>
      <c r="L91" s="118"/>
      <c r="M91" s="118"/>
      <c r="N91" s="80">
        <f t="shared" si="14"/>
        <v>1.7194416070820608</v>
      </c>
      <c r="O91" s="80">
        <f t="shared" si="15"/>
        <v>-2.1978021978022042</v>
      </c>
      <c r="P91" s="80">
        <f t="shared" si="16"/>
        <v>-1.5716374269005797</v>
      </c>
      <c r="Q91" s="80">
        <f t="shared" si="17"/>
        <v>0.1357757628756957</v>
      </c>
      <c r="R91" s="80">
        <f t="shared" si="18"/>
        <v>0.25567754549555843</v>
      </c>
      <c r="S91" s="80">
        <f t="shared" si="19"/>
        <v>1.3492977204697212</v>
      </c>
      <c r="T91" s="82">
        <f t="shared" si="24"/>
        <v>-1.3029463866741461E-2</v>
      </c>
      <c r="U91" s="70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88">
        <f>B91</f>
        <v>-0.26019999999999999</v>
      </c>
      <c r="AK91" s="88">
        <f>C91</f>
        <v>-4.5724999999999998</v>
      </c>
      <c r="AL91" s="87">
        <f t="shared" si="20"/>
        <v>42112</v>
      </c>
      <c r="AM91" s="82">
        <f t="shared" si="21"/>
        <v>-0.26019999999999999</v>
      </c>
      <c r="AN91" s="86">
        <f t="shared" si="22"/>
        <v>-1.3029463866741461E-2</v>
      </c>
      <c r="AO91" s="82">
        <f t="shared" si="23"/>
        <v>-4.5724999999999998</v>
      </c>
      <c r="AP91" s="86">
        <f t="shared" si="13"/>
        <v>-4.3360627003466874</v>
      </c>
      <c r="AQ91" s="85">
        <f t="shared" si="11"/>
        <v>-0.23643729965331239</v>
      </c>
      <c r="AR91" s="82">
        <f t="shared" si="12"/>
        <v>-0.24717053613325851</v>
      </c>
    </row>
    <row r="92" spans="1:44" x14ac:dyDescent="0.3">
      <c r="A92" s="121">
        <v>42119</v>
      </c>
      <c r="B92" s="118">
        <v>-0.26019999999999999</v>
      </c>
      <c r="C92" s="118">
        <v>-4.5724999999999998</v>
      </c>
      <c r="D92" s="118">
        <v>5975</v>
      </c>
      <c r="E92" s="118">
        <v>2693</v>
      </c>
      <c r="F92" s="118">
        <v>43513</v>
      </c>
      <c r="G92" s="118">
        <v>13332</v>
      </c>
      <c r="H92" s="118">
        <v>4538.2</v>
      </c>
      <c r="I92" s="118">
        <v>435</v>
      </c>
      <c r="J92" s="118"/>
      <c r="K92" s="118"/>
      <c r="L92" s="118"/>
      <c r="M92" s="118"/>
      <c r="N92" s="80">
        <f t="shared" si="14"/>
        <v>0</v>
      </c>
      <c r="O92" s="80">
        <f t="shared" si="15"/>
        <v>-2.2471910112359552</v>
      </c>
      <c r="P92" s="80">
        <f t="shared" si="16"/>
        <v>0</v>
      </c>
      <c r="Q92" s="80">
        <f t="shared" si="17"/>
        <v>0</v>
      </c>
      <c r="R92" s="80">
        <f t="shared" si="18"/>
        <v>0</v>
      </c>
      <c r="S92" s="80">
        <f t="shared" si="19"/>
        <v>3.1034169392947888</v>
      </c>
      <c r="T92" s="82">
        <f t="shared" si="24"/>
        <v>5.1197811654637715E-2</v>
      </c>
      <c r="U92" s="70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88" t="e">
        <v>#N/A</v>
      </c>
      <c r="AK92" s="88" t="e">
        <v>#N/A</v>
      </c>
      <c r="AL92" s="87">
        <f t="shared" si="20"/>
        <v>42119</v>
      </c>
      <c r="AM92" s="82">
        <f t="shared" si="21"/>
        <v>-0.26019999999999999</v>
      </c>
      <c r="AN92" s="86">
        <f t="shared" si="22"/>
        <v>5.1197811654637715E-2</v>
      </c>
      <c r="AO92" s="82">
        <f t="shared" si="23"/>
        <v>-4.5724999999999998</v>
      </c>
      <c r="AP92" s="86">
        <f t="shared" si="13"/>
        <v>-4.2746123531118485</v>
      </c>
      <c r="AQ92" s="85">
        <f t="shared" si="11"/>
        <v>-0.29788764688815128</v>
      </c>
      <c r="AR92" s="82">
        <f t="shared" si="12"/>
        <v>-0.3113978116546377</v>
      </c>
    </row>
    <row r="93" spans="1:44" x14ac:dyDescent="0.3">
      <c r="A93" s="121">
        <v>42126</v>
      </c>
      <c r="B93" s="118">
        <v>-9.1200000000000003E-2</v>
      </c>
      <c r="C93" s="118">
        <v>-4.6070000000000002</v>
      </c>
      <c r="D93" s="118">
        <v>6432</v>
      </c>
      <c r="E93" s="118">
        <v>2658</v>
      </c>
      <c r="F93" s="118">
        <v>46054</v>
      </c>
      <c r="G93" s="118">
        <v>13330</v>
      </c>
      <c r="H93" s="118">
        <v>4593</v>
      </c>
      <c r="I93" s="118">
        <v>435</v>
      </c>
      <c r="J93" s="118"/>
      <c r="K93" s="118"/>
      <c r="L93" s="118"/>
      <c r="M93" s="118"/>
      <c r="N93" s="80">
        <f t="shared" si="14"/>
        <v>7.6485355648535602</v>
      </c>
      <c r="O93" s="80">
        <f t="shared" si="15"/>
        <v>0</v>
      </c>
      <c r="P93" s="80">
        <f t="shared" si="16"/>
        <v>-1.2996658002228116</v>
      </c>
      <c r="Q93" s="80">
        <f t="shared" si="17"/>
        <v>5.839634132328257</v>
      </c>
      <c r="R93" s="80">
        <f t="shared" si="18"/>
        <v>-1.5001500150020775E-2</v>
      </c>
      <c r="S93" s="80">
        <f t="shared" si="19"/>
        <v>1.2075272134326411</v>
      </c>
      <c r="T93" s="82">
        <f t="shared" si="24"/>
        <v>0.22075651637480004</v>
      </c>
      <c r="U93" s="70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88" t="e">
        <v>#N/A</v>
      </c>
      <c r="AK93" s="88" t="e">
        <v>#N/A</v>
      </c>
      <c r="AL93" s="87">
        <f t="shared" si="20"/>
        <v>42126</v>
      </c>
      <c r="AM93" s="82">
        <f t="shared" si="21"/>
        <v>-9.1200000000000003E-2</v>
      </c>
      <c r="AN93" s="86">
        <f t="shared" si="22"/>
        <v>0.22075651637480004</v>
      </c>
      <c r="AO93" s="82">
        <f t="shared" si="23"/>
        <v>-4.6070000000000002</v>
      </c>
      <c r="AP93" s="86">
        <f t="shared" si="13"/>
        <v>-4.3091118959911228</v>
      </c>
      <c r="AQ93" s="85">
        <f t="shared" si="11"/>
        <v>-0.29788810400887744</v>
      </c>
      <c r="AR93" s="82">
        <f t="shared" si="12"/>
        <v>-0.31195651637480004</v>
      </c>
    </row>
    <row r="94" spans="1:44" x14ac:dyDescent="0.3">
      <c r="A94" s="121">
        <v>42133</v>
      </c>
      <c r="B94" s="118">
        <v>-9.1200000000000003E-2</v>
      </c>
      <c r="C94" s="118">
        <v>-4.6070000000000002</v>
      </c>
      <c r="D94" s="118">
        <v>6432</v>
      </c>
      <c r="E94" s="118">
        <v>2658</v>
      </c>
      <c r="F94" s="118">
        <v>46054</v>
      </c>
      <c r="G94" s="118">
        <v>13330</v>
      </c>
      <c r="H94" s="118">
        <v>4616.6000000000004</v>
      </c>
      <c r="I94" s="118">
        <v>415</v>
      </c>
      <c r="J94" s="118"/>
      <c r="K94" s="118"/>
      <c r="L94" s="118"/>
      <c r="M94" s="118"/>
      <c r="N94" s="80">
        <f t="shared" si="14"/>
        <v>0</v>
      </c>
      <c r="O94" s="80">
        <f t="shared" si="15"/>
        <v>-4.5977011494252906</v>
      </c>
      <c r="P94" s="80">
        <f t="shared" si="16"/>
        <v>0</v>
      </c>
      <c r="Q94" s="80">
        <f t="shared" si="17"/>
        <v>0</v>
      </c>
      <c r="R94" s="80">
        <f t="shared" si="18"/>
        <v>0</v>
      </c>
      <c r="S94" s="80">
        <f t="shared" si="19"/>
        <v>0.51382538645765408</v>
      </c>
      <c r="T94" s="82">
        <f t="shared" si="24"/>
        <v>-0.15941868591893832</v>
      </c>
      <c r="U94" s="70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88" t="e">
        <v>#N/A</v>
      </c>
      <c r="AK94" s="88" t="e">
        <v>#N/A</v>
      </c>
      <c r="AL94" s="87">
        <f t="shared" si="20"/>
        <v>42133</v>
      </c>
      <c r="AM94" s="82">
        <f t="shared" si="21"/>
        <v>-9.1200000000000003E-2</v>
      </c>
      <c r="AN94" s="86">
        <f t="shared" si="22"/>
        <v>-0.15941868591893832</v>
      </c>
      <c r="AO94" s="82">
        <f t="shared" si="23"/>
        <v>-4.6070000000000002</v>
      </c>
      <c r="AP94" s="86">
        <f t="shared" si="13"/>
        <v>-4.6721035955864636</v>
      </c>
      <c r="AQ94" s="85">
        <f t="shared" si="11"/>
        <v>6.5103595586463392E-2</v>
      </c>
      <c r="AR94" s="82">
        <f t="shared" si="12"/>
        <v>6.8218685918938315E-2</v>
      </c>
    </row>
    <row r="95" spans="1:44" x14ac:dyDescent="0.3">
      <c r="A95" s="121">
        <v>42140</v>
      </c>
      <c r="B95" s="118">
        <v>-9.1200000000000003E-2</v>
      </c>
      <c r="C95" s="118">
        <v>-4.6070000000000002</v>
      </c>
      <c r="D95" s="118">
        <v>6387</v>
      </c>
      <c r="E95" s="118">
        <v>2604</v>
      </c>
      <c r="F95" s="118">
        <v>44490</v>
      </c>
      <c r="G95" s="118">
        <v>13223</v>
      </c>
      <c r="H95" s="118">
        <v>4574</v>
      </c>
      <c r="I95" s="118">
        <v>415</v>
      </c>
      <c r="J95" s="118"/>
      <c r="K95" s="118"/>
      <c r="L95" s="118"/>
      <c r="M95" s="118"/>
      <c r="N95" s="80">
        <f t="shared" si="14"/>
        <v>-0.69962686567164667</v>
      </c>
      <c r="O95" s="80">
        <f t="shared" si="15"/>
        <v>0</v>
      </c>
      <c r="P95" s="80">
        <f t="shared" si="16"/>
        <v>-2.0316027088036179</v>
      </c>
      <c r="Q95" s="80">
        <f t="shared" si="17"/>
        <v>-3.3960133756025641</v>
      </c>
      <c r="R95" s="80">
        <f t="shared" si="18"/>
        <v>-0.80270067516879351</v>
      </c>
      <c r="S95" s="80">
        <f t="shared" si="19"/>
        <v>-0.92275700732142241</v>
      </c>
      <c r="T95" s="82">
        <f t="shared" si="24"/>
        <v>-0.24539381378699171</v>
      </c>
      <c r="U95" s="70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88">
        <f>B95</f>
        <v>-9.1200000000000003E-2</v>
      </c>
      <c r="AK95" s="88">
        <f>C95</f>
        <v>-4.6070000000000002</v>
      </c>
      <c r="AL95" s="87">
        <f t="shared" si="20"/>
        <v>42140</v>
      </c>
      <c r="AM95" s="82">
        <f t="shared" si="21"/>
        <v>-9.1200000000000003E-2</v>
      </c>
      <c r="AN95" s="86">
        <f t="shared" si="22"/>
        <v>-0.24539381378699171</v>
      </c>
      <c r="AO95" s="82">
        <f t="shared" si="23"/>
        <v>-4.6070000000000002</v>
      </c>
      <c r="AP95" s="86">
        <f t="shared" si="13"/>
        <v>-4.7541927418523358</v>
      </c>
      <c r="AQ95" s="85">
        <f t="shared" si="11"/>
        <v>0.14719274185233555</v>
      </c>
      <c r="AR95" s="82">
        <f t="shared" si="12"/>
        <v>0.15419381378699171</v>
      </c>
    </row>
    <row r="96" spans="1:44" x14ac:dyDescent="0.3">
      <c r="A96" s="121">
        <v>42147</v>
      </c>
      <c r="B96" s="118">
        <v>-9.1200000000000003E-2</v>
      </c>
      <c r="C96" s="118">
        <v>-4.6070000000000002</v>
      </c>
      <c r="D96" s="118">
        <v>6387</v>
      </c>
      <c r="E96" s="118">
        <v>2604</v>
      </c>
      <c r="F96" s="118">
        <v>44490</v>
      </c>
      <c r="G96" s="118">
        <v>13223</v>
      </c>
      <c r="H96" s="118">
        <v>4479.2</v>
      </c>
      <c r="I96" s="118">
        <v>410</v>
      </c>
      <c r="J96" s="118"/>
      <c r="K96" s="118"/>
      <c r="L96" s="118"/>
      <c r="M96" s="118"/>
      <c r="N96" s="80">
        <f t="shared" si="14"/>
        <v>0</v>
      </c>
      <c r="O96" s="80">
        <f t="shared" si="15"/>
        <v>-1.2048192771084416</v>
      </c>
      <c r="P96" s="80">
        <f t="shared" si="16"/>
        <v>0</v>
      </c>
      <c r="Q96" s="80">
        <f t="shared" si="17"/>
        <v>0</v>
      </c>
      <c r="R96" s="80">
        <f t="shared" si="18"/>
        <v>0</v>
      </c>
      <c r="S96" s="80">
        <f t="shared" si="19"/>
        <v>-2.0725841714035909</v>
      </c>
      <c r="T96" s="82">
        <f t="shared" si="24"/>
        <v>-0.15047444238930591</v>
      </c>
      <c r="U96" s="70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88" t="e">
        <v>#N/A</v>
      </c>
      <c r="AK96" s="88" t="e">
        <v>#N/A</v>
      </c>
      <c r="AL96" s="87">
        <f t="shared" si="20"/>
        <v>42147</v>
      </c>
      <c r="AM96" s="82">
        <f t="shared" si="21"/>
        <v>-9.1200000000000003E-2</v>
      </c>
      <c r="AN96" s="86">
        <f t="shared" si="22"/>
        <v>-0.15047444238930591</v>
      </c>
      <c r="AO96" s="82">
        <f t="shared" si="23"/>
        <v>-4.6070000000000002</v>
      </c>
      <c r="AP96" s="86">
        <f t="shared" si="13"/>
        <v>-4.6635636220668175</v>
      </c>
      <c r="AQ96" s="85">
        <f t="shared" si="11"/>
        <v>5.656362206681731E-2</v>
      </c>
      <c r="AR96" s="82">
        <f t="shared" si="12"/>
        <v>5.9274442389305904E-2</v>
      </c>
    </row>
    <row r="97" spans="1:44" x14ac:dyDescent="0.3">
      <c r="A97" s="121">
        <v>42154</v>
      </c>
      <c r="B97" s="118">
        <v>-9.1200000000000003E-2</v>
      </c>
      <c r="C97" s="118">
        <v>-4.6070000000000002</v>
      </c>
      <c r="D97" s="118">
        <v>6277</v>
      </c>
      <c r="E97" s="118">
        <v>2604</v>
      </c>
      <c r="F97" s="118">
        <v>44490</v>
      </c>
      <c r="G97" s="118">
        <v>13223</v>
      </c>
      <c r="H97" s="118">
        <v>4422.3999999999996</v>
      </c>
      <c r="I97" s="118">
        <v>410</v>
      </c>
      <c r="J97" s="118"/>
      <c r="K97" s="118"/>
      <c r="L97" s="118"/>
      <c r="M97" s="118"/>
      <c r="N97" s="80">
        <f t="shared" si="14"/>
        <v>-1.7222483168936975</v>
      </c>
      <c r="O97" s="80">
        <f t="shared" si="15"/>
        <v>0</v>
      </c>
      <c r="P97" s="80">
        <f t="shared" si="16"/>
        <v>0</v>
      </c>
      <c r="Q97" s="80">
        <f t="shared" si="17"/>
        <v>0</v>
      </c>
      <c r="R97" s="80">
        <f t="shared" si="18"/>
        <v>0</v>
      </c>
      <c r="S97" s="80">
        <f t="shared" si="19"/>
        <v>-1.268083586354706</v>
      </c>
      <c r="T97" s="82">
        <f t="shared" si="24"/>
        <v>-6.2029253461607051E-2</v>
      </c>
      <c r="U97" s="70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88" t="e">
        <v>#N/A</v>
      </c>
      <c r="AK97" s="88" t="e">
        <v>#N/A</v>
      </c>
      <c r="AL97" s="87">
        <f t="shared" si="20"/>
        <v>42154</v>
      </c>
      <c r="AM97" s="82">
        <f t="shared" si="21"/>
        <v>-9.1200000000000003E-2</v>
      </c>
      <c r="AN97" s="86">
        <f t="shared" si="22"/>
        <v>-6.2029253461607051E-2</v>
      </c>
      <c r="AO97" s="82">
        <f t="shared" si="23"/>
        <v>-4.6070000000000002</v>
      </c>
      <c r="AP97" s="86">
        <f t="shared" si="13"/>
        <v>-4.6136136668850867</v>
      </c>
      <c r="AQ97" s="85">
        <f t="shared" ref="AQ97:AQ160" si="25">AO97-AP97</f>
        <v>6.6136668850864666E-3</v>
      </c>
      <c r="AR97" s="82">
        <f t="shared" si="12"/>
        <v>-2.9170746538392953E-2</v>
      </c>
    </row>
    <row r="98" spans="1:44" x14ac:dyDescent="0.3">
      <c r="A98" s="121">
        <v>42161</v>
      </c>
      <c r="B98" s="118">
        <v>-0.42909999999999998</v>
      </c>
      <c r="C98" s="118">
        <v>-4.8135000000000003</v>
      </c>
      <c r="D98" s="118">
        <v>6277</v>
      </c>
      <c r="E98" s="118">
        <v>2560</v>
      </c>
      <c r="F98" s="118">
        <v>43841</v>
      </c>
      <c r="G98" s="118">
        <v>13050</v>
      </c>
      <c r="H98" s="118">
        <v>4407</v>
      </c>
      <c r="I98" s="118">
        <v>415</v>
      </c>
      <c r="J98" s="118"/>
      <c r="K98" s="118"/>
      <c r="L98" s="118"/>
      <c r="M98" s="118"/>
      <c r="N98" s="80">
        <f t="shared" si="14"/>
        <v>0</v>
      </c>
      <c r="O98" s="80">
        <f t="shared" si="15"/>
        <v>1.2195121951219505</v>
      </c>
      <c r="P98" s="80">
        <f t="shared" si="16"/>
        <v>-1.6897081413210486</v>
      </c>
      <c r="Q98" s="80">
        <f t="shared" si="17"/>
        <v>-1.4587547763542261</v>
      </c>
      <c r="R98" s="80">
        <f t="shared" si="18"/>
        <v>-1.3083264009680136</v>
      </c>
      <c r="S98" s="80">
        <f t="shared" si="19"/>
        <v>-0.34822720694644715</v>
      </c>
      <c r="T98" s="82">
        <f t="shared" si="24"/>
        <v>-9.101462473086773E-2</v>
      </c>
      <c r="U98" s="70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88" t="e">
        <v>#N/A</v>
      </c>
      <c r="AK98" s="88" t="e">
        <v>#N/A</v>
      </c>
      <c r="AL98" s="87">
        <f t="shared" si="20"/>
        <v>42161</v>
      </c>
      <c r="AM98" s="82">
        <f t="shared" si="21"/>
        <v>-0.42909999999999998</v>
      </c>
      <c r="AN98" s="86">
        <f t="shared" si="22"/>
        <v>-9.101462473086773E-2</v>
      </c>
      <c r="AO98" s="82">
        <f t="shared" si="23"/>
        <v>-4.8135000000000003</v>
      </c>
      <c r="AP98" s="86">
        <f t="shared" si="13"/>
        <v>-4.4896203893619884</v>
      </c>
      <c r="AQ98" s="85">
        <f t="shared" si="25"/>
        <v>-0.32387961063801196</v>
      </c>
      <c r="AR98" s="82">
        <f t="shared" si="12"/>
        <v>-0.33808537526913224</v>
      </c>
    </row>
    <row r="99" spans="1:44" x14ac:dyDescent="0.3">
      <c r="A99" s="121">
        <v>42168</v>
      </c>
      <c r="B99" s="118">
        <v>-0.42909999999999998</v>
      </c>
      <c r="C99" s="118">
        <v>-4.8135000000000003</v>
      </c>
      <c r="D99" s="118">
        <v>6229</v>
      </c>
      <c r="E99" s="118">
        <v>2560</v>
      </c>
      <c r="F99" s="118">
        <v>43841</v>
      </c>
      <c r="G99" s="118">
        <v>13050</v>
      </c>
      <c r="H99" s="118">
        <v>4421.6000000000004</v>
      </c>
      <c r="I99" s="118">
        <v>415</v>
      </c>
      <c r="J99" s="118"/>
      <c r="K99" s="118"/>
      <c r="L99" s="118"/>
      <c r="M99" s="118"/>
      <c r="N99" s="80">
        <f t="shared" si="14"/>
        <v>-0.76469651107217373</v>
      </c>
      <c r="O99" s="80">
        <f t="shared" si="15"/>
        <v>0</v>
      </c>
      <c r="P99" s="80">
        <f t="shared" si="16"/>
        <v>0</v>
      </c>
      <c r="Q99" s="80">
        <f t="shared" si="17"/>
        <v>0</v>
      </c>
      <c r="R99" s="80">
        <f t="shared" si="18"/>
        <v>0</v>
      </c>
      <c r="S99" s="80">
        <f t="shared" si="19"/>
        <v>0.33129112775131375</v>
      </c>
      <c r="T99" s="82">
        <f t="shared" si="24"/>
        <v>-1.7986208270482876E-2</v>
      </c>
      <c r="U99" s="70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88">
        <f>B99</f>
        <v>-0.42909999999999998</v>
      </c>
      <c r="AK99" s="88">
        <f>C99</f>
        <v>-4.8135000000000003</v>
      </c>
      <c r="AL99" s="87">
        <f t="shared" si="20"/>
        <v>42168</v>
      </c>
      <c r="AM99" s="82">
        <f t="shared" si="21"/>
        <v>-0.42909999999999998</v>
      </c>
      <c r="AN99" s="86">
        <f t="shared" si="22"/>
        <v>-1.7986208270482876E-2</v>
      </c>
      <c r="AO99" s="82">
        <f t="shared" si="23"/>
        <v>-4.8135000000000003</v>
      </c>
      <c r="AP99" s="86">
        <f t="shared" si="13"/>
        <v>-4.4198071313021927</v>
      </c>
      <c r="AQ99" s="85">
        <f t="shared" si="25"/>
        <v>-0.39369286869780762</v>
      </c>
      <c r="AR99" s="82">
        <f t="shared" si="12"/>
        <v>-0.41111379172951712</v>
      </c>
    </row>
    <row r="100" spans="1:44" x14ac:dyDescent="0.3">
      <c r="A100" s="121">
        <v>42175</v>
      </c>
      <c r="B100" s="118">
        <v>-0.42909999999999998</v>
      </c>
      <c r="C100" s="118">
        <v>-4.8135000000000003</v>
      </c>
      <c r="D100" s="118">
        <v>6229</v>
      </c>
      <c r="E100" s="118">
        <v>2495</v>
      </c>
      <c r="F100" s="118">
        <v>42260</v>
      </c>
      <c r="G100" s="118">
        <v>12906</v>
      </c>
      <c r="H100" s="118">
        <v>4432.2</v>
      </c>
      <c r="I100" s="118">
        <v>415</v>
      </c>
      <c r="J100" s="118"/>
      <c r="K100" s="118"/>
      <c r="L100" s="118"/>
      <c r="M100" s="118"/>
      <c r="N100" s="80">
        <f t="shared" si="14"/>
        <v>0</v>
      </c>
      <c r="O100" s="80">
        <f t="shared" si="15"/>
        <v>0</v>
      </c>
      <c r="P100" s="80">
        <f t="shared" si="16"/>
        <v>-2.5390625</v>
      </c>
      <c r="Q100" s="80">
        <f t="shared" si="17"/>
        <v>-3.6062133619214904</v>
      </c>
      <c r="R100" s="80">
        <f t="shared" si="18"/>
        <v>-1.1034482758620783</v>
      </c>
      <c r="S100" s="80">
        <f t="shared" si="19"/>
        <v>0.23973222362944568</v>
      </c>
      <c r="T100" s="82">
        <f t="shared" si="24"/>
        <v>-0.20505809556394716</v>
      </c>
      <c r="U100" s="70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88" t="e">
        <v>#N/A</v>
      </c>
      <c r="AK100" s="88" t="e">
        <v>#N/A</v>
      </c>
      <c r="AL100" s="87">
        <f t="shared" si="20"/>
        <v>42175</v>
      </c>
      <c r="AM100" s="82">
        <f t="shared" si="21"/>
        <v>-0.42909999999999998</v>
      </c>
      <c r="AN100" s="86">
        <f t="shared" si="22"/>
        <v>-0.20505809556394716</v>
      </c>
      <c r="AO100" s="82">
        <f t="shared" si="23"/>
        <v>-4.8135000000000003</v>
      </c>
      <c r="AP100" s="86">
        <f t="shared" si="13"/>
        <v>-4.5986429677664091</v>
      </c>
      <c r="AQ100" s="85">
        <f t="shared" si="25"/>
        <v>-0.21485703223359121</v>
      </c>
      <c r="AR100" s="82">
        <f t="shared" si="12"/>
        <v>-0.22404190443605282</v>
      </c>
    </row>
    <row r="101" spans="1:44" x14ac:dyDescent="0.3">
      <c r="A101" s="121">
        <v>42182</v>
      </c>
      <c r="B101" s="118">
        <v>-0.42909999999999998</v>
      </c>
      <c r="C101" s="118">
        <v>-4.8135000000000003</v>
      </c>
      <c r="D101" s="118">
        <v>6229</v>
      </c>
      <c r="E101" s="118">
        <v>2495</v>
      </c>
      <c r="F101" s="118">
        <v>42260</v>
      </c>
      <c r="G101" s="118">
        <v>12906</v>
      </c>
      <c r="H101" s="118">
        <v>4404.75</v>
      </c>
      <c r="I101" s="118">
        <v>415</v>
      </c>
      <c r="J101" s="118"/>
      <c r="K101" s="118"/>
      <c r="L101" s="118"/>
      <c r="M101" s="118"/>
      <c r="N101" s="80">
        <f t="shared" si="14"/>
        <v>0</v>
      </c>
      <c r="O101" s="80">
        <f t="shared" si="15"/>
        <v>0</v>
      </c>
      <c r="P101" s="80">
        <f t="shared" si="16"/>
        <v>0</v>
      </c>
      <c r="Q101" s="80">
        <f t="shared" si="17"/>
        <v>0</v>
      </c>
      <c r="R101" s="80">
        <f t="shared" si="18"/>
        <v>0</v>
      </c>
      <c r="S101" s="80">
        <f t="shared" si="19"/>
        <v>-0.61933125761471786</v>
      </c>
      <c r="T101" s="82">
        <f t="shared" si="24"/>
        <v>-3.7176247674079149E-2</v>
      </c>
      <c r="U101" s="70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88" t="e">
        <v>#N/A</v>
      </c>
      <c r="AK101" s="88" t="e">
        <v>#N/A</v>
      </c>
      <c r="AL101" s="87">
        <f t="shared" si="20"/>
        <v>42182</v>
      </c>
      <c r="AM101" s="82">
        <f t="shared" si="21"/>
        <v>-0.42909999999999998</v>
      </c>
      <c r="AN101" s="86">
        <f t="shared" si="22"/>
        <v>-3.7176247674079149E-2</v>
      </c>
      <c r="AO101" s="82">
        <f t="shared" si="23"/>
        <v>-4.8135000000000003</v>
      </c>
      <c r="AP101" s="86">
        <f t="shared" si="13"/>
        <v>-4.4381523075773543</v>
      </c>
      <c r="AQ101" s="85">
        <f t="shared" si="25"/>
        <v>-0.37534769242264598</v>
      </c>
      <c r="AR101" s="82">
        <f t="shared" si="12"/>
        <v>-0.3919237523259208</v>
      </c>
    </row>
    <row r="102" spans="1:44" x14ac:dyDescent="0.3">
      <c r="A102" s="121">
        <v>42189</v>
      </c>
      <c r="B102" s="118">
        <v>-0.67589999999999995</v>
      </c>
      <c r="C102" s="118">
        <v>-5.3692000000000002</v>
      </c>
      <c r="D102" s="118">
        <v>6094</v>
      </c>
      <c r="E102" s="118">
        <v>2373</v>
      </c>
      <c r="F102" s="118">
        <v>40977</v>
      </c>
      <c r="G102" s="118">
        <v>12584</v>
      </c>
      <c r="H102" s="118">
        <v>4369.8</v>
      </c>
      <c r="I102" s="118">
        <v>415</v>
      </c>
      <c r="J102" s="118"/>
      <c r="K102" s="118"/>
      <c r="L102" s="118"/>
      <c r="M102" s="118"/>
      <c r="N102" s="80">
        <f t="shared" si="14"/>
        <v>-2.1672820677476352</v>
      </c>
      <c r="O102" s="80">
        <f t="shared" si="15"/>
        <v>0</v>
      </c>
      <c r="P102" s="80">
        <f t="shared" si="16"/>
        <v>-4.8897795591182387</v>
      </c>
      <c r="Q102" s="80">
        <f t="shared" si="17"/>
        <v>-3.0359678182678635</v>
      </c>
      <c r="R102" s="80">
        <f t="shared" si="18"/>
        <v>-2.4949635828296834</v>
      </c>
      <c r="S102" s="80">
        <f t="shared" si="19"/>
        <v>-0.79346160395027709</v>
      </c>
      <c r="T102" s="82">
        <f t="shared" si="24"/>
        <v>-0.57057509081843016</v>
      </c>
      <c r="U102" s="70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88" t="e">
        <v>#N/A</v>
      </c>
      <c r="AK102" s="88" t="e">
        <v>#N/A</v>
      </c>
      <c r="AL102" s="87">
        <f t="shared" si="20"/>
        <v>42189</v>
      </c>
      <c r="AM102" s="82">
        <f t="shared" si="21"/>
        <v>-0.67589999999999995</v>
      </c>
      <c r="AN102" s="86">
        <f t="shared" si="22"/>
        <v>-0.57057509081843016</v>
      </c>
      <c r="AO102" s="82">
        <f t="shared" si="23"/>
        <v>-5.3692000000000002</v>
      </c>
      <c r="AP102" s="86">
        <f t="shared" si="13"/>
        <v>-5.2688894504530026</v>
      </c>
      <c r="AQ102" s="85">
        <f t="shared" si="25"/>
        <v>-0.10031054954699758</v>
      </c>
      <c r="AR102" s="82">
        <f t="shared" si="12"/>
        <v>-0.10532490918156978</v>
      </c>
    </row>
    <row r="103" spans="1:44" x14ac:dyDescent="0.3">
      <c r="A103" s="121">
        <v>42196</v>
      </c>
      <c r="B103" s="118">
        <v>-0.67589999999999995</v>
      </c>
      <c r="C103" s="118">
        <v>-5.3692000000000002</v>
      </c>
      <c r="D103" s="118">
        <v>6094</v>
      </c>
      <c r="E103" s="118">
        <v>2373</v>
      </c>
      <c r="F103" s="118">
        <v>40977</v>
      </c>
      <c r="G103" s="118">
        <v>12584</v>
      </c>
      <c r="H103" s="118">
        <v>4248</v>
      </c>
      <c r="I103" s="118">
        <v>415</v>
      </c>
      <c r="J103" s="118"/>
      <c r="K103" s="118"/>
      <c r="L103" s="118"/>
      <c r="M103" s="118"/>
      <c r="N103" s="80">
        <f t="shared" si="14"/>
        <v>0</v>
      </c>
      <c r="O103" s="80">
        <f t="shared" si="15"/>
        <v>0</v>
      </c>
      <c r="P103" s="80">
        <f t="shared" si="16"/>
        <v>0</v>
      </c>
      <c r="Q103" s="80">
        <f t="shared" si="17"/>
        <v>0</v>
      </c>
      <c r="R103" s="80">
        <f t="shared" si="18"/>
        <v>0</v>
      </c>
      <c r="S103" s="80">
        <f t="shared" si="19"/>
        <v>-2.7873129204998008</v>
      </c>
      <c r="T103" s="82">
        <f t="shared" si="24"/>
        <v>-0.22873387478177487</v>
      </c>
      <c r="U103" s="70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88">
        <f>B103</f>
        <v>-0.67589999999999995</v>
      </c>
      <c r="AK103" s="88">
        <f>C103</f>
        <v>-5.3692000000000002</v>
      </c>
      <c r="AL103" s="87">
        <f t="shared" si="20"/>
        <v>42196</v>
      </c>
      <c r="AM103" s="82">
        <f t="shared" si="21"/>
        <v>-0.67589999999999995</v>
      </c>
      <c r="AN103" s="86">
        <f t="shared" si="22"/>
        <v>-0.22873387478177487</v>
      </c>
      <c r="AO103" s="82">
        <f t="shared" si="23"/>
        <v>-5.3692000000000002</v>
      </c>
      <c r="AP103" s="86">
        <f t="shared" si="13"/>
        <v>-4.9432011740062904</v>
      </c>
      <c r="AQ103" s="85">
        <f t="shared" si="25"/>
        <v>-0.42599882599370975</v>
      </c>
      <c r="AR103" s="82">
        <f t="shared" si="12"/>
        <v>-0.44716612521822507</v>
      </c>
    </row>
    <row r="104" spans="1:44" x14ac:dyDescent="0.3">
      <c r="A104" s="121">
        <v>42203</v>
      </c>
      <c r="B104" s="118">
        <v>-0.67589999999999995</v>
      </c>
      <c r="C104" s="118">
        <v>-5.3692000000000002</v>
      </c>
      <c r="D104" s="118">
        <v>5883</v>
      </c>
      <c r="E104" s="118">
        <v>2401</v>
      </c>
      <c r="F104" s="118">
        <v>39562</v>
      </c>
      <c r="G104" s="118">
        <v>12416</v>
      </c>
      <c r="H104" s="118">
        <v>4189.6000000000004</v>
      </c>
      <c r="I104" s="118">
        <v>415</v>
      </c>
      <c r="J104" s="118"/>
      <c r="K104" s="118"/>
      <c r="L104" s="118"/>
      <c r="M104" s="118"/>
      <c r="N104" s="80">
        <f t="shared" si="14"/>
        <v>-3.4624220544798163</v>
      </c>
      <c r="O104" s="80">
        <f t="shared" si="15"/>
        <v>0</v>
      </c>
      <c r="P104" s="80">
        <f t="shared" si="16"/>
        <v>1.1799410029498461</v>
      </c>
      <c r="Q104" s="80">
        <f t="shared" si="17"/>
        <v>-3.4531566488518024</v>
      </c>
      <c r="R104" s="80">
        <f t="shared" si="18"/>
        <v>-1.3350286077558877</v>
      </c>
      <c r="S104" s="80">
        <f t="shared" si="19"/>
        <v>-1.3747645951035707</v>
      </c>
      <c r="T104" s="82">
        <f t="shared" si="24"/>
        <v>-0.28157456343091825</v>
      </c>
      <c r="U104" s="70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88" t="e">
        <v>#N/A</v>
      </c>
      <c r="AK104" s="88" t="e">
        <v>#N/A</v>
      </c>
      <c r="AL104" s="87">
        <f t="shared" si="20"/>
        <v>42203</v>
      </c>
      <c r="AM104" s="82">
        <f t="shared" si="21"/>
        <v>-0.67589999999999995</v>
      </c>
      <c r="AN104" s="86">
        <f t="shared" si="22"/>
        <v>-0.28157456343091825</v>
      </c>
      <c r="AO104" s="82">
        <f t="shared" si="23"/>
        <v>-5.3692000000000002</v>
      </c>
      <c r="AP104" s="86">
        <f t="shared" si="13"/>
        <v>-4.9935449944850632</v>
      </c>
      <c r="AQ104" s="85">
        <f t="shared" si="25"/>
        <v>-0.37565500551493702</v>
      </c>
      <c r="AR104" s="82">
        <f t="shared" si="12"/>
        <v>-0.3943254365690817</v>
      </c>
    </row>
    <row r="105" spans="1:44" x14ac:dyDescent="0.3">
      <c r="A105" s="121">
        <v>42210</v>
      </c>
      <c r="B105" s="118">
        <v>-0.67589999999999995</v>
      </c>
      <c r="C105" s="118">
        <v>-5.3692000000000002</v>
      </c>
      <c r="D105" s="118">
        <v>5883</v>
      </c>
      <c r="E105" s="118">
        <v>2401</v>
      </c>
      <c r="F105" s="118">
        <v>39562</v>
      </c>
      <c r="G105" s="118">
        <v>12416</v>
      </c>
      <c r="H105" s="118">
        <v>4154</v>
      </c>
      <c r="I105" s="118">
        <v>415</v>
      </c>
      <c r="J105" s="118"/>
      <c r="K105" s="118"/>
      <c r="L105" s="118"/>
      <c r="M105" s="118"/>
      <c r="N105" s="80">
        <f t="shared" si="14"/>
        <v>0</v>
      </c>
      <c r="O105" s="80">
        <f t="shared" si="15"/>
        <v>0</v>
      </c>
      <c r="P105" s="80">
        <f t="shared" si="16"/>
        <v>0</v>
      </c>
      <c r="Q105" s="80">
        <f t="shared" si="17"/>
        <v>0</v>
      </c>
      <c r="R105" s="80">
        <f t="shared" si="18"/>
        <v>0</v>
      </c>
      <c r="S105" s="80">
        <f t="shared" si="19"/>
        <v>-0.8497231239259122</v>
      </c>
      <c r="T105" s="82">
        <f t="shared" si="24"/>
        <v>-0.1720596518092839</v>
      </c>
      <c r="U105" s="70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88" t="e">
        <v>#N/A</v>
      </c>
      <c r="AK105" s="88" t="e">
        <v>#N/A</v>
      </c>
      <c r="AL105" s="87">
        <f t="shared" si="20"/>
        <v>42210</v>
      </c>
      <c r="AM105" s="82">
        <f t="shared" si="21"/>
        <v>-0.67589999999999995</v>
      </c>
      <c r="AN105" s="86">
        <f t="shared" si="22"/>
        <v>-0.1720596518092839</v>
      </c>
      <c r="AO105" s="82">
        <f t="shared" si="23"/>
        <v>-5.3692000000000002</v>
      </c>
      <c r="AP105" s="86">
        <f t="shared" si="13"/>
        <v>-4.8892049642663551</v>
      </c>
      <c r="AQ105" s="85">
        <f t="shared" si="25"/>
        <v>-0.4799950357336451</v>
      </c>
      <c r="AR105" s="82">
        <f t="shared" si="12"/>
        <v>-0.5038403481907161</v>
      </c>
    </row>
    <row r="106" spans="1:44" x14ac:dyDescent="0.3">
      <c r="A106" s="121">
        <v>42217</v>
      </c>
      <c r="B106" s="118">
        <v>-0.78159999999999996</v>
      </c>
      <c r="C106" s="118">
        <v>-5.9226999999999999</v>
      </c>
      <c r="D106" s="118">
        <v>5695</v>
      </c>
      <c r="E106" s="118">
        <v>2445</v>
      </c>
      <c r="F106" s="118">
        <v>39688</v>
      </c>
      <c r="G106" s="118">
        <v>12339</v>
      </c>
      <c r="H106" s="118">
        <v>4092.2</v>
      </c>
      <c r="I106" s="118">
        <v>410</v>
      </c>
      <c r="J106" s="118"/>
      <c r="K106" s="118"/>
      <c r="L106" s="118"/>
      <c r="M106" s="118"/>
      <c r="N106" s="80">
        <f t="shared" si="14"/>
        <v>-3.1956484786673514</v>
      </c>
      <c r="O106" s="80">
        <f t="shared" si="15"/>
        <v>-1.2048192771084416</v>
      </c>
      <c r="P106" s="80">
        <f t="shared" si="16"/>
        <v>1.8325697625989079</v>
      </c>
      <c r="Q106" s="80">
        <f t="shared" si="17"/>
        <v>0.31848743743995556</v>
      </c>
      <c r="R106" s="80">
        <f t="shared" si="18"/>
        <v>-0.62016752577319778</v>
      </c>
      <c r="S106" s="80">
        <f t="shared" si="19"/>
        <v>-1.4877226769378922</v>
      </c>
      <c r="T106" s="82">
        <f t="shared" si="24"/>
        <v>-0.36018689231931661</v>
      </c>
      <c r="U106" s="70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88" t="e">
        <v>#N/A</v>
      </c>
      <c r="AK106" s="88" t="e">
        <v>#N/A</v>
      </c>
      <c r="AL106" s="87">
        <f t="shared" si="20"/>
        <v>42217</v>
      </c>
      <c r="AM106" s="82">
        <f t="shared" si="21"/>
        <v>-0.78159999999999996</v>
      </c>
      <c r="AN106" s="86">
        <f t="shared" si="22"/>
        <v>-0.36018689231931661</v>
      </c>
      <c r="AO106" s="82">
        <f t="shared" si="23"/>
        <v>-5.9226999999999999</v>
      </c>
      <c r="AP106" s="86">
        <f t="shared" si="13"/>
        <v>-5.5231725730463808</v>
      </c>
      <c r="AQ106" s="85">
        <f t="shared" si="25"/>
        <v>-0.39952742695361909</v>
      </c>
      <c r="AR106" s="82">
        <f t="shared" si="12"/>
        <v>-0.42141310768068335</v>
      </c>
    </row>
    <row r="107" spans="1:44" x14ac:dyDescent="0.3">
      <c r="A107" s="121">
        <v>42224</v>
      </c>
      <c r="B107" s="118">
        <v>-0.78159999999999996</v>
      </c>
      <c r="C107" s="118">
        <v>-5.9226999999999999</v>
      </c>
      <c r="D107" s="118">
        <v>5695</v>
      </c>
      <c r="E107" s="118">
        <v>2445</v>
      </c>
      <c r="F107" s="118">
        <v>39688</v>
      </c>
      <c r="G107" s="118">
        <v>12339</v>
      </c>
      <c r="H107" s="118">
        <v>4020.6</v>
      </c>
      <c r="I107" s="118">
        <v>410</v>
      </c>
      <c r="J107" s="118"/>
      <c r="K107" s="118"/>
      <c r="L107" s="118"/>
      <c r="M107" s="118"/>
      <c r="N107" s="80">
        <f t="shared" si="14"/>
        <v>0</v>
      </c>
      <c r="O107" s="80">
        <f t="shared" si="15"/>
        <v>0</v>
      </c>
      <c r="P107" s="80">
        <f t="shared" si="16"/>
        <v>0</v>
      </c>
      <c r="Q107" s="80">
        <f t="shared" si="17"/>
        <v>0</v>
      </c>
      <c r="R107" s="80">
        <f t="shared" si="18"/>
        <v>0</v>
      </c>
      <c r="S107" s="80">
        <f t="shared" si="19"/>
        <v>-1.7496701041004883</v>
      </c>
      <c r="T107" s="82">
        <f t="shared" si="24"/>
        <v>-0.36039699635351496</v>
      </c>
      <c r="U107" s="70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88">
        <f>B107</f>
        <v>-0.78159999999999996</v>
      </c>
      <c r="AK107" s="88">
        <f>C107</f>
        <v>-5.9226999999999999</v>
      </c>
      <c r="AL107" s="87">
        <f t="shared" si="20"/>
        <v>42224</v>
      </c>
      <c r="AM107" s="82">
        <f t="shared" si="21"/>
        <v>-0.78159999999999996</v>
      </c>
      <c r="AN107" s="86">
        <f t="shared" si="22"/>
        <v>-0.36039699635351496</v>
      </c>
      <c r="AO107" s="82">
        <f t="shared" si="23"/>
        <v>-5.9226999999999999</v>
      </c>
      <c r="AP107" s="86">
        <f t="shared" si="13"/>
        <v>-5.5233717902263777</v>
      </c>
      <c r="AQ107" s="85">
        <f t="shared" si="25"/>
        <v>-0.39932820977362216</v>
      </c>
      <c r="AR107" s="82">
        <f t="shared" si="12"/>
        <v>-0.421203003646485</v>
      </c>
    </row>
    <row r="108" spans="1:44" x14ac:dyDescent="0.3">
      <c r="A108" s="121">
        <v>42231</v>
      </c>
      <c r="B108" s="118">
        <v>-0.78159999999999996</v>
      </c>
      <c r="C108" s="118">
        <v>-5.9226999999999999</v>
      </c>
      <c r="D108" s="118">
        <v>5525</v>
      </c>
      <c r="E108" s="118">
        <v>2426</v>
      </c>
      <c r="F108" s="118">
        <v>39304</v>
      </c>
      <c r="G108" s="118">
        <v>12217</v>
      </c>
      <c r="H108" s="118">
        <v>4005</v>
      </c>
      <c r="I108" s="118">
        <v>410</v>
      </c>
      <c r="J108" s="118"/>
      <c r="K108" s="118"/>
      <c r="L108" s="118"/>
      <c r="M108" s="118"/>
      <c r="N108" s="80">
        <f t="shared" si="14"/>
        <v>-2.9850746268656678</v>
      </c>
      <c r="O108" s="80">
        <f t="shared" si="15"/>
        <v>0</v>
      </c>
      <c r="P108" s="80">
        <f t="shared" si="16"/>
        <v>-0.77709611451942351</v>
      </c>
      <c r="Q108" s="80">
        <f t="shared" si="17"/>
        <v>-0.96754686555129865</v>
      </c>
      <c r="R108" s="80">
        <f t="shared" si="18"/>
        <v>-0.98873490558392518</v>
      </c>
      <c r="S108" s="80">
        <f t="shared" si="19"/>
        <v>-0.38800179077749419</v>
      </c>
      <c r="T108" s="82">
        <f t="shared" si="24"/>
        <v>-0.4667218462941593</v>
      </c>
      <c r="U108" s="70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88" t="e">
        <v>#N/A</v>
      </c>
      <c r="AK108" s="88" t="e">
        <v>#N/A</v>
      </c>
      <c r="AL108" s="87">
        <f t="shared" si="20"/>
        <v>42231</v>
      </c>
      <c r="AM108" s="82">
        <f t="shared" si="21"/>
        <v>-0.78159999999999996</v>
      </c>
      <c r="AN108" s="86">
        <f t="shared" si="22"/>
        <v>-0.4667218462941593</v>
      </c>
      <c r="AO108" s="82">
        <f t="shared" si="23"/>
        <v>-5.9226999999999999</v>
      </c>
      <c r="AP108" s="86">
        <f t="shared" si="13"/>
        <v>-5.6241872593218716</v>
      </c>
      <c r="AQ108" s="85">
        <f t="shared" si="25"/>
        <v>-0.29851274067812827</v>
      </c>
      <c r="AR108" s="82">
        <f t="shared" si="12"/>
        <v>-0.31487815370584066</v>
      </c>
    </row>
    <row r="109" spans="1:44" x14ac:dyDescent="0.3">
      <c r="A109" s="121">
        <v>42238</v>
      </c>
      <c r="B109" s="118">
        <v>-0.78159999999999996</v>
      </c>
      <c r="C109" s="118">
        <v>-5.9226999999999999</v>
      </c>
      <c r="D109" s="118">
        <v>5525</v>
      </c>
      <c r="E109" s="118">
        <v>2426</v>
      </c>
      <c r="F109" s="118">
        <v>39304</v>
      </c>
      <c r="G109" s="118">
        <v>12217</v>
      </c>
      <c r="H109" s="118">
        <v>3987.4</v>
      </c>
      <c r="I109" s="118">
        <v>410</v>
      </c>
      <c r="J109" s="118"/>
      <c r="K109" s="118"/>
      <c r="L109" s="118"/>
      <c r="M109" s="118"/>
      <c r="N109" s="80">
        <f t="shared" si="14"/>
        <v>0</v>
      </c>
      <c r="O109" s="80">
        <f t="shared" si="15"/>
        <v>0</v>
      </c>
      <c r="P109" s="80">
        <f t="shared" si="16"/>
        <v>0</v>
      </c>
      <c r="Q109" s="80">
        <f t="shared" si="17"/>
        <v>0</v>
      </c>
      <c r="R109" s="80">
        <f t="shared" si="18"/>
        <v>0</v>
      </c>
      <c r="S109" s="80">
        <f t="shared" si="19"/>
        <v>-0.43945068664169185</v>
      </c>
      <c r="T109" s="82">
        <f t="shared" si="24"/>
        <v>-0.3045428635282687</v>
      </c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88" t="e">
        <v>#N/A</v>
      </c>
      <c r="AK109" s="88" t="e">
        <v>#N/A</v>
      </c>
      <c r="AL109" s="87">
        <f t="shared" si="20"/>
        <v>42238</v>
      </c>
      <c r="AM109" s="82">
        <f t="shared" si="21"/>
        <v>-0.78159999999999996</v>
      </c>
      <c r="AN109" s="86">
        <f t="shared" si="22"/>
        <v>-0.3045428635282687</v>
      </c>
      <c r="AO109" s="82">
        <f t="shared" si="23"/>
        <v>-5.9226999999999999</v>
      </c>
      <c r="AP109" s="86">
        <f t="shared" si="13"/>
        <v>-5.4704118226849801</v>
      </c>
      <c r="AQ109" s="85">
        <f t="shared" si="25"/>
        <v>-0.4522881773150198</v>
      </c>
      <c r="AR109" s="82">
        <f t="shared" si="12"/>
        <v>-0.47705713647173126</v>
      </c>
    </row>
    <row r="110" spans="1:44" x14ac:dyDescent="0.3">
      <c r="A110" s="121">
        <v>42245</v>
      </c>
      <c r="B110" s="118">
        <v>-0.78159999999999996</v>
      </c>
      <c r="C110" s="118">
        <v>-5.9226999999999999</v>
      </c>
      <c r="D110" s="118">
        <v>5546</v>
      </c>
      <c r="E110" s="118">
        <v>2426</v>
      </c>
      <c r="F110" s="118">
        <v>39304</v>
      </c>
      <c r="G110" s="118">
        <v>12217</v>
      </c>
      <c r="H110" s="118">
        <v>3855.4</v>
      </c>
      <c r="I110" s="118">
        <v>410</v>
      </c>
      <c r="J110" s="118"/>
      <c r="K110" s="118"/>
      <c r="L110" s="118"/>
      <c r="M110" s="118"/>
      <c r="N110" s="80">
        <f t="shared" si="14"/>
        <v>0.38009049773755521</v>
      </c>
      <c r="O110" s="80">
        <f t="shared" si="15"/>
        <v>0</v>
      </c>
      <c r="P110" s="80">
        <f t="shared" si="16"/>
        <v>0</v>
      </c>
      <c r="Q110" s="80">
        <f t="shared" si="17"/>
        <v>0</v>
      </c>
      <c r="R110" s="80">
        <f t="shared" si="18"/>
        <v>0</v>
      </c>
      <c r="S110" s="80">
        <f t="shared" si="19"/>
        <v>-3.3104278477203195</v>
      </c>
      <c r="T110" s="82">
        <f t="shared" si="24"/>
        <v>-0.36726968380996849</v>
      </c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88" t="e">
        <v>#N/A</v>
      </c>
      <c r="AK110" s="88" t="e">
        <v>#N/A</v>
      </c>
      <c r="AL110" s="87">
        <f t="shared" si="20"/>
        <v>42245</v>
      </c>
      <c r="AM110" s="82">
        <f t="shared" si="21"/>
        <v>-0.78159999999999996</v>
      </c>
      <c r="AN110" s="86">
        <f t="shared" si="22"/>
        <v>-0.36726968380996849</v>
      </c>
      <c r="AO110" s="82">
        <f t="shared" si="23"/>
        <v>-5.9226999999999999</v>
      </c>
      <c r="AP110" s="86">
        <f t="shared" si="13"/>
        <v>-6.0824484853509801</v>
      </c>
      <c r="AQ110" s="85">
        <f t="shared" si="25"/>
        <v>0.1597484853509803</v>
      </c>
      <c r="AR110" s="82">
        <f t="shared" si="12"/>
        <v>-0.41433031619003147</v>
      </c>
    </row>
    <row r="111" spans="1:44" x14ac:dyDescent="0.3">
      <c r="A111" s="121">
        <v>42252</v>
      </c>
      <c r="B111" s="118">
        <v>-0.40150000000000002</v>
      </c>
      <c r="C111" s="118">
        <v>-5.9450000000000003</v>
      </c>
      <c r="D111" s="118">
        <v>5546</v>
      </c>
      <c r="E111" s="118">
        <v>2386</v>
      </c>
      <c r="F111" s="118">
        <v>40951</v>
      </c>
      <c r="G111" s="118">
        <v>12166</v>
      </c>
      <c r="H111" s="118">
        <v>3904.3333333333335</v>
      </c>
      <c r="I111" s="118">
        <v>405</v>
      </c>
      <c r="J111" s="118"/>
      <c r="K111" s="118"/>
      <c r="L111" s="118"/>
      <c r="M111" s="118"/>
      <c r="N111" s="80">
        <f t="shared" si="14"/>
        <v>0</v>
      </c>
      <c r="O111" s="80">
        <f t="shared" si="15"/>
        <v>-1.2195121951219505</v>
      </c>
      <c r="P111" s="80">
        <f t="shared" si="16"/>
        <v>-1.6488046166529244</v>
      </c>
      <c r="Q111" s="80">
        <f t="shared" si="17"/>
        <v>4.1904131894972494</v>
      </c>
      <c r="R111" s="80">
        <f t="shared" si="18"/>
        <v>-0.41745109273962555</v>
      </c>
      <c r="S111" s="80">
        <f t="shared" si="19"/>
        <v>1.2692154726703535</v>
      </c>
      <c r="T111" s="82">
        <f t="shared" si="24"/>
        <v>-0.35749746155235579</v>
      </c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88">
        <f>B111</f>
        <v>-0.40150000000000002</v>
      </c>
      <c r="AK111" s="88">
        <f>C111</f>
        <v>-5.9450000000000003</v>
      </c>
      <c r="AL111" s="87">
        <f t="shared" si="20"/>
        <v>42252</v>
      </c>
      <c r="AM111" s="82">
        <f t="shared" si="21"/>
        <v>-0.40150000000000002</v>
      </c>
      <c r="AN111" s="86">
        <f t="shared" si="22"/>
        <v>-0.35749746155235579</v>
      </c>
      <c r="AO111" s="82">
        <f t="shared" si="23"/>
        <v>-5.9450000000000003</v>
      </c>
      <c r="AP111" s="86">
        <f t="shared" si="13"/>
        <v>-5.882554176101408</v>
      </c>
      <c r="AQ111" s="85">
        <f t="shared" si="25"/>
        <v>-6.2445823898592323E-2</v>
      </c>
      <c r="AR111" s="82">
        <f t="shared" si="12"/>
        <v>-4.4002538447644235E-2</v>
      </c>
    </row>
    <row r="112" spans="1:44" x14ac:dyDescent="0.3">
      <c r="A112" s="121">
        <v>42259</v>
      </c>
      <c r="B112" s="118">
        <v>-0.40150000000000002</v>
      </c>
      <c r="C112" s="118">
        <v>-5.9450000000000003</v>
      </c>
      <c r="D112" s="118">
        <v>5636</v>
      </c>
      <c r="E112" s="118">
        <v>2386</v>
      </c>
      <c r="F112" s="118">
        <v>40951</v>
      </c>
      <c r="G112" s="118">
        <v>12166</v>
      </c>
      <c r="H112" s="118">
        <v>3904.3333333333335</v>
      </c>
      <c r="I112" s="118">
        <v>400</v>
      </c>
      <c r="J112" s="118"/>
      <c r="K112" s="118"/>
      <c r="L112" s="118"/>
      <c r="M112" s="118"/>
      <c r="N112" s="80">
        <f t="shared" si="14"/>
        <v>1.6227912008654783</v>
      </c>
      <c r="O112" s="80">
        <f t="shared" si="15"/>
        <v>-1.2345679012345698</v>
      </c>
      <c r="P112" s="80">
        <f t="shared" si="16"/>
        <v>0</v>
      </c>
      <c r="Q112" s="80">
        <f t="shared" si="17"/>
        <v>0</v>
      </c>
      <c r="R112" s="80">
        <f t="shared" si="18"/>
        <v>0</v>
      </c>
      <c r="S112" s="80">
        <f t="shared" si="19"/>
        <v>0</v>
      </c>
      <c r="T112" s="82">
        <f t="shared" si="24"/>
        <v>-0.27706688888327169</v>
      </c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88" t="e">
        <v>#N/A</v>
      </c>
      <c r="AK112" s="88" t="e">
        <v>#N/A</v>
      </c>
      <c r="AL112" s="87">
        <f t="shared" si="20"/>
        <v>42259</v>
      </c>
      <c r="AM112" s="82">
        <f t="shared" si="21"/>
        <v>-0.40150000000000002</v>
      </c>
      <c r="AN112" s="86">
        <f t="shared" si="22"/>
        <v>-0.27706688888327169</v>
      </c>
      <c r="AO112" s="82">
        <f t="shared" si="23"/>
        <v>-5.9450000000000003</v>
      </c>
      <c r="AP112" s="86">
        <f t="shared" si="13"/>
        <v>-5.8065833817825165</v>
      </c>
      <c r="AQ112" s="85">
        <f t="shared" si="25"/>
        <v>-0.13841661821748374</v>
      </c>
      <c r="AR112" s="82">
        <f t="shared" si="12"/>
        <v>-0.12443311111672833</v>
      </c>
    </row>
    <row r="113" spans="1:44" x14ac:dyDescent="0.3">
      <c r="A113" s="121">
        <v>42266</v>
      </c>
      <c r="B113" s="118">
        <v>-0.40150000000000002</v>
      </c>
      <c r="C113" s="118">
        <v>-5.9450000000000003</v>
      </c>
      <c r="D113" s="118">
        <v>5636</v>
      </c>
      <c r="E113" s="118">
        <v>2347</v>
      </c>
      <c r="F113" s="118">
        <v>39284</v>
      </c>
      <c r="G113" s="118">
        <v>12121</v>
      </c>
      <c r="H113" s="118">
        <v>3872.8</v>
      </c>
      <c r="I113" s="118">
        <v>400</v>
      </c>
      <c r="J113" s="118"/>
      <c r="K113" s="118"/>
      <c r="L113" s="118"/>
      <c r="M113" s="118"/>
      <c r="N113" s="80">
        <f t="shared" si="14"/>
        <v>0</v>
      </c>
      <c r="O113" s="80">
        <f t="shared" si="15"/>
        <v>0</v>
      </c>
      <c r="P113" s="80">
        <f t="shared" si="16"/>
        <v>-1.6345347862531412</v>
      </c>
      <c r="Q113" s="80">
        <f t="shared" si="17"/>
        <v>-4.0707186637688864</v>
      </c>
      <c r="R113" s="80">
        <f t="shared" si="18"/>
        <v>-0.36988328127569048</v>
      </c>
      <c r="S113" s="80">
        <f t="shared" si="19"/>
        <v>-0.8076496200802552</v>
      </c>
      <c r="T113" s="82">
        <f t="shared" si="24"/>
        <v>-0.46961646422869735</v>
      </c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88" t="e">
        <v>#N/A</v>
      </c>
      <c r="AK113" s="88" t="e">
        <v>#N/A</v>
      </c>
      <c r="AL113" s="87">
        <f t="shared" si="20"/>
        <v>42266</v>
      </c>
      <c r="AM113" s="82">
        <f t="shared" si="21"/>
        <v>-0.40150000000000002</v>
      </c>
      <c r="AN113" s="86">
        <f t="shared" si="22"/>
        <v>-0.46961646422869735</v>
      </c>
      <c r="AO113" s="82">
        <f t="shared" si="23"/>
        <v>-5.9450000000000003</v>
      </c>
      <c r="AP113" s="86">
        <f t="shared" si="13"/>
        <v>-5.9884563151624661</v>
      </c>
      <c r="AQ113" s="85">
        <f t="shared" si="25"/>
        <v>4.3456315162465842E-2</v>
      </c>
      <c r="AR113" s="82">
        <f t="shared" si="12"/>
        <v>6.8116464228697327E-2</v>
      </c>
    </row>
    <row r="114" spans="1:44" x14ac:dyDescent="0.3">
      <c r="A114" s="121">
        <v>42273</v>
      </c>
      <c r="B114" s="118">
        <v>-0.40150000000000002</v>
      </c>
      <c r="C114" s="118">
        <v>-5.9450000000000003</v>
      </c>
      <c r="D114" s="118">
        <v>5636</v>
      </c>
      <c r="E114" s="118">
        <v>2347</v>
      </c>
      <c r="F114" s="118">
        <v>39284</v>
      </c>
      <c r="G114" s="118">
        <v>12121</v>
      </c>
      <c r="H114" s="118">
        <v>3869.8</v>
      </c>
      <c r="I114" s="118">
        <v>395</v>
      </c>
      <c r="J114" s="118"/>
      <c r="K114" s="118"/>
      <c r="L114" s="118"/>
      <c r="M114" s="118"/>
      <c r="N114" s="80">
        <f t="shared" si="14"/>
        <v>0</v>
      </c>
      <c r="O114" s="80">
        <f t="shared" si="15"/>
        <v>-1.25</v>
      </c>
      <c r="P114" s="80">
        <f t="shared" si="16"/>
        <v>0</v>
      </c>
      <c r="Q114" s="80">
        <f t="shared" si="17"/>
        <v>0</v>
      </c>
      <c r="R114" s="80">
        <f t="shared" si="18"/>
        <v>0</v>
      </c>
      <c r="S114" s="80">
        <f t="shared" si="19"/>
        <v>-7.7463334021899755E-2</v>
      </c>
      <c r="T114" s="82">
        <f t="shared" si="24"/>
        <v>-0.33296013537354596</v>
      </c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88" t="e">
        <v>#N/A</v>
      </c>
      <c r="AK114" s="88" t="e">
        <v>#N/A</v>
      </c>
      <c r="AL114" s="87">
        <f t="shared" si="20"/>
        <v>42273</v>
      </c>
      <c r="AM114" s="82">
        <f t="shared" si="21"/>
        <v>-0.40150000000000002</v>
      </c>
      <c r="AN114" s="86">
        <f t="shared" si="22"/>
        <v>-0.33296013537354596</v>
      </c>
      <c r="AO114" s="82">
        <f t="shared" si="23"/>
        <v>-5.9450000000000003</v>
      </c>
      <c r="AP114" s="86">
        <f t="shared" si="13"/>
        <v>-5.8593774150961622</v>
      </c>
      <c r="AQ114" s="85">
        <f t="shared" si="25"/>
        <v>-8.5622584903838117E-2</v>
      </c>
      <c r="AR114" s="82">
        <f t="shared" si="12"/>
        <v>-6.8539864626454061E-2</v>
      </c>
    </row>
    <row r="115" spans="1:44" x14ac:dyDescent="0.3">
      <c r="A115" s="121">
        <v>42280</v>
      </c>
      <c r="B115" s="118">
        <v>-0.4</v>
      </c>
      <c r="C115" s="118">
        <v>-5.9</v>
      </c>
      <c r="D115" s="118">
        <v>5623</v>
      </c>
      <c r="E115" s="118">
        <v>2324</v>
      </c>
      <c r="F115" s="118">
        <v>40092</v>
      </c>
      <c r="G115" s="118">
        <v>11819</v>
      </c>
      <c r="H115" s="118">
        <v>3829.3333333333335</v>
      </c>
      <c r="I115" s="118">
        <v>395</v>
      </c>
      <c r="J115" s="118"/>
      <c r="K115" s="118"/>
      <c r="L115" s="118"/>
      <c r="M115" s="118"/>
      <c r="N115" s="80">
        <f t="shared" si="14"/>
        <v>-0.2306600425833949</v>
      </c>
      <c r="O115" s="80">
        <f t="shared" si="15"/>
        <v>0</v>
      </c>
      <c r="P115" s="80">
        <f t="shared" si="16"/>
        <v>-0.97997443544952034</v>
      </c>
      <c r="Q115" s="80">
        <f t="shared" si="17"/>
        <v>2.0568170247428981</v>
      </c>
      <c r="R115" s="80">
        <f t="shared" si="18"/>
        <v>-2.4915436020130386</v>
      </c>
      <c r="S115" s="80">
        <f t="shared" si="19"/>
        <v>-1.0457043430323694</v>
      </c>
      <c r="T115" s="82">
        <f t="shared" si="24"/>
        <v>-0.25285361743071078</v>
      </c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88">
        <f>B115</f>
        <v>-0.4</v>
      </c>
      <c r="AK115" s="88">
        <f>C115</f>
        <v>-5.9</v>
      </c>
      <c r="AL115" s="87">
        <f t="shared" si="20"/>
        <v>42280</v>
      </c>
      <c r="AM115" s="82">
        <f t="shared" si="21"/>
        <v>-0.4</v>
      </c>
      <c r="AN115" s="86">
        <f t="shared" si="22"/>
        <v>-0.25285361743071078</v>
      </c>
      <c r="AO115" s="82">
        <f t="shared" si="23"/>
        <v>-5.9</v>
      </c>
      <c r="AP115" s="86">
        <f t="shared" si="13"/>
        <v>-5.8060456524843858</v>
      </c>
      <c r="AQ115" s="85">
        <f t="shared" si="25"/>
        <v>-9.39543475156146E-2</v>
      </c>
      <c r="AR115" s="82">
        <f t="shared" si="12"/>
        <v>-0.14714638256928925</v>
      </c>
    </row>
    <row r="116" spans="1:44" x14ac:dyDescent="0.3">
      <c r="A116" s="121">
        <v>42287</v>
      </c>
      <c r="B116" s="118">
        <v>-0.4</v>
      </c>
      <c r="C116" s="118">
        <v>-5.9</v>
      </c>
      <c r="D116" s="118">
        <v>5623</v>
      </c>
      <c r="E116" s="118">
        <v>2324</v>
      </c>
      <c r="F116" s="118">
        <v>40092</v>
      </c>
      <c r="G116" s="118">
        <v>11819</v>
      </c>
      <c r="H116" s="118">
        <v>3868.6666666666665</v>
      </c>
      <c r="I116" s="118">
        <v>395</v>
      </c>
      <c r="J116" s="118"/>
      <c r="K116" s="118"/>
      <c r="L116" s="118"/>
      <c r="M116" s="118"/>
      <c r="N116" s="80">
        <f t="shared" si="14"/>
        <v>0</v>
      </c>
      <c r="O116" s="80">
        <f t="shared" si="15"/>
        <v>0</v>
      </c>
      <c r="P116" s="80">
        <f t="shared" si="16"/>
        <v>0</v>
      </c>
      <c r="Q116" s="80">
        <f t="shared" si="17"/>
        <v>0</v>
      </c>
      <c r="R116" s="80">
        <f t="shared" si="18"/>
        <v>0</v>
      </c>
      <c r="S116" s="80">
        <f t="shared" si="19"/>
        <v>1.0271587743732482</v>
      </c>
      <c r="T116" s="82">
        <f t="shared" si="24"/>
        <v>-8.6202968380472964E-2</v>
      </c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88" t="e">
        <v>#N/A</v>
      </c>
      <c r="AK116" s="88" t="e">
        <v>#N/A</v>
      </c>
      <c r="AL116" s="87">
        <f t="shared" si="20"/>
        <v>42287</v>
      </c>
      <c r="AM116" s="82">
        <f t="shared" si="21"/>
        <v>-0.4</v>
      </c>
      <c r="AN116" s="86">
        <f t="shared" si="22"/>
        <v>-8.6202968380472964E-2</v>
      </c>
      <c r="AO116" s="82">
        <f t="shared" si="23"/>
        <v>-5.9</v>
      </c>
      <c r="AP116" s="86">
        <f t="shared" si="13"/>
        <v>-5.6486728934842034</v>
      </c>
      <c r="AQ116" s="85">
        <f t="shared" si="25"/>
        <v>-0.25132710651579693</v>
      </c>
      <c r="AR116" s="82">
        <f t="shared" si="12"/>
        <v>-0.31379703161952704</v>
      </c>
    </row>
    <row r="117" spans="1:44" x14ac:dyDescent="0.3">
      <c r="A117" s="121">
        <v>42294</v>
      </c>
      <c r="B117" s="118">
        <v>-0.4</v>
      </c>
      <c r="C117" s="118">
        <v>-5.9</v>
      </c>
      <c r="D117" s="118">
        <v>5634</v>
      </c>
      <c r="E117" s="118">
        <v>2306</v>
      </c>
      <c r="F117" s="118">
        <v>39117</v>
      </c>
      <c r="G117" s="118">
        <v>11086</v>
      </c>
      <c r="H117" s="118">
        <v>3873.6</v>
      </c>
      <c r="I117" s="118">
        <v>385</v>
      </c>
      <c r="J117" s="118"/>
      <c r="K117" s="118"/>
      <c r="L117" s="118"/>
      <c r="M117" s="118"/>
      <c r="N117" s="80">
        <f t="shared" si="14"/>
        <v>0.1956251111506333</v>
      </c>
      <c r="O117" s="80">
        <f t="shared" si="15"/>
        <v>-2.5316455696202524</v>
      </c>
      <c r="P117" s="80">
        <f t="shared" si="16"/>
        <v>-0.77452667814114307</v>
      </c>
      <c r="Q117" s="80">
        <f t="shared" si="17"/>
        <v>-2.4319066147860013</v>
      </c>
      <c r="R117" s="80">
        <f t="shared" si="18"/>
        <v>-6.2018783315001258</v>
      </c>
      <c r="S117" s="80">
        <f t="shared" si="19"/>
        <v>0.12752024814750484</v>
      </c>
      <c r="T117" s="82">
        <f t="shared" si="24"/>
        <v>-0.33063910894701243</v>
      </c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88" t="e">
        <v>#N/A</v>
      </c>
      <c r="AK117" s="88" t="e">
        <v>#N/A</v>
      </c>
      <c r="AL117" s="87">
        <f t="shared" si="20"/>
        <v>42294</v>
      </c>
      <c r="AM117" s="82">
        <f t="shared" si="21"/>
        <v>-0.4</v>
      </c>
      <c r="AN117" s="86">
        <f t="shared" si="22"/>
        <v>-0.33063910894701243</v>
      </c>
      <c r="AO117" s="82">
        <f t="shared" si="23"/>
        <v>-5.9</v>
      </c>
      <c r="AP117" s="86">
        <f t="shared" si="13"/>
        <v>-5.8795006163856556</v>
      </c>
      <c r="AQ117" s="85">
        <f t="shared" si="25"/>
        <v>-2.0499383614344779E-2</v>
      </c>
      <c r="AR117" s="82">
        <f t="shared" si="12"/>
        <v>-6.9360891052987594E-2</v>
      </c>
    </row>
    <row r="118" spans="1:44" x14ac:dyDescent="0.3">
      <c r="A118" s="121">
        <v>42301</v>
      </c>
      <c r="B118" s="118">
        <v>-0.4</v>
      </c>
      <c r="C118" s="118">
        <v>-5.9</v>
      </c>
      <c r="D118" s="118">
        <v>5634</v>
      </c>
      <c r="E118" s="118">
        <v>2306</v>
      </c>
      <c r="F118" s="118">
        <v>39117</v>
      </c>
      <c r="G118" s="118">
        <v>11086</v>
      </c>
      <c r="H118" s="118">
        <v>3824.4</v>
      </c>
      <c r="I118" s="118">
        <v>380</v>
      </c>
      <c r="J118" s="118"/>
      <c r="K118" s="118"/>
      <c r="L118" s="118"/>
      <c r="M118" s="118"/>
      <c r="N118" s="80">
        <f t="shared" si="14"/>
        <v>0</v>
      </c>
      <c r="O118" s="80">
        <f t="shared" si="15"/>
        <v>-1.2987012987013031</v>
      </c>
      <c r="P118" s="80">
        <f t="shared" si="16"/>
        <v>0</v>
      </c>
      <c r="Q118" s="80">
        <f t="shared" si="17"/>
        <v>0</v>
      </c>
      <c r="R118" s="80">
        <f t="shared" si="18"/>
        <v>0</v>
      </c>
      <c r="S118" s="80">
        <f t="shared" si="19"/>
        <v>-1.2701363073110201</v>
      </c>
      <c r="T118" s="82">
        <f t="shared" si="24"/>
        <v>-0.1823121349559928</v>
      </c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88" t="e">
        <v>#N/A</v>
      </c>
      <c r="AK118" s="88" t="e">
        <v>#N/A</v>
      </c>
      <c r="AL118" s="87">
        <f t="shared" si="20"/>
        <v>42301</v>
      </c>
      <c r="AM118" s="82">
        <f t="shared" si="21"/>
        <v>-0.4</v>
      </c>
      <c r="AN118" s="86">
        <f t="shared" si="22"/>
        <v>-0.1823121349559928</v>
      </c>
      <c r="AO118" s="82">
        <f t="shared" si="23"/>
        <v>-5.9</v>
      </c>
      <c r="AP118" s="86">
        <f t="shared" si="13"/>
        <v>-5.7394314041494709</v>
      </c>
      <c r="AQ118" s="85">
        <f t="shared" si="25"/>
        <v>-0.16056859585052941</v>
      </c>
      <c r="AR118" s="82">
        <f t="shared" si="12"/>
        <v>-0.21768786504400722</v>
      </c>
    </row>
    <row r="119" spans="1:44" x14ac:dyDescent="0.3">
      <c r="A119" s="121">
        <v>42308</v>
      </c>
      <c r="B119" s="118">
        <v>-0.4</v>
      </c>
      <c r="C119" s="118">
        <v>-5.9</v>
      </c>
      <c r="D119" s="118">
        <v>5606</v>
      </c>
      <c r="E119" s="118">
        <v>2306</v>
      </c>
      <c r="F119" s="118">
        <v>39117</v>
      </c>
      <c r="G119" s="118">
        <v>11086</v>
      </c>
      <c r="H119" s="118">
        <v>3805.8</v>
      </c>
      <c r="I119" s="118">
        <v>375</v>
      </c>
      <c r="J119" s="118"/>
      <c r="K119" s="118"/>
      <c r="L119" s="118"/>
      <c r="M119" s="118"/>
      <c r="N119" s="80">
        <f t="shared" si="14"/>
        <v>-0.49698260560880669</v>
      </c>
      <c r="O119" s="80">
        <f t="shared" si="15"/>
        <v>-1.3157894736842195</v>
      </c>
      <c r="P119" s="80">
        <f t="shared" si="16"/>
        <v>0</v>
      </c>
      <c r="Q119" s="80">
        <f t="shared" si="17"/>
        <v>0</v>
      </c>
      <c r="R119" s="80">
        <f t="shared" si="18"/>
        <v>0</v>
      </c>
      <c r="S119" s="80">
        <f t="shared" si="19"/>
        <v>-0.48635080012550702</v>
      </c>
      <c r="T119" s="82">
        <f t="shared" si="24"/>
        <v>-0.20861132876115712</v>
      </c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88">
        <f>B119</f>
        <v>-0.4</v>
      </c>
      <c r="AK119" s="88">
        <f>C119</f>
        <v>-5.9</v>
      </c>
      <c r="AL119" s="87">
        <f t="shared" si="20"/>
        <v>42308</v>
      </c>
      <c r="AM119" s="82">
        <f t="shared" si="21"/>
        <v>-0.4</v>
      </c>
      <c r="AN119" s="86">
        <f t="shared" si="22"/>
        <v>-0.20861132876115712</v>
      </c>
      <c r="AO119" s="82">
        <f t="shared" si="23"/>
        <v>-5.9</v>
      </c>
      <c r="AP119" s="86">
        <f t="shared" si="13"/>
        <v>-5.6314437522880212</v>
      </c>
      <c r="AQ119" s="85">
        <f t="shared" si="25"/>
        <v>-0.26855624771197917</v>
      </c>
      <c r="AR119" s="82">
        <f t="shared" si="12"/>
        <v>-0.1913886712388429</v>
      </c>
    </row>
    <row r="120" spans="1:44" x14ac:dyDescent="0.3">
      <c r="A120" s="121">
        <v>42315</v>
      </c>
      <c r="B120" s="118">
        <v>-0.5</v>
      </c>
      <c r="C120" s="118">
        <v>-5.9</v>
      </c>
      <c r="D120" s="118">
        <v>5606</v>
      </c>
      <c r="E120" s="118">
        <v>2286</v>
      </c>
      <c r="F120" s="118">
        <v>37534</v>
      </c>
      <c r="G120" s="118">
        <v>10953</v>
      </c>
      <c r="H120" s="118">
        <v>3794.6</v>
      </c>
      <c r="I120" s="118">
        <v>375</v>
      </c>
      <c r="J120" s="118"/>
      <c r="K120" s="118"/>
      <c r="L120" s="118"/>
      <c r="M120" s="118"/>
      <c r="N120" s="80">
        <f t="shared" si="14"/>
        <v>0</v>
      </c>
      <c r="O120" s="80">
        <f t="shared" si="15"/>
        <v>0</v>
      </c>
      <c r="P120" s="80">
        <f t="shared" si="16"/>
        <v>-0.8673026886383326</v>
      </c>
      <c r="Q120" s="80">
        <f t="shared" si="17"/>
        <v>-4.0468338574021487</v>
      </c>
      <c r="R120" s="80">
        <f t="shared" si="18"/>
        <v>-1.1997113476456889</v>
      </c>
      <c r="S120" s="80">
        <f t="shared" si="19"/>
        <v>-0.29428766619371061</v>
      </c>
      <c r="T120" s="82">
        <f t="shared" si="24"/>
        <v>-0.28351055400615865</v>
      </c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88" t="e">
        <v>#N/A</v>
      </c>
      <c r="AK120" s="88" t="e">
        <v>#N/A</v>
      </c>
      <c r="AL120" s="87">
        <f t="shared" si="20"/>
        <v>42315</v>
      </c>
      <c r="AM120" s="82">
        <f t="shared" si="21"/>
        <v>-0.5</v>
      </c>
      <c r="AN120" s="86">
        <f t="shared" si="22"/>
        <v>-0.28351055400615865</v>
      </c>
      <c r="AO120" s="82">
        <f t="shared" si="23"/>
        <v>-5.9</v>
      </c>
      <c r="AP120" s="86">
        <f t="shared" si="13"/>
        <v>-5.7022728272669241</v>
      </c>
      <c r="AQ120" s="85">
        <f t="shared" si="25"/>
        <v>-0.19772717273307627</v>
      </c>
      <c r="AR120" s="82">
        <f t="shared" si="12"/>
        <v>-0.21648944599384135</v>
      </c>
    </row>
    <row r="121" spans="1:44" x14ac:dyDescent="0.3">
      <c r="A121" s="121">
        <v>42322</v>
      </c>
      <c r="B121" s="118">
        <v>-0.5</v>
      </c>
      <c r="C121" s="118">
        <v>-5.9</v>
      </c>
      <c r="D121" s="118">
        <v>5539</v>
      </c>
      <c r="E121" s="118">
        <v>2286</v>
      </c>
      <c r="F121" s="118">
        <v>37534</v>
      </c>
      <c r="G121" s="118">
        <v>10953</v>
      </c>
      <c r="H121" s="118">
        <v>3771.6</v>
      </c>
      <c r="I121" s="118">
        <v>370</v>
      </c>
      <c r="J121" s="118"/>
      <c r="K121" s="118"/>
      <c r="L121" s="118"/>
      <c r="M121" s="118"/>
      <c r="N121" s="80">
        <f t="shared" si="14"/>
        <v>-1.1951480556546556</v>
      </c>
      <c r="O121" s="80">
        <f t="shared" si="15"/>
        <v>-1.3333333333333286</v>
      </c>
      <c r="P121" s="80">
        <f t="shared" si="16"/>
        <v>0</v>
      </c>
      <c r="Q121" s="80">
        <f t="shared" si="17"/>
        <v>0</v>
      </c>
      <c r="R121" s="80">
        <f t="shared" si="18"/>
        <v>0</v>
      </c>
      <c r="S121" s="80">
        <f t="shared" si="19"/>
        <v>-0.606124492700161</v>
      </c>
      <c r="T121" s="82">
        <f t="shared" si="24"/>
        <v>-0.20654575129536323</v>
      </c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88" t="e">
        <v>#N/A</v>
      </c>
      <c r="AK121" s="88" t="e">
        <v>#N/A</v>
      </c>
      <c r="AL121" s="87">
        <f t="shared" si="20"/>
        <v>42322</v>
      </c>
      <c r="AM121" s="82">
        <f t="shared" si="21"/>
        <v>-0.5</v>
      </c>
      <c r="AN121" s="86">
        <f t="shared" si="22"/>
        <v>-0.20654575129536323</v>
      </c>
      <c r="AO121" s="82">
        <f t="shared" si="23"/>
        <v>-5.9</v>
      </c>
      <c r="AP121" s="86">
        <f t="shared" si="13"/>
        <v>-5.6294904217866701</v>
      </c>
      <c r="AQ121" s="85">
        <f t="shared" si="25"/>
        <v>-0.27050957821333022</v>
      </c>
      <c r="AR121" s="82">
        <f t="shared" si="12"/>
        <v>-0.29345424870463677</v>
      </c>
    </row>
    <row r="122" spans="1:44" x14ac:dyDescent="0.3">
      <c r="A122" s="121">
        <v>42329</v>
      </c>
      <c r="B122" s="118">
        <v>-0.5</v>
      </c>
      <c r="C122" s="118">
        <v>-5.9</v>
      </c>
      <c r="D122" s="118">
        <v>5539</v>
      </c>
      <c r="E122" s="118">
        <v>2236</v>
      </c>
      <c r="F122" s="118">
        <v>35622</v>
      </c>
      <c r="G122" s="118">
        <v>11017</v>
      </c>
      <c r="H122" s="118">
        <v>3734.6</v>
      </c>
      <c r="I122" s="118">
        <v>370</v>
      </c>
      <c r="J122" s="118"/>
      <c r="K122" s="118"/>
      <c r="L122" s="118"/>
      <c r="M122" s="118"/>
      <c r="N122" s="80">
        <f t="shared" si="14"/>
        <v>0</v>
      </c>
      <c r="O122" s="80">
        <f t="shared" si="15"/>
        <v>0</v>
      </c>
      <c r="P122" s="80">
        <f t="shared" si="16"/>
        <v>-2.1872265966754156</v>
      </c>
      <c r="Q122" s="80">
        <f t="shared" si="17"/>
        <v>-5.0940480630894598</v>
      </c>
      <c r="R122" s="80">
        <f t="shared" si="18"/>
        <v>0.58431479959828891</v>
      </c>
      <c r="S122" s="80">
        <f t="shared" si="19"/>
        <v>-0.98101601442358799</v>
      </c>
      <c r="T122" s="82">
        <f t="shared" si="24"/>
        <v>-0.39055371642419567</v>
      </c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88" t="e">
        <v>#N/A</v>
      </c>
      <c r="AK122" s="88" t="e">
        <v>#N/A</v>
      </c>
      <c r="AL122" s="87">
        <f t="shared" si="20"/>
        <v>42329</v>
      </c>
      <c r="AM122" s="82">
        <f t="shared" si="21"/>
        <v>-0.5</v>
      </c>
      <c r="AN122" s="86">
        <f t="shared" si="22"/>
        <v>-0.39055371642419567</v>
      </c>
      <c r="AO122" s="82">
        <f t="shared" si="23"/>
        <v>-5.9</v>
      </c>
      <c r="AP122" s="86">
        <f t="shared" si="13"/>
        <v>-5.8034990836411993</v>
      </c>
      <c r="AQ122" s="85">
        <f t="shared" si="25"/>
        <v>-9.6500916358801092E-2</v>
      </c>
      <c r="AR122" s="82">
        <f t="shared" si="12"/>
        <v>-0.10944628357580433</v>
      </c>
    </row>
    <row r="123" spans="1:44" x14ac:dyDescent="0.3">
      <c r="A123" s="121">
        <v>42336</v>
      </c>
      <c r="B123" s="118">
        <v>-0.5</v>
      </c>
      <c r="C123" s="118">
        <v>-5.9</v>
      </c>
      <c r="D123" s="118">
        <v>5464</v>
      </c>
      <c r="E123" s="118">
        <v>2236</v>
      </c>
      <c r="F123" s="118">
        <v>35622</v>
      </c>
      <c r="G123" s="118">
        <v>11017</v>
      </c>
      <c r="H123" s="118">
        <v>3710.6</v>
      </c>
      <c r="I123" s="118">
        <v>370</v>
      </c>
      <c r="J123" s="118"/>
      <c r="K123" s="118"/>
      <c r="L123" s="118"/>
      <c r="M123" s="118"/>
      <c r="N123" s="80">
        <f t="shared" si="14"/>
        <v>-1.3540350243726351</v>
      </c>
      <c r="O123" s="80">
        <f t="shared" si="15"/>
        <v>0</v>
      </c>
      <c r="P123" s="80">
        <f t="shared" si="16"/>
        <v>0</v>
      </c>
      <c r="Q123" s="80">
        <f t="shared" si="17"/>
        <v>0</v>
      </c>
      <c r="R123" s="80">
        <f t="shared" si="18"/>
        <v>0</v>
      </c>
      <c r="S123" s="80">
        <f t="shared" si="19"/>
        <v>-0.64263910458952012</v>
      </c>
      <c r="T123" s="82">
        <f t="shared" si="24"/>
        <v>-0.17811628944812335</v>
      </c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88">
        <f>B123</f>
        <v>-0.5</v>
      </c>
      <c r="AK123" s="88">
        <f>C123</f>
        <v>-5.9</v>
      </c>
      <c r="AL123" s="87">
        <f t="shared" si="20"/>
        <v>42336</v>
      </c>
      <c r="AM123" s="82">
        <f t="shared" si="21"/>
        <v>-0.5</v>
      </c>
      <c r="AN123" s="86">
        <f t="shared" si="22"/>
        <v>-0.17811628944812335</v>
      </c>
      <c r="AO123" s="82">
        <f t="shared" si="23"/>
        <v>-5.9</v>
      </c>
      <c r="AP123" s="86">
        <f t="shared" si="13"/>
        <v>-5.6026058648610046</v>
      </c>
      <c r="AQ123" s="85">
        <f t="shared" si="25"/>
        <v>-0.29739413513899571</v>
      </c>
      <c r="AR123" s="82">
        <f t="shared" si="12"/>
        <v>-0.32188371055187665</v>
      </c>
    </row>
    <row r="124" spans="1:44" x14ac:dyDescent="0.3">
      <c r="A124" s="81">
        <v>42343</v>
      </c>
      <c r="B124" s="83">
        <v>-0.6</v>
      </c>
      <c r="C124" s="83">
        <v>-5.9</v>
      </c>
      <c r="D124" s="83">
        <v>5464</v>
      </c>
      <c r="E124" s="83">
        <v>2180</v>
      </c>
      <c r="F124" s="83">
        <v>35776</v>
      </c>
      <c r="G124" s="83">
        <v>11210</v>
      </c>
      <c r="H124" s="83">
        <v>3708</v>
      </c>
      <c r="I124" s="83">
        <v>370</v>
      </c>
      <c r="J124" s="83"/>
      <c r="K124" s="118"/>
      <c r="L124" s="118"/>
      <c r="M124" s="118"/>
      <c r="N124" s="80">
        <f t="shared" si="14"/>
        <v>0</v>
      </c>
      <c r="O124" s="80">
        <f t="shared" si="15"/>
        <v>0</v>
      </c>
      <c r="P124" s="80">
        <f t="shared" si="16"/>
        <v>-2.504472271914139</v>
      </c>
      <c r="Q124" s="80">
        <f t="shared" si="17"/>
        <v>0.43231710740553808</v>
      </c>
      <c r="R124" s="80">
        <f t="shared" si="18"/>
        <v>1.7518380684396817</v>
      </c>
      <c r="S124" s="80">
        <f t="shared" si="19"/>
        <v>-7.0069530534141222E-2</v>
      </c>
      <c r="T124" s="82">
        <f t="shared" si="24"/>
        <v>-0.29413052734358958</v>
      </c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88" t="e">
        <v>#N/A</v>
      </c>
      <c r="AK124" s="88" t="e">
        <v>#N/A</v>
      </c>
      <c r="AL124" s="87">
        <f t="shared" si="20"/>
        <v>42343</v>
      </c>
      <c r="AM124" s="82">
        <f t="shared" si="21"/>
        <v>-0.6</v>
      </c>
      <c r="AN124" s="86">
        <f t="shared" si="22"/>
        <v>-0.29413052734358958</v>
      </c>
      <c r="AO124" s="82">
        <f t="shared" si="23"/>
        <v>-5.9</v>
      </c>
      <c r="AP124" s="86">
        <f t="shared" si="13"/>
        <v>-5.5822281166810654</v>
      </c>
      <c r="AQ124" s="85">
        <f t="shared" si="25"/>
        <v>-0.31777188331893491</v>
      </c>
      <c r="AR124" s="82">
        <f t="shared" si="12"/>
        <v>-0.3058694726564104</v>
      </c>
    </row>
    <row r="125" spans="1:44" x14ac:dyDescent="0.3">
      <c r="A125" s="81">
        <v>42350</v>
      </c>
      <c r="B125" s="83">
        <v>-0.6</v>
      </c>
      <c r="C125" s="83">
        <v>-5.9</v>
      </c>
      <c r="D125" s="83">
        <v>5451</v>
      </c>
      <c r="E125" s="83">
        <v>2180</v>
      </c>
      <c r="F125" s="83">
        <v>35776</v>
      </c>
      <c r="G125" s="83">
        <v>11210</v>
      </c>
      <c r="H125" s="83">
        <v>3672.4</v>
      </c>
      <c r="I125" s="83">
        <v>370</v>
      </c>
      <c r="J125" s="83"/>
      <c r="K125" s="118"/>
      <c r="L125" s="118"/>
      <c r="M125" s="118"/>
      <c r="N125" s="80">
        <f t="shared" si="14"/>
        <v>-0.23792093704246042</v>
      </c>
      <c r="O125" s="80">
        <f t="shared" si="15"/>
        <v>0</v>
      </c>
      <c r="P125" s="80">
        <f t="shared" si="16"/>
        <v>0</v>
      </c>
      <c r="Q125" s="80">
        <f t="shared" si="17"/>
        <v>0</v>
      </c>
      <c r="R125" s="80">
        <f t="shared" si="18"/>
        <v>0</v>
      </c>
      <c r="S125" s="80">
        <f t="shared" si="19"/>
        <v>-0.96008629989212579</v>
      </c>
      <c r="T125" s="82">
        <f t="shared" si="24"/>
        <v>-0.17281730516272747</v>
      </c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88" t="e">
        <v>#N/A</v>
      </c>
      <c r="AK125" s="88" t="e">
        <v>#N/A</v>
      </c>
      <c r="AL125" s="87">
        <f t="shared" si="20"/>
        <v>42350</v>
      </c>
      <c r="AM125" s="82">
        <f t="shared" si="21"/>
        <v>-0.6</v>
      </c>
      <c r="AN125" s="86">
        <f t="shared" si="22"/>
        <v>-0.17281730516272747</v>
      </c>
      <c r="AO125" s="82">
        <f t="shared" si="23"/>
        <v>-5.9</v>
      </c>
      <c r="AP125" s="86">
        <f t="shared" si="13"/>
        <v>-5.4673489806895361</v>
      </c>
      <c r="AQ125" s="85">
        <f t="shared" si="25"/>
        <v>-0.43265101931046424</v>
      </c>
      <c r="AR125" s="82">
        <f t="shared" si="12"/>
        <v>-0.4271826948372725</v>
      </c>
    </row>
    <row r="126" spans="1:44" x14ac:dyDescent="0.3">
      <c r="A126" s="81">
        <v>42357</v>
      </c>
      <c r="B126" s="83">
        <v>-0.6</v>
      </c>
      <c r="C126" s="83">
        <v>-5.9</v>
      </c>
      <c r="D126" s="83">
        <v>5451</v>
      </c>
      <c r="E126" s="83">
        <v>2176</v>
      </c>
      <c r="F126" s="83">
        <v>36456</v>
      </c>
      <c r="G126" s="83">
        <v>11516</v>
      </c>
      <c r="H126" s="83">
        <v>3618</v>
      </c>
      <c r="I126" s="83">
        <v>370</v>
      </c>
      <c r="J126" s="83"/>
      <c r="K126" s="118"/>
      <c r="L126" s="118"/>
      <c r="M126" s="118"/>
      <c r="N126" s="80">
        <f t="shared" si="14"/>
        <v>0</v>
      </c>
      <c r="O126" s="80">
        <f t="shared" si="15"/>
        <v>0</v>
      </c>
      <c r="P126" s="80">
        <f t="shared" si="16"/>
        <v>-0.18348623853211166</v>
      </c>
      <c r="Q126" s="80">
        <f t="shared" si="17"/>
        <v>1.9007155635062674</v>
      </c>
      <c r="R126" s="80">
        <f t="shared" si="18"/>
        <v>2.7297056199821554</v>
      </c>
      <c r="S126" s="80">
        <f t="shared" si="19"/>
        <v>-1.4813201176342403</v>
      </c>
      <c r="T126" s="82">
        <f t="shared" si="24"/>
        <v>-0.16981492031622808</v>
      </c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88" t="e">
        <v>#N/A</v>
      </c>
      <c r="AK126" s="88" t="e">
        <v>#N/A</v>
      </c>
      <c r="AL126" s="87">
        <f t="shared" si="20"/>
        <v>42357</v>
      </c>
      <c r="AM126" s="82">
        <f t="shared" si="21"/>
        <v>-0.6</v>
      </c>
      <c r="AN126" s="86">
        <f t="shared" si="22"/>
        <v>-0.16981492031622808</v>
      </c>
      <c r="AO126" s="82">
        <f t="shared" si="23"/>
        <v>-5.9</v>
      </c>
      <c r="AP126" s="86">
        <f t="shared" si="13"/>
        <v>-5.4645058332495466</v>
      </c>
      <c r="AQ126" s="85">
        <f t="shared" si="25"/>
        <v>-0.43549416675045372</v>
      </c>
      <c r="AR126" s="82">
        <f t="shared" si="12"/>
        <v>-0.4301850796837719</v>
      </c>
    </row>
    <row r="127" spans="1:44" x14ac:dyDescent="0.3">
      <c r="A127" s="81">
        <v>42364</v>
      </c>
      <c r="B127" s="83">
        <v>-0.6</v>
      </c>
      <c r="C127" s="83">
        <v>-5.9</v>
      </c>
      <c r="D127" s="83">
        <v>5451</v>
      </c>
      <c r="E127" s="83">
        <v>2176</v>
      </c>
      <c r="F127" s="83">
        <v>36456</v>
      </c>
      <c r="G127" s="83">
        <v>11516</v>
      </c>
      <c r="H127" s="83">
        <v>3609</v>
      </c>
      <c r="I127" s="83">
        <v>370</v>
      </c>
      <c r="J127" s="83"/>
      <c r="K127" s="118"/>
      <c r="L127" s="118"/>
      <c r="M127" s="118"/>
      <c r="N127" s="80">
        <f t="shared" si="14"/>
        <v>0</v>
      </c>
      <c r="O127" s="80">
        <f t="shared" si="15"/>
        <v>0</v>
      </c>
      <c r="P127" s="80">
        <f t="shared" si="16"/>
        <v>0</v>
      </c>
      <c r="Q127" s="80">
        <f t="shared" si="17"/>
        <v>0</v>
      </c>
      <c r="R127" s="80">
        <f t="shared" si="18"/>
        <v>0</v>
      </c>
      <c r="S127" s="80">
        <f t="shared" si="19"/>
        <v>-0.24875621890546995</v>
      </c>
      <c r="T127" s="82">
        <f t="shared" si="24"/>
        <v>-0.18601450778209472</v>
      </c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88">
        <f>B127</f>
        <v>-0.6</v>
      </c>
      <c r="AK127" s="88">
        <f>C127</f>
        <v>-5.9</v>
      </c>
      <c r="AL127" s="87">
        <f t="shared" si="20"/>
        <v>42364</v>
      </c>
      <c r="AM127" s="82">
        <f t="shared" si="21"/>
        <v>-0.6</v>
      </c>
      <c r="AN127" s="86">
        <f t="shared" si="22"/>
        <v>-0.18601450778209472</v>
      </c>
      <c r="AO127" s="82">
        <f t="shared" si="23"/>
        <v>-5.9</v>
      </c>
      <c r="AP127" s="86">
        <f t="shared" si="13"/>
        <v>-5.4798462436190221</v>
      </c>
      <c r="AQ127" s="85">
        <f t="shared" si="25"/>
        <v>-0.42015375638097829</v>
      </c>
      <c r="AR127" s="82">
        <f t="shared" si="12"/>
        <v>-0.41398549221790526</v>
      </c>
    </row>
    <row r="128" spans="1:44" x14ac:dyDescent="0.3">
      <c r="A128" s="81">
        <v>42371</v>
      </c>
      <c r="B128" s="83">
        <v>-0.5</v>
      </c>
      <c r="C128" s="83">
        <v>-5.3</v>
      </c>
      <c r="D128" s="83">
        <v>5463</v>
      </c>
      <c r="E128" s="83">
        <v>2187</v>
      </c>
      <c r="F128" s="83">
        <v>36726</v>
      </c>
      <c r="G128" s="83">
        <v>11634</v>
      </c>
      <c r="H128" s="83">
        <v>3636</v>
      </c>
      <c r="I128" s="83">
        <v>370</v>
      </c>
      <c r="J128" s="83"/>
      <c r="K128" s="118"/>
      <c r="L128" s="118"/>
      <c r="M128" s="118"/>
      <c r="N128" s="80">
        <f t="shared" si="14"/>
        <v>0.22014309301046353</v>
      </c>
      <c r="O128" s="80">
        <f t="shared" si="15"/>
        <v>0</v>
      </c>
      <c r="P128" s="80">
        <f t="shared" si="16"/>
        <v>0.50551470588236214</v>
      </c>
      <c r="Q128" s="80">
        <f t="shared" si="17"/>
        <v>0.74061882817643721</v>
      </c>
      <c r="R128" s="80">
        <f t="shared" si="18"/>
        <v>1.0246613407433074</v>
      </c>
      <c r="S128" s="80">
        <f t="shared" si="19"/>
        <v>0.74812967581048895</v>
      </c>
      <c r="T128" s="82">
        <f t="shared" si="24"/>
        <v>-0.14653109072647008</v>
      </c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88" t="e">
        <v>#N/A</v>
      </c>
      <c r="AK128" s="88" t="e">
        <v>#N/A</v>
      </c>
      <c r="AL128" s="87">
        <f t="shared" si="20"/>
        <v>42371</v>
      </c>
      <c r="AM128" s="82">
        <f t="shared" si="21"/>
        <v>-0.5</v>
      </c>
      <c r="AN128" s="86">
        <f t="shared" si="22"/>
        <v>-0.14653109072647008</v>
      </c>
      <c r="AO128" s="82">
        <f t="shared" si="23"/>
        <v>-5.3</v>
      </c>
      <c r="AP128" s="86">
        <f t="shared" si="13"/>
        <v>-5.0015476395737153</v>
      </c>
      <c r="AQ128" s="85">
        <f t="shared" si="25"/>
        <v>-0.29845236042628454</v>
      </c>
      <c r="AR128" s="82">
        <f t="shared" si="12"/>
        <v>-0.35346890927352992</v>
      </c>
    </row>
    <row r="129" spans="1:44" x14ac:dyDescent="0.3">
      <c r="A129" s="81">
        <v>42378</v>
      </c>
      <c r="B129" s="83">
        <v>-0.5</v>
      </c>
      <c r="C129" s="83">
        <v>-5.3</v>
      </c>
      <c r="D129" s="83">
        <v>5448</v>
      </c>
      <c r="E129" s="83">
        <v>2208</v>
      </c>
      <c r="F129" s="83">
        <v>36409</v>
      </c>
      <c r="G129" s="83">
        <v>11517</v>
      </c>
      <c r="H129" s="83">
        <v>3640.8</v>
      </c>
      <c r="I129" s="83">
        <v>370</v>
      </c>
      <c r="J129" s="83"/>
      <c r="K129" s="118"/>
      <c r="L129" s="118"/>
      <c r="M129" s="118"/>
      <c r="N129" s="80">
        <f t="shared" si="14"/>
        <v>-0.27457440966502134</v>
      </c>
      <c r="O129" s="80">
        <f t="shared" si="15"/>
        <v>0</v>
      </c>
      <c r="P129" s="80">
        <f t="shared" si="16"/>
        <v>0.96021947873798297</v>
      </c>
      <c r="Q129" s="80">
        <f t="shared" si="17"/>
        <v>-0.86314872297555212</v>
      </c>
      <c r="R129" s="80">
        <f t="shared" si="18"/>
        <v>-1.0056730273336711</v>
      </c>
      <c r="S129" s="80">
        <f t="shared" si="19"/>
        <v>0.13201320132014871</v>
      </c>
      <c r="T129" s="82">
        <f t="shared" si="24"/>
        <v>-0.18157364968446393</v>
      </c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88" t="e">
        <v>#N/A</v>
      </c>
      <c r="AK129" s="88" t="e">
        <v>#N/A</v>
      </c>
      <c r="AL129" s="87">
        <f t="shared" si="20"/>
        <v>42378</v>
      </c>
      <c r="AM129" s="82">
        <f t="shared" si="21"/>
        <v>-0.5</v>
      </c>
      <c r="AN129" s="86">
        <f t="shared" si="22"/>
        <v>-0.18157364968446393</v>
      </c>
      <c r="AO129" s="82">
        <f t="shared" si="23"/>
        <v>-5.3</v>
      </c>
      <c r="AP129" s="86">
        <f t="shared" si="13"/>
        <v>-5.0348863798711108</v>
      </c>
      <c r="AQ129" s="85">
        <f t="shared" si="25"/>
        <v>-0.26511362012888906</v>
      </c>
      <c r="AR129" s="82">
        <f t="shared" si="12"/>
        <v>-0.31842635031553607</v>
      </c>
    </row>
    <row r="130" spans="1:44" x14ac:dyDescent="0.3">
      <c r="A130" s="81">
        <v>42385</v>
      </c>
      <c r="B130" s="83">
        <v>-0.5</v>
      </c>
      <c r="C130" s="83">
        <v>-5.3</v>
      </c>
      <c r="D130" s="83">
        <v>5342</v>
      </c>
      <c r="E130" s="83">
        <v>2194</v>
      </c>
      <c r="F130" s="83">
        <v>35111</v>
      </c>
      <c r="G130" s="83">
        <v>11399</v>
      </c>
      <c r="H130" s="83">
        <v>3571.8</v>
      </c>
      <c r="I130" s="83">
        <v>370</v>
      </c>
      <c r="J130" s="83"/>
      <c r="K130" s="118"/>
      <c r="L130" s="118"/>
      <c r="M130" s="118"/>
      <c r="N130" s="80">
        <f t="shared" si="14"/>
        <v>-1.9456681350954455</v>
      </c>
      <c r="O130" s="80">
        <f t="shared" si="15"/>
        <v>0</v>
      </c>
      <c r="P130" s="80">
        <f t="shared" si="16"/>
        <v>-0.63405797101448513</v>
      </c>
      <c r="Q130" s="80">
        <f t="shared" si="17"/>
        <v>-3.5650525968853941</v>
      </c>
      <c r="R130" s="80">
        <f t="shared" si="18"/>
        <v>-1.0245723712772445</v>
      </c>
      <c r="S130" s="80">
        <f t="shared" si="19"/>
        <v>-1.8951878707976277</v>
      </c>
      <c r="T130" s="82">
        <f t="shared" si="24"/>
        <v>-0.437051240909622</v>
      </c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88" t="e">
        <v>#N/A</v>
      </c>
      <c r="AK130" s="88" t="e">
        <v>#N/A</v>
      </c>
      <c r="AL130" s="87">
        <f t="shared" si="20"/>
        <v>42385</v>
      </c>
      <c r="AM130" s="82">
        <f t="shared" si="21"/>
        <v>-0.5</v>
      </c>
      <c r="AN130" s="86">
        <f t="shared" si="22"/>
        <v>-0.437051240909622</v>
      </c>
      <c r="AO130" s="82">
        <f t="shared" si="23"/>
        <v>-5.3</v>
      </c>
      <c r="AP130" s="86">
        <f t="shared" si="13"/>
        <v>-5.2779422901390944</v>
      </c>
      <c r="AQ130" s="85">
        <f t="shared" si="25"/>
        <v>-2.2057709860905383E-2</v>
      </c>
      <c r="AR130" s="82">
        <f t="shared" si="12"/>
        <v>-6.2948759090378004E-2</v>
      </c>
    </row>
    <row r="131" spans="1:44" x14ac:dyDescent="0.3">
      <c r="A131" s="81">
        <v>42392</v>
      </c>
      <c r="B131" s="83">
        <v>-0.5</v>
      </c>
      <c r="C131" s="83">
        <v>-5.3</v>
      </c>
      <c r="D131" s="83">
        <v>5309</v>
      </c>
      <c r="E131" s="83">
        <v>2197</v>
      </c>
      <c r="F131" s="83">
        <v>35301</v>
      </c>
      <c r="G131" s="83">
        <v>11367</v>
      </c>
      <c r="H131" s="83">
        <v>3527.6</v>
      </c>
      <c r="I131" s="83">
        <v>370</v>
      </c>
      <c r="J131" s="83"/>
      <c r="K131" s="118"/>
      <c r="L131" s="118"/>
      <c r="M131" s="118"/>
      <c r="N131" s="80">
        <f t="shared" si="14"/>
        <v>-0.61774616248595748</v>
      </c>
      <c r="O131" s="80">
        <f t="shared" si="15"/>
        <v>0</v>
      </c>
      <c r="P131" s="80">
        <f t="shared" si="16"/>
        <v>0.13673655423882281</v>
      </c>
      <c r="Q131" s="80">
        <f t="shared" si="17"/>
        <v>0.54114095297769893</v>
      </c>
      <c r="R131" s="80">
        <f t="shared" si="18"/>
        <v>-0.28072637950697299</v>
      </c>
      <c r="S131" s="80">
        <f t="shared" si="19"/>
        <v>-1.2374713029844884</v>
      </c>
      <c r="T131" s="82">
        <f t="shared" si="24"/>
        <v>-0.2494804710977836</v>
      </c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88">
        <f>B131</f>
        <v>-0.5</v>
      </c>
      <c r="AK131" s="88">
        <f>C131</f>
        <v>-5.3</v>
      </c>
      <c r="AL131" s="87">
        <f t="shared" si="20"/>
        <v>42392</v>
      </c>
      <c r="AM131" s="82">
        <f t="shared" si="21"/>
        <v>-0.5</v>
      </c>
      <c r="AN131" s="86">
        <f t="shared" si="22"/>
        <v>-0.2494804710977836</v>
      </c>
      <c r="AO131" s="82">
        <f t="shared" si="23"/>
        <v>-5.3</v>
      </c>
      <c r="AP131" s="86">
        <f t="shared" si="13"/>
        <v>-5.0994914758126697</v>
      </c>
      <c r="AQ131" s="85">
        <f t="shared" si="25"/>
        <v>-0.20050852418733012</v>
      </c>
      <c r="AR131" s="82">
        <f t="shared" si="12"/>
        <v>-0.2505195289022164</v>
      </c>
    </row>
    <row r="132" spans="1:44" x14ac:dyDescent="0.3">
      <c r="A132" s="120">
        <v>42399</v>
      </c>
      <c r="B132" s="119">
        <v>-0.5</v>
      </c>
      <c r="C132" s="119">
        <v>-5.3</v>
      </c>
      <c r="D132" s="119">
        <v>5290</v>
      </c>
      <c r="E132" s="119">
        <v>2194</v>
      </c>
      <c r="F132" s="119">
        <v>35735</v>
      </c>
      <c r="G132" s="119">
        <v>11355</v>
      </c>
      <c r="H132" s="119">
        <v>3556.6</v>
      </c>
      <c r="I132" s="119">
        <v>375</v>
      </c>
      <c r="J132" s="119"/>
      <c r="K132" s="118"/>
      <c r="L132" s="118"/>
      <c r="M132" s="118"/>
      <c r="N132" s="80">
        <f t="shared" si="14"/>
        <v>-0.35788284045959529</v>
      </c>
      <c r="O132" s="80">
        <f t="shared" si="15"/>
        <v>1.3513513513513544</v>
      </c>
      <c r="P132" s="80">
        <f t="shared" si="16"/>
        <v>-0.13654984069185616</v>
      </c>
      <c r="Q132" s="80">
        <f t="shared" si="17"/>
        <v>1.2294269284156343</v>
      </c>
      <c r="R132" s="80">
        <f t="shared" si="18"/>
        <v>-0.10556875164951407</v>
      </c>
      <c r="S132" s="80">
        <f t="shared" si="19"/>
        <v>0.82208867218504622</v>
      </c>
      <c r="T132" s="82">
        <f t="shared" si="24"/>
        <v>-0.15713245328994946</v>
      </c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88" t="e">
        <v>#N/A</v>
      </c>
      <c r="AK132" s="88" t="e">
        <v>#N/A</v>
      </c>
      <c r="AL132" s="87">
        <f t="shared" si="20"/>
        <v>42399</v>
      </c>
      <c r="AM132" s="82">
        <f t="shared" si="21"/>
        <v>-0.5</v>
      </c>
      <c r="AN132" s="86">
        <f t="shared" si="22"/>
        <v>-0.15713245328994946</v>
      </c>
      <c r="AO132" s="82">
        <f t="shared" si="23"/>
        <v>-5.3</v>
      </c>
      <c r="AP132" s="86">
        <f t="shared" si="13"/>
        <v>-4.4059691507309111</v>
      </c>
      <c r="AQ132" s="85">
        <f t="shared" si="25"/>
        <v>-0.89403084926908871</v>
      </c>
      <c r="AR132" s="82">
        <f t="shared" si="12"/>
        <v>-0.34286754671005054</v>
      </c>
    </row>
    <row r="133" spans="1:44" x14ac:dyDescent="0.3">
      <c r="A133" s="120">
        <v>42406</v>
      </c>
      <c r="B133" s="119">
        <v>-0.3</v>
      </c>
      <c r="C133" s="119">
        <v>-4.9000000000000004</v>
      </c>
      <c r="D133" s="119">
        <v>5276</v>
      </c>
      <c r="E133" s="119">
        <v>2193</v>
      </c>
      <c r="F133" s="119">
        <v>35876</v>
      </c>
      <c r="G133" s="119">
        <v>11255</v>
      </c>
      <c r="H133" s="119">
        <v>3573.8333333333335</v>
      </c>
      <c r="I133" s="119">
        <v>380</v>
      </c>
      <c r="J133" s="119"/>
      <c r="K133" s="118"/>
      <c r="L133" s="118"/>
      <c r="M133" s="118"/>
      <c r="N133" s="80">
        <f t="shared" si="14"/>
        <v>-0.26465028355387687</v>
      </c>
      <c r="O133" s="80">
        <f t="shared" si="15"/>
        <v>1.3333333333333428</v>
      </c>
      <c r="P133" s="80">
        <f t="shared" si="16"/>
        <v>-4.5578851412940935E-2</v>
      </c>
      <c r="Q133" s="80">
        <f t="shared" si="17"/>
        <v>0.394571148733732</v>
      </c>
      <c r="R133" s="80">
        <f t="shared" si="18"/>
        <v>-0.88066930867459803</v>
      </c>
      <c r="S133" s="80">
        <f t="shared" si="19"/>
        <v>0.48454516485783472</v>
      </c>
      <c r="T133" s="82">
        <f t="shared" si="24"/>
        <v>-0.12536537985714363</v>
      </c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88" t="e">
        <v>#N/A</v>
      </c>
      <c r="AK133" s="88" t="e">
        <v>#N/A</v>
      </c>
      <c r="AL133" s="87">
        <f t="shared" si="20"/>
        <v>42406</v>
      </c>
      <c r="AM133" s="82">
        <f t="shared" si="21"/>
        <v>-0.3</v>
      </c>
      <c r="AN133" s="86">
        <f t="shared" si="22"/>
        <v>-0.12536537985714363</v>
      </c>
      <c r="AO133" s="82">
        <f t="shared" si="23"/>
        <v>-4.9000000000000004</v>
      </c>
      <c r="AP133" s="86">
        <f t="shared" si="13"/>
        <v>-4.7226245093903287</v>
      </c>
      <c r="AQ133" s="85">
        <f t="shared" si="25"/>
        <v>-0.17737549060967162</v>
      </c>
      <c r="AR133" s="82">
        <f t="shared" si="12"/>
        <v>-0.17463462014285636</v>
      </c>
    </row>
    <row r="134" spans="1:44" x14ac:dyDescent="0.3">
      <c r="A134" s="81">
        <v>42413</v>
      </c>
      <c r="B134" s="83">
        <v>-0.3</v>
      </c>
      <c r="C134" s="83">
        <v>-4.9000000000000004</v>
      </c>
      <c r="D134" s="83">
        <v>5262</v>
      </c>
      <c r="E134" s="83">
        <v>2191</v>
      </c>
      <c r="F134" s="83">
        <v>35939</v>
      </c>
      <c r="G134" s="83">
        <v>11258</v>
      </c>
      <c r="H134" s="83">
        <v>3573.8333333333335</v>
      </c>
      <c r="I134" s="83">
        <v>380</v>
      </c>
      <c r="J134" s="83"/>
      <c r="K134" s="118"/>
      <c r="L134" s="118"/>
      <c r="M134" s="118"/>
      <c r="N134" s="80">
        <f t="shared" si="14"/>
        <v>-0.26535253980287621</v>
      </c>
      <c r="O134" s="80">
        <f t="shared" si="15"/>
        <v>0</v>
      </c>
      <c r="P134" s="80">
        <f t="shared" si="16"/>
        <v>-9.1199270405837751E-2</v>
      </c>
      <c r="Q134" s="80">
        <f t="shared" si="17"/>
        <v>0.17560486118853191</v>
      </c>
      <c r="R134" s="80">
        <f t="shared" si="18"/>
        <v>2.6654820079968999E-2</v>
      </c>
      <c r="S134" s="80">
        <f t="shared" si="19"/>
        <v>0</v>
      </c>
      <c r="T134" s="82">
        <f t="shared" si="24"/>
        <v>-0.22150479798348943</v>
      </c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88" t="e">
        <v>#N/A</v>
      </c>
      <c r="AK134" s="88" t="e">
        <v>#N/A</v>
      </c>
      <c r="AL134" s="87">
        <f t="shared" si="20"/>
        <v>42413</v>
      </c>
      <c r="AM134" s="82">
        <f t="shared" si="21"/>
        <v>-0.3</v>
      </c>
      <c r="AN134" s="86">
        <f t="shared" si="22"/>
        <v>-0.22150479798348943</v>
      </c>
      <c r="AO134" s="82">
        <f t="shared" si="23"/>
        <v>-4.9000000000000004</v>
      </c>
      <c r="AP134" s="86">
        <f t="shared" si="13"/>
        <v>-4.8143386015130147</v>
      </c>
      <c r="AQ134" s="85">
        <f t="shared" si="25"/>
        <v>-8.5661398486985618E-2</v>
      </c>
      <c r="AR134" s="82">
        <f t="shared" si="12"/>
        <v>-7.8495202016510557E-2</v>
      </c>
    </row>
    <row r="135" spans="1:44" x14ac:dyDescent="0.3">
      <c r="A135" s="81">
        <v>42420</v>
      </c>
      <c r="B135" s="83">
        <v>-0.3</v>
      </c>
      <c r="C135" s="83">
        <v>-4.9000000000000004</v>
      </c>
      <c r="D135" s="83">
        <v>5238</v>
      </c>
      <c r="E135" s="83">
        <v>2200</v>
      </c>
      <c r="F135" s="20">
        <v>35703</v>
      </c>
      <c r="G135" s="20">
        <v>11317</v>
      </c>
      <c r="H135" s="20">
        <v>3592.3333333333335</v>
      </c>
      <c r="I135" s="83">
        <v>380</v>
      </c>
      <c r="J135" s="83"/>
      <c r="K135" s="118"/>
      <c r="L135" s="118"/>
      <c r="M135" s="118"/>
      <c r="N135" s="80">
        <f t="shared" si="14"/>
        <v>-0.45610034207525985</v>
      </c>
      <c r="O135" s="80">
        <f t="shared" si="15"/>
        <v>0</v>
      </c>
      <c r="P135" s="80">
        <f t="shared" si="16"/>
        <v>0.41077133728890658</v>
      </c>
      <c r="Q135" s="80">
        <f t="shared" si="17"/>
        <v>-0.65666824341245444</v>
      </c>
      <c r="R135" s="80">
        <f t="shared" si="18"/>
        <v>0.52407177118493564</v>
      </c>
      <c r="S135" s="80">
        <f t="shared" si="19"/>
        <v>0.51765144802500629</v>
      </c>
      <c r="T135" s="82">
        <f t="shared" si="24"/>
        <v>-0.19423678623261537</v>
      </c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88">
        <f>B135</f>
        <v>-0.3</v>
      </c>
      <c r="AK135" s="88">
        <f>C135</f>
        <v>-4.9000000000000004</v>
      </c>
      <c r="AL135" s="87">
        <f t="shared" si="20"/>
        <v>42420</v>
      </c>
      <c r="AM135" s="82">
        <f t="shared" si="21"/>
        <v>-0.3</v>
      </c>
      <c r="AN135" s="86">
        <f t="shared" si="22"/>
        <v>-0.19423678623261537</v>
      </c>
      <c r="AO135" s="82">
        <f t="shared" si="23"/>
        <v>-4.9000000000000004</v>
      </c>
      <c r="AP135" s="86">
        <f t="shared" si="13"/>
        <v>-4.7883257444512424</v>
      </c>
      <c r="AQ135" s="85">
        <f t="shared" si="25"/>
        <v>-0.11167425554875798</v>
      </c>
      <c r="AR135" s="82">
        <f t="shared" si="12"/>
        <v>-0.10576321376738462</v>
      </c>
    </row>
    <row r="136" spans="1:44" x14ac:dyDescent="0.3">
      <c r="A136" s="81">
        <v>42427</v>
      </c>
      <c r="B136" s="83">
        <v>-0.3</v>
      </c>
      <c r="C136" s="83">
        <v>-4.9000000000000004</v>
      </c>
      <c r="D136" s="83">
        <v>5213</v>
      </c>
      <c r="E136" s="83">
        <v>2223</v>
      </c>
      <c r="F136" s="83">
        <v>36045</v>
      </c>
      <c r="G136" s="83">
        <v>11600</v>
      </c>
      <c r="H136" s="83">
        <v>3625.8</v>
      </c>
      <c r="I136" s="83">
        <v>380</v>
      </c>
      <c r="J136" s="83"/>
      <c r="K136" s="118"/>
      <c r="L136" s="118"/>
      <c r="M136" s="118"/>
      <c r="N136" s="80">
        <f t="shared" si="14"/>
        <v>-0.47728140511645734</v>
      </c>
      <c r="O136" s="80">
        <f t="shared" si="15"/>
        <v>0</v>
      </c>
      <c r="P136" s="80">
        <f t="shared" si="16"/>
        <v>1.0454545454545467</v>
      </c>
      <c r="Q136" s="80">
        <f t="shared" si="17"/>
        <v>0.95790269725233657</v>
      </c>
      <c r="R136" s="80">
        <f t="shared" si="18"/>
        <v>2.5006627198020652</v>
      </c>
      <c r="S136" s="80">
        <f t="shared" si="19"/>
        <v>0.93161362160157069</v>
      </c>
      <c r="T136" s="82">
        <f t="shared" si="24"/>
        <v>-0.11438813151257739</v>
      </c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88" t="e">
        <v>#N/A</v>
      </c>
      <c r="AK136" s="88" t="e">
        <v>#N/A</v>
      </c>
      <c r="AL136" s="87">
        <f t="shared" si="20"/>
        <v>42427</v>
      </c>
      <c r="AM136" s="82">
        <f t="shared" si="21"/>
        <v>-0.3</v>
      </c>
      <c r="AN136" s="86">
        <f t="shared" si="22"/>
        <v>-0.11438813151257739</v>
      </c>
      <c r="AO136" s="82">
        <f t="shared" si="23"/>
        <v>-4.9000000000000004</v>
      </c>
      <c r="AP136" s="86">
        <f t="shared" si="13"/>
        <v>-4.7121525470511614</v>
      </c>
      <c r="AQ136" s="85">
        <f t="shared" si="25"/>
        <v>-0.18784745294883898</v>
      </c>
      <c r="AR136" s="82">
        <f t="shared" si="12"/>
        <v>-0.18561186848742262</v>
      </c>
    </row>
    <row r="137" spans="1:44" x14ac:dyDescent="0.3">
      <c r="A137" s="81">
        <v>42434</v>
      </c>
      <c r="B137" s="83">
        <v>0.5</v>
      </c>
      <c r="C137" s="83">
        <v>-4.3</v>
      </c>
      <c r="D137" s="83">
        <v>5182</v>
      </c>
      <c r="E137" s="83">
        <v>2244</v>
      </c>
      <c r="F137" s="83">
        <v>36705</v>
      </c>
      <c r="G137" s="83">
        <v>11602</v>
      </c>
      <c r="H137" s="83">
        <v>3696.2</v>
      </c>
      <c r="I137" s="83">
        <v>385</v>
      </c>
      <c r="J137" s="83"/>
      <c r="K137" s="118"/>
      <c r="L137" s="118"/>
      <c r="M137" s="118"/>
      <c r="N137" s="80">
        <f t="shared" si="14"/>
        <v>-0.59466717820832571</v>
      </c>
      <c r="O137" s="80">
        <f t="shared" si="15"/>
        <v>1.3157894736842053</v>
      </c>
      <c r="P137" s="80">
        <f t="shared" si="16"/>
        <v>0.94466936572199245</v>
      </c>
      <c r="Q137" s="80">
        <f t="shared" si="17"/>
        <v>1.8310445276737255</v>
      </c>
      <c r="R137" s="80">
        <f t="shared" si="18"/>
        <v>1.7241379310334537E-2</v>
      </c>
      <c r="S137" s="80">
        <f t="shared" si="19"/>
        <v>1.9416404655524246</v>
      </c>
      <c r="T137" s="82">
        <f t="shared" si="24"/>
        <v>5.5775842196593824E-2</v>
      </c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88" t="e">
        <v>#N/A</v>
      </c>
      <c r="AK137" s="88" t="e">
        <v>#N/A</v>
      </c>
      <c r="AL137" s="87">
        <f t="shared" si="20"/>
        <v>42434</v>
      </c>
      <c r="AM137" s="82">
        <f t="shared" si="21"/>
        <v>0.5</v>
      </c>
      <c r="AN137" s="86">
        <f t="shared" si="22"/>
        <v>5.5775842196593824E-2</v>
      </c>
      <c r="AO137" s="82">
        <f t="shared" si="23"/>
        <v>-4.3</v>
      </c>
      <c r="AP137" s="86">
        <f t="shared" si="13"/>
        <v>-4.7785882003989144</v>
      </c>
      <c r="AQ137" s="85">
        <f t="shared" si="25"/>
        <v>0.47858820039891459</v>
      </c>
      <c r="AR137" s="82">
        <f t="shared" si="12"/>
        <v>0.44422415780340618</v>
      </c>
    </row>
    <row r="138" spans="1:44" x14ac:dyDescent="0.3">
      <c r="A138" s="81">
        <v>42441</v>
      </c>
      <c r="B138" s="83">
        <v>0.5</v>
      </c>
      <c r="C138" s="83">
        <v>-4.3</v>
      </c>
      <c r="D138" s="83">
        <v>5191</v>
      </c>
      <c r="E138" s="83">
        <v>2444</v>
      </c>
      <c r="F138" s="83">
        <v>37079</v>
      </c>
      <c r="G138" s="83">
        <v>11663</v>
      </c>
      <c r="H138" s="83">
        <v>3826.8</v>
      </c>
      <c r="I138" s="83">
        <v>390</v>
      </c>
      <c r="J138" s="83"/>
      <c r="K138" s="118"/>
      <c r="L138" s="118"/>
      <c r="M138" s="118"/>
      <c r="N138" s="80">
        <f t="shared" si="14"/>
        <v>0.17367811655731202</v>
      </c>
      <c r="O138" s="80">
        <f t="shared" si="15"/>
        <v>1.2987012987012889</v>
      </c>
      <c r="P138" s="80">
        <f t="shared" si="16"/>
        <v>8.9126559714794951</v>
      </c>
      <c r="Q138" s="80">
        <f t="shared" si="17"/>
        <v>1.0189347500340489</v>
      </c>
      <c r="R138" s="80">
        <f t="shared" si="18"/>
        <v>0.52577141872089328</v>
      </c>
      <c r="S138" s="80">
        <f t="shared" si="19"/>
        <v>3.5333585844921913</v>
      </c>
      <c r="T138" s="82">
        <f t="shared" si="24"/>
        <v>0.52492730776718399</v>
      </c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88" t="e">
        <v>#N/A</v>
      </c>
      <c r="AK138" s="88" t="e">
        <v>#N/A</v>
      </c>
      <c r="AL138" s="87">
        <f t="shared" si="20"/>
        <v>42441</v>
      </c>
      <c r="AM138" s="82">
        <f t="shared" si="21"/>
        <v>0.5</v>
      </c>
      <c r="AN138" s="86">
        <f t="shared" si="22"/>
        <v>0.52492730776718399</v>
      </c>
      <c r="AO138" s="82">
        <f t="shared" si="23"/>
        <v>-4.3</v>
      </c>
      <c r="AP138" s="86">
        <f t="shared" si="13"/>
        <v>-4.3321045814028594</v>
      </c>
      <c r="AQ138" s="85">
        <f t="shared" si="25"/>
        <v>3.2104581402859544E-2</v>
      </c>
      <c r="AR138" s="82">
        <f t="shared" si="12"/>
        <v>-2.4927307767183993E-2</v>
      </c>
    </row>
    <row r="139" spans="1:44" x14ac:dyDescent="0.3">
      <c r="A139" s="81">
        <v>42448</v>
      </c>
      <c r="B139" s="83">
        <v>0.5</v>
      </c>
      <c r="C139" s="83">
        <v>-4.3</v>
      </c>
      <c r="D139" s="83">
        <v>5183</v>
      </c>
      <c r="E139" s="83">
        <v>2414</v>
      </c>
      <c r="F139" s="83">
        <v>37662</v>
      </c>
      <c r="G139" s="83">
        <v>11752</v>
      </c>
      <c r="H139" s="83">
        <v>3839.2</v>
      </c>
      <c r="I139" s="83">
        <v>390</v>
      </c>
      <c r="J139" s="83"/>
      <c r="K139" s="118"/>
      <c r="L139" s="118"/>
      <c r="M139" s="118"/>
      <c r="N139" s="80">
        <f t="shared" si="14"/>
        <v>-0.15411288769023201</v>
      </c>
      <c r="O139" s="80">
        <f t="shared" si="15"/>
        <v>0</v>
      </c>
      <c r="P139" s="80">
        <f t="shared" si="16"/>
        <v>-1.227495908346981</v>
      </c>
      <c r="Q139" s="80">
        <f t="shared" si="17"/>
        <v>1.5723185630680518</v>
      </c>
      <c r="R139" s="80">
        <f t="shared" si="18"/>
        <v>0.76309697333446991</v>
      </c>
      <c r="S139" s="80">
        <f t="shared" si="19"/>
        <v>0.32403052158460355</v>
      </c>
      <c r="T139" s="82">
        <f t="shared" si="24"/>
        <v>-0.10356501758423421</v>
      </c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88">
        <f>B139</f>
        <v>0.5</v>
      </c>
      <c r="AK139" s="88">
        <f>C139</f>
        <v>-4.3</v>
      </c>
      <c r="AL139" s="87">
        <f t="shared" si="20"/>
        <v>42448</v>
      </c>
      <c r="AM139" s="82">
        <f t="shared" si="21"/>
        <v>0.5</v>
      </c>
      <c r="AN139" s="86">
        <f t="shared" si="22"/>
        <v>-0.10356501758423421</v>
      </c>
      <c r="AO139" s="82">
        <f t="shared" si="23"/>
        <v>-4.3</v>
      </c>
      <c r="AP139" s="86">
        <f t="shared" si="13"/>
        <v>-4.9302302370328022</v>
      </c>
      <c r="AQ139" s="85">
        <f t="shared" si="25"/>
        <v>0.63023023703280234</v>
      </c>
      <c r="AR139" s="82">
        <f t="shared" si="12"/>
        <v>0.6035650175842342</v>
      </c>
    </row>
    <row r="140" spans="1:44" x14ac:dyDescent="0.3">
      <c r="A140" s="81">
        <v>42455</v>
      </c>
      <c r="B140" s="83">
        <v>0.5</v>
      </c>
      <c r="C140" s="83">
        <v>-4.3</v>
      </c>
      <c r="D140" s="83">
        <v>5172</v>
      </c>
      <c r="E140" s="83">
        <v>2446</v>
      </c>
      <c r="F140" s="83">
        <v>37758</v>
      </c>
      <c r="G140" s="83">
        <v>11851</v>
      </c>
      <c r="H140" s="83">
        <v>3895.4</v>
      </c>
      <c r="I140" s="83">
        <v>390</v>
      </c>
      <c r="J140" s="83"/>
      <c r="K140" s="118"/>
      <c r="L140" s="118"/>
      <c r="M140" s="118"/>
      <c r="N140" s="80">
        <f t="shared" si="14"/>
        <v>-0.21223229789697484</v>
      </c>
      <c r="O140" s="80">
        <f t="shared" si="15"/>
        <v>0</v>
      </c>
      <c r="P140" s="80">
        <f t="shared" si="16"/>
        <v>1.3256006628003405</v>
      </c>
      <c r="Q140" s="80">
        <f t="shared" si="17"/>
        <v>0.25489883702405791</v>
      </c>
      <c r="R140" s="80">
        <f t="shared" si="18"/>
        <v>0.84240980258678633</v>
      </c>
      <c r="S140" s="80">
        <f t="shared" si="19"/>
        <v>1.4638466347155656</v>
      </c>
      <c r="T140" s="82">
        <f t="shared" si="24"/>
        <v>2.951544037942724E-2</v>
      </c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88" t="e">
        <v>#N/A</v>
      </c>
      <c r="AK140" s="88" t="e">
        <v>#N/A</v>
      </c>
      <c r="AL140" s="87">
        <f t="shared" si="20"/>
        <v>42455</v>
      </c>
      <c r="AM140" s="82">
        <f t="shared" si="21"/>
        <v>0.5</v>
      </c>
      <c r="AN140" s="86">
        <f t="shared" si="22"/>
        <v>2.951544037942724E-2</v>
      </c>
      <c r="AO140" s="82">
        <f t="shared" si="23"/>
        <v>-4.3</v>
      </c>
      <c r="AP140" s="86">
        <f t="shared" si="13"/>
        <v>-4.8035797864858694</v>
      </c>
      <c r="AQ140" s="85">
        <f t="shared" si="25"/>
        <v>0.50357978648586954</v>
      </c>
      <c r="AR140" s="82">
        <f t="shared" si="12"/>
        <v>0.47048455962057278</v>
      </c>
    </row>
    <row r="141" spans="1:44" x14ac:dyDescent="0.3">
      <c r="A141" s="81">
        <v>42462</v>
      </c>
      <c r="B141" s="83">
        <v>0.7</v>
      </c>
      <c r="C141" s="83">
        <v>-3.4</v>
      </c>
      <c r="D141" s="83">
        <v>5154</v>
      </c>
      <c r="E141" s="83">
        <v>2477</v>
      </c>
      <c r="F141" s="83">
        <v>37051</v>
      </c>
      <c r="G141" s="83">
        <v>11941</v>
      </c>
      <c r="H141" s="83">
        <v>3927.4</v>
      </c>
      <c r="I141" s="83">
        <v>390</v>
      </c>
      <c r="N141" s="80">
        <f t="shared" si="14"/>
        <v>-0.34802784222738126</v>
      </c>
      <c r="O141" s="80">
        <f t="shared" si="15"/>
        <v>0</v>
      </c>
      <c r="P141" s="80">
        <f t="shared" si="16"/>
        <v>1.267375306623066</v>
      </c>
      <c r="Q141" s="80">
        <f t="shared" si="17"/>
        <v>-1.8724508713385291</v>
      </c>
      <c r="R141" s="80">
        <f t="shared" si="18"/>
        <v>0.75942958400135296</v>
      </c>
      <c r="S141" s="80">
        <f t="shared" si="19"/>
        <v>0.82148174770242122</v>
      </c>
      <c r="T141" s="82">
        <f t="shared" si="24"/>
        <v>0.40911571664098983</v>
      </c>
      <c r="AJ141" s="88" t="e">
        <v>#N/A</v>
      </c>
      <c r="AK141" s="88" t="e">
        <v>#N/A</v>
      </c>
      <c r="AL141" s="87">
        <f t="shared" si="20"/>
        <v>42462</v>
      </c>
      <c r="AM141" s="82">
        <f t="shared" si="21"/>
        <v>0.7</v>
      </c>
      <c r="AN141" s="86">
        <f t="shared" si="22"/>
        <v>0.40911571664098983</v>
      </c>
      <c r="AO141" s="82">
        <f t="shared" si="23"/>
        <v>-3.4</v>
      </c>
      <c r="AP141" s="86">
        <f t="shared" si="13"/>
        <v>-3.6577938387429896</v>
      </c>
      <c r="AQ141" s="85">
        <f t="shared" si="25"/>
        <v>0.25779383874298967</v>
      </c>
      <c r="AR141" s="82">
        <f t="shared" si="12"/>
        <v>0.29088428335901012</v>
      </c>
    </row>
    <row r="142" spans="1:44" x14ac:dyDescent="0.3">
      <c r="A142" s="81">
        <v>42469</v>
      </c>
      <c r="B142" s="83">
        <v>0.7</v>
      </c>
      <c r="C142" s="83">
        <v>-3.4</v>
      </c>
      <c r="D142" s="83">
        <v>5136</v>
      </c>
      <c r="E142" s="83">
        <v>2516</v>
      </c>
      <c r="F142" s="83">
        <v>36866</v>
      </c>
      <c r="G142" s="83">
        <v>12000</v>
      </c>
      <c r="H142" s="83">
        <v>3922</v>
      </c>
      <c r="I142" s="83">
        <v>390</v>
      </c>
      <c r="N142" s="80">
        <f t="shared" si="14"/>
        <v>-0.34924330616996713</v>
      </c>
      <c r="O142" s="80">
        <f t="shared" si="15"/>
        <v>0</v>
      </c>
      <c r="P142" s="80">
        <f t="shared" si="16"/>
        <v>1.5744852644327807</v>
      </c>
      <c r="Q142" s="80">
        <f t="shared" si="17"/>
        <v>-0.4993117594666785</v>
      </c>
      <c r="R142" s="80">
        <f t="shared" si="18"/>
        <v>0.49409597186165399</v>
      </c>
      <c r="S142" s="80">
        <f t="shared" si="19"/>
        <v>-0.13749554412588338</v>
      </c>
      <c r="T142" s="82">
        <f t="shared" si="24"/>
        <v>0.37709465623700394</v>
      </c>
      <c r="AJ142" s="88" t="e">
        <v>#N/A</v>
      </c>
      <c r="AK142" s="88" t="e">
        <v>#N/A</v>
      </c>
      <c r="AL142" s="87">
        <f t="shared" si="20"/>
        <v>42469</v>
      </c>
      <c r="AM142" s="82">
        <f t="shared" si="21"/>
        <v>0.7</v>
      </c>
      <c r="AN142" s="86">
        <f t="shared" si="22"/>
        <v>0.37709465623700394</v>
      </c>
      <c r="AO142" s="82">
        <f t="shared" si="23"/>
        <v>-3.4</v>
      </c>
      <c r="AP142" s="86">
        <f t="shared" si="13"/>
        <v>-3.6885179376549644</v>
      </c>
      <c r="AQ142" s="85">
        <f t="shared" si="25"/>
        <v>0.28851793765496447</v>
      </c>
      <c r="AR142" s="82">
        <f t="shared" ref="AR142:AR205" si="26">AM142-AN142</f>
        <v>0.32290534376299601</v>
      </c>
    </row>
    <row r="143" spans="1:44" x14ac:dyDescent="0.3">
      <c r="A143" s="81">
        <v>42476</v>
      </c>
      <c r="B143" s="83">
        <v>0.7</v>
      </c>
      <c r="C143" s="83">
        <v>-3.4</v>
      </c>
      <c r="D143" s="83">
        <v>5141</v>
      </c>
      <c r="E143" s="83">
        <v>2661</v>
      </c>
      <c r="F143" s="83">
        <v>37112</v>
      </c>
      <c r="G143" s="83">
        <v>12145</v>
      </c>
      <c r="H143" s="83">
        <v>3910.4</v>
      </c>
      <c r="I143" s="83">
        <v>390</v>
      </c>
      <c r="N143" s="80">
        <f t="shared" si="14"/>
        <v>9.7352024922116698E-2</v>
      </c>
      <c r="O143" s="80">
        <f t="shared" si="15"/>
        <v>0</v>
      </c>
      <c r="P143" s="80">
        <f t="shared" si="16"/>
        <v>5.7631160572337023</v>
      </c>
      <c r="Q143" s="80">
        <f t="shared" si="17"/>
        <v>0.66728150599469416</v>
      </c>
      <c r="R143" s="80">
        <f t="shared" si="18"/>
        <v>1.2083333333333286</v>
      </c>
      <c r="S143" s="80">
        <f t="shared" si="19"/>
        <v>-0.29576746557879119</v>
      </c>
      <c r="T143" s="82">
        <f t="shared" si="24"/>
        <v>0.62778195242848411</v>
      </c>
      <c r="AJ143" s="88">
        <f>B143</f>
        <v>0.7</v>
      </c>
      <c r="AK143" s="88">
        <f>C143</f>
        <v>-3.4</v>
      </c>
      <c r="AL143" s="87">
        <f t="shared" si="20"/>
        <v>42476</v>
      </c>
      <c r="AM143" s="82">
        <f t="shared" si="21"/>
        <v>0.7</v>
      </c>
      <c r="AN143" s="86">
        <f t="shared" si="22"/>
        <v>0.62778195242848411</v>
      </c>
      <c r="AO143" s="82">
        <f t="shared" si="23"/>
        <v>-3.4</v>
      </c>
      <c r="AP143" s="86">
        <f t="shared" ref="AP143:AP206" si="27">(1+AO139/100)*(1+AN143/100)/(1+AM91/100)*100-100</f>
        <v>-3.4479843267441481</v>
      </c>
      <c r="AQ143" s="85">
        <f t="shared" si="25"/>
        <v>4.7984326744148209E-2</v>
      </c>
      <c r="AR143" s="82">
        <f t="shared" si="26"/>
        <v>7.2218047571515842E-2</v>
      </c>
    </row>
    <row r="144" spans="1:44" x14ac:dyDescent="0.3">
      <c r="A144" s="81">
        <v>42483</v>
      </c>
      <c r="B144" s="83">
        <v>0.7</v>
      </c>
      <c r="C144" s="83">
        <v>-3.4</v>
      </c>
      <c r="D144" s="83">
        <v>5131</v>
      </c>
      <c r="E144" s="83">
        <v>2846</v>
      </c>
      <c r="F144" s="83">
        <v>37696</v>
      </c>
      <c r="G144" s="83">
        <v>12460</v>
      </c>
      <c r="H144" s="83">
        <v>3891</v>
      </c>
      <c r="I144" s="83">
        <v>390</v>
      </c>
      <c r="N144" s="80">
        <f t="shared" si="14"/>
        <v>-0.19451468585877763</v>
      </c>
      <c r="O144" s="80">
        <f t="shared" si="15"/>
        <v>0</v>
      </c>
      <c r="P144" s="80">
        <f t="shared" si="16"/>
        <v>6.9522735813603873</v>
      </c>
      <c r="Q144" s="80">
        <f t="shared" si="17"/>
        <v>1.5736150032334564</v>
      </c>
      <c r="R144" s="80">
        <f t="shared" si="18"/>
        <v>2.5936599423631179</v>
      </c>
      <c r="S144" s="80">
        <f t="shared" si="19"/>
        <v>-0.49611292962356401</v>
      </c>
      <c r="T144" s="82">
        <f t="shared" si="24"/>
        <v>0.64358526091290591</v>
      </c>
      <c r="AJ144" s="88" t="e">
        <v>#N/A</v>
      </c>
      <c r="AK144" s="88" t="e">
        <v>#N/A</v>
      </c>
      <c r="AL144" s="87">
        <f t="shared" si="20"/>
        <v>42483</v>
      </c>
      <c r="AM144" s="82">
        <f t="shared" si="21"/>
        <v>0.7</v>
      </c>
      <c r="AN144" s="86">
        <f t="shared" si="22"/>
        <v>0.64358526091290591</v>
      </c>
      <c r="AO144" s="82">
        <f t="shared" si="23"/>
        <v>-3.4</v>
      </c>
      <c r="AP144" s="86">
        <f t="shared" si="27"/>
        <v>-3.4328211058237201</v>
      </c>
      <c r="AQ144" s="85">
        <f t="shared" si="25"/>
        <v>3.282110582372022E-2</v>
      </c>
      <c r="AR144" s="82">
        <f t="shared" si="26"/>
        <v>5.6414739087094046E-2</v>
      </c>
    </row>
    <row r="145" spans="1:44" x14ac:dyDescent="0.3">
      <c r="A145" s="81">
        <v>42490</v>
      </c>
      <c r="B145" s="83">
        <v>0.7</v>
      </c>
      <c r="C145" s="83">
        <v>-3.4</v>
      </c>
      <c r="D145" s="83">
        <v>5250</v>
      </c>
      <c r="E145" s="83">
        <v>2871</v>
      </c>
      <c r="F145" s="83">
        <v>37752</v>
      </c>
      <c r="G145" s="83">
        <v>12775</v>
      </c>
      <c r="H145" s="83">
        <v>3900.8</v>
      </c>
      <c r="I145" s="83">
        <v>390</v>
      </c>
      <c r="N145" s="80">
        <f t="shared" si="14"/>
        <v>2.3192360163710788</v>
      </c>
      <c r="O145" s="80">
        <f t="shared" si="15"/>
        <v>0</v>
      </c>
      <c r="P145" s="80">
        <f t="shared" si="16"/>
        <v>0.87842586085733387</v>
      </c>
      <c r="Q145" s="80">
        <f t="shared" si="17"/>
        <v>0.14855687606112156</v>
      </c>
      <c r="R145" s="80">
        <f t="shared" si="18"/>
        <v>2.5280898876404336</v>
      </c>
      <c r="S145" s="80">
        <f t="shared" si="19"/>
        <v>0.25186327422257193</v>
      </c>
      <c r="T145" s="82">
        <f t="shared" si="24"/>
        <v>0.56928081827004451</v>
      </c>
      <c r="AJ145" s="88" t="e">
        <v>#N/A</v>
      </c>
      <c r="AK145" s="88" t="e">
        <v>#N/A</v>
      </c>
      <c r="AL145" s="87">
        <f t="shared" si="20"/>
        <v>42490</v>
      </c>
      <c r="AM145" s="82">
        <f t="shared" si="21"/>
        <v>0.7</v>
      </c>
      <c r="AN145" s="86">
        <f t="shared" si="22"/>
        <v>0.56928081827004451</v>
      </c>
      <c r="AO145" s="82">
        <f t="shared" si="23"/>
        <v>-3.4</v>
      </c>
      <c r="AP145" s="86">
        <f t="shared" si="27"/>
        <v>-2.7613931200766473</v>
      </c>
      <c r="AQ145" s="85">
        <f t="shared" si="25"/>
        <v>-0.63860687992335263</v>
      </c>
      <c r="AR145" s="82">
        <f t="shared" si="26"/>
        <v>0.13071918172995545</v>
      </c>
    </row>
    <row r="146" spans="1:44" x14ac:dyDescent="0.3">
      <c r="A146" s="81">
        <v>42497</v>
      </c>
      <c r="B146" s="83">
        <v>0.5</v>
      </c>
      <c r="C146" s="83">
        <v>-2.8</v>
      </c>
      <c r="D146" s="83">
        <v>5248</v>
      </c>
      <c r="E146" s="83">
        <v>2853</v>
      </c>
      <c r="F146" s="83">
        <v>37142</v>
      </c>
      <c r="G146" s="83">
        <v>12722</v>
      </c>
      <c r="H146" s="83">
        <v>3866</v>
      </c>
      <c r="I146" s="83">
        <v>390</v>
      </c>
      <c r="N146" s="80">
        <f t="shared" si="14"/>
        <v>-3.809523809523796E-2</v>
      </c>
      <c r="O146" s="80">
        <f t="shared" si="15"/>
        <v>0</v>
      </c>
      <c r="P146" s="80">
        <f t="shared" si="16"/>
        <v>-0.62695924764891231</v>
      </c>
      <c r="Q146" s="80">
        <f t="shared" si="17"/>
        <v>-1.615808433990253</v>
      </c>
      <c r="R146" s="80">
        <f t="shared" si="18"/>
        <v>-0.41487279843444469</v>
      </c>
      <c r="S146" s="80">
        <f t="shared" si="19"/>
        <v>-0.89212469237079972</v>
      </c>
      <c r="T146" s="82">
        <f t="shared" si="24"/>
        <v>0.29065130947781509</v>
      </c>
      <c r="AJ146" s="88" t="e">
        <v>#N/A</v>
      </c>
      <c r="AK146" s="88" t="e">
        <v>#N/A</v>
      </c>
      <c r="AL146" s="87">
        <f t="shared" si="20"/>
        <v>42497</v>
      </c>
      <c r="AM146" s="82">
        <f t="shared" si="21"/>
        <v>0.5</v>
      </c>
      <c r="AN146" s="86">
        <f t="shared" si="22"/>
        <v>0.29065130947781509</v>
      </c>
      <c r="AO146" s="82">
        <f t="shared" si="23"/>
        <v>-2.8</v>
      </c>
      <c r="AP146" s="86">
        <f t="shared" si="27"/>
        <v>-3.0307949200114876</v>
      </c>
      <c r="AQ146" s="85">
        <f t="shared" si="25"/>
        <v>0.23079492001148783</v>
      </c>
      <c r="AR146" s="82">
        <f t="shared" si="26"/>
        <v>0.20934869052218491</v>
      </c>
    </row>
    <row r="147" spans="1:44" x14ac:dyDescent="0.3">
      <c r="A147" s="81">
        <v>42504</v>
      </c>
      <c r="B147" s="83">
        <v>0.5</v>
      </c>
      <c r="C147" s="83">
        <v>-2.8</v>
      </c>
      <c r="D147" s="83">
        <v>5320</v>
      </c>
      <c r="E147" s="83">
        <v>2716</v>
      </c>
      <c r="F147" s="83">
        <v>36118</v>
      </c>
      <c r="G147" s="83">
        <v>12405</v>
      </c>
      <c r="H147" s="83">
        <v>3784.8</v>
      </c>
      <c r="I147" s="83">
        <v>390</v>
      </c>
      <c r="N147" s="80">
        <f t="shared" si="14"/>
        <v>1.3719512195121979</v>
      </c>
      <c r="O147" s="80">
        <f t="shared" si="15"/>
        <v>0</v>
      </c>
      <c r="P147" s="80">
        <f t="shared" si="16"/>
        <v>-4.8019628461268837</v>
      </c>
      <c r="Q147" s="80">
        <f t="shared" si="17"/>
        <v>-2.7569866996930585</v>
      </c>
      <c r="R147" s="80">
        <f t="shared" si="18"/>
        <v>-2.4917465807263</v>
      </c>
      <c r="S147" s="80">
        <f t="shared" si="19"/>
        <v>-2.1003621314019512</v>
      </c>
      <c r="T147" s="82">
        <f t="shared" si="24"/>
        <v>8.2256000969725435E-2</v>
      </c>
      <c r="AJ147" s="88">
        <f>B147</f>
        <v>0.5</v>
      </c>
      <c r="AK147" s="88">
        <f>C147</f>
        <v>-2.8</v>
      </c>
      <c r="AL147" s="87">
        <f t="shared" si="20"/>
        <v>42504</v>
      </c>
      <c r="AM147" s="82">
        <f t="shared" si="21"/>
        <v>0.5</v>
      </c>
      <c r="AN147" s="86">
        <f t="shared" si="22"/>
        <v>8.2256000969725435E-2</v>
      </c>
      <c r="AO147" s="82">
        <f t="shared" si="23"/>
        <v>-2.8</v>
      </c>
      <c r="AP147" s="86">
        <f t="shared" si="27"/>
        <v>-3.2322885502210568</v>
      </c>
      <c r="AQ147" s="85">
        <f t="shared" si="25"/>
        <v>0.43228855022105694</v>
      </c>
      <c r="AR147" s="82">
        <f t="shared" si="26"/>
        <v>0.41774399903027459</v>
      </c>
    </row>
    <row r="148" spans="1:44" x14ac:dyDescent="0.3">
      <c r="A148" s="81">
        <v>42511</v>
      </c>
      <c r="B148" s="83">
        <v>0.5</v>
      </c>
      <c r="C148" s="83">
        <v>-2.8</v>
      </c>
      <c r="D148" s="83">
        <v>5332</v>
      </c>
      <c r="E148" s="83">
        <v>2639</v>
      </c>
      <c r="F148" s="83">
        <v>35844</v>
      </c>
      <c r="G148" s="83">
        <v>12604</v>
      </c>
      <c r="H148" s="83">
        <v>3772.4</v>
      </c>
      <c r="I148" s="83">
        <v>390</v>
      </c>
      <c r="N148" s="80">
        <f t="shared" ref="N148:N211" si="28">D148/D147*100-100</f>
        <v>0.22556390977443641</v>
      </c>
      <c r="O148" s="80">
        <f t="shared" ref="O148:O211" si="29">I148/I147*100-100</f>
        <v>0</v>
      </c>
      <c r="P148" s="80">
        <f t="shared" ref="P148:P211" si="30">E148/E147*100-100</f>
        <v>-2.8350515463917532</v>
      </c>
      <c r="Q148" s="80">
        <f t="shared" ref="Q148:Q211" si="31">F148/F147*100-100</f>
        <v>-0.75862450855530028</v>
      </c>
      <c r="R148" s="80">
        <f t="shared" ref="R148:R211" si="32">G148/G147*100-100</f>
        <v>1.6041918581217232</v>
      </c>
      <c r="S148" s="80">
        <f t="shared" ref="S148:S211" si="33">H148/H147*100-100</f>
        <v>-0.32762629465229054</v>
      </c>
      <c r="T148" s="82">
        <f t="shared" si="24"/>
        <v>0.2562862708321299</v>
      </c>
      <c r="AJ148" s="88" t="e">
        <v>#N/A</v>
      </c>
      <c r="AK148" s="88" t="e">
        <v>#N/A</v>
      </c>
      <c r="AL148" s="87">
        <f t="shared" si="20"/>
        <v>42511</v>
      </c>
      <c r="AM148" s="82">
        <f t="shared" si="21"/>
        <v>0.5</v>
      </c>
      <c r="AN148" s="86">
        <f t="shared" si="22"/>
        <v>0.2562862708321299</v>
      </c>
      <c r="AO148" s="82">
        <f t="shared" si="23"/>
        <v>-2.8</v>
      </c>
      <c r="AP148" s="86">
        <f t="shared" si="27"/>
        <v>-3.0640218503036181</v>
      </c>
      <c r="AQ148" s="85">
        <f t="shared" si="25"/>
        <v>0.26402185030361824</v>
      </c>
      <c r="AR148" s="82">
        <f t="shared" si="26"/>
        <v>0.2437137291678701</v>
      </c>
    </row>
    <row r="149" spans="1:44" x14ac:dyDescent="0.3">
      <c r="A149" s="81">
        <v>42518</v>
      </c>
      <c r="B149" s="83">
        <v>0.5</v>
      </c>
      <c r="C149" s="83">
        <v>-2.8</v>
      </c>
      <c r="D149" s="83">
        <v>5479</v>
      </c>
      <c r="E149" s="83">
        <v>2525</v>
      </c>
      <c r="F149" s="83">
        <v>36098</v>
      </c>
      <c r="G149" s="83">
        <v>12502</v>
      </c>
      <c r="H149" s="83">
        <v>3734.2</v>
      </c>
      <c r="I149" s="83">
        <v>390</v>
      </c>
      <c r="N149" s="80">
        <f t="shared" si="28"/>
        <v>2.7569392348087121</v>
      </c>
      <c r="O149" s="80">
        <f t="shared" si="29"/>
        <v>0</v>
      </c>
      <c r="P149" s="80">
        <f t="shared" si="30"/>
        <v>-4.3198181129215527</v>
      </c>
      <c r="Q149" s="80">
        <f t="shared" si="31"/>
        <v>0.70862626938956907</v>
      </c>
      <c r="R149" s="80">
        <f t="shared" si="32"/>
        <v>-0.80926689939701646</v>
      </c>
      <c r="S149" s="80">
        <f t="shared" si="33"/>
        <v>-1.0126179620400819</v>
      </c>
      <c r="T149" s="82">
        <f t="shared" si="24"/>
        <v>0.26211020601991336</v>
      </c>
      <c r="AJ149" s="88" t="e">
        <v>#N/A</v>
      </c>
      <c r="AK149" s="88" t="e">
        <v>#N/A</v>
      </c>
      <c r="AL149" s="87">
        <f t="shared" ref="AL149:AL212" si="34">A149</f>
        <v>42518</v>
      </c>
      <c r="AM149" s="82">
        <f t="shared" ref="AM149:AM212" si="35">B149</f>
        <v>0.5</v>
      </c>
      <c r="AN149" s="86">
        <f t="shared" ref="AN149:AN212" si="36">T149</f>
        <v>0.26211020601991336</v>
      </c>
      <c r="AO149" s="82">
        <f t="shared" ref="AO149:AO212" si="37">C149</f>
        <v>-2.8</v>
      </c>
      <c r="AP149" s="86">
        <f t="shared" si="27"/>
        <v>-3.0583907933883268</v>
      </c>
      <c r="AQ149" s="85">
        <f t="shared" si="25"/>
        <v>0.25839079338832693</v>
      </c>
      <c r="AR149" s="82">
        <f t="shared" si="26"/>
        <v>0.23788979398008664</v>
      </c>
    </row>
    <row r="150" spans="1:44" x14ac:dyDescent="0.3">
      <c r="A150" s="81">
        <v>42525</v>
      </c>
      <c r="B150" s="83">
        <v>-0.2</v>
      </c>
      <c r="C150" s="83">
        <v>-2.6</v>
      </c>
      <c r="D150" s="83">
        <v>5492</v>
      </c>
      <c r="E150" s="83">
        <v>2453</v>
      </c>
      <c r="F150" s="83">
        <v>35808</v>
      </c>
      <c r="G150" s="83">
        <v>12651</v>
      </c>
      <c r="H150" s="83">
        <v>3721.4</v>
      </c>
      <c r="I150" s="83">
        <v>390</v>
      </c>
      <c r="N150" s="80">
        <f t="shared" si="28"/>
        <v>0.23726957473991206</v>
      </c>
      <c r="O150" s="80">
        <f t="shared" si="29"/>
        <v>0</v>
      </c>
      <c r="P150" s="80">
        <f t="shared" si="30"/>
        <v>-2.851485148514854</v>
      </c>
      <c r="Q150" s="80">
        <f t="shared" si="31"/>
        <v>-0.80336860767910423</v>
      </c>
      <c r="R150" s="80">
        <f t="shared" si="32"/>
        <v>1.1918093105103225</v>
      </c>
      <c r="S150" s="80">
        <f t="shared" si="33"/>
        <v>-0.34277756949279592</v>
      </c>
      <c r="T150" s="82">
        <f t="shared" si="24"/>
        <v>0.19770873814458684</v>
      </c>
      <c r="AJ150" s="88" t="e">
        <v>#N/A</v>
      </c>
      <c r="AK150" s="88" t="e">
        <v>#N/A</v>
      </c>
      <c r="AL150" s="87">
        <f t="shared" si="34"/>
        <v>42525</v>
      </c>
      <c r="AM150" s="82">
        <f t="shared" si="35"/>
        <v>-0.2</v>
      </c>
      <c r="AN150" s="86">
        <f t="shared" si="36"/>
        <v>0.19770873814458684</v>
      </c>
      <c r="AO150" s="82">
        <f t="shared" si="37"/>
        <v>-2.6</v>
      </c>
      <c r="AP150" s="86">
        <f t="shared" si="27"/>
        <v>-2.1881163136252155</v>
      </c>
      <c r="AQ150" s="85">
        <f t="shared" si="25"/>
        <v>-0.41188368637478456</v>
      </c>
      <c r="AR150" s="82">
        <f t="shared" si="26"/>
        <v>-0.39770873814458685</v>
      </c>
    </row>
    <row r="151" spans="1:44" x14ac:dyDescent="0.3">
      <c r="A151" s="81">
        <v>42532</v>
      </c>
      <c r="B151" s="83">
        <v>-0.2</v>
      </c>
      <c r="C151" s="83">
        <v>-2.6</v>
      </c>
      <c r="D151" s="83">
        <v>5579</v>
      </c>
      <c r="E151" s="83">
        <v>2467</v>
      </c>
      <c r="F151" s="83">
        <v>35969</v>
      </c>
      <c r="G151" s="83">
        <v>12447</v>
      </c>
      <c r="H151" s="83">
        <v>3726.3333333333335</v>
      </c>
      <c r="I151" s="83">
        <v>400</v>
      </c>
      <c r="N151" s="80">
        <f t="shared" si="28"/>
        <v>1.584122359796055</v>
      </c>
      <c r="O151" s="80">
        <f t="shared" si="29"/>
        <v>2.564102564102555</v>
      </c>
      <c r="P151" s="80">
        <f t="shared" si="30"/>
        <v>0.57072971871177458</v>
      </c>
      <c r="Q151" s="80">
        <f t="shared" si="31"/>
        <v>0.44962019660410135</v>
      </c>
      <c r="R151" s="80">
        <f t="shared" si="32"/>
        <v>-1.6125207493478797</v>
      </c>
      <c r="S151" s="80">
        <f t="shared" si="33"/>
        <v>0.1325665968005012</v>
      </c>
      <c r="T151" s="82">
        <f t="shared" si="24"/>
        <v>0.40572710577103321</v>
      </c>
      <c r="AJ151" s="88">
        <f>B151</f>
        <v>-0.2</v>
      </c>
      <c r="AK151" s="88">
        <f>C151</f>
        <v>-2.6</v>
      </c>
      <c r="AL151" s="87">
        <f t="shared" si="34"/>
        <v>42532</v>
      </c>
      <c r="AM151" s="82">
        <f t="shared" si="35"/>
        <v>-0.2</v>
      </c>
      <c r="AN151" s="86">
        <f t="shared" si="36"/>
        <v>0.40572710577103321</v>
      </c>
      <c r="AO151" s="82">
        <f t="shared" si="37"/>
        <v>-2.6</v>
      </c>
      <c r="AP151" s="86">
        <f t="shared" si="27"/>
        <v>-1.9850511074928079</v>
      </c>
      <c r="AQ151" s="85">
        <f t="shared" si="25"/>
        <v>-0.6149488925071922</v>
      </c>
      <c r="AR151" s="82">
        <f t="shared" si="26"/>
        <v>-0.60572710577103317</v>
      </c>
    </row>
    <row r="152" spans="1:44" x14ac:dyDescent="0.3">
      <c r="A152" s="81">
        <v>42539</v>
      </c>
      <c r="B152" s="83">
        <v>-0.2</v>
      </c>
      <c r="C152" s="83">
        <v>-2.6</v>
      </c>
      <c r="D152" s="83">
        <v>5583</v>
      </c>
      <c r="E152" s="83">
        <v>2452</v>
      </c>
      <c r="F152" s="83">
        <v>36038</v>
      </c>
      <c r="G152" s="83">
        <v>12429</v>
      </c>
      <c r="H152" s="83">
        <v>3728.3333333333335</v>
      </c>
      <c r="I152" s="83">
        <v>400</v>
      </c>
      <c r="N152" s="80">
        <f t="shared" si="28"/>
        <v>7.1697436816634763E-2</v>
      </c>
      <c r="O152" s="80">
        <f t="shared" si="29"/>
        <v>0</v>
      </c>
      <c r="P152" s="80">
        <f t="shared" si="30"/>
        <v>-0.60802594244022146</v>
      </c>
      <c r="Q152" s="80">
        <f t="shared" si="31"/>
        <v>0.19183185520866175</v>
      </c>
      <c r="R152" s="80">
        <f t="shared" si="32"/>
        <v>-0.14461315979754374</v>
      </c>
      <c r="S152" s="80">
        <f t="shared" si="33"/>
        <v>5.3672063690839877E-2</v>
      </c>
      <c r="T152" s="82">
        <f t="shared" ref="T152:T215" si="38">B148*$AD$9+N152*$AD$10+N147*$AD$25+O152*$AD$11+O147*$AD$26+P152*$AD$12+P147*$AD$27+Q152*$AD$13+R152*$AD$14+R147*$AD$15+R144*$AD$16+S152*$AD$19+S147*$AD$20+S144*$AD$21+$AD$22+0.05</f>
        <v>0.19034605594532544</v>
      </c>
      <c r="AJ152" s="88" t="e">
        <v>#N/A</v>
      </c>
      <c r="AK152" s="88" t="e">
        <v>#N/A</v>
      </c>
      <c r="AL152" s="87">
        <f t="shared" si="34"/>
        <v>42539</v>
      </c>
      <c r="AM152" s="82">
        <f t="shared" si="35"/>
        <v>-0.2</v>
      </c>
      <c r="AN152" s="86">
        <f t="shared" si="36"/>
        <v>0.19034605594532544</v>
      </c>
      <c r="AO152" s="82">
        <f t="shared" si="37"/>
        <v>-2.6</v>
      </c>
      <c r="AP152" s="86">
        <f t="shared" si="27"/>
        <v>-2.1953036817194089</v>
      </c>
      <c r="AQ152" s="85">
        <f t="shared" si="25"/>
        <v>-0.40469631828059116</v>
      </c>
      <c r="AR152" s="82">
        <f t="shared" si="26"/>
        <v>-0.39034605594532545</v>
      </c>
    </row>
    <row r="153" spans="1:44" x14ac:dyDescent="0.3">
      <c r="A153" s="81">
        <v>42546</v>
      </c>
      <c r="B153" s="83">
        <v>-0.2</v>
      </c>
      <c r="C153" s="83">
        <v>-2.6</v>
      </c>
      <c r="D153" s="83">
        <v>5579</v>
      </c>
      <c r="E153" s="83">
        <v>2437</v>
      </c>
      <c r="F153" s="83">
        <v>36482</v>
      </c>
      <c r="G153" s="83">
        <v>12797</v>
      </c>
      <c r="H153" s="83">
        <v>3740.8</v>
      </c>
      <c r="I153" s="83">
        <v>400</v>
      </c>
      <c r="N153" s="80">
        <f t="shared" si="28"/>
        <v>-7.1646068421998166E-2</v>
      </c>
      <c r="O153" s="80">
        <f t="shared" si="29"/>
        <v>0</v>
      </c>
      <c r="P153" s="80">
        <f t="shared" si="30"/>
        <v>-0.61174551386623932</v>
      </c>
      <c r="Q153" s="80">
        <f t="shared" si="31"/>
        <v>1.2320328542094501</v>
      </c>
      <c r="R153" s="80">
        <f t="shared" si="32"/>
        <v>2.960817443076678</v>
      </c>
      <c r="S153" s="80">
        <f t="shared" si="33"/>
        <v>0.33437639696020938</v>
      </c>
      <c r="T153" s="82">
        <f t="shared" si="38"/>
        <v>0.31353231112075464</v>
      </c>
      <c r="AJ153" s="88" t="e">
        <v>#N/A</v>
      </c>
      <c r="AK153" s="88" t="e">
        <v>#N/A</v>
      </c>
      <c r="AL153" s="87">
        <f t="shared" si="34"/>
        <v>42546</v>
      </c>
      <c r="AM153" s="82">
        <f t="shared" si="35"/>
        <v>-0.2</v>
      </c>
      <c r="AN153" s="86">
        <f t="shared" si="36"/>
        <v>0.31353231112075464</v>
      </c>
      <c r="AO153" s="82">
        <f t="shared" si="37"/>
        <v>-2.6</v>
      </c>
      <c r="AP153" s="86">
        <f t="shared" si="27"/>
        <v>-2.0750506358691467</v>
      </c>
      <c r="AQ153" s="85">
        <f t="shared" si="25"/>
        <v>-0.52494936413085336</v>
      </c>
      <c r="AR153" s="82">
        <f t="shared" si="26"/>
        <v>-0.51353231112075459</v>
      </c>
    </row>
    <row r="154" spans="1:44" x14ac:dyDescent="0.3">
      <c r="A154" s="81">
        <v>42553</v>
      </c>
      <c r="B154" s="83">
        <v>0.2</v>
      </c>
      <c r="C154" s="83">
        <v>-1.7</v>
      </c>
      <c r="D154" s="83">
        <v>5575</v>
      </c>
      <c r="E154" s="83">
        <v>2457</v>
      </c>
      <c r="F154" s="83">
        <v>37651</v>
      </c>
      <c r="G154" s="83">
        <v>12886</v>
      </c>
      <c r="H154" s="83">
        <v>3785.6</v>
      </c>
      <c r="I154" s="83">
        <v>400</v>
      </c>
      <c r="N154" s="80">
        <f t="shared" si="28"/>
        <v>-7.1697436816634763E-2</v>
      </c>
      <c r="O154" s="80">
        <f t="shared" si="29"/>
        <v>0</v>
      </c>
      <c r="P154" s="80">
        <f t="shared" si="30"/>
        <v>0.82068116536726166</v>
      </c>
      <c r="Q154" s="80">
        <f t="shared" si="31"/>
        <v>3.2043199385998662</v>
      </c>
      <c r="R154" s="80">
        <f t="shared" si="32"/>
        <v>0.69547550207080633</v>
      </c>
      <c r="S154" s="80">
        <f t="shared" si="33"/>
        <v>1.1976047904191489</v>
      </c>
      <c r="T154" s="82">
        <f t="shared" si="38"/>
        <v>6.1283817030777919E-2</v>
      </c>
      <c r="AJ154" s="88" t="e">
        <v>#N/A</v>
      </c>
      <c r="AK154" s="88" t="e">
        <v>#N/A</v>
      </c>
      <c r="AL154" s="87">
        <f t="shared" si="34"/>
        <v>42553</v>
      </c>
      <c r="AM154" s="82">
        <f t="shared" si="35"/>
        <v>0.2</v>
      </c>
      <c r="AN154" s="86">
        <f t="shared" si="36"/>
        <v>6.1283817030777919E-2</v>
      </c>
      <c r="AO154" s="82">
        <f t="shared" si="37"/>
        <v>-1.7</v>
      </c>
      <c r="AP154" s="86">
        <f t="shared" si="27"/>
        <v>-1.8770968598879989</v>
      </c>
      <c r="AQ154" s="85">
        <f t="shared" si="25"/>
        <v>0.17709685988799895</v>
      </c>
      <c r="AR154" s="82">
        <f t="shared" si="26"/>
        <v>0.13871618296922208</v>
      </c>
    </row>
    <row r="155" spans="1:44" x14ac:dyDescent="0.3">
      <c r="A155" s="81">
        <v>42560</v>
      </c>
      <c r="B155" s="83">
        <v>0.2</v>
      </c>
      <c r="C155" s="83">
        <v>-1.7</v>
      </c>
      <c r="D155" s="83">
        <v>5554</v>
      </c>
      <c r="E155" s="83">
        <v>2486</v>
      </c>
      <c r="F155" s="83">
        <v>37249</v>
      </c>
      <c r="G155" s="83">
        <v>13052</v>
      </c>
      <c r="H155" s="83">
        <v>3842</v>
      </c>
      <c r="I155" s="83">
        <v>415</v>
      </c>
      <c r="N155" s="80">
        <f t="shared" si="28"/>
        <v>-0.37668161434977776</v>
      </c>
      <c r="O155" s="80">
        <f t="shared" si="29"/>
        <v>3.7500000000000142</v>
      </c>
      <c r="P155" s="80">
        <f t="shared" si="30"/>
        <v>1.1803011803011856</v>
      </c>
      <c r="Q155" s="80">
        <f t="shared" si="31"/>
        <v>-1.0677007250803427</v>
      </c>
      <c r="R155" s="80">
        <f t="shared" si="32"/>
        <v>1.2882197733974863</v>
      </c>
      <c r="S155" s="80">
        <f t="shared" si="33"/>
        <v>1.4898562975486129</v>
      </c>
      <c r="T155" s="82">
        <f t="shared" si="38"/>
        <v>0.20869691835074877</v>
      </c>
      <c r="AJ155" s="88">
        <f>B155</f>
        <v>0.2</v>
      </c>
      <c r="AK155" s="88">
        <f>C155</f>
        <v>-1.7</v>
      </c>
      <c r="AL155" s="87">
        <f t="shared" si="34"/>
        <v>42560</v>
      </c>
      <c r="AM155" s="82">
        <f t="shared" si="35"/>
        <v>0.2</v>
      </c>
      <c r="AN155" s="86">
        <f t="shared" si="36"/>
        <v>0.20869691835074877</v>
      </c>
      <c r="AO155" s="82">
        <f t="shared" si="37"/>
        <v>-1.7</v>
      </c>
      <c r="AP155" s="86">
        <f t="shared" si="27"/>
        <v>-1.7325394355713968</v>
      </c>
      <c r="AQ155" s="85">
        <f t="shared" si="25"/>
        <v>3.2539435571396824E-2</v>
      </c>
      <c r="AR155" s="82">
        <f t="shared" si="26"/>
        <v>-8.6969183507487613E-3</v>
      </c>
    </row>
    <row r="156" spans="1:44" x14ac:dyDescent="0.3">
      <c r="A156" s="81">
        <v>42567</v>
      </c>
      <c r="B156" s="83">
        <v>0.2</v>
      </c>
      <c r="C156" s="83">
        <v>-1.7</v>
      </c>
      <c r="D156" s="83">
        <v>5539</v>
      </c>
      <c r="E156" s="83">
        <v>2527</v>
      </c>
      <c r="F156" s="83">
        <v>38442</v>
      </c>
      <c r="G156" s="83">
        <v>13083</v>
      </c>
      <c r="H156" s="83">
        <v>3849.6</v>
      </c>
      <c r="I156" s="83">
        <v>420</v>
      </c>
      <c r="N156" s="80">
        <f t="shared" si="28"/>
        <v>-0.27007562117393036</v>
      </c>
      <c r="O156" s="80">
        <f t="shared" si="29"/>
        <v>1.2048192771084274</v>
      </c>
      <c r="P156" s="80">
        <f t="shared" si="30"/>
        <v>1.6492357200321663</v>
      </c>
      <c r="Q156" s="80">
        <f t="shared" si="31"/>
        <v>3.202770544175678</v>
      </c>
      <c r="R156" s="80">
        <f t="shared" si="32"/>
        <v>0.23751149249157777</v>
      </c>
      <c r="S156" s="80">
        <f t="shared" si="33"/>
        <v>0.19781363872981217</v>
      </c>
      <c r="T156" s="82">
        <f t="shared" si="38"/>
        <v>6.4021502535940703E-2</v>
      </c>
      <c r="AJ156" s="88" t="e">
        <v>#N/A</v>
      </c>
      <c r="AK156" s="88" t="e">
        <v>#N/A</v>
      </c>
      <c r="AL156" s="87">
        <f t="shared" si="34"/>
        <v>42567</v>
      </c>
      <c r="AM156" s="82">
        <f t="shared" si="35"/>
        <v>0.2</v>
      </c>
      <c r="AN156" s="86">
        <f t="shared" si="36"/>
        <v>6.4021502535940703E-2</v>
      </c>
      <c r="AO156" s="82">
        <f t="shared" si="37"/>
        <v>-1.7</v>
      </c>
      <c r="AP156" s="86">
        <f t="shared" si="27"/>
        <v>-1.874412208648252</v>
      </c>
      <c r="AQ156" s="85">
        <f t="shared" si="25"/>
        <v>0.17441220864825202</v>
      </c>
      <c r="AR156" s="82">
        <f t="shared" si="26"/>
        <v>0.13597849746405932</v>
      </c>
    </row>
    <row r="157" spans="1:44" x14ac:dyDescent="0.3">
      <c r="A157" s="81">
        <v>42574</v>
      </c>
      <c r="B157" s="83">
        <v>0.2</v>
      </c>
      <c r="C157" s="83">
        <v>-1.7</v>
      </c>
      <c r="D157" s="83">
        <v>5439</v>
      </c>
      <c r="E157" s="83">
        <v>2518</v>
      </c>
      <c r="F157" s="83">
        <v>38552</v>
      </c>
      <c r="G157" s="83">
        <v>12767</v>
      </c>
      <c r="H157" s="83">
        <v>3846</v>
      </c>
      <c r="I157" s="83">
        <v>420</v>
      </c>
      <c r="N157" s="80">
        <f t="shared" si="28"/>
        <v>-1.8053800324968421</v>
      </c>
      <c r="O157" s="80">
        <f t="shared" si="29"/>
        <v>0</v>
      </c>
      <c r="P157" s="80">
        <f t="shared" si="30"/>
        <v>-0.35615354174910863</v>
      </c>
      <c r="Q157" s="80">
        <f t="shared" si="31"/>
        <v>0.28614536184380768</v>
      </c>
      <c r="R157" s="80">
        <f t="shared" si="32"/>
        <v>-2.4153481617366026</v>
      </c>
      <c r="S157" s="80">
        <f t="shared" si="33"/>
        <v>-9.3516209476305789E-2</v>
      </c>
      <c r="T157" s="82">
        <f t="shared" si="38"/>
        <v>-0.14033139433595071</v>
      </c>
      <c r="AJ157" s="88" t="e">
        <v>#N/A</v>
      </c>
      <c r="AK157" s="88" t="e">
        <v>#N/A</v>
      </c>
      <c r="AL157" s="87">
        <f t="shared" si="34"/>
        <v>42574</v>
      </c>
      <c r="AM157" s="82">
        <f t="shared" si="35"/>
        <v>0.2</v>
      </c>
      <c r="AN157" s="86">
        <f t="shared" si="36"/>
        <v>-0.14033139433595071</v>
      </c>
      <c r="AO157" s="82">
        <f t="shared" si="37"/>
        <v>-1.7</v>
      </c>
      <c r="AP157" s="86">
        <f t="shared" si="27"/>
        <v>-2.0748063945036677</v>
      </c>
      <c r="AQ157" s="85">
        <f t="shared" si="25"/>
        <v>0.37480639450366771</v>
      </c>
      <c r="AR157" s="82">
        <f t="shared" si="26"/>
        <v>0.34033139433595072</v>
      </c>
    </row>
    <row r="158" spans="1:44" x14ac:dyDescent="0.3">
      <c r="A158" s="81">
        <v>42581</v>
      </c>
      <c r="B158" s="83">
        <v>0.2</v>
      </c>
      <c r="C158" s="83">
        <v>-1.7</v>
      </c>
      <c r="D158" s="83">
        <v>5400</v>
      </c>
      <c r="E158" s="83">
        <v>2520</v>
      </c>
      <c r="F158" s="83">
        <v>38012</v>
      </c>
      <c r="G158" s="83">
        <v>12776</v>
      </c>
      <c r="H158" s="83">
        <v>3832.8</v>
      </c>
      <c r="I158" s="83">
        <v>430</v>
      </c>
      <c r="N158" s="80">
        <f t="shared" si="28"/>
        <v>-0.71704357418641962</v>
      </c>
      <c r="O158" s="80">
        <f t="shared" si="29"/>
        <v>2.3809523809523796</v>
      </c>
      <c r="P158" s="80">
        <f t="shared" si="30"/>
        <v>7.9428117553618449E-2</v>
      </c>
      <c r="Q158" s="80">
        <f t="shared" si="31"/>
        <v>-1.4007055405685804</v>
      </c>
      <c r="R158" s="80">
        <f t="shared" si="32"/>
        <v>7.0494242970170262E-2</v>
      </c>
      <c r="S158" s="80">
        <f t="shared" si="33"/>
        <v>-0.343213728549145</v>
      </c>
      <c r="T158" s="82">
        <f t="shared" si="38"/>
        <v>0.20307687758626969</v>
      </c>
      <c r="AJ158" s="88" t="e">
        <v>#N/A</v>
      </c>
      <c r="AK158" s="88" t="e">
        <v>#N/A</v>
      </c>
      <c r="AL158" s="87">
        <f t="shared" si="34"/>
        <v>42581</v>
      </c>
      <c r="AM158" s="82">
        <f t="shared" si="35"/>
        <v>0.2</v>
      </c>
      <c r="AN158" s="86">
        <f t="shared" si="36"/>
        <v>0.20307687758626969</v>
      </c>
      <c r="AO158" s="82">
        <f t="shared" si="37"/>
        <v>-1.7</v>
      </c>
      <c r="AP158" s="86">
        <f t="shared" si="27"/>
        <v>-0.72443763387909144</v>
      </c>
      <c r="AQ158" s="85">
        <f t="shared" si="25"/>
        <v>-0.97556236612090852</v>
      </c>
      <c r="AR158" s="82">
        <f t="shared" si="26"/>
        <v>-3.0768775862696773E-3</v>
      </c>
    </row>
    <row r="159" spans="1:44" x14ac:dyDescent="0.3">
      <c r="A159" s="81">
        <v>42588</v>
      </c>
      <c r="B159" s="83">
        <v>0.2</v>
      </c>
      <c r="C159" s="83">
        <v>-0.8</v>
      </c>
      <c r="D159" s="83">
        <v>5261</v>
      </c>
      <c r="E159" s="83">
        <v>2547</v>
      </c>
      <c r="F159" s="83">
        <v>37938</v>
      </c>
      <c r="G159" s="83">
        <v>12709</v>
      </c>
      <c r="H159" s="83">
        <v>3815.8</v>
      </c>
      <c r="I159" s="83">
        <v>435</v>
      </c>
      <c r="N159" s="80">
        <f t="shared" si="28"/>
        <v>-2.5740740740740762</v>
      </c>
      <c r="O159" s="80">
        <f t="shared" si="29"/>
        <v>1.1627906976744242</v>
      </c>
      <c r="P159" s="80">
        <f t="shared" si="30"/>
        <v>1.0714285714285694</v>
      </c>
      <c r="Q159" s="80">
        <f t="shared" si="31"/>
        <v>-0.19467536567400145</v>
      </c>
      <c r="R159" s="80">
        <f t="shared" si="32"/>
        <v>-0.52442078897934152</v>
      </c>
      <c r="S159" s="80">
        <f t="shared" si="33"/>
        <v>-0.44353997077854501</v>
      </c>
      <c r="T159" s="82">
        <f t="shared" si="38"/>
        <v>0.15407715800488903</v>
      </c>
      <c r="AJ159" s="88">
        <f>B159</f>
        <v>0.2</v>
      </c>
      <c r="AK159" s="88">
        <f>C159</f>
        <v>-0.8</v>
      </c>
      <c r="AL159" s="87">
        <f t="shared" si="34"/>
        <v>42588</v>
      </c>
      <c r="AM159" s="82">
        <f t="shared" si="35"/>
        <v>0.2</v>
      </c>
      <c r="AN159" s="86">
        <f t="shared" si="36"/>
        <v>0.15407715800488903</v>
      </c>
      <c r="AO159" s="82">
        <f t="shared" si="37"/>
        <v>-0.8</v>
      </c>
      <c r="AP159" s="86">
        <f t="shared" si="27"/>
        <v>-0.77298379502309444</v>
      </c>
      <c r="AQ159" s="85">
        <f t="shared" si="25"/>
        <v>-2.70162049769056E-2</v>
      </c>
      <c r="AR159" s="82">
        <f t="shared" si="26"/>
        <v>4.5922841995110986E-2</v>
      </c>
    </row>
    <row r="160" spans="1:44" x14ac:dyDescent="0.3">
      <c r="A160" s="81">
        <v>42595</v>
      </c>
      <c r="B160" s="83">
        <v>0.2</v>
      </c>
      <c r="C160" s="83">
        <v>-0.8</v>
      </c>
      <c r="D160" s="83">
        <v>5236</v>
      </c>
      <c r="E160" s="83">
        <v>2578</v>
      </c>
      <c r="F160" s="83">
        <v>37682</v>
      </c>
      <c r="G160" s="83">
        <v>12824</v>
      </c>
      <c r="H160" s="83">
        <v>3813.8</v>
      </c>
      <c r="I160" s="83">
        <v>450</v>
      </c>
      <c r="N160" s="80">
        <f t="shared" si="28"/>
        <v>-0.47519482988025175</v>
      </c>
      <c r="O160" s="80">
        <f t="shared" si="29"/>
        <v>3.448275862068968</v>
      </c>
      <c r="P160" s="80">
        <f t="shared" si="30"/>
        <v>1.2171181782489242</v>
      </c>
      <c r="Q160" s="80">
        <f t="shared" si="31"/>
        <v>-0.67478517581317021</v>
      </c>
      <c r="R160" s="80">
        <f t="shared" si="32"/>
        <v>0.90487056416712619</v>
      </c>
      <c r="S160" s="80">
        <f t="shared" si="33"/>
        <v>-5.2413648514075817E-2</v>
      </c>
      <c r="T160" s="82">
        <f t="shared" si="38"/>
        <v>0.31900995096154672</v>
      </c>
      <c r="AJ160" s="88" t="e">
        <v>#N/A</v>
      </c>
      <c r="AK160" s="88" t="e">
        <v>#N/A</v>
      </c>
      <c r="AL160" s="87">
        <f t="shared" si="34"/>
        <v>42595</v>
      </c>
      <c r="AM160" s="82">
        <f t="shared" si="35"/>
        <v>0.2</v>
      </c>
      <c r="AN160" s="86">
        <f t="shared" si="36"/>
        <v>0.31900995096154672</v>
      </c>
      <c r="AO160" s="82">
        <f t="shared" si="37"/>
        <v>-0.8</v>
      </c>
      <c r="AP160" s="86">
        <f t="shared" si="27"/>
        <v>-0.60957767733080459</v>
      </c>
      <c r="AQ160" s="85">
        <f t="shared" si="25"/>
        <v>-0.19042232266919545</v>
      </c>
      <c r="AR160" s="82">
        <f t="shared" si="26"/>
        <v>-0.11900995096154671</v>
      </c>
    </row>
    <row r="161" spans="1:44" x14ac:dyDescent="0.3">
      <c r="A161" s="81">
        <v>42602</v>
      </c>
      <c r="B161" s="83">
        <v>0.2</v>
      </c>
      <c r="C161" s="83">
        <v>-0.8</v>
      </c>
      <c r="D161" s="83">
        <v>5360</v>
      </c>
      <c r="E161" s="83">
        <v>2612</v>
      </c>
      <c r="F161" s="83">
        <v>37462</v>
      </c>
      <c r="G161" s="83">
        <v>12929</v>
      </c>
      <c r="H161" s="83">
        <v>3846.4</v>
      </c>
      <c r="I161" s="83">
        <v>470</v>
      </c>
      <c r="N161" s="80">
        <f t="shared" si="28"/>
        <v>2.3682200152788369</v>
      </c>
      <c r="O161" s="80">
        <f t="shared" si="29"/>
        <v>4.4444444444444571</v>
      </c>
      <c r="P161" s="80">
        <f t="shared" si="30"/>
        <v>1.3188518231187061</v>
      </c>
      <c r="Q161" s="80">
        <f t="shared" si="31"/>
        <v>-0.58383312987632507</v>
      </c>
      <c r="R161" s="80">
        <f t="shared" si="32"/>
        <v>0.81877729257642784</v>
      </c>
      <c r="S161" s="80">
        <f t="shared" si="33"/>
        <v>0.85479049766637161</v>
      </c>
      <c r="T161" s="82">
        <f t="shared" si="38"/>
        <v>0.41514944598749781</v>
      </c>
      <c r="AJ161" s="88" t="e">
        <v>#N/A</v>
      </c>
      <c r="AK161" s="88" t="e">
        <v>#N/A</v>
      </c>
      <c r="AL161" s="87">
        <f t="shared" si="34"/>
        <v>42602</v>
      </c>
      <c r="AM161" s="82">
        <f t="shared" si="35"/>
        <v>0.2</v>
      </c>
      <c r="AN161" s="86">
        <f t="shared" si="36"/>
        <v>0.41514944598749781</v>
      </c>
      <c r="AO161" s="82">
        <f t="shared" si="37"/>
        <v>-0.8</v>
      </c>
      <c r="AP161" s="86">
        <f t="shared" si="27"/>
        <v>-0.51432808289014531</v>
      </c>
      <c r="AQ161" s="85">
        <f t="shared" ref="AQ161:AQ224" si="39">AO161-AP161</f>
        <v>-0.28567191710985473</v>
      </c>
      <c r="AR161" s="82">
        <f t="shared" si="26"/>
        <v>-0.2151494459874978</v>
      </c>
    </row>
    <row r="162" spans="1:44" x14ac:dyDescent="0.3">
      <c r="A162" s="81">
        <v>42609</v>
      </c>
      <c r="B162" s="83">
        <v>0.2</v>
      </c>
      <c r="C162" s="83">
        <v>-0.8</v>
      </c>
      <c r="D162" s="83">
        <v>5388</v>
      </c>
      <c r="E162" s="83">
        <v>2636</v>
      </c>
      <c r="F162" s="83">
        <v>36710</v>
      </c>
      <c r="G162" s="83">
        <v>12808</v>
      </c>
      <c r="H162" s="83">
        <v>3879.8</v>
      </c>
      <c r="I162" s="83">
        <v>480</v>
      </c>
      <c r="N162" s="80">
        <f t="shared" si="28"/>
        <v>0.52238805970148405</v>
      </c>
      <c r="O162" s="80">
        <f t="shared" si="29"/>
        <v>2.1276595744680833</v>
      </c>
      <c r="P162" s="80">
        <f t="shared" si="30"/>
        <v>0.9188361408882173</v>
      </c>
      <c r="Q162" s="80">
        <f t="shared" si="31"/>
        <v>-2.0073674656985787</v>
      </c>
      <c r="R162" s="80">
        <f t="shared" si="32"/>
        <v>-0.93588057854435647</v>
      </c>
      <c r="S162" s="80">
        <f t="shared" si="33"/>
        <v>0.86834442595673522</v>
      </c>
      <c r="T162" s="82">
        <f t="shared" si="38"/>
        <v>0.20760146520314854</v>
      </c>
      <c r="AJ162" s="88" t="e">
        <v>#N/A</v>
      </c>
      <c r="AK162" s="88" t="e">
        <v>#N/A</v>
      </c>
      <c r="AL162" s="87">
        <f t="shared" si="34"/>
        <v>42609</v>
      </c>
      <c r="AM162" s="82">
        <f t="shared" si="35"/>
        <v>0.2</v>
      </c>
      <c r="AN162" s="86">
        <f t="shared" si="36"/>
        <v>0.20760146520314854</v>
      </c>
      <c r="AO162" s="82">
        <f t="shared" si="37"/>
        <v>-0.8</v>
      </c>
      <c r="AP162" s="86">
        <f t="shared" si="27"/>
        <v>-0.71995492741798728</v>
      </c>
      <c r="AQ162" s="85">
        <f t="shared" si="39"/>
        <v>-8.0045072582012766E-2</v>
      </c>
      <c r="AR162" s="82">
        <f t="shared" si="26"/>
        <v>-7.6014652031485275E-3</v>
      </c>
    </row>
    <row r="163" spans="1:44" x14ac:dyDescent="0.3">
      <c r="A163" s="81">
        <v>42616</v>
      </c>
      <c r="B163" s="83">
        <v>0.5</v>
      </c>
      <c r="C163" s="83">
        <v>0.1</v>
      </c>
      <c r="D163" s="83">
        <v>5530</v>
      </c>
      <c r="E163" s="83">
        <v>2626</v>
      </c>
      <c r="F163" s="83">
        <v>36743</v>
      </c>
      <c r="G163" s="83">
        <v>12867</v>
      </c>
      <c r="H163" s="83">
        <v>3909.8</v>
      </c>
      <c r="I163" s="83">
        <v>495</v>
      </c>
      <c r="N163" s="80">
        <f t="shared" si="28"/>
        <v>2.635486265775782</v>
      </c>
      <c r="O163" s="80">
        <f t="shared" si="29"/>
        <v>3.125</v>
      </c>
      <c r="P163" s="80">
        <f t="shared" si="30"/>
        <v>-0.37936267071320628</v>
      </c>
      <c r="Q163" s="80">
        <f t="shared" si="31"/>
        <v>8.9893761917721804E-2</v>
      </c>
      <c r="R163" s="80">
        <f t="shared" si="32"/>
        <v>0.4606495940037405</v>
      </c>
      <c r="S163" s="80">
        <f t="shared" si="33"/>
        <v>0.77323573380070343</v>
      </c>
      <c r="T163" s="82">
        <f t="shared" si="38"/>
        <v>0.30567067168129713</v>
      </c>
      <c r="AJ163" s="88">
        <f>B163</f>
        <v>0.5</v>
      </c>
      <c r="AK163" s="88">
        <f>C163</f>
        <v>0.1</v>
      </c>
      <c r="AL163" s="87">
        <f t="shared" si="34"/>
        <v>42616</v>
      </c>
      <c r="AM163" s="82">
        <f t="shared" si="35"/>
        <v>0.5</v>
      </c>
      <c r="AN163" s="86">
        <f t="shared" si="36"/>
        <v>0.30567067168129713</v>
      </c>
      <c r="AO163" s="82">
        <f t="shared" si="37"/>
        <v>0.1</v>
      </c>
      <c r="AP163" s="86">
        <f t="shared" si="27"/>
        <v>-9.5658763628108545E-2</v>
      </c>
      <c r="AQ163" s="85">
        <f t="shared" si="39"/>
        <v>0.19565876362810855</v>
      </c>
      <c r="AR163" s="82">
        <f t="shared" si="26"/>
        <v>0.19432932831870287</v>
      </c>
    </row>
    <row r="164" spans="1:44" x14ac:dyDescent="0.3">
      <c r="A164" s="81">
        <v>42623</v>
      </c>
      <c r="B164" s="83">
        <v>0.5</v>
      </c>
      <c r="C164" s="83">
        <v>0.1</v>
      </c>
      <c r="D164" s="83">
        <v>5582</v>
      </c>
      <c r="E164" s="83">
        <v>2627</v>
      </c>
      <c r="F164" s="83">
        <v>36978</v>
      </c>
      <c r="G164" s="83">
        <v>12803</v>
      </c>
      <c r="H164" s="83">
        <v>3940.8</v>
      </c>
      <c r="I164" s="83">
        <v>515</v>
      </c>
      <c r="N164" s="80">
        <f t="shared" si="28"/>
        <v>0.94032549728753168</v>
      </c>
      <c r="O164" s="80">
        <f t="shared" si="29"/>
        <v>4.0404040404040416</v>
      </c>
      <c r="P164" s="80">
        <f t="shared" si="30"/>
        <v>3.8080731150031966E-2</v>
      </c>
      <c r="Q164" s="80">
        <f t="shared" si="31"/>
        <v>0.6395776066189427</v>
      </c>
      <c r="R164" s="80">
        <f t="shared" si="32"/>
        <v>-0.49739644050671927</v>
      </c>
      <c r="S164" s="80">
        <f t="shared" si="33"/>
        <v>0.79287943117294901</v>
      </c>
      <c r="T164" s="82">
        <f t="shared" si="38"/>
        <v>0.29319099300843382</v>
      </c>
      <c r="AJ164" s="88" t="e">
        <v>#N/A</v>
      </c>
      <c r="AK164" s="88" t="e">
        <v>#N/A</v>
      </c>
      <c r="AL164" s="87">
        <f t="shared" si="34"/>
        <v>42623</v>
      </c>
      <c r="AM164" s="82">
        <f t="shared" si="35"/>
        <v>0.5</v>
      </c>
      <c r="AN164" s="86">
        <f t="shared" si="36"/>
        <v>0.29319099300843382</v>
      </c>
      <c r="AO164" s="82">
        <f t="shared" si="37"/>
        <v>0.1</v>
      </c>
      <c r="AP164" s="86">
        <f t="shared" si="27"/>
        <v>-0.10808851030449773</v>
      </c>
      <c r="AQ164" s="85">
        <f t="shared" si="39"/>
        <v>0.20808851030449774</v>
      </c>
      <c r="AR164" s="82">
        <f t="shared" si="26"/>
        <v>0.20680900699156618</v>
      </c>
    </row>
    <row r="165" spans="1:44" x14ac:dyDescent="0.3">
      <c r="A165" s="81">
        <v>42630</v>
      </c>
      <c r="B165" s="83">
        <v>0.5</v>
      </c>
      <c r="C165" s="83">
        <v>0.1</v>
      </c>
      <c r="D165" s="83">
        <v>5605</v>
      </c>
      <c r="E165" s="83">
        <v>2604</v>
      </c>
      <c r="F165" s="83">
        <v>37034</v>
      </c>
      <c r="G165" s="83">
        <v>12783</v>
      </c>
      <c r="H165" s="83">
        <v>3971.3333333333335</v>
      </c>
      <c r="I165" s="83">
        <v>535</v>
      </c>
      <c r="N165" s="80">
        <f t="shared" si="28"/>
        <v>0.41203869580795072</v>
      </c>
      <c r="O165" s="80">
        <f t="shared" si="29"/>
        <v>3.8834951456310591</v>
      </c>
      <c r="P165" s="80">
        <f t="shared" si="30"/>
        <v>-0.87552341073468654</v>
      </c>
      <c r="Q165" s="80">
        <f t="shared" si="31"/>
        <v>0.15144139758776021</v>
      </c>
      <c r="R165" s="80">
        <f t="shared" si="32"/>
        <v>-0.15621338748729841</v>
      </c>
      <c r="S165" s="80">
        <f t="shared" si="33"/>
        <v>0.77480037894166287</v>
      </c>
      <c r="T165" s="82">
        <f t="shared" si="38"/>
        <v>0.27979940890145638</v>
      </c>
      <c r="AJ165" s="88" t="e">
        <v>#N/A</v>
      </c>
      <c r="AK165" s="88" t="e">
        <v>#N/A</v>
      </c>
      <c r="AL165" s="87">
        <f t="shared" si="34"/>
        <v>42630</v>
      </c>
      <c r="AM165" s="82">
        <f t="shared" si="35"/>
        <v>0.5</v>
      </c>
      <c r="AN165" s="86">
        <f t="shared" si="36"/>
        <v>0.27979940890145638</v>
      </c>
      <c r="AO165" s="82">
        <f t="shared" si="37"/>
        <v>0.1</v>
      </c>
      <c r="AP165" s="86">
        <f t="shared" si="27"/>
        <v>-0.1214265138227546</v>
      </c>
      <c r="AQ165" s="85">
        <f t="shared" si="39"/>
        <v>0.22142651382275461</v>
      </c>
      <c r="AR165" s="82">
        <f t="shared" si="26"/>
        <v>0.22020059109854362</v>
      </c>
    </row>
    <row r="166" spans="1:44" x14ac:dyDescent="0.3">
      <c r="A166" s="81">
        <v>42637</v>
      </c>
      <c r="B166" s="83">
        <v>0.5</v>
      </c>
      <c r="C166" s="83">
        <v>0.1</v>
      </c>
      <c r="D166" s="83">
        <v>5537</v>
      </c>
      <c r="E166" s="83">
        <v>2585</v>
      </c>
      <c r="F166" s="83">
        <v>37693</v>
      </c>
      <c r="G166" s="83">
        <v>12971</v>
      </c>
      <c r="H166" s="83">
        <v>4010.1666666666665</v>
      </c>
      <c r="I166" s="83">
        <v>555</v>
      </c>
      <c r="N166" s="80">
        <f t="shared" si="28"/>
        <v>-1.2132024977698563</v>
      </c>
      <c r="O166" s="80">
        <f t="shared" si="29"/>
        <v>3.7383177570093409</v>
      </c>
      <c r="P166" s="80">
        <f t="shared" si="30"/>
        <v>-0.72964669738863108</v>
      </c>
      <c r="Q166" s="80">
        <f t="shared" si="31"/>
        <v>1.7794459145650023</v>
      </c>
      <c r="R166" s="80">
        <f t="shared" si="32"/>
        <v>1.4707032777908182</v>
      </c>
      <c r="S166" s="80">
        <f t="shared" si="33"/>
        <v>0.97784119523250013</v>
      </c>
      <c r="T166" s="82">
        <f t="shared" si="38"/>
        <v>0.25017754308025536</v>
      </c>
      <c r="AJ166" s="88" t="e">
        <v>#N/A</v>
      </c>
      <c r="AK166" s="88" t="e">
        <v>#N/A</v>
      </c>
      <c r="AL166" s="87">
        <f t="shared" si="34"/>
        <v>42637</v>
      </c>
      <c r="AM166" s="82">
        <f t="shared" si="35"/>
        <v>0.5</v>
      </c>
      <c r="AN166" s="86">
        <f t="shared" si="36"/>
        <v>0.25017754308025536</v>
      </c>
      <c r="AO166" s="82">
        <f t="shared" si="37"/>
        <v>0.1</v>
      </c>
      <c r="AP166" s="86">
        <f t="shared" si="27"/>
        <v>-0.15092986065492653</v>
      </c>
      <c r="AQ166" s="85">
        <f t="shared" si="39"/>
        <v>0.25092986065492651</v>
      </c>
      <c r="AR166" s="82">
        <f t="shared" si="26"/>
        <v>0.24982245691974464</v>
      </c>
    </row>
    <row r="167" spans="1:44" x14ac:dyDescent="0.3">
      <c r="A167" s="81">
        <v>42644</v>
      </c>
      <c r="B167" s="83">
        <v>0.7</v>
      </c>
      <c r="C167" s="83">
        <v>1.2</v>
      </c>
      <c r="D167" s="83">
        <v>5557</v>
      </c>
      <c r="E167" s="83">
        <v>2591</v>
      </c>
      <c r="F167" s="83">
        <v>38060</v>
      </c>
      <c r="G167" s="83">
        <v>13277</v>
      </c>
      <c r="H167" s="83">
        <v>4077.2</v>
      </c>
      <c r="I167" s="83">
        <v>565</v>
      </c>
      <c r="N167" s="80">
        <f t="shared" si="28"/>
        <v>0.36120642947443571</v>
      </c>
      <c r="O167" s="80">
        <f t="shared" si="29"/>
        <v>1.8018018018018012</v>
      </c>
      <c r="P167" s="80">
        <f t="shared" si="30"/>
        <v>0.2321083172146956</v>
      </c>
      <c r="Q167" s="80">
        <f t="shared" si="31"/>
        <v>0.97365558591779688</v>
      </c>
      <c r="R167" s="80">
        <f t="shared" si="32"/>
        <v>2.3591087811271336</v>
      </c>
      <c r="S167" s="80">
        <f t="shared" si="33"/>
        <v>1.6715847221644822</v>
      </c>
      <c r="T167" s="82">
        <f t="shared" si="38"/>
        <v>0.45764432433333252</v>
      </c>
      <c r="AJ167" s="88">
        <f>B167</f>
        <v>0.7</v>
      </c>
      <c r="AK167" s="88">
        <f>C167</f>
        <v>1.2</v>
      </c>
      <c r="AL167" s="87">
        <f t="shared" si="34"/>
        <v>42644</v>
      </c>
      <c r="AM167" s="82">
        <f t="shared" si="35"/>
        <v>0.7</v>
      </c>
      <c r="AN167" s="86">
        <f t="shared" si="36"/>
        <v>0.45764432433333252</v>
      </c>
      <c r="AO167" s="82">
        <f t="shared" si="37"/>
        <v>1.2</v>
      </c>
      <c r="AP167" s="86">
        <f t="shared" si="27"/>
        <v>0.96194976772856933</v>
      </c>
      <c r="AQ167" s="85">
        <f t="shared" si="39"/>
        <v>0.23805023227143063</v>
      </c>
      <c r="AR167" s="82">
        <f t="shared" si="26"/>
        <v>0.24235567566666744</v>
      </c>
    </row>
    <row r="168" spans="1:44" x14ac:dyDescent="0.3">
      <c r="A168" s="81">
        <v>42651</v>
      </c>
      <c r="B168" s="83">
        <v>0.7</v>
      </c>
      <c r="C168" s="83">
        <v>1.2</v>
      </c>
      <c r="D168" s="83">
        <v>5577</v>
      </c>
      <c r="E168" s="83">
        <v>2595</v>
      </c>
      <c r="F168" s="83">
        <v>37946</v>
      </c>
      <c r="G168" s="83">
        <v>13324</v>
      </c>
      <c r="H168" s="83">
        <v>4111</v>
      </c>
      <c r="I168" s="83">
        <v>565</v>
      </c>
      <c r="N168" s="80">
        <f t="shared" si="28"/>
        <v>0.35990642432967945</v>
      </c>
      <c r="O168" s="80">
        <f t="shared" si="29"/>
        <v>0</v>
      </c>
      <c r="P168" s="80">
        <f t="shared" si="30"/>
        <v>0.15438054805095192</v>
      </c>
      <c r="Q168" s="80">
        <f t="shared" si="31"/>
        <v>-0.29952706253284589</v>
      </c>
      <c r="R168" s="80">
        <f t="shared" si="32"/>
        <v>0.35399563154328462</v>
      </c>
      <c r="S168" s="80">
        <f t="shared" si="33"/>
        <v>0.82900029431962707</v>
      </c>
      <c r="T168" s="82">
        <f t="shared" si="38"/>
        <v>0.34559010893553649</v>
      </c>
      <c r="AJ168" s="88" t="e">
        <v>#N/A</v>
      </c>
      <c r="AK168" s="88" t="e">
        <v>#N/A</v>
      </c>
      <c r="AL168" s="87">
        <f t="shared" si="34"/>
        <v>42651</v>
      </c>
      <c r="AM168" s="82">
        <f t="shared" si="35"/>
        <v>0.7</v>
      </c>
      <c r="AN168" s="86">
        <f t="shared" si="36"/>
        <v>0.34559010893553649</v>
      </c>
      <c r="AO168" s="82">
        <f t="shared" si="37"/>
        <v>1.2</v>
      </c>
      <c r="AP168" s="86">
        <f t="shared" si="27"/>
        <v>0.84933303116912384</v>
      </c>
      <c r="AQ168" s="85">
        <f t="shared" si="39"/>
        <v>0.35066696883087611</v>
      </c>
      <c r="AR168" s="82">
        <f t="shared" si="26"/>
        <v>0.35440989106446347</v>
      </c>
    </row>
    <row r="169" spans="1:44" x14ac:dyDescent="0.3">
      <c r="A169" s="81">
        <v>42658</v>
      </c>
      <c r="B169" s="83">
        <v>0.7</v>
      </c>
      <c r="C169" s="83">
        <v>1.2</v>
      </c>
      <c r="D169" s="83">
        <v>5665</v>
      </c>
      <c r="E169" s="83">
        <v>2622</v>
      </c>
      <c r="F169" s="83">
        <v>38053</v>
      </c>
      <c r="G169" s="83">
        <v>13374</v>
      </c>
      <c r="H169" s="83">
        <v>4197.5</v>
      </c>
      <c r="I169" s="83">
        <v>570</v>
      </c>
      <c r="N169" s="80">
        <f t="shared" si="28"/>
        <v>1.5779092702169635</v>
      </c>
      <c r="O169" s="80">
        <f t="shared" si="29"/>
        <v>0.88495575221239164</v>
      </c>
      <c r="P169" s="80">
        <f t="shared" si="30"/>
        <v>1.0404624277456662</v>
      </c>
      <c r="Q169" s="80">
        <f t="shared" si="31"/>
        <v>0.28197965529963653</v>
      </c>
      <c r="R169" s="80">
        <f t="shared" si="32"/>
        <v>0.37526268387870232</v>
      </c>
      <c r="S169" s="80">
        <f t="shared" si="33"/>
        <v>2.1041109219167993</v>
      </c>
      <c r="T169" s="82">
        <f t="shared" si="38"/>
        <v>0.47509089635518453</v>
      </c>
      <c r="AJ169" s="88" t="e">
        <v>#N/A</v>
      </c>
      <c r="AK169" s="88" t="e">
        <v>#N/A</v>
      </c>
      <c r="AL169" s="87">
        <f t="shared" si="34"/>
        <v>42658</v>
      </c>
      <c r="AM169" s="82">
        <f t="shared" si="35"/>
        <v>0.7</v>
      </c>
      <c r="AN169" s="86">
        <f t="shared" si="36"/>
        <v>0.47509089635518453</v>
      </c>
      <c r="AO169" s="82">
        <f t="shared" si="37"/>
        <v>1.2</v>
      </c>
      <c r="AP169" s="86">
        <f t="shared" si="27"/>
        <v>0.97948392294328812</v>
      </c>
      <c r="AQ169" s="85">
        <f t="shared" si="39"/>
        <v>0.22051607705671183</v>
      </c>
      <c r="AR169" s="82">
        <f t="shared" si="26"/>
        <v>0.22490910364481542</v>
      </c>
    </row>
    <row r="170" spans="1:44" x14ac:dyDescent="0.3">
      <c r="A170" s="81">
        <v>42665</v>
      </c>
      <c r="B170" s="83">
        <v>0.7</v>
      </c>
      <c r="C170" s="83">
        <v>1.2</v>
      </c>
      <c r="D170" s="83">
        <v>6006</v>
      </c>
      <c r="E170" s="83">
        <v>2678</v>
      </c>
      <c r="F170" s="83">
        <v>37691</v>
      </c>
      <c r="G170" s="83">
        <v>13269</v>
      </c>
      <c r="H170" s="83">
        <v>4255.8</v>
      </c>
      <c r="I170" s="83">
        <v>580</v>
      </c>
      <c r="N170" s="80">
        <f t="shared" si="28"/>
        <v>6.0194174757281615</v>
      </c>
      <c r="O170" s="80">
        <f t="shared" si="29"/>
        <v>1.7543859649122879</v>
      </c>
      <c r="P170" s="80">
        <f t="shared" si="30"/>
        <v>2.1357742181540686</v>
      </c>
      <c r="Q170" s="80">
        <f t="shared" si="31"/>
        <v>-0.95130475915171075</v>
      </c>
      <c r="R170" s="80">
        <f t="shared" si="32"/>
        <v>-0.78510542844324505</v>
      </c>
      <c r="S170" s="80">
        <f t="shared" si="33"/>
        <v>1.3889219773674881</v>
      </c>
      <c r="T170" s="82">
        <f t="shared" si="38"/>
        <v>0.69110137386248927</v>
      </c>
      <c r="AJ170" s="88" t="e">
        <v>#N/A</v>
      </c>
      <c r="AK170" s="88" t="e">
        <v>#N/A</v>
      </c>
      <c r="AL170" s="87">
        <f t="shared" si="34"/>
        <v>42665</v>
      </c>
      <c r="AM170" s="82">
        <f t="shared" si="35"/>
        <v>0.7</v>
      </c>
      <c r="AN170" s="86">
        <f t="shared" si="36"/>
        <v>0.69110137386248927</v>
      </c>
      <c r="AO170" s="82">
        <f t="shared" si="37"/>
        <v>1.2</v>
      </c>
      <c r="AP170" s="86">
        <f t="shared" si="27"/>
        <v>1.1965787903979219</v>
      </c>
      <c r="AQ170" s="85">
        <f t="shared" si="39"/>
        <v>3.4212096020780347E-3</v>
      </c>
      <c r="AR170" s="82">
        <f t="shared" si="26"/>
        <v>8.8986261375106901E-3</v>
      </c>
    </row>
    <row r="171" spans="1:44" x14ac:dyDescent="0.3">
      <c r="A171" s="81">
        <v>42672</v>
      </c>
      <c r="B171" s="83">
        <v>0.7</v>
      </c>
      <c r="C171" s="83">
        <v>1.2</v>
      </c>
      <c r="D171" s="83">
        <v>6041</v>
      </c>
      <c r="E171" s="83">
        <v>2708</v>
      </c>
      <c r="F171" s="83">
        <v>38183</v>
      </c>
      <c r="G171" s="83">
        <v>14200</v>
      </c>
      <c r="H171" s="83">
        <v>4299.2</v>
      </c>
      <c r="I171" s="83">
        <v>595</v>
      </c>
      <c r="N171" s="80">
        <f t="shared" si="28"/>
        <v>0.58275058275059166</v>
      </c>
      <c r="O171" s="80">
        <f t="shared" si="29"/>
        <v>2.5862068965517295</v>
      </c>
      <c r="P171" s="80">
        <f t="shared" si="30"/>
        <v>1.1202389843166571</v>
      </c>
      <c r="Q171" s="80">
        <f t="shared" si="31"/>
        <v>1.305351410150962</v>
      </c>
      <c r="R171" s="80">
        <f t="shared" si="32"/>
        <v>7.0163539076041985</v>
      </c>
      <c r="S171" s="80">
        <f t="shared" si="33"/>
        <v>1.0197847643216278</v>
      </c>
      <c r="T171" s="82">
        <f t="shared" si="38"/>
        <v>0.68714792824778781</v>
      </c>
      <c r="AJ171" s="88">
        <f>B171</f>
        <v>0.7</v>
      </c>
      <c r="AK171" s="88">
        <f>C171</f>
        <v>1.2</v>
      </c>
      <c r="AL171" s="87">
        <f t="shared" si="34"/>
        <v>42672</v>
      </c>
      <c r="AM171" s="82">
        <f t="shared" si="35"/>
        <v>0.7</v>
      </c>
      <c r="AN171" s="86">
        <f t="shared" si="36"/>
        <v>0.68714792824778781</v>
      </c>
      <c r="AO171" s="82">
        <f t="shared" si="37"/>
        <v>1.2</v>
      </c>
      <c r="AP171" s="86">
        <f t="shared" si="27"/>
        <v>2.304612151994732</v>
      </c>
      <c r="AQ171" s="85">
        <f t="shared" si="39"/>
        <v>-1.1046121519947321</v>
      </c>
      <c r="AR171" s="82">
        <f t="shared" si="26"/>
        <v>1.2852071752212146E-2</v>
      </c>
    </row>
    <row r="172" spans="1:44" x14ac:dyDescent="0.3">
      <c r="A172" s="81">
        <v>42679</v>
      </c>
      <c r="B172" s="83">
        <v>1.5</v>
      </c>
      <c r="C172" s="83">
        <v>3.3</v>
      </c>
      <c r="D172" s="83">
        <v>6041</v>
      </c>
      <c r="E172" s="83">
        <v>2765</v>
      </c>
      <c r="F172" s="83">
        <v>38947</v>
      </c>
      <c r="G172" s="83">
        <v>14116</v>
      </c>
      <c r="H172" s="83">
        <v>4373.8</v>
      </c>
      <c r="I172" s="83">
        <v>605</v>
      </c>
      <c r="N172" s="80">
        <f t="shared" si="28"/>
        <v>0</v>
      </c>
      <c r="O172" s="80">
        <f t="shared" si="29"/>
        <v>1.6806722689075571</v>
      </c>
      <c r="P172" s="80">
        <f t="shared" si="30"/>
        <v>2.1048744460856739</v>
      </c>
      <c r="Q172" s="80">
        <f t="shared" si="31"/>
        <v>2.0008904486289651</v>
      </c>
      <c r="R172" s="80">
        <f t="shared" si="32"/>
        <v>-0.59154929577465509</v>
      </c>
      <c r="S172" s="80">
        <f t="shared" si="33"/>
        <v>1.7352065500558354</v>
      </c>
      <c r="T172" s="82">
        <f t="shared" si="38"/>
        <v>0.63908918945110238</v>
      </c>
      <c r="AJ172" s="88" t="e">
        <v>#N/A</v>
      </c>
      <c r="AK172" s="88" t="e">
        <v>#N/A</v>
      </c>
      <c r="AL172" s="87">
        <f t="shared" si="34"/>
        <v>42679</v>
      </c>
      <c r="AM172" s="82">
        <f t="shared" si="35"/>
        <v>1.5</v>
      </c>
      <c r="AN172" s="86">
        <f t="shared" si="36"/>
        <v>0.63908918945110238</v>
      </c>
      <c r="AO172" s="82">
        <f t="shared" si="37"/>
        <v>3.3</v>
      </c>
      <c r="AP172" s="86">
        <f t="shared" si="27"/>
        <v>2.3585510147985218</v>
      </c>
      <c r="AQ172" s="85">
        <f t="shared" si="39"/>
        <v>0.94144898520147802</v>
      </c>
      <c r="AR172" s="82">
        <f t="shared" si="26"/>
        <v>0.86091081054889762</v>
      </c>
    </row>
    <row r="173" spans="1:44" x14ac:dyDescent="0.3">
      <c r="A173" s="81">
        <v>42686</v>
      </c>
      <c r="B173" s="83">
        <v>1.5</v>
      </c>
      <c r="C173" s="83">
        <v>3.3</v>
      </c>
      <c r="D173" s="83">
        <v>6032</v>
      </c>
      <c r="E173" s="83">
        <v>2904</v>
      </c>
      <c r="F173" s="83">
        <v>43452</v>
      </c>
      <c r="G173" s="83">
        <v>14856</v>
      </c>
      <c r="H173" s="83">
        <v>4445.3999999999996</v>
      </c>
      <c r="I173" s="83">
        <v>610</v>
      </c>
      <c r="N173" s="80">
        <f t="shared" si="28"/>
        <v>-0.14898195662969727</v>
      </c>
      <c r="O173" s="80">
        <f t="shared" si="29"/>
        <v>0.8264462809917319</v>
      </c>
      <c r="P173" s="80">
        <f t="shared" si="30"/>
        <v>5.0271247739602103</v>
      </c>
      <c r="Q173" s="80">
        <f t="shared" si="31"/>
        <v>11.567001309471834</v>
      </c>
      <c r="R173" s="80">
        <f t="shared" si="32"/>
        <v>5.2422782657976796</v>
      </c>
      <c r="S173" s="80">
        <f t="shared" si="33"/>
        <v>1.6370204398920691</v>
      </c>
      <c r="T173" s="82">
        <f t="shared" si="38"/>
        <v>0.88031321028930654</v>
      </c>
      <c r="AJ173" s="88" t="e">
        <v>#N/A</v>
      </c>
      <c r="AK173" s="88" t="e">
        <v>#N/A</v>
      </c>
      <c r="AL173" s="87">
        <f t="shared" si="34"/>
        <v>42686</v>
      </c>
      <c r="AM173" s="82">
        <f t="shared" si="35"/>
        <v>1.5</v>
      </c>
      <c r="AN173" s="86">
        <f t="shared" si="36"/>
        <v>0.88031321028930654</v>
      </c>
      <c r="AO173" s="82">
        <f t="shared" si="37"/>
        <v>3.3</v>
      </c>
      <c r="AP173" s="86">
        <f t="shared" si="27"/>
        <v>2.6038964510681097</v>
      </c>
      <c r="AQ173" s="85">
        <f t="shared" si="39"/>
        <v>0.69610354893189008</v>
      </c>
      <c r="AR173" s="82">
        <f t="shared" si="26"/>
        <v>0.61968678971069346</v>
      </c>
    </row>
    <row r="174" spans="1:44" x14ac:dyDescent="0.3">
      <c r="A174" s="81">
        <v>42693</v>
      </c>
      <c r="B174" s="83">
        <v>1.5</v>
      </c>
      <c r="C174" s="83">
        <v>3.3</v>
      </c>
      <c r="D174" s="83">
        <v>5857</v>
      </c>
      <c r="E174" s="83">
        <v>2924</v>
      </c>
      <c r="F174" s="83">
        <v>43246</v>
      </c>
      <c r="G174" s="83">
        <v>14206</v>
      </c>
      <c r="H174" s="83">
        <v>4552.8</v>
      </c>
      <c r="I174" s="83">
        <v>605</v>
      </c>
      <c r="N174" s="80">
        <f t="shared" si="28"/>
        <v>-2.9011936339522606</v>
      </c>
      <c r="O174" s="80">
        <f t="shared" si="29"/>
        <v>-0.81967213114754145</v>
      </c>
      <c r="P174" s="80">
        <f t="shared" si="30"/>
        <v>0.68870523415978369</v>
      </c>
      <c r="Q174" s="80">
        <f t="shared" si="31"/>
        <v>-0.47408634815428741</v>
      </c>
      <c r="R174" s="80">
        <f t="shared" si="32"/>
        <v>-4.3753365643511017</v>
      </c>
      <c r="S174" s="80">
        <f t="shared" si="33"/>
        <v>2.4159805641787102</v>
      </c>
      <c r="T174" s="82">
        <f t="shared" si="38"/>
        <v>0.29691332314967372</v>
      </c>
      <c r="AJ174" s="88" t="e">
        <v>#N/A</v>
      </c>
      <c r="AK174" s="88" t="e">
        <v>#N/A</v>
      </c>
      <c r="AL174" s="87">
        <f t="shared" si="34"/>
        <v>42693</v>
      </c>
      <c r="AM174" s="82">
        <f t="shared" si="35"/>
        <v>1.5</v>
      </c>
      <c r="AN174" s="86">
        <f t="shared" si="36"/>
        <v>0.29691332314967372</v>
      </c>
      <c r="AO174" s="82">
        <f t="shared" si="37"/>
        <v>3.3</v>
      </c>
      <c r="AP174" s="86">
        <f t="shared" si="27"/>
        <v>2.0105289276658027</v>
      </c>
      <c r="AQ174" s="85">
        <f t="shared" si="39"/>
        <v>1.2894710723341971</v>
      </c>
      <c r="AR174" s="82">
        <f t="shared" si="26"/>
        <v>1.2030866768503263</v>
      </c>
    </row>
    <row r="175" spans="1:44" x14ac:dyDescent="0.3">
      <c r="A175" s="81">
        <v>42700</v>
      </c>
      <c r="B175" s="83">
        <v>1.5</v>
      </c>
      <c r="C175" s="83">
        <v>3.3</v>
      </c>
      <c r="D175" s="83">
        <v>5860</v>
      </c>
      <c r="E175" s="83">
        <v>2965</v>
      </c>
      <c r="F175" s="83">
        <v>46404</v>
      </c>
      <c r="G175" s="83">
        <v>14656</v>
      </c>
      <c r="H175" s="83">
        <v>4634.6000000000004</v>
      </c>
      <c r="I175" s="83">
        <v>600</v>
      </c>
      <c r="N175" s="80">
        <f t="shared" si="28"/>
        <v>5.1220761481985733E-2</v>
      </c>
      <c r="O175" s="80">
        <f t="shared" si="29"/>
        <v>-0.8264462809917319</v>
      </c>
      <c r="P175" s="80">
        <f t="shared" si="30"/>
        <v>1.4021887824897448</v>
      </c>
      <c r="Q175" s="80">
        <f t="shared" si="31"/>
        <v>7.3024094713962029</v>
      </c>
      <c r="R175" s="80">
        <f t="shared" si="32"/>
        <v>3.1676756300154807</v>
      </c>
      <c r="S175" s="80">
        <f t="shared" si="33"/>
        <v>1.7966965383939595</v>
      </c>
      <c r="T175" s="82">
        <f t="shared" si="38"/>
        <v>0.55963374630044049</v>
      </c>
      <c r="AJ175" s="88">
        <f>B175</f>
        <v>1.5</v>
      </c>
      <c r="AK175" s="88">
        <f>C175</f>
        <v>3.3</v>
      </c>
      <c r="AL175" s="87">
        <f t="shared" si="34"/>
        <v>42700</v>
      </c>
      <c r="AM175" s="82">
        <f t="shared" si="35"/>
        <v>1.5</v>
      </c>
      <c r="AN175" s="86">
        <f t="shared" si="36"/>
        <v>0.55963374630044049</v>
      </c>
      <c r="AO175" s="82">
        <f t="shared" si="37"/>
        <v>3.3</v>
      </c>
      <c r="AP175" s="86">
        <f t="shared" si="27"/>
        <v>2.2777380414633654</v>
      </c>
      <c r="AQ175" s="85">
        <f t="shared" si="39"/>
        <v>1.0222619585366344</v>
      </c>
      <c r="AR175" s="82">
        <f t="shared" si="26"/>
        <v>0.94036625369955951</v>
      </c>
    </row>
    <row r="176" spans="1:44" x14ac:dyDescent="0.3">
      <c r="A176" s="81">
        <v>42707</v>
      </c>
      <c r="B176" s="83">
        <v>1.6</v>
      </c>
      <c r="C176" s="83">
        <v>5.5</v>
      </c>
      <c r="D176" s="83">
        <v>6019</v>
      </c>
      <c r="E176" s="83">
        <v>3056</v>
      </c>
      <c r="F176" s="83">
        <v>46506</v>
      </c>
      <c r="G176" s="83">
        <v>13993</v>
      </c>
      <c r="H176" s="83">
        <v>4675.8</v>
      </c>
      <c r="I176" s="83">
        <v>600</v>
      </c>
      <c r="N176" s="80">
        <f t="shared" si="28"/>
        <v>2.7133105802047908</v>
      </c>
      <c r="O176" s="80">
        <f t="shared" si="29"/>
        <v>0</v>
      </c>
      <c r="P176" s="80">
        <f t="shared" si="30"/>
        <v>3.069139966273184</v>
      </c>
      <c r="Q176" s="80">
        <f t="shared" si="31"/>
        <v>0.21980863718644628</v>
      </c>
      <c r="R176" s="80">
        <f t="shared" si="32"/>
        <v>-4.5237445414847173</v>
      </c>
      <c r="S176" s="80">
        <f t="shared" si="33"/>
        <v>0.88896560652483458</v>
      </c>
      <c r="T176" s="82">
        <f t="shared" si="38"/>
        <v>1.0813075762990103</v>
      </c>
      <c r="AJ176" s="88" t="e">
        <v>#N/A</v>
      </c>
      <c r="AK176" s="88" t="e">
        <v>#N/A</v>
      </c>
      <c r="AL176" s="87">
        <f t="shared" si="34"/>
        <v>42707</v>
      </c>
      <c r="AM176" s="82">
        <f t="shared" si="35"/>
        <v>1.6</v>
      </c>
      <c r="AN176" s="86">
        <f t="shared" si="36"/>
        <v>1.0813075762990103</v>
      </c>
      <c r="AO176" s="82">
        <f t="shared" si="37"/>
        <v>5.5</v>
      </c>
      <c r="AP176" s="86">
        <f t="shared" si="27"/>
        <v>5.0472743725521951</v>
      </c>
      <c r="AQ176" s="85">
        <f t="shared" si="39"/>
        <v>0.45272562744780487</v>
      </c>
      <c r="AR176" s="82">
        <f t="shared" si="26"/>
        <v>0.51869242370098978</v>
      </c>
    </row>
    <row r="177" spans="1:44" x14ac:dyDescent="0.3">
      <c r="A177" s="81">
        <v>42714</v>
      </c>
      <c r="B177" s="83">
        <v>1.6</v>
      </c>
      <c r="C177" s="83">
        <v>5.5</v>
      </c>
      <c r="D177" s="83">
        <v>6061</v>
      </c>
      <c r="E177" s="83">
        <v>3155</v>
      </c>
      <c r="F177" s="83">
        <v>46781</v>
      </c>
      <c r="G177" s="83">
        <v>13431</v>
      </c>
      <c r="H177" s="83">
        <v>4792.3999999999996</v>
      </c>
      <c r="I177" s="83">
        <v>600</v>
      </c>
      <c r="N177" s="80">
        <f t="shared" si="28"/>
        <v>0.69779033061969642</v>
      </c>
      <c r="O177" s="80">
        <f t="shared" si="29"/>
        <v>0</v>
      </c>
      <c r="P177" s="80">
        <f t="shared" si="30"/>
        <v>3.2395287958115091</v>
      </c>
      <c r="Q177" s="80">
        <f t="shared" si="31"/>
        <v>0.59132154990753349</v>
      </c>
      <c r="R177" s="80">
        <f t="shared" si="32"/>
        <v>-4.0162938612163259</v>
      </c>
      <c r="S177" s="80">
        <f t="shared" si="33"/>
        <v>2.4936909192009722</v>
      </c>
      <c r="T177" s="82">
        <f t="shared" si="38"/>
        <v>0.95711530949373502</v>
      </c>
      <c r="AJ177" s="88" t="e">
        <v>#N/A</v>
      </c>
      <c r="AK177" s="88" t="e">
        <v>#N/A</v>
      </c>
      <c r="AL177" s="87">
        <f t="shared" si="34"/>
        <v>42714</v>
      </c>
      <c r="AM177" s="82">
        <f t="shared" si="35"/>
        <v>1.6</v>
      </c>
      <c r="AN177" s="86">
        <f t="shared" si="36"/>
        <v>0.95711530949373502</v>
      </c>
      <c r="AO177" s="82">
        <f t="shared" si="37"/>
        <v>5.5</v>
      </c>
      <c r="AP177" s="86">
        <f t="shared" si="27"/>
        <v>4.9182093709326296</v>
      </c>
      <c r="AQ177" s="85">
        <f t="shared" si="39"/>
        <v>0.58179062906737045</v>
      </c>
      <c r="AR177" s="82">
        <f t="shared" si="26"/>
        <v>0.64288469050626507</v>
      </c>
    </row>
    <row r="178" spans="1:44" x14ac:dyDescent="0.3">
      <c r="A178" s="81">
        <v>42721</v>
      </c>
      <c r="B178" s="83">
        <v>1.6</v>
      </c>
      <c r="C178" s="83">
        <v>5.5</v>
      </c>
      <c r="D178" s="83">
        <v>6398</v>
      </c>
      <c r="E178" s="83">
        <v>3283</v>
      </c>
      <c r="F178" s="83">
        <v>46701</v>
      </c>
      <c r="G178" s="83">
        <v>13109</v>
      </c>
      <c r="H178" s="83">
        <v>4992</v>
      </c>
      <c r="I178" s="83">
        <v>595</v>
      </c>
      <c r="N178" s="80">
        <f t="shared" si="28"/>
        <v>5.5601385909915848</v>
      </c>
      <c r="O178" s="80">
        <f t="shared" si="29"/>
        <v>-0.8333333333333286</v>
      </c>
      <c r="P178" s="80">
        <f t="shared" si="30"/>
        <v>4.0570522979397765</v>
      </c>
      <c r="Q178" s="80">
        <f t="shared" si="31"/>
        <v>-0.17100959791368098</v>
      </c>
      <c r="R178" s="80">
        <f t="shared" si="32"/>
        <v>-2.3974387610751222</v>
      </c>
      <c r="S178" s="80">
        <f t="shared" si="33"/>
        <v>4.1649278023537306</v>
      </c>
      <c r="T178" s="82">
        <f t="shared" si="38"/>
        <v>1.318073031394752</v>
      </c>
      <c r="AJ178" s="88" t="e">
        <v>#N/A</v>
      </c>
      <c r="AK178" s="88" t="e">
        <v>#N/A</v>
      </c>
      <c r="AL178" s="87">
        <f t="shared" si="34"/>
        <v>42721</v>
      </c>
      <c r="AM178" s="82">
        <f t="shared" si="35"/>
        <v>1.6</v>
      </c>
      <c r="AN178" s="86">
        <f t="shared" si="36"/>
        <v>1.318073031394752</v>
      </c>
      <c r="AO178" s="82">
        <f t="shared" si="37"/>
        <v>5.5</v>
      </c>
      <c r="AP178" s="86">
        <f t="shared" si="27"/>
        <v>5.2933294179384092</v>
      </c>
      <c r="AQ178" s="85">
        <f t="shared" si="39"/>
        <v>0.20667058206159084</v>
      </c>
      <c r="AR178" s="82">
        <f t="shared" si="26"/>
        <v>0.28192696860524813</v>
      </c>
    </row>
    <row r="179" spans="1:44" x14ac:dyDescent="0.3">
      <c r="A179" s="81">
        <v>42728</v>
      </c>
      <c r="B179" s="83">
        <v>1.6</v>
      </c>
      <c r="C179" s="83">
        <v>5.5</v>
      </c>
      <c r="D179" s="83">
        <v>6420</v>
      </c>
      <c r="E179" s="83">
        <v>3265</v>
      </c>
      <c r="F179" s="83">
        <v>44881</v>
      </c>
      <c r="G179" s="83">
        <v>13239</v>
      </c>
      <c r="H179" s="83">
        <v>4995.3999999999996</v>
      </c>
      <c r="I179" s="83">
        <v>595</v>
      </c>
      <c r="N179" s="80">
        <f t="shared" si="28"/>
        <v>0.34385745545482393</v>
      </c>
      <c r="O179" s="80">
        <f t="shared" si="29"/>
        <v>0</v>
      </c>
      <c r="P179" s="80">
        <f t="shared" si="30"/>
        <v>-0.54827901309776905</v>
      </c>
      <c r="Q179" s="80">
        <f t="shared" si="31"/>
        <v>-3.8971328237082759</v>
      </c>
      <c r="R179" s="80">
        <f t="shared" si="32"/>
        <v>0.99168510183842784</v>
      </c>
      <c r="S179" s="80">
        <f t="shared" si="33"/>
        <v>6.8108974358963792E-2</v>
      </c>
      <c r="T179" s="82">
        <f t="shared" si="38"/>
        <v>0.61708361579071014</v>
      </c>
      <c r="AJ179" s="88">
        <f>B179</f>
        <v>1.6</v>
      </c>
      <c r="AK179" s="88">
        <f>C179</f>
        <v>5.5</v>
      </c>
      <c r="AL179" s="87">
        <f t="shared" si="34"/>
        <v>42728</v>
      </c>
      <c r="AM179" s="82">
        <f t="shared" si="35"/>
        <v>1.6</v>
      </c>
      <c r="AN179" s="86">
        <f t="shared" si="36"/>
        <v>0.61708361579071014</v>
      </c>
      <c r="AO179" s="82">
        <f t="shared" si="37"/>
        <v>5.5</v>
      </c>
      <c r="AP179" s="86">
        <f t="shared" si="27"/>
        <v>4.5648363934726319</v>
      </c>
      <c r="AQ179" s="85">
        <f t="shared" si="39"/>
        <v>0.93516360652736807</v>
      </c>
      <c r="AR179" s="82">
        <f t="shared" si="26"/>
        <v>0.98291638420928995</v>
      </c>
    </row>
    <row r="180" spans="1:44" x14ac:dyDescent="0.3">
      <c r="A180" s="81">
        <v>42735</v>
      </c>
      <c r="B180" s="83">
        <v>1.6</v>
      </c>
      <c r="C180" s="83">
        <v>5.5</v>
      </c>
      <c r="D180" s="83">
        <v>6487</v>
      </c>
      <c r="E180" s="83">
        <v>3206</v>
      </c>
      <c r="F180" s="83">
        <v>45140</v>
      </c>
      <c r="G180" s="83">
        <v>13023</v>
      </c>
      <c r="H180" s="83">
        <v>5005</v>
      </c>
      <c r="I180" s="83">
        <v>595</v>
      </c>
      <c r="N180" s="80">
        <f t="shared" si="28"/>
        <v>1.0436137071651075</v>
      </c>
      <c r="O180" s="80">
        <f t="shared" si="29"/>
        <v>0</v>
      </c>
      <c r="P180" s="80">
        <f t="shared" si="30"/>
        <v>-1.807044410413468</v>
      </c>
      <c r="Q180" s="80">
        <f t="shared" si="31"/>
        <v>0.57708161582851858</v>
      </c>
      <c r="R180" s="80">
        <f t="shared" si="32"/>
        <v>-1.6315431679129802</v>
      </c>
      <c r="S180" s="80">
        <f t="shared" si="33"/>
        <v>0.19217680265846582</v>
      </c>
      <c r="T180" s="82">
        <f t="shared" si="38"/>
        <v>0.80760794254052604</v>
      </c>
      <c r="AJ180" s="88" t="e">
        <v>#N/A</v>
      </c>
      <c r="AK180" s="88" t="e">
        <v>#N/A</v>
      </c>
      <c r="AL180" s="87">
        <f t="shared" si="34"/>
        <v>42735</v>
      </c>
      <c r="AM180" s="82">
        <f t="shared" si="35"/>
        <v>1.6</v>
      </c>
      <c r="AN180" s="86">
        <f t="shared" si="36"/>
        <v>0.80760794254052604</v>
      </c>
      <c r="AO180" s="82">
        <f t="shared" si="37"/>
        <v>5.5</v>
      </c>
      <c r="AP180" s="86">
        <f t="shared" si="27"/>
        <v>6.8864586727439843</v>
      </c>
      <c r="AQ180" s="85">
        <f t="shared" si="39"/>
        <v>-1.3864586727439843</v>
      </c>
      <c r="AR180" s="82">
        <f t="shared" si="26"/>
        <v>0.79239205745947405</v>
      </c>
    </row>
    <row r="181" spans="1:44" x14ac:dyDescent="0.3">
      <c r="A181" s="81">
        <v>42742</v>
      </c>
      <c r="B181" s="83">
        <v>0.8</v>
      </c>
      <c r="C181" s="83">
        <v>6.9</v>
      </c>
      <c r="D181" s="83">
        <v>6475</v>
      </c>
      <c r="E181" s="83">
        <v>3173</v>
      </c>
      <c r="F181" s="83">
        <v>45291</v>
      </c>
      <c r="G181" s="83">
        <v>12974</v>
      </c>
      <c r="H181" s="83">
        <v>5014.25</v>
      </c>
      <c r="I181" s="83">
        <v>595</v>
      </c>
      <c r="N181" s="80">
        <f t="shared" si="28"/>
        <v>-0.18498535532603455</v>
      </c>
      <c r="O181" s="80">
        <f t="shared" si="29"/>
        <v>0</v>
      </c>
      <c r="P181" s="80">
        <f t="shared" si="30"/>
        <v>-1.0293200249532219</v>
      </c>
      <c r="Q181" s="80">
        <f t="shared" si="31"/>
        <v>0.33451484271157028</v>
      </c>
      <c r="R181" s="80">
        <f t="shared" si="32"/>
        <v>-0.37625739077017784</v>
      </c>
      <c r="S181" s="80">
        <f t="shared" si="33"/>
        <v>0.18481518481519288</v>
      </c>
      <c r="T181" s="82">
        <f t="shared" si="38"/>
        <v>0.63834284134878194</v>
      </c>
      <c r="AJ181" s="88" t="e">
        <v>#N/A</v>
      </c>
      <c r="AK181" s="88" t="e">
        <v>#N/A</v>
      </c>
      <c r="AL181" s="87">
        <f t="shared" si="34"/>
        <v>42742</v>
      </c>
      <c r="AM181" s="82">
        <f t="shared" si="35"/>
        <v>0.8</v>
      </c>
      <c r="AN181" s="86">
        <f t="shared" si="36"/>
        <v>0.63834284134878194</v>
      </c>
      <c r="AO181" s="82">
        <f t="shared" si="37"/>
        <v>6.9</v>
      </c>
      <c r="AP181" s="86">
        <f t="shared" si="27"/>
        <v>6.7069866307768393</v>
      </c>
      <c r="AQ181" s="85">
        <f t="shared" si="39"/>
        <v>0.19301336922316104</v>
      </c>
      <c r="AR181" s="82">
        <f t="shared" si="26"/>
        <v>0.1616571586512181</v>
      </c>
    </row>
    <row r="182" spans="1:44" x14ac:dyDescent="0.3">
      <c r="A182" s="81">
        <v>42749</v>
      </c>
      <c r="B182" s="83">
        <v>0.8</v>
      </c>
      <c r="C182" s="83">
        <v>6.9</v>
      </c>
      <c r="D182" s="83">
        <v>6469</v>
      </c>
      <c r="E182" s="83">
        <v>3194</v>
      </c>
      <c r="F182" s="83">
        <v>46560</v>
      </c>
      <c r="G182" s="83">
        <v>13284</v>
      </c>
      <c r="H182" s="83">
        <v>5054.3999999999996</v>
      </c>
      <c r="I182" s="83">
        <v>595</v>
      </c>
      <c r="N182" s="80">
        <f t="shared" si="28"/>
        <v>-9.2664092664094255E-2</v>
      </c>
      <c r="O182" s="80">
        <f t="shared" si="29"/>
        <v>0</v>
      </c>
      <c r="P182" s="80">
        <f t="shared" si="30"/>
        <v>0.66183422628427024</v>
      </c>
      <c r="Q182" s="80">
        <f t="shared" si="31"/>
        <v>2.8018811684440692</v>
      </c>
      <c r="R182" s="80">
        <f t="shared" si="32"/>
        <v>2.3893941729613175</v>
      </c>
      <c r="S182" s="80">
        <f t="shared" si="33"/>
        <v>0.80071795383156541</v>
      </c>
      <c r="T182" s="82">
        <f t="shared" si="38"/>
        <v>0.91962026468054969</v>
      </c>
      <c r="AJ182" s="88" t="e">
        <v>#N/A</v>
      </c>
      <c r="AK182" s="88" t="e">
        <v>#N/A</v>
      </c>
      <c r="AL182" s="87">
        <f t="shared" si="34"/>
        <v>42749</v>
      </c>
      <c r="AM182" s="82">
        <f t="shared" si="35"/>
        <v>0.8</v>
      </c>
      <c r="AN182" s="86">
        <f t="shared" si="36"/>
        <v>0.91962026468054969</v>
      </c>
      <c r="AO182" s="82">
        <f t="shared" si="37"/>
        <v>6.9</v>
      </c>
      <c r="AP182" s="86">
        <f t="shared" si="27"/>
        <v>7.0052255067718505</v>
      </c>
      <c r="AQ182" s="85">
        <f t="shared" si="39"/>
        <v>-0.10522550677185016</v>
      </c>
      <c r="AR182" s="82">
        <f t="shared" si="26"/>
        <v>-0.11962026468054965</v>
      </c>
    </row>
    <row r="183" spans="1:44" x14ac:dyDescent="0.3">
      <c r="A183" s="81">
        <v>42756</v>
      </c>
      <c r="B183" s="83">
        <v>0.8</v>
      </c>
      <c r="C183" s="83">
        <v>6.9</v>
      </c>
      <c r="D183" s="83">
        <v>6407</v>
      </c>
      <c r="E183" s="83">
        <v>3230</v>
      </c>
      <c r="F183" s="83">
        <v>46568</v>
      </c>
      <c r="G183" s="83">
        <v>13307</v>
      </c>
      <c r="H183" s="83">
        <v>5112.6000000000004</v>
      </c>
      <c r="I183" s="83">
        <v>595</v>
      </c>
      <c r="N183" s="80">
        <f t="shared" si="28"/>
        <v>-0.95841706600711518</v>
      </c>
      <c r="O183" s="80">
        <f t="shared" si="29"/>
        <v>0</v>
      </c>
      <c r="P183" s="80">
        <f t="shared" si="30"/>
        <v>1.1271133375078364</v>
      </c>
      <c r="Q183" s="80">
        <f t="shared" si="31"/>
        <v>1.7182130584188826E-2</v>
      </c>
      <c r="R183" s="80">
        <f t="shared" si="32"/>
        <v>0.17314062029510069</v>
      </c>
      <c r="S183" s="80">
        <f t="shared" si="33"/>
        <v>1.1514719848053403</v>
      </c>
      <c r="T183" s="82">
        <f t="shared" si="38"/>
        <v>0.8296778186074546</v>
      </c>
      <c r="AJ183" s="88">
        <f>B183</f>
        <v>0.8</v>
      </c>
      <c r="AK183" s="88">
        <f>C183</f>
        <v>6.9</v>
      </c>
      <c r="AL183" s="87">
        <f t="shared" si="34"/>
        <v>42756</v>
      </c>
      <c r="AM183" s="82">
        <f t="shared" si="35"/>
        <v>0.8</v>
      </c>
      <c r="AN183" s="86">
        <f t="shared" si="36"/>
        <v>0.8296778186074546</v>
      </c>
      <c r="AO183" s="82">
        <f t="shared" si="37"/>
        <v>6.9</v>
      </c>
      <c r="AP183" s="86">
        <f t="shared" si="27"/>
        <v>6.9098593956089047</v>
      </c>
      <c r="AQ183" s="85">
        <f t="shared" si="39"/>
        <v>-9.8593956089043644E-3</v>
      </c>
      <c r="AR183" s="82">
        <f t="shared" si="26"/>
        <v>-2.9677818607454554E-2</v>
      </c>
    </row>
    <row r="184" spans="1:44" x14ac:dyDescent="0.3">
      <c r="A184" s="81">
        <v>42763</v>
      </c>
      <c r="B184" s="83">
        <v>0.8</v>
      </c>
      <c r="C184" s="83">
        <v>6.9</v>
      </c>
      <c r="D184" s="83">
        <v>6363</v>
      </c>
      <c r="E184" s="83">
        <v>3230</v>
      </c>
      <c r="F184" s="83">
        <v>47016</v>
      </c>
      <c r="G184" s="83">
        <v>13580</v>
      </c>
      <c r="H184" s="83">
        <v>5142</v>
      </c>
      <c r="I184" s="83">
        <v>595</v>
      </c>
      <c r="N184" s="80">
        <f t="shared" si="28"/>
        <v>-0.68674886842515548</v>
      </c>
      <c r="O184" s="80">
        <f t="shared" si="29"/>
        <v>0</v>
      </c>
      <c r="P184" s="80">
        <f t="shared" si="30"/>
        <v>0</v>
      </c>
      <c r="Q184" s="80">
        <f t="shared" si="31"/>
        <v>0.96203401477410466</v>
      </c>
      <c r="R184" s="80">
        <f t="shared" si="32"/>
        <v>2.0515518148342977</v>
      </c>
      <c r="S184" s="80">
        <f t="shared" si="33"/>
        <v>0.57504987677501163</v>
      </c>
      <c r="T184" s="82">
        <f t="shared" si="38"/>
        <v>0.90070160006399524</v>
      </c>
      <c r="AJ184" s="88" t="e">
        <v>#N/A</v>
      </c>
      <c r="AK184" s="88" t="e">
        <v>#N/A</v>
      </c>
      <c r="AL184" s="87">
        <f t="shared" si="34"/>
        <v>42763</v>
      </c>
      <c r="AM184" s="82">
        <f t="shared" si="35"/>
        <v>0.8</v>
      </c>
      <c r="AN184" s="86">
        <f t="shared" si="36"/>
        <v>0.90070160006399524</v>
      </c>
      <c r="AO184" s="82">
        <f t="shared" si="37"/>
        <v>6.9</v>
      </c>
      <c r="AP184" s="86">
        <f t="shared" si="27"/>
        <v>6.9851660181582815</v>
      </c>
      <c r="AQ184" s="85">
        <f t="shared" si="39"/>
        <v>-8.5166018158281176E-2</v>
      </c>
      <c r="AR184" s="82">
        <f t="shared" si="26"/>
        <v>-0.1007016000639952</v>
      </c>
    </row>
    <row r="185" spans="1:44" x14ac:dyDescent="0.3">
      <c r="A185" s="81">
        <v>42770</v>
      </c>
      <c r="B185" s="83">
        <v>0.6</v>
      </c>
      <c r="C185" s="83">
        <v>7.8</v>
      </c>
      <c r="D185" s="83">
        <v>6345</v>
      </c>
      <c r="E185" s="83">
        <v>3226</v>
      </c>
      <c r="F185" s="83">
        <v>46941</v>
      </c>
      <c r="G185" s="83">
        <v>13453</v>
      </c>
      <c r="H185" s="83">
        <v>5200.5</v>
      </c>
      <c r="I185" s="83">
        <v>595</v>
      </c>
      <c r="N185" s="80">
        <f t="shared" si="28"/>
        <v>-0.28288543140028821</v>
      </c>
      <c r="O185" s="80">
        <f t="shared" si="29"/>
        <v>0</v>
      </c>
      <c r="P185" s="80">
        <f t="shared" si="30"/>
        <v>-0.12383900928793423</v>
      </c>
      <c r="Q185" s="80">
        <f t="shared" si="31"/>
        <v>-0.15952016334864538</v>
      </c>
      <c r="R185" s="80">
        <f t="shared" si="32"/>
        <v>-0.93519882179676017</v>
      </c>
      <c r="S185" s="80">
        <f t="shared" si="33"/>
        <v>1.1376896149358373</v>
      </c>
      <c r="T185" s="82">
        <f t="shared" si="38"/>
        <v>0.43409705129679671</v>
      </c>
      <c r="AJ185" s="88" t="e">
        <v>#N/A</v>
      </c>
      <c r="AK185" s="88" t="e">
        <v>#N/A</v>
      </c>
      <c r="AL185" s="87">
        <f t="shared" si="34"/>
        <v>42770</v>
      </c>
      <c r="AM185" s="82">
        <f t="shared" si="35"/>
        <v>0.6</v>
      </c>
      <c r="AN185" s="86">
        <f t="shared" si="36"/>
        <v>0.43409705129679671</v>
      </c>
      <c r="AO185" s="82">
        <f t="shared" si="37"/>
        <v>7.8</v>
      </c>
      <c r="AP185" s="86">
        <f t="shared" si="27"/>
        <v>7.6871110810795074</v>
      </c>
      <c r="AQ185" s="85">
        <f t="shared" si="39"/>
        <v>0.11288891892049246</v>
      </c>
      <c r="AR185" s="82">
        <f t="shared" si="26"/>
        <v>0.16590294870320327</v>
      </c>
    </row>
    <row r="186" spans="1:44" x14ac:dyDescent="0.3">
      <c r="A186" s="81">
        <v>42777</v>
      </c>
      <c r="B186" s="83">
        <v>0.6</v>
      </c>
      <c r="C186" s="83">
        <v>7.8</v>
      </c>
      <c r="D186" s="83">
        <v>6307</v>
      </c>
      <c r="E186" s="83">
        <v>3268</v>
      </c>
      <c r="F186" s="83">
        <v>46933</v>
      </c>
      <c r="G186" s="83">
        <v>13757</v>
      </c>
      <c r="H186" s="83">
        <v>5286.4</v>
      </c>
      <c r="I186" s="83">
        <v>590</v>
      </c>
      <c r="N186" s="80">
        <f t="shared" si="28"/>
        <v>-0.59889676910952971</v>
      </c>
      <c r="O186" s="80">
        <f t="shared" si="29"/>
        <v>-0.84033613445377853</v>
      </c>
      <c r="P186" s="80">
        <f t="shared" si="30"/>
        <v>1.3019218846869194</v>
      </c>
      <c r="Q186" s="80">
        <f t="shared" si="31"/>
        <v>-1.7042670586477016E-2</v>
      </c>
      <c r="R186" s="80">
        <f t="shared" si="32"/>
        <v>2.2597190217795315</v>
      </c>
      <c r="S186" s="80">
        <f t="shared" si="33"/>
        <v>1.6517642534371646</v>
      </c>
      <c r="T186" s="82">
        <f t="shared" si="38"/>
        <v>0.51505441820805775</v>
      </c>
      <c r="AJ186" s="88" t="e">
        <v>#N/A</v>
      </c>
      <c r="AK186" s="88" t="e">
        <v>#N/A</v>
      </c>
      <c r="AL186" s="87">
        <f t="shared" si="34"/>
        <v>42777</v>
      </c>
      <c r="AM186" s="82">
        <f t="shared" si="35"/>
        <v>0.6</v>
      </c>
      <c r="AN186" s="86">
        <f t="shared" si="36"/>
        <v>0.51505441820805775</v>
      </c>
      <c r="AO186" s="82">
        <f t="shared" si="37"/>
        <v>7.8</v>
      </c>
      <c r="AP186" s="86">
        <f t="shared" si="27"/>
        <v>7.7739149178178479</v>
      </c>
      <c r="AQ186" s="85">
        <f t="shared" si="39"/>
        <v>2.6085082182151886E-2</v>
      </c>
      <c r="AR186" s="82">
        <f t="shared" si="26"/>
        <v>8.4945581791942226E-2</v>
      </c>
    </row>
    <row r="187" spans="1:44" x14ac:dyDescent="0.3">
      <c r="A187" s="81">
        <v>42784</v>
      </c>
      <c r="B187" s="83">
        <v>0.6</v>
      </c>
      <c r="C187" s="83">
        <v>7.8</v>
      </c>
      <c r="D187" s="83">
        <v>6320</v>
      </c>
      <c r="E187" s="83">
        <v>3383</v>
      </c>
      <c r="F187" s="83">
        <v>48698</v>
      </c>
      <c r="G187" s="83">
        <v>14167</v>
      </c>
      <c r="H187" s="83">
        <v>5294</v>
      </c>
      <c r="I187" s="83">
        <v>590</v>
      </c>
      <c r="N187" s="80">
        <f t="shared" si="28"/>
        <v>0.20612018392263565</v>
      </c>
      <c r="O187" s="80">
        <f t="shared" si="29"/>
        <v>0</v>
      </c>
      <c r="P187" s="80">
        <f t="shared" si="30"/>
        <v>3.5189718482252061</v>
      </c>
      <c r="Q187" s="80">
        <f t="shared" si="31"/>
        <v>3.7606801184667518</v>
      </c>
      <c r="R187" s="80">
        <f t="shared" si="32"/>
        <v>2.980300937704456</v>
      </c>
      <c r="S187" s="80">
        <f t="shared" si="33"/>
        <v>0.14376513317191097</v>
      </c>
      <c r="T187" s="82">
        <f t="shared" si="38"/>
        <v>0.72761681490373065</v>
      </c>
      <c r="AJ187" s="88">
        <f>B187</f>
        <v>0.6</v>
      </c>
      <c r="AK187" s="88">
        <f>C187</f>
        <v>7.8</v>
      </c>
      <c r="AL187" s="87">
        <f t="shared" si="34"/>
        <v>42784</v>
      </c>
      <c r="AM187" s="82">
        <f t="shared" si="35"/>
        <v>0.6</v>
      </c>
      <c r="AN187" s="86">
        <f t="shared" si="36"/>
        <v>0.72761681490373065</v>
      </c>
      <c r="AO187" s="82">
        <f t="shared" si="37"/>
        <v>7.8</v>
      </c>
      <c r="AP187" s="86">
        <f t="shared" si="27"/>
        <v>8.0018278587081966</v>
      </c>
      <c r="AQ187" s="85">
        <f t="shared" si="39"/>
        <v>-0.20182785870819675</v>
      </c>
      <c r="AR187" s="82">
        <f t="shared" si="26"/>
        <v>-0.12761681490373067</v>
      </c>
    </row>
    <row r="188" spans="1:44" x14ac:dyDescent="0.3">
      <c r="A188" s="81">
        <v>42791</v>
      </c>
      <c r="B188" s="83">
        <v>0.6</v>
      </c>
      <c r="C188" s="83">
        <v>7.8</v>
      </c>
      <c r="D188" s="83">
        <v>6332</v>
      </c>
      <c r="E188" s="83">
        <v>3473</v>
      </c>
      <c r="F188" s="83">
        <v>48096</v>
      </c>
      <c r="G188" s="83">
        <v>13741</v>
      </c>
      <c r="H188" s="83">
        <v>5199.8</v>
      </c>
      <c r="I188" s="83">
        <v>590</v>
      </c>
      <c r="N188" s="80">
        <f t="shared" si="28"/>
        <v>0.18987341772151467</v>
      </c>
      <c r="O188" s="80">
        <f t="shared" si="29"/>
        <v>0</v>
      </c>
      <c r="P188" s="80">
        <f t="shared" si="30"/>
        <v>2.6603606266627224</v>
      </c>
      <c r="Q188" s="80">
        <f t="shared" si="31"/>
        <v>-1.2361903979629574</v>
      </c>
      <c r="R188" s="80">
        <f t="shared" si="32"/>
        <v>-3.0069880708689141</v>
      </c>
      <c r="S188" s="80">
        <f t="shared" si="33"/>
        <v>-1.7793728749527844</v>
      </c>
      <c r="T188" s="82">
        <f t="shared" si="38"/>
        <v>0.50265325690337737</v>
      </c>
      <c r="AJ188" s="88" t="e">
        <v>#N/A</v>
      </c>
      <c r="AK188" s="88" t="e">
        <v>#N/A</v>
      </c>
      <c r="AL188" s="87">
        <f t="shared" si="34"/>
        <v>42791</v>
      </c>
      <c r="AM188" s="82">
        <f t="shared" si="35"/>
        <v>0.6</v>
      </c>
      <c r="AN188" s="86">
        <f t="shared" si="36"/>
        <v>0.50265325690337737</v>
      </c>
      <c r="AO188" s="82">
        <f t="shared" si="37"/>
        <v>7.8</v>
      </c>
      <c r="AP188" s="86">
        <f t="shared" si="27"/>
        <v>7.7606181861882675</v>
      </c>
      <c r="AQ188" s="85">
        <f t="shared" si="39"/>
        <v>3.9381813811732336E-2</v>
      </c>
      <c r="AR188" s="82">
        <f t="shared" si="26"/>
        <v>9.7346743096622612E-2</v>
      </c>
    </row>
    <row r="189" spans="1:44" x14ac:dyDescent="0.3">
      <c r="A189" s="81">
        <v>42798</v>
      </c>
      <c r="B189" s="83">
        <v>0.3</v>
      </c>
      <c r="C189" s="83">
        <v>7.6</v>
      </c>
      <c r="D189" s="83">
        <v>6314</v>
      </c>
      <c r="E189" s="83">
        <v>3563</v>
      </c>
      <c r="F189" s="83">
        <v>48010</v>
      </c>
      <c r="G189" s="83">
        <v>13957</v>
      </c>
      <c r="H189" s="83">
        <v>5105</v>
      </c>
      <c r="I189" s="83">
        <v>595</v>
      </c>
      <c r="N189" s="80">
        <f t="shared" si="28"/>
        <v>-0.28427037271005418</v>
      </c>
      <c r="O189" s="80">
        <f t="shared" si="29"/>
        <v>0.84745762711864359</v>
      </c>
      <c r="P189" s="80">
        <f t="shared" si="30"/>
        <v>2.591419522027067</v>
      </c>
      <c r="Q189" s="80">
        <f t="shared" si="31"/>
        <v>-0.1788090485695335</v>
      </c>
      <c r="R189" s="80">
        <f t="shared" si="32"/>
        <v>1.5719379957790665</v>
      </c>
      <c r="S189" s="80">
        <f t="shared" si="33"/>
        <v>-1.8231470441170785</v>
      </c>
      <c r="T189" s="82">
        <f t="shared" si="38"/>
        <v>0.48745580041782749</v>
      </c>
      <c r="AJ189" s="88" t="e">
        <v>#N/A</v>
      </c>
      <c r="AK189" s="88" t="e">
        <v>#N/A</v>
      </c>
      <c r="AL189" s="87">
        <f t="shared" si="34"/>
        <v>42798</v>
      </c>
      <c r="AM189" s="82">
        <f t="shared" si="35"/>
        <v>0.3</v>
      </c>
      <c r="AN189" s="86">
        <f t="shared" si="36"/>
        <v>0.48745580041782749</v>
      </c>
      <c r="AO189" s="82">
        <f t="shared" si="37"/>
        <v>7.6</v>
      </c>
      <c r="AP189" s="86">
        <f t="shared" si="27"/>
        <v>7.7865446297019361</v>
      </c>
      <c r="AQ189" s="85">
        <f t="shared" si="39"/>
        <v>-0.18654462970193642</v>
      </c>
      <c r="AR189" s="82">
        <f t="shared" si="26"/>
        <v>-0.1874558004178275</v>
      </c>
    </row>
    <row r="190" spans="1:44" x14ac:dyDescent="0.3">
      <c r="A190" s="81">
        <v>42805</v>
      </c>
      <c r="B190" s="83">
        <v>0.3</v>
      </c>
      <c r="C190" s="83">
        <v>7.6</v>
      </c>
      <c r="D190" s="83">
        <v>6284</v>
      </c>
      <c r="E190" s="83">
        <v>3582</v>
      </c>
      <c r="F190" s="83">
        <v>47033</v>
      </c>
      <c r="G190" s="83">
        <v>13659</v>
      </c>
      <c r="H190" s="83">
        <v>5010.2</v>
      </c>
      <c r="I190" s="83">
        <v>595</v>
      </c>
      <c r="N190" s="80">
        <f t="shared" si="28"/>
        <v>-0.4751346214760872</v>
      </c>
      <c r="O190" s="80">
        <f t="shared" si="29"/>
        <v>0</v>
      </c>
      <c r="P190" s="80">
        <f t="shared" si="30"/>
        <v>0.53325849003648784</v>
      </c>
      <c r="Q190" s="80">
        <f t="shared" si="31"/>
        <v>-2.0349927098521192</v>
      </c>
      <c r="R190" s="80">
        <f t="shared" si="32"/>
        <v>-2.1351293257863517</v>
      </c>
      <c r="S190" s="80">
        <f t="shared" si="33"/>
        <v>-1.8570029382957927</v>
      </c>
      <c r="T190" s="82">
        <f t="shared" si="38"/>
        <v>0.21686567797459849</v>
      </c>
      <c r="AJ190" s="88" t="e">
        <v>#N/A</v>
      </c>
      <c r="AK190" s="88" t="e">
        <v>#N/A</v>
      </c>
      <c r="AL190" s="87">
        <f t="shared" si="34"/>
        <v>42805</v>
      </c>
      <c r="AM190" s="82">
        <f t="shared" si="35"/>
        <v>0.3</v>
      </c>
      <c r="AN190" s="86">
        <f t="shared" si="36"/>
        <v>0.21686567797459849</v>
      </c>
      <c r="AO190" s="82">
        <f t="shared" si="37"/>
        <v>7.6</v>
      </c>
      <c r="AP190" s="86">
        <f t="shared" si="27"/>
        <v>7.4962997023449134</v>
      </c>
      <c r="AQ190" s="85">
        <f t="shared" si="39"/>
        <v>0.10370029765508626</v>
      </c>
      <c r="AR190" s="82">
        <f t="shared" si="26"/>
        <v>8.3134322025401497E-2</v>
      </c>
    </row>
    <row r="191" spans="1:44" x14ac:dyDescent="0.3">
      <c r="A191" s="81">
        <v>42812</v>
      </c>
      <c r="B191" s="83">
        <v>0.3</v>
      </c>
      <c r="C191" s="83">
        <v>7.6</v>
      </c>
      <c r="D191" s="83">
        <v>6198</v>
      </c>
      <c r="E191" s="83">
        <v>3623</v>
      </c>
      <c r="F191" s="83">
        <v>47409</v>
      </c>
      <c r="G191" s="83">
        <v>13773</v>
      </c>
      <c r="H191" s="83">
        <v>4855.3999999999996</v>
      </c>
      <c r="I191" s="83">
        <v>600</v>
      </c>
      <c r="N191" s="80">
        <f t="shared" si="28"/>
        <v>-1.3685550604710386</v>
      </c>
      <c r="O191" s="80">
        <f t="shared" si="29"/>
        <v>0.84033613445377853</v>
      </c>
      <c r="P191" s="80">
        <f t="shared" si="30"/>
        <v>1.144611948632047</v>
      </c>
      <c r="Q191" s="80">
        <f t="shared" si="31"/>
        <v>0.79943869198221762</v>
      </c>
      <c r="R191" s="80">
        <f t="shared" si="32"/>
        <v>0.83461453986382139</v>
      </c>
      <c r="S191" s="80">
        <f t="shared" si="33"/>
        <v>-3.0896970180831147</v>
      </c>
      <c r="T191" s="82">
        <f t="shared" si="38"/>
        <v>0.33784983328224183</v>
      </c>
      <c r="AJ191" s="88">
        <f>B191</f>
        <v>0.3</v>
      </c>
      <c r="AK191" s="88">
        <f>C191</f>
        <v>7.6</v>
      </c>
      <c r="AL191" s="87">
        <f t="shared" si="34"/>
        <v>42812</v>
      </c>
      <c r="AM191" s="82">
        <f t="shared" si="35"/>
        <v>0.3</v>
      </c>
      <c r="AN191" s="86">
        <f t="shared" si="36"/>
        <v>0.33784983328224183</v>
      </c>
      <c r="AO191" s="82">
        <f t="shared" si="37"/>
        <v>7.6</v>
      </c>
      <c r="AP191" s="86">
        <f t="shared" si="27"/>
        <v>7.626071761470925</v>
      </c>
      <c r="AQ191" s="85">
        <f t="shared" si="39"/>
        <v>-2.6071761470925381E-2</v>
      </c>
      <c r="AR191" s="82">
        <f t="shared" si="26"/>
        <v>-3.784983328224184E-2</v>
      </c>
    </row>
    <row r="192" spans="1:44" x14ac:dyDescent="0.3">
      <c r="A192" s="81">
        <v>42819</v>
      </c>
      <c r="B192" s="83">
        <v>0.3</v>
      </c>
      <c r="C192" s="83">
        <v>7.6</v>
      </c>
      <c r="D192" s="83">
        <v>6166</v>
      </c>
      <c r="E192" s="83">
        <v>3608</v>
      </c>
      <c r="F192" s="83">
        <v>46949</v>
      </c>
      <c r="G192" s="83">
        <v>13750</v>
      </c>
      <c r="H192" s="83">
        <v>4784.3999999999996</v>
      </c>
      <c r="I192" s="83">
        <v>605</v>
      </c>
      <c r="N192" s="80">
        <f t="shared" si="28"/>
        <v>-0.51629557921910418</v>
      </c>
      <c r="O192" s="80">
        <f t="shared" si="29"/>
        <v>0.8333333333333286</v>
      </c>
      <c r="P192" s="80">
        <f t="shared" si="30"/>
        <v>-0.41402152911950907</v>
      </c>
      <c r="Q192" s="80">
        <f t="shared" si="31"/>
        <v>-0.97027990465944924</v>
      </c>
      <c r="R192" s="80">
        <f t="shared" si="32"/>
        <v>-0.16699339287011128</v>
      </c>
      <c r="S192" s="80">
        <f t="shared" si="33"/>
        <v>-1.4622894097293795</v>
      </c>
      <c r="T192" s="82">
        <f t="shared" si="38"/>
        <v>0.2882928106987222</v>
      </c>
      <c r="AJ192" s="88" t="e">
        <v>#N/A</v>
      </c>
      <c r="AK192" s="88" t="e">
        <v>#N/A</v>
      </c>
      <c r="AL192" s="87">
        <f t="shared" si="34"/>
        <v>42819</v>
      </c>
      <c r="AM192" s="82">
        <f t="shared" si="35"/>
        <v>0.3</v>
      </c>
      <c r="AN192" s="86">
        <f t="shared" si="36"/>
        <v>0.2882928106987222</v>
      </c>
      <c r="AO192" s="82">
        <f t="shared" si="37"/>
        <v>7.6</v>
      </c>
      <c r="AP192" s="86">
        <f t="shared" si="27"/>
        <v>7.5729150745604414</v>
      </c>
      <c r="AQ192" s="85">
        <f t="shared" si="39"/>
        <v>2.7084925439558205E-2</v>
      </c>
      <c r="AR192" s="82">
        <f t="shared" si="26"/>
        <v>1.1707189301277787E-2</v>
      </c>
    </row>
    <row r="193" spans="1:44" x14ac:dyDescent="0.3">
      <c r="A193" s="81">
        <v>42826</v>
      </c>
      <c r="B193" s="83">
        <v>-0.4</v>
      </c>
      <c r="C193" s="83">
        <v>6.4</v>
      </c>
      <c r="D193" s="83">
        <v>6037</v>
      </c>
      <c r="E193" s="83">
        <v>3584</v>
      </c>
      <c r="F193" s="83">
        <v>47146</v>
      </c>
      <c r="G193" s="83">
        <v>13738</v>
      </c>
      <c r="H193" s="83">
        <v>4674.833333333333</v>
      </c>
      <c r="I193" s="83">
        <v>605</v>
      </c>
      <c r="N193" s="80">
        <f t="shared" si="28"/>
        <v>-2.0921180668180455</v>
      </c>
      <c r="O193" s="80">
        <f t="shared" si="29"/>
        <v>0</v>
      </c>
      <c r="P193" s="80">
        <f t="shared" si="30"/>
        <v>-0.66518847006651072</v>
      </c>
      <c r="Q193" s="80">
        <f t="shared" si="31"/>
        <v>0.4196042514217595</v>
      </c>
      <c r="R193" s="80">
        <f t="shared" si="32"/>
        <v>-8.7272727272718953E-2</v>
      </c>
      <c r="S193" s="80">
        <f t="shared" si="33"/>
        <v>-2.2900816542652507</v>
      </c>
      <c r="T193" s="82">
        <f t="shared" si="38"/>
        <v>-3.2334968863811112E-2</v>
      </c>
      <c r="AJ193" s="88" t="e">
        <v>#N/A</v>
      </c>
      <c r="AK193" s="88" t="e">
        <v>#N/A</v>
      </c>
      <c r="AL193" s="87">
        <f t="shared" si="34"/>
        <v>42826</v>
      </c>
      <c r="AM193" s="82">
        <f t="shared" si="35"/>
        <v>-0.4</v>
      </c>
      <c r="AN193" s="86">
        <f t="shared" si="36"/>
        <v>-3.2334968863811112E-2</v>
      </c>
      <c r="AO193" s="82">
        <f t="shared" si="37"/>
        <v>6.4</v>
      </c>
      <c r="AP193" s="86">
        <f t="shared" si="27"/>
        <v>6.8174851772617302</v>
      </c>
      <c r="AQ193" s="85">
        <f t="shared" si="39"/>
        <v>-0.41748517726172985</v>
      </c>
      <c r="AR193" s="82">
        <f t="shared" si="26"/>
        <v>-0.36766503113618892</v>
      </c>
    </row>
    <row r="194" spans="1:44" x14ac:dyDescent="0.3">
      <c r="A194" s="81">
        <v>42833</v>
      </c>
      <c r="B194" s="83">
        <v>-0.4</v>
      </c>
      <c r="C194" s="83">
        <v>6.4</v>
      </c>
      <c r="D194" s="83">
        <v>6050</v>
      </c>
      <c r="E194" s="83">
        <v>3566</v>
      </c>
      <c r="F194" s="83">
        <v>47288</v>
      </c>
      <c r="G194" s="83">
        <v>14022</v>
      </c>
      <c r="H194" s="83">
        <v>4682</v>
      </c>
      <c r="I194" s="83">
        <v>605</v>
      </c>
      <c r="N194" s="80">
        <f t="shared" si="28"/>
        <v>0.21533874440946477</v>
      </c>
      <c r="O194" s="80">
        <f t="shared" si="29"/>
        <v>0</v>
      </c>
      <c r="P194" s="80">
        <f t="shared" si="30"/>
        <v>-0.5022321428571388</v>
      </c>
      <c r="Q194" s="80">
        <f t="shared" si="31"/>
        <v>0.30119204174268077</v>
      </c>
      <c r="R194" s="80">
        <f t="shared" si="32"/>
        <v>2.0672586985005097</v>
      </c>
      <c r="S194" s="80">
        <f t="shared" si="33"/>
        <v>0.15330314806232082</v>
      </c>
      <c r="T194" s="82">
        <f t="shared" si="38"/>
        <v>0.18154309045163469</v>
      </c>
      <c r="AJ194" s="88" t="e">
        <v>#N/A</v>
      </c>
      <c r="AK194" s="88" t="e">
        <v>#N/A</v>
      </c>
      <c r="AL194" s="87">
        <f t="shared" si="34"/>
        <v>42833</v>
      </c>
      <c r="AM194" s="82">
        <f t="shared" si="35"/>
        <v>-0.4</v>
      </c>
      <c r="AN194" s="86">
        <f t="shared" si="36"/>
        <v>0.18154309045163469</v>
      </c>
      <c r="AO194" s="82">
        <f t="shared" si="37"/>
        <v>6.4</v>
      </c>
      <c r="AP194" s="86">
        <f t="shared" si="27"/>
        <v>7.0460182376623379</v>
      </c>
      <c r="AQ194" s="85">
        <f t="shared" si="39"/>
        <v>-0.64601823766233757</v>
      </c>
      <c r="AR194" s="82">
        <f t="shared" si="26"/>
        <v>-0.58154309045163477</v>
      </c>
    </row>
    <row r="195" spans="1:44" x14ac:dyDescent="0.3">
      <c r="A195" s="81">
        <v>42840</v>
      </c>
      <c r="B195" s="83">
        <v>-0.4</v>
      </c>
      <c r="C195" s="83">
        <v>6.4</v>
      </c>
      <c r="D195" s="83">
        <v>6214</v>
      </c>
      <c r="E195" s="83">
        <v>3488</v>
      </c>
      <c r="F195" s="83">
        <v>46159</v>
      </c>
      <c r="G195" s="83">
        <v>13863</v>
      </c>
      <c r="H195" s="83">
        <v>4644</v>
      </c>
      <c r="I195" s="83">
        <v>605</v>
      </c>
      <c r="N195" s="80">
        <f t="shared" si="28"/>
        <v>2.7107438016528818</v>
      </c>
      <c r="O195" s="80">
        <f t="shared" si="29"/>
        <v>0</v>
      </c>
      <c r="P195" s="80">
        <f t="shared" si="30"/>
        <v>-2.1873247335950623</v>
      </c>
      <c r="Q195" s="80">
        <f t="shared" si="31"/>
        <v>-2.3874978852986004</v>
      </c>
      <c r="R195" s="80">
        <f t="shared" si="32"/>
        <v>-1.1339323919554971</v>
      </c>
      <c r="S195" s="80">
        <f t="shared" si="33"/>
        <v>-0.81161896625373231</v>
      </c>
      <c r="T195" s="82">
        <f t="shared" si="38"/>
        <v>5.1347826802920306E-2</v>
      </c>
      <c r="AJ195" s="88">
        <f>B195</f>
        <v>-0.4</v>
      </c>
      <c r="AK195" s="88">
        <f>C195</f>
        <v>6.4</v>
      </c>
      <c r="AL195" s="87">
        <f t="shared" si="34"/>
        <v>42840</v>
      </c>
      <c r="AM195" s="82">
        <f t="shared" si="35"/>
        <v>-0.4</v>
      </c>
      <c r="AN195" s="86">
        <f t="shared" si="36"/>
        <v>5.1347826802920306E-2</v>
      </c>
      <c r="AO195" s="82">
        <f t="shared" si="37"/>
        <v>6.4</v>
      </c>
      <c r="AP195" s="86">
        <f t="shared" si="27"/>
        <v>6.9069019480039202</v>
      </c>
      <c r="AQ195" s="85">
        <f t="shared" si="39"/>
        <v>-0.50690194800391986</v>
      </c>
      <c r="AR195" s="82">
        <f t="shared" si="26"/>
        <v>-0.45134782680292035</v>
      </c>
    </row>
    <row r="196" spans="1:44" x14ac:dyDescent="0.3">
      <c r="A196" s="81">
        <v>42847</v>
      </c>
      <c r="B196" s="83">
        <v>-0.4</v>
      </c>
      <c r="C196" s="83">
        <v>6.4</v>
      </c>
      <c r="D196" s="83">
        <v>6200</v>
      </c>
      <c r="E196" s="83">
        <v>3399</v>
      </c>
      <c r="F196" s="83">
        <v>45608</v>
      </c>
      <c r="G196" s="83">
        <v>14058</v>
      </c>
      <c r="H196" s="83">
        <v>4535.8</v>
      </c>
      <c r="I196" s="83">
        <v>600</v>
      </c>
      <c r="N196" s="80">
        <f t="shared" si="28"/>
        <v>-0.22529771483746686</v>
      </c>
      <c r="O196" s="80">
        <f t="shared" si="29"/>
        <v>-0.8264462809917319</v>
      </c>
      <c r="P196" s="80">
        <f t="shared" si="30"/>
        <v>-2.551605504587144</v>
      </c>
      <c r="Q196" s="80">
        <f t="shared" si="31"/>
        <v>-1.1937000368292274</v>
      </c>
      <c r="R196" s="80">
        <f t="shared" si="32"/>
        <v>1.4066219433023264</v>
      </c>
      <c r="S196" s="80">
        <f t="shared" si="33"/>
        <v>-2.329888027562447</v>
      </c>
      <c r="T196" s="82">
        <f t="shared" si="38"/>
        <v>2.1264703561110737E-2</v>
      </c>
      <c r="AJ196" s="88" t="e">
        <v>#N/A</v>
      </c>
      <c r="AK196" s="88" t="e">
        <v>#N/A</v>
      </c>
      <c r="AL196" s="87">
        <f t="shared" si="34"/>
        <v>42847</v>
      </c>
      <c r="AM196" s="82">
        <f t="shared" si="35"/>
        <v>-0.4</v>
      </c>
      <c r="AN196" s="86">
        <f t="shared" si="36"/>
        <v>2.1264703561110737E-2</v>
      </c>
      <c r="AO196" s="82">
        <f t="shared" si="37"/>
        <v>6.4</v>
      </c>
      <c r="AP196" s="86">
        <f t="shared" si="27"/>
        <v>6.8747575184029586</v>
      </c>
      <c r="AQ196" s="85">
        <f t="shared" si="39"/>
        <v>-0.47475751840295821</v>
      </c>
      <c r="AR196" s="82">
        <f t="shared" si="26"/>
        <v>-0.42126470356111079</v>
      </c>
    </row>
    <row r="197" spans="1:44" x14ac:dyDescent="0.3">
      <c r="A197" s="81">
        <v>42854</v>
      </c>
      <c r="B197" s="83">
        <v>-0.4</v>
      </c>
      <c r="C197" s="83">
        <v>6.4</v>
      </c>
      <c r="D197" s="83">
        <v>6188</v>
      </c>
      <c r="E197" s="83">
        <v>3421</v>
      </c>
      <c r="F197" s="83">
        <v>46126</v>
      </c>
      <c r="G197" s="83">
        <v>14184</v>
      </c>
      <c r="H197" s="83">
        <v>4480.6000000000004</v>
      </c>
      <c r="I197" s="83">
        <v>600</v>
      </c>
      <c r="N197" s="80">
        <f t="shared" si="28"/>
        <v>-0.19354838709676869</v>
      </c>
      <c r="O197" s="80">
        <f t="shared" si="29"/>
        <v>0</v>
      </c>
      <c r="P197" s="80">
        <f t="shared" si="30"/>
        <v>0.64724919093850986</v>
      </c>
      <c r="Q197" s="80">
        <f t="shared" si="31"/>
        <v>1.1357656551482194</v>
      </c>
      <c r="R197" s="80">
        <f t="shared" si="32"/>
        <v>0.89628681177977398</v>
      </c>
      <c r="S197" s="80">
        <f t="shared" si="33"/>
        <v>-1.2169848758763635</v>
      </c>
      <c r="T197" s="82">
        <f t="shared" si="38"/>
        <v>-0.13581383066585251</v>
      </c>
      <c r="AJ197" s="88" t="e">
        <v>#N/A</v>
      </c>
      <c r="AK197" s="88" t="e">
        <v>#N/A</v>
      </c>
      <c r="AL197" s="87">
        <f t="shared" si="34"/>
        <v>42854</v>
      </c>
      <c r="AM197" s="82">
        <f t="shared" si="35"/>
        <v>-0.4</v>
      </c>
      <c r="AN197" s="86">
        <f t="shared" si="36"/>
        <v>-0.13581383066585251</v>
      </c>
      <c r="AO197" s="82">
        <f t="shared" si="37"/>
        <v>6.4</v>
      </c>
      <c r="AP197" s="86">
        <f t="shared" si="27"/>
        <v>5.516875952504023</v>
      </c>
      <c r="AQ197" s="85">
        <f t="shared" si="39"/>
        <v>0.88312404749597739</v>
      </c>
      <c r="AR197" s="82">
        <f t="shared" si="26"/>
        <v>-0.26418616933414751</v>
      </c>
    </row>
    <row r="198" spans="1:44" x14ac:dyDescent="0.3">
      <c r="A198" s="81">
        <v>42861</v>
      </c>
      <c r="B198" s="83">
        <v>-0.3</v>
      </c>
      <c r="C198" s="83">
        <v>5.5</v>
      </c>
      <c r="D198" s="83">
        <v>6133</v>
      </c>
      <c r="E198" s="83">
        <v>3470</v>
      </c>
      <c r="F198" s="83">
        <v>45930</v>
      </c>
      <c r="G198" s="83">
        <v>13890</v>
      </c>
      <c r="H198" s="83">
        <v>4443</v>
      </c>
      <c r="I198" s="83">
        <v>600</v>
      </c>
      <c r="N198" s="80">
        <f t="shared" si="28"/>
        <v>-0.88881706528765392</v>
      </c>
      <c r="O198" s="80">
        <f t="shared" si="29"/>
        <v>0</v>
      </c>
      <c r="P198" s="80">
        <f t="shared" si="30"/>
        <v>1.4323297281496679</v>
      </c>
      <c r="Q198" s="80">
        <f t="shared" si="31"/>
        <v>-0.42492303689893163</v>
      </c>
      <c r="R198" s="80">
        <f t="shared" si="32"/>
        <v>-2.0727580372250429</v>
      </c>
      <c r="S198" s="80">
        <f t="shared" si="33"/>
        <v>-0.83917332500111286</v>
      </c>
      <c r="T198" s="82">
        <f t="shared" si="38"/>
        <v>-0.13589022859957806</v>
      </c>
      <c r="AJ198" s="88" t="e">
        <v>#N/A</v>
      </c>
      <c r="AK198" s="88" t="e">
        <v>#N/A</v>
      </c>
      <c r="AL198" s="87">
        <f t="shared" si="34"/>
        <v>42861</v>
      </c>
      <c r="AM198" s="82">
        <f t="shared" si="35"/>
        <v>-0.3</v>
      </c>
      <c r="AN198" s="86">
        <f t="shared" si="36"/>
        <v>-0.13589022859957806</v>
      </c>
      <c r="AO198" s="82">
        <f t="shared" si="37"/>
        <v>5.5</v>
      </c>
      <c r="AP198" s="86">
        <f t="shared" si="27"/>
        <v>5.7267789022587863</v>
      </c>
      <c r="AQ198" s="85">
        <f t="shared" si="39"/>
        <v>-0.22677890225878627</v>
      </c>
      <c r="AR198" s="82">
        <f t="shared" si="26"/>
        <v>-0.16410977140042193</v>
      </c>
    </row>
    <row r="199" spans="1:44" x14ac:dyDescent="0.3">
      <c r="A199" s="81">
        <v>42868</v>
      </c>
      <c r="B199" s="83">
        <v>-0.3</v>
      </c>
      <c r="C199" s="83">
        <v>5.5</v>
      </c>
      <c r="D199" s="83">
        <v>6007</v>
      </c>
      <c r="E199" s="83">
        <v>3505</v>
      </c>
      <c r="F199" s="83">
        <v>45035</v>
      </c>
      <c r="G199" s="83">
        <v>13841</v>
      </c>
      <c r="H199" s="83">
        <v>4345.3999999999996</v>
      </c>
      <c r="I199" s="83">
        <v>595</v>
      </c>
      <c r="N199" s="80">
        <f t="shared" si="28"/>
        <v>-2.0544594814935664</v>
      </c>
      <c r="O199" s="80">
        <f t="shared" si="29"/>
        <v>-0.8333333333333286</v>
      </c>
      <c r="P199" s="80">
        <f t="shared" si="30"/>
        <v>1.0086455331412196</v>
      </c>
      <c r="Q199" s="80">
        <f t="shared" si="31"/>
        <v>-1.9486174613542318</v>
      </c>
      <c r="R199" s="80">
        <f t="shared" si="32"/>
        <v>-0.35277177825774686</v>
      </c>
      <c r="S199" s="80">
        <f t="shared" si="33"/>
        <v>-2.1967139320279188</v>
      </c>
      <c r="T199" s="82">
        <f t="shared" si="38"/>
        <v>-0.21151631145891753</v>
      </c>
      <c r="AJ199" s="88">
        <f>B199</f>
        <v>-0.3</v>
      </c>
      <c r="AK199" s="88">
        <f>C199</f>
        <v>5.5</v>
      </c>
      <c r="AL199" s="87">
        <f t="shared" si="34"/>
        <v>42868</v>
      </c>
      <c r="AM199" s="82">
        <f t="shared" si="35"/>
        <v>-0.3</v>
      </c>
      <c r="AN199" s="86">
        <f t="shared" si="36"/>
        <v>-0.21151631145891753</v>
      </c>
      <c r="AO199" s="82">
        <f t="shared" si="37"/>
        <v>5.5</v>
      </c>
      <c r="AP199" s="86">
        <f t="shared" si="27"/>
        <v>5.6467130792116791</v>
      </c>
      <c r="AQ199" s="85">
        <f t="shared" si="39"/>
        <v>-0.14671307921167909</v>
      </c>
      <c r="AR199" s="82">
        <f t="shared" si="26"/>
        <v>-8.8483688541082461E-2</v>
      </c>
    </row>
    <row r="200" spans="1:44" x14ac:dyDescent="0.3">
      <c r="A200" s="81">
        <v>42875</v>
      </c>
      <c r="B200" s="83">
        <v>-0.3</v>
      </c>
      <c r="C200" s="83">
        <v>5.5</v>
      </c>
      <c r="D200" s="83">
        <v>6003</v>
      </c>
      <c r="E200" s="83">
        <v>3570</v>
      </c>
      <c r="F200" s="83">
        <v>45438</v>
      </c>
      <c r="G200" s="83">
        <v>13914</v>
      </c>
      <c r="H200" s="83">
        <v>4387</v>
      </c>
      <c r="I200" s="83">
        <v>595</v>
      </c>
      <c r="N200" s="80">
        <f t="shared" si="28"/>
        <v>-6.6588979523885428E-2</v>
      </c>
      <c r="O200" s="80">
        <f t="shared" si="29"/>
        <v>0</v>
      </c>
      <c r="P200" s="80">
        <f t="shared" si="30"/>
        <v>1.8544935805991543</v>
      </c>
      <c r="Q200" s="80">
        <f t="shared" si="31"/>
        <v>0.89485955368047598</v>
      </c>
      <c r="R200" s="80">
        <f t="shared" si="32"/>
        <v>0.52741853912290537</v>
      </c>
      <c r="S200" s="80">
        <f t="shared" si="33"/>
        <v>0.95733419247940787</v>
      </c>
      <c r="T200" s="82">
        <f t="shared" si="38"/>
        <v>-1.202481889001529E-2</v>
      </c>
      <c r="AJ200" s="88" t="e">
        <v>#N/A</v>
      </c>
      <c r="AK200" s="88" t="e">
        <v>#N/A</v>
      </c>
      <c r="AL200" s="87">
        <f t="shared" si="34"/>
        <v>42875</v>
      </c>
      <c r="AM200" s="82">
        <f t="shared" si="35"/>
        <v>-0.3</v>
      </c>
      <c r="AN200" s="86">
        <f t="shared" si="36"/>
        <v>-1.202481889001529E-2</v>
      </c>
      <c r="AO200" s="82">
        <f t="shared" si="37"/>
        <v>5.5</v>
      </c>
      <c r="AP200" s="86">
        <f t="shared" si="27"/>
        <v>5.8579160126378582</v>
      </c>
      <c r="AQ200" s="85">
        <f t="shared" si="39"/>
        <v>-0.35791601263785822</v>
      </c>
      <c r="AR200" s="82">
        <f t="shared" si="26"/>
        <v>-0.28797518110998471</v>
      </c>
    </row>
    <row r="201" spans="1:44" x14ac:dyDescent="0.3">
      <c r="A201" s="81">
        <v>42882</v>
      </c>
      <c r="B201" s="83">
        <v>-0.3</v>
      </c>
      <c r="C201" s="83">
        <v>5.5</v>
      </c>
      <c r="D201" s="83">
        <v>6070</v>
      </c>
      <c r="E201" s="83">
        <v>3633</v>
      </c>
      <c r="F201" s="83">
        <v>45811</v>
      </c>
      <c r="G201" s="83">
        <v>13951</v>
      </c>
      <c r="H201" s="83">
        <v>4469.666666666667</v>
      </c>
      <c r="I201" s="83">
        <v>580</v>
      </c>
      <c r="N201" s="80">
        <f t="shared" si="28"/>
        <v>1.1161086123604917</v>
      </c>
      <c r="O201" s="80">
        <f t="shared" si="29"/>
        <v>-2.5210084033613498</v>
      </c>
      <c r="P201" s="80">
        <f t="shared" si="30"/>
        <v>1.7647058823529278</v>
      </c>
      <c r="Q201" s="80">
        <f t="shared" si="31"/>
        <v>0.8208988071658041</v>
      </c>
      <c r="R201" s="80">
        <f t="shared" si="32"/>
        <v>0.26591921805376728</v>
      </c>
      <c r="S201" s="80">
        <f t="shared" si="33"/>
        <v>1.8843552921510565</v>
      </c>
      <c r="T201" s="82">
        <f t="shared" si="38"/>
        <v>1.3188839492173407E-2</v>
      </c>
      <c r="AJ201" s="88" t="e">
        <v>#N/A</v>
      </c>
      <c r="AK201" s="88" t="e">
        <v>#N/A</v>
      </c>
      <c r="AL201" s="87">
        <f t="shared" si="34"/>
        <v>42882</v>
      </c>
      <c r="AM201" s="82">
        <f t="shared" si="35"/>
        <v>-0.3</v>
      </c>
      <c r="AN201" s="86">
        <f t="shared" si="36"/>
        <v>1.3188839492173407E-2</v>
      </c>
      <c r="AO201" s="82">
        <f t="shared" si="37"/>
        <v>5.5</v>
      </c>
      <c r="AP201" s="86">
        <f t="shared" si="27"/>
        <v>5.8846098758404679</v>
      </c>
      <c r="AQ201" s="85">
        <f t="shared" si="39"/>
        <v>-0.38460987584046791</v>
      </c>
      <c r="AR201" s="82">
        <f t="shared" si="26"/>
        <v>-0.31318883949217341</v>
      </c>
    </row>
    <row r="202" spans="1:44" x14ac:dyDescent="0.3">
      <c r="A202" s="81">
        <v>42889</v>
      </c>
      <c r="B202" s="83">
        <v>-0.2</v>
      </c>
      <c r="C202" s="83">
        <v>5.5</v>
      </c>
      <c r="D202" s="83">
        <v>6061</v>
      </c>
      <c r="E202" s="83">
        <v>3628</v>
      </c>
      <c r="F202" s="83">
        <v>45380</v>
      </c>
      <c r="G202" s="83">
        <v>13822</v>
      </c>
      <c r="H202" s="83">
        <v>4461</v>
      </c>
      <c r="I202" s="83">
        <v>580</v>
      </c>
      <c r="N202" s="80">
        <f t="shared" si="28"/>
        <v>-0.14827018121911806</v>
      </c>
      <c r="O202" s="80">
        <f t="shared" si="29"/>
        <v>0</v>
      </c>
      <c r="P202" s="80">
        <f t="shared" si="30"/>
        <v>-0.13762730525735378</v>
      </c>
      <c r="Q202" s="80">
        <f t="shared" si="31"/>
        <v>-0.9408220733011774</v>
      </c>
      <c r="R202" s="80">
        <f t="shared" si="32"/>
        <v>-0.9246648985735817</v>
      </c>
      <c r="S202" s="80">
        <f t="shared" si="33"/>
        <v>-0.19389961965843838</v>
      </c>
      <c r="T202" s="82">
        <f t="shared" si="38"/>
        <v>-0.14911637091159302</v>
      </c>
      <c r="AJ202" s="88" t="e">
        <v>#N/A</v>
      </c>
      <c r="AK202" s="88" t="e">
        <v>#N/A</v>
      </c>
      <c r="AL202" s="87">
        <f t="shared" si="34"/>
        <v>42889</v>
      </c>
      <c r="AM202" s="82">
        <f t="shared" si="35"/>
        <v>-0.2</v>
      </c>
      <c r="AN202" s="86">
        <f t="shared" si="36"/>
        <v>-0.14911637091159302</v>
      </c>
      <c r="AO202" s="82">
        <f t="shared" si="37"/>
        <v>5.5</v>
      </c>
      <c r="AP202" s="86">
        <f t="shared" si="27"/>
        <v>5.5537898083048702</v>
      </c>
      <c r="AQ202" s="85">
        <f t="shared" si="39"/>
        <v>-5.3789808304870235E-2</v>
      </c>
      <c r="AR202" s="82">
        <f t="shared" si="26"/>
        <v>-5.088362908840699E-2</v>
      </c>
    </row>
    <row r="203" spans="1:44" x14ac:dyDescent="0.3">
      <c r="A203" s="81">
        <v>42896</v>
      </c>
      <c r="B203" s="83">
        <v>-0.2</v>
      </c>
      <c r="C203" s="83">
        <v>5.5</v>
      </c>
      <c r="D203" s="83">
        <v>6032</v>
      </c>
      <c r="E203" s="83">
        <v>3575</v>
      </c>
      <c r="F203" s="83">
        <v>45308</v>
      </c>
      <c r="G203" s="83">
        <v>13827</v>
      </c>
      <c r="H203" s="83">
        <v>4434</v>
      </c>
      <c r="I203" s="83">
        <v>565</v>
      </c>
      <c r="N203" s="80">
        <f t="shared" si="28"/>
        <v>-0.47846889952153049</v>
      </c>
      <c r="O203" s="80">
        <f t="shared" si="29"/>
        <v>-2.5862068965517295</v>
      </c>
      <c r="P203" s="80">
        <f t="shared" si="30"/>
        <v>-1.4608599779492835</v>
      </c>
      <c r="Q203" s="80">
        <f t="shared" si="31"/>
        <v>-0.15866020273249148</v>
      </c>
      <c r="R203" s="80">
        <f t="shared" si="32"/>
        <v>3.6174215019542544E-2</v>
      </c>
      <c r="S203" s="80">
        <f t="shared" si="33"/>
        <v>-0.60524546065904872</v>
      </c>
      <c r="T203" s="82">
        <f t="shared" si="38"/>
        <v>-0.27565437071383064</v>
      </c>
      <c r="AJ203" s="88">
        <f>B203</f>
        <v>-0.2</v>
      </c>
      <c r="AK203" s="88">
        <f>C203</f>
        <v>5.5</v>
      </c>
      <c r="AL203" s="87">
        <f t="shared" si="34"/>
        <v>42896</v>
      </c>
      <c r="AM203" s="82">
        <f t="shared" si="35"/>
        <v>-0.2</v>
      </c>
      <c r="AN203" s="86">
        <f t="shared" si="36"/>
        <v>-0.27565437071383064</v>
      </c>
      <c r="AO203" s="82">
        <f t="shared" si="37"/>
        <v>5.5</v>
      </c>
      <c r="AP203" s="86">
        <f t="shared" si="27"/>
        <v>5.4200246882734575</v>
      </c>
      <c r="AQ203" s="85">
        <f t="shared" si="39"/>
        <v>7.9975311726542486E-2</v>
      </c>
      <c r="AR203" s="82">
        <f t="shared" si="26"/>
        <v>7.5654370713830632E-2</v>
      </c>
    </row>
    <row r="204" spans="1:44" x14ac:dyDescent="0.3">
      <c r="A204" s="81">
        <v>42903</v>
      </c>
      <c r="B204" s="83">
        <v>-0.2</v>
      </c>
      <c r="C204" s="83">
        <v>5.5</v>
      </c>
      <c r="D204" s="83">
        <v>5935</v>
      </c>
      <c r="E204" s="83">
        <v>3588</v>
      </c>
      <c r="F204" s="83">
        <v>45498</v>
      </c>
      <c r="G204" s="83">
        <v>13578</v>
      </c>
      <c r="H204" s="83">
        <v>4453.8</v>
      </c>
      <c r="I204" s="83">
        <v>565</v>
      </c>
      <c r="N204" s="80">
        <f t="shared" si="28"/>
        <v>-1.6080901856763887</v>
      </c>
      <c r="O204" s="80">
        <f t="shared" si="29"/>
        <v>0</v>
      </c>
      <c r="P204" s="80">
        <f t="shared" si="30"/>
        <v>0.36363636363635976</v>
      </c>
      <c r="Q204" s="80">
        <f t="shared" si="31"/>
        <v>0.41935199081839869</v>
      </c>
      <c r="R204" s="80">
        <f t="shared" si="32"/>
        <v>-1.8008244738554993</v>
      </c>
      <c r="S204" s="80">
        <f t="shared" si="33"/>
        <v>0.44654939106901281</v>
      </c>
      <c r="T204" s="82">
        <f t="shared" si="38"/>
        <v>-0.15629307670838455</v>
      </c>
      <c r="AJ204" s="88" t="e">
        <v>#N/A</v>
      </c>
      <c r="AK204" s="88" t="e">
        <v>#N/A</v>
      </c>
      <c r="AL204" s="87">
        <f t="shared" si="34"/>
        <v>42903</v>
      </c>
      <c r="AM204" s="82">
        <f t="shared" si="35"/>
        <v>-0.2</v>
      </c>
      <c r="AN204" s="86">
        <f t="shared" si="36"/>
        <v>-0.15629307670838455</v>
      </c>
      <c r="AO204" s="82">
        <f t="shared" si="37"/>
        <v>5.5</v>
      </c>
      <c r="AP204" s="86">
        <f t="shared" si="27"/>
        <v>5.5462032104936441</v>
      </c>
      <c r="AQ204" s="85">
        <f t="shared" si="39"/>
        <v>-4.6203210493644065E-2</v>
      </c>
      <c r="AR204" s="82">
        <f t="shared" si="26"/>
        <v>-4.3706923291615463E-2</v>
      </c>
    </row>
    <row r="205" spans="1:44" x14ac:dyDescent="0.3">
      <c r="A205" s="81">
        <v>42910</v>
      </c>
      <c r="B205" s="83">
        <v>-0.2</v>
      </c>
      <c r="C205" s="83">
        <v>5.5</v>
      </c>
      <c r="D205" s="83">
        <v>5901</v>
      </c>
      <c r="E205" s="83">
        <v>3593</v>
      </c>
      <c r="F205" s="83">
        <v>45828</v>
      </c>
      <c r="G205" s="83">
        <v>13854</v>
      </c>
      <c r="H205" s="83">
        <v>4443.8</v>
      </c>
      <c r="I205" s="83">
        <v>575</v>
      </c>
      <c r="N205" s="80">
        <f t="shared" si="28"/>
        <v>-0.57287278854253998</v>
      </c>
      <c r="O205" s="80">
        <f t="shared" si="29"/>
        <v>1.7699115044247833</v>
      </c>
      <c r="P205" s="80">
        <f t="shared" si="30"/>
        <v>0.13935340022297282</v>
      </c>
      <c r="Q205" s="80">
        <f t="shared" si="31"/>
        <v>0.72530660688381943</v>
      </c>
      <c r="R205" s="80">
        <f t="shared" si="32"/>
        <v>2.0326999558108838</v>
      </c>
      <c r="S205" s="80">
        <f t="shared" si="33"/>
        <v>-0.22452736988638833</v>
      </c>
      <c r="T205" s="82">
        <f t="shared" si="38"/>
        <v>-8.4801930632664446E-3</v>
      </c>
      <c r="AJ205" s="88" t="e">
        <v>#N/A</v>
      </c>
      <c r="AK205" s="88" t="e">
        <v>#N/A</v>
      </c>
      <c r="AL205" s="87">
        <f t="shared" si="34"/>
        <v>42910</v>
      </c>
      <c r="AM205" s="82">
        <f t="shared" si="35"/>
        <v>-0.2</v>
      </c>
      <c r="AN205" s="86">
        <f t="shared" si="36"/>
        <v>-8.4801930632664446E-3</v>
      </c>
      <c r="AO205" s="82">
        <f t="shared" si="37"/>
        <v>5.5</v>
      </c>
      <c r="AP205" s="86">
        <f t="shared" si="27"/>
        <v>5.7024583129441311</v>
      </c>
      <c r="AQ205" s="85">
        <f t="shared" si="39"/>
        <v>-0.20245831294413108</v>
      </c>
      <c r="AR205" s="82">
        <f t="shared" si="26"/>
        <v>-0.19151980693673357</v>
      </c>
    </row>
    <row r="206" spans="1:44" x14ac:dyDescent="0.3">
      <c r="A206" s="81">
        <v>42917</v>
      </c>
      <c r="B206" s="83">
        <v>0.2</v>
      </c>
      <c r="C206" s="83">
        <v>5.5</v>
      </c>
      <c r="D206" s="83">
        <v>5772</v>
      </c>
      <c r="E206" s="83">
        <v>3619</v>
      </c>
      <c r="F206" s="83">
        <v>47045</v>
      </c>
      <c r="G206" s="83">
        <v>13931</v>
      </c>
      <c r="H206" s="83">
        <v>4433</v>
      </c>
      <c r="I206" s="83">
        <v>580</v>
      </c>
      <c r="N206" s="80">
        <f t="shared" si="28"/>
        <v>-2.1860701576004118</v>
      </c>
      <c r="O206" s="80">
        <f t="shared" si="29"/>
        <v>0.86956521739129755</v>
      </c>
      <c r="P206" s="80">
        <f t="shared" si="30"/>
        <v>0.72362927915389719</v>
      </c>
      <c r="Q206" s="80">
        <f t="shared" si="31"/>
        <v>2.6555817404207147</v>
      </c>
      <c r="R206" s="80">
        <f t="shared" si="32"/>
        <v>0.55579615995380038</v>
      </c>
      <c r="S206" s="80">
        <f t="shared" si="33"/>
        <v>-0.24303524010981903</v>
      </c>
      <c r="T206" s="82">
        <f t="shared" si="38"/>
        <v>1.4786291692630085E-2</v>
      </c>
      <c r="AJ206" s="88" t="e">
        <v>#N/A</v>
      </c>
      <c r="AK206" s="88" t="e">
        <v>#N/A</v>
      </c>
      <c r="AL206" s="87">
        <f t="shared" si="34"/>
        <v>42917</v>
      </c>
      <c r="AM206" s="82">
        <f t="shared" si="35"/>
        <v>0.2</v>
      </c>
      <c r="AN206" s="86">
        <f t="shared" si="36"/>
        <v>1.4786291692630085E-2</v>
      </c>
      <c r="AO206" s="82">
        <f t="shared" si="37"/>
        <v>5.5</v>
      </c>
      <c r="AP206" s="86">
        <f t="shared" si="27"/>
        <v>5.3049895586184732</v>
      </c>
      <c r="AQ206" s="85">
        <f t="shared" si="39"/>
        <v>0.19501044138152679</v>
      </c>
      <c r="AR206" s="82">
        <f t="shared" ref="AR206:AR269" si="40">AM206-AN206</f>
        <v>0.18521370830736994</v>
      </c>
    </row>
    <row r="207" spans="1:44" x14ac:dyDescent="0.3">
      <c r="A207" s="81">
        <v>42924</v>
      </c>
      <c r="B207" s="83">
        <v>0.2</v>
      </c>
      <c r="C207" s="83">
        <v>5.5</v>
      </c>
      <c r="D207" s="83">
        <v>5783</v>
      </c>
      <c r="E207" s="83">
        <v>3640</v>
      </c>
      <c r="F207" s="83">
        <v>46903</v>
      </c>
      <c r="G207" s="83">
        <v>14048</v>
      </c>
      <c r="H207" s="83">
        <v>4466.6000000000004</v>
      </c>
      <c r="I207" s="83">
        <v>580</v>
      </c>
      <c r="N207" s="80">
        <f t="shared" si="28"/>
        <v>0.19057519057518846</v>
      </c>
      <c r="O207" s="80">
        <f t="shared" si="29"/>
        <v>0</v>
      </c>
      <c r="P207" s="80">
        <f t="shared" si="30"/>
        <v>0.58027079303674611</v>
      </c>
      <c r="Q207" s="80">
        <f t="shared" si="31"/>
        <v>-0.30183866510787993</v>
      </c>
      <c r="R207" s="80">
        <f t="shared" si="32"/>
        <v>0.83985356399396949</v>
      </c>
      <c r="S207" s="80">
        <f t="shared" si="33"/>
        <v>0.75795172569365832</v>
      </c>
      <c r="T207" s="82">
        <f t="shared" si="38"/>
        <v>3.7211317941205996E-2</v>
      </c>
      <c r="AJ207" s="88">
        <f>B207</f>
        <v>0.2</v>
      </c>
      <c r="AK207" s="88">
        <f>C207</f>
        <v>5.5</v>
      </c>
      <c r="AL207" s="87">
        <f t="shared" si="34"/>
        <v>42924</v>
      </c>
      <c r="AM207" s="82">
        <f t="shared" si="35"/>
        <v>0.2</v>
      </c>
      <c r="AN207" s="86">
        <f t="shared" si="36"/>
        <v>3.7211317941205996E-2</v>
      </c>
      <c r="AO207" s="82">
        <f t="shared" si="37"/>
        <v>5.5</v>
      </c>
      <c r="AP207" s="86">
        <f t="shared" ref="AP207:AP270" si="41">(1+AO203/100)*(1+AN207/100)/(1+AM155/100)*100-100</f>
        <v>5.3286007389500725</v>
      </c>
      <c r="AQ207" s="85">
        <f t="shared" si="39"/>
        <v>0.17139926104992753</v>
      </c>
      <c r="AR207" s="82">
        <f t="shared" si="40"/>
        <v>0.16278868205879402</v>
      </c>
    </row>
    <row r="208" spans="1:44" x14ac:dyDescent="0.3">
      <c r="A208" s="81">
        <v>42931</v>
      </c>
      <c r="B208" s="83">
        <v>0.2</v>
      </c>
      <c r="C208" s="83">
        <v>5.5</v>
      </c>
      <c r="D208" s="83">
        <v>5777</v>
      </c>
      <c r="E208" s="83">
        <v>3686</v>
      </c>
      <c r="F208" s="83">
        <v>46935</v>
      </c>
      <c r="G208" s="83">
        <v>14111</v>
      </c>
      <c r="H208" s="83">
        <v>4551.6000000000004</v>
      </c>
      <c r="I208" s="83">
        <v>585</v>
      </c>
      <c r="N208" s="80">
        <f t="shared" si="28"/>
        <v>-0.10375237765865108</v>
      </c>
      <c r="O208" s="80">
        <f t="shared" si="29"/>
        <v>0.86206896551723844</v>
      </c>
      <c r="P208" s="80">
        <f t="shared" si="30"/>
        <v>1.2637362637362628</v>
      </c>
      <c r="Q208" s="80">
        <f t="shared" si="31"/>
        <v>6.8225913054604348E-2</v>
      </c>
      <c r="R208" s="80">
        <f t="shared" si="32"/>
        <v>0.44846241457858582</v>
      </c>
      <c r="S208" s="80">
        <f t="shared" si="33"/>
        <v>1.9030134778131043</v>
      </c>
      <c r="T208" s="82">
        <f t="shared" si="38"/>
        <v>7.8443244752074481E-2</v>
      </c>
      <c r="AJ208" s="88" t="e">
        <v>#N/A</v>
      </c>
      <c r="AK208" s="88" t="e">
        <v>#N/A</v>
      </c>
      <c r="AL208" s="87">
        <f t="shared" si="34"/>
        <v>42931</v>
      </c>
      <c r="AM208" s="82">
        <f t="shared" si="35"/>
        <v>0.2</v>
      </c>
      <c r="AN208" s="86">
        <f t="shared" si="36"/>
        <v>7.8443244752074481E-2</v>
      </c>
      <c r="AO208" s="82">
        <f t="shared" si="37"/>
        <v>5.5</v>
      </c>
      <c r="AP208" s="86">
        <f t="shared" si="41"/>
        <v>5.3720135960213895</v>
      </c>
      <c r="AQ208" s="85">
        <f t="shared" si="39"/>
        <v>0.1279864039786105</v>
      </c>
      <c r="AR208" s="82">
        <f t="shared" si="40"/>
        <v>0.12155675524792553</v>
      </c>
    </row>
    <row r="209" spans="1:44" x14ac:dyDescent="0.3">
      <c r="A209" s="81">
        <v>42938</v>
      </c>
      <c r="B209" s="83">
        <v>0.2</v>
      </c>
      <c r="C209" s="83">
        <v>5.5</v>
      </c>
      <c r="D209" s="83">
        <v>5779</v>
      </c>
      <c r="E209" s="83">
        <v>3729</v>
      </c>
      <c r="F209" s="83">
        <v>47469</v>
      </c>
      <c r="G209" s="83">
        <v>14283</v>
      </c>
      <c r="H209" s="83">
        <v>4628</v>
      </c>
      <c r="I209" s="83">
        <v>585</v>
      </c>
      <c r="N209" s="80">
        <f t="shared" si="28"/>
        <v>3.4620045006050759E-2</v>
      </c>
      <c r="O209" s="80">
        <f t="shared" si="29"/>
        <v>0</v>
      </c>
      <c r="P209" s="80">
        <f t="shared" si="30"/>
        <v>1.1665762344004378</v>
      </c>
      <c r="Q209" s="80">
        <f t="shared" si="31"/>
        <v>1.1377436880792686</v>
      </c>
      <c r="R209" s="80">
        <f t="shared" si="32"/>
        <v>1.2189072354900503</v>
      </c>
      <c r="S209" s="80">
        <f t="shared" si="33"/>
        <v>1.6785306265928455</v>
      </c>
      <c r="T209" s="82">
        <f t="shared" si="38"/>
        <v>4.9666482752313106E-2</v>
      </c>
      <c r="AJ209" s="88" t="e">
        <v>#N/A</v>
      </c>
      <c r="AK209" s="88" t="e">
        <v>#N/A</v>
      </c>
      <c r="AL209" s="87">
        <f t="shared" si="34"/>
        <v>42938</v>
      </c>
      <c r="AM209" s="82">
        <f t="shared" si="35"/>
        <v>0.2</v>
      </c>
      <c r="AN209" s="86">
        <f t="shared" si="36"/>
        <v>4.9666482752313106E-2</v>
      </c>
      <c r="AO209" s="82">
        <f t="shared" si="37"/>
        <v>5.5</v>
      </c>
      <c r="AP209" s="86">
        <f t="shared" si="41"/>
        <v>5.3417147098839166</v>
      </c>
      <c r="AQ209" s="85">
        <f t="shared" si="39"/>
        <v>0.15828529011608339</v>
      </c>
      <c r="AR209" s="82">
        <f t="shared" si="40"/>
        <v>0.1503335172476869</v>
      </c>
    </row>
    <row r="210" spans="1:44" x14ac:dyDescent="0.3">
      <c r="A210" s="81">
        <v>42945</v>
      </c>
      <c r="B210" s="83">
        <v>0.2</v>
      </c>
      <c r="C210" s="83">
        <v>5.5</v>
      </c>
      <c r="D210" s="83">
        <v>5850</v>
      </c>
      <c r="E210" s="83">
        <v>3754</v>
      </c>
      <c r="F210" s="83">
        <v>49613</v>
      </c>
      <c r="G210" s="83">
        <v>14206</v>
      </c>
      <c r="H210" s="83">
        <v>4643.6000000000004</v>
      </c>
      <c r="I210" s="83">
        <v>585</v>
      </c>
      <c r="N210" s="80">
        <f t="shared" si="28"/>
        <v>1.2285862605987177</v>
      </c>
      <c r="O210" s="80">
        <f t="shared" si="29"/>
        <v>0</v>
      </c>
      <c r="P210" s="80">
        <f t="shared" si="30"/>
        <v>0.67042102440333906</v>
      </c>
      <c r="Q210" s="80">
        <f t="shared" si="31"/>
        <v>4.5166319071393985</v>
      </c>
      <c r="R210" s="80">
        <f t="shared" si="32"/>
        <v>-0.53910242946160736</v>
      </c>
      <c r="S210" s="80">
        <f t="shared" si="33"/>
        <v>0.33707865168540252</v>
      </c>
      <c r="T210" s="82">
        <f t="shared" si="38"/>
        <v>0.30948969132988496</v>
      </c>
      <c r="AJ210" s="88" t="e">
        <v>#N/A</v>
      </c>
      <c r="AK210" s="88" t="e">
        <v>#N/A</v>
      </c>
      <c r="AL210" s="87">
        <f t="shared" si="34"/>
        <v>42945</v>
      </c>
      <c r="AM210" s="82">
        <f t="shared" si="35"/>
        <v>0.2</v>
      </c>
      <c r="AN210" s="86">
        <f t="shared" si="36"/>
        <v>0.30948969132988496</v>
      </c>
      <c r="AO210" s="82">
        <f t="shared" si="37"/>
        <v>5.5</v>
      </c>
      <c r="AP210" s="86">
        <f t="shared" si="41"/>
        <v>5.6152810622285756</v>
      </c>
      <c r="AQ210" s="85">
        <f t="shared" si="39"/>
        <v>-0.11528106222857559</v>
      </c>
      <c r="AR210" s="82">
        <f t="shared" si="40"/>
        <v>-0.10948969132988495</v>
      </c>
    </row>
    <row r="211" spans="1:44" x14ac:dyDescent="0.3">
      <c r="A211" s="81">
        <v>42952</v>
      </c>
      <c r="B211" s="83">
        <v>0.9</v>
      </c>
      <c r="C211" s="83">
        <v>6.3</v>
      </c>
      <c r="D211" s="83">
        <v>5887</v>
      </c>
      <c r="E211" s="83">
        <v>3798</v>
      </c>
      <c r="F211" s="83">
        <v>49906</v>
      </c>
      <c r="G211" s="83">
        <v>14458</v>
      </c>
      <c r="H211" s="83">
        <v>4661</v>
      </c>
      <c r="I211" s="83">
        <v>585</v>
      </c>
      <c r="N211" s="80">
        <f t="shared" si="28"/>
        <v>0.63247863247863734</v>
      </c>
      <c r="O211" s="80">
        <f t="shared" si="29"/>
        <v>0</v>
      </c>
      <c r="P211" s="80">
        <f t="shared" si="30"/>
        <v>1.172083111347888</v>
      </c>
      <c r="Q211" s="80">
        <f t="shared" si="31"/>
        <v>0.59057101969241899</v>
      </c>
      <c r="R211" s="80">
        <f t="shared" si="32"/>
        <v>1.773898352808672</v>
      </c>
      <c r="S211" s="80">
        <f t="shared" si="33"/>
        <v>0.37470927728486458</v>
      </c>
      <c r="T211" s="82">
        <f t="shared" si="38"/>
        <v>0.2839923441134341</v>
      </c>
      <c r="AJ211" s="88">
        <f>B211</f>
        <v>0.9</v>
      </c>
      <c r="AK211" s="88">
        <f>C211</f>
        <v>6.3</v>
      </c>
      <c r="AL211" s="87">
        <f t="shared" si="34"/>
        <v>42952</v>
      </c>
      <c r="AM211" s="82">
        <f t="shared" si="35"/>
        <v>0.9</v>
      </c>
      <c r="AN211" s="86">
        <f t="shared" si="36"/>
        <v>0.2839923441134341</v>
      </c>
      <c r="AO211" s="82">
        <f t="shared" si="37"/>
        <v>6.3</v>
      </c>
      <c r="AP211" s="86">
        <f t="shared" si="41"/>
        <v>5.5884350529337894</v>
      </c>
      <c r="AQ211" s="85">
        <f t="shared" si="39"/>
        <v>0.71156494706621043</v>
      </c>
      <c r="AR211" s="82">
        <f t="shared" si="40"/>
        <v>0.61600765588656592</v>
      </c>
    </row>
    <row r="212" spans="1:44" x14ac:dyDescent="0.3">
      <c r="A212" s="81">
        <v>42959</v>
      </c>
      <c r="B212" s="83">
        <v>0.9</v>
      </c>
      <c r="C212" s="83">
        <v>6.3</v>
      </c>
      <c r="D212" s="83">
        <v>5991</v>
      </c>
      <c r="E212" s="83">
        <v>3916</v>
      </c>
      <c r="F212" s="83">
        <v>50186</v>
      </c>
      <c r="G212" s="83">
        <v>15522</v>
      </c>
      <c r="H212" s="83">
        <v>4706</v>
      </c>
      <c r="I212" s="83">
        <v>585</v>
      </c>
      <c r="N212" s="80">
        <f t="shared" ref="N212:N275" si="42">D212/D211*100-100</f>
        <v>1.7666043825377926</v>
      </c>
      <c r="O212" s="80">
        <f t="shared" ref="O212:O275" si="43">I212/I211*100-100</f>
        <v>0</v>
      </c>
      <c r="P212" s="80">
        <f t="shared" ref="P212:P275" si="44">E212/E211*100-100</f>
        <v>3.1068983675618824</v>
      </c>
      <c r="Q212" s="80">
        <f t="shared" ref="Q212:Q275" si="45">F212/F211*100-100</f>
        <v>0.5610547829920165</v>
      </c>
      <c r="R212" s="80">
        <f t="shared" ref="R212:R275" si="46">G212/G211*100-100</f>
        <v>7.359247475446125</v>
      </c>
      <c r="S212" s="80">
        <f t="shared" ref="S212:S275" si="47">H212/H211*100-100</f>
        <v>0.96545805621110503</v>
      </c>
      <c r="T212" s="82">
        <f t="shared" si="38"/>
        <v>0.5382609354386545</v>
      </c>
      <c r="AJ212" s="88" t="e">
        <v>#N/A</v>
      </c>
      <c r="AK212" s="88" t="e">
        <v>#N/A</v>
      </c>
      <c r="AL212" s="87">
        <f t="shared" si="34"/>
        <v>42959</v>
      </c>
      <c r="AM212" s="82">
        <f t="shared" si="35"/>
        <v>0.9</v>
      </c>
      <c r="AN212" s="86">
        <f t="shared" si="36"/>
        <v>0.5382609354386545</v>
      </c>
      <c r="AO212" s="82">
        <f t="shared" si="37"/>
        <v>6.3</v>
      </c>
      <c r="AP212" s="86">
        <f t="shared" si="41"/>
        <v>5.856152980925927</v>
      </c>
      <c r="AQ212" s="85">
        <f t="shared" si="39"/>
        <v>0.44384701907407287</v>
      </c>
      <c r="AR212" s="82">
        <f t="shared" si="40"/>
        <v>0.36173906456134552</v>
      </c>
    </row>
    <row r="213" spans="1:44" x14ac:dyDescent="0.3">
      <c r="A213" s="81">
        <v>42966</v>
      </c>
      <c r="B213" s="83">
        <v>0.9</v>
      </c>
      <c r="C213" s="83">
        <v>6.3</v>
      </c>
      <c r="D213" s="83">
        <v>6006</v>
      </c>
      <c r="E213" s="83">
        <v>3920</v>
      </c>
      <c r="F213" s="83">
        <v>50422</v>
      </c>
      <c r="G213" s="83">
        <v>15905</v>
      </c>
      <c r="H213" s="83">
        <v>4697.3999999999996</v>
      </c>
      <c r="I213" s="83">
        <v>580</v>
      </c>
      <c r="N213" s="80">
        <f t="shared" si="42"/>
        <v>0.25037556334501687</v>
      </c>
      <c r="O213" s="80">
        <f t="shared" si="43"/>
        <v>-0.85470085470085166</v>
      </c>
      <c r="P213" s="80">
        <f t="shared" si="44"/>
        <v>0.10214504596525842</v>
      </c>
      <c r="Q213" s="80">
        <f t="shared" si="45"/>
        <v>0.47025066751685074</v>
      </c>
      <c r="R213" s="80">
        <f t="shared" si="46"/>
        <v>2.4674655327921613</v>
      </c>
      <c r="S213" s="80">
        <f t="shared" si="47"/>
        <v>-0.18274543136422494</v>
      </c>
      <c r="T213" s="82">
        <f t="shared" si="38"/>
        <v>0.18433686117100428</v>
      </c>
      <c r="AJ213" s="88" t="e">
        <v>#N/A</v>
      </c>
      <c r="AK213" s="88" t="e">
        <v>#N/A</v>
      </c>
      <c r="AL213" s="87">
        <f t="shared" ref="AL213:AL276" si="48">A213</f>
        <v>42966</v>
      </c>
      <c r="AM213" s="82">
        <f t="shared" ref="AM213:AM276" si="49">B213</f>
        <v>0.9</v>
      </c>
      <c r="AN213" s="86">
        <f t="shared" ref="AN213:AN276" si="50">T213</f>
        <v>0.18433686117100428</v>
      </c>
      <c r="AO213" s="82">
        <f t="shared" ref="AO213:AO276" si="51">C213</f>
        <v>6.3</v>
      </c>
      <c r="AP213" s="86">
        <f t="shared" si="41"/>
        <v>5.4835083717918138</v>
      </c>
      <c r="AQ213" s="85">
        <f t="shared" si="39"/>
        <v>0.81649162820818599</v>
      </c>
      <c r="AR213" s="82">
        <f t="shared" si="40"/>
        <v>0.71566313882899579</v>
      </c>
    </row>
    <row r="214" spans="1:44" x14ac:dyDescent="0.3">
      <c r="A214" s="81">
        <v>42973</v>
      </c>
      <c r="B214" s="83">
        <v>0.9</v>
      </c>
      <c r="C214" s="83">
        <v>6.3</v>
      </c>
      <c r="D214" s="83">
        <v>6007</v>
      </c>
      <c r="E214" s="83">
        <v>3967</v>
      </c>
      <c r="F214" s="83">
        <v>51144</v>
      </c>
      <c r="G214" s="83">
        <v>16079</v>
      </c>
      <c r="H214" s="83">
        <v>4744.3999999999996</v>
      </c>
      <c r="I214" s="83">
        <v>580</v>
      </c>
      <c r="N214" s="80">
        <f t="shared" si="42"/>
        <v>1.6650016650004318E-2</v>
      </c>
      <c r="O214" s="80">
        <f t="shared" si="43"/>
        <v>0</v>
      </c>
      <c r="P214" s="80">
        <f t="shared" si="44"/>
        <v>1.1989795918367179</v>
      </c>
      <c r="Q214" s="80">
        <f t="shared" si="45"/>
        <v>1.4319146404347265</v>
      </c>
      <c r="R214" s="80">
        <f t="shared" si="46"/>
        <v>1.0939955988682897</v>
      </c>
      <c r="S214" s="80">
        <f t="shared" si="47"/>
        <v>1.0005534976795616</v>
      </c>
      <c r="T214" s="82">
        <f t="shared" si="38"/>
        <v>0.29677673925903642</v>
      </c>
      <c r="AJ214" s="88" t="e">
        <v>#N/A</v>
      </c>
      <c r="AK214" s="88" t="e">
        <v>#N/A</v>
      </c>
      <c r="AL214" s="87">
        <f t="shared" si="48"/>
        <v>42973</v>
      </c>
      <c r="AM214" s="82">
        <f t="shared" si="49"/>
        <v>0.9</v>
      </c>
      <c r="AN214" s="86">
        <f t="shared" si="50"/>
        <v>0.29677673925903642</v>
      </c>
      <c r="AO214" s="82">
        <f t="shared" si="51"/>
        <v>6.3</v>
      </c>
      <c r="AP214" s="86">
        <f t="shared" si="41"/>
        <v>5.6018956685811077</v>
      </c>
      <c r="AQ214" s="85">
        <f t="shared" si="39"/>
        <v>0.69810433141889217</v>
      </c>
      <c r="AR214" s="82">
        <f t="shared" si="40"/>
        <v>0.60322326074096355</v>
      </c>
    </row>
    <row r="215" spans="1:44" x14ac:dyDescent="0.3">
      <c r="A215" s="81">
        <v>42980</v>
      </c>
      <c r="B215" s="83">
        <v>1</v>
      </c>
      <c r="C215" s="83">
        <v>6.9</v>
      </c>
      <c r="D215" s="83">
        <v>6005</v>
      </c>
      <c r="E215" s="83">
        <v>3985</v>
      </c>
      <c r="F215" s="83">
        <v>52208</v>
      </c>
      <c r="G215" s="83">
        <v>15976</v>
      </c>
      <c r="H215" s="83">
        <v>4836.8</v>
      </c>
      <c r="I215" s="83">
        <v>580</v>
      </c>
      <c r="N215" s="80">
        <f t="shared" si="42"/>
        <v>-3.3294489761942714E-2</v>
      </c>
      <c r="O215" s="80">
        <f t="shared" si="43"/>
        <v>0</v>
      </c>
      <c r="P215" s="80">
        <f t="shared" si="44"/>
        <v>0.4537433829089963</v>
      </c>
      <c r="Q215" s="80">
        <f t="shared" si="45"/>
        <v>2.0804004379790371</v>
      </c>
      <c r="R215" s="80">
        <f t="shared" si="46"/>
        <v>-0.64058710118789008</v>
      </c>
      <c r="S215" s="80">
        <f t="shared" si="47"/>
        <v>1.9475592277211149</v>
      </c>
      <c r="T215" s="82">
        <f t="shared" si="38"/>
        <v>0.54843106098292582</v>
      </c>
      <c r="AJ215" s="88">
        <f>B215</f>
        <v>1</v>
      </c>
      <c r="AK215" s="88">
        <f>C215</f>
        <v>6.9</v>
      </c>
      <c r="AL215" s="87">
        <f t="shared" si="48"/>
        <v>42980</v>
      </c>
      <c r="AM215" s="82">
        <f t="shared" si="49"/>
        <v>1</v>
      </c>
      <c r="AN215" s="86">
        <f t="shared" si="50"/>
        <v>0.54843106098292582</v>
      </c>
      <c r="AO215" s="82">
        <f t="shared" si="51"/>
        <v>6.9</v>
      </c>
      <c r="AP215" s="86">
        <f t="shared" si="41"/>
        <v>6.3512260873879143</v>
      </c>
      <c r="AQ215" s="85">
        <f t="shared" si="39"/>
        <v>0.54877391261208608</v>
      </c>
      <c r="AR215" s="82">
        <f t="shared" si="40"/>
        <v>0.45156893901707418</v>
      </c>
    </row>
    <row r="216" spans="1:44" x14ac:dyDescent="0.3">
      <c r="A216" s="81">
        <v>42987</v>
      </c>
      <c r="B216" s="83">
        <v>1</v>
      </c>
      <c r="C216" s="83">
        <v>6.9</v>
      </c>
      <c r="D216" s="83">
        <v>6026</v>
      </c>
      <c r="E216" s="83">
        <v>4048</v>
      </c>
      <c r="F216" s="83">
        <v>52573</v>
      </c>
      <c r="G216" s="83">
        <v>15885</v>
      </c>
      <c r="H216" s="83">
        <v>5020.2</v>
      </c>
      <c r="I216" s="83">
        <v>580</v>
      </c>
      <c r="N216" s="80">
        <f t="shared" si="42"/>
        <v>0.34970857618650086</v>
      </c>
      <c r="O216" s="80">
        <f t="shared" si="43"/>
        <v>0</v>
      </c>
      <c r="P216" s="80">
        <f t="shared" si="44"/>
        <v>1.5809284818067795</v>
      </c>
      <c r="Q216" s="80">
        <f t="shared" si="45"/>
        <v>0.69912657064050165</v>
      </c>
      <c r="R216" s="80">
        <f t="shared" si="46"/>
        <v>-0.56960440660991196</v>
      </c>
      <c r="S216" s="80">
        <f t="shared" si="47"/>
        <v>3.7917631491895349</v>
      </c>
      <c r="T216" s="82">
        <f t="shared" ref="T216:T279" si="52">B212*$AD$9+N216*$AD$10+N211*$AD$25+O216*$AD$11+O211*$AD$26+P216*$AD$12+P211*$AD$27+Q216*$AD$13+R216*$AD$14+R211*$AD$15+R208*$AD$16+S216*$AD$19+S211*$AD$20+S208*$AD$21+$AD$22+0.05</f>
        <v>0.68225995856842558</v>
      </c>
      <c r="AJ216" s="88" t="e">
        <v>#N/A</v>
      </c>
      <c r="AK216" s="88" t="e">
        <v>#N/A</v>
      </c>
      <c r="AL216" s="87">
        <f t="shared" si="48"/>
        <v>42987</v>
      </c>
      <c r="AM216" s="82">
        <f t="shared" si="49"/>
        <v>1</v>
      </c>
      <c r="AN216" s="86">
        <f t="shared" si="50"/>
        <v>0.68225995856842558</v>
      </c>
      <c r="AO216" s="82">
        <f t="shared" si="51"/>
        <v>6.9</v>
      </c>
      <c r="AP216" s="86">
        <f t="shared" si="41"/>
        <v>6.4927784437395673</v>
      </c>
      <c r="AQ216" s="85">
        <f t="shared" si="39"/>
        <v>0.4072215562604331</v>
      </c>
      <c r="AR216" s="82">
        <f t="shared" si="40"/>
        <v>0.31774004143157442</v>
      </c>
    </row>
    <row r="217" spans="1:44" x14ac:dyDescent="0.3">
      <c r="A217" s="81">
        <v>42994</v>
      </c>
      <c r="B217" s="83">
        <v>1</v>
      </c>
      <c r="C217" s="83">
        <v>6.9</v>
      </c>
      <c r="D217" s="83">
        <v>6052</v>
      </c>
      <c r="E217" s="83">
        <v>4035</v>
      </c>
      <c r="F217" s="83">
        <v>50751</v>
      </c>
      <c r="G217" s="83">
        <v>15942</v>
      </c>
      <c r="H217" s="83">
        <v>5052.6000000000004</v>
      </c>
      <c r="I217" s="83">
        <v>580</v>
      </c>
      <c r="N217" s="80">
        <f t="shared" si="42"/>
        <v>0.43146365748422966</v>
      </c>
      <c r="O217" s="80">
        <f t="shared" si="43"/>
        <v>0</v>
      </c>
      <c r="P217" s="80">
        <f t="shared" si="44"/>
        <v>-0.32114624505929612</v>
      </c>
      <c r="Q217" s="80">
        <f t="shared" si="45"/>
        <v>-3.4656572765487965</v>
      </c>
      <c r="R217" s="80">
        <f t="shared" si="46"/>
        <v>0.35882908404154534</v>
      </c>
      <c r="S217" s="80">
        <f t="shared" si="47"/>
        <v>0.64539261384008739</v>
      </c>
      <c r="T217" s="82">
        <f t="shared" si="52"/>
        <v>0.56005295662489374</v>
      </c>
      <c r="AJ217" s="88" t="e">
        <v>#N/A</v>
      </c>
      <c r="AK217" s="88" t="e">
        <v>#N/A</v>
      </c>
      <c r="AL217" s="87">
        <f t="shared" si="48"/>
        <v>42994</v>
      </c>
      <c r="AM217" s="82">
        <f t="shared" si="49"/>
        <v>1</v>
      </c>
      <c r="AN217" s="86">
        <f t="shared" si="50"/>
        <v>0.56005295662489374</v>
      </c>
      <c r="AO217" s="82">
        <f t="shared" si="51"/>
        <v>6.9</v>
      </c>
      <c r="AP217" s="86">
        <f t="shared" si="41"/>
        <v>6.3635186993952857</v>
      </c>
      <c r="AQ217" s="85">
        <f t="shared" si="39"/>
        <v>0.53648130060471466</v>
      </c>
      <c r="AR217" s="82">
        <f t="shared" si="40"/>
        <v>0.43994704337510626</v>
      </c>
    </row>
    <row r="218" spans="1:44" x14ac:dyDescent="0.3">
      <c r="A218" s="81">
        <v>43001</v>
      </c>
      <c r="B218" s="83">
        <v>1</v>
      </c>
      <c r="C218" s="83">
        <v>6.9</v>
      </c>
      <c r="D218" s="83">
        <v>6162</v>
      </c>
      <c r="E218" s="83">
        <v>4010</v>
      </c>
      <c r="F218" s="83">
        <v>50218</v>
      </c>
      <c r="G218" s="83">
        <v>16209</v>
      </c>
      <c r="H218" s="83">
        <v>5036</v>
      </c>
      <c r="I218" s="83">
        <v>585</v>
      </c>
      <c r="N218" s="80">
        <f t="shared" si="42"/>
        <v>1.8175809649702614</v>
      </c>
      <c r="O218" s="80">
        <f t="shared" si="43"/>
        <v>0.86206896551723844</v>
      </c>
      <c r="P218" s="80">
        <f t="shared" si="44"/>
        <v>-0.6195786864931847</v>
      </c>
      <c r="Q218" s="80">
        <f t="shared" si="45"/>
        <v>-1.0502256113179982</v>
      </c>
      <c r="R218" s="80">
        <f t="shared" si="46"/>
        <v>1.6748212269476852</v>
      </c>
      <c r="S218" s="80">
        <f t="shared" si="47"/>
        <v>-0.32854372006492838</v>
      </c>
      <c r="T218" s="82">
        <f t="shared" si="52"/>
        <v>0.58408853178362519</v>
      </c>
      <c r="AJ218" s="88" t="e">
        <v>#N/A</v>
      </c>
      <c r="AK218" s="88" t="e">
        <v>#N/A</v>
      </c>
      <c r="AL218" s="87">
        <f t="shared" si="48"/>
        <v>43001</v>
      </c>
      <c r="AM218" s="82">
        <f t="shared" si="49"/>
        <v>1</v>
      </c>
      <c r="AN218" s="86">
        <f t="shared" si="50"/>
        <v>0.58408853178362519</v>
      </c>
      <c r="AO218" s="82">
        <f t="shared" si="51"/>
        <v>6.9</v>
      </c>
      <c r="AP218" s="86">
        <f t="shared" si="41"/>
        <v>6.3889414022746109</v>
      </c>
      <c r="AQ218" s="85">
        <f t="shared" si="39"/>
        <v>0.51105859772538942</v>
      </c>
      <c r="AR218" s="82">
        <f t="shared" si="40"/>
        <v>0.41591146821637481</v>
      </c>
    </row>
    <row r="219" spans="1:44" x14ac:dyDescent="0.3">
      <c r="A219" s="81">
        <v>43008</v>
      </c>
      <c r="B219" s="83">
        <v>1</v>
      </c>
      <c r="C219" s="83">
        <v>6.9</v>
      </c>
      <c r="D219" s="83">
        <v>6237</v>
      </c>
      <c r="E219" s="83">
        <v>3980</v>
      </c>
      <c r="F219" s="83">
        <v>50504</v>
      </c>
      <c r="G219" s="83">
        <v>15926</v>
      </c>
      <c r="H219" s="83">
        <v>5031</v>
      </c>
      <c r="I219" s="83">
        <v>585</v>
      </c>
      <c r="N219" s="80">
        <f t="shared" si="42"/>
        <v>1.2171372930866511</v>
      </c>
      <c r="O219" s="80">
        <f t="shared" si="43"/>
        <v>0</v>
      </c>
      <c r="P219" s="80">
        <f t="shared" si="44"/>
        <v>-0.74812967581047474</v>
      </c>
      <c r="Q219" s="80">
        <f t="shared" si="45"/>
        <v>0.56951690628859808</v>
      </c>
      <c r="R219" s="80">
        <f t="shared" si="46"/>
        <v>-1.7459436115738214</v>
      </c>
      <c r="S219" s="80">
        <f t="shared" si="47"/>
        <v>-9.9285146942023061E-2</v>
      </c>
      <c r="T219" s="82">
        <f t="shared" si="52"/>
        <v>0.5219054523927632</v>
      </c>
      <c r="AJ219" s="88">
        <f>B219</f>
        <v>1</v>
      </c>
      <c r="AK219" s="88">
        <f>C219</f>
        <v>6.9</v>
      </c>
      <c r="AL219" s="87">
        <f t="shared" si="48"/>
        <v>43008</v>
      </c>
      <c r="AM219" s="82">
        <f t="shared" si="49"/>
        <v>1</v>
      </c>
      <c r="AN219" s="86">
        <f t="shared" si="50"/>
        <v>0.5219054523927632</v>
      </c>
      <c r="AO219" s="82">
        <f t="shared" si="51"/>
        <v>6.9</v>
      </c>
      <c r="AP219" s="86">
        <f t="shared" si="41"/>
        <v>6.7109403461845858</v>
      </c>
      <c r="AQ219" s="85">
        <f t="shared" si="39"/>
        <v>0.18905965381541456</v>
      </c>
      <c r="AR219" s="82">
        <f t="shared" si="40"/>
        <v>0.4780945476072368</v>
      </c>
    </row>
    <row r="220" spans="1:44" x14ac:dyDescent="0.3">
      <c r="A220" s="81">
        <v>43015</v>
      </c>
      <c r="B220" s="83">
        <v>0.7</v>
      </c>
      <c r="C220" s="83">
        <v>6.9</v>
      </c>
      <c r="D220" s="83">
        <v>6339</v>
      </c>
      <c r="E220" s="83">
        <v>4000</v>
      </c>
      <c r="F220" s="83">
        <v>51295</v>
      </c>
      <c r="G220" s="83">
        <v>16023</v>
      </c>
      <c r="H220" s="83">
        <v>5031</v>
      </c>
      <c r="I220" s="83">
        <v>585</v>
      </c>
      <c r="N220" s="80">
        <f t="shared" si="42"/>
        <v>1.6354016354016352</v>
      </c>
      <c r="O220" s="80">
        <f t="shared" si="43"/>
        <v>0</v>
      </c>
      <c r="P220" s="80">
        <f t="shared" si="44"/>
        <v>0.50251256281406143</v>
      </c>
      <c r="Q220" s="80">
        <f t="shared" si="45"/>
        <v>1.5662125772216058</v>
      </c>
      <c r="R220" s="80">
        <f t="shared" si="46"/>
        <v>0.60906693457238248</v>
      </c>
      <c r="S220" s="80">
        <f t="shared" si="47"/>
        <v>0</v>
      </c>
      <c r="T220" s="82">
        <f t="shared" si="52"/>
        <v>0.56354832332788685</v>
      </c>
      <c r="AJ220" s="88" t="e">
        <v>#N/A</v>
      </c>
      <c r="AK220" s="88" t="e">
        <v>#N/A</v>
      </c>
      <c r="AL220" s="87">
        <f t="shared" si="48"/>
        <v>43015</v>
      </c>
      <c r="AM220" s="82">
        <f t="shared" si="49"/>
        <v>0.7</v>
      </c>
      <c r="AN220" s="86">
        <f t="shared" si="50"/>
        <v>0.56354832332788685</v>
      </c>
      <c r="AO220" s="82">
        <f t="shared" si="51"/>
        <v>6.9</v>
      </c>
      <c r="AP220" s="86">
        <f t="shared" si="41"/>
        <v>6.7551471277432995</v>
      </c>
      <c r="AQ220" s="85">
        <f t="shared" si="39"/>
        <v>0.14485287225670085</v>
      </c>
      <c r="AR220" s="82">
        <f t="shared" si="40"/>
        <v>0.13645167667211311</v>
      </c>
    </row>
    <row r="221" spans="1:44" x14ac:dyDescent="0.3">
      <c r="A221" s="81">
        <v>43022</v>
      </c>
      <c r="B221" s="83">
        <v>0.7</v>
      </c>
      <c r="C221" s="83">
        <v>6.9</v>
      </c>
      <c r="D221" s="83">
        <v>6385</v>
      </c>
      <c r="E221" s="83">
        <v>4005</v>
      </c>
      <c r="F221" s="83">
        <v>52906</v>
      </c>
      <c r="G221" s="83">
        <v>15999</v>
      </c>
      <c r="H221" s="83">
        <v>5023.2</v>
      </c>
      <c r="I221" s="83">
        <v>585</v>
      </c>
      <c r="N221" s="80">
        <f t="shared" si="42"/>
        <v>0.72566650891307916</v>
      </c>
      <c r="O221" s="80">
        <f t="shared" si="43"/>
        <v>0</v>
      </c>
      <c r="P221" s="80">
        <f t="shared" si="44"/>
        <v>0.125</v>
      </c>
      <c r="Q221" s="80">
        <f t="shared" si="45"/>
        <v>3.1406569841115299</v>
      </c>
      <c r="R221" s="80">
        <f t="shared" si="46"/>
        <v>-0.14978468451600691</v>
      </c>
      <c r="S221" s="80">
        <f t="shared" si="47"/>
        <v>-0.15503875968992986</v>
      </c>
      <c r="T221" s="82">
        <f t="shared" si="52"/>
        <v>0.59331734723950813</v>
      </c>
      <c r="AJ221" s="88" t="e">
        <v>#N/A</v>
      </c>
      <c r="AK221" s="88" t="e">
        <v>#N/A</v>
      </c>
      <c r="AL221" s="87">
        <f t="shared" si="48"/>
        <v>43022</v>
      </c>
      <c r="AM221" s="82">
        <f t="shared" si="49"/>
        <v>0.7</v>
      </c>
      <c r="AN221" s="86">
        <f t="shared" si="50"/>
        <v>0.59331734723950813</v>
      </c>
      <c r="AO221" s="82">
        <f t="shared" si="51"/>
        <v>6.9</v>
      </c>
      <c r="AP221" s="86">
        <f t="shared" si="41"/>
        <v>6.7867490011907137</v>
      </c>
      <c r="AQ221" s="85">
        <f t="shared" si="39"/>
        <v>0.11325099880928668</v>
      </c>
      <c r="AR221" s="82">
        <f t="shared" si="40"/>
        <v>0.10668265276049183</v>
      </c>
    </row>
    <row r="222" spans="1:44" x14ac:dyDescent="0.3">
      <c r="A222" s="81">
        <v>43029</v>
      </c>
      <c r="B222" s="83">
        <v>0.7</v>
      </c>
      <c r="C222" s="83">
        <v>6.9</v>
      </c>
      <c r="D222" s="83">
        <v>6440</v>
      </c>
      <c r="E222" s="83">
        <v>4003</v>
      </c>
      <c r="F222" s="83">
        <v>54135</v>
      </c>
      <c r="G222" s="83">
        <v>15848</v>
      </c>
      <c r="H222" s="83">
        <v>5069.3999999999996</v>
      </c>
      <c r="I222" s="83">
        <v>580</v>
      </c>
      <c r="N222" s="80">
        <f t="shared" si="42"/>
        <v>0.86139389193422744</v>
      </c>
      <c r="O222" s="80">
        <f t="shared" si="43"/>
        <v>-0.85470085470085166</v>
      </c>
      <c r="P222" s="80">
        <f t="shared" si="44"/>
        <v>-4.9937578027467566E-2</v>
      </c>
      <c r="Q222" s="80">
        <f t="shared" si="45"/>
        <v>2.3229879408762599</v>
      </c>
      <c r="R222" s="80">
        <f t="shared" si="46"/>
        <v>-0.94380898806176106</v>
      </c>
      <c r="S222" s="80">
        <f t="shared" si="47"/>
        <v>0.91973244147156663</v>
      </c>
      <c r="T222" s="82">
        <f t="shared" si="52"/>
        <v>0.56341492632217538</v>
      </c>
      <c r="AJ222" s="88" t="e">
        <v>#N/A</v>
      </c>
      <c r="AK222" s="88" t="e">
        <v>#N/A</v>
      </c>
      <c r="AL222" s="87">
        <f t="shared" si="48"/>
        <v>43029</v>
      </c>
      <c r="AM222" s="82">
        <f t="shared" si="49"/>
        <v>0.7</v>
      </c>
      <c r="AN222" s="86">
        <f t="shared" si="50"/>
        <v>0.56341492632217538</v>
      </c>
      <c r="AO222" s="82">
        <f t="shared" si="51"/>
        <v>6.9</v>
      </c>
      <c r="AP222" s="86">
        <f t="shared" si="41"/>
        <v>6.7550055176151034</v>
      </c>
      <c r="AQ222" s="85">
        <f t="shared" si="39"/>
        <v>0.14499448238489698</v>
      </c>
      <c r="AR222" s="82">
        <f t="shared" si="40"/>
        <v>0.13658507367782458</v>
      </c>
    </row>
    <row r="223" spans="1:44" x14ac:dyDescent="0.3">
      <c r="A223" s="81">
        <v>43036</v>
      </c>
      <c r="B223" s="83">
        <v>0.7</v>
      </c>
      <c r="C223" s="83">
        <v>6.9</v>
      </c>
      <c r="D223" s="83">
        <v>6452</v>
      </c>
      <c r="E223" s="83">
        <v>4009</v>
      </c>
      <c r="F223" s="83">
        <v>54320</v>
      </c>
      <c r="G223" s="83">
        <v>16005</v>
      </c>
      <c r="H223" s="83">
        <v>5113</v>
      </c>
      <c r="I223" s="83">
        <v>580</v>
      </c>
      <c r="N223" s="80">
        <f t="shared" si="42"/>
        <v>0.18633540372670154</v>
      </c>
      <c r="O223" s="80">
        <f t="shared" si="43"/>
        <v>0</v>
      </c>
      <c r="P223" s="80">
        <f t="shared" si="44"/>
        <v>0.14988758431175597</v>
      </c>
      <c r="Q223" s="80">
        <f t="shared" si="45"/>
        <v>0.34173824697516864</v>
      </c>
      <c r="R223" s="80">
        <f t="shared" si="46"/>
        <v>0.99066128218072436</v>
      </c>
      <c r="S223" s="80">
        <f t="shared" si="47"/>
        <v>0.8600623347930707</v>
      </c>
      <c r="T223" s="82">
        <f t="shared" si="52"/>
        <v>0.59507620341544798</v>
      </c>
      <c r="AJ223" s="88">
        <f>B223</f>
        <v>0.7</v>
      </c>
      <c r="AK223" s="88">
        <f>C223</f>
        <v>6.9</v>
      </c>
      <c r="AL223" s="87">
        <f t="shared" si="48"/>
        <v>43036</v>
      </c>
      <c r="AM223" s="82">
        <f t="shared" si="49"/>
        <v>0.7</v>
      </c>
      <c r="AN223" s="86">
        <f t="shared" si="50"/>
        <v>0.59507620341544798</v>
      </c>
      <c r="AO223" s="82">
        <f t="shared" si="51"/>
        <v>6.9</v>
      </c>
      <c r="AP223" s="86">
        <f t="shared" si="41"/>
        <v>6.7886161484122454</v>
      </c>
      <c r="AQ223" s="85">
        <f t="shared" si="39"/>
        <v>0.11138385158775499</v>
      </c>
      <c r="AR223" s="82">
        <f t="shared" si="40"/>
        <v>0.10492379658455198</v>
      </c>
    </row>
    <row r="224" spans="1:44" x14ac:dyDescent="0.3">
      <c r="A224" s="81">
        <v>43043</v>
      </c>
      <c r="B224" s="83">
        <v>0.5</v>
      </c>
      <c r="C224" s="83">
        <v>5.8</v>
      </c>
      <c r="D224" s="83">
        <v>6617</v>
      </c>
      <c r="E224" s="83">
        <v>4009</v>
      </c>
      <c r="F224" s="83">
        <v>54101</v>
      </c>
      <c r="G224" s="83">
        <v>15902</v>
      </c>
      <c r="H224" s="83">
        <v>5080.3999999999996</v>
      </c>
      <c r="I224" s="83">
        <v>580</v>
      </c>
      <c r="N224" s="80">
        <f t="shared" si="42"/>
        <v>2.5573465592064508</v>
      </c>
      <c r="O224" s="80">
        <f t="shared" si="43"/>
        <v>0</v>
      </c>
      <c r="P224" s="80">
        <f t="shared" si="44"/>
        <v>0</v>
      </c>
      <c r="Q224" s="80">
        <f t="shared" si="45"/>
        <v>-0.40316642120765778</v>
      </c>
      <c r="R224" s="80">
        <f t="shared" si="46"/>
        <v>-0.64354889097157297</v>
      </c>
      <c r="S224" s="80">
        <f t="shared" si="47"/>
        <v>-0.63759045570115802</v>
      </c>
      <c r="T224" s="82">
        <f t="shared" si="52"/>
        <v>0.39675528704977836</v>
      </c>
      <c r="AJ224" s="88" t="e">
        <v>#N/A</v>
      </c>
      <c r="AK224" s="88" t="e">
        <v>#N/A</v>
      </c>
      <c r="AL224" s="87">
        <f t="shared" si="48"/>
        <v>43043</v>
      </c>
      <c r="AM224" s="82">
        <f t="shared" si="49"/>
        <v>0.5</v>
      </c>
      <c r="AN224" s="86">
        <f t="shared" si="50"/>
        <v>0.39675528704977836</v>
      </c>
      <c r="AO224" s="82">
        <f t="shared" si="51"/>
        <v>5.8</v>
      </c>
      <c r="AP224" s="86">
        <f t="shared" si="41"/>
        <v>5.7380604944396367</v>
      </c>
      <c r="AQ224" s="85">
        <f t="shared" si="39"/>
        <v>6.1939505560363095E-2</v>
      </c>
      <c r="AR224" s="82">
        <f t="shared" si="40"/>
        <v>0.10324471295022164</v>
      </c>
    </row>
    <row r="225" spans="1:44" x14ac:dyDescent="0.3">
      <c r="A225" s="81">
        <v>43050</v>
      </c>
      <c r="B225" s="83">
        <v>0.5</v>
      </c>
      <c r="C225" s="83">
        <v>5.8</v>
      </c>
      <c r="D225" s="83">
        <v>6747</v>
      </c>
      <c r="E225" s="83">
        <v>4040</v>
      </c>
      <c r="F225" s="83">
        <v>53480</v>
      </c>
      <c r="G225" s="83">
        <v>15409</v>
      </c>
      <c r="H225" s="83">
        <v>5117.6000000000004</v>
      </c>
      <c r="I225" s="83">
        <v>580</v>
      </c>
      <c r="N225" s="80">
        <f t="shared" si="42"/>
        <v>1.9646365422396883</v>
      </c>
      <c r="O225" s="80">
        <f t="shared" si="43"/>
        <v>0</v>
      </c>
      <c r="P225" s="80">
        <f t="shared" si="44"/>
        <v>0.77326016462957625</v>
      </c>
      <c r="Q225" s="80">
        <f t="shared" si="45"/>
        <v>-1.1478530895916919</v>
      </c>
      <c r="R225" s="80">
        <f t="shared" si="46"/>
        <v>-3.1002389636523731</v>
      </c>
      <c r="S225" s="80">
        <f t="shared" si="47"/>
        <v>0.73222580899144418</v>
      </c>
      <c r="T225" s="82">
        <f t="shared" si="52"/>
        <v>0.46496918300176215</v>
      </c>
      <c r="AJ225" s="88" t="e">
        <v>#N/A</v>
      </c>
      <c r="AK225" s="88" t="e">
        <v>#N/A</v>
      </c>
      <c r="AL225" s="87">
        <f t="shared" si="48"/>
        <v>43050</v>
      </c>
      <c r="AM225" s="82">
        <f t="shared" si="49"/>
        <v>0.5</v>
      </c>
      <c r="AN225" s="86">
        <f t="shared" si="50"/>
        <v>0.46496918300176215</v>
      </c>
      <c r="AO225" s="82">
        <f t="shared" si="51"/>
        <v>5.8</v>
      </c>
      <c r="AP225" s="86">
        <f t="shared" si="41"/>
        <v>5.8099035040678757</v>
      </c>
      <c r="AQ225" s="85">
        <f t="shared" ref="AQ225:AQ288" si="53">AO225-AP225</f>
        <v>-9.903504067875879E-3</v>
      </c>
      <c r="AR225" s="82">
        <f t="shared" si="40"/>
        <v>3.5030816998237846E-2</v>
      </c>
    </row>
    <row r="226" spans="1:44" x14ac:dyDescent="0.3">
      <c r="A226" s="81">
        <v>43057</v>
      </c>
      <c r="B226" s="83">
        <v>0.5</v>
      </c>
      <c r="C226" s="83">
        <v>5.8</v>
      </c>
      <c r="D226" s="83">
        <v>6933</v>
      </c>
      <c r="E226" s="83">
        <v>4101</v>
      </c>
      <c r="F226" s="83">
        <v>52736</v>
      </c>
      <c r="G226" s="83">
        <v>15255</v>
      </c>
      <c r="H226" s="83">
        <v>5138.6000000000004</v>
      </c>
      <c r="I226" s="83">
        <v>580</v>
      </c>
      <c r="N226" s="80">
        <f t="shared" si="42"/>
        <v>2.7567807914628588</v>
      </c>
      <c r="O226" s="80">
        <f t="shared" si="43"/>
        <v>0</v>
      </c>
      <c r="P226" s="80">
        <f t="shared" si="44"/>
        <v>1.5099009900989984</v>
      </c>
      <c r="Q226" s="80">
        <f t="shared" si="45"/>
        <v>-1.3911742707554282</v>
      </c>
      <c r="R226" s="80">
        <f t="shared" si="46"/>
        <v>-0.99941592575767402</v>
      </c>
      <c r="S226" s="80">
        <f t="shared" si="47"/>
        <v>0.4103486009066728</v>
      </c>
      <c r="T226" s="82">
        <f t="shared" si="52"/>
        <v>0.53287611362576837</v>
      </c>
      <c r="AJ226" s="88" t="e">
        <v>#N/A</v>
      </c>
      <c r="AK226" s="88" t="e">
        <v>#N/A</v>
      </c>
      <c r="AL226" s="87">
        <f t="shared" si="48"/>
        <v>43057</v>
      </c>
      <c r="AM226" s="82">
        <f t="shared" si="49"/>
        <v>0.5</v>
      </c>
      <c r="AN226" s="86">
        <f t="shared" si="50"/>
        <v>0.53287611362576837</v>
      </c>
      <c r="AO226" s="82">
        <f t="shared" si="51"/>
        <v>5.8</v>
      </c>
      <c r="AP226" s="86">
        <f t="shared" si="41"/>
        <v>5.8814232172078107</v>
      </c>
      <c r="AQ226" s="85">
        <f t="shared" si="53"/>
        <v>-8.1423217207810872E-2</v>
      </c>
      <c r="AR226" s="82">
        <f t="shared" si="40"/>
        <v>-3.2876113625768366E-2</v>
      </c>
    </row>
    <row r="227" spans="1:44" x14ac:dyDescent="0.3">
      <c r="A227" s="81">
        <v>43064</v>
      </c>
      <c r="B227" s="83">
        <v>0.5</v>
      </c>
      <c r="C227" s="83">
        <v>5.8</v>
      </c>
      <c r="D227" s="83">
        <v>6985</v>
      </c>
      <c r="E227" s="83">
        <v>4169</v>
      </c>
      <c r="F227" s="83">
        <v>53619</v>
      </c>
      <c r="G227" s="83">
        <v>14864</v>
      </c>
      <c r="H227" s="83">
        <v>5168.3999999999996</v>
      </c>
      <c r="I227" s="83">
        <v>575</v>
      </c>
      <c r="N227" s="80">
        <f t="shared" si="42"/>
        <v>0.75003605942593765</v>
      </c>
      <c r="O227" s="80">
        <f t="shared" si="43"/>
        <v>-0.86206896551723844</v>
      </c>
      <c r="P227" s="80">
        <f t="shared" si="44"/>
        <v>1.6581321628870995</v>
      </c>
      <c r="Q227" s="80">
        <f t="shared" si="45"/>
        <v>1.674378033980588</v>
      </c>
      <c r="R227" s="80">
        <f t="shared" si="46"/>
        <v>-2.5630940675188469</v>
      </c>
      <c r="S227" s="80">
        <f t="shared" si="47"/>
        <v>0.5799244930525731</v>
      </c>
      <c r="T227" s="82">
        <f t="shared" si="52"/>
        <v>0.48775420240102474</v>
      </c>
      <c r="AJ227" s="88">
        <f>B227</f>
        <v>0.5</v>
      </c>
      <c r="AK227" s="88">
        <f>C227</f>
        <v>5.8</v>
      </c>
      <c r="AL227" s="87">
        <f t="shared" si="48"/>
        <v>43064</v>
      </c>
      <c r="AM227" s="82">
        <f t="shared" si="49"/>
        <v>0.5</v>
      </c>
      <c r="AN227" s="86">
        <f t="shared" si="50"/>
        <v>0.48775420240102474</v>
      </c>
      <c r="AO227" s="82">
        <f t="shared" si="51"/>
        <v>5.8</v>
      </c>
      <c r="AP227" s="86">
        <f t="shared" si="41"/>
        <v>5.8339007313957296</v>
      </c>
      <c r="AQ227" s="85">
        <f t="shared" si="53"/>
        <v>-3.39007313957298E-2</v>
      </c>
      <c r="AR227" s="82">
        <f t="shared" si="40"/>
        <v>1.2245797598975261E-2</v>
      </c>
    </row>
    <row r="228" spans="1:44" x14ac:dyDescent="0.3">
      <c r="A228" s="81">
        <v>43071</v>
      </c>
      <c r="B228" s="83">
        <v>0.8</v>
      </c>
      <c r="C228" s="83">
        <v>4.9000000000000004</v>
      </c>
      <c r="D228" s="83">
        <v>6995</v>
      </c>
      <c r="E228" s="83">
        <v>4351</v>
      </c>
      <c r="F228" s="83">
        <v>52510</v>
      </c>
      <c r="G228" s="83">
        <v>14334</v>
      </c>
      <c r="H228" s="83">
        <v>5185.3999999999996</v>
      </c>
      <c r="I228" s="83">
        <v>575</v>
      </c>
      <c r="N228" s="80">
        <f t="shared" si="42"/>
        <v>0.14316392269148537</v>
      </c>
      <c r="O228" s="80">
        <f t="shared" si="43"/>
        <v>0</v>
      </c>
      <c r="P228" s="80">
        <f t="shared" si="44"/>
        <v>4.3655552890381415</v>
      </c>
      <c r="Q228" s="80">
        <f t="shared" si="45"/>
        <v>-2.0682966858762768</v>
      </c>
      <c r="R228" s="80">
        <f t="shared" si="46"/>
        <v>-3.5656620021528482</v>
      </c>
      <c r="S228" s="80">
        <f t="shared" si="47"/>
        <v>0.32892191006888538</v>
      </c>
      <c r="T228" s="82">
        <f t="shared" si="52"/>
        <v>0.47054232720779204</v>
      </c>
      <c r="AJ228" s="88" t="e">
        <v>#N/A</v>
      </c>
      <c r="AK228" s="88" t="e">
        <v>#N/A</v>
      </c>
      <c r="AL228" s="87">
        <f t="shared" si="48"/>
        <v>43071</v>
      </c>
      <c r="AM228" s="82">
        <f t="shared" si="49"/>
        <v>0.8</v>
      </c>
      <c r="AN228" s="86">
        <f t="shared" si="50"/>
        <v>0.47054232720779204</v>
      </c>
      <c r="AO228" s="82">
        <f t="shared" si="51"/>
        <v>4.9000000000000004</v>
      </c>
      <c r="AP228" s="86">
        <f t="shared" si="41"/>
        <v>4.6238521478207275</v>
      </c>
      <c r="AQ228" s="85">
        <f t="shared" si="53"/>
        <v>0.27614785217927285</v>
      </c>
      <c r="AR228" s="82">
        <f t="shared" si="40"/>
        <v>0.329457672792208</v>
      </c>
    </row>
    <row r="229" spans="1:44" x14ac:dyDescent="0.3">
      <c r="A229" s="81">
        <v>43078</v>
      </c>
      <c r="B229" s="83">
        <v>0.8</v>
      </c>
      <c r="C229" s="83">
        <v>4.9000000000000004</v>
      </c>
      <c r="D229" s="83">
        <v>6990</v>
      </c>
      <c r="E229" s="83">
        <v>4468</v>
      </c>
      <c r="F229" s="83">
        <v>51319</v>
      </c>
      <c r="G229" s="83">
        <v>14092</v>
      </c>
      <c r="H229" s="83">
        <v>5250.6</v>
      </c>
      <c r="I229" s="83">
        <v>575</v>
      </c>
      <c r="N229" s="80">
        <f t="shared" si="42"/>
        <v>-7.1479628305937126E-2</v>
      </c>
      <c r="O229" s="80">
        <f t="shared" si="43"/>
        <v>0</v>
      </c>
      <c r="P229" s="80">
        <f t="shared" si="44"/>
        <v>2.689037002987817</v>
      </c>
      <c r="Q229" s="80">
        <f t="shared" si="45"/>
        <v>-2.2681394020186616</v>
      </c>
      <c r="R229" s="80">
        <f t="shared" si="46"/>
        <v>-1.6882935677410416</v>
      </c>
      <c r="S229" s="80">
        <f t="shared" si="47"/>
        <v>1.2573764801172587</v>
      </c>
      <c r="T229" s="82">
        <f t="shared" si="52"/>
        <v>0.40220520886042077</v>
      </c>
      <c r="AJ229" s="88" t="e">
        <v>#N/A</v>
      </c>
      <c r="AK229" s="88" t="e">
        <v>#N/A</v>
      </c>
      <c r="AL229" s="87">
        <f t="shared" si="48"/>
        <v>43078</v>
      </c>
      <c r="AM229" s="82">
        <f t="shared" si="49"/>
        <v>0.8</v>
      </c>
      <c r="AN229" s="86">
        <f t="shared" si="50"/>
        <v>0.40220520886042077</v>
      </c>
      <c r="AO229" s="82">
        <f t="shared" si="51"/>
        <v>4.9000000000000004</v>
      </c>
      <c r="AP229" s="86">
        <f t="shared" si="41"/>
        <v>4.5526900698566379</v>
      </c>
      <c r="AQ229" s="85">
        <f t="shared" si="53"/>
        <v>0.34730993014336242</v>
      </c>
      <c r="AR229" s="82">
        <f t="shared" si="40"/>
        <v>0.39779479113957927</v>
      </c>
    </row>
    <row r="230" spans="1:44" x14ac:dyDescent="0.3">
      <c r="A230" s="81">
        <v>43085</v>
      </c>
      <c r="B230" s="83">
        <v>0.8</v>
      </c>
      <c r="C230" s="83">
        <v>4.9000000000000004</v>
      </c>
      <c r="D230" s="83">
        <v>6970</v>
      </c>
      <c r="E230" s="83">
        <v>4502</v>
      </c>
      <c r="F230" s="83">
        <v>52227</v>
      </c>
      <c r="G230" s="83">
        <v>14129</v>
      </c>
      <c r="H230" s="83">
        <v>5263.4</v>
      </c>
      <c r="I230" s="83">
        <v>575</v>
      </c>
      <c r="N230" s="80">
        <f t="shared" si="42"/>
        <v>-0.28612303290415753</v>
      </c>
      <c r="O230" s="80">
        <f t="shared" si="43"/>
        <v>0</v>
      </c>
      <c r="P230" s="80">
        <f t="shared" si="44"/>
        <v>0.76096687555953224</v>
      </c>
      <c r="Q230" s="80">
        <f t="shared" si="45"/>
        <v>1.7693252011925438</v>
      </c>
      <c r="R230" s="80">
        <f t="shared" si="46"/>
        <v>0.26256031791088219</v>
      </c>
      <c r="S230" s="80">
        <f t="shared" si="47"/>
        <v>0.24378166304801141</v>
      </c>
      <c r="T230" s="82">
        <f t="shared" si="52"/>
        <v>0.312139600444443</v>
      </c>
      <c r="AJ230" s="88" t="e">
        <v>#N/A</v>
      </c>
      <c r="AK230" s="88" t="e">
        <v>#N/A</v>
      </c>
      <c r="AL230" s="87">
        <f t="shared" si="48"/>
        <v>43085</v>
      </c>
      <c r="AM230" s="82">
        <f t="shared" si="49"/>
        <v>0.8</v>
      </c>
      <c r="AN230" s="86">
        <f t="shared" si="50"/>
        <v>0.312139600444443</v>
      </c>
      <c r="AO230" s="82">
        <f t="shared" si="51"/>
        <v>4.9000000000000004</v>
      </c>
      <c r="AP230" s="86">
        <f t="shared" si="41"/>
        <v>4.4589012768407912</v>
      </c>
      <c r="AQ230" s="85">
        <f t="shared" si="53"/>
        <v>0.44109872315920917</v>
      </c>
      <c r="AR230" s="82">
        <f t="shared" si="40"/>
        <v>0.48786039955555704</v>
      </c>
    </row>
    <row r="231" spans="1:44" x14ac:dyDescent="0.3">
      <c r="A231" s="81">
        <v>43092</v>
      </c>
      <c r="B231" s="83">
        <v>0.8</v>
      </c>
      <c r="C231" s="83">
        <v>4.9000000000000004</v>
      </c>
      <c r="D231" s="83">
        <v>6879</v>
      </c>
      <c r="E231" s="83">
        <v>4473</v>
      </c>
      <c r="F231" s="83">
        <v>53529</v>
      </c>
      <c r="G231" s="83">
        <v>14336</v>
      </c>
      <c r="H231" s="83">
        <v>5280.2</v>
      </c>
      <c r="I231" s="83">
        <v>580</v>
      </c>
      <c r="N231" s="80">
        <f t="shared" si="42"/>
        <v>-1.3055954088952717</v>
      </c>
      <c r="O231" s="80">
        <f t="shared" si="43"/>
        <v>0.86956521739129755</v>
      </c>
      <c r="P231" s="80">
        <f t="shared" si="44"/>
        <v>-0.64415815193247283</v>
      </c>
      <c r="Q231" s="80">
        <f t="shared" si="45"/>
        <v>2.4929634097305922</v>
      </c>
      <c r="R231" s="80">
        <f t="shared" si="46"/>
        <v>1.465071838063551</v>
      </c>
      <c r="S231" s="80">
        <f t="shared" si="47"/>
        <v>0.31918531747538736</v>
      </c>
      <c r="T231" s="82">
        <f t="shared" si="52"/>
        <v>0.25885275370022082</v>
      </c>
      <c r="AJ231" s="88">
        <f>B231</f>
        <v>0.8</v>
      </c>
      <c r="AK231" s="88">
        <f>C231</f>
        <v>4.9000000000000004</v>
      </c>
      <c r="AL231" s="87">
        <f t="shared" si="48"/>
        <v>43092</v>
      </c>
      <c r="AM231" s="82">
        <f t="shared" si="49"/>
        <v>0.8</v>
      </c>
      <c r="AN231" s="86">
        <f t="shared" si="50"/>
        <v>0.25885275370022082</v>
      </c>
      <c r="AO231" s="82">
        <f t="shared" si="51"/>
        <v>4.9000000000000004</v>
      </c>
      <c r="AP231" s="86">
        <f t="shared" si="41"/>
        <v>4.403411627376812</v>
      </c>
      <c r="AQ231" s="85">
        <f t="shared" si="53"/>
        <v>0.49658837262318833</v>
      </c>
      <c r="AR231" s="82">
        <f t="shared" si="40"/>
        <v>0.54114724629977928</v>
      </c>
    </row>
    <row r="232" spans="1:44" x14ac:dyDescent="0.3">
      <c r="A232" s="81">
        <v>43099</v>
      </c>
      <c r="B232" s="83">
        <v>0.8</v>
      </c>
      <c r="C232" s="83">
        <v>4.9000000000000004</v>
      </c>
      <c r="D232" s="83">
        <v>6876</v>
      </c>
      <c r="E232" s="83">
        <v>4333</v>
      </c>
      <c r="F232" s="83">
        <v>54618</v>
      </c>
      <c r="G232" s="83">
        <v>14416</v>
      </c>
      <c r="H232" s="83">
        <v>5273.4</v>
      </c>
      <c r="I232" s="83">
        <v>580</v>
      </c>
      <c r="N232" s="80">
        <f t="shared" si="42"/>
        <v>-4.3610989969465663E-2</v>
      </c>
      <c r="O232" s="80">
        <f t="shared" si="43"/>
        <v>0</v>
      </c>
      <c r="P232" s="80">
        <f t="shared" si="44"/>
        <v>-3.1298904538341219</v>
      </c>
      <c r="Q232" s="80">
        <f t="shared" si="45"/>
        <v>2.034411253712932</v>
      </c>
      <c r="R232" s="80">
        <f t="shared" si="46"/>
        <v>0.55803571428572241</v>
      </c>
      <c r="S232" s="80">
        <f t="shared" si="47"/>
        <v>-0.12878300064392079</v>
      </c>
      <c r="T232" s="82">
        <f t="shared" si="52"/>
        <v>0.28821866295555543</v>
      </c>
      <c r="AJ232" s="88" t="e">
        <v>#N/A</v>
      </c>
      <c r="AK232" s="88" t="e">
        <v>#N/A</v>
      </c>
      <c r="AL232" s="87">
        <f t="shared" si="48"/>
        <v>43099</v>
      </c>
      <c r="AM232" s="82">
        <f t="shared" si="49"/>
        <v>0.8</v>
      </c>
      <c r="AN232" s="86">
        <f t="shared" si="50"/>
        <v>0.28821866295555543</v>
      </c>
      <c r="AO232" s="82">
        <f t="shared" si="51"/>
        <v>4.9000000000000004</v>
      </c>
      <c r="AP232" s="86">
        <f t="shared" si="41"/>
        <v>3.5456115919688642</v>
      </c>
      <c r="AQ232" s="85">
        <f t="shared" si="53"/>
        <v>1.3543884080311361</v>
      </c>
      <c r="AR232" s="82">
        <f t="shared" si="40"/>
        <v>0.51178133704444462</v>
      </c>
    </row>
    <row r="233" spans="1:44" x14ac:dyDescent="0.3">
      <c r="A233" s="81">
        <v>43106</v>
      </c>
      <c r="B233" s="83">
        <v>0.3</v>
      </c>
      <c r="C233" s="83">
        <v>4.3</v>
      </c>
      <c r="D233" s="83">
        <v>6866</v>
      </c>
      <c r="E233" s="83">
        <v>4270</v>
      </c>
      <c r="F233" s="83">
        <v>54255</v>
      </c>
      <c r="G233" s="83">
        <v>14597</v>
      </c>
      <c r="H233" s="83">
        <v>5310.25</v>
      </c>
      <c r="I233" s="83">
        <v>580</v>
      </c>
      <c r="N233" s="80">
        <f t="shared" si="42"/>
        <v>-0.14543339150668544</v>
      </c>
      <c r="O233" s="80">
        <f t="shared" si="43"/>
        <v>0</v>
      </c>
      <c r="P233" s="80">
        <f t="shared" si="44"/>
        <v>-1.4539579967689775</v>
      </c>
      <c r="Q233" s="80">
        <f t="shared" si="45"/>
        <v>-0.66461606063934653</v>
      </c>
      <c r="R233" s="80">
        <f t="shared" si="46"/>
        <v>1.2555493895671503</v>
      </c>
      <c r="S233" s="80">
        <f t="shared" si="47"/>
        <v>0.69879015435962799</v>
      </c>
      <c r="T233" s="82">
        <f t="shared" si="52"/>
        <v>0.3708101695391095</v>
      </c>
      <c r="AJ233" s="88" t="e">
        <v>#N/A</v>
      </c>
      <c r="AK233" s="88" t="e">
        <v>#N/A</v>
      </c>
      <c r="AL233" s="87">
        <f t="shared" si="48"/>
        <v>43106</v>
      </c>
      <c r="AM233" s="82">
        <f t="shared" si="49"/>
        <v>0.3</v>
      </c>
      <c r="AN233" s="86">
        <f t="shared" si="50"/>
        <v>0.3708101695391095</v>
      </c>
      <c r="AO233" s="82">
        <f t="shared" si="51"/>
        <v>4.3</v>
      </c>
      <c r="AP233" s="86">
        <f t="shared" si="41"/>
        <v>4.4533530434985238</v>
      </c>
      <c r="AQ233" s="85">
        <f t="shared" si="53"/>
        <v>-0.15335304349852397</v>
      </c>
      <c r="AR233" s="82">
        <f t="shared" si="40"/>
        <v>-7.0810169539109513E-2</v>
      </c>
    </row>
    <row r="234" spans="1:44" x14ac:dyDescent="0.3">
      <c r="A234" s="81">
        <v>43113</v>
      </c>
      <c r="B234" s="83">
        <v>0.3</v>
      </c>
      <c r="C234" s="83">
        <v>4.3</v>
      </c>
      <c r="D234" s="83">
        <v>6852</v>
      </c>
      <c r="E234" s="83">
        <v>4130</v>
      </c>
      <c r="F234" s="83">
        <v>54256</v>
      </c>
      <c r="G234" s="83">
        <v>14846</v>
      </c>
      <c r="H234" s="83">
        <v>5354.2</v>
      </c>
      <c r="I234" s="83">
        <v>580</v>
      </c>
      <c r="N234" s="80">
        <f t="shared" si="42"/>
        <v>-0.20390329158171028</v>
      </c>
      <c r="O234" s="80">
        <f t="shared" si="43"/>
        <v>0</v>
      </c>
      <c r="P234" s="80">
        <f t="shared" si="44"/>
        <v>-3.2786885245901658</v>
      </c>
      <c r="Q234" s="80">
        <f t="shared" si="45"/>
        <v>1.8431480969525182E-3</v>
      </c>
      <c r="R234" s="80">
        <f t="shared" si="46"/>
        <v>1.7058299650613264</v>
      </c>
      <c r="S234" s="80">
        <f t="shared" si="47"/>
        <v>0.82764464949860894</v>
      </c>
      <c r="T234" s="82">
        <f t="shared" si="52"/>
        <v>0.31135279437088181</v>
      </c>
      <c r="AJ234" s="88" t="e">
        <v>#N/A</v>
      </c>
      <c r="AK234" s="88" t="e">
        <v>#N/A</v>
      </c>
      <c r="AL234" s="87">
        <f t="shared" si="48"/>
        <v>43113</v>
      </c>
      <c r="AM234" s="82">
        <f t="shared" si="49"/>
        <v>0.3</v>
      </c>
      <c r="AN234" s="86">
        <f t="shared" si="50"/>
        <v>0.31135279437088181</v>
      </c>
      <c r="AO234" s="82">
        <f t="shared" si="51"/>
        <v>4.3</v>
      </c>
      <c r="AP234" s="86">
        <f t="shared" si="41"/>
        <v>4.3914772631895289</v>
      </c>
      <c r="AQ234" s="85">
        <f t="shared" si="53"/>
        <v>-9.147726318952909E-2</v>
      </c>
      <c r="AR234" s="82">
        <f t="shared" si="40"/>
        <v>-1.1352794370881825E-2</v>
      </c>
    </row>
    <row r="235" spans="1:44" x14ac:dyDescent="0.3">
      <c r="A235" s="81">
        <v>43120</v>
      </c>
      <c r="B235" s="83">
        <v>0.3</v>
      </c>
      <c r="C235" s="83">
        <v>4.3</v>
      </c>
      <c r="D235" s="83">
        <v>6907</v>
      </c>
      <c r="E235" s="83">
        <v>4061</v>
      </c>
      <c r="F235" s="83">
        <v>53367</v>
      </c>
      <c r="G235" s="83">
        <v>14434</v>
      </c>
      <c r="H235" s="83">
        <v>5329.2</v>
      </c>
      <c r="I235" s="83">
        <v>580</v>
      </c>
      <c r="N235" s="80">
        <f t="shared" si="42"/>
        <v>0.80268534734383934</v>
      </c>
      <c r="O235" s="80">
        <f t="shared" si="43"/>
        <v>0</v>
      </c>
      <c r="P235" s="80">
        <f t="shared" si="44"/>
        <v>-1.6707021791767573</v>
      </c>
      <c r="Q235" s="80">
        <f t="shared" si="45"/>
        <v>-1.6385284576820993</v>
      </c>
      <c r="R235" s="80">
        <f t="shared" si="46"/>
        <v>-2.775158291795762</v>
      </c>
      <c r="S235" s="80">
        <f t="shared" si="47"/>
        <v>-0.46692316312427806</v>
      </c>
      <c r="T235" s="82">
        <f t="shared" si="52"/>
        <v>0.34641455877976002</v>
      </c>
      <c r="AJ235" s="88">
        <f>B235</f>
        <v>0.3</v>
      </c>
      <c r="AK235" s="88">
        <f>C235</f>
        <v>4.3</v>
      </c>
      <c r="AL235" s="87">
        <f t="shared" si="48"/>
        <v>43120</v>
      </c>
      <c r="AM235" s="82">
        <f t="shared" si="49"/>
        <v>0.3</v>
      </c>
      <c r="AN235" s="86">
        <f t="shared" si="50"/>
        <v>0.34641455877976002</v>
      </c>
      <c r="AO235" s="82">
        <f t="shared" si="51"/>
        <v>4.3</v>
      </c>
      <c r="AP235" s="86">
        <f t="shared" si="41"/>
        <v>4.4279651509523461</v>
      </c>
      <c r="AQ235" s="85">
        <f t="shared" si="53"/>
        <v>-0.12796515095234628</v>
      </c>
      <c r="AR235" s="82">
        <f t="shared" si="40"/>
        <v>-4.6414558779760029E-2</v>
      </c>
    </row>
    <row r="236" spans="1:44" x14ac:dyDescent="0.3">
      <c r="A236" s="81">
        <v>43127</v>
      </c>
      <c r="B236" s="83">
        <v>0.3</v>
      </c>
      <c r="C236" s="83">
        <v>4.3</v>
      </c>
      <c r="D236" s="83">
        <v>6907</v>
      </c>
      <c r="E236" s="83">
        <v>4061</v>
      </c>
      <c r="F236" s="83">
        <v>53367</v>
      </c>
      <c r="G236" s="83">
        <v>14434</v>
      </c>
      <c r="H236" s="83">
        <v>5307.2</v>
      </c>
      <c r="I236" s="83">
        <v>580</v>
      </c>
      <c r="N236" s="80">
        <f t="shared" si="42"/>
        <v>0</v>
      </c>
      <c r="O236" s="80">
        <f t="shared" si="43"/>
        <v>0</v>
      </c>
      <c r="P236" s="80">
        <f t="shared" si="44"/>
        <v>0</v>
      </c>
      <c r="Q236" s="80">
        <f t="shared" si="45"/>
        <v>0</v>
      </c>
      <c r="R236" s="80">
        <f t="shared" si="46"/>
        <v>0</v>
      </c>
      <c r="S236" s="80">
        <f t="shared" si="47"/>
        <v>-0.4128199354499742</v>
      </c>
      <c r="T236" s="82">
        <f t="shared" si="52"/>
        <v>0.48458851768242067</v>
      </c>
      <c r="AJ236" s="88" t="e">
        <v>#N/A</v>
      </c>
      <c r="AK236" s="88" t="e">
        <v>#N/A</v>
      </c>
      <c r="AL236" s="87">
        <f t="shared" si="48"/>
        <v>43127</v>
      </c>
      <c r="AM236" s="82">
        <f t="shared" si="49"/>
        <v>0.3</v>
      </c>
      <c r="AN236" s="86">
        <f t="shared" si="50"/>
        <v>0.48458851768242067</v>
      </c>
      <c r="AO236" s="82">
        <f t="shared" si="51"/>
        <v>4.3</v>
      </c>
      <c r="AP236" s="86">
        <f t="shared" si="41"/>
        <v>4.5717592808024392</v>
      </c>
      <c r="AQ236" s="85">
        <f t="shared" si="53"/>
        <v>-0.27175928080243938</v>
      </c>
      <c r="AR236" s="82">
        <f t="shared" si="40"/>
        <v>-0.18458851768242068</v>
      </c>
    </row>
    <row r="237" spans="1:44" x14ac:dyDescent="0.3">
      <c r="A237" s="81">
        <v>43134</v>
      </c>
      <c r="B237" s="83">
        <v>-0.1</v>
      </c>
      <c r="C237" s="83">
        <v>3.7</v>
      </c>
      <c r="D237" s="83">
        <v>6889</v>
      </c>
      <c r="E237" s="83">
        <v>4071</v>
      </c>
      <c r="F237" s="83">
        <v>52679</v>
      </c>
      <c r="G237" s="83">
        <v>14269</v>
      </c>
      <c r="H237" s="83">
        <v>5309</v>
      </c>
      <c r="I237" s="83">
        <v>580</v>
      </c>
      <c r="N237" s="80">
        <f t="shared" si="42"/>
        <v>-0.26060518314753267</v>
      </c>
      <c r="O237" s="80">
        <f t="shared" si="43"/>
        <v>0</v>
      </c>
      <c r="P237" s="80">
        <f t="shared" si="44"/>
        <v>0.24624476729869116</v>
      </c>
      <c r="Q237" s="80">
        <f t="shared" si="45"/>
        <v>-1.2891862012104838</v>
      </c>
      <c r="R237" s="80">
        <f t="shared" si="46"/>
        <v>-1.1431342663156556</v>
      </c>
      <c r="S237" s="80">
        <f t="shared" si="47"/>
        <v>3.3916189327712232E-2</v>
      </c>
      <c r="T237" s="82">
        <f t="shared" si="52"/>
        <v>0.18664362575825394</v>
      </c>
      <c r="AJ237" s="88" t="e">
        <v>#N/A</v>
      </c>
      <c r="AK237" s="88" t="e">
        <v>#N/A</v>
      </c>
      <c r="AL237" s="87">
        <f t="shared" si="48"/>
        <v>43134</v>
      </c>
      <c r="AM237" s="82">
        <f t="shared" si="49"/>
        <v>-0.1</v>
      </c>
      <c r="AN237" s="86">
        <f t="shared" si="50"/>
        <v>0.18664362575825394</v>
      </c>
      <c r="AO237" s="82">
        <f t="shared" si="51"/>
        <v>3.7</v>
      </c>
      <c r="AP237" s="86">
        <f t="shared" si="41"/>
        <v>3.8714406577195319</v>
      </c>
      <c r="AQ237" s="85">
        <f t="shared" si="53"/>
        <v>-0.17144065771953176</v>
      </c>
      <c r="AR237" s="82">
        <f t="shared" si="40"/>
        <v>-0.28664362575825397</v>
      </c>
    </row>
    <row r="238" spans="1:44" x14ac:dyDescent="0.3">
      <c r="A238" s="81">
        <v>43141</v>
      </c>
      <c r="B238" s="83">
        <v>-0.1</v>
      </c>
      <c r="C238" s="83">
        <v>3.7</v>
      </c>
      <c r="D238" s="83">
        <v>6854</v>
      </c>
      <c r="E238" s="83">
        <v>4080</v>
      </c>
      <c r="F238" s="83">
        <v>51534</v>
      </c>
      <c r="G238" s="83">
        <v>14188</v>
      </c>
      <c r="H238" s="83">
        <v>5283</v>
      </c>
      <c r="I238" s="83">
        <v>580</v>
      </c>
      <c r="N238" s="80">
        <f t="shared" si="42"/>
        <v>-0.50805632167222825</v>
      </c>
      <c r="O238" s="80">
        <f t="shared" si="43"/>
        <v>0</v>
      </c>
      <c r="P238" s="80">
        <f t="shared" si="44"/>
        <v>0.2210759027265965</v>
      </c>
      <c r="Q238" s="80">
        <f t="shared" si="45"/>
        <v>-2.1735416389832807</v>
      </c>
      <c r="R238" s="80">
        <f t="shared" si="46"/>
        <v>-0.56766416707547762</v>
      </c>
      <c r="S238" s="80">
        <f t="shared" si="47"/>
        <v>-0.48973441326050704</v>
      </c>
      <c r="T238" s="82">
        <f t="shared" si="52"/>
        <v>0.1698141692581478</v>
      </c>
      <c r="AJ238" s="88" t="e">
        <v>#N/A</v>
      </c>
      <c r="AK238" s="88" t="e">
        <v>#N/A</v>
      </c>
      <c r="AL238" s="87">
        <f t="shared" si="48"/>
        <v>43141</v>
      </c>
      <c r="AM238" s="82">
        <f t="shared" si="49"/>
        <v>-0.1</v>
      </c>
      <c r="AN238" s="86">
        <f t="shared" si="50"/>
        <v>0.1698141692581478</v>
      </c>
      <c r="AO238" s="82">
        <f t="shared" si="51"/>
        <v>3.7</v>
      </c>
      <c r="AP238" s="86">
        <f t="shared" si="41"/>
        <v>3.8539922251851237</v>
      </c>
      <c r="AQ238" s="85">
        <f t="shared" si="53"/>
        <v>-0.15399222518512357</v>
      </c>
      <c r="AR238" s="82">
        <f t="shared" si="40"/>
        <v>-0.26981416925814783</v>
      </c>
    </row>
    <row r="239" spans="1:44" x14ac:dyDescent="0.3">
      <c r="A239" s="81">
        <v>43148</v>
      </c>
      <c r="B239" s="83">
        <v>-0.1</v>
      </c>
      <c r="C239" s="83">
        <v>3.7</v>
      </c>
      <c r="D239" s="83">
        <v>6791</v>
      </c>
      <c r="E239" s="83">
        <v>4077</v>
      </c>
      <c r="F239" s="83">
        <v>51739</v>
      </c>
      <c r="G239" s="83">
        <v>14018</v>
      </c>
      <c r="H239" s="83">
        <v>5241.75</v>
      </c>
      <c r="I239" s="83">
        <v>575</v>
      </c>
      <c r="N239" s="80">
        <f t="shared" si="42"/>
        <v>-0.91917128683979854</v>
      </c>
      <c r="O239" s="80">
        <f t="shared" si="43"/>
        <v>-0.86206896551723844</v>
      </c>
      <c r="P239" s="80">
        <f t="shared" si="44"/>
        <v>-7.3529411764710062E-2</v>
      </c>
      <c r="Q239" s="80">
        <f t="shared" si="45"/>
        <v>0.39779563006948138</v>
      </c>
      <c r="R239" s="80">
        <f t="shared" si="46"/>
        <v>-1.1981956583027937</v>
      </c>
      <c r="S239" s="80">
        <f t="shared" si="47"/>
        <v>-0.78080636002270865</v>
      </c>
      <c r="T239" s="82">
        <f t="shared" si="52"/>
        <v>0.11865866726366145</v>
      </c>
      <c r="AJ239" s="88">
        <f>B239</f>
        <v>-0.1</v>
      </c>
      <c r="AK239" s="88">
        <f>C239</f>
        <v>3.7</v>
      </c>
      <c r="AL239" s="87">
        <f t="shared" si="48"/>
        <v>43148</v>
      </c>
      <c r="AM239" s="82">
        <f t="shared" si="49"/>
        <v>-0.1</v>
      </c>
      <c r="AN239" s="86">
        <f t="shared" si="50"/>
        <v>0.11865866726366145</v>
      </c>
      <c r="AO239" s="82">
        <f t="shared" si="51"/>
        <v>3.7</v>
      </c>
      <c r="AP239" s="86">
        <f t="shared" si="41"/>
        <v>3.8009552584055655</v>
      </c>
      <c r="AQ239" s="85">
        <f t="shared" si="53"/>
        <v>-0.1009552584055653</v>
      </c>
      <c r="AR239" s="82">
        <f t="shared" si="40"/>
        <v>-0.21865866726366145</v>
      </c>
    </row>
    <row r="240" spans="1:44" x14ac:dyDescent="0.3">
      <c r="A240" s="81">
        <v>43155</v>
      </c>
      <c r="B240" s="83">
        <v>-0.1</v>
      </c>
      <c r="C240" s="83">
        <v>3.7</v>
      </c>
      <c r="D240" s="83">
        <v>6745</v>
      </c>
      <c r="E240" s="83">
        <v>4075</v>
      </c>
      <c r="F240" s="83">
        <v>52181</v>
      </c>
      <c r="G240" s="83">
        <v>13883</v>
      </c>
      <c r="H240" s="83">
        <v>5242.333333333333</v>
      </c>
      <c r="I240" s="83">
        <v>575</v>
      </c>
      <c r="N240" s="80">
        <f t="shared" si="42"/>
        <v>-0.6773671035193729</v>
      </c>
      <c r="O240" s="80">
        <f t="shared" si="43"/>
        <v>0</v>
      </c>
      <c r="P240" s="80">
        <f t="shared" si="44"/>
        <v>-4.9055678194747543E-2</v>
      </c>
      <c r="Q240" s="80">
        <f t="shared" si="45"/>
        <v>0.85428786795260692</v>
      </c>
      <c r="R240" s="80">
        <f t="shared" si="46"/>
        <v>-0.9630475103438414</v>
      </c>
      <c r="S240" s="80">
        <f t="shared" si="47"/>
        <v>1.1128598909394327E-2</v>
      </c>
      <c r="T240" s="82">
        <f t="shared" si="52"/>
        <v>0.1180188832798493</v>
      </c>
      <c r="AJ240" s="88" t="e">
        <v>#N/A</v>
      </c>
      <c r="AK240" s="88" t="e">
        <v>#N/A</v>
      </c>
      <c r="AL240" s="87">
        <f t="shared" si="48"/>
        <v>43155</v>
      </c>
      <c r="AM240" s="82">
        <f t="shared" si="49"/>
        <v>-0.1</v>
      </c>
      <c r="AN240" s="86">
        <f t="shared" si="50"/>
        <v>0.1180188832798493</v>
      </c>
      <c r="AO240" s="82">
        <f t="shared" si="51"/>
        <v>3.7</v>
      </c>
      <c r="AP240" s="86">
        <f t="shared" si="41"/>
        <v>3.8002919435992766</v>
      </c>
      <c r="AQ240" s="85">
        <f t="shared" si="53"/>
        <v>-0.1002919435992764</v>
      </c>
      <c r="AR240" s="82">
        <f t="shared" si="40"/>
        <v>-0.21801888327984931</v>
      </c>
    </row>
    <row r="241" spans="1:48" x14ac:dyDescent="0.3">
      <c r="A241" s="81">
        <v>43162</v>
      </c>
      <c r="B241" s="83">
        <v>-0.2</v>
      </c>
      <c r="C241" s="83">
        <v>3.1</v>
      </c>
      <c r="D241" s="83">
        <v>6761</v>
      </c>
      <c r="E241" s="83">
        <v>4124</v>
      </c>
      <c r="F241" s="83">
        <v>52105</v>
      </c>
      <c r="G241" s="83">
        <v>14142</v>
      </c>
      <c r="H241" s="83">
        <v>5240.3999999999996</v>
      </c>
      <c r="I241" s="83">
        <v>570</v>
      </c>
      <c r="N241" s="80">
        <f t="shared" si="42"/>
        <v>0.23721275018530719</v>
      </c>
      <c r="O241" s="80">
        <f t="shared" si="43"/>
        <v>-0.86956521739129755</v>
      </c>
      <c r="P241" s="80">
        <f t="shared" si="44"/>
        <v>1.2024539877300668</v>
      </c>
      <c r="Q241" s="80">
        <f t="shared" si="45"/>
        <v>-0.14564688296506745</v>
      </c>
      <c r="R241" s="80">
        <f t="shared" si="46"/>
        <v>1.8655910105885027</v>
      </c>
      <c r="S241" s="80">
        <f t="shared" si="47"/>
        <v>-3.6879252241377003E-2</v>
      </c>
      <c r="T241" s="82">
        <f t="shared" si="52"/>
        <v>5.3864210260604117E-2</v>
      </c>
      <c r="AJ241" s="88" t="e">
        <v>#N/A</v>
      </c>
      <c r="AK241" s="88" t="e">
        <v>#N/A</v>
      </c>
      <c r="AL241" s="87">
        <f t="shared" si="48"/>
        <v>43162</v>
      </c>
      <c r="AM241" s="82">
        <f t="shared" si="49"/>
        <v>-0.2</v>
      </c>
      <c r="AN241" s="86">
        <f t="shared" si="50"/>
        <v>5.3864210260604117E-2</v>
      </c>
      <c r="AO241" s="82">
        <f t="shared" si="51"/>
        <v>3.1</v>
      </c>
      <c r="AP241" s="86">
        <f t="shared" si="41"/>
        <v>3.4455206241677701</v>
      </c>
      <c r="AQ241" s="85">
        <f t="shared" si="53"/>
        <v>-0.34552062416776996</v>
      </c>
      <c r="AR241" s="82">
        <f t="shared" si="40"/>
        <v>-0.25386421026060413</v>
      </c>
    </row>
    <row r="242" spans="1:48" x14ac:dyDescent="0.3">
      <c r="A242" s="81">
        <v>43169</v>
      </c>
      <c r="B242" s="83">
        <v>-0.2</v>
      </c>
      <c r="C242" s="83">
        <v>3.1</v>
      </c>
      <c r="D242" s="83">
        <v>6752</v>
      </c>
      <c r="E242" s="83">
        <v>4086</v>
      </c>
      <c r="F242" s="83">
        <v>51776</v>
      </c>
      <c r="G242" s="83">
        <v>13987</v>
      </c>
      <c r="H242" s="83">
        <v>5177.3999999999996</v>
      </c>
      <c r="I242" s="83">
        <v>570</v>
      </c>
      <c r="N242" s="80">
        <f t="shared" si="42"/>
        <v>-0.13311640289897753</v>
      </c>
      <c r="O242" s="80">
        <f t="shared" si="43"/>
        <v>0</v>
      </c>
      <c r="P242" s="80">
        <f t="shared" si="44"/>
        <v>-0.92143549951502735</v>
      </c>
      <c r="Q242" s="80">
        <f t="shared" si="45"/>
        <v>-0.63141733039056192</v>
      </c>
      <c r="R242" s="80">
        <f t="shared" si="46"/>
        <v>-1.096026021779096</v>
      </c>
      <c r="S242" s="80">
        <f t="shared" si="47"/>
        <v>-1.2021983054728622</v>
      </c>
      <c r="T242" s="82">
        <f t="shared" si="52"/>
        <v>-0.13783581634782122</v>
      </c>
      <c r="AJ242" s="88" t="e">
        <v>#N/A</v>
      </c>
      <c r="AK242" s="88" t="e">
        <v>#N/A</v>
      </c>
      <c r="AL242" s="87">
        <f t="shared" si="48"/>
        <v>43169</v>
      </c>
      <c r="AM242" s="82">
        <f t="shared" si="49"/>
        <v>-0.2</v>
      </c>
      <c r="AN242" s="86">
        <f t="shared" si="50"/>
        <v>-0.13783581634782122</v>
      </c>
      <c r="AO242" s="82">
        <f t="shared" si="51"/>
        <v>3.1</v>
      </c>
      <c r="AP242" s="86">
        <f t="shared" si="41"/>
        <v>3.2473222915726012</v>
      </c>
      <c r="AQ242" s="85">
        <f t="shared" si="53"/>
        <v>-0.14732229157260113</v>
      </c>
      <c r="AR242" s="82">
        <f t="shared" si="40"/>
        <v>-6.2164183652178795E-2</v>
      </c>
    </row>
    <row r="243" spans="1:48" x14ac:dyDescent="0.3">
      <c r="A243" s="81">
        <v>43176</v>
      </c>
      <c r="B243" s="83">
        <v>-0.2</v>
      </c>
      <c r="C243" s="83">
        <v>3.1</v>
      </c>
      <c r="D243" s="83">
        <v>6727</v>
      </c>
      <c r="E243" s="83">
        <v>4036</v>
      </c>
      <c r="F243" s="83">
        <v>51687</v>
      </c>
      <c r="G243" s="83">
        <v>13809</v>
      </c>
      <c r="H243" s="83">
        <v>5096.6000000000004</v>
      </c>
      <c r="I243" s="83">
        <v>570</v>
      </c>
      <c r="N243" s="80">
        <f t="shared" si="42"/>
        <v>-0.37026066350711062</v>
      </c>
      <c r="O243" s="80">
        <f t="shared" si="43"/>
        <v>0</v>
      </c>
      <c r="P243" s="80">
        <f t="shared" si="44"/>
        <v>-1.2236906510034231</v>
      </c>
      <c r="Q243" s="80">
        <f t="shared" si="45"/>
        <v>-0.17189431396785437</v>
      </c>
      <c r="R243" s="80">
        <f t="shared" si="46"/>
        <v>-1.2726102809752007</v>
      </c>
      <c r="S243" s="80">
        <f t="shared" si="47"/>
        <v>-1.5606288870861675</v>
      </c>
      <c r="T243" s="82">
        <f t="shared" si="52"/>
        <v>-0.10619781840288368</v>
      </c>
      <c r="AJ243" s="88">
        <f>B243</f>
        <v>-0.2</v>
      </c>
      <c r="AK243" s="88">
        <f>C243</f>
        <v>3.1</v>
      </c>
      <c r="AL243" s="87">
        <f t="shared" si="48"/>
        <v>43176</v>
      </c>
      <c r="AM243" s="82">
        <f t="shared" si="49"/>
        <v>-0.2</v>
      </c>
      <c r="AN243" s="86">
        <f t="shared" si="50"/>
        <v>-0.10619781840288368</v>
      </c>
      <c r="AO243" s="82">
        <f t="shared" si="51"/>
        <v>3.1</v>
      </c>
      <c r="AP243" s="86">
        <f t="shared" si="41"/>
        <v>3.2800327640241278</v>
      </c>
      <c r="AQ243" s="85">
        <f t="shared" si="53"/>
        <v>-0.18003276402412771</v>
      </c>
      <c r="AR243" s="82">
        <f t="shared" si="40"/>
        <v>-9.3802181597116327E-2</v>
      </c>
      <c r="AT243" s="117"/>
      <c r="AU243" s="117"/>
      <c r="AV243" s="117"/>
    </row>
    <row r="244" spans="1:48" x14ac:dyDescent="0.3">
      <c r="A244" s="81">
        <v>43183</v>
      </c>
      <c r="B244" s="83">
        <v>-0.2</v>
      </c>
      <c r="C244" s="83">
        <v>3.1</v>
      </c>
      <c r="D244" s="83">
        <v>6740</v>
      </c>
      <c r="E244" s="83">
        <v>3964</v>
      </c>
      <c r="F244" s="83">
        <v>50800</v>
      </c>
      <c r="G244" s="83">
        <v>13765</v>
      </c>
      <c r="H244" s="83">
        <v>5044.3999999999996</v>
      </c>
      <c r="I244" s="83">
        <v>570</v>
      </c>
      <c r="N244" s="80">
        <f t="shared" si="42"/>
        <v>0.19325107774639605</v>
      </c>
      <c r="O244" s="80">
        <f t="shared" si="43"/>
        <v>0</v>
      </c>
      <c r="P244" s="80">
        <f t="shared" si="44"/>
        <v>-1.7839444995044573</v>
      </c>
      <c r="Q244" s="80">
        <f t="shared" si="45"/>
        <v>-1.7160988256234759</v>
      </c>
      <c r="R244" s="80">
        <f t="shared" si="46"/>
        <v>-0.31863277572597326</v>
      </c>
      <c r="S244" s="80">
        <f t="shared" si="47"/>
        <v>-1.0242122199113197</v>
      </c>
      <c r="T244" s="82">
        <f t="shared" si="52"/>
        <v>-0.14013955422430313</v>
      </c>
      <c r="AJ244" s="88" t="e">
        <v>#N/A</v>
      </c>
      <c r="AK244" s="88" t="e">
        <v>#N/A</v>
      </c>
      <c r="AL244" s="87">
        <f t="shared" si="48"/>
        <v>43183</v>
      </c>
      <c r="AM244" s="82">
        <f t="shared" si="49"/>
        <v>-0.2</v>
      </c>
      <c r="AN244" s="86">
        <f t="shared" si="50"/>
        <v>-0.14013955422430313</v>
      </c>
      <c r="AO244" s="82">
        <f t="shared" si="51"/>
        <v>3.1</v>
      </c>
      <c r="AP244" s="86">
        <f t="shared" si="41"/>
        <v>3.2449404608867241</v>
      </c>
      <c r="AQ244" s="85">
        <f t="shared" si="53"/>
        <v>-0.14494046088672397</v>
      </c>
      <c r="AR244" s="82">
        <f t="shared" si="40"/>
        <v>-5.986044577569688E-2</v>
      </c>
    </row>
    <row r="245" spans="1:48" x14ac:dyDescent="0.3">
      <c r="A245" s="81">
        <v>43190</v>
      </c>
      <c r="B245" s="83">
        <v>-0.2</v>
      </c>
      <c r="C245" s="83">
        <v>3.1</v>
      </c>
      <c r="D245" s="83">
        <v>6835</v>
      </c>
      <c r="E245" s="83">
        <v>3871</v>
      </c>
      <c r="F245" s="83">
        <v>49868</v>
      </c>
      <c r="G245" s="83">
        <v>13760</v>
      </c>
      <c r="H245" s="83">
        <v>5019.2</v>
      </c>
      <c r="I245" s="83">
        <v>570</v>
      </c>
      <c r="N245" s="80">
        <f t="shared" si="42"/>
        <v>1.4094955489614165</v>
      </c>
      <c r="O245" s="80">
        <f t="shared" si="43"/>
        <v>0</v>
      </c>
      <c r="P245" s="80">
        <f t="shared" si="44"/>
        <v>-2.3461150353178652</v>
      </c>
      <c r="Q245" s="80">
        <f t="shared" si="45"/>
        <v>-1.8346456692913335</v>
      </c>
      <c r="R245" s="80">
        <f t="shared" si="46"/>
        <v>-3.6324010170716292E-2</v>
      </c>
      <c r="S245" s="80">
        <f t="shared" si="47"/>
        <v>-0.49956387280944625</v>
      </c>
      <c r="T245" s="82">
        <f t="shared" si="52"/>
        <v>-0.13442288061001983</v>
      </c>
      <c r="AJ245" s="88" t="e">
        <v>#N/A</v>
      </c>
      <c r="AK245" s="88" t="e">
        <v>#N/A</v>
      </c>
      <c r="AL245" s="87">
        <f t="shared" si="48"/>
        <v>43190</v>
      </c>
      <c r="AM245" s="82">
        <f t="shared" si="49"/>
        <v>-0.2</v>
      </c>
      <c r="AN245" s="86">
        <f t="shared" si="50"/>
        <v>-0.13442288061001983</v>
      </c>
      <c r="AO245" s="82">
        <f t="shared" si="51"/>
        <v>3.1</v>
      </c>
      <c r="AP245" s="86">
        <f t="shared" si="41"/>
        <v>3.374909648685815</v>
      </c>
      <c r="AQ245" s="85">
        <f t="shared" si="53"/>
        <v>-0.27490964868581491</v>
      </c>
      <c r="AR245" s="82">
        <f t="shared" si="40"/>
        <v>-6.5577119389980176E-2</v>
      </c>
      <c r="AT245" s="116"/>
      <c r="AU245" s="116"/>
      <c r="AV245" s="116"/>
    </row>
    <row r="246" spans="1:48" x14ac:dyDescent="0.3">
      <c r="A246" s="81">
        <v>43197</v>
      </c>
      <c r="B246" s="83">
        <v>-0.2</v>
      </c>
      <c r="C246" s="83">
        <v>3.4</v>
      </c>
      <c r="D246" s="83">
        <v>6850</v>
      </c>
      <c r="E246" s="83">
        <v>3893</v>
      </c>
      <c r="F246" s="83">
        <v>50571</v>
      </c>
      <c r="G246" s="83">
        <v>13969</v>
      </c>
      <c r="H246" s="83">
        <v>5018</v>
      </c>
      <c r="I246" s="83">
        <v>570</v>
      </c>
      <c r="N246" s="80">
        <f t="shared" si="42"/>
        <v>0.21945866861740626</v>
      </c>
      <c r="O246" s="80">
        <f t="shared" si="43"/>
        <v>0</v>
      </c>
      <c r="P246" s="80">
        <f t="shared" si="44"/>
        <v>0.56832859726168294</v>
      </c>
      <c r="Q246" s="80">
        <f t="shared" si="45"/>
        <v>1.4097216651961304</v>
      </c>
      <c r="R246" s="80">
        <f t="shared" si="46"/>
        <v>1.518895348837205</v>
      </c>
      <c r="S246" s="80">
        <f t="shared" si="47"/>
        <v>-2.3908192540645246E-2</v>
      </c>
      <c r="T246" s="82">
        <f t="shared" si="52"/>
        <v>6.6584976958264375E-2</v>
      </c>
      <c r="AJ246" s="88" t="e">
        <v>#N/A</v>
      </c>
      <c r="AK246" s="88" t="e">
        <v>#N/A</v>
      </c>
      <c r="AL246" s="87">
        <f t="shared" si="48"/>
        <v>43197</v>
      </c>
      <c r="AM246" s="82">
        <f t="shared" si="49"/>
        <v>-0.2</v>
      </c>
      <c r="AN246" s="86">
        <f t="shared" si="50"/>
        <v>6.6584976958264375E-2</v>
      </c>
      <c r="AO246" s="82">
        <f t="shared" si="51"/>
        <v>3.4</v>
      </c>
      <c r="AP246" s="86">
        <f t="shared" si="41"/>
        <v>3.5829810353855009</v>
      </c>
      <c r="AQ246" s="85">
        <f t="shared" si="53"/>
        <v>-0.18298103538550103</v>
      </c>
      <c r="AR246" s="82">
        <f t="shared" si="40"/>
        <v>-0.26658497695826439</v>
      </c>
    </row>
    <row r="247" spans="1:48" x14ac:dyDescent="0.3">
      <c r="A247" s="81">
        <v>43204</v>
      </c>
      <c r="B247" s="83">
        <v>-0.2</v>
      </c>
      <c r="C247" s="83">
        <v>3.4</v>
      </c>
      <c r="D247" s="83">
        <v>6929</v>
      </c>
      <c r="E247" s="83">
        <v>3903</v>
      </c>
      <c r="F247" s="83">
        <v>50808</v>
      </c>
      <c r="G247" s="83">
        <v>14292</v>
      </c>
      <c r="H247" s="83">
        <v>5047</v>
      </c>
      <c r="I247" s="83">
        <v>570</v>
      </c>
      <c r="N247" s="80">
        <f t="shared" si="42"/>
        <v>1.1532846715328446</v>
      </c>
      <c r="O247" s="80">
        <f t="shared" si="43"/>
        <v>0</v>
      </c>
      <c r="P247" s="80">
        <f t="shared" si="44"/>
        <v>0.25687130747496667</v>
      </c>
      <c r="Q247" s="80">
        <f t="shared" si="45"/>
        <v>0.46864803939017463</v>
      </c>
      <c r="R247" s="80">
        <f t="shared" si="46"/>
        <v>2.3122628677786565</v>
      </c>
      <c r="S247" s="80">
        <f t="shared" si="47"/>
        <v>0.5779194898365887</v>
      </c>
      <c r="T247" s="82">
        <f t="shared" si="52"/>
        <v>6.175514112547438E-2</v>
      </c>
      <c r="AJ247" s="88">
        <f>B247</f>
        <v>-0.2</v>
      </c>
      <c r="AK247" s="88">
        <f>C247</f>
        <v>3.4</v>
      </c>
      <c r="AL247" s="87">
        <f t="shared" si="48"/>
        <v>43204</v>
      </c>
      <c r="AM247" s="82">
        <f t="shared" si="49"/>
        <v>-0.2</v>
      </c>
      <c r="AN247" s="86">
        <f t="shared" si="50"/>
        <v>6.175514112547438E-2</v>
      </c>
      <c r="AO247" s="82">
        <f t="shared" si="51"/>
        <v>3.4</v>
      </c>
      <c r="AP247" s="86">
        <f t="shared" si="41"/>
        <v>3.5779814764059807</v>
      </c>
      <c r="AQ247" s="85">
        <f t="shared" si="53"/>
        <v>-0.17798147640598083</v>
      </c>
      <c r="AR247" s="82">
        <f t="shared" si="40"/>
        <v>-0.26175514112547438</v>
      </c>
    </row>
    <row r="248" spans="1:48" x14ac:dyDescent="0.3">
      <c r="A248" s="81">
        <v>43211</v>
      </c>
      <c r="B248" s="83">
        <v>-0.2</v>
      </c>
      <c r="C248" s="83">
        <v>3.4</v>
      </c>
      <c r="D248" s="83">
        <v>6960</v>
      </c>
      <c r="E248" s="83">
        <v>3935</v>
      </c>
      <c r="F248" s="83">
        <v>51640</v>
      </c>
      <c r="G248" s="83">
        <v>14835</v>
      </c>
      <c r="H248" s="83">
        <v>5126.6000000000004</v>
      </c>
      <c r="I248" s="83">
        <v>570</v>
      </c>
      <c r="N248" s="80">
        <f t="shared" si="42"/>
        <v>0.44739500649444608</v>
      </c>
      <c r="O248" s="80">
        <f t="shared" si="43"/>
        <v>0</v>
      </c>
      <c r="P248" s="80">
        <f t="shared" si="44"/>
        <v>0.81988214194208808</v>
      </c>
      <c r="Q248" s="80">
        <f t="shared" si="45"/>
        <v>1.637537395685726</v>
      </c>
      <c r="R248" s="80">
        <f t="shared" si="46"/>
        <v>3.7993282955499694</v>
      </c>
      <c r="S248" s="80">
        <f t="shared" si="47"/>
        <v>1.5771745591440549</v>
      </c>
      <c r="T248" s="82">
        <f t="shared" si="52"/>
        <v>0.10534310178208581</v>
      </c>
      <c r="AJ248" s="88" t="e">
        <v>#N/A</v>
      </c>
      <c r="AK248" s="88" t="e">
        <v>#N/A</v>
      </c>
      <c r="AL248" s="87">
        <f t="shared" si="48"/>
        <v>43211</v>
      </c>
      <c r="AM248" s="82">
        <f t="shared" si="49"/>
        <v>-0.2</v>
      </c>
      <c r="AN248" s="86">
        <f t="shared" si="50"/>
        <v>0.10534310178208581</v>
      </c>
      <c r="AO248" s="82">
        <f t="shared" si="51"/>
        <v>3.4</v>
      </c>
      <c r="AP248" s="86">
        <f t="shared" si="41"/>
        <v>3.623101142507366</v>
      </c>
      <c r="AQ248" s="85">
        <f t="shared" si="53"/>
        <v>-0.22310114250736612</v>
      </c>
      <c r="AR248" s="82">
        <f t="shared" si="40"/>
        <v>-0.30534310178208579</v>
      </c>
      <c r="AT248" s="115"/>
      <c r="AU248" s="115"/>
      <c r="AV248" s="115"/>
    </row>
    <row r="249" spans="1:48" x14ac:dyDescent="0.3">
      <c r="A249" s="81">
        <v>43218</v>
      </c>
      <c r="B249" s="83">
        <v>-0.2</v>
      </c>
      <c r="C249" s="83">
        <v>3.4</v>
      </c>
      <c r="D249" s="83">
        <v>7148</v>
      </c>
      <c r="E249" s="83">
        <v>3975</v>
      </c>
      <c r="F249" s="83">
        <v>51666</v>
      </c>
      <c r="G249" s="83">
        <v>14455</v>
      </c>
      <c r="H249" s="83">
        <v>5139</v>
      </c>
      <c r="I249" s="83">
        <v>570</v>
      </c>
      <c r="N249" s="80">
        <f t="shared" si="42"/>
        <v>2.7011494252873689</v>
      </c>
      <c r="O249" s="80">
        <f t="shared" si="43"/>
        <v>0</v>
      </c>
      <c r="P249" s="80">
        <f t="shared" si="44"/>
        <v>1.0165184243964518</v>
      </c>
      <c r="Q249" s="80">
        <f t="shared" si="45"/>
        <v>5.0348567002316713E-2</v>
      </c>
      <c r="R249" s="80">
        <f t="shared" si="46"/>
        <v>-2.5615099427030685</v>
      </c>
      <c r="S249" s="80">
        <f t="shared" si="47"/>
        <v>0.24187570709631245</v>
      </c>
      <c r="T249" s="82">
        <f t="shared" si="52"/>
        <v>4.7336694943012E-2</v>
      </c>
      <c r="AJ249" s="88" t="e">
        <v>#N/A</v>
      </c>
      <c r="AK249" s="88" t="e">
        <v>#N/A</v>
      </c>
      <c r="AL249" s="87">
        <f t="shared" si="48"/>
        <v>43218</v>
      </c>
      <c r="AM249" s="82">
        <f t="shared" si="49"/>
        <v>-0.2</v>
      </c>
      <c r="AN249" s="86">
        <f t="shared" si="50"/>
        <v>4.7336694943012E-2</v>
      </c>
      <c r="AO249" s="82">
        <f t="shared" si="51"/>
        <v>3.4</v>
      </c>
      <c r="AP249" s="86">
        <f t="shared" si="41"/>
        <v>3.5630563579179153</v>
      </c>
      <c r="AQ249" s="85">
        <f t="shared" si="53"/>
        <v>-0.1630563579179154</v>
      </c>
      <c r="AR249" s="82">
        <f t="shared" si="40"/>
        <v>-0.24733669494301203</v>
      </c>
      <c r="AT249" s="115"/>
      <c r="AU249" s="115"/>
      <c r="AV249" s="115"/>
    </row>
    <row r="250" spans="1:48" x14ac:dyDescent="0.3">
      <c r="A250" s="81">
        <v>43225</v>
      </c>
      <c r="B250" s="83">
        <v>0.4</v>
      </c>
      <c r="C250" s="83">
        <v>4.0999999999999996</v>
      </c>
      <c r="D250" s="83">
        <v>7138</v>
      </c>
      <c r="E250" s="83">
        <v>4058</v>
      </c>
      <c r="F250" s="83">
        <v>50976</v>
      </c>
      <c r="G250" s="83">
        <v>14432</v>
      </c>
      <c r="H250" s="83">
        <v>5179</v>
      </c>
      <c r="I250" s="83">
        <v>570</v>
      </c>
      <c r="N250" s="80">
        <f t="shared" si="42"/>
        <v>-0.13989927252377754</v>
      </c>
      <c r="O250" s="80">
        <f t="shared" si="43"/>
        <v>0</v>
      </c>
      <c r="P250" s="80">
        <f t="shared" si="44"/>
        <v>2.0880503144654199</v>
      </c>
      <c r="Q250" s="80">
        <f t="shared" si="45"/>
        <v>-1.3355011032400483</v>
      </c>
      <c r="R250" s="80">
        <f t="shared" si="46"/>
        <v>-0.15911449325493265</v>
      </c>
      <c r="S250" s="80">
        <f t="shared" si="47"/>
        <v>0.77836154893948617</v>
      </c>
      <c r="T250" s="82">
        <f t="shared" si="52"/>
        <v>8.3432583997563647E-2</v>
      </c>
      <c r="AJ250" s="88" t="e">
        <v>#N/A</v>
      </c>
      <c r="AK250" s="88" t="e">
        <v>#N/A</v>
      </c>
      <c r="AL250" s="87">
        <f t="shared" si="48"/>
        <v>43225</v>
      </c>
      <c r="AM250" s="82">
        <f t="shared" si="49"/>
        <v>0.4</v>
      </c>
      <c r="AN250" s="86">
        <f t="shared" si="50"/>
        <v>8.3432583997563647E-2</v>
      </c>
      <c r="AO250" s="82">
        <f t="shared" si="51"/>
        <v>4.0999999999999996</v>
      </c>
      <c r="AP250" s="86">
        <f t="shared" si="41"/>
        <v>3.7976622786895575</v>
      </c>
      <c r="AQ250" s="85">
        <f t="shared" si="53"/>
        <v>0.30233772131044212</v>
      </c>
      <c r="AR250" s="82">
        <f t="shared" si="40"/>
        <v>0.31656741600243637</v>
      </c>
      <c r="AT250" s="115"/>
      <c r="AU250" s="115"/>
      <c r="AV250" s="115"/>
    </row>
    <row r="251" spans="1:48" x14ac:dyDescent="0.3">
      <c r="A251" s="81">
        <v>43232</v>
      </c>
      <c r="B251" s="83">
        <v>0.4</v>
      </c>
      <c r="C251" s="83">
        <v>4.0999999999999996</v>
      </c>
      <c r="D251" s="83">
        <v>7203</v>
      </c>
      <c r="E251" s="83">
        <v>4034</v>
      </c>
      <c r="F251" s="83">
        <v>51094</v>
      </c>
      <c r="G251" s="83">
        <v>14558</v>
      </c>
      <c r="H251" s="83">
        <v>5229.8</v>
      </c>
      <c r="I251" s="83">
        <v>570</v>
      </c>
      <c r="N251" s="80">
        <f t="shared" si="42"/>
        <v>0.9106192210703199</v>
      </c>
      <c r="O251" s="80">
        <f t="shared" si="43"/>
        <v>0</v>
      </c>
      <c r="P251" s="80">
        <f t="shared" si="44"/>
        <v>-0.59142434696894952</v>
      </c>
      <c r="Q251" s="80">
        <f t="shared" si="45"/>
        <v>0.23148148148149517</v>
      </c>
      <c r="R251" s="80">
        <f t="shared" si="46"/>
        <v>0.87305986696230775</v>
      </c>
      <c r="S251" s="80">
        <f t="shared" si="47"/>
        <v>0.98088434060630902</v>
      </c>
      <c r="T251" s="82">
        <f t="shared" si="52"/>
        <v>5.6749905896854781E-2</v>
      </c>
      <c r="AJ251" s="88">
        <f>B251</f>
        <v>0.4</v>
      </c>
      <c r="AK251" s="88">
        <f>C251</f>
        <v>4.0999999999999996</v>
      </c>
      <c r="AL251" s="87">
        <f t="shared" si="48"/>
        <v>43232</v>
      </c>
      <c r="AM251" s="82">
        <f t="shared" si="49"/>
        <v>0.4</v>
      </c>
      <c r="AN251" s="86">
        <f t="shared" si="50"/>
        <v>5.6749905896854781E-2</v>
      </c>
      <c r="AO251" s="82">
        <f t="shared" si="51"/>
        <v>4.0999999999999996</v>
      </c>
      <c r="AP251" s="86">
        <f t="shared" si="41"/>
        <v>3.769989370809796</v>
      </c>
      <c r="AQ251" s="85">
        <f t="shared" si="53"/>
        <v>0.33001062919020363</v>
      </c>
      <c r="AR251" s="82">
        <f t="shared" si="40"/>
        <v>0.34325009410314522</v>
      </c>
      <c r="AT251" s="115"/>
      <c r="AU251" s="115"/>
      <c r="AV251" s="115"/>
    </row>
    <row r="252" spans="1:48" x14ac:dyDescent="0.3">
      <c r="A252" s="81">
        <v>43239</v>
      </c>
      <c r="B252" s="83">
        <v>0.4</v>
      </c>
      <c r="C252" s="83">
        <v>4.0999999999999996</v>
      </c>
      <c r="D252" s="83">
        <v>7341</v>
      </c>
      <c r="E252" s="83">
        <v>4051</v>
      </c>
      <c r="F252" s="83">
        <v>50907</v>
      </c>
      <c r="G252" s="83">
        <v>14676</v>
      </c>
      <c r="H252" s="83">
        <v>5248</v>
      </c>
      <c r="I252" s="83">
        <v>570</v>
      </c>
      <c r="N252" s="80">
        <f t="shared" si="42"/>
        <v>1.9158683881715888</v>
      </c>
      <c r="O252" s="80">
        <f t="shared" si="43"/>
        <v>0</v>
      </c>
      <c r="P252" s="80">
        <f t="shared" si="44"/>
        <v>0.4214179474466988</v>
      </c>
      <c r="Q252" s="80">
        <f t="shared" si="45"/>
        <v>-0.36599209300504754</v>
      </c>
      <c r="R252" s="80">
        <f t="shared" si="46"/>
        <v>0.81055089984887729</v>
      </c>
      <c r="S252" s="80">
        <f t="shared" si="47"/>
        <v>0.34800565987227117</v>
      </c>
      <c r="T252" s="82">
        <f t="shared" si="52"/>
        <v>0.12170455987094685</v>
      </c>
      <c r="AJ252" s="88" t="e">
        <v>#N/A</v>
      </c>
      <c r="AK252" s="88" t="e">
        <v>#N/A</v>
      </c>
      <c r="AL252" s="87">
        <f t="shared" si="48"/>
        <v>43239</v>
      </c>
      <c r="AM252" s="82">
        <f t="shared" si="49"/>
        <v>0.4</v>
      </c>
      <c r="AN252" s="86">
        <f t="shared" si="50"/>
        <v>0.12170455987094685</v>
      </c>
      <c r="AO252" s="82">
        <f t="shared" si="51"/>
        <v>4.0999999999999996</v>
      </c>
      <c r="AP252" s="86">
        <f t="shared" si="41"/>
        <v>3.8373545786424899</v>
      </c>
      <c r="AQ252" s="85">
        <f t="shared" si="53"/>
        <v>0.26264542135750979</v>
      </c>
      <c r="AR252" s="82">
        <f t="shared" si="40"/>
        <v>0.27829544012905316</v>
      </c>
      <c r="AT252" s="115"/>
      <c r="AU252" s="115"/>
      <c r="AV252" s="115"/>
    </row>
    <row r="253" spans="1:48" x14ac:dyDescent="0.3">
      <c r="A253" s="81">
        <v>43246</v>
      </c>
      <c r="B253" s="83">
        <v>0.4</v>
      </c>
      <c r="C253" s="83">
        <v>4.0999999999999996</v>
      </c>
      <c r="D253" s="83">
        <v>7392</v>
      </c>
      <c r="E253" s="83">
        <v>4021</v>
      </c>
      <c r="F253" s="83">
        <v>51100</v>
      </c>
      <c r="G253" s="83">
        <v>14617</v>
      </c>
      <c r="H253" s="83">
        <v>5208.6000000000004</v>
      </c>
      <c r="I253" s="83">
        <v>570</v>
      </c>
      <c r="N253" s="80">
        <f t="shared" si="42"/>
        <v>0.69472823865959299</v>
      </c>
      <c r="O253" s="80">
        <f t="shared" si="43"/>
        <v>0</v>
      </c>
      <c r="P253" s="80">
        <f t="shared" si="44"/>
        <v>-0.74055788694150237</v>
      </c>
      <c r="Q253" s="80">
        <f t="shared" si="45"/>
        <v>0.37912271396859865</v>
      </c>
      <c r="R253" s="80">
        <f t="shared" si="46"/>
        <v>-0.40201689833742194</v>
      </c>
      <c r="S253" s="80">
        <f t="shared" si="47"/>
        <v>-0.75076219512195053</v>
      </c>
      <c r="T253" s="82">
        <f t="shared" si="52"/>
        <v>1.4196501378732629E-3</v>
      </c>
      <c r="AJ253" s="88" t="e">
        <v>#N/A</v>
      </c>
      <c r="AK253" s="88" t="e">
        <v>#N/A</v>
      </c>
      <c r="AL253" s="87">
        <f t="shared" si="48"/>
        <v>43246</v>
      </c>
      <c r="AM253" s="82">
        <f t="shared" si="49"/>
        <v>0.4</v>
      </c>
      <c r="AN253" s="86">
        <f t="shared" si="50"/>
        <v>1.4196501378732629E-3</v>
      </c>
      <c r="AO253" s="82">
        <f t="shared" si="51"/>
        <v>4.0999999999999996</v>
      </c>
      <c r="AP253" s="86">
        <f t="shared" si="41"/>
        <v>3.7126057354489177</v>
      </c>
      <c r="AQ253" s="85">
        <f t="shared" si="53"/>
        <v>0.38739426455108195</v>
      </c>
      <c r="AR253" s="82">
        <f t="shared" si="40"/>
        <v>0.39858034986212676</v>
      </c>
      <c r="AT253" s="115"/>
      <c r="AU253" s="115"/>
      <c r="AV253" s="115"/>
    </row>
    <row r="254" spans="1:48" x14ac:dyDescent="0.3">
      <c r="A254" s="81">
        <v>43253</v>
      </c>
      <c r="B254" s="83">
        <v>0.3</v>
      </c>
      <c r="C254" s="83">
        <v>4.7</v>
      </c>
      <c r="D254" s="83">
        <v>7519</v>
      </c>
      <c r="E254" s="83">
        <v>4040</v>
      </c>
      <c r="F254" s="83">
        <v>51071</v>
      </c>
      <c r="G254" s="83">
        <v>14602</v>
      </c>
      <c r="H254" s="83">
        <v>5174.3999999999996</v>
      </c>
      <c r="I254" s="83">
        <v>570</v>
      </c>
      <c r="N254" s="80">
        <f t="shared" si="42"/>
        <v>1.7180735930735835</v>
      </c>
      <c r="O254" s="80">
        <f t="shared" si="43"/>
        <v>0</v>
      </c>
      <c r="P254" s="80">
        <f t="shared" si="44"/>
        <v>0.47251927381249459</v>
      </c>
      <c r="Q254" s="80">
        <f t="shared" si="45"/>
        <v>-5.6751467710370207E-2</v>
      </c>
      <c r="R254" s="80">
        <f t="shared" si="46"/>
        <v>-0.10262023671067766</v>
      </c>
      <c r="S254" s="80">
        <f t="shared" si="47"/>
        <v>-0.65660638175326369</v>
      </c>
      <c r="T254" s="82">
        <f t="shared" si="52"/>
        <v>0.26455319308761738</v>
      </c>
      <c r="AJ254" s="88" t="e">
        <v>#N/A</v>
      </c>
      <c r="AK254" s="88" t="e">
        <v>#N/A</v>
      </c>
      <c r="AL254" s="87">
        <f t="shared" si="48"/>
        <v>43253</v>
      </c>
      <c r="AM254" s="82">
        <f t="shared" si="49"/>
        <v>0.3</v>
      </c>
      <c r="AN254" s="86">
        <f t="shared" si="50"/>
        <v>0.26455319308761738</v>
      </c>
      <c r="AO254" s="82">
        <f t="shared" si="51"/>
        <v>4.7</v>
      </c>
      <c r="AP254" s="86">
        <f t="shared" si="41"/>
        <v>4.5845690120282541</v>
      </c>
      <c r="AQ254" s="85">
        <f t="shared" si="53"/>
        <v>0.11543098797174611</v>
      </c>
      <c r="AR254" s="82">
        <f t="shared" si="40"/>
        <v>3.5446806912382611E-2</v>
      </c>
    </row>
    <row r="255" spans="1:48" x14ac:dyDescent="0.3">
      <c r="A255" s="81">
        <v>43260</v>
      </c>
      <c r="B255" s="83">
        <v>0.3</v>
      </c>
      <c r="C255" s="83">
        <v>4.7</v>
      </c>
      <c r="D255" s="83">
        <v>7491</v>
      </c>
      <c r="E255" s="83">
        <v>4066</v>
      </c>
      <c r="F255" s="83">
        <v>53049</v>
      </c>
      <c r="G255" s="83">
        <v>14764</v>
      </c>
      <c r="H255" s="83">
        <v>5180</v>
      </c>
      <c r="I255" s="83">
        <v>565</v>
      </c>
      <c r="N255" s="80">
        <f t="shared" si="42"/>
        <v>-0.37238994547146831</v>
      </c>
      <c r="O255" s="80">
        <f t="shared" si="43"/>
        <v>-0.87719298245613686</v>
      </c>
      <c r="P255" s="80">
        <f t="shared" si="44"/>
        <v>0.6435643564356468</v>
      </c>
      <c r="Q255" s="80">
        <f t="shared" si="45"/>
        <v>3.8730394940377266</v>
      </c>
      <c r="R255" s="80">
        <f t="shared" si="46"/>
        <v>1.1094370634159816</v>
      </c>
      <c r="S255" s="80">
        <f t="shared" si="47"/>
        <v>0.10822510822512754</v>
      </c>
      <c r="T255" s="82">
        <f t="shared" si="52"/>
        <v>0.27095763439415266</v>
      </c>
      <c r="AJ255" s="88">
        <f>B255</f>
        <v>0.3</v>
      </c>
      <c r="AK255" s="88">
        <f>C255</f>
        <v>4.7</v>
      </c>
      <c r="AL255" s="87">
        <f t="shared" si="48"/>
        <v>43260</v>
      </c>
      <c r="AM255" s="82">
        <f t="shared" si="49"/>
        <v>0.3</v>
      </c>
      <c r="AN255" s="86">
        <f t="shared" si="50"/>
        <v>0.27095763439415266</v>
      </c>
      <c r="AO255" s="82">
        <f t="shared" si="51"/>
        <v>4.7</v>
      </c>
      <c r="AP255" s="86">
        <f t="shared" si="41"/>
        <v>4.5912493961967016</v>
      </c>
      <c r="AQ255" s="85">
        <f t="shared" si="53"/>
        <v>0.1087506038032986</v>
      </c>
      <c r="AR255" s="82">
        <f t="shared" si="40"/>
        <v>2.9042365605847331E-2</v>
      </c>
    </row>
    <row r="256" spans="1:48" x14ac:dyDescent="0.3">
      <c r="A256" s="81">
        <v>43267</v>
      </c>
      <c r="B256" s="83">
        <v>0.3</v>
      </c>
      <c r="C256" s="83">
        <v>4.7</v>
      </c>
      <c r="D256" s="83">
        <v>7410</v>
      </c>
      <c r="E256" s="83">
        <v>4107</v>
      </c>
      <c r="F256" s="83">
        <v>53009</v>
      </c>
      <c r="G256" s="83">
        <v>14536</v>
      </c>
      <c r="H256" s="83">
        <v>5164.3999999999996</v>
      </c>
      <c r="I256" s="83">
        <v>565</v>
      </c>
      <c r="N256" s="80">
        <f t="shared" si="42"/>
        <v>-1.0812975570684813</v>
      </c>
      <c r="O256" s="80">
        <f t="shared" si="43"/>
        <v>0</v>
      </c>
      <c r="P256" s="80">
        <f t="shared" si="44"/>
        <v>1.0083620265617412</v>
      </c>
      <c r="Q256" s="80">
        <f t="shared" si="45"/>
        <v>-7.5401986842351221E-2</v>
      </c>
      <c r="R256" s="80">
        <f t="shared" si="46"/>
        <v>-1.544296938499059</v>
      </c>
      <c r="S256" s="80">
        <f t="shared" si="47"/>
        <v>-0.30115830115830988</v>
      </c>
      <c r="T256" s="82">
        <f t="shared" si="52"/>
        <v>0.19144108835017942</v>
      </c>
      <c r="AJ256" s="88" t="e">
        <v>#N/A</v>
      </c>
      <c r="AK256" s="88" t="e">
        <v>#N/A</v>
      </c>
      <c r="AL256" s="87">
        <f t="shared" si="48"/>
        <v>43267</v>
      </c>
      <c r="AM256" s="82">
        <f t="shared" si="49"/>
        <v>0.3</v>
      </c>
      <c r="AN256" s="86">
        <f t="shared" si="50"/>
        <v>0.19144108835017942</v>
      </c>
      <c r="AO256" s="82">
        <f t="shared" si="51"/>
        <v>4.7</v>
      </c>
      <c r="AP256" s="86">
        <f t="shared" si="41"/>
        <v>4.5083067865456172</v>
      </c>
      <c r="AQ256" s="85">
        <f t="shared" si="53"/>
        <v>0.19169321345438295</v>
      </c>
      <c r="AR256" s="82">
        <f t="shared" si="40"/>
        <v>0.10855891164982057</v>
      </c>
    </row>
    <row r="257" spans="1:44" x14ac:dyDescent="0.3">
      <c r="A257" s="81">
        <v>43274</v>
      </c>
      <c r="B257" s="83">
        <v>0.3</v>
      </c>
      <c r="C257" s="83">
        <v>4.7</v>
      </c>
      <c r="D257" s="83">
        <v>7383</v>
      </c>
      <c r="E257" s="83">
        <v>4109</v>
      </c>
      <c r="F257" s="83">
        <v>51548</v>
      </c>
      <c r="G257" s="83">
        <v>14234</v>
      </c>
      <c r="H257" s="83">
        <v>5084.25</v>
      </c>
      <c r="I257" s="83">
        <v>565</v>
      </c>
      <c r="N257" s="80">
        <f t="shared" si="42"/>
        <v>-0.36437246963562586</v>
      </c>
      <c r="O257" s="80">
        <f t="shared" si="43"/>
        <v>0</v>
      </c>
      <c r="P257" s="80">
        <f t="shared" si="44"/>
        <v>4.8697345994639818E-2</v>
      </c>
      <c r="Q257" s="80">
        <f t="shared" si="45"/>
        <v>-2.756135750532934</v>
      </c>
      <c r="R257" s="80">
        <f t="shared" si="46"/>
        <v>-2.0776004402861901</v>
      </c>
      <c r="S257" s="80">
        <f t="shared" si="47"/>
        <v>-1.5519711873596123</v>
      </c>
      <c r="T257" s="82">
        <f t="shared" si="52"/>
        <v>0.17913966696459355</v>
      </c>
      <c r="AJ257" s="88" t="e">
        <v>#N/A</v>
      </c>
      <c r="AK257" s="88" t="e">
        <v>#N/A</v>
      </c>
      <c r="AL257" s="87">
        <f t="shared" si="48"/>
        <v>43274</v>
      </c>
      <c r="AM257" s="82">
        <f t="shared" si="49"/>
        <v>0.3</v>
      </c>
      <c r="AN257" s="86">
        <f t="shared" si="50"/>
        <v>0.17913966696459355</v>
      </c>
      <c r="AO257" s="82">
        <f t="shared" si="51"/>
        <v>4.7</v>
      </c>
      <c r="AP257" s="86">
        <f t="shared" si="41"/>
        <v>4.4954753439981232</v>
      </c>
      <c r="AQ257" s="85">
        <f t="shared" si="53"/>
        <v>0.20452465600187697</v>
      </c>
      <c r="AR257" s="82">
        <f t="shared" si="40"/>
        <v>0.12086033303540644</v>
      </c>
    </row>
    <row r="258" spans="1:44" x14ac:dyDescent="0.3">
      <c r="A258" s="81">
        <v>43281</v>
      </c>
      <c r="B258" s="83">
        <v>0.3</v>
      </c>
      <c r="C258" s="83">
        <v>4.7</v>
      </c>
      <c r="D258" s="83">
        <v>7372</v>
      </c>
      <c r="E258" s="83">
        <v>4080</v>
      </c>
      <c r="F258" s="83">
        <v>51284</v>
      </c>
      <c r="G258" s="83">
        <v>14120</v>
      </c>
      <c r="H258" s="83">
        <v>5059.6000000000004</v>
      </c>
      <c r="I258" s="83">
        <v>565</v>
      </c>
      <c r="N258" s="80">
        <f t="shared" si="42"/>
        <v>-0.14899092509820377</v>
      </c>
      <c r="O258" s="80">
        <f t="shared" si="43"/>
        <v>0</v>
      </c>
      <c r="P258" s="80">
        <f t="shared" si="44"/>
        <v>-0.70576782672182503</v>
      </c>
      <c r="Q258" s="80">
        <f t="shared" si="45"/>
        <v>-0.51214402110653623</v>
      </c>
      <c r="R258" s="80">
        <f t="shared" si="46"/>
        <v>-0.80089925530420203</v>
      </c>
      <c r="S258" s="80">
        <f t="shared" si="47"/>
        <v>-0.48483060431723857</v>
      </c>
      <c r="T258" s="82">
        <f t="shared" si="52"/>
        <v>0.110630868579042</v>
      </c>
      <c r="AJ258" s="88" t="e">
        <v>#N/A</v>
      </c>
      <c r="AK258" s="88" t="e">
        <v>#N/A</v>
      </c>
      <c r="AL258" s="87">
        <f t="shared" si="48"/>
        <v>43281</v>
      </c>
      <c r="AM258" s="82">
        <f t="shared" si="49"/>
        <v>0.3</v>
      </c>
      <c r="AN258" s="86">
        <f t="shared" si="50"/>
        <v>0.110630868579042</v>
      </c>
      <c r="AO258" s="82">
        <f t="shared" si="51"/>
        <v>4.7</v>
      </c>
      <c r="AP258" s="86">
        <f t="shared" si="41"/>
        <v>4.6066172848325806</v>
      </c>
      <c r="AQ258" s="85">
        <f t="shared" si="53"/>
        <v>9.3382715167419583E-2</v>
      </c>
      <c r="AR258" s="82">
        <f t="shared" si="40"/>
        <v>0.18936913142095799</v>
      </c>
    </row>
    <row r="259" spans="1:44" x14ac:dyDescent="0.3">
      <c r="A259" s="81">
        <v>43288</v>
      </c>
      <c r="B259" s="83">
        <v>0.1</v>
      </c>
      <c r="C259" s="83">
        <v>4.5999999999999996</v>
      </c>
      <c r="D259" s="83">
        <v>7380</v>
      </c>
      <c r="E259" s="83">
        <v>4073</v>
      </c>
      <c r="F259" s="83">
        <v>49925</v>
      </c>
      <c r="G259" s="83">
        <v>13984</v>
      </c>
      <c r="H259" s="83">
        <v>5105.2</v>
      </c>
      <c r="I259" s="83">
        <v>565</v>
      </c>
      <c r="N259" s="80">
        <f t="shared" si="42"/>
        <v>0.10851871947909331</v>
      </c>
      <c r="O259" s="80">
        <f t="shared" si="43"/>
        <v>0</v>
      </c>
      <c r="P259" s="80">
        <f t="shared" si="44"/>
        <v>-0.17156862745098067</v>
      </c>
      <c r="Q259" s="80">
        <f t="shared" si="45"/>
        <v>-2.6499493019265259</v>
      </c>
      <c r="R259" s="80">
        <f t="shared" si="46"/>
        <v>-0.96317280453257581</v>
      </c>
      <c r="S259" s="80">
        <f t="shared" si="47"/>
        <v>0.90125701636492295</v>
      </c>
      <c r="T259" s="82">
        <f t="shared" si="52"/>
        <v>0.15510600049064815</v>
      </c>
      <c r="AJ259" s="88">
        <f>B259</f>
        <v>0.1</v>
      </c>
      <c r="AK259" s="88">
        <f>C259</f>
        <v>4.5999999999999996</v>
      </c>
      <c r="AL259" s="87">
        <f t="shared" si="48"/>
        <v>43288</v>
      </c>
      <c r="AM259" s="82">
        <f t="shared" si="49"/>
        <v>0.1</v>
      </c>
      <c r="AN259" s="86">
        <f t="shared" si="50"/>
        <v>0.15510600049064815</v>
      </c>
      <c r="AO259" s="82">
        <f t="shared" si="51"/>
        <v>4.5999999999999996</v>
      </c>
      <c r="AP259" s="86">
        <f t="shared" si="41"/>
        <v>4.6530898029078855</v>
      </c>
      <c r="AQ259" s="85">
        <f t="shared" si="53"/>
        <v>-5.3089802907885897E-2</v>
      </c>
      <c r="AR259" s="82">
        <f t="shared" si="40"/>
        <v>-5.5106000490648149E-2</v>
      </c>
    </row>
    <row r="260" spans="1:44" x14ac:dyDescent="0.3">
      <c r="A260" s="81">
        <v>43295</v>
      </c>
      <c r="B260" s="83">
        <v>0.1</v>
      </c>
      <c r="C260" s="83">
        <v>4.5999999999999996</v>
      </c>
      <c r="D260" s="83">
        <v>7560</v>
      </c>
      <c r="E260" s="83">
        <v>4108</v>
      </c>
      <c r="F260" s="83">
        <v>48870</v>
      </c>
      <c r="G260" s="83">
        <v>14028</v>
      </c>
      <c r="H260" s="83">
        <v>5136.3999999999996</v>
      </c>
      <c r="I260" s="83">
        <v>565</v>
      </c>
      <c r="N260" s="80">
        <f t="shared" si="42"/>
        <v>2.4390243902439011</v>
      </c>
      <c r="O260" s="80">
        <f t="shared" si="43"/>
        <v>0</v>
      </c>
      <c r="P260" s="80">
        <f t="shared" si="44"/>
        <v>0.8593174564203423</v>
      </c>
      <c r="Q260" s="80">
        <f t="shared" si="45"/>
        <v>-2.1131697546319543</v>
      </c>
      <c r="R260" s="80">
        <f t="shared" si="46"/>
        <v>0.31464530892448295</v>
      </c>
      <c r="S260" s="80">
        <f t="shared" si="47"/>
        <v>0.61114158113295503</v>
      </c>
      <c r="T260" s="82">
        <f t="shared" si="52"/>
        <v>0.33842442937871059</v>
      </c>
      <c r="AJ260" s="88" t="e">
        <v>#N/A</v>
      </c>
      <c r="AK260" s="88" t="e">
        <v>#N/A</v>
      </c>
      <c r="AL260" s="87">
        <f t="shared" si="48"/>
        <v>43295</v>
      </c>
      <c r="AM260" s="82">
        <f t="shared" si="49"/>
        <v>0.1</v>
      </c>
      <c r="AN260" s="86">
        <f t="shared" si="50"/>
        <v>0.33842442937871059</v>
      </c>
      <c r="AO260" s="82">
        <f t="shared" si="51"/>
        <v>4.5999999999999996</v>
      </c>
      <c r="AP260" s="86">
        <f t="shared" si="41"/>
        <v>4.8446410953687575</v>
      </c>
      <c r="AQ260" s="85">
        <f t="shared" si="53"/>
        <v>-0.24464109536875789</v>
      </c>
      <c r="AR260" s="82">
        <f t="shared" si="40"/>
        <v>-0.23842442937871058</v>
      </c>
    </row>
    <row r="261" spans="1:44" x14ac:dyDescent="0.3">
      <c r="A261" s="81">
        <v>43302</v>
      </c>
      <c r="B261" s="83">
        <v>0.1</v>
      </c>
      <c r="C261" s="83">
        <v>4.5999999999999996</v>
      </c>
      <c r="D261" s="83">
        <v>7545</v>
      </c>
      <c r="E261" s="83">
        <v>4118</v>
      </c>
      <c r="F261" s="83">
        <v>48767</v>
      </c>
      <c r="G261" s="83">
        <v>14015</v>
      </c>
      <c r="H261" s="83">
        <v>5139.8</v>
      </c>
      <c r="I261" s="83">
        <v>565</v>
      </c>
      <c r="N261" s="80">
        <f t="shared" si="42"/>
        <v>-0.19841269841269593</v>
      </c>
      <c r="O261" s="80">
        <f t="shared" si="43"/>
        <v>0</v>
      </c>
      <c r="P261" s="80">
        <f t="shared" si="44"/>
        <v>0.24342745861733306</v>
      </c>
      <c r="Q261" s="80">
        <f t="shared" si="45"/>
        <v>-0.21076324943727798</v>
      </c>
      <c r="R261" s="80">
        <f t="shared" si="46"/>
        <v>-9.2671799258624787E-2</v>
      </c>
      <c r="S261" s="80">
        <f t="shared" si="47"/>
        <v>6.6194221633836037E-2</v>
      </c>
      <c r="T261" s="82">
        <f t="shared" si="52"/>
        <v>0.18974170765390125</v>
      </c>
      <c r="AJ261" s="88" t="e">
        <v>#N/A</v>
      </c>
      <c r="AK261" s="88" t="e">
        <v>#N/A</v>
      </c>
      <c r="AL261" s="87">
        <f t="shared" si="48"/>
        <v>43302</v>
      </c>
      <c r="AM261" s="82">
        <f t="shared" si="49"/>
        <v>0.1</v>
      </c>
      <c r="AN261" s="86">
        <f t="shared" si="50"/>
        <v>0.18974170765390125</v>
      </c>
      <c r="AO261" s="82">
        <f t="shared" si="51"/>
        <v>4.5999999999999996</v>
      </c>
      <c r="AP261" s="86">
        <f t="shared" si="41"/>
        <v>4.6892810059018473</v>
      </c>
      <c r="AQ261" s="85">
        <f t="shared" si="53"/>
        <v>-8.9281005901847621E-2</v>
      </c>
      <c r="AR261" s="82">
        <f t="shared" si="40"/>
        <v>-8.9741707653901243E-2</v>
      </c>
    </row>
    <row r="262" spans="1:44" x14ac:dyDescent="0.3">
      <c r="A262" s="81">
        <v>43309</v>
      </c>
      <c r="B262" s="83">
        <v>0.1</v>
      </c>
      <c r="C262" s="83">
        <v>4.5999999999999996</v>
      </c>
      <c r="D262" s="83">
        <v>7512</v>
      </c>
      <c r="E262" s="83">
        <v>4154</v>
      </c>
      <c r="F262" s="83">
        <v>49764</v>
      </c>
      <c r="G262" s="83">
        <v>14211</v>
      </c>
      <c r="H262" s="83">
        <v>5183.3999999999996</v>
      </c>
      <c r="I262" s="83">
        <v>565</v>
      </c>
      <c r="N262" s="80">
        <f t="shared" si="42"/>
        <v>-0.43737574552683611</v>
      </c>
      <c r="O262" s="80">
        <f t="shared" si="43"/>
        <v>0</v>
      </c>
      <c r="P262" s="80">
        <f t="shared" si="44"/>
        <v>0.87421078193297319</v>
      </c>
      <c r="Q262" s="80">
        <f t="shared" si="45"/>
        <v>2.0444152808251488</v>
      </c>
      <c r="R262" s="80">
        <f t="shared" si="46"/>
        <v>1.3985016054227657</v>
      </c>
      <c r="S262" s="80">
        <f t="shared" si="47"/>
        <v>0.84828203432039118</v>
      </c>
      <c r="T262" s="82">
        <f t="shared" si="52"/>
        <v>0.25021807206170787</v>
      </c>
      <c r="AJ262" s="88" t="e">
        <v>#N/A</v>
      </c>
      <c r="AK262" s="88" t="e">
        <v>#N/A</v>
      </c>
      <c r="AL262" s="87">
        <f t="shared" si="48"/>
        <v>43309</v>
      </c>
      <c r="AM262" s="82">
        <f t="shared" si="49"/>
        <v>0.1</v>
      </c>
      <c r="AN262" s="86">
        <f t="shared" si="50"/>
        <v>0.25021807206170787</v>
      </c>
      <c r="AO262" s="82">
        <f t="shared" si="51"/>
        <v>4.5999999999999996</v>
      </c>
      <c r="AP262" s="86">
        <f t="shared" si="41"/>
        <v>4.7524733746991927</v>
      </c>
      <c r="AQ262" s="85">
        <f t="shared" si="53"/>
        <v>-0.15247337469919309</v>
      </c>
      <c r="AR262" s="82">
        <f t="shared" si="40"/>
        <v>-0.15021807206170787</v>
      </c>
    </row>
    <row r="263" spans="1:44" x14ac:dyDescent="0.3">
      <c r="A263" s="81">
        <v>43316</v>
      </c>
      <c r="B263" s="83">
        <v>0.4</v>
      </c>
      <c r="C263" s="83">
        <v>4.0999999999999996</v>
      </c>
      <c r="D263" s="83">
        <v>7555</v>
      </c>
      <c r="E263" s="83">
        <v>4198</v>
      </c>
      <c r="F263" s="83">
        <v>49209</v>
      </c>
      <c r="G263" s="83">
        <v>14315</v>
      </c>
      <c r="H263" s="83">
        <v>5286.8</v>
      </c>
      <c r="I263" s="83">
        <v>565</v>
      </c>
      <c r="N263" s="80">
        <f t="shared" si="42"/>
        <v>0.57241746538872462</v>
      </c>
      <c r="O263" s="80">
        <f t="shared" si="43"/>
        <v>0</v>
      </c>
      <c r="P263" s="80">
        <f t="shared" si="44"/>
        <v>1.0592200288878075</v>
      </c>
      <c r="Q263" s="80">
        <f t="shared" si="45"/>
        <v>-1.1152640462985204</v>
      </c>
      <c r="R263" s="80">
        <f t="shared" si="46"/>
        <v>0.7318274576032735</v>
      </c>
      <c r="S263" s="80">
        <f t="shared" si="47"/>
        <v>1.9948296484932655</v>
      </c>
      <c r="T263" s="82">
        <f t="shared" si="52"/>
        <v>0.20296928084668148</v>
      </c>
      <c r="AJ263" s="88">
        <f>B263</f>
        <v>0.4</v>
      </c>
      <c r="AK263" s="88">
        <f>C263</f>
        <v>4.0999999999999996</v>
      </c>
      <c r="AL263" s="87">
        <f t="shared" si="48"/>
        <v>43316</v>
      </c>
      <c r="AM263" s="82">
        <f t="shared" si="49"/>
        <v>0.4</v>
      </c>
      <c r="AN263" s="86">
        <f t="shared" si="50"/>
        <v>0.20296928084668148</v>
      </c>
      <c r="AO263" s="82">
        <f t="shared" si="51"/>
        <v>4.0999999999999996</v>
      </c>
      <c r="AP263" s="86">
        <f t="shared" si="41"/>
        <v>3.8774091850997507</v>
      </c>
      <c r="AQ263" s="85">
        <f t="shared" si="53"/>
        <v>0.2225908149002489</v>
      </c>
      <c r="AR263" s="82">
        <f t="shared" si="40"/>
        <v>0.19703071915331855</v>
      </c>
    </row>
    <row r="264" spans="1:44" x14ac:dyDescent="0.3">
      <c r="A264" s="81">
        <v>43323</v>
      </c>
      <c r="B264" s="83">
        <v>0.4</v>
      </c>
      <c r="C264" s="83">
        <v>4.0999999999999996</v>
      </c>
      <c r="D264" s="83">
        <v>7690</v>
      </c>
      <c r="E264" s="83">
        <v>4239</v>
      </c>
      <c r="F264" s="83">
        <v>49528</v>
      </c>
      <c r="G264" s="83">
        <v>14561</v>
      </c>
      <c r="H264" s="83">
        <v>5452.4</v>
      </c>
      <c r="I264" s="83">
        <v>565</v>
      </c>
      <c r="N264" s="80">
        <f t="shared" si="42"/>
        <v>1.7868960953011168</v>
      </c>
      <c r="O264" s="80">
        <f t="shared" si="43"/>
        <v>0</v>
      </c>
      <c r="P264" s="80">
        <f t="shared" si="44"/>
        <v>0.97665555026202355</v>
      </c>
      <c r="Q264" s="80">
        <f t="shared" si="45"/>
        <v>0.64825540043487706</v>
      </c>
      <c r="R264" s="80">
        <f t="shared" si="46"/>
        <v>1.7184771219000936</v>
      </c>
      <c r="S264" s="80">
        <f t="shared" si="47"/>
        <v>3.1323295755466347</v>
      </c>
      <c r="T264" s="82">
        <f t="shared" si="52"/>
        <v>0.34834821827701518</v>
      </c>
      <c r="AJ264" s="88" t="e">
        <v>#N/A</v>
      </c>
      <c r="AK264" s="88" t="e">
        <v>#N/A</v>
      </c>
      <c r="AL264" s="87">
        <f t="shared" si="48"/>
        <v>43323</v>
      </c>
      <c r="AM264" s="82">
        <f t="shared" si="49"/>
        <v>0.4</v>
      </c>
      <c r="AN264" s="86">
        <f t="shared" si="50"/>
        <v>0.34834821827701518</v>
      </c>
      <c r="AO264" s="82">
        <f t="shared" si="51"/>
        <v>4.0999999999999996</v>
      </c>
      <c r="AP264" s="86">
        <f t="shared" si="41"/>
        <v>4.0281191638431864</v>
      </c>
      <c r="AQ264" s="85">
        <f t="shared" si="53"/>
        <v>7.1880836156813288E-2</v>
      </c>
      <c r="AR264" s="82">
        <f t="shared" si="40"/>
        <v>5.1651781722984846E-2</v>
      </c>
    </row>
    <row r="265" spans="1:44" x14ac:dyDescent="0.3">
      <c r="A265" s="81">
        <v>43330</v>
      </c>
      <c r="B265" s="83">
        <v>0.4</v>
      </c>
      <c r="C265" s="83">
        <v>4.0999999999999996</v>
      </c>
      <c r="D265" s="83">
        <v>7706</v>
      </c>
      <c r="E265" s="83">
        <v>4292</v>
      </c>
      <c r="F265" s="83">
        <v>48198</v>
      </c>
      <c r="G265" s="83">
        <v>14404</v>
      </c>
      <c r="H265" s="83">
        <v>5523.6</v>
      </c>
      <c r="I265" s="83">
        <v>570</v>
      </c>
      <c r="N265" s="80">
        <f t="shared" si="42"/>
        <v>0.2080624187256177</v>
      </c>
      <c r="O265" s="80">
        <f t="shared" si="43"/>
        <v>0.88495575221239164</v>
      </c>
      <c r="P265" s="80">
        <f t="shared" si="44"/>
        <v>1.2502948808681253</v>
      </c>
      <c r="Q265" s="80">
        <f t="shared" si="45"/>
        <v>-2.6853497011791347</v>
      </c>
      <c r="R265" s="80">
        <f t="shared" si="46"/>
        <v>-1.0782226495433065</v>
      </c>
      <c r="S265" s="80">
        <f t="shared" si="47"/>
        <v>1.3058469664734957</v>
      </c>
      <c r="T265" s="82">
        <f t="shared" si="52"/>
        <v>0.23986318487169472</v>
      </c>
      <c r="AJ265" s="88" t="e">
        <v>#N/A</v>
      </c>
      <c r="AK265" s="88" t="e">
        <v>#N/A</v>
      </c>
      <c r="AL265" s="87">
        <f t="shared" si="48"/>
        <v>43330</v>
      </c>
      <c r="AM265" s="82">
        <f t="shared" si="49"/>
        <v>0.4</v>
      </c>
      <c r="AN265" s="86">
        <f t="shared" si="50"/>
        <v>0.23986318487169472</v>
      </c>
      <c r="AO265" s="82">
        <f t="shared" si="51"/>
        <v>4.0999999999999996</v>
      </c>
      <c r="AP265" s="86">
        <f t="shared" si="41"/>
        <v>3.9156559874884209</v>
      </c>
      <c r="AQ265" s="85">
        <f t="shared" si="53"/>
        <v>0.18434401251157873</v>
      </c>
      <c r="AR265" s="82">
        <f t="shared" si="40"/>
        <v>0.1601368151283053</v>
      </c>
    </row>
    <row r="266" spans="1:44" x14ac:dyDescent="0.3">
      <c r="A266" s="81">
        <v>43337</v>
      </c>
      <c r="B266" s="83">
        <v>0.4</v>
      </c>
      <c r="C266" s="83">
        <v>4.0999999999999996</v>
      </c>
      <c r="D266" s="83">
        <v>7711</v>
      </c>
      <c r="E266" s="83">
        <v>4354</v>
      </c>
      <c r="F266" s="83">
        <v>48423</v>
      </c>
      <c r="G266" s="83">
        <v>14634</v>
      </c>
      <c r="H266" s="83">
        <v>5639.2</v>
      </c>
      <c r="I266" s="83">
        <v>570</v>
      </c>
      <c r="N266" s="80">
        <f t="shared" si="42"/>
        <v>6.4884505580067753E-2</v>
      </c>
      <c r="O266" s="80">
        <f t="shared" si="43"/>
        <v>0</v>
      </c>
      <c r="P266" s="80">
        <f t="shared" si="44"/>
        <v>1.444547996272135</v>
      </c>
      <c r="Q266" s="80">
        <f t="shared" si="45"/>
        <v>0.46682434955806684</v>
      </c>
      <c r="R266" s="80">
        <f t="shared" si="46"/>
        <v>1.5967786725909434</v>
      </c>
      <c r="S266" s="80">
        <f t="shared" si="47"/>
        <v>2.0928380042001464</v>
      </c>
      <c r="T266" s="82">
        <f t="shared" si="52"/>
        <v>0.2736859679874164</v>
      </c>
      <c r="AJ266" s="88" t="e">
        <v>#N/A</v>
      </c>
      <c r="AK266" s="88" t="e">
        <v>#N/A</v>
      </c>
      <c r="AL266" s="87">
        <f t="shared" si="48"/>
        <v>43337</v>
      </c>
      <c r="AM266" s="82">
        <f t="shared" si="49"/>
        <v>0.4</v>
      </c>
      <c r="AN266" s="86">
        <f t="shared" si="50"/>
        <v>0.2736859679874164</v>
      </c>
      <c r="AO266" s="82">
        <f t="shared" si="51"/>
        <v>4.0999999999999996</v>
      </c>
      <c r="AP266" s="86">
        <f t="shared" si="41"/>
        <v>3.9507190510553727</v>
      </c>
      <c r="AQ266" s="85">
        <f t="shared" si="53"/>
        <v>0.14928094894462696</v>
      </c>
      <c r="AR266" s="82">
        <f t="shared" si="40"/>
        <v>0.12631403201258362</v>
      </c>
    </row>
    <row r="267" spans="1:44" x14ac:dyDescent="0.3">
      <c r="A267" s="81">
        <v>43344</v>
      </c>
      <c r="B267" s="83">
        <v>0.6</v>
      </c>
      <c r="C267" s="83">
        <v>3.6</v>
      </c>
      <c r="D267" s="83">
        <v>7763</v>
      </c>
      <c r="E267" s="83">
        <v>4333</v>
      </c>
      <c r="F267" s="83">
        <v>48700</v>
      </c>
      <c r="G267" s="83">
        <v>14775</v>
      </c>
      <c r="H267" s="83">
        <v>5741.6</v>
      </c>
      <c r="I267" s="83">
        <v>570</v>
      </c>
      <c r="N267" s="80">
        <f t="shared" si="42"/>
        <v>0.67436130203604705</v>
      </c>
      <c r="O267" s="80">
        <f t="shared" si="43"/>
        <v>0</v>
      </c>
      <c r="P267" s="80">
        <f t="shared" si="44"/>
        <v>-0.4823151125401921</v>
      </c>
      <c r="Q267" s="80">
        <f t="shared" si="45"/>
        <v>0.57204221134585964</v>
      </c>
      <c r="R267" s="80">
        <f t="shared" si="46"/>
        <v>0.96350963509634369</v>
      </c>
      <c r="S267" s="80">
        <f t="shared" si="47"/>
        <v>1.8158604057313141</v>
      </c>
      <c r="T267" s="82">
        <f t="shared" si="52"/>
        <v>0.34551814195548819</v>
      </c>
      <c r="AJ267" s="88">
        <f>B267</f>
        <v>0.6</v>
      </c>
      <c r="AK267" s="88">
        <f>C267</f>
        <v>3.6</v>
      </c>
      <c r="AL267" s="87">
        <f t="shared" si="48"/>
        <v>43344</v>
      </c>
      <c r="AM267" s="82">
        <f t="shared" si="49"/>
        <v>0.6</v>
      </c>
      <c r="AN267" s="86">
        <f t="shared" si="50"/>
        <v>0.34551814195548819</v>
      </c>
      <c r="AO267" s="82">
        <f t="shared" si="51"/>
        <v>3.6</v>
      </c>
      <c r="AP267" s="86">
        <f t="shared" si="41"/>
        <v>3.4254300849263899</v>
      </c>
      <c r="AQ267" s="85">
        <f t="shared" si="53"/>
        <v>0.17456991507361019</v>
      </c>
      <c r="AR267" s="82">
        <f t="shared" si="40"/>
        <v>0.25448185804451179</v>
      </c>
    </row>
    <row r="268" spans="1:44" x14ac:dyDescent="0.3">
      <c r="A268" s="81">
        <v>43351</v>
      </c>
      <c r="B268" s="83">
        <v>0.6</v>
      </c>
      <c r="C268" s="83">
        <v>3.6</v>
      </c>
      <c r="D268" s="83">
        <v>7933</v>
      </c>
      <c r="E268" s="83">
        <v>4358</v>
      </c>
      <c r="F268" s="83">
        <v>47914</v>
      </c>
      <c r="G268" s="83">
        <v>14646</v>
      </c>
      <c r="H268" s="83">
        <v>5799.2</v>
      </c>
      <c r="I268" s="83">
        <v>570</v>
      </c>
      <c r="N268" s="80">
        <f t="shared" si="42"/>
        <v>2.189875048306078</v>
      </c>
      <c r="O268" s="80">
        <f t="shared" si="43"/>
        <v>0</v>
      </c>
      <c r="P268" s="80">
        <f t="shared" si="44"/>
        <v>0.576967459035302</v>
      </c>
      <c r="Q268" s="80">
        <f t="shared" si="45"/>
        <v>-1.6139630390143793</v>
      </c>
      <c r="R268" s="80">
        <f t="shared" si="46"/>
        <v>-0.87309644670050091</v>
      </c>
      <c r="S268" s="80">
        <f t="shared" si="47"/>
        <v>1.0032046816218241</v>
      </c>
      <c r="T268" s="82">
        <f t="shared" si="52"/>
        <v>0.37761090616168158</v>
      </c>
      <c r="AJ268" s="88" t="e">
        <v>#N/A</v>
      </c>
      <c r="AK268" s="88" t="e">
        <v>#N/A</v>
      </c>
      <c r="AL268" s="87">
        <f t="shared" si="48"/>
        <v>43351</v>
      </c>
      <c r="AM268" s="82">
        <f t="shared" si="49"/>
        <v>0.6</v>
      </c>
      <c r="AN268" s="86">
        <f t="shared" si="50"/>
        <v>0.37761090616168158</v>
      </c>
      <c r="AO268" s="82">
        <f t="shared" si="51"/>
        <v>3.6</v>
      </c>
      <c r="AP268" s="86">
        <f t="shared" si="41"/>
        <v>3.4585078745686104</v>
      </c>
      <c r="AQ268" s="85">
        <f t="shared" si="53"/>
        <v>0.14149212543138967</v>
      </c>
      <c r="AR268" s="82">
        <f t="shared" si="40"/>
        <v>0.2223890938383184</v>
      </c>
    </row>
    <row r="269" spans="1:44" x14ac:dyDescent="0.3">
      <c r="A269" s="81">
        <v>43358</v>
      </c>
      <c r="B269" s="83">
        <v>0.6</v>
      </c>
      <c r="C269" s="83">
        <v>3.6</v>
      </c>
      <c r="D269" s="83">
        <v>7999</v>
      </c>
      <c r="E269" s="83">
        <v>4381</v>
      </c>
      <c r="F269" s="83">
        <v>48445</v>
      </c>
      <c r="G269" s="83">
        <v>14542</v>
      </c>
      <c r="H269" s="83">
        <v>5791.4</v>
      </c>
      <c r="I269" s="83">
        <v>570</v>
      </c>
      <c r="N269" s="80">
        <f t="shared" si="42"/>
        <v>0.83196772973654731</v>
      </c>
      <c r="O269" s="80">
        <f t="shared" si="43"/>
        <v>0</v>
      </c>
      <c r="P269" s="80">
        <f t="shared" si="44"/>
        <v>0.52776502983020634</v>
      </c>
      <c r="Q269" s="80">
        <f t="shared" si="45"/>
        <v>1.1082355887632076</v>
      </c>
      <c r="R269" s="80">
        <f t="shared" si="46"/>
        <v>-0.71009149255769444</v>
      </c>
      <c r="S269" s="80">
        <f t="shared" si="47"/>
        <v>-0.134501310525593</v>
      </c>
      <c r="T269" s="82">
        <f t="shared" si="52"/>
        <v>0.35532808635205615</v>
      </c>
      <c r="AJ269" s="88" t="e">
        <v>#N/A</v>
      </c>
      <c r="AK269" s="88" t="e">
        <v>#N/A</v>
      </c>
      <c r="AL269" s="87">
        <f t="shared" si="48"/>
        <v>43358</v>
      </c>
      <c r="AM269" s="82">
        <f t="shared" si="49"/>
        <v>0.6</v>
      </c>
      <c r="AN269" s="86">
        <f t="shared" si="50"/>
        <v>0.35532808635205615</v>
      </c>
      <c r="AO269" s="82">
        <f t="shared" si="51"/>
        <v>3.6</v>
      </c>
      <c r="AP269" s="86">
        <f t="shared" si="41"/>
        <v>3.4355411266262337</v>
      </c>
      <c r="AQ269" s="85">
        <f t="shared" si="53"/>
        <v>0.16445887337376641</v>
      </c>
      <c r="AR269" s="82">
        <f t="shared" si="40"/>
        <v>0.24467191364794383</v>
      </c>
    </row>
    <row r="270" spans="1:44" x14ac:dyDescent="0.3">
      <c r="A270" s="81">
        <v>43365</v>
      </c>
      <c r="B270" s="83">
        <v>0.6</v>
      </c>
      <c r="C270" s="83">
        <v>3.6</v>
      </c>
      <c r="D270" s="83">
        <v>8115</v>
      </c>
      <c r="E270" s="83">
        <v>4412</v>
      </c>
      <c r="F270" s="83">
        <v>49695</v>
      </c>
      <c r="G270" s="83">
        <v>14619</v>
      </c>
      <c r="H270" s="83">
        <v>5673.4</v>
      </c>
      <c r="I270" s="83">
        <v>570</v>
      </c>
      <c r="N270" s="80">
        <f t="shared" si="42"/>
        <v>1.4501812726590799</v>
      </c>
      <c r="O270" s="80">
        <f t="shared" si="43"/>
        <v>0</v>
      </c>
      <c r="P270" s="80">
        <f t="shared" si="44"/>
        <v>0.70760100433690809</v>
      </c>
      <c r="Q270" s="80">
        <f t="shared" si="45"/>
        <v>2.5802456393848558</v>
      </c>
      <c r="R270" s="80">
        <f t="shared" si="46"/>
        <v>0.52950075642965544</v>
      </c>
      <c r="S270" s="80">
        <f t="shared" si="47"/>
        <v>-2.0375038850709615</v>
      </c>
      <c r="T270" s="82">
        <f t="shared" si="52"/>
        <v>0.28453293549625402</v>
      </c>
      <c r="AJ270" s="88" t="e">
        <v>#N/A</v>
      </c>
      <c r="AK270" s="88" t="e">
        <v>#N/A</v>
      </c>
      <c r="AL270" s="87">
        <f t="shared" si="48"/>
        <v>43365</v>
      </c>
      <c r="AM270" s="82">
        <f t="shared" si="49"/>
        <v>0.6</v>
      </c>
      <c r="AN270" s="86">
        <f t="shared" si="50"/>
        <v>0.28453293549625402</v>
      </c>
      <c r="AO270" s="82">
        <f t="shared" si="51"/>
        <v>3.6</v>
      </c>
      <c r="AP270" s="86">
        <f t="shared" si="41"/>
        <v>3.3625730552986113</v>
      </c>
      <c r="AQ270" s="85">
        <f t="shared" si="53"/>
        <v>0.23742694470138881</v>
      </c>
      <c r="AR270" s="82">
        <f t="shared" ref="AR270:AR333" si="54">AM270-AN270</f>
        <v>0.31546706450374595</v>
      </c>
    </row>
    <row r="271" spans="1:44" x14ac:dyDescent="0.3">
      <c r="A271" s="81">
        <v>43372</v>
      </c>
      <c r="B271" s="83">
        <v>0.6</v>
      </c>
      <c r="C271" s="83">
        <v>3.6</v>
      </c>
      <c r="D271" s="83">
        <v>8142</v>
      </c>
      <c r="E271" s="83">
        <v>4388</v>
      </c>
      <c r="F271" s="83">
        <v>50285</v>
      </c>
      <c r="G271" s="83">
        <v>14475</v>
      </c>
      <c r="H271" s="83">
        <v>5630.2</v>
      </c>
      <c r="I271" s="83">
        <v>570</v>
      </c>
      <c r="N271" s="80">
        <f t="shared" si="42"/>
        <v>0.33271719038816627</v>
      </c>
      <c r="O271" s="80">
        <f t="shared" si="43"/>
        <v>0</v>
      </c>
      <c r="P271" s="80">
        <f t="shared" si="44"/>
        <v>-0.54397098821395673</v>
      </c>
      <c r="Q271" s="80">
        <f t="shared" si="45"/>
        <v>1.187242177281405</v>
      </c>
      <c r="R271" s="80">
        <f t="shared" si="46"/>
        <v>-0.98501949517751086</v>
      </c>
      <c r="S271" s="80">
        <f t="shared" si="47"/>
        <v>-0.76144816159622053</v>
      </c>
      <c r="T271" s="82">
        <f t="shared" si="52"/>
        <v>0.3189816894346299</v>
      </c>
      <c r="AJ271" s="88">
        <f>B271</f>
        <v>0.6</v>
      </c>
      <c r="AK271" s="88">
        <f>C271</f>
        <v>3.6</v>
      </c>
      <c r="AL271" s="87">
        <f t="shared" si="48"/>
        <v>43372</v>
      </c>
      <c r="AM271" s="82">
        <f t="shared" si="49"/>
        <v>0.6</v>
      </c>
      <c r="AN271" s="86">
        <f t="shared" si="50"/>
        <v>0.3189816894346299</v>
      </c>
      <c r="AO271" s="82">
        <f t="shared" si="51"/>
        <v>3.6</v>
      </c>
      <c r="AP271" s="86">
        <f t="shared" ref="AP271:AP334" si="55">(1+AO267/100)*(1+AN271/100)/(1+AM219/100)*100-100</f>
        <v>2.9014505250042362</v>
      </c>
      <c r="AQ271" s="85">
        <f t="shared" si="53"/>
        <v>0.69854947499576392</v>
      </c>
      <c r="AR271" s="82">
        <f t="shared" si="54"/>
        <v>0.28101831056537008</v>
      </c>
    </row>
    <row r="272" spans="1:44" x14ac:dyDescent="0.3">
      <c r="A272" s="81">
        <v>43379</v>
      </c>
      <c r="B272" s="83">
        <v>0.4</v>
      </c>
      <c r="C272" s="83">
        <v>3.3</v>
      </c>
      <c r="D272" s="83">
        <v>8274</v>
      </c>
      <c r="E272" s="83">
        <v>4382</v>
      </c>
      <c r="F272" s="83">
        <v>50141</v>
      </c>
      <c r="G272" s="83">
        <v>14383</v>
      </c>
      <c r="H272" s="83">
        <v>5644</v>
      </c>
      <c r="I272" s="83">
        <v>570</v>
      </c>
      <c r="N272" s="80">
        <f t="shared" si="42"/>
        <v>1.6212232866617455</v>
      </c>
      <c r="O272" s="80">
        <f t="shared" si="43"/>
        <v>0</v>
      </c>
      <c r="P272" s="80">
        <f t="shared" si="44"/>
        <v>-0.13673655423883702</v>
      </c>
      <c r="Q272" s="80">
        <f t="shared" si="45"/>
        <v>-0.28636770408671453</v>
      </c>
      <c r="R272" s="80">
        <f t="shared" si="46"/>
        <v>-0.63557858376512399</v>
      </c>
      <c r="S272" s="80">
        <f t="shared" si="47"/>
        <v>0.24510674576391978</v>
      </c>
      <c r="T272" s="82">
        <f t="shared" si="52"/>
        <v>0.37236596652364401</v>
      </c>
      <c r="AJ272" s="88" t="e">
        <v>#N/A</v>
      </c>
      <c r="AK272" s="88" t="e">
        <v>#N/A</v>
      </c>
      <c r="AL272" s="87">
        <f t="shared" si="48"/>
        <v>43379</v>
      </c>
      <c r="AM272" s="82">
        <f t="shared" si="49"/>
        <v>0.4</v>
      </c>
      <c r="AN272" s="86">
        <f t="shared" si="50"/>
        <v>0.37236596652364401</v>
      </c>
      <c r="AO272" s="82">
        <f t="shared" si="51"/>
        <v>3.3</v>
      </c>
      <c r="AP272" s="86">
        <f t="shared" si="55"/>
        <v>3.2629306269300002</v>
      </c>
      <c r="AQ272" s="85">
        <f t="shared" si="53"/>
        <v>3.7069373069999578E-2</v>
      </c>
      <c r="AR272" s="82">
        <f t="shared" si="54"/>
        <v>2.7634033476356012E-2</v>
      </c>
    </row>
    <row r="273" spans="1:44" x14ac:dyDescent="0.3">
      <c r="A273" s="81">
        <v>43386</v>
      </c>
      <c r="B273" s="83">
        <v>0.4</v>
      </c>
      <c r="C273" s="83">
        <v>3.3</v>
      </c>
      <c r="D273" s="83">
        <v>8330</v>
      </c>
      <c r="E273" s="83">
        <v>4403</v>
      </c>
      <c r="F273" s="83">
        <v>50132</v>
      </c>
      <c r="G273" s="83">
        <v>14313</v>
      </c>
      <c r="H273" s="83">
        <v>5718.6</v>
      </c>
      <c r="I273" s="83">
        <v>570</v>
      </c>
      <c r="N273" s="80">
        <f t="shared" si="42"/>
        <v>0.67681895093063815</v>
      </c>
      <c r="O273" s="80">
        <f t="shared" si="43"/>
        <v>0</v>
      </c>
      <c r="P273" s="80">
        <f t="shared" si="44"/>
        <v>0.47923322683705294</v>
      </c>
      <c r="Q273" s="80">
        <f t="shared" si="45"/>
        <v>-1.7949382740667374E-2</v>
      </c>
      <c r="R273" s="80">
        <f t="shared" si="46"/>
        <v>-0.48668567058332712</v>
      </c>
      <c r="S273" s="80">
        <f t="shared" si="47"/>
        <v>1.3217576187101372</v>
      </c>
      <c r="T273" s="82">
        <f t="shared" si="52"/>
        <v>0.41598944614608774</v>
      </c>
      <c r="AJ273" s="88" t="e">
        <v>#N/A</v>
      </c>
      <c r="AK273" s="88" t="e">
        <v>#N/A</v>
      </c>
      <c r="AL273" s="87">
        <f t="shared" si="48"/>
        <v>43386</v>
      </c>
      <c r="AM273" s="82">
        <f t="shared" si="49"/>
        <v>0.4</v>
      </c>
      <c r="AN273" s="86">
        <f t="shared" si="50"/>
        <v>0.41598944614608774</v>
      </c>
      <c r="AO273" s="82">
        <f t="shared" si="51"/>
        <v>3.3</v>
      </c>
      <c r="AP273" s="86">
        <f t="shared" si="55"/>
        <v>3.3078103934531811</v>
      </c>
      <c r="AQ273" s="85">
        <f t="shared" si="53"/>
        <v>-7.8103934531812413E-3</v>
      </c>
      <c r="AR273" s="82">
        <f t="shared" si="54"/>
        <v>-1.5989446146087716E-2</v>
      </c>
    </row>
    <row r="274" spans="1:44" x14ac:dyDescent="0.3">
      <c r="A274" s="81">
        <v>43393</v>
      </c>
      <c r="B274" s="83">
        <v>0.4</v>
      </c>
      <c r="C274" s="83">
        <v>3.3</v>
      </c>
      <c r="D274" s="83">
        <v>8320</v>
      </c>
      <c r="E274" s="83">
        <v>4429</v>
      </c>
      <c r="F274" s="83">
        <v>50109</v>
      </c>
      <c r="G274" s="83">
        <v>14222</v>
      </c>
      <c r="H274" s="83">
        <v>5658</v>
      </c>
      <c r="I274" s="83">
        <v>570</v>
      </c>
      <c r="N274" s="80">
        <f t="shared" si="42"/>
        <v>-0.12004801920768671</v>
      </c>
      <c r="O274" s="80">
        <f t="shared" si="43"/>
        <v>0</v>
      </c>
      <c r="P274" s="80">
        <f t="shared" si="44"/>
        <v>0.59050647285940272</v>
      </c>
      <c r="Q274" s="80">
        <f t="shared" si="45"/>
        <v>-4.587887975743854E-2</v>
      </c>
      <c r="R274" s="80">
        <f t="shared" si="46"/>
        <v>-0.63578564940962679</v>
      </c>
      <c r="S274" s="80">
        <f t="shared" si="47"/>
        <v>-1.059699926555453</v>
      </c>
      <c r="T274" s="82">
        <f t="shared" si="52"/>
        <v>0.27912534407059447</v>
      </c>
      <c r="AJ274" s="88" t="e">
        <v>#N/A</v>
      </c>
      <c r="AK274" s="88" t="e">
        <v>#N/A</v>
      </c>
      <c r="AL274" s="87">
        <f t="shared" si="48"/>
        <v>43393</v>
      </c>
      <c r="AM274" s="82">
        <f t="shared" si="49"/>
        <v>0.4</v>
      </c>
      <c r="AN274" s="86">
        <f t="shared" si="50"/>
        <v>0.27912534407059447</v>
      </c>
      <c r="AO274" s="82">
        <f t="shared" si="51"/>
        <v>3.3</v>
      </c>
      <c r="AP274" s="86">
        <f t="shared" si="55"/>
        <v>3.1670048226982743</v>
      </c>
      <c r="AQ274" s="85">
        <f t="shared" si="53"/>
        <v>0.1329951773017255</v>
      </c>
      <c r="AR274" s="82">
        <f t="shared" si="54"/>
        <v>0.12087465592940555</v>
      </c>
    </row>
    <row r="275" spans="1:44" x14ac:dyDescent="0.3">
      <c r="A275" s="81">
        <v>43400</v>
      </c>
      <c r="B275" s="83">
        <v>0.4</v>
      </c>
      <c r="C275" s="83">
        <v>3.3</v>
      </c>
      <c r="D275" s="83">
        <v>8377</v>
      </c>
      <c r="E275" s="83">
        <v>4458</v>
      </c>
      <c r="F275" s="83">
        <v>49695</v>
      </c>
      <c r="G275" s="83">
        <v>14235</v>
      </c>
      <c r="H275" s="83">
        <v>5533</v>
      </c>
      <c r="I275" s="83">
        <v>570</v>
      </c>
      <c r="N275" s="80">
        <f t="shared" si="42"/>
        <v>0.68509615384616041</v>
      </c>
      <c r="O275" s="80">
        <f t="shared" si="43"/>
        <v>0</v>
      </c>
      <c r="P275" s="80">
        <f t="shared" si="44"/>
        <v>0.6547753443215214</v>
      </c>
      <c r="Q275" s="80">
        <f t="shared" si="45"/>
        <v>-0.82619888642759065</v>
      </c>
      <c r="R275" s="80">
        <f t="shared" si="46"/>
        <v>9.1407678244976864E-2</v>
      </c>
      <c r="S275" s="80">
        <f t="shared" si="47"/>
        <v>-2.2092612230470081</v>
      </c>
      <c r="T275" s="82">
        <f t="shared" si="52"/>
        <v>0.29181664514092309</v>
      </c>
      <c r="AJ275" s="88">
        <f>B275</f>
        <v>0.4</v>
      </c>
      <c r="AK275" s="88">
        <f>C275</f>
        <v>3.3</v>
      </c>
      <c r="AL275" s="87">
        <f t="shared" si="48"/>
        <v>43400</v>
      </c>
      <c r="AM275" s="82">
        <f t="shared" si="49"/>
        <v>0.4</v>
      </c>
      <c r="AN275" s="86">
        <f t="shared" si="50"/>
        <v>0.29181664514092309</v>
      </c>
      <c r="AO275" s="82">
        <f t="shared" si="51"/>
        <v>3.3</v>
      </c>
      <c r="AP275" s="86">
        <f t="shared" si="55"/>
        <v>3.1800616130744856</v>
      </c>
      <c r="AQ275" s="85">
        <f t="shared" si="53"/>
        <v>0.11993838692551417</v>
      </c>
      <c r="AR275" s="82">
        <f t="shared" si="54"/>
        <v>0.10818335485907693</v>
      </c>
    </row>
    <row r="276" spans="1:44" x14ac:dyDescent="0.3">
      <c r="A276" s="81">
        <v>43407</v>
      </c>
      <c r="B276" s="83">
        <v>-0.2</v>
      </c>
      <c r="C276" s="83">
        <v>2.7</v>
      </c>
      <c r="D276" s="83">
        <v>8314</v>
      </c>
      <c r="E276" s="83">
        <v>4465</v>
      </c>
      <c r="F276" s="83">
        <v>49036</v>
      </c>
      <c r="G276" s="83">
        <v>13958</v>
      </c>
      <c r="H276" s="83">
        <v>5410.4</v>
      </c>
      <c r="I276" s="83">
        <v>570</v>
      </c>
      <c r="N276" s="80">
        <f t="shared" ref="N276:N339" si="56">D276/D275*100-100</f>
        <v>-0.7520592097409633</v>
      </c>
      <c r="O276" s="80">
        <f t="shared" ref="O276:O339" si="57">I276/I275*100-100</f>
        <v>0</v>
      </c>
      <c r="P276" s="80">
        <f t="shared" ref="P276:P339" si="58">E276/E275*100-100</f>
        <v>0.15702108568864048</v>
      </c>
      <c r="Q276" s="80">
        <f t="shared" ref="Q276:Q339" si="59">F276/F275*100-100</f>
        <v>-1.3260891437770397</v>
      </c>
      <c r="R276" s="80">
        <f t="shared" ref="R276:R339" si="60">G276/G275*100-100</f>
        <v>-1.9459079733052391</v>
      </c>
      <c r="S276" s="80">
        <f t="shared" ref="S276:S339" si="61">H276/H275*100-100</f>
        <v>-2.2157961322971289</v>
      </c>
      <c r="T276" s="82">
        <f t="shared" si="52"/>
        <v>0.10475544260673715</v>
      </c>
      <c r="AJ276" s="88" t="e">
        <v>#N/A</v>
      </c>
      <c r="AK276" s="88" t="e">
        <v>#N/A</v>
      </c>
      <c r="AL276" s="87">
        <f t="shared" si="48"/>
        <v>43407</v>
      </c>
      <c r="AM276" s="82">
        <f t="shared" si="49"/>
        <v>-0.2</v>
      </c>
      <c r="AN276" s="86">
        <f t="shared" si="50"/>
        <v>0.10475544260673715</v>
      </c>
      <c r="AO276" s="82">
        <f t="shared" si="51"/>
        <v>2.7</v>
      </c>
      <c r="AP276" s="86">
        <f t="shared" si="55"/>
        <v>2.8937436539430337</v>
      </c>
      <c r="AQ276" s="85">
        <f t="shared" si="53"/>
        <v>-0.1937436539430335</v>
      </c>
      <c r="AR276" s="82">
        <f t="shared" si="54"/>
        <v>-0.30475544260673715</v>
      </c>
    </row>
    <row r="277" spans="1:44" x14ac:dyDescent="0.3">
      <c r="A277" s="81">
        <v>43414</v>
      </c>
      <c r="B277" s="83">
        <v>-0.2</v>
      </c>
      <c r="C277" s="83">
        <v>2.7</v>
      </c>
      <c r="D277" s="83">
        <v>8004</v>
      </c>
      <c r="E277" s="83">
        <v>4486</v>
      </c>
      <c r="F277" s="83">
        <v>49612</v>
      </c>
      <c r="G277" s="83">
        <v>14003</v>
      </c>
      <c r="H277" s="83">
        <v>5252</v>
      </c>
      <c r="I277" s="83">
        <v>570</v>
      </c>
      <c r="N277" s="80">
        <f t="shared" si="56"/>
        <v>-3.7286504690882794</v>
      </c>
      <c r="O277" s="80">
        <f t="shared" si="57"/>
        <v>0</v>
      </c>
      <c r="P277" s="80">
        <f t="shared" si="58"/>
        <v>0.4703247480403121</v>
      </c>
      <c r="Q277" s="80">
        <f t="shared" si="59"/>
        <v>1.174647197976995</v>
      </c>
      <c r="R277" s="80">
        <f t="shared" si="60"/>
        <v>0.32239575870467263</v>
      </c>
      <c r="S277" s="80">
        <f t="shared" si="61"/>
        <v>-2.9276948099955575</v>
      </c>
      <c r="T277" s="82">
        <f t="shared" si="52"/>
        <v>6.9484927672737895E-2</v>
      </c>
      <c r="AJ277" s="88" t="e">
        <v>#N/A</v>
      </c>
      <c r="AK277" s="88" t="e">
        <v>#N/A</v>
      </c>
      <c r="AL277" s="87">
        <f t="shared" ref="AL277:AL340" si="62">A277</f>
        <v>43414</v>
      </c>
      <c r="AM277" s="82">
        <f t="shared" ref="AM277:AM340" si="63">B277</f>
        <v>-0.2</v>
      </c>
      <c r="AN277" s="86">
        <f t="shared" ref="AN277:AN340" si="64">T277</f>
        <v>6.9484927672737895E-2</v>
      </c>
      <c r="AO277" s="82">
        <f t="shared" ref="AO277:AO340" si="65">C277</f>
        <v>2.7</v>
      </c>
      <c r="AP277" s="86">
        <f t="shared" si="55"/>
        <v>2.8574904778964765</v>
      </c>
      <c r="AQ277" s="85">
        <f t="shared" si="53"/>
        <v>-0.1574904778964763</v>
      </c>
      <c r="AR277" s="82">
        <f t="shared" si="54"/>
        <v>-0.26948492767273791</v>
      </c>
    </row>
    <row r="278" spans="1:44" x14ac:dyDescent="0.3">
      <c r="A278" s="81">
        <v>43421</v>
      </c>
      <c r="B278" s="83">
        <v>-0.2</v>
      </c>
      <c r="C278" s="83">
        <v>2.7</v>
      </c>
      <c r="D278" s="83">
        <v>7891</v>
      </c>
      <c r="E278" s="83">
        <v>4399</v>
      </c>
      <c r="F278" s="83">
        <v>49177</v>
      </c>
      <c r="G278" s="83">
        <v>13789</v>
      </c>
      <c r="H278" s="83">
        <v>5057</v>
      </c>
      <c r="I278" s="83">
        <v>570</v>
      </c>
      <c r="N278" s="80">
        <f t="shared" si="56"/>
        <v>-1.4117941029485337</v>
      </c>
      <c r="O278" s="80">
        <f t="shared" si="57"/>
        <v>0</v>
      </c>
      <c r="P278" s="80">
        <f t="shared" si="58"/>
        <v>-1.9393669193045042</v>
      </c>
      <c r="Q278" s="80">
        <f t="shared" si="59"/>
        <v>-0.8768039990324894</v>
      </c>
      <c r="R278" s="80">
        <f t="shared" si="60"/>
        <v>-1.5282439477254854</v>
      </c>
      <c r="S278" s="80">
        <f t="shared" si="61"/>
        <v>-3.7128712871287206</v>
      </c>
      <c r="T278" s="82">
        <f t="shared" si="52"/>
        <v>-9.8314061550809906E-3</v>
      </c>
      <c r="AJ278" s="88" t="e">
        <v>#N/A</v>
      </c>
      <c r="AK278" s="88" t="e">
        <v>#N/A</v>
      </c>
      <c r="AL278" s="87">
        <f t="shared" si="62"/>
        <v>43421</v>
      </c>
      <c r="AM278" s="82">
        <f t="shared" si="63"/>
        <v>-0.2</v>
      </c>
      <c r="AN278" s="86">
        <f t="shared" si="64"/>
        <v>-9.8314061550809906E-3</v>
      </c>
      <c r="AO278" s="82">
        <f t="shared" si="65"/>
        <v>2.7</v>
      </c>
      <c r="AP278" s="86">
        <f t="shared" si="55"/>
        <v>2.7759643357629926</v>
      </c>
      <c r="AQ278" s="85">
        <f t="shared" si="53"/>
        <v>-7.5964335762992441E-2</v>
      </c>
      <c r="AR278" s="82">
        <f t="shared" si="54"/>
        <v>-0.19016859384491902</v>
      </c>
    </row>
    <row r="279" spans="1:44" x14ac:dyDescent="0.3">
      <c r="A279" s="81">
        <v>43428</v>
      </c>
      <c r="B279" s="83">
        <v>-0.2</v>
      </c>
      <c r="C279" s="83">
        <v>2.7</v>
      </c>
      <c r="D279" s="83">
        <v>7483</v>
      </c>
      <c r="E279" s="83">
        <v>4258</v>
      </c>
      <c r="F279" s="83">
        <v>49520</v>
      </c>
      <c r="G279" s="83">
        <v>13884</v>
      </c>
      <c r="H279" s="83">
        <v>4939</v>
      </c>
      <c r="I279" s="83">
        <v>570</v>
      </c>
      <c r="N279" s="80">
        <f t="shared" si="56"/>
        <v>-5.170447345076667</v>
      </c>
      <c r="O279" s="80">
        <f t="shared" si="57"/>
        <v>0</v>
      </c>
      <c r="P279" s="80">
        <f t="shared" si="58"/>
        <v>-3.2052739258922429</v>
      </c>
      <c r="Q279" s="80">
        <f t="shared" si="59"/>
        <v>0.69748052951584327</v>
      </c>
      <c r="R279" s="80">
        <f t="shared" si="60"/>
        <v>0.68895496410181067</v>
      </c>
      <c r="S279" s="80">
        <f t="shared" si="61"/>
        <v>-2.3333992485663515</v>
      </c>
      <c r="T279" s="82">
        <f t="shared" si="52"/>
        <v>-0.15085465697209949</v>
      </c>
      <c r="AJ279" s="88">
        <f>B279</f>
        <v>-0.2</v>
      </c>
      <c r="AK279" s="88">
        <f>C279</f>
        <v>2.7</v>
      </c>
      <c r="AL279" s="87">
        <f t="shared" si="62"/>
        <v>43428</v>
      </c>
      <c r="AM279" s="82">
        <f t="shared" si="63"/>
        <v>-0.2</v>
      </c>
      <c r="AN279" s="86">
        <f t="shared" si="64"/>
        <v>-0.15085465697209949</v>
      </c>
      <c r="AO279" s="82">
        <f t="shared" si="65"/>
        <v>2.7</v>
      </c>
      <c r="AP279" s="86">
        <f t="shared" si="55"/>
        <v>2.6310120789530629</v>
      </c>
      <c r="AQ279" s="85">
        <f t="shared" si="53"/>
        <v>6.8987921046937295E-2</v>
      </c>
      <c r="AR279" s="82">
        <f t="shared" si="54"/>
        <v>-4.9145343027900523E-2</v>
      </c>
    </row>
    <row r="280" spans="1:44" x14ac:dyDescent="0.3">
      <c r="A280" s="81">
        <v>43435</v>
      </c>
      <c r="B280" s="83">
        <v>-1</v>
      </c>
      <c r="C280" s="83">
        <v>0.9</v>
      </c>
      <c r="D280" s="83">
        <v>7338</v>
      </c>
      <c r="E280" s="83">
        <v>4104</v>
      </c>
      <c r="F280" s="83">
        <v>49505</v>
      </c>
      <c r="G280" s="83">
        <v>13750</v>
      </c>
      <c r="H280" s="83">
        <v>4759.3999999999996</v>
      </c>
      <c r="I280" s="83">
        <v>570</v>
      </c>
      <c r="N280" s="80">
        <f t="shared" si="56"/>
        <v>-1.9377255111586322</v>
      </c>
      <c r="O280" s="80">
        <f t="shared" si="57"/>
        <v>0</v>
      </c>
      <c r="P280" s="80">
        <f t="shared" si="58"/>
        <v>-3.6167214654767434</v>
      </c>
      <c r="Q280" s="80">
        <f t="shared" si="59"/>
        <v>-3.0290791599355771E-2</v>
      </c>
      <c r="R280" s="80">
        <f t="shared" si="60"/>
        <v>-0.96513972918467061</v>
      </c>
      <c r="S280" s="80">
        <f t="shared" si="61"/>
        <v>-3.6363636363636545</v>
      </c>
      <c r="T280" s="82">
        <f t="shared" ref="T280:T343" si="66">B276*$AD$9+N280*$AD$10+N275*$AD$25+O280*$AD$11+O275*$AD$26+P280*$AD$12+P275*$AD$27+Q280*$AD$13+R280*$AD$14+R275*$AD$15+R272*$AD$16+S280*$AD$19+S275*$AD$20+S272*$AD$21+$AD$22+0.05</f>
        <v>-0.41836015481152133</v>
      </c>
      <c r="AJ280" s="88" t="e">
        <v>#N/A</v>
      </c>
      <c r="AK280" s="88" t="e">
        <v>#N/A</v>
      </c>
      <c r="AL280" s="87">
        <f t="shared" si="62"/>
        <v>43435</v>
      </c>
      <c r="AM280" s="82">
        <f t="shared" si="63"/>
        <v>-1</v>
      </c>
      <c r="AN280" s="86">
        <f t="shared" si="64"/>
        <v>-0.41836015481152133</v>
      </c>
      <c r="AO280" s="82">
        <f t="shared" si="65"/>
        <v>0.9</v>
      </c>
      <c r="AP280" s="86">
        <f t="shared" si="55"/>
        <v>1.4586747232227708</v>
      </c>
      <c r="AQ280" s="85">
        <f t="shared" si="53"/>
        <v>-0.55867472322277079</v>
      </c>
      <c r="AR280" s="82">
        <f t="shared" si="54"/>
        <v>-0.58163984518847867</v>
      </c>
    </row>
    <row r="281" spans="1:44" x14ac:dyDescent="0.3">
      <c r="A281" s="81">
        <v>43442</v>
      </c>
      <c r="B281" s="83">
        <v>-1</v>
      </c>
      <c r="C281" s="83">
        <v>0.9</v>
      </c>
      <c r="D281" s="83">
        <v>7041</v>
      </c>
      <c r="E281" s="83">
        <v>4135</v>
      </c>
      <c r="F281" s="83">
        <v>49307</v>
      </c>
      <c r="G281" s="83">
        <v>13703</v>
      </c>
      <c r="H281" s="83">
        <v>4778.2</v>
      </c>
      <c r="I281" s="83">
        <v>570</v>
      </c>
      <c r="N281" s="80">
        <f t="shared" si="56"/>
        <v>-4.0474243663123417</v>
      </c>
      <c r="O281" s="80">
        <f t="shared" si="57"/>
        <v>0</v>
      </c>
      <c r="P281" s="80">
        <f t="shared" si="58"/>
        <v>0.75536062378166946</v>
      </c>
      <c r="Q281" s="80">
        <f t="shared" si="59"/>
        <v>-0.39995960004040398</v>
      </c>
      <c r="R281" s="80">
        <f t="shared" si="60"/>
        <v>-0.34181818181818358</v>
      </c>
      <c r="S281" s="80">
        <f t="shared" si="61"/>
        <v>0.39500777408917997</v>
      </c>
      <c r="T281" s="82">
        <f t="shared" si="66"/>
        <v>-0.2071706065718551</v>
      </c>
      <c r="AJ281" s="88" t="e">
        <v>#N/A</v>
      </c>
      <c r="AK281" s="88" t="e">
        <v>#N/A</v>
      </c>
      <c r="AL281" s="87">
        <f t="shared" si="62"/>
        <v>43442</v>
      </c>
      <c r="AM281" s="82">
        <f t="shared" si="63"/>
        <v>-1</v>
      </c>
      <c r="AN281" s="86">
        <f t="shared" si="64"/>
        <v>-0.2071706065718551</v>
      </c>
      <c r="AO281" s="82">
        <f t="shared" si="65"/>
        <v>0.9</v>
      </c>
      <c r="AP281" s="86">
        <f t="shared" si="55"/>
        <v>1.6738450268360054</v>
      </c>
      <c r="AQ281" s="85">
        <f t="shared" si="53"/>
        <v>-0.77384502683600542</v>
      </c>
      <c r="AR281" s="82">
        <f t="shared" si="54"/>
        <v>-0.79282939342814496</v>
      </c>
    </row>
    <row r="282" spans="1:44" x14ac:dyDescent="0.3">
      <c r="A282" s="81">
        <v>43449</v>
      </c>
      <c r="B282" s="83">
        <v>-1</v>
      </c>
      <c r="C282" s="83">
        <v>0.9</v>
      </c>
      <c r="D282" s="83">
        <v>7043</v>
      </c>
      <c r="E282" s="83">
        <v>4081</v>
      </c>
      <c r="F282" s="83">
        <v>49071</v>
      </c>
      <c r="G282" s="83">
        <v>13697</v>
      </c>
      <c r="H282" s="83">
        <v>4812</v>
      </c>
      <c r="I282" s="83">
        <v>570</v>
      </c>
      <c r="N282" s="80">
        <f t="shared" si="56"/>
        <v>2.8405056099984449E-2</v>
      </c>
      <c r="O282" s="80">
        <f t="shared" si="57"/>
        <v>0</v>
      </c>
      <c r="P282" s="80">
        <f t="shared" si="58"/>
        <v>-1.3059250302297443</v>
      </c>
      <c r="Q282" s="80">
        <f t="shared" si="59"/>
        <v>-0.47863386537409269</v>
      </c>
      <c r="R282" s="80">
        <f t="shared" si="60"/>
        <v>-4.3786032255709983E-2</v>
      </c>
      <c r="S282" s="80">
        <f t="shared" si="61"/>
        <v>0.70737934787159418</v>
      </c>
      <c r="T282" s="82">
        <f t="shared" si="66"/>
        <v>-9.5188640466760496E-2</v>
      </c>
      <c r="AJ282" s="88" t="e">
        <v>#N/A</v>
      </c>
      <c r="AK282" s="88" t="e">
        <v>#N/A</v>
      </c>
      <c r="AL282" s="87">
        <f t="shared" si="62"/>
        <v>43449</v>
      </c>
      <c r="AM282" s="82">
        <f t="shared" si="63"/>
        <v>-1</v>
      </c>
      <c r="AN282" s="86">
        <f t="shared" si="64"/>
        <v>-9.5188640466760496E-2</v>
      </c>
      <c r="AO282" s="82">
        <f t="shared" si="65"/>
        <v>0.9</v>
      </c>
      <c r="AP282" s="86">
        <f t="shared" si="55"/>
        <v>1.7879377641276051</v>
      </c>
      <c r="AQ282" s="85">
        <f t="shared" si="53"/>
        <v>-0.88793776412760506</v>
      </c>
      <c r="AR282" s="82">
        <f t="shared" si="54"/>
        <v>-0.90481135953323955</v>
      </c>
    </row>
    <row r="283" spans="1:44" x14ac:dyDescent="0.3">
      <c r="A283" s="81">
        <v>43456</v>
      </c>
      <c r="B283" s="83">
        <v>-1</v>
      </c>
      <c r="C283" s="83">
        <v>0.9</v>
      </c>
      <c r="D283" s="83">
        <v>6899</v>
      </c>
      <c r="E283" s="83">
        <v>4092</v>
      </c>
      <c r="F283" s="83">
        <v>48362</v>
      </c>
      <c r="G283" s="83">
        <v>13677</v>
      </c>
      <c r="H283" s="83">
        <v>4807.2</v>
      </c>
      <c r="I283" s="83">
        <v>570</v>
      </c>
      <c r="N283" s="80">
        <f t="shared" si="56"/>
        <v>-2.0445832741729362</v>
      </c>
      <c r="O283" s="80">
        <f t="shared" si="57"/>
        <v>0</v>
      </c>
      <c r="P283" s="80">
        <f t="shared" si="58"/>
        <v>0.26954177897573572</v>
      </c>
      <c r="Q283" s="80">
        <f t="shared" si="59"/>
        <v>-1.4448452242668708</v>
      </c>
      <c r="R283" s="80">
        <f t="shared" si="60"/>
        <v>-0.14601737606774634</v>
      </c>
      <c r="S283" s="80">
        <f t="shared" si="61"/>
        <v>-9.9750623441394737E-2</v>
      </c>
      <c r="T283" s="82">
        <f t="shared" si="66"/>
        <v>-0.15634569217769229</v>
      </c>
      <c r="AJ283" s="88">
        <f>B283</f>
        <v>-1</v>
      </c>
      <c r="AK283" s="88">
        <f>C283</f>
        <v>0.9</v>
      </c>
      <c r="AL283" s="87">
        <f t="shared" si="62"/>
        <v>43456</v>
      </c>
      <c r="AM283" s="82">
        <f t="shared" si="63"/>
        <v>-1</v>
      </c>
      <c r="AN283" s="86">
        <f t="shared" si="64"/>
        <v>-0.15634569217769229</v>
      </c>
      <c r="AO283" s="82">
        <f t="shared" si="65"/>
        <v>0.9</v>
      </c>
      <c r="AP283" s="86">
        <f t="shared" si="55"/>
        <v>1.7256279505292582</v>
      </c>
      <c r="AQ283" s="85">
        <f t="shared" si="53"/>
        <v>-0.82562795052925819</v>
      </c>
      <c r="AR283" s="82">
        <f t="shared" si="54"/>
        <v>-0.84365430782230777</v>
      </c>
    </row>
    <row r="284" spans="1:44" x14ac:dyDescent="0.3">
      <c r="A284" s="81">
        <v>43463</v>
      </c>
      <c r="B284" s="83">
        <v>-1</v>
      </c>
      <c r="C284" s="83">
        <v>0.9</v>
      </c>
      <c r="D284" s="83">
        <v>6854</v>
      </c>
      <c r="E284" s="83">
        <v>4070</v>
      </c>
      <c r="F284" s="83">
        <v>48280</v>
      </c>
      <c r="G284" s="83">
        <v>13698</v>
      </c>
      <c r="H284" s="83">
        <v>4680</v>
      </c>
      <c r="I284" s="83">
        <v>570</v>
      </c>
      <c r="N284" s="80">
        <f t="shared" si="56"/>
        <v>-0.65226844470213052</v>
      </c>
      <c r="O284" s="80">
        <f t="shared" si="57"/>
        <v>0</v>
      </c>
      <c r="P284" s="80">
        <f t="shared" si="58"/>
        <v>-0.53763440860214473</v>
      </c>
      <c r="Q284" s="80">
        <f t="shared" si="59"/>
        <v>-0.16955460899052355</v>
      </c>
      <c r="R284" s="80">
        <f t="shared" si="60"/>
        <v>0.15354244351830459</v>
      </c>
      <c r="S284" s="80">
        <f t="shared" si="61"/>
        <v>-2.6460309535696496</v>
      </c>
      <c r="T284" s="82">
        <f t="shared" si="66"/>
        <v>-0.51381238549789021</v>
      </c>
      <c r="AJ284" s="88" t="e">
        <v>#N/A</v>
      </c>
      <c r="AK284" s="88" t="e">
        <v>#N/A</v>
      </c>
      <c r="AL284" s="87">
        <f t="shared" si="62"/>
        <v>43463</v>
      </c>
      <c r="AM284" s="82">
        <f t="shared" si="63"/>
        <v>-1</v>
      </c>
      <c r="AN284" s="86">
        <f t="shared" si="64"/>
        <v>-0.51381238549789021</v>
      </c>
      <c r="AO284" s="82">
        <f t="shared" si="65"/>
        <v>0.9</v>
      </c>
      <c r="AP284" s="86">
        <f t="shared" si="55"/>
        <v>-0.41511577080096629</v>
      </c>
      <c r="AQ284" s="85">
        <f t="shared" si="53"/>
        <v>1.3151157708009662</v>
      </c>
      <c r="AR284" s="82">
        <f t="shared" si="54"/>
        <v>-0.48618761450210979</v>
      </c>
    </row>
    <row r="285" spans="1:44" x14ac:dyDescent="0.3">
      <c r="A285" s="81">
        <v>43470</v>
      </c>
      <c r="B285" s="83">
        <v>-0.6</v>
      </c>
      <c r="C285" s="83">
        <v>0.1</v>
      </c>
      <c r="D285" s="83">
        <v>6587</v>
      </c>
      <c r="E285" s="83">
        <v>4039</v>
      </c>
      <c r="F285" s="83">
        <v>47445</v>
      </c>
      <c r="G285" s="83">
        <v>13435</v>
      </c>
      <c r="H285" s="83">
        <v>4606.333333333333</v>
      </c>
      <c r="I285" s="83">
        <v>570</v>
      </c>
      <c r="N285" s="80">
        <f t="shared" si="56"/>
        <v>-3.8955354537496305</v>
      </c>
      <c r="O285" s="80">
        <f t="shared" si="57"/>
        <v>0</v>
      </c>
      <c r="P285" s="80">
        <f t="shared" si="58"/>
        <v>-0.7616707616707572</v>
      </c>
      <c r="Q285" s="80">
        <f t="shared" si="59"/>
        <v>-1.7294946147473098</v>
      </c>
      <c r="R285" s="80">
        <f t="shared" si="60"/>
        <v>-1.9199883194626892</v>
      </c>
      <c r="S285" s="80">
        <f t="shared" si="61"/>
        <v>-1.5740740740740762</v>
      </c>
      <c r="T285" s="82">
        <f t="shared" si="66"/>
        <v>-0.71150079829755153</v>
      </c>
      <c r="AJ285" s="88" t="e">
        <v>#N/A</v>
      </c>
      <c r="AK285" s="88" t="e">
        <v>#N/A</v>
      </c>
      <c r="AL285" s="87">
        <f t="shared" si="62"/>
        <v>43470</v>
      </c>
      <c r="AM285" s="82">
        <f t="shared" si="63"/>
        <v>-0.6</v>
      </c>
      <c r="AN285" s="86">
        <f t="shared" si="64"/>
        <v>-0.71150079829755153</v>
      </c>
      <c r="AO285" s="82">
        <f t="shared" si="65"/>
        <v>0.1</v>
      </c>
      <c r="AP285" s="86">
        <f t="shared" si="55"/>
        <v>-0.1175516505306291</v>
      </c>
      <c r="AQ285" s="85">
        <f t="shared" si="53"/>
        <v>0.21755165053062911</v>
      </c>
      <c r="AR285" s="82">
        <f t="shared" si="54"/>
        <v>0.11150079829755155</v>
      </c>
    </row>
    <row r="286" spans="1:44" x14ac:dyDescent="0.3">
      <c r="A286" s="81">
        <v>43477</v>
      </c>
      <c r="B286" s="83">
        <v>-0.6</v>
      </c>
      <c r="C286" s="83">
        <v>0.1</v>
      </c>
      <c r="D286" s="83">
        <v>6605</v>
      </c>
      <c r="E286" s="83">
        <v>4019</v>
      </c>
      <c r="F286" s="83">
        <v>47389</v>
      </c>
      <c r="G286" s="83">
        <v>13447</v>
      </c>
      <c r="H286" s="83">
        <v>4640.8</v>
      </c>
      <c r="I286" s="83">
        <v>570</v>
      </c>
      <c r="N286" s="80">
        <f t="shared" si="56"/>
        <v>0.27326552299984996</v>
      </c>
      <c r="O286" s="80">
        <f t="shared" si="57"/>
        <v>0</v>
      </c>
      <c r="P286" s="80">
        <f t="shared" si="58"/>
        <v>-0.49517207229511939</v>
      </c>
      <c r="Q286" s="80">
        <f t="shared" si="59"/>
        <v>-0.11803140478448881</v>
      </c>
      <c r="R286" s="80">
        <f t="shared" si="60"/>
        <v>8.9318943059168987E-2</v>
      </c>
      <c r="S286" s="80">
        <f t="shared" si="61"/>
        <v>0.74824516969391652</v>
      </c>
      <c r="T286" s="82">
        <f t="shared" si="66"/>
        <v>-0.36157676711631009</v>
      </c>
      <c r="AJ286" s="88" t="e">
        <v>#N/A</v>
      </c>
      <c r="AK286" s="88" t="e">
        <v>#N/A</v>
      </c>
      <c r="AL286" s="87">
        <f t="shared" si="62"/>
        <v>43477</v>
      </c>
      <c r="AM286" s="82">
        <f t="shared" si="63"/>
        <v>-0.6</v>
      </c>
      <c r="AN286" s="86">
        <f t="shared" si="64"/>
        <v>-0.36157676711631009</v>
      </c>
      <c r="AO286" s="82">
        <f t="shared" si="65"/>
        <v>0.1</v>
      </c>
      <c r="AP286" s="86">
        <f t="shared" si="55"/>
        <v>0.23446564504450862</v>
      </c>
      <c r="AQ286" s="85">
        <f t="shared" si="53"/>
        <v>-0.13446564504450861</v>
      </c>
      <c r="AR286" s="82">
        <f t="shared" si="54"/>
        <v>-0.23842323288368988</v>
      </c>
    </row>
    <row r="287" spans="1:44" x14ac:dyDescent="0.3">
      <c r="A287" s="81">
        <v>43484</v>
      </c>
      <c r="B287" s="83">
        <v>-0.6</v>
      </c>
      <c r="C287" s="83">
        <v>0.1</v>
      </c>
      <c r="D287" s="83">
        <v>6637</v>
      </c>
      <c r="E287" s="83">
        <v>4009</v>
      </c>
      <c r="F287" s="83">
        <v>47378</v>
      </c>
      <c r="G287" s="83">
        <v>13438</v>
      </c>
      <c r="H287" s="83">
        <v>4654.8</v>
      </c>
      <c r="I287" s="83">
        <v>570</v>
      </c>
      <c r="N287" s="80">
        <f t="shared" si="56"/>
        <v>0.48448145344434579</v>
      </c>
      <c r="O287" s="80">
        <f t="shared" si="57"/>
        <v>0</v>
      </c>
      <c r="P287" s="80">
        <f t="shared" si="58"/>
        <v>-0.24881811395869136</v>
      </c>
      <c r="Q287" s="80">
        <f t="shared" si="59"/>
        <v>-2.3212137837887781E-2</v>
      </c>
      <c r="R287" s="80">
        <f t="shared" si="60"/>
        <v>-6.692942663791257E-2</v>
      </c>
      <c r="S287" s="80">
        <f t="shared" si="61"/>
        <v>0.30167212549561384</v>
      </c>
      <c r="T287" s="82">
        <f t="shared" si="66"/>
        <v>-0.38545860199189169</v>
      </c>
      <c r="AJ287" s="88">
        <f>B287</f>
        <v>-0.6</v>
      </c>
      <c r="AK287" s="88">
        <f>C287</f>
        <v>0.1</v>
      </c>
      <c r="AL287" s="87">
        <f t="shared" si="62"/>
        <v>43484</v>
      </c>
      <c r="AM287" s="82">
        <f t="shared" si="63"/>
        <v>-0.6</v>
      </c>
      <c r="AN287" s="86">
        <f t="shared" si="64"/>
        <v>-0.38545860199189169</v>
      </c>
      <c r="AO287" s="82">
        <f t="shared" si="65"/>
        <v>0.1</v>
      </c>
      <c r="AP287" s="86">
        <f t="shared" si="55"/>
        <v>0.21044094774693178</v>
      </c>
      <c r="AQ287" s="85">
        <f t="shared" si="53"/>
        <v>-0.11044094774693178</v>
      </c>
      <c r="AR287" s="82">
        <f t="shared" si="54"/>
        <v>-0.21454139800810829</v>
      </c>
    </row>
    <row r="288" spans="1:44" x14ac:dyDescent="0.3">
      <c r="A288" s="81">
        <v>43491</v>
      </c>
      <c r="B288" s="83">
        <v>-0.6</v>
      </c>
      <c r="C288" s="83">
        <v>0.1</v>
      </c>
      <c r="D288" s="83">
        <v>6638</v>
      </c>
      <c r="E288" s="83">
        <v>4013</v>
      </c>
      <c r="F288" s="83">
        <v>47254</v>
      </c>
      <c r="G288" s="83">
        <v>13580</v>
      </c>
      <c r="H288" s="83">
        <v>4667.2</v>
      </c>
      <c r="I288" s="83">
        <v>570</v>
      </c>
      <c r="N288" s="80">
        <f t="shared" si="56"/>
        <v>1.5067048365224878E-2</v>
      </c>
      <c r="O288" s="80">
        <f t="shared" si="57"/>
        <v>0</v>
      </c>
      <c r="P288" s="80">
        <f t="shared" si="58"/>
        <v>9.9775505113484542E-2</v>
      </c>
      <c r="Q288" s="80">
        <f t="shared" si="59"/>
        <v>-0.26172485119676026</v>
      </c>
      <c r="R288" s="80">
        <f t="shared" si="60"/>
        <v>1.0567048667956556</v>
      </c>
      <c r="S288" s="80">
        <f t="shared" si="61"/>
        <v>0.26639168170490279</v>
      </c>
      <c r="T288" s="82">
        <f t="shared" si="66"/>
        <v>-0.35168455500971152</v>
      </c>
      <c r="AJ288" s="88" t="e">
        <v>#N/A</v>
      </c>
      <c r="AK288" s="88" t="e">
        <v>#N/A</v>
      </c>
      <c r="AL288" s="87">
        <f t="shared" si="62"/>
        <v>43491</v>
      </c>
      <c r="AM288" s="82">
        <f t="shared" si="63"/>
        <v>-0.6</v>
      </c>
      <c r="AN288" s="86">
        <f t="shared" si="64"/>
        <v>-0.35168455500971152</v>
      </c>
      <c r="AO288" s="82">
        <f t="shared" si="65"/>
        <v>0.1</v>
      </c>
      <c r="AP288" s="86">
        <f t="shared" si="55"/>
        <v>0.24441703289652139</v>
      </c>
      <c r="AQ288" s="85">
        <f t="shared" si="53"/>
        <v>-0.14441703289652139</v>
      </c>
      <c r="AR288" s="82">
        <f t="shared" si="54"/>
        <v>-0.24831544499028846</v>
      </c>
    </row>
    <row r="289" spans="1:44" x14ac:dyDescent="0.3">
      <c r="A289" s="81">
        <v>43498</v>
      </c>
      <c r="B289" s="83">
        <v>-0.1</v>
      </c>
      <c r="C289" s="83">
        <v>0.1</v>
      </c>
      <c r="D289" s="83">
        <v>6758</v>
      </c>
      <c r="E289" s="83">
        <v>4019</v>
      </c>
      <c r="F289" s="83">
        <v>47600</v>
      </c>
      <c r="G289" s="83">
        <v>13507</v>
      </c>
      <c r="H289" s="83">
        <v>4655</v>
      </c>
      <c r="I289" s="83">
        <v>570</v>
      </c>
      <c r="N289" s="80">
        <f t="shared" si="56"/>
        <v>1.8077734257306446</v>
      </c>
      <c r="O289" s="80">
        <f t="shared" si="57"/>
        <v>0</v>
      </c>
      <c r="P289" s="80">
        <f t="shared" si="58"/>
        <v>0.14951407924246496</v>
      </c>
      <c r="Q289" s="80">
        <f t="shared" si="59"/>
        <v>0.73221314597707021</v>
      </c>
      <c r="R289" s="80">
        <f t="shared" si="60"/>
        <v>-0.5375552282768723</v>
      </c>
      <c r="S289" s="80">
        <f t="shared" si="61"/>
        <v>-0.26139869729173881</v>
      </c>
      <c r="T289" s="82">
        <f t="shared" si="66"/>
        <v>-0.18888610279371826</v>
      </c>
      <c r="AJ289" s="88" t="e">
        <v>#N/A</v>
      </c>
      <c r="AK289" s="88" t="e">
        <v>#N/A</v>
      </c>
      <c r="AL289" s="87">
        <f t="shared" si="62"/>
        <v>43498</v>
      </c>
      <c r="AM289" s="82">
        <f t="shared" si="63"/>
        <v>-0.1</v>
      </c>
      <c r="AN289" s="86">
        <f t="shared" si="64"/>
        <v>-0.18888610279371826</v>
      </c>
      <c r="AO289" s="82">
        <f t="shared" si="65"/>
        <v>0.1</v>
      </c>
      <c r="AP289" s="86">
        <f t="shared" si="55"/>
        <v>1.0935947050526806E-2</v>
      </c>
      <c r="AQ289" s="85">
        <f t="shared" ref="AQ289:AQ352" si="67">AO289-AP289</f>
        <v>8.9064052949473199E-2</v>
      </c>
      <c r="AR289" s="82">
        <f t="shared" si="54"/>
        <v>8.8886102793718252E-2</v>
      </c>
    </row>
    <row r="290" spans="1:44" x14ac:dyDescent="0.3">
      <c r="A290" s="81">
        <v>43505</v>
      </c>
      <c r="B290" s="83">
        <v>-0.1</v>
      </c>
      <c r="C290" s="83">
        <v>0.1</v>
      </c>
      <c r="D290" s="83">
        <v>6771</v>
      </c>
      <c r="E290" s="83">
        <v>4022</v>
      </c>
      <c r="F290" s="83">
        <v>47714</v>
      </c>
      <c r="G290" s="83">
        <v>13453</v>
      </c>
      <c r="H290" s="83">
        <v>4663</v>
      </c>
      <c r="I290" s="83">
        <v>570</v>
      </c>
      <c r="N290" s="80">
        <f t="shared" si="56"/>
        <v>0.19236460491269725</v>
      </c>
      <c r="O290" s="80">
        <f t="shared" si="57"/>
        <v>0</v>
      </c>
      <c r="P290" s="80">
        <f t="shared" si="58"/>
        <v>7.4645434187601722E-2</v>
      </c>
      <c r="Q290" s="80">
        <f t="shared" si="59"/>
        <v>0.2394957983193251</v>
      </c>
      <c r="R290" s="80">
        <f t="shared" si="60"/>
        <v>-0.3997927000814343</v>
      </c>
      <c r="S290" s="80">
        <f t="shared" si="61"/>
        <v>0.17185821697098902</v>
      </c>
      <c r="T290" s="82">
        <f t="shared" si="66"/>
        <v>-0.26751378318629992</v>
      </c>
      <c r="AJ290" s="88" t="e">
        <v>#N/A</v>
      </c>
      <c r="AK290" s="88" t="e">
        <v>#N/A</v>
      </c>
      <c r="AL290" s="87">
        <f t="shared" si="62"/>
        <v>43505</v>
      </c>
      <c r="AM290" s="82">
        <f t="shared" si="63"/>
        <v>-0.1</v>
      </c>
      <c r="AN290" s="86">
        <f t="shared" si="64"/>
        <v>-0.26751378318629992</v>
      </c>
      <c r="AO290" s="82">
        <f t="shared" si="65"/>
        <v>0.1</v>
      </c>
      <c r="AP290" s="86">
        <f t="shared" si="55"/>
        <v>-6.7849146115605663E-2</v>
      </c>
      <c r="AQ290" s="85">
        <f t="shared" si="67"/>
        <v>0.16784914611560567</v>
      </c>
      <c r="AR290" s="82">
        <f t="shared" si="54"/>
        <v>0.16751378318629992</v>
      </c>
    </row>
    <row r="291" spans="1:44" x14ac:dyDescent="0.3">
      <c r="A291" s="81">
        <v>43512</v>
      </c>
      <c r="B291" s="83">
        <v>-0.1</v>
      </c>
      <c r="C291" s="83">
        <v>0.1</v>
      </c>
      <c r="D291" s="83">
        <v>6779</v>
      </c>
      <c r="E291" s="83">
        <v>4042</v>
      </c>
      <c r="F291" s="83">
        <v>47881</v>
      </c>
      <c r="G291" s="83">
        <v>13470</v>
      </c>
      <c r="H291" s="83">
        <v>4661.8</v>
      </c>
      <c r="I291" s="83">
        <v>570</v>
      </c>
      <c r="N291" s="80">
        <f t="shared" si="56"/>
        <v>0.11815093782306008</v>
      </c>
      <c r="O291" s="80">
        <f t="shared" si="57"/>
        <v>0</v>
      </c>
      <c r="P291" s="80">
        <f t="shared" si="58"/>
        <v>0.49726504226752866</v>
      </c>
      <c r="Q291" s="80">
        <f t="shared" si="59"/>
        <v>0.35000209582092623</v>
      </c>
      <c r="R291" s="80">
        <f t="shared" si="60"/>
        <v>0.12636586634951641</v>
      </c>
      <c r="S291" s="80">
        <f t="shared" si="61"/>
        <v>-2.5734505683033149E-2</v>
      </c>
      <c r="T291" s="82">
        <f t="shared" si="66"/>
        <v>-0.18599888001817461</v>
      </c>
      <c r="AJ291" s="88">
        <f>B291</f>
        <v>-0.1</v>
      </c>
      <c r="AK291" s="88">
        <f>C291</f>
        <v>0.1</v>
      </c>
      <c r="AL291" s="87">
        <f t="shared" si="62"/>
        <v>43512</v>
      </c>
      <c r="AM291" s="82">
        <f t="shared" si="63"/>
        <v>-0.1</v>
      </c>
      <c r="AN291" s="86">
        <f t="shared" si="64"/>
        <v>-0.18599888001817461</v>
      </c>
      <c r="AO291" s="82">
        <f t="shared" si="65"/>
        <v>0.1</v>
      </c>
      <c r="AP291" s="86">
        <f t="shared" si="55"/>
        <v>1.3828950051845368E-2</v>
      </c>
      <c r="AQ291" s="85">
        <f t="shared" si="67"/>
        <v>8.6171049948154638E-2</v>
      </c>
      <c r="AR291" s="82">
        <f t="shared" si="54"/>
        <v>8.59988800181746E-2</v>
      </c>
    </row>
    <row r="292" spans="1:44" x14ac:dyDescent="0.3">
      <c r="A292" s="81">
        <v>43519</v>
      </c>
      <c r="B292" s="83">
        <v>-0.1</v>
      </c>
      <c r="C292" s="83">
        <v>0.1</v>
      </c>
      <c r="D292" s="83">
        <v>6839</v>
      </c>
      <c r="E292" s="83">
        <v>4031</v>
      </c>
      <c r="F292" s="83">
        <v>49019</v>
      </c>
      <c r="G292" s="83">
        <v>13550</v>
      </c>
      <c r="H292" s="83">
        <v>4646</v>
      </c>
      <c r="I292" s="83">
        <v>575</v>
      </c>
      <c r="N292" s="80">
        <f t="shared" si="56"/>
        <v>0.88508629591386523</v>
      </c>
      <c r="O292" s="80">
        <f t="shared" si="57"/>
        <v>0.87719298245613686</v>
      </c>
      <c r="P292" s="80">
        <f t="shared" si="58"/>
        <v>-0.27214250371103788</v>
      </c>
      <c r="Q292" s="80">
        <f t="shared" si="59"/>
        <v>2.3767256322967398</v>
      </c>
      <c r="R292" s="80">
        <f t="shared" si="60"/>
        <v>0.59391239792130079</v>
      </c>
      <c r="S292" s="80">
        <f t="shared" si="61"/>
        <v>-0.3389248788021888</v>
      </c>
      <c r="T292" s="82">
        <f t="shared" si="66"/>
        <v>-0.14139614878130236</v>
      </c>
      <c r="AJ292" s="88" t="e">
        <v>#N/A</v>
      </c>
      <c r="AK292" s="88" t="e">
        <v>#N/A</v>
      </c>
      <c r="AL292" s="87">
        <f t="shared" si="62"/>
        <v>43519</v>
      </c>
      <c r="AM292" s="82">
        <f t="shared" si="63"/>
        <v>-0.1</v>
      </c>
      <c r="AN292" s="86">
        <f t="shared" si="64"/>
        <v>-0.14139614878130236</v>
      </c>
      <c r="AO292" s="82">
        <f t="shared" si="65"/>
        <v>0.1</v>
      </c>
      <c r="AP292" s="86">
        <f t="shared" si="55"/>
        <v>5.8520976045954853E-2</v>
      </c>
      <c r="AQ292" s="85">
        <f t="shared" si="67"/>
        <v>4.1479023954045152E-2</v>
      </c>
      <c r="AR292" s="82">
        <f t="shared" si="54"/>
        <v>4.139614878130235E-2</v>
      </c>
    </row>
    <row r="293" spans="1:44" x14ac:dyDescent="0.3">
      <c r="A293" s="81">
        <v>43526</v>
      </c>
      <c r="B293" s="83">
        <v>0.1</v>
      </c>
      <c r="C293" s="83">
        <v>0.4</v>
      </c>
      <c r="D293" s="83">
        <v>7031</v>
      </c>
      <c r="E293" s="83">
        <v>4038</v>
      </c>
      <c r="F293" s="83">
        <v>49658</v>
      </c>
      <c r="G293" s="83">
        <v>13695</v>
      </c>
      <c r="H293" s="83">
        <v>4638.2</v>
      </c>
      <c r="I293" s="83">
        <v>575</v>
      </c>
      <c r="N293" s="80">
        <f t="shared" si="56"/>
        <v>2.8074279865477365</v>
      </c>
      <c r="O293" s="80">
        <f t="shared" si="57"/>
        <v>0</v>
      </c>
      <c r="P293" s="80">
        <f t="shared" si="58"/>
        <v>0.17365418010419376</v>
      </c>
      <c r="Q293" s="80">
        <f t="shared" si="59"/>
        <v>1.3035761643444488</v>
      </c>
      <c r="R293" s="80">
        <f t="shared" si="60"/>
        <v>1.0701107011070121</v>
      </c>
      <c r="S293" s="80">
        <f t="shared" si="61"/>
        <v>-0.16788635385277928</v>
      </c>
      <c r="T293" s="82">
        <f t="shared" si="66"/>
        <v>0.19654151199124986</v>
      </c>
      <c r="AJ293" s="88" t="e">
        <v>#N/A</v>
      </c>
      <c r="AK293" s="88" t="e">
        <v>#N/A</v>
      </c>
      <c r="AL293" s="87">
        <f t="shared" si="62"/>
        <v>43526</v>
      </c>
      <c r="AM293" s="82">
        <f t="shared" si="63"/>
        <v>0.1</v>
      </c>
      <c r="AN293" s="86">
        <f t="shared" si="64"/>
        <v>0.19654151199124986</v>
      </c>
      <c r="AO293" s="82">
        <f t="shared" si="65"/>
        <v>0.4</v>
      </c>
      <c r="AP293" s="86">
        <f t="shared" si="55"/>
        <v>0.49773352054431541</v>
      </c>
      <c r="AQ293" s="85">
        <f t="shared" si="67"/>
        <v>-9.7733520544315389E-2</v>
      </c>
      <c r="AR293" s="82">
        <f t="shared" si="54"/>
        <v>-9.6541511991249856E-2</v>
      </c>
    </row>
    <row r="294" spans="1:44" x14ac:dyDescent="0.3">
      <c r="A294" s="81">
        <v>43533</v>
      </c>
      <c r="B294" s="83">
        <v>0.1</v>
      </c>
      <c r="C294" s="83">
        <v>0.4</v>
      </c>
      <c r="D294" s="83">
        <v>7028</v>
      </c>
      <c r="E294" s="83">
        <v>4063</v>
      </c>
      <c r="F294" s="83">
        <v>49578</v>
      </c>
      <c r="G294" s="83">
        <v>13732</v>
      </c>
      <c r="H294" s="83">
        <v>4701</v>
      </c>
      <c r="I294" s="83">
        <v>580</v>
      </c>
      <c r="N294" s="80">
        <f t="shared" si="56"/>
        <v>-4.2668183757641032E-2</v>
      </c>
      <c r="O294" s="80">
        <f t="shared" si="57"/>
        <v>0.86956521739129755</v>
      </c>
      <c r="P294" s="80">
        <f t="shared" si="58"/>
        <v>0.61911837543337356</v>
      </c>
      <c r="Q294" s="80">
        <f t="shared" si="59"/>
        <v>-0.16110193725079114</v>
      </c>
      <c r="R294" s="80">
        <f t="shared" si="60"/>
        <v>0.27017159547280301</v>
      </c>
      <c r="S294" s="80">
        <f t="shared" si="61"/>
        <v>1.3539735242119804</v>
      </c>
      <c r="T294" s="82">
        <f t="shared" si="66"/>
        <v>7.9595858305794451E-2</v>
      </c>
      <c r="AJ294" s="88" t="e">
        <v>#N/A</v>
      </c>
      <c r="AK294" s="88" t="e">
        <v>#N/A</v>
      </c>
      <c r="AL294" s="87">
        <f t="shared" si="62"/>
        <v>43533</v>
      </c>
      <c r="AM294" s="82">
        <f t="shared" si="63"/>
        <v>0.1</v>
      </c>
      <c r="AN294" s="86">
        <f t="shared" si="64"/>
        <v>7.9595858305794451E-2</v>
      </c>
      <c r="AO294" s="82">
        <f t="shared" si="65"/>
        <v>0.4</v>
      </c>
      <c r="AP294" s="86">
        <f t="shared" si="55"/>
        <v>0.38043632681772976</v>
      </c>
      <c r="AQ294" s="85">
        <f t="shared" si="67"/>
        <v>1.9563673182270258E-2</v>
      </c>
      <c r="AR294" s="82">
        <f t="shared" si="54"/>
        <v>2.0404141694205555E-2</v>
      </c>
    </row>
    <row r="295" spans="1:44" x14ac:dyDescent="0.3">
      <c r="A295" s="81">
        <v>43540</v>
      </c>
      <c r="B295" s="83">
        <v>0.1</v>
      </c>
      <c r="C295" s="83">
        <v>0.4</v>
      </c>
      <c r="D295" s="83">
        <v>7039</v>
      </c>
      <c r="E295" s="83">
        <v>4069</v>
      </c>
      <c r="F295" s="83">
        <v>49470</v>
      </c>
      <c r="G295" s="83">
        <v>13852</v>
      </c>
      <c r="H295" s="83">
        <v>4709.3999999999996</v>
      </c>
      <c r="I295" s="83">
        <v>580</v>
      </c>
      <c r="N295" s="80">
        <f t="shared" si="56"/>
        <v>0.15651678998291629</v>
      </c>
      <c r="O295" s="80">
        <f t="shared" si="57"/>
        <v>0</v>
      </c>
      <c r="P295" s="80">
        <f t="shared" si="58"/>
        <v>0.14767413241447969</v>
      </c>
      <c r="Q295" s="80">
        <f t="shared" si="59"/>
        <v>-0.2178385574246704</v>
      </c>
      <c r="R295" s="80">
        <f t="shared" si="60"/>
        <v>0.87387124963589713</v>
      </c>
      <c r="S295" s="80">
        <f t="shared" si="61"/>
        <v>0.1786853860880484</v>
      </c>
      <c r="T295" s="82">
        <f t="shared" si="66"/>
        <v>3.0413584335081612E-2</v>
      </c>
      <c r="AJ295" s="88">
        <f>B295</f>
        <v>0.1</v>
      </c>
      <c r="AK295" s="88">
        <f>C295</f>
        <v>0.4</v>
      </c>
      <c r="AL295" s="87">
        <f t="shared" si="62"/>
        <v>43540</v>
      </c>
      <c r="AM295" s="82">
        <f t="shared" si="63"/>
        <v>0.1</v>
      </c>
      <c r="AN295" s="86">
        <f t="shared" si="64"/>
        <v>3.0413584335081612E-2</v>
      </c>
      <c r="AO295" s="82">
        <f t="shared" si="65"/>
        <v>0.4</v>
      </c>
      <c r="AP295" s="86">
        <f t="shared" si="55"/>
        <v>0.33110621034009569</v>
      </c>
      <c r="AQ295" s="85">
        <f t="shared" si="67"/>
        <v>6.8893789659904336E-2</v>
      </c>
      <c r="AR295" s="82">
        <f t="shared" si="54"/>
        <v>6.9586415664918397E-2</v>
      </c>
    </row>
    <row r="296" spans="1:44" x14ac:dyDescent="0.3">
      <c r="A296" s="81">
        <v>43547</v>
      </c>
      <c r="B296" s="83">
        <v>0.1</v>
      </c>
      <c r="C296" s="83">
        <v>0.4</v>
      </c>
      <c r="D296" s="83">
        <v>7030</v>
      </c>
      <c r="E296" s="83">
        <v>4085</v>
      </c>
      <c r="F296" s="83">
        <v>49730</v>
      </c>
      <c r="G296" s="83">
        <v>14045</v>
      </c>
      <c r="H296" s="83">
        <v>4656</v>
      </c>
      <c r="I296" s="83">
        <v>580</v>
      </c>
      <c r="N296" s="80">
        <f t="shared" si="56"/>
        <v>-0.1278590708907501</v>
      </c>
      <c r="O296" s="80">
        <f t="shared" si="57"/>
        <v>0</v>
      </c>
      <c r="P296" s="80">
        <f t="shared" si="58"/>
        <v>0.39321700663552406</v>
      </c>
      <c r="Q296" s="80">
        <f t="shared" si="59"/>
        <v>0.52557105316353159</v>
      </c>
      <c r="R296" s="80">
        <f t="shared" si="60"/>
        <v>1.3933006064106337</v>
      </c>
      <c r="S296" s="80">
        <f t="shared" si="61"/>
        <v>-1.1339024079500462</v>
      </c>
      <c r="T296" s="82">
        <f t="shared" si="66"/>
        <v>3.8262049022013134E-3</v>
      </c>
      <c r="AJ296" s="88" t="e">
        <v>#N/A</v>
      </c>
      <c r="AK296" s="88" t="e">
        <v>#N/A</v>
      </c>
      <c r="AL296" s="87">
        <f t="shared" si="62"/>
        <v>43547</v>
      </c>
      <c r="AM296" s="82">
        <f t="shared" si="63"/>
        <v>0.1</v>
      </c>
      <c r="AN296" s="86">
        <f t="shared" si="64"/>
        <v>3.8262049022013134E-3</v>
      </c>
      <c r="AO296" s="82">
        <f t="shared" si="65"/>
        <v>0.4</v>
      </c>
      <c r="AP296" s="86">
        <f t="shared" si="55"/>
        <v>0.30443890892495062</v>
      </c>
      <c r="AQ296" s="85">
        <f t="shared" si="67"/>
        <v>9.5561091075049398E-2</v>
      </c>
      <c r="AR296" s="82">
        <f t="shared" si="54"/>
        <v>9.6173795097798692E-2</v>
      </c>
    </row>
    <row r="297" spans="1:44" x14ac:dyDescent="0.3">
      <c r="A297" s="81">
        <v>43554</v>
      </c>
      <c r="B297" s="83">
        <v>0.1</v>
      </c>
      <c r="C297" s="83">
        <v>0.4</v>
      </c>
      <c r="D297" s="83">
        <v>7067</v>
      </c>
      <c r="E297" s="83">
        <v>4061</v>
      </c>
      <c r="F297" s="83">
        <v>49101</v>
      </c>
      <c r="G297" s="83">
        <v>14025</v>
      </c>
      <c r="H297" s="83">
        <v>4653</v>
      </c>
      <c r="I297" s="83">
        <v>580</v>
      </c>
      <c r="N297" s="80">
        <f t="shared" si="56"/>
        <v>0.52631578947368496</v>
      </c>
      <c r="O297" s="80">
        <f t="shared" si="57"/>
        <v>0</v>
      </c>
      <c r="P297" s="80">
        <f t="shared" si="58"/>
        <v>-0.58751529987760875</v>
      </c>
      <c r="Q297" s="80">
        <f t="shared" si="59"/>
        <v>-1.2648300824452008</v>
      </c>
      <c r="R297" s="80">
        <f t="shared" si="60"/>
        <v>-0.14239943040227843</v>
      </c>
      <c r="S297" s="80">
        <f t="shared" si="61"/>
        <v>-6.4432989690715203E-2</v>
      </c>
      <c r="T297" s="82">
        <f t="shared" si="66"/>
        <v>9.265932650521104E-2</v>
      </c>
      <c r="AJ297" s="88" t="e">
        <v>#N/A</v>
      </c>
      <c r="AK297" s="88" t="e">
        <v>#N/A</v>
      </c>
      <c r="AL297" s="87">
        <f t="shared" si="62"/>
        <v>43554</v>
      </c>
      <c r="AM297" s="82">
        <f t="shared" si="63"/>
        <v>0.1</v>
      </c>
      <c r="AN297" s="86">
        <f t="shared" si="64"/>
        <v>9.265932650521104E-2</v>
      </c>
      <c r="AO297" s="82">
        <f t="shared" si="65"/>
        <v>0.4</v>
      </c>
      <c r="AP297" s="86">
        <f t="shared" si="55"/>
        <v>0.69441880141407353</v>
      </c>
      <c r="AQ297" s="85">
        <f t="shared" si="67"/>
        <v>-0.29441880141407351</v>
      </c>
      <c r="AR297" s="82">
        <f t="shared" si="54"/>
        <v>7.3406734947889657E-3</v>
      </c>
    </row>
    <row r="298" spans="1:44" x14ac:dyDescent="0.3">
      <c r="A298" s="81">
        <v>43561</v>
      </c>
      <c r="B298" s="83">
        <v>0.3</v>
      </c>
      <c r="C298" s="83">
        <v>0.9</v>
      </c>
      <c r="D298" s="83">
        <v>7005</v>
      </c>
      <c r="E298" s="83">
        <v>4082</v>
      </c>
      <c r="F298" s="83">
        <v>49066</v>
      </c>
      <c r="G298" s="83">
        <v>13946</v>
      </c>
      <c r="H298" s="83">
        <v>4636</v>
      </c>
      <c r="I298" s="83">
        <v>580</v>
      </c>
      <c r="N298" s="80">
        <f t="shared" si="56"/>
        <v>-0.87731710768359505</v>
      </c>
      <c r="O298" s="80">
        <f t="shared" si="57"/>
        <v>0</v>
      </c>
      <c r="P298" s="80">
        <f t="shared" si="58"/>
        <v>0.51711401132725143</v>
      </c>
      <c r="Q298" s="80">
        <f t="shared" si="59"/>
        <v>-7.1281643958371887E-2</v>
      </c>
      <c r="R298" s="80">
        <f t="shared" si="60"/>
        <v>-0.56327985739750375</v>
      </c>
      <c r="S298" s="80">
        <f t="shared" si="61"/>
        <v>-0.36535568450462108</v>
      </c>
      <c r="T298" s="82">
        <f t="shared" si="66"/>
        <v>9.3898418599457606E-2</v>
      </c>
      <c r="AJ298" s="88" t="e">
        <v>#N/A</v>
      </c>
      <c r="AK298" s="88" t="e">
        <v>#N/A</v>
      </c>
      <c r="AL298" s="87">
        <f t="shared" si="62"/>
        <v>43561</v>
      </c>
      <c r="AM298" s="82">
        <f t="shared" si="63"/>
        <v>0.3</v>
      </c>
      <c r="AN298" s="86">
        <f t="shared" si="64"/>
        <v>9.3898418599457606E-2</v>
      </c>
      <c r="AO298" s="82">
        <f t="shared" si="65"/>
        <v>0.9</v>
      </c>
      <c r="AP298" s="86">
        <f t="shared" si="55"/>
        <v>0.6956653429597992</v>
      </c>
      <c r="AQ298" s="85">
        <f t="shared" si="67"/>
        <v>0.20433465704020082</v>
      </c>
      <c r="AR298" s="82">
        <f t="shared" si="54"/>
        <v>0.20610158140054238</v>
      </c>
    </row>
    <row r="299" spans="1:44" x14ac:dyDescent="0.3">
      <c r="A299" s="81">
        <v>43568</v>
      </c>
      <c r="B299" s="83">
        <v>0.3</v>
      </c>
      <c r="C299" s="83">
        <v>0.9</v>
      </c>
      <c r="D299" s="83">
        <v>7049</v>
      </c>
      <c r="E299" s="83">
        <v>4136</v>
      </c>
      <c r="F299" s="83">
        <v>49144</v>
      </c>
      <c r="G299" s="83">
        <v>13958</v>
      </c>
      <c r="H299" s="83">
        <v>4656.8</v>
      </c>
      <c r="I299" s="83">
        <v>580</v>
      </c>
      <c r="N299" s="80">
        <f t="shared" si="56"/>
        <v>0.62812276945038548</v>
      </c>
      <c r="O299" s="80">
        <f t="shared" si="57"/>
        <v>0</v>
      </c>
      <c r="P299" s="80">
        <f t="shared" si="58"/>
        <v>1.3228809407153364</v>
      </c>
      <c r="Q299" s="80">
        <f t="shared" si="59"/>
        <v>0.15896955121672818</v>
      </c>
      <c r="R299" s="80">
        <f t="shared" si="60"/>
        <v>8.6046178115580574E-2</v>
      </c>
      <c r="S299" s="80">
        <f t="shared" si="61"/>
        <v>0.44866264020708968</v>
      </c>
      <c r="T299" s="82">
        <f t="shared" si="66"/>
        <v>0.22302962250111569</v>
      </c>
      <c r="AJ299" s="88">
        <f>B299</f>
        <v>0.3</v>
      </c>
      <c r="AK299" s="88">
        <f>C299</f>
        <v>0.9</v>
      </c>
      <c r="AL299" s="87">
        <f t="shared" si="62"/>
        <v>43568</v>
      </c>
      <c r="AM299" s="82">
        <f t="shared" si="63"/>
        <v>0.3</v>
      </c>
      <c r="AN299" s="86">
        <f t="shared" si="64"/>
        <v>0.22302962250111569</v>
      </c>
      <c r="AO299" s="82">
        <f t="shared" si="65"/>
        <v>0.9</v>
      </c>
      <c r="AP299" s="86">
        <f t="shared" si="55"/>
        <v>0.82557288676466101</v>
      </c>
      <c r="AQ299" s="85">
        <f t="shared" si="67"/>
        <v>7.4427113235339015E-2</v>
      </c>
      <c r="AR299" s="82">
        <f t="shared" si="54"/>
        <v>7.6970377498884301E-2</v>
      </c>
    </row>
    <row r="300" spans="1:44" x14ac:dyDescent="0.3">
      <c r="A300" s="81">
        <v>43575</v>
      </c>
      <c r="B300" s="83">
        <v>0.3</v>
      </c>
      <c r="C300" s="83">
        <v>0.9</v>
      </c>
      <c r="D300" s="83">
        <v>7111</v>
      </c>
      <c r="E300" s="83">
        <v>4165</v>
      </c>
      <c r="F300" s="83">
        <v>49373</v>
      </c>
      <c r="G300" s="83">
        <v>14135</v>
      </c>
      <c r="H300" s="83">
        <v>4670.6000000000004</v>
      </c>
      <c r="I300" s="83">
        <v>580</v>
      </c>
      <c r="N300" s="80">
        <f t="shared" si="56"/>
        <v>0.87955738402609995</v>
      </c>
      <c r="O300" s="80">
        <f t="shared" si="57"/>
        <v>0</v>
      </c>
      <c r="P300" s="80">
        <f t="shared" si="58"/>
        <v>0.70116054158606289</v>
      </c>
      <c r="Q300" s="80">
        <f t="shared" si="59"/>
        <v>0.46597753540615372</v>
      </c>
      <c r="R300" s="80">
        <f t="shared" si="60"/>
        <v>1.268089984238415</v>
      </c>
      <c r="S300" s="80">
        <f t="shared" si="61"/>
        <v>0.29634083490810781</v>
      </c>
      <c r="T300" s="82">
        <f t="shared" si="66"/>
        <v>0.21196258419152131</v>
      </c>
      <c r="AJ300" s="88" t="e">
        <v>#N/A</v>
      </c>
      <c r="AK300" s="88" t="e">
        <v>#N/A</v>
      </c>
      <c r="AL300" s="87">
        <f t="shared" si="62"/>
        <v>43575</v>
      </c>
      <c r="AM300" s="82">
        <f t="shared" si="63"/>
        <v>0.3</v>
      </c>
      <c r="AN300" s="86">
        <f t="shared" si="64"/>
        <v>0.21196258419152131</v>
      </c>
      <c r="AO300" s="82">
        <f t="shared" si="65"/>
        <v>0.9</v>
      </c>
      <c r="AP300" s="86">
        <f t="shared" si="55"/>
        <v>0.81443931315459395</v>
      </c>
      <c r="AQ300" s="85">
        <f t="shared" si="67"/>
        <v>8.5560686845406075E-2</v>
      </c>
      <c r="AR300" s="82">
        <f t="shared" si="54"/>
        <v>8.8037415808478681E-2</v>
      </c>
    </row>
    <row r="301" spans="1:44" x14ac:dyDescent="0.3">
      <c r="A301" s="81">
        <v>43582</v>
      </c>
      <c r="B301" s="83">
        <v>0.3</v>
      </c>
      <c r="C301" s="83">
        <v>0.9</v>
      </c>
      <c r="D301" s="83">
        <v>7144</v>
      </c>
      <c r="E301" s="83">
        <v>4176</v>
      </c>
      <c r="F301" s="83">
        <v>48970</v>
      </c>
      <c r="G301" s="83">
        <v>14264</v>
      </c>
      <c r="H301" s="83">
        <v>4635</v>
      </c>
      <c r="I301" s="83">
        <v>580</v>
      </c>
      <c r="N301" s="80">
        <f t="shared" si="56"/>
        <v>0.46406975108985193</v>
      </c>
      <c r="O301" s="80">
        <f t="shared" si="57"/>
        <v>0</v>
      </c>
      <c r="P301" s="80">
        <f t="shared" si="58"/>
        <v>0.2641056422568937</v>
      </c>
      <c r="Q301" s="80">
        <f t="shared" si="59"/>
        <v>-0.81623559435318782</v>
      </c>
      <c r="R301" s="80">
        <f t="shared" si="60"/>
        <v>0.91262822780333863</v>
      </c>
      <c r="S301" s="80">
        <f t="shared" si="61"/>
        <v>-0.76221470474887099</v>
      </c>
      <c r="T301" s="82">
        <f t="shared" si="66"/>
        <v>0.11718551785036393</v>
      </c>
      <c r="AJ301" s="88" t="e">
        <v>#N/A</v>
      </c>
      <c r="AK301" s="88" t="e">
        <v>#N/A</v>
      </c>
      <c r="AL301" s="87">
        <f t="shared" si="62"/>
        <v>43582</v>
      </c>
      <c r="AM301" s="82">
        <f t="shared" si="63"/>
        <v>0.3</v>
      </c>
      <c r="AN301" s="86">
        <f t="shared" si="64"/>
        <v>0.11718551785036393</v>
      </c>
      <c r="AO301" s="82">
        <f t="shared" si="65"/>
        <v>0.9</v>
      </c>
      <c r="AP301" s="86">
        <f t="shared" si="55"/>
        <v>0.71909244481138046</v>
      </c>
      <c r="AQ301" s="85">
        <f t="shared" si="67"/>
        <v>0.18090755518861956</v>
      </c>
      <c r="AR301" s="82">
        <f t="shared" si="54"/>
        <v>0.18281448214963605</v>
      </c>
    </row>
    <row r="302" spans="1:44" x14ac:dyDescent="0.3">
      <c r="A302" s="81">
        <v>43589</v>
      </c>
      <c r="B302" s="83">
        <v>0.2</v>
      </c>
      <c r="C302" s="83">
        <v>0.6</v>
      </c>
      <c r="D302" s="83">
        <v>7225</v>
      </c>
      <c r="E302" s="83">
        <v>4187</v>
      </c>
      <c r="F302" s="83">
        <v>48845</v>
      </c>
      <c r="G302" s="83">
        <v>14268</v>
      </c>
      <c r="H302" s="83">
        <v>4618.666666666667</v>
      </c>
      <c r="I302" s="83">
        <v>580</v>
      </c>
      <c r="N302" s="80">
        <f t="shared" si="56"/>
        <v>1.1338185890257506</v>
      </c>
      <c r="O302" s="80">
        <f t="shared" si="57"/>
        <v>0</v>
      </c>
      <c r="P302" s="80">
        <f t="shared" si="58"/>
        <v>0.26340996168583786</v>
      </c>
      <c r="Q302" s="80">
        <f t="shared" si="59"/>
        <v>-0.25525832142128024</v>
      </c>
      <c r="R302" s="80">
        <f t="shared" si="60"/>
        <v>2.8042624789677006E-2</v>
      </c>
      <c r="S302" s="80">
        <f t="shared" si="61"/>
        <v>-0.3523912261776303</v>
      </c>
      <c r="T302" s="82">
        <f t="shared" si="66"/>
        <v>0.22332634749676766</v>
      </c>
      <c r="AJ302" s="88" t="e">
        <v>#N/A</v>
      </c>
      <c r="AK302" s="88" t="e">
        <v>#N/A</v>
      </c>
      <c r="AL302" s="87">
        <f t="shared" si="62"/>
        <v>43589</v>
      </c>
      <c r="AM302" s="82">
        <f t="shared" si="63"/>
        <v>0.2</v>
      </c>
      <c r="AN302" s="86">
        <f t="shared" si="64"/>
        <v>0.22332634749676766</v>
      </c>
      <c r="AO302" s="82">
        <f t="shared" si="65"/>
        <v>0.6</v>
      </c>
      <c r="AP302" s="86">
        <f t="shared" si="55"/>
        <v>0.72244649862970789</v>
      </c>
      <c r="AQ302" s="85">
        <f t="shared" si="67"/>
        <v>-0.12244649862970791</v>
      </c>
      <c r="AR302" s="82">
        <f t="shared" si="54"/>
        <v>-2.3326347496767652E-2</v>
      </c>
    </row>
    <row r="303" spans="1:44" x14ac:dyDescent="0.3">
      <c r="A303" s="81">
        <v>43596</v>
      </c>
      <c r="B303" s="83">
        <v>0.2</v>
      </c>
      <c r="C303" s="83">
        <v>0.6</v>
      </c>
      <c r="D303" s="83">
        <v>7218</v>
      </c>
      <c r="E303" s="83">
        <v>4187</v>
      </c>
      <c r="F303" s="83">
        <v>47750</v>
      </c>
      <c r="G303" s="83">
        <v>14261</v>
      </c>
      <c r="H303" s="83">
        <v>4580.333333333333</v>
      </c>
      <c r="I303" s="83">
        <v>580</v>
      </c>
      <c r="N303" s="80">
        <f t="shared" si="56"/>
        <v>-9.6885813148787747E-2</v>
      </c>
      <c r="O303" s="80">
        <f t="shared" si="57"/>
        <v>0</v>
      </c>
      <c r="P303" s="80">
        <f t="shared" si="58"/>
        <v>0</v>
      </c>
      <c r="Q303" s="80">
        <f t="shared" si="59"/>
        <v>-2.2417852390213966</v>
      </c>
      <c r="R303" s="80">
        <f t="shared" si="60"/>
        <v>-4.9060835435938088E-2</v>
      </c>
      <c r="S303" s="80">
        <f t="shared" si="61"/>
        <v>-0.82996535796768001</v>
      </c>
      <c r="T303" s="82">
        <f t="shared" si="66"/>
        <v>0.12973684369950145</v>
      </c>
      <c r="AJ303" s="88">
        <f>B303</f>
        <v>0.2</v>
      </c>
      <c r="AK303" s="88">
        <f>C303</f>
        <v>0.6</v>
      </c>
      <c r="AL303" s="87">
        <f t="shared" si="62"/>
        <v>43596</v>
      </c>
      <c r="AM303" s="82">
        <f t="shared" si="63"/>
        <v>0.2</v>
      </c>
      <c r="AN303" s="86">
        <f t="shared" si="64"/>
        <v>0.12973684369950145</v>
      </c>
      <c r="AO303" s="82">
        <f t="shared" si="65"/>
        <v>0.6</v>
      </c>
      <c r="AP303" s="86">
        <f t="shared" si="55"/>
        <v>0.62839091164622118</v>
      </c>
      <c r="AQ303" s="85">
        <f t="shared" si="67"/>
        <v>-2.8390911646221206E-2</v>
      </c>
      <c r="AR303" s="82">
        <f t="shared" si="54"/>
        <v>7.0263156300498564E-2</v>
      </c>
    </row>
    <row r="304" spans="1:44" x14ac:dyDescent="0.3">
      <c r="A304" s="81">
        <v>43603</v>
      </c>
      <c r="B304" s="83">
        <v>0.2</v>
      </c>
      <c r="C304" s="83">
        <v>0.6</v>
      </c>
      <c r="D304" s="83">
        <v>7183</v>
      </c>
      <c r="E304" s="83">
        <v>4153</v>
      </c>
      <c r="F304" s="83">
        <v>47818</v>
      </c>
      <c r="G304" s="83">
        <v>14464</v>
      </c>
      <c r="H304" s="83">
        <v>4462.8</v>
      </c>
      <c r="I304" s="83">
        <v>580</v>
      </c>
      <c r="N304" s="80">
        <f t="shared" si="56"/>
        <v>-0.48489886395122994</v>
      </c>
      <c r="O304" s="80">
        <f t="shared" si="57"/>
        <v>0</v>
      </c>
      <c r="P304" s="80">
        <f t="shared" si="58"/>
        <v>-0.81203725818006944</v>
      </c>
      <c r="Q304" s="80">
        <f t="shared" si="59"/>
        <v>0.14240837696335973</v>
      </c>
      <c r="R304" s="80">
        <f t="shared" si="60"/>
        <v>1.4234625902811899</v>
      </c>
      <c r="S304" s="80">
        <f t="shared" si="61"/>
        <v>-2.5660432282948733</v>
      </c>
      <c r="T304" s="82">
        <f t="shared" si="66"/>
        <v>9.5023707683856345E-2</v>
      </c>
      <c r="AJ304" s="88" t="e">
        <v>#N/A</v>
      </c>
      <c r="AK304" s="88" t="e">
        <v>#N/A</v>
      </c>
      <c r="AL304" s="87">
        <f t="shared" si="62"/>
        <v>43603</v>
      </c>
      <c r="AM304" s="82">
        <f t="shared" si="63"/>
        <v>0.2</v>
      </c>
      <c r="AN304" s="86">
        <f t="shared" si="64"/>
        <v>9.5023707683856345E-2</v>
      </c>
      <c r="AO304" s="82">
        <f t="shared" si="65"/>
        <v>0.6</v>
      </c>
      <c r="AP304" s="86">
        <f t="shared" si="55"/>
        <v>0.59350490144720425</v>
      </c>
      <c r="AQ304" s="85">
        <f t="shared" si="67"/>
        <v>6.4950985527957306E-3</v>
      </c>
      <c r="AR304" s="82">
        <f t="shared" si="54"/>
        <v>0.10497629231614367</v>
      </c>
    </row>
    <row r="305" spans="1:44" x14ac:dyDescent="0.3">
      <c r="A305" s="81">
        <v>43610</v>
      </c>
      <c r="B305" s="83">
        <v>0.2</v>
      </c>
      <c r="C305" s="83">
        <v>0.6</v>
      </c>
      <c r="D305" s="83">
        <v>7176</v>
      </c>
      <c r="E305" s="83">
        <v>4173</v>
      </c>
      <c r="F305" s="83">
        <v>47008</v>
      </c>
      <c r="G305" s="83">
        <v>14351</v>
      </c>
      <c r="H305" s="83">
        <v>4371.8</v>
      </c>
      <c r="I305" s="83">
        <v>580</v>
      </c>
      <c r="N305" s="80">
        <f t="shared" si="56"/>
        <v>-9.7452317972994251E-2</v>
      </c>
      <c r="O305" s="80">
        <f t="shared" si="57"/>
        <v>0</v>
      </c>
      <c r="P305" s="80">
        <f t="shared" si="58"/>
        <v>0.4815795810257697</v>
      </c>
      <c r="Q305" s="80">
        <f t="shared" si="59"/>
        <v>-1.6939227905809418</v>
      </c>
      <c r="R305" s="80">
        <f t="shared" si="60"/>
        <v>-0.78125</v>
      </c>
      <c r="S305" s="80">
        <f t="shared" si="61"/>
        <v>-2.0390786053598617</v>
      </c>
      <c r="T305" s="82">
        <f t="shared" si="66"/>
        <v>0.16028488421190296</v>
      </c>
      <c r="AJ305" s="88" t="e">
        <v>#N/A</v>
      </c>
      <c r="AK305" s="88" t="e">
        <v>#N/A</v>
      </c>
      <c r="AL305" s="87">
        <f t="shared" si="62"/>
        <v>43610</v>
      </c>
      <c r="AM305" s="82">
        <f t="shared" si="63"/>
        <v>0.2</v>
      </c>
      <c r="AN305" s="86">
        <f t="shared" si="64"/>
        <v>0.16028488421190296</v>
      </c>
      <c r="AO305" s="82">
        <f t="shared" si="65"/>
        <v>0.6</v>
      </c>
      <c r="AP305" s="86">
        <f t="shared" si="55"/>
        <v>0.65909108383446835</v>
      </c>
      <c r="AQ305" s="85">
        <f t="shared" si="67"/>
        <v>-5.9091083834468372E-2</v>
      </c>
      <c r="AR305" s="82">
        <f t="shared" si="54"/>
        <v>3.9715115788097055E-2</v>
      </c>
    </row>
    <row r="306" spans="1:44" x14ac:dyDescent="0.3">
      <c r="A306" s="81">
        <v>43617</v>
      </c>
      <c r="B306" s="83">
        <v>-0.3</v>
      </c>
      <c r="C306" s="83">
        <v>0</v>
      </c>
      <c r="D306" s="83">
        <v>7186</v>
      </c>
      <c r="E306" s="83">
        <v>4153</v>
      </c>
      <c r="F306" s="83">
        <v>46658</v>
      </c>
      <c r="G306" s="83">
        <v>14322</v>
      </c>
      <c r="H306" s="83">
        <v>4315</v>
      </c>
      <c r="I306" s="83">
        <v>580</v>
      </c>
      <c r="N306" s="80">
        <f t="shared" si="56"/>
        <v>0.13935340022297282</v>
      </c>
      <c r="O306" s="80">
        <f t="shared" si="57"/>
        <v>0</v>
      </c>
      <c r="P306" s="80">
        <f t="shared" si="58"/>
        <v>-0.47927150730888002</v>
      </c>
      <c r="Q306" s="80">
        <f t="shared" si="59"/>
        <v>-0.74455411844792252</v>
      </c>
      <c r="R306" s="80">
        <f t="shared" si="60"/>
        <v>-0.2020765103477089</v>
      </c>
      <c r="S306" s="80">
        <f t="shared" si="61"/>
        <v>-1.2992360126263804</v>
      </c>
      <c r="T306" s="82">
        <f t="shared" si="66"/>
        <v>0.10296451721964964</v>
      </c>
      <c r="AJ306" s="88" t="e">
        <v>#N/A</v>
      </c>
      <c r="AK306" s="88" t="e">
        <v>#N/A</v>
      </c>
      <c r="AL306" s="87">
        <f t="shared" si="62"/>
        <v>43617</v>
      </c>
      <c r="AM306" s="82">
        <f t="shared" si="63"/>
        <v>-0.3</v>
      </c>
      <c r="AN306" s="86">
        <f t="shared" si="64"/>
        <v>0.10296451721964964</v>
      </c>
      <c r="AO306" s="82">
        <f t="shared" si="65"/>
        <v>0</v>
      </c>
      <c r="AP306" s="86">
        <f t="shared" si="55"/>
        <v>0.40237517878662743</v>
      </c>
      <c r="AQ306" s="85">
        <f t="shared" si="67"/>
        <v>-0.40237517878662743</v>
      </c>
      <c r="AR306" s="82">
        <f t="shared" si="54"/>
        <v>-0.40296451721964965</v>
      </c>
    </row>
    <row r="307" spans="1:44" x14ac:dyDescent="0.3">
      <c r="A307" s="81">
        <v>43624</v>
      </c>
      <c r="B307" s="83">
        <v>-0.3</v>
      </c>
      <c r="C307" s="83">
        <v>0</v>
      </c>
      <c r="D307" s="83">
        <v>7152</v>
      </c>
      <c r="E307" s="83">
        <v>4120</v>
      </c>
      <c r="F307" s="83">
        <v>46194</v>
      </c>
      <c r="G307" s="83">
        <v>14237</v>
      </c>
      <c r="H307" s="83">
        <v>4267.25</v>
      </c>
      <c r="I307" s="83">
        <v>580</v>
      </c>
      <c r="N307" s="80">
        <f t="shared" si="56"/>
        <v>-0.47314222098523828</v>
      </c>
      <c r="O307" s="80">
        <f t="shared" si="57"/>
        <v>0</v>
      </c>
      <c r="P307" s="80">
        <f t="shared" si="58"/>
        <v>-0.79460630869250792</v>
      </c>
      <c r="Q307" s="80">
        <f t="shared" si="59"/>
        <v>-0.9944704016460264</v>
      </c>
      <c r="R307" s="80">
        <f t="shared" si="60"/>
        <v>-0.59349252897639815</v>
      </c>
      <c r="S307" s="80">
        <f t="shared" si="61"/>
        <v>-1.1066048667439219</v>
      </c>
      <c r="T307" s="82">
        <f t="shared" si="66"/>
        <v>3.8942449384864922E-2</v>
      </c>
      <c r="AJ307" s="88">
        <f>B307</f>
        <v>-0.3</v>
      </c>
      <c r="AK307" s="88">
        <f>C307</f>
        <v>0</v>
      </c>
      <c r="AL307" s="87">
        <f t="shared" si="62"/>
        <v>43624</v>
      </c>
      <c r="AM307" s="82">
        <f t="shared" si="63"/>
        <v>-0.3</v>
      </c>
      <c r="AN307" s="86">
        <f t="shared" si="64"/>
        <v>3.8942449384864922E-2</v>
      </c>
      <c r="AO307" s="82">
        <f t="shared" si="65"/>
        <v>0</v>
      </c>
      <c r="AP307" s="86">
        <f t="shared" si="55"/>
        <v>0.33816161922351284</v>
      </c>
      <c r="AQ307" s="85">
        <f t="shared" si="67"/>
        <v>-0.33816161922351284</v>
      </c>
      <c r="AR307" s="82">
        <f t="shared" si="54"/>
        <v>-0.3389424493848649</v>
      </c>
    </row>
    <row r="308" spans="1:44" x14ac:dyDescent="0.3">
      <c r="A308" s="81">
        <v>43631</v>
      </c>
      <c r="B308" s="83">
        <v>-0.3</v>
      </c>
      <c r="C308" s="83">
        <v>0</v>
      </c>
      <c r="D308" s="83">
        <v>6826</v>
      </c>
      <c r="E308" s="83">
        <v>4101</v>
      </c>
      <c r="F308" s="83">
        <v>46334</v>
      </c>
      <c r="G308" s="83">
        <v>14212</v>
      </c>
      <c r="H308" s="83">
        <v>4266</v>
      </c>
      <c r="I308" s="83">
        <v>580</v>
      </c>
      <c r="N308" s="80">
        <f t="shared" si="56"/>
        <v>-4.5581655480984296</v>
      </c>
      <c r="O308" s="80">
        <f t="shared" si="57"/>
        <v>0</v>
      </c>
      <c r="P308" s="80">
        <f t="shared" si="58"/>
        <v>-0.46116504854369111</v>
      </c>
      <c r="Q308" s="80">
        <f t="shared" si="59"/>
        <v>0.30306966272675595</v>
      </c>
      <c r="R308" s="80">
        <f t="shared" si="60"/>
        <v>-0.17559879188031857</v>
      </c>
      <c r="S308" s="80">
        <f t="shared" si="61"/>
        <v>-2.9292870115412484E-2</v>
      </c>
      <c r="T308" s="82">
        <f t="shared" si="66"/>
        <v>-6.5792491790693464E-2</v>
      </c>
      <c r="AJ308" s="88" t="e">
        <v>#N/A</v>
      </c>
      <c r="AK308" s="88" t="e">
        <v>#N/A</v>
      </c>
      <c r="AL308" s="87">
        <f t="shared" si="62"/>
        <v>43631</v>
      </c>
      <c r="AM308" s="82">
        <f t="shared" si="63"/>
        <v>-0.3</v>
      </c>
      <c r="AN308" s="86">
        <f t="shared" si="64"/>
        <v>-6.5792491790693464E-2</v>
      </c>
      <c r="AO308" s="82">
        <f t="shared" si="65"/>
        <v>0</v>
      </c>
      <c r="AP308" s="86">
        <f t="shared" si="55"/>
        <v>0.23311341301952382</v>
      </c>
      <c r="AQ308" s="85">
        <f t="shared" si="67"/>
        <v>-0.23311341301952382</v>
      </c>
      <c r="AR308" s="82">
        <f t="shared" si="54"/>
        <v>-0.23420750820930653</v>
      </c>
    </row>
    <row r="309" spans="1:44" x14ac:dyDescent="0.3">
      <c r="A309" s="81">
        <v>43638</v>
      </c>
      <c r="B309" s="83">
        <v>-0.3</v>
      </c>
      <c r="C309" s="83">
        <v>0</v>
      </c>
      <c r="D309" s="83">
        <v>6869</v>
      </c>
      <c r="E309" s="83">
        <v>4075</v>
      </c>
      <c r="F309" s="83">
        <v>46728</v>
      </c>
      <c r="G309" s="83">
        <v>14102</v>
      </c>
      <c r="H309" s="83">
        <v>4271.8</v>
      </c>
      <c r="I309" s="83">
        <v>580</v>
      </c>
      <c r="N309" s="80">
        <f t="shared" si="56"/>
        <v>0.62994433050103282</v>
      </c>
      <c r="O309" s="80">
        <f t="shared" si="57"/>
        <v>0</v>
      </c>
      <c r="P309" s="80">
        <f t="shared" si="58"/>
        <v>-0.63399170933918469</v>
      </c>
      <c r="Q309" s="80">
        <f t="shared" si="59"/>
        <v>0.85034747701470792</v>
      </c>
      <c r="R309" s="80">
        <f t="shared" si="60"/>
        <v>-0.77399380804953921</v>
      </c>
      <c r="S309" s="80">
        <f t="shared" si="61"/>
        <v>0.13595874355367243</v>
      </c>
      <c r="T309" s="82">
        <f t="shared" si="66"/>
        <v>0.13636318747165344</v>
      </c>
      <c r="AJ309" s="88" t="e">
        <v>#N/A</v>
      </c>
      <c r="AK309" s="88" t="e">
        <v>#N/A</v>
      </c>
      <c r="AL309" s="87">
        <f t="shared" si="62"/>
        <v>43638</v>
      </c>
      <c r="AM309" s="82">
        <f t="shared" si="63"/>
        <v>-0.3</v>
      </c>
      <c r="AN309" s="86">
        <f t="shared" si="64"/>
        <v>0.13636318747165344</v>
      </c>
      <c r="AO309" s="82">
        <f t="shared" si="65"/>
        <v>0</v>
      </c>
      <c r="AP309" s="86">
        <f t="shared" si="55"/>
        <v>0.43587374536041068</v>
      </c>
      <c r="AQ309" s="85">
        <f t="shared" si="67"/>
        <v>-0.43587374536041068</v>
      </c>
      <c r="AR309" s="82">
        <f t="shared" si="54"/>
        <v>-0.43636318747165342</v>
      </c>
    </row>
    <row r="310" spans="1:44" x14ac:dyDescent="0.3">
      <c r="A310" s="81">
        <v>43645</v>
      </c>
      <c r="B310" s="83">
        <v>-0.3</v>
      </c>
      <c r="C310" s="83">
        <v>0</v>
      </c>
      <c r="D310" s="83">
        <v>6895</v>
      </c>
      <c r="E310" s="83">
        <v>4106</v>
      </c>
      <c r="F310" s="83">
        <v>46967</v>
      </c>
      <c r="G310" s="83">
        <v>14100</v>
      </c>
      <c r="H310" s="83">
        <v>4326.2</v>
      </c>
      <c r="I310" s="83">
        <v>580</v>
      </c>
      <c r="N310" s="80">
        <f t="shared" si="56"/>
        <v>0.37851215606347921</v>
      </c>
      <c r="O310" s="80">
        <f t="shared" si="57"/>
        <v>0</v>
      </c>
      <c r="P310" s="80">
        <f t="shared" si="58"/>
        <v>0.76073619631901579</v>
      </c>
      <c r="Q310" s="80">
        <f t="shared" si="59"/>
        <v>0.51147063858927311</v>
      </c>
      <c r="R310" s="80">
        <f t="shared" si="60"/>
        <v>-1.4182385477241155E-2</v>
      </c>
      <c r="S310" s="80">
        <f t="shared" si="61"/>
        <v>1.2734678589821442</v>
      </c>
      <c r="T310" s="82">
        <f t="shared" si="66"/>
        <v>-2.4590079483665289E-2</v>
      </c>
      <c r="AJ310" s="88" t="e">
        <v>#N/A</v>
      </c>
      <c r="AK310" s="88" t="e">
        <v>#N/A</v>
      </c>
      <c r="AL310" s="87">
        <f t="shared" si="62"/>
        <v>43645</v>
      </c>
      <c r="AM310" s="82">
        <f t="shared" si="63"/>
        <v>-0.3</v>
      </c>
      <c r="AN310" s="86">
        <f t="shared" si="64"/>
        <v>-2.4590079483665289E-2</v>
      </c>
      <c r="AO310" s="82">
        <f t="shared" si="65"/>
        <v>0</v>
      </c>
      <c r="AP310" s="86">
        <f t="shared" si="55"/>
        <v>-0.32361922181820546</v>
      </c>
      <c r="AQ310" s="85">
        <f t="shared" si="67"/>
        <v>0.32361922181820546</v>
      </c>
      <c r="AR310" s="82">
        <f t="shared" si="54"/>
        <v>-0.27540992051633473</v>
      </c>
    </row>
    <row r="311" spans="1:44" x14ac:dyDescent="0.3">
      <c r="A311" s="81">
        <v>43652</v>
      </c>
      <c r="B311" s="83">
        <v>-0.2</v>
      </c>
      <c r="C311" s="83">
        <v>-0.3</v>
      </c>
      <c r="D311" s="83">
        <v>6943</v>
      </c>
      <c r="E311" s="83">
        <v>4126</v>
      </c>
      <c r="F311" s="83">
        <v>46504</v>
      </c>
      <c r="G311" s="83">
        <v>13971</v>
      </c>
      <c r="H311" s="83">
        <v>4415.2</v>
      </c>
      <c r="I311" s="83">
        <v>580</v>
      </c>
      <c r="N311" s="80">
        <f t="shared" si="56"/>
        <v>0.69615663524294291</v>
      </c>
      <c r="O311" s="80">
        <f t="shared" si="57"/>
        <v>0</v>
      </c>
      <c r="P311" s="80">
        <f t="shared" si="58"/>
        <v>0.48709206039940511</v>
      </c>
      <c r="Q311" s="80">
        <f t="shared" si="59"/>
        <v>-0.98579853940000817</v>
      </c>
      <c r="R311" s="80">
        <f t="shared" si="60"/>
        <v>-0.91489361702127781</v>
      </c>
      <c r="S311" s="80">
        <f t="shared" si="61"/>
        <v>2.0572326753270715</v>
      </c>
      <c r="T311" s="82">
        <f t="shared" si="66"/>
        <v>-9.706035589620382E-3</v>
      </c>
      <c r="AJ311" s="88">
        <f>B311</f>
        <v>-0.2</v>
      </c>
      <c r="AK311" s="88">
        <f>C311</f>
        <v>-0.3</v>
      </c>
      <c r="AL311" s="87">
        <f t="shared" si="62"/>
        <v>43652</v>
      </c>
      <c r="AM311" s="82">
        <f t="shared" si="63"/>
        <v>-0.2</v>
      </c>
      <c r="AN311" s="86">
        <f t="shared" si="64"/>
        <v>-9.706035589620382E-3</v>
      </c>
      <c r="AO311" s="82">
        <f t="shared" si="65"/>
        <v>-0.3</v>
      </c>
      <c r="AP311" s="86">
        <f t="shared" si="55"/>
        <v>-0.10959643915046513</v>
      </c>
      <c r="AQ311" s="85">
        <f t="shared" si="67"/>
        <v>-0.19040356084953486</v>
      </c>
      <c r="AR311" s="82">
        <f t="shared" si="54"/>
        <v>-0.19029396441037963</v>
      </c>
    </row>
    <row r="312" spans="1:44" x14ac:dyDescent="0.3">
      <c r="A312" s="81">
        <v>43659</v>
      </c>
      <c r="B312" s="83">
        <v>-0.2</v>
      </c>
      <c r="C312" s="83">
        <v>-0.3</v>
      </c>
      <c r="D312" s="83">
        <v>7052</v>
      </c>
      <c r="E312" s="83">
        <v>4114</v>
      </c>
      <c r="F312" s="83">
        <v>46436</v>
      </c>
      <c r="G312" s="83">
        <v>13993</v>
      </c>
      <c r="H312" s="83">
        <v>4420.2</v>
      </c>
      <c r="I312" s="83">
        <v>580</v>
      </c>
      <c r="N312" s="80">
        <f t="shared" si="56"/>
        <v>1.569926544721298</v>
      </c>
      <c r="O312" s="80">
        <f t="shared" si="57"/>
        <v>0</v>
      </c>
      <c r="P312" s="80">
        <f t="shared" si="58"/>
        <v>-0.29083858458555767</v>
      </c>
      <c r="Q312" s="80">
        <f t="shared" si="59"/>
        <v>-0.1462239807328416</v>
      </c>
      <c r="R312" s="80">
        <f t="shared" si="60"/>
        <v>0.15746904301767017</v>
      </c>
      <c r="S312" s="80">
        <f t="shared" si="61"/>
        <v>0.11324515310744232</v>
      </c>
      <c r="T312" s="82">
        <f t="shared" si="66"/>
        <v>-4.7643440723137823E-2</v>
      </c>
      <c r="AJ312" s="88" t="e">
        <v>#N/A</v>
      </c>
      <c r="AK312" s="88" t="e">
        <v>#N/A</v>
      </c>
      <c r="AL312" s="87">
        <f t="shared" si="62"/>
        <v>43659</v>
      </c>
      <c r="AM312" s="82">
        <f t="shared" si="63"/>
        <v>-0.2</v>
      </c>
      <c r="AN312" s="86">
        <f t="shared" si="64"/>
        <v>-4.7643440723137823E-2</v>
      </c>
      <c r="AO312" s="82">
        <f t="shared" si="65"/>
        <v>-0.3</v>
      </c>
      <c r="AP312" s="86">
        <f t="shared" si="55"/>
        <v>-0.14749594477834194</v>
      </c>
      <c r="AQ312" s="85">
        <f t="shared" si="67"/>
        <v>-0.15250405522165805</v>
      </c>
      <c r="AR312" s="82">
        <f t="shared" si="54"/>
        <v>-0.1523565592768622</v>
      </c>
    </row>
    <row r="313" spans="1:44" x14ac:dyDescent="0.3">
      <c r="A313" s="81">
        <v>43666</v>
      </c>
      <c r="B313" s="83">
        <v>-0.2</v>
      </c>
      <c r="C313" s="83">
        <v>-0.3</v>
      </c>
      <c r="D313" s="83">
        <v>7042</v>
      </c>
      <c r="E313" s="83">
        <v>4116</v>
      </c>
      <c r="F313" s="83">
        <v>46855</v>
      </c>
      <c r="G313" s="83">
        <v>14070</v>
      </c>
      <c r="H313" s="83">
        <v>4391.2</v>
      </c>
      <c r="I313" s="83">
        <v>575</v>
      </c>
      <c r="N313" s="80">
        <f t="shared" si="56"/>
        <v>-0.14180374361882286</v>
      </c>
      <c r="O313" s="80">
        <f t="shared" si="57"/>
        <v>-0.86206896551723844</v>
      </c>
      <c r="P313" s="80">
        <f t="shared" si="58"/>
        <v>4.8614487117177418E-2</v>
      </c>
      <c r="Q313" s="80">
        <f t="shared" si="59"/>
        <v>0.90231716771469905</v>
      </c>
      <c r="R313" s="80">
        <f t="shared" si="60"/>
        <v>0.55027513756877511</v>
      </c>
      <c r="S313" s="80">
        <f t="shared" si="61"/>
        <v>-0.65607891045654299</v>
      </c>
      <c r="T313" s="82">
        <f t="shared" si="66"/>
        <v>-8.7424707770956969E-2</v>
      </c>
      <c r="AJ313" s="88" t="e">
        <v>#N/A</v>
      </c>
      <c r="AK313" s="88" t="e">
        <v>#N/A</v>
      </c>
      <c r="AL313" s="87">
        <f t="shared" si="62"/>
        <v>43666</v>
      </c>
      <c r="AM313" s="82">
        <f t="shared" si="63"/>
        <v>-0.2</v>
      </c>
      <c r="AN313" s="86">
        <f t="shared" si="64"/>
        <v>-8.7424707770956969E-2</v>
      </c>
      <c r="AO313" s="82">
        <f t="shared" si="65"/>
        <v>-0.3</v>
      </c>
      <c r="AP313" s="86">
        <f t="shared" si="55"/>
        <v>-0.1872374703006443</v>
      </c>
      <c r="AQ313" s="85">
        <f t="shared" si="67"/>
        <v>-0.11276252969935568</v>
      </c>
      <c r="AR313" s="82">
        <f t="shared" si="54"/>
        <v>-0.11257529222904304</v>
      </c>
    </row>
    <row r="314" spans="1:44" x14ac:dyDescent="0.3">
      <c r="A314" s="81">
        <v>43673</v>
      </c>
      <c r="B314" s="83">
        <v>-0.2</v>
      </c>
      <c r="C314" s="83">
        <v>-0.3</v>
      </c>
      <c r="D314" s="83">
        <v>7058</v>
      </c>
      <c r="E314" s="83">
        <v>4109</v>
      </c>
      <c r="F314" s="83">
        <v>46900</v>
      </c>
      <c r="G314" s="83">
        <v>14054</v>
      </c>
      <c r="H314" s="83">
        <v>4295.2</v>
      </c>
      <c r="I314" s="83">
        <v>575</v>
      </c>
      <c r="N314" s="80">
        <f t="shared" si="56"/>
        <v>0.22720817949446825</v>
      </c>
      <c r="O314" s="80">
        <f t="shared" si="57"/>
        <v>0</v>
      </c>
      <c r="P314" s="80">
        <f t="shared" si="58"/>
        <v>-0.17006802721087411</v>
      </c>
      <c r="Q314" s="80">
        <f t="shared" si="59"/>
        <v>9.6040977483724532E-2</v>
      </c>
      <c r="R314" s="80">
        <f t="shared" si="60"/>
        <v>-0.11371712864249162</v>
      </c>
      <c r="S314" s="80">
        <f t="shared" si="61"/>
        <v>-2.1861905629440628</v>
      </c>
      <c r="T314" s="82">
        <f t="shared" si="66"/>
        <v>-0.1416477255999159</v>
      </c>
      <c r="AJ314" s="88" t="e">
        <v>#N/A</v>
      </c>
      <c r="AK314" s="88" t="e">
        <v>#N/A</v>
      </c>
      <c r="AL314" s="87">
        <f t="shared" si="62"/>
        <v>43673</v>
      </c>
      <c r="AM314" s="82">
        <f t="shared" si="63"/>
        <v>-0.2</v>
      </c>
      <c r="AN314" s="86">
        <f t="shared" si="64"/>
        <v>-0.1416477255999159</v>
      </c>
      <c r="AO314" s="82">
        <f t="shared" si="65"/>
        <v>-0.3</v>
      </c>
      <c r="AP314" s="86">
        <f t="shared" si="55"/>
        <v>-0.24140631928062817</v>
      </c>
      <c r="AQ314" s="85">
        <f t="shared" si="67"/>
        <v>-5.8593680719371821E-2</v>
      </c>
      <c r="AR314" s="82">
        <f t="shared" si="54"/>
        <v>-5.8352274400084114E-2</v>
      </c>
    </row>
    <row r="315" spans="1:44" x14ac:dyDescent="0.3">
      <c r="A315" s="81">
        <v>43680</v>
      </c>
      <c r="B315" s="83">
        <v>-0.1</v>
      </c>
      <c r="C315" s="83">
        <v>-0.8</v>
      </c>
      <c r="D315" s="83">
        <v>7074</v>
      </c>
      <c r="E315" s="83">
        <v>4094</v>
      </c>
      <c r="F315" s="83">
        <v>46580</v>
      </c>
      <c r="G315" s="83">
        <v>14064</v>
      </c>
      <c r="H315" s="83">
        <v>4258.8</v>
      </c>
      <c r="I315" s="83">
        <v>580</v>
      </c>
      <c r="N315" s="80">
        <f t="shared" si="56"/>
        <v>0.2266931141966495</v>
      </c>
      <c r="O315" s="80">
        <f t="shared" si="57"/>
        <v>0.86956521739129755</v>
      </c>
      <c r="P315" s="80">
        <f t="shared" si="58"/>
        <v>-0.36505232416645583</v>
      </c>
      <c r="Q315" s="80">
        <f t="shared" si="59"/>
        <v>-0.68230277185502075</v>
      </c>
      <c r="R315" s="80">
        <f t="shared" si="60"/>
        <v>7.115411982354658E-2</v>
      </c>
      <c r="S315" s="80">
        <f t="shared" si="61"/>
        <v>-0.84745762711862938</v>
      </c>
      <c r="T315" s="82">
        <f t="shared" si="66"/>
        <v>-2.5355593857656011E-2</v>
      </c>
      <c r="AJ315" s="88">
        <f>B315</f>
        <v>-0.1</v>
      </c>
      <c r="AK315" s="88">
        <f>C315</f>
        <v>-0.8</v>
      </c>
      <c r="AL315" s="87">
        <f t="shared" si="62"/>
        <v>43680</v>
      </c>
      <c r="AM315" s="82">
        <f t="shared" si="63"/>
        <v>-0.1</v>
      </c>
      <c r="AN315" s="86">
        <f t="shared" si="64"/>
        <v>-2.5355593857656011E-2</v>
      </c>
      <c r="AO315" s="82">
        <f t="shared" si="65"/>
        <v>-0.8</v>
      </c>
      <c r="AP315" s="86">
        <f t="shared" si="55"/>
        <v>-0.72238996720726334</v>
      </c>
      <c r="AQ315" s="85">
        <f t="shared" si="67"/>
        <v>-7.7610032792736705E-2</v>
      </c>
      <c r="AR315" s="82">
        <f t="shared" si="54"/>
        <v>-7.4644406142343994E-2</v>
      </c>
    </row>
    <row r="316" spans="1:44" x14ac:dyDescent="0.3">
      <c r="A316" s="81">
        <v>43687</v>
      </c>
      <c r="B316" s="83">
        <v>-0.1</v>
      </c>
      <c r="C316" s="83">
        <v>-0.8</v>
      </c>
      <c r="D316" s="83">
        <v>7006</v>
      </c>
      <c r="E316" s="83">
        <v>4044</v>
      </c>
      <c r="F316" s="83">
        <v>46420</v>
      </c>
      <c r="G316" s="83">
        <v>14093</v>
      </c>
      <c r="H316" s="83">
        <v>4224.3999999999996</v>
      </c>
      <c r="I316" s="83">
        <v>575</v>
      </c>
      <c r="N316" s="80">
        <f t="shared" si="56"/>
        <v>-0.96126661012156944</v>
      </c>
      <c r="O316" s="80">
        <f t="shared" si="57"/>
        <v>-0.86206896551723844</v>
      </c>
      <c r="P316" s="80">
        <f t="shared" si="58"/>
        <v>-1.2212994626282381</v>
      </c>
      <c r="Q316" s="80">
        <f t="shared" si="59"/>
        <v>-0.34349506225848359</v>
      </c>
      <c r="R316" s="80">
        <f t="shared" si="60"/>
        <v>0.20620022753128353</v>
      </c>
      <c r="S316" s="80">
        <f t="shared" si="61"/>
        <v>-0.80773926927774653</v>
      </c>
      <c r="T316" s="82">
        <f t="shared" si="66"/>
        <v>-0.16874678854533959</v>
      </c>
      <c r="AJ316" s="88" t="e">
        <v>#N/A</v>
      </c>
      <c r="AK316" s="88" t="e">
        <v>#N/A</v>
      </c>
      <c r="AL316" s="87">
        <f t="shared" si="62"/>
        <v>43687</v>
      </c>
      <c r="AM316" s="82">
        <f t="shared" si="63"/>
        <v>-0.1</v>
      </c>
      <c r="AN316" s="86">
        <f t="shared" si="64"/>
        <v>-0.16874678854533959</v>
      </c>
      <c r="AO316" s="82">
        <f t="shared" si="65"/>
        <v>-0.8</v>
      </c>
      <c r="AP316" s="86">
        <f t="shared" si="55"/>
        <v>-0.86478142248974166</v>
      </c>
      <c r="AQ316" s="85">
        <f t="shared" si="67"/>
        <v>6.4781422489741614E-2</v>
      </c>
      <c r="AR316" s="82">
        <f t="shared" si="54"/>
        <v>6.8746788545339582E-2</v>
      </c>
    </row>
    <row r="317" spans="1:44" x14ac:dyDescent="0.3">
      <c r="A317" s="81">
        <v>43694</v>
      </c>
      <c r="B317" s="83">
        <v>-0.1</v>
      </c>
      <c r="C317" s="83">
        <v>-0.8</v>
      </c>
      <c r="D317" s="83">
        <v>7011</v>
      </c>
      <c r="E317" s="83">
        <v>4015</v>
      </c>
      <c r="F317" s="83">
        <v>46321</v>
      </c>
      <c r="G317" s="83">
        <v>14296</v>
      </c>
      <c r="H317" s="83">
        <v>4236.8</v>
      </c>
      <c r="I317" s="83">
        <v>575</v>
      </c>
      <c r="N317" s="80">
        <f t="shared" si="56"/>
        <v>7.1367399371965234E-2</v>
      </c>
      <c r="O317" s="80">
        <f t="shared" si="57"/>
        <v>0</v>
      </c>
      <c r="P317" s="80">
        <f t="shared" si="58"/>
        <v>-0.71711177052424091</v>
      </c>
      <c r="Q317" s="80">
        <f t="shared" si="59"/>
        <v>-0.2132701421800931</v>
      </c>
      <c r="R317" s="80">
        <f t="shared" si="60"/>
        <v>1.4404314198538373</v>
      </c>
      <c r="S317" s="80">
        <f t="shared" si="61"/>
        <v>0.29353280939305648</v>
      </c>
      <c r="T317" s="82">
        <f t="shared" si="66"/>
        <v>-3.5362540345519625E-2</v>
      </c>
      <c r="AJ317" s="88" t="e">
        <v>#N/A</v>
      </c>
      <c r="AK317" s="88" t="e">
        <v>#N/A</v>
      </c>
      <c r="AL317" s="87">
        <f t="shared" si="62"/>
        <v>43694</v>
      </c>
      <c r="AM317" s="82">
        <f t="shared" si="63"/>
        <v>-0.1</v>
      </c>
      <c r="AN317" s="86">
        <f t="shared" si="64"/>
        <v>-3.5362540345519625E-2</v>
      </c>
      <c r="AO317" s="82">
        <f t="shared" si="65"/>
        <v>-0.8</v>
      </c>
      <c r="AP317" s="86">
        <f t="shared" si="55"/>
        <v>-0.73232714414788802</v>
      </c>
      <c r="AQ317" s="85">
        <f t="shared" si="67"/>
        <v>-6.7672855852112024E-2</v>
      </c>
      <c r="AR317" s="82">
        <f t="shared" si="54"/>
        <v>-6.4637459654480381E-2</v>
      </c>
    </row>
    <row r="318" spans="1:44" x14ac:dyDescent="0.3">
      <c r="A318" s="81">
        <v>43701</v>
      </c>
      <c r="B318" s="83">
        <v>-0.1</v>
      </c>
      <c r="C318" s="83">
        <v>-0.8</v>
      </c>
      <c r="D318" s="83">
        <v>6906</v>
      </c>
      <c r="E318" s="83">
        <v>3983</v>
      </c>
      <c r="F318" s="83">
        <v>46489</v>
      </c>
      <c r="G318" s="83">
        <v>14427</v>
      </c>
      <c r="H318" s="83">
        <v>4232.2</v>
      </c>
      <c r="I318" s="83">
        <v>575</v>
      </c>
      <c r="N318" s="80">
        <f t="shared" si="56"/>
        <v>-1.4976465554129277</v>
      </c>
      <c r="O318" s="80">
        <f t="shared" si="57"/>
        <v>0</v>
      </c>
      <c r="P318" s="80">
        <f t="shared" si="58"/>
        <v>-0.79701120797011527</v>
      </c>
      <c r="Q318" s="80">
        <f t="shared" si="59"/>
        <v>0.3626864704993551</v>
      </c>
      <c r="R318" s="80">
        <f t="shared" si="60"/>
        <v>0.91634023503077344</v>
      </c>
      <c r="S318" s="80">
        <f t="shared" si="61"/>
        <v>-0.10857250755287851</v>
      </c>
      <c r="T318" s="82">
        <f t="shared" si="66"/>
        <v>-0.13238340338534443</v>
      </c>
      <c r="AJ318" s="88" t="e">
        <v>#N/A</v>
      </c>
      <c r="AK318" s="88" t="e">
        <v>#N/A</v>
      </c>
      <c r="AL318" s="87">
        <f t="shared" si="62"/>
        <v>43701</v>
      </c>
      <c r="AM318" s="82">
        <f t="shared" si="63"/>
        <v>-0.1</v>
      </c>
      <c r="AN318" s="86">
        <f t="shared" si="64"/>
        <v>-0.13238340338534443</v>
      </c>
      <c r="AO318" s="82">
        <f t="shared" si="65"/>
        <v>-0.8</v>
      </c>
      <c r="AP318" s="86">
        <f t="shared" si="55"/>
        <v>-0.82867156690757326</v>
      </c>
      <c r="AQ318" s="85">
        <f t="shared" si="67"/>
        <v>2.867156690757322E-2</v>
      </c>
      <c r="AR318" s="82">
        <f t="shared" si="54"/>
        <v>3.2383403385344428E-2</v>
      </c>
    </row>
    <row r="319" spans="1:44" x14ac:dyDescent="0.3">
      <c r="A319" s="81">
        <v>43708</v>
      </c>
      <c r="B319" s="83">
        <v>-0.1</v>
      </c>
      <c r="C319" s="83">
        <v>-0.8</v>
      </c>
      <c r="D319" s="83">
        <v>6917</v>
      </c>
      <c r="E319" s="83">
        <v>3940</v>
      </c>
      <c r="F319" s="83">
        <v>46662</v>
      </c>
      <c r="G319" s="83">
        <v>14397</v>
      </c>
      <c r="H319" s="83">
        <v>4238.6000000000004</v>
      </c>
      <c r="I319" s="83">
        <v>575</v>
      </c>
      <c r="N319" s="80">
        <f t="shared" si="56"/>
        <v>0.15928178395598991</v>
      </c>
      <c r="O319" s="80">
        <f t="shared" si="57"/>
        <v>0</v>
      </c>
      <c r="P319" s="80">
        <f t="shared" si="58"/>
        <v>-1.0795882500627698</v>
      </c>
      <c r="Q319" s="80">
        <f t="shared" si="59"/>
        <v>0.37213104175182821</v>
      </c>
      <c r="R319" s="80">
        <f t="shared" si="60"/>
        <v>-0.20794343938447923</v>
      </c>
      <c r="S319" s="80">
        <f t="shared" si="61"/>
        <v>0.15122158688154741</v>
      </c>
      <c r="T319" s="82">
        <f t="shared" si="66"/>
        <v>-6.885516477490515E-2</v>
      </c>
      <c r="AJ319" s="88">
        <f>B319</f>
        <v>-0.1</v>
      </c>
      <c r="AK319" s="88">
        <f>C319</f>
        <v>-0.8</v>
      </c>
      <c r="AL319" s="87">
        <f t="shared" si="62"/>
        <v>43708</v>
      </c>
      <c r="AM319" s="82">
        <f t="shared" si="63"/>
        <v>-0.1</v>
      </c>
      <c r="AN319" s="86">
        <f t="shared" si="64"/>
        <v>-6.885516477490515E-2</v>
      </c>
      <c r="AO319" s="82">
        <f t="shared" si="65"/>
        <v>-0.8</v>
      </c>
      <c r="AP319" s="86">
        <f t="shared" si="55"/>
        <v>-1.4595470412094471</v>
      </c>
      <c r="AQ319" s="85">
        <f t="shared" si="67"/>
        <v>0.65954704120944707</v>
      </c>
      <c r="AR319" s="82">
        <f t="shared" si="54"/>
        <v>-3.1144835225094855E-2</v>
      </c>
    </row>
    <row r="320" spans="1:44" x14ac:dyDescent="0.3">
      <c r="A320" s="81">
        <v>43715</v>
      </c>
      <c r="B320" s="83">
        <v>0.1</v>
      </c>
      <c r="C320" s="83">
        <v>-1.2</v>
      </c>
      <c r="D320" s="83">
        <v>7002</v>
      </c>
      <c r="E320" s="83">
        <v>3974</v>
      </c>
      <c r="F320" s="83">
        <v>47068</v>
      </c>
      <c r="G320" s="83">
        <v>14524</v>
      </c>
      <c r="H320" s="83">
        <v>4272.3999999999996</v>
      </c>
      <c r="I320" s="83">
        <v>575</v>
      </c>
      <c r="N320" s="80">
        <f t="shared" si="56"/>
        <v>1.2288564406534732</v>
      </c>
      <c r="O320" s="80">
        <f t="shared" si="57"/>
        <v>0</v>
      </c>
      <c r="P320" s="80">
        <f t="shared" si="58"/>
        <v>0.86294416243654837</v>
      </c>
      <c r="Q320" s="80">
        <f t="shared" si="59"/>
        <v>0.87008700870086386</v>
      </c>
      <c r="R320" s="80">
        <f t="shared" si="60"/>
        <v>0.88212822115718836</v>
      </c>
      <c r="S320" s="80">
        <f t="shared" si="61"/>
        <v>0.79743311470767253</v>
      </c>
      <c r="T320" s="82">
        <f t="shared" si="66"/>
        <v>0.12782246107859374</v>
      </c>
      <c r="AJ320" s="88" t="e">
        <v>#N/A</v>
      </c>
      <c r="AK320" s="88" t="e">
        <v>#N/A</v>
      </c>
      <c r="AL320" s="87">
        <f t="shared" si="62"/>
        <v>43715</v>
      </c>
      <c r="AM320" s="82">
        <f t="shared" si="63"/>
        <v>0.1</v>
      </c>
      <c r="AN320" s="86">
        <f t="shared" si="64"/>
        <v>0.12782246107859374</v>
      </c>
      <c r="AO320" s="82">
        <f t="shared" si="65"/>
        <v>-1.2</v>
      </c>
      <c r="AP320" s="86">
        <f t="shared" si="55"/>
        <v>-1.2656064797316446</v>
      </c>
      <c r="AQ320" s="85">
        <f t="shared" si="67"/>
        <v>6.5606479731644685E-2</v>
      </c>
      <c r="AR320" s="82">
        <f t="shared" si="54"/>
        <v>-2.7822461078593735E-2</v>
      </c>
    </row>
    <row r="321" spans="1:44" x14ac:dyDescent="0.3">
      <c r="A321" s="81">
        <v>43722</v>
      </c>
      <c r="B321" s="83">
        <v>0.1</v>
      </c>
      <c r="C321" s="83">
        <v>-1.2</v>
      </c>
      <c r="D321" s="83">
        <v>7019</v>
      </c>
      <c r="E321" s="83">
        <v>3990</v>
      </c>
      <c r="F321" s="83">
        <v>47335</v>
      </c>
      <c r="G321" s="83">
        <v>14626</v>
      </c>
      <c r="H321" s="83">
        <v>4334</v>
      </c>
      <c r="I321" s="83">
        <v>575</v>
      </c>
      <c r="N321" s="80">
        <f t="shared" si="56"/>
        <v>0.24278777492145309</v>
      </c>
      <c r="O321" s="80">
        <f t="shared" si="57"/>
        <v>0</v>
      </c>
      <c r="P321" s="80">
        <f t="shared" si="58"/>
        <v>0.40261701056869015</v>
      </c>
      <c r="Q321" s="80">
        <f t="shared" si="59"/>
        <v>0.56726438344523444</v>
      </c>
      <c r="R321" s="80">
        <f t="shared" si="60"/>
        <v>0.70228587166070611</v>
      </c>
      <c r="S321" s="80">
        <f t="shared" si="61"/>
        <v>1.4418125643666428</v>
      </c>
      <c r="T321" s="82">
        <f t="shared" si="66"/>
        <v>8.7060723658166278E-2</v>
      </c>
      <c r="AJ321" s="88" t="e">
        <v>#N/A</v>
      </c>
      <c r="AK321" s="88" t="e">
        <v>#N/A</v>
      </c>
      <c r="AL321" s="87">
        <f t="shared" si="62"/>
        <v>43722</v>
      </c>
      <c r="AM321" s="82">
        <f t="shared" si="63"/>
        <v>0.1</v>
      </c>
      <c r="AN321" s="86">
        <f t="shared" si="64"/>
        <v>8.7060723658166278E-2</v>
      </c>
      <c r="AO321" s="82">
        <f t="shared" si="65"/>
        <v>-1.2</v>
      </c>
      <c r="AP321" s="86">
        <f t="shared" si="55"/>
        <v>-1.3058009563927442</v>
      </c>
      <c r="AQ321" s="85">
        <f t="shared" si="67"/>
        <v>0.10580095639274423</v>
      </c>
      <c r="AR321" s="82">
        <f t="shared" si="54"/>
        <v>1.2939276341833728E-2</v>
      </c>
    </row>
    <row r="322" spans="1:44" x14ac:dyDescent="0.3">
      <c r="A322" s="81">
        <v>43729</v>
      </c>
      <c r="B322" s="83">
        <v>0.1</v>
      </c>
      <c r="C322" s="83">
        <v>-1.2</v>
      </c>
      <c r="D322" s="83">
        <v>7155</v>
      </c>
      <c r="E322" s="83">
        <v>3988</v>
      </c>
      <c r="F322" s="83">
        <v>47442</v>
      </c>
      <c r="G322" s="83">
        <v>14433</v>
      </c>
      <c r="H322" s="83">
        <v>4413.6000000000004</v>
      </c>
      <c r="I322" s="83">
        <v>575</v>
      </c>
      <c r="N322" s="80">
        <f t="shared" si="56"/>
        <v>1.9375979484256902</v>
      </c>
      <c r="O322" s="80">
        <f t="shared" si="57"/>
        <v>0</v>
      </c>
      <c r="P322" s="80">
        <f t="shared" si="58"/>
        <v>-5.0125313283217565E-2</v>
      </c>
      <c r="Q322" s="80">
        <f t="shared" si="59"/>
        <v>0.22604837857822702</v>
      </c>
      <c r="R322" s="80">
        <f t="shared" si="60"/>
        <v>-1.3195678927936569</v>
      </c>
      <c r="S322" s="80">
        <f t="shared" si="61"/>
        <v>1.8366405168435733</v>
      </c>
      <c r="T322" s="82">
        <f t="shared" si="66"/>
        <v>0.15760711599958199</v>
      </c>
      <c r="AJ322" s="88" t="e">
        <v>#N/A</v>
      </c>
      <c r="AK322" s="88" t="e">
        <v>#N/A</v>
      </c>
      <c r="AL322" s="87">
        <f t="shared" si="62"/>
        <v>43729</v>
      </c>
      <c r="AM322" s="82">
        <f t="shared" si="63"/>
        <v>0.1</v>
      </c>
      <c r="AN322" s="86">
        <f t="shared" si="64"/>
        <v>0.15760711599958199</v>
      </c>
      <c r="AO322" s="82">
        <f t="shared" si="65"/>
        <v>-1.2</v>
      </c>
      <c r="AP322" s="86">
        <f t="shared" si="55"/>
        <v>-1.2362363229904645</v>
      </c>
      <c r="AQ322" s="85">
        <f t="shared" si="67"/>
        <v>3.6236322990464531E-2</v>
      </c>
      <c r="AR322" s="82">
        <f t="shared" si="54"/>
        <v>-5.7607115999581987E-2</v>
      </c>
    </row>
    <row r="323" spans="1:44" x14ac:dyDescent="0.3">
      <c r="A323" s="81">
        <v>43736</v>
      </c>
      <c r="B323" s="83">
        <v>0.1</v>
      </c>
      <c r="C323" s="83">
        <v>-1.2</v>
      </c>
      <c r="D323" s="83">
        <v>7149</v>
      </c>
      <c r="E323" s="83">
        <v>4001</v>
      </c>
      <c r="F323" s="83">
        <v>47297</v>
      </c>
      <c r="G323" s="83">
        <v>14346</v>
      </c>
      <c r="H323" s="83">
        <v>4403.3999999999996</v>
      </c>
      <c r="I323" s="83">
        <v>575</v>
      </c>
      <c r="N323" s="80">
        <f t="shared" si="56"/>
        <v>-8.3857442348005407E-2</v>
      </c>
      <c r="O323" s="80">
        <f t="shared" si="57"/>
        <v>0</v>
      </c>
      <c r="P323" s="80">
        <f t="shared" si="58"/>
        <v>0.32597793380139706</v>
      </c>
      <c r="Q323" s="80">
        <f t="shared" si="59"/>
        <v>-0.30563635597150096</v>
      </c>
      <c r="R323" s="80">
        <f t="shared" si="60"/>
        <v>-0.60278528372479911</v>
      </c>
      <c r="S323" s="80">
        <f t="shared" si="61"/>
        <v>-0.23110386079392242</v>
      </c>
      <c r="T323" s="82">
        <f t="shared" si="66"/>
        <v>2.3273451698847862E-2</v>
      </c>
      <c r="AJ323" s="88">
        <f>B323</f>
        <v>0.1</v>
      </c>
      <c r="AK323" s="88">
        <f>C323</f>
        <v>-1.2</v>
      </c>
      <c r="AL323" s="87">
        <f t="shared" si="62"/>
        <v>43736</v>
      </c>
      <c r="AM323" s="82">
        <f t="shared" si="63"/>
        <v>0.1</v>
      </c>
      <c r="AN323" s="86">
        <f t="shared" si="64"/>
        <v>2.3273451698847862E-2</v>
      </c>
      <c r="AO323" s="82">
        <f t="shared" si="65"/>
        <v>-1.2</v>
      </c>
      <c r="AP323" s="86">
        <f t="shared" si="55"/>
        <v>-1.368700532718421</v>
      </c>
      <c r="AQ323" s="85">
        <f t="shared" si="67"/>
        <v>0.168700532718421</v>
      </c>
      <c r="AR323" s="82">
        <f t="shared" si="54"/>
        <v>7.6726548301152137E-2</v>
      </c>
    </row>
    <row r="324" spans="1:44" x14ac:dyDescent="0.3">
      <c r="A324" s="81">
        <v>43743</v>
      </c>
      <c r="B324" s="83">
        <v>0.1</v>
      </c>
      <c r="C324" s="83">
        <v>-1.6</v>
      </c>
      <c r="D324" s="83">
        <v>7149</v>
      </c>
      <c r="E324" s="83">
        <v>4001</v>
      </c>
      <c r="F324" s="83">
        <v>47297</v>
      </c>
      <c r="G324" s="83">
        <v>14346</v>
      </c>
      <c r="H324" s="83">
        <v>4390.5</v>
      </c>
      <c r="I324" s="83">
        <v>575</v>
      </c>
      <c r="N324" s="80">
        <f t="shared" si="56"/>
        <v>0</v>
      </c>
      <c r="O324" s="80">
        <f t="shared" si="57"/>
        <v>0</v>
      </c>
      <c r="P324" s="80">
        <f t="shared" si="58"/>
        <v>0</v>
      </c>
      <c r="Q324" s="80">
        <f t="shared" si="59"/>
        <v>0</v>
      </c>
      <c r="R324" s="80">
        <f t="shared" si="60"/>
        <v>0</v>
      </c>
      <c r="S324" s="80">
        <f t="shared" si="61"/>
        <v>-0.29295544352090985</v>
      </c>
      <c r="T324" s="82">
        <f t="shared" si="66"/>
        <v>0.10037890555891534</v>
      </c>
      <c r="AJ324" s="88" t="e">
        <v>#N/A</v>
      </c>
      <c r="AK324" s="88" t="e">
        <v>#N/A</v>
      </c>
      <c r="AL324" s="87">
        <f t="shared" si="62"/>
        <v>43743</v>
      </c>
      <c r="AM324" s="82">
        <f t="shared" si="63"/>
        <v>0.1</v>
      </c>
      <c r="AN324" s="86">
        <f t="shared" si="64"/>
        <v>0.10037890555891534</v>
      </c>
      <c r="AO324" s="82">
        <f t="shared" si="65"/>
        <v>-1.6</v>
      </c>
      <c r="AP324" s="86">
        <f t="shared" si="55"/>
        <v>-1.4948462562826563</v>
      </c>
      <c r="AQ324" s="85">
        <f t="shared" si="67"/>
        <v>-0.10515374371734376</v>
      </c>
      <c r="AR324" s="82">
        <f t="shared" si="54"/>
        <v>-3.7890555891532951E-4</v>
      </c>
    </row>
    <row r="325" spans="1:44" x14ac:dyDescent="0.3">
      <c r="A325" s="81">
        <v>43750</v>
      </c>
      <c r="B325" s="83">
        <v>0.1</v>
      </c>
      <c r="C325" s="83">
        <v>-1.6</v>
      </c>
      <c r="D325" s="83">
        <v>7104</v>
      </c>
      <c r="E325" s="83">
        <v>3998</v>
      </c>
      <c r="F325" s="83">
        <v>46931</v>
      </c>
      <c r="G325" s="83">
        <v>14161</v>
      </c>
      <c r="H325" s="83">
        <v>4389.3999999999996</v>
      </c>
      <c r="I325" s="83">
        <v>575</v>
      </c>
      <c r="N325" s="80">
        <f t="shared" si="56"/>
        <v>-0.62945866554763086</v>
      </c>
      <c r="O325" s="80">
        <f t="shared" si="57"/>
        <v>0</v>
      </c>
      <c r="P325" s="80">
        <f t="shared" si="58"/>
        <v>-7.4981254686321108E-2</v>
      </c>
      <c r="Q325" s="80">
        <f t="shared" si="59"/>
        <v>-0.77383343552445183</v>
      </c>
      <c r="R325" s="80">
        <f t="shared" si="60"/>
        <v>-1.2895580649658456</v>
      </c>
      <c r="S325" s="80">
        <f t="shared" si="61"/>
        <v>-2.5054094066746302E-2</v>
      </c>
      <c r="T325" s="82">
        <f t="shared" si="66"/>
        <v>5.3097344458458803E-2</v>
      </c>
      <c r="AJ325" s="88" t="e">
        <v>#N/A</v>
      </c>
      <c r="AK325" s="88" t="e">
        <v>#N/A</v>
      </c>
      <c r="AL325" s="87">
        <f t="shared" si="62"/>
        <v>43750</v>
      </c>
      <c r="AM325" s="82">
        <f t="shared" si="63"/>
        <v>0.1</v>
      </c>
      <c r="AN325" s="86">
        <f t="shared" si="64"/>
        <v>5.3097344458458803E-2</v>
      </c>
      <c r="AO325" s="82">
        <f t="shared" si="65"/>
        <v>-1.6</v>
      </c>
      <c r="AP325" s="86">
        <f t="shared" si="55"/>
        <v>-1.5413743263695636</v>
      </c>
      <c r="AQ325" s="85">
        <f t="shared" si="67"/>
        <v>-5.862567363043647E-2</v>
      </c>
      <c r="AR325" s="82">
        <f t="shared" si="54"/>
        <v>4.6902655541541202E-2</v>
      </c>
    </row>
    <row r="326" spans="1:44" x14ac:dyDescent="0.3">
      <c r="A326" s="81">
        <v>43757</v>
      </c>
      <c r="B326" s="83">
        <v>0.1</v>
      </c>
      <c r="C326" s="83">
        <v>-1.6</v>
      </c>
      <c r="D326" s="83">
        <v>7079</v>
      </c>
      <c r="E326" s="83">
        <v>3978</v>
      </c>
      <c r="F326" s="83">
        <v>46902</v>
      </c>
      <c r="G326" s="83">
        <v>14135</v>
      </c>
      <c r="H326" s="83">
        <v>4317.3999999999996</v>
      </c>
      <c r="I326" s="83">
        <v>575</v>
      </c>
      <c r="N326" s="80">
        <f t="shared" si="56"/>
        <v>-0.35191441441440929</v>
      </c>
      <c r="O326" s="80">
        <f t="shared" si="57"/>
        <v>0</v>
      </c>
      <c r="P326" s="80">
        <f t="shared" si="58"/>
        <v>-0.50025012506253574</v>
      </c>
      <c r="Q326" s="80">
        <f t="shared" si="59"/>
        <v>-6.1792844814718251E-2</v>
      </c>
      <c r="R326" s="80">
        <f t="shared" si="60"/>
        <v>-0.18360285290587797</v>
      </c>
      <c r="S326" s="80">
        <f t="shared" si="61"/>
        <v>-1.6403153050530932</v>
      </c>
      <c r="T326" s="82">
        <f t="shared" si="66"/>
        <v>3.3817927888787486E-2</v>
      </c>
      <c r="AJ326" s="88" t="e">
        <v>#N/A</v>
      </c>
      <c r="AK326" s="88" t="e">
        <v>#N/A</v>
      </c>
      <c r="AL326" s="87">
        <f t="shared" si="62"/>
        <v>43757</v>
      </c>
      <c r="AM326" s="82">
        <f t="shared" si="63"/>
        <v>0.1</v>
      </c>
      <c r="AN326" s="86">
        <f t="shared" si="64"/>
        <v>3.3817927888787486E-2</v>
      </c>
      <c r="AO326" s="82">
        <f t="shared" si="65"/>
        <v>-1.6</v>
      </c>
      <c r="AP326" s="86">
        <f t="shared" si="55"/>
        <v>-1.5603465012409004</v>
      </c>
      <c r="AQ326" s="85">
        <f t="shared" si="67"/>
        <v>-3.9653498759099737E-2</v>
      </c>
      <c r="AR326" s="82">
        <f t="shared" si="54"/>
        <v>6.618207211121252E-2</v>
      </c>
    </row>
    <row r="327" spans="1:44" x14ac:dyDescent="0.3">
      <c r="A327" s="81">
        <v>43764</v>
      </c>
      <c r="B327" s="83">
        <v>0.1</v>
      </c>
      <c r="C327" s="83">
        <v>-1.6</v>
      </c>
      <c r="D327" s="83">
        <v>6946</v>
      </c>
      <c r="E327" s="83">
        <v>3963</v>
      </c>
      <c r="F327" s="83">
        <v>47423</v>
      </c>
      <c r="G327" s="83">
        <v>14126</v>
      </c>
      <c r="H327" s="83">
        <v>4233.3999999999996</v>
      </c>
      <c r="I327" s="83">
        <v>575</v>
      </c>
      <c r="N327" s="80">
        <f t="shared" si="56"/>
        <v>-1.8787964401751651</v>
      </c>
      <c r="O327" s="80">
        <f t="shared" si="57"/>
        <v>0</v>
      </c>
      <c r="P327" s="80">
        <f t="shared" si="58"/>
        <v>-0.37707390648566275</v>
      </c>
      <c r="Q327" s="80">
        <f t="shared" si="59"/>
        <v>1.1108268304123499</v>
      </c>
      <c r="R327" s="80">
        <f t="shared" si="60"/>
        <v>-6.367173682349403E-2</v>
      </c>
      <c r="S327" s="80">
        <f t="shared" si="61"/>
        <v>-1.9456154166859676</v>
      </c>
      <c r="T327" s="82">
        <f t="shared" si="66"/>
        <v>-2.7881980616552976E-2</v>
      </c>
      <c r="AJ327" s="88">
        <f>B327</f>
        <v>0.1</v>
      </c>
      <c r="AK327" s="88">
        <f>C327</f>
        <v>-1.6</v>
      </c>
      <c r="AL327" s="87">
        <f t="shared" si="62"/>
        <v>43764</v>
      </c>
      <c r="AM327" s="82">
        <f t="shared" si="63"/>
        <v>0.1</v>
      </c>
      <c r="AN327" s="86">
        <f t="shared" si="64"/>
        <v>-2.7881980616552976E-2</v>
      </c>
      <c r="AO327" s="82">
        <f t="shared" si="65"/>
        <v>-1.6</v>
      </c>
      <c r="AP327" s="86">
        <f t="shared" si="55"/>
        <v>-1.6210631442720569</v>
      </c>
      <c r="AQ327" s="85">
        <f t="shared" si="67"/>
        <v>2.10631442720568E-2</v>
      </c>
      <c r="AR327" s="82">
        <f t="shared" si="54"/>
        <v>0.12788198061655298</v>
      </c>
    </row>
    <row r="328" spans="1:44" x14ac:dyDescent="0.3">
      <c r="A328" s="81">
        <v>43771</v>
      </c>
      <c r="B328" s="83">
        <v>-0.1</v>
      </c>
      <c r="C328" s="83">
        <v>-1.4</v>
      </c>
      <c r="D328" s="83">
        <v>6923</v>
      </c>
      <c r="E328" s="83">
        <v>3970</v>
      </c>
      <c r="F328" s="83">
        <v>47368</v>
      </c>
      <c r="G328" s="83">
        <v>14119</v>
      </c>
      <c r="H328" s="83">
        <v>4174.8</v>
      </c>
      <c r="I328" s="83">
        <v>575</v>
      </c>
      <c r="N328" s="80">
        <f t="shared" si="56"/>
        <v>-0.33112582781457434</v>
      </c>
      <c r="O328" s="80">
        <f t="shared" si="57"/>
        <v>0</v>
      </c>
      <c r="P328" s="80">
        <f t="shared" si="58"/>
        <v>0.17663386323492603</v>
      </c>
      <c r="Q328" s="80">
        <f t="shared" si="59"/>
        <v>-0.1159774792822077</v>
      </c>
      <c r="R328" s="80">
        <f t="shared" si="60"/>
        <v>-4.9554013875123815E-2</v>
      </c>
      <c r="S328" s="80">
        <f t="shared" si="61"/>
        <v>-1.3842301696036117</v>
      </c>
      <c r="T328" s="82">
        <f t="shared" si="66"/>
        <v>3.2458383917640825E-2</v>
      </c>
      <c r="AJ328" s="88" t="e">
        <v>#N/A</v>
      </c>
      <c r="AK328" s="88" t="e">
        <v>#N/A</v>
      </c>
      <c r="AL328" s="87">
        <f t="shared" si="62"/>
        <v>43771</v>
      </c>
      <c r="AM328" s="82">
        <f t="shared" si="63"/>
        <v>-0.1</v>
      </c>
      <c r="AN328" s="86">
        <f t="shared" si="64"/>
        <v>3.2458383917640825E-2</v>
      </c>
      <c r="AO328" s="82">
        <f t="shared" si="65"/>
        <v>-1.4</v>
      </c>
      <c r="AP328" s="86">
        <f t="shared" si="55"/>
        <v>-1.3708025553357146</v>
      </c>
      <c r="AQ328" s="85">
        <f t="shared" si="67"/>
        <v>-2.919744466428531E-2</v>
      </c>
      <c r="AR328" s="82">
        <f t="shared" si="54"/>
        <v>-0.13245838391764084</v>
      </c>
    </row>
    <row r="329" spans="1:44" x14ac:dyDescent="0.3">
      <c r="A329" s="81">
        <v>43778</v>
      </c>
      <c r="B329" s="83">
        <v>-0.1</v>
      </c>
      <c r="C329" s="83">
        <v>-1.4</v>
      </c>
      <c r="D329" s="83">
        <v>6990</v>
      </c>
      <c r="E329" s="83">
        <v>3986</v>
      </c>
      <c r="F329" s="83">
        <v>47329</v>
      </c>
      <c r="G329" s="83">
        <v>14240</v>
      </c>
      <c r="H329" s="83">
        <v>4111.8</v>
      </c>
      <c r="I329" s="83">
        <v>570</v>
      </c>
      <c r="N329" s="80">
        <f t="shared" si="56"/>
        <v>0.96778853098366824</v>
      </c>
      <c r="O329" s="80">
        <f t="shared" si="57"/>
        <v>-0.86956521739129755</v>
      </c>
      <c r="P329" s="80">
        <f t="shared" si="58"/>
        <v>0.40302267002519443</v>
      </c>
      <c r="Q329" s="80">
        <f t="shared" si="59"/>
        <v>-8.2334065191687955E-2</v>
      </c>
      <c r="R329" s="80">
        <f t="shared" si="60"/>
        <v>0.85700120405127223</v>
      </c>
      <c r="S329" s="80">
        <f t="shared" si="61"/>
        <v>-1.509054325955745</v>
      </c>
      <c r="T329" s="82">
        <f t="shared" si="66"/>
        <v>8.2718528142521841E-2</v>
      </c>
      <c r="AJ329" s="88" t="e">
        <v>#N/A</v>
      </c>
      <c r="AK329" s="88" t="e">
        <v>#N/A</v>
      </c>
      <c r="AL329" s="87">
        <f t="shared" si="62"/>
        <v>43778</v>
      </c>
      <c r="AM329" s="82">
        <f t="shared" si="63"/>
        <v>-0.1</v>
      </c>
      <c r="AN329" s="86">
        <f t="shared" si="64"/>
        <v>8.2718528142521841E-2</v>
      </c>
      <c r="AO329" s="82">
        <f t="shared" si="65"/>
        <v>-1.4</v>
      </c>
      <c r="AP329" s="86">
        <f t="shared" si="55"/>
        <v>-1.321247463234215</v>
      </c>
      <c r="AQ329" s="85">
        <f t="shared" si="67"/>
        <v>-7.8752536765784864E-2</v>
      </c>
      <c r="AR329" s="82">
        <f t="shared" si="54"/>
        <v>-0.18271852814252185</v>
      </c>
    </row>
    <row r="330" spans="1:44" x14ac:dyDescent="0.3">
      <c r="A330" s="81">
        <v>43785</v>
      </c>
      <c r="B330" s="83">
        <v>-0.1</v>
      </c>
      <c r="C330" s="83">
        <v>-1.4</v>
      </c>
      <c r="D330" s="83">
        <v>6977</v>
      </c>
      <c r="E330" s="83">
        <v>4003</v>
      </c>
      <c r="F330" s="83">
        <v>47174</v>
      </c>
      <c r="G330" s="83">
        <v>14103</v>
      </c>
      <c r="H330" s="83">
        <v>4082.8</v>
      </c>
      <c r="I330" s="83">
        <v>560</v>
      </c>
      <c r="N330" s="80">
        <f t="shared" si="56"/>
        <v>-0.18597997138769529</v>
      </c>
      <c r="O330" s="80">
        <f t="shared" si="57"/>
        <v>-1.7543859649122879</v>
      </c>
      <c r="P330" s="80">
        <f t="shared" si="58"/>
        <v>0.42649272453587628</v>
      </c>
      <c r="Q330" s="80">
        <f t="shared" si="59"/>
        <v>-0.32749477064801624</v>
      </c>
      <c r="R330" s="80">
        <f t="shared" si="60"/>
        <v>-0.96207865168538831</v>
      </c>
      <c r="S330" s="80">
        <f t="shared" si="61"/>
        <v>-0.70528722214116613</v>
      </c>
      <c r="T330" s="82">
        <f t="shared" si="66"/>
        <v>1.5303867307528696E-2</v>
      </c>
      <c r="AJ330" s="88" t="e">
        <v>#N/A</v>
      </c>
      <c r="AK330" s="88" t="e">
        <v>#N/A</v>
      </c>
      <c r="AL330" s="87">
        <f t="shared" si="62"/>
        <v>43785</v>
      </c>
      <c r="AM330" s="82">
        <f t="shared" si="63"/>
        <v>-0.1</v>
      </c>
      <c r="AN330" s="86">
        <f t="shared" si="64"/>
        <v>1.5303867307528696E-2</v>
      </c>
      <c r="AO330" s="82">
        <f t="shared" si="65"/>
        <v>-1.4</v>
      </c>
      <c r="AP330" s="86">
        <f t="shared" si="55"/>
        <v>-1.3877164274242517</v>
      </c>
      <c r="AQ330" s="85">
        <f t="shared" si="67"/>
        <v>-1.2283572575748192E-2</v>
      </c>
      <c r="AR330" s="82">
        <f t="shared" si="54"/>
        <v>-0.1153038673075287</v>
      </c>
    </row>
    <row r="331" spans="1:44" x14ac:dyDescent="0.3">
      <c r="A331" s="81">
        <v>43792</v>
      </c>
      <c r="B331" s="83">
        <v>-0.1</v>
      </c>
      <c r="C331" s="83">
        <v>-1.4</v>
      </c>
      <c r="D331" s="83">
        <v>7044</v>
      </c>
      <c r="E331" s="83">
        <v>4090</v>
      </c>
      <c r="F331" s="83">
        <v>47143</v>
      </c>
      <c r="G331" s="83">
        <v>14189</v>
      </c>
      <c r="H331" s="83">
        <v>4040.6</v>
      </c>
      <c r="I331" s="83">
        <v>560</v>
      </c>
      <c r="N331" s="80">
        <f t="shared" si="56"/>
        <v>0.96029812240216472</v>
      </c>
      <c r="O331" s="80">
        <f t="shared" si="57"/>
        <v>0</v>
      </c>
      <c r="P331" s="80">
        <f t="shared" si="58"/>
        <v>2.1733699725206037</v>
      </c>
      <c r="Q331" s="80">
        <f t="shared" si="59"/>
        <v>-6.5714164582189483E-2</v>
      </c>
      <c r="R331" s="80">
        <f t="shared" si="60"/>
        <v>0.60979933347513793</v>
      </c>
      <c r="S331" s="80">
        <f t="shared" si="61"/>
        <v>-1.0336043891447133</v>
      </c>
      <c r="T331" s="82">
        <f t="shared" si="66"/>
        <v>0.21553906419715463</v>
      </c>
      <c r="AJ331" s="88">
        <f>B331</f>
        <v>-0.1</v>
      </c>
      <c r="AK331" s="88">
        <f>C331</f>
        <v>-1.4</v>
      </c>
      <c r="AL331" s="87">
        <f t="shared" si="62"/>
        <v>43792</v>
      </c>
      <c r="AM331" s="82">
        <f t="shared" si="63"/>
        <v>-0.1</v>
      </c>
      <c r="AN331" s="86">
        <f t="shared" si="64"/>
        <v>0.21553906419715463</v>
      </c>
      <c r="AO331" s="82">
        <f t="shared" si="65"/>
        <v>-1.4</v>
      </c>
      <c r="AP331" s="86">
        <f t="shared" si="55"/>
        <v>-1.1902901411122286</v>
      </c>
      <c r="AQ331" s="85">
        <f t="shared" si="67"/>
        <v>-0.20970985888777127</v>
      </c>
      <c r="AR331" s="82">
        <f t="shared" si="54"/>
        <v>-0.31553906419715461</v>
      </c>
    </row>
    <row r="332" spans="1:44" x14ac:dyDescent="0.3">
      <c r="A332" s="81">
        <v>43799</v>
      </c>
      <c r="B332" s="83">
        <v>-0.1</v>
      </c>
      <c r="C332" s="83">
        <v>-1.4</v>
      </c>
      <c r="D332" s="83">
        <v>7053</v>
      </c>
      <c r="E332" s="83">
        <v>4111</v>
      </c>
      <c r="F332" s="83">
        <v>47400</v>
      </c>
      <c r="G332" s="83">
        <v>14169</v>
      </c>
      <c r="H332" s="83">
        <v>4048.2</v>
      </c>
      <c r="I332" s="83">
        <v>560</v>
      </c>
      <c r="N332" s="80">
        <f t="shared" si="56"/>
        <v>0.12776831345826167</v>
      </c>
      <c r="O332" s="80">
        <f t="shared" si="57"/>
        <v>0</v>
      </c>
      <c r="P332" s="80">
        <f t="shared" si="58"/>
        <v>0.51344743276283111</v>
      </c>
      <c r="Q332" s="80">
        <f t="shared" si="59"/>
        <v>0.5451498631822318</v>
      </c>
      <c r="R332" s="80">
        <f t="shared" si="60"/>
        <v>-0.14095426034252512</v>
      </c>
      <c r="S332" s="80">
        <f t="shared" si="61"/>
        <v>0.18809087759244392</v>
      </c>
      <c r="T332" s="82">
        <f t="shared" si="66"/>
        <v>2.8927393789755111E-2</v>
      </c>
      <c r="AJ332" s="88" t="e">
        <v>#N/A</v>
      </c>
      <c r="AK332" s="88" t="e">
        <v>#N/A</v>
      </c>
      <c r="AL332" s="87">
        <f t="shared" si="62"/>
        <v>43799</v>
      </c>
      <c r="AM332" s="82">
        <f t="shared" si="63"/>
        <v>-0.1</v>
      </c>
      <c r="AN332" s="86">
        <f t="shared" si="64"/>
        <v>2.8927393789755111E-2</v>
      </c>
      <c r="AO332" s="82">
        <f t="shared" si="65"/>
        <v>-1.4</v>
      </c>
      <c r="AP332" s="86">
        <f t="shared" si="55"/>
        <v>-0.37522988860941098</v>
      </c>
      <c r="AQ332" s="85">
        <f t="shared" si="67"/>
        <v>-1.0247701113905889</v>
      </c>
      <c r="AR332" s="82">
        <f t="shared" si="54"/>
        <v>-0.12892739378975512</v>
      </c>
    </row>
    <row r="333" spans="1:44" x14ac:dyDescent="0.3">
      <c r="A333" s="81">
        <v>43806</v>
      </c>
      <c r="B333" s="83">
        <v>0</v>
      </c>
      <c r="C333" s="83">
        <v>-0.5</v>
      </c>
      <c r="D333" s="83">
        <v>7105</v>
      </c>
      <c r="E333" s="83">
        <v>4079</v>
      </c>
      <c r="F333" s="83">
        <v>47353</v>
      </c>
      <c r="G333" s="83">
        <v>14290</v>
      </c>
      <c r="H333" s="83">
        <v>4067.4</v>
      </c>
      <c r="I333" s="83">
        <v>555</v>
      </c>
      <c r="N333" s="80">
        <f t="shared" si="56"/>
        <v>0.73727491847441229</v>
      </c>
      <c r="O333" s="80">
        <f t="shared" si="57"/>
        <v>-0.8928571428571388</v>
      </c>
      <c r="P333" s="80">
        <f t="shared" si="58"/>
        <v>-0.77839941620044328</v>
      </c>
      <c r="Q333" s="80">
        <f t="shared" si="59"/>
        <v>-9.915611814346903E-2</v>
      </c>
      <c r="R333" s="80">
        <f t="shared" si="60"/>
        <v>0.85397699202485455</v>
      </c>
      <c r="S333" s="80">
        <f t="shared" si="61"/>
        <v>0.47428486734845876</v>
      </c>
      <c r="T333" s="82">
        <f t="shared" si="66"/>
        <v>-1.3865384439699091E-3</v>
      </c>
      <c r="AJ333" s="88" t="e">
        <v>#N/A</v>
      </c>
      <c r="AK333" s="88" t="e">
        <v>#N/A</v>
      </c>
      <c r="AL333" s="87">
        <f t="shared" si="62"/>
        <v>43806</v>
      </c>
      <c r="AM333" s="82">
        <f t="shared" si="63"/>
        <v>0</v>
      </c>
      <c r="AN333" s="86">
        <f t="shared" si="64"/>
        <v>-1.3865384439699091E-3</v>
      </c>
      <c r="AO333" s="82">
        <f t="shared" si="65"/>
        <v>-0.5</v>
      </c>
      <c r="AP333" s="86">
        <f t="shared" si="55"/>
        <v>-0.40542134030884824</v>
      </c>
      <c r="AQ333" s="85">
        <f t="shared" si="67"/>
        <v>-9.4578659691151756E-2</v>
      </c>
      <c r="AR333" s="82">
        <f t="shared" si="54"/>
        <v>1.3865384439699091E-3</v>
      </c>
    </row>
    <row r="334" spans="1:44" x14ac:dyDescent="0.3">
      <c r="A334" s="81">
        <v>43813</v>
      </c>
      <c r="B334" s="83">
        <v>0</v>
      </c>
      <c r="C334" s="83">
        <v>-0.5</v>
      </c>
      <c r="D334" s="83">
        <v>7113</v>
      </c>
      <c r="E334" s="83">
        <v>4055</v>
      </c>
      <c r="F334" s="83">
        <v>48866</v>
      </c>
      <c r="G334" s="83">
        <v>14274</v>
      </c>
      <c r="H334" s="83">
        <v>4112.6000000000004</v>
      </c>
      <c r="I334" s="83">
        <v>550</v>
      </c>
      <c r="N334" s="80">
        <f t="shared" si="56"/>
        <v>0.11259676284308284</v>
      </c>
      <c r="O334" s="80">
        <f t="shared" si="57"/>
        <v>-0.90090090090090769</v>
      </c>
      <c r="P334" s="80">
        <f t="shared" si="58"/>
        <v>-0.58837950478057621</v>
      </c>
      <c r="Q334" s="80">
        <f t="shared" si="59"/>
        <v>3.1951513103710454</v>
      </c>
      <c r="R334" s="80">
        <f t="shared" si="60"/>
        <v>-0.11196641007697394</v>
      </c>
      <c r="S334" s="80">
        <f t="shared" si="61"/>
        <v>1.1112750159807376</v>
      </c>
      <c r="T334" s="82">
        <f t="shared" si="66"/>
        <v>3.3777320496264043E-2</v>
      </c>
      <c r="AJ334" s="88" t="e">
        <v>#N/A</v>
      </c>
      <c r="AK334" s="88" t="e">
        <v>#N/A</v>
      </c>
      <c r="AL334" s="87">
        <f t="shared" si="62"/>
        <v>43813</v>
      </c>
      <c r="AM334" s="82">
        <f t="shared" si="63"/>
        <v>0</v>
      </c>
      <c r="AN334" s="86">
        <f t="shared" si="64"/>
        <v>3.3777320496264043E-2</v>
      </c>
      <c r="AO334" s="82">
        <f t="shared" si="65"/>
        <v>-0.5</v>
      </c>
      <c r="AP334" s="86">
        <f t="shared" si="55"/>
        <v>-0.37039955756635834</v>
      </c>
      <c r="AQ334" s="85">
        <f t="shared" si="67"/>
        <v>-0.12960044243364166</v>
      </c>
      <c r="AR334" s="82">
        <f t="shared" ref="AR334:AR397" si="68">AM334-AN334</f>
        <v>-3.3777320496264043E-2</v>
      </c>
    </row>
    <row r="335" spans="1:44" x14ac:dyDescent="0.3">
      <c r="A335" s="81">
        <v>43820</v>
      </c>
      <c r="B335" s="83">
        <v>0</v>
      </c>
      <c r="C335" s="83">
        <v>-0.5</v>
      </c>
      <c r="D335" s="83">
        <v>7108</v>
      </c>
      <c r="E335" s="83">
        <v>4017</v>
      </c>
      <c r="F335" s="83">
        <v>48994</v>
      </c>
      <c r="G335" s="83">
        <v>14559</v>
      </c>
      <c r="H335" s="83">
        <v>4135.3999999999996</v>
      </c>
      <c r="I335" s="83">
        <v>550</v>
      </c>
      <c r="N335" s="80">
        <f t="shared" si="56"/>
        <v>-7.0293828201883457E-2</v>
      </c>
      <c r="O335" s="80">
        <f t="shared" si="57"/>
        <v>0</v>
      </c>
      <c r="P335" s="80">
        <f t="shared" si="58"/>
        <v>-0.93711467324291675</v>
      </c>
      <c r="Q335" s="80">
        <f t="shared" si="59"/>
        <v>0.26194081774649192</v>
      </c>
      <c r="R335" s="80">
        <f t="shared" si="60"/>
        <v>1.9966372425388954</v>
      </c>
      <c r="S335" s="80">
        <f t="shared" si="61"/>
        <v>0.55439381413215472</v>
      </c>
      <c r="T335" s="82">
        <f t="shared" si="66"/>
        <v>5.2994054702452109E-3</v>
      </c>
      <c r="AJ335" s="88">
        <f>B335</f>
        <v>0</v>
      </c>
      <c r="AK335" s="88">
        <f>C335</f>
        <v>-0.5</v>
      </c>
      <c r="AL335" s="87">
        <f t="shared" si="62"/>
        <v>43820</v>
      </c>
      <c r="AM335" s="82">
        <f t="shared" si="63"/>
        <v>0</v>
      </c>
      <c r="AN335" s="86">
        <f t="shared" si="64"/>
        <v>5.2994054702452109E-3</v>
      </c>
      <c r="AO335" s="82">
        <f t="shared" si="65"/>
        <v>-0.5</v>
      </c>
      <c r="AP335" s="86">
        <f t="shared" ref="AP335:AP398" si="69">(1+AO331/100)*(1+AN335/100)/(1+AM283/100)*100-100</f>
        <v>-0.39876241030943049</v>
      </c>
      <c r="AQ335" s="85">
        <f t="shared" si="67"/>
        <v>-0.10123758969056951</v>
      </c>
      <c r="AR335" s="82">
        <f t="shared" si="68"/>
        <v>-5.2994054702452109E-3</v>
      </c>
    </row>
    <row r="336" spans="1:44" x14ac:dyDescent="0.3">
      <c r="A336" s="81">
        <v>43827</v>
      </c>
      <c r="B336" s="83">
        <v>0</v>
      </c>
      <c r="C336" s="83">
        <v>-0.5</v>
      </c>
      <c r="D336" s="83">
        <v>7095</v>
      </c>
      <c r="E336" s="83">
        <v>3969</v>
      </c>
      <c r="F336" s="83">
        <v>49406</v>
      </c>
      <c r="G336" s="83">
        <v>14671</v>
      </c>
      <c r="H336" s="83">
        <v>4094.2</v>
      </c>
      <c r="I336" s="83">
        <v>550</v>
      </c>
      <c r="N336" s="80">
        <f t="shared" si="56"/>
        <v>-0.18289251547551544</v>
      </c>
      <c r="O336" s="80">
        <f t="shared" si="57"/>
        <v>0</v>
      </c>
      <c r="P336" s="80">
        <f t="shared" si="58"/>
        <v>-1.1949215832710962</v>
      </c>
      <c r="Q336" s="80">
        <f t="shared" si="59"/>
        <v>0.84091929624034378</v>
      </c>
      <c r="R336" s="80">
        <f t="shared" si="60"/>
        <v>0.7692836046431637</v>
      </c>
      <c r="S336" s="80">
        <f t="shared" si="61"/>
        <v>-0.99627605552061027</v>
      </c>
      <c r="T336" s="82">
        <f t="shared" si="66"/>
        <v>-5.3219554694264273E-2</v>
      </c>
      <c r="AJ336" s="88" t="e">
        <v>#N/A</v>
      </c>
      <c r="AK336" s="88" t="e">
        <v>#N/A</v>
      </c>
      <c r="AL336" s="87">
        <f t="shared" si="62"/>
        <v>43827</v>
      </c>
      <c r="AM336" s="82">
        <f t="shared" si="63"/>
        <v>0</v>
      </c>
      <c r="AN336" s="86">
        <f t="shared" si="64"/>
        <v>-5.3219554694264273E-2</v>
      </c>
      <c r="AO336" s="82">
        <f t="shared" si="65"/>
        <v>-0.5</v>
      </c>
      <c r="AP336" s="86">
        <f t="shared" si="69"/>
        <v>-0.45704493023085035</v>
      </c>
      <c r="AQ336" s="85">
        <f t="shared" si="67"/>
        <v>-4.2955069769149645E-2</v>
      </c>
      <c r="AR336" s="82">
        <f t="shared" si="68"/>
        <v>5.3219554694264273E-2</v>
      </c>
    </row>
    <row r="337" spans="1:44" x14ac:dyDescent="0.3">
      <c r="A337" s="81">
        <v>43834</v>
      </c>
      <c r="B337" s="83">
        <v>0</v>
      </c>
      <c r="C337" s="83">
        <v>0.1</v>
      </c>
      <c r="D337" s="83">
        <v>7215</v>
      </c>
      <c r="E337" s="83">
        <v>3970</v>
      </c>
      <c r="F337" s="83">
        <v>49172</v>
      </c>
      <c r="G337" s="83">
        <v>14723</v>
      </c>
      <c r="H337" s="83">
        <v>4076.75</v>
      </c>
      <c r="I337" s="83">
        <v>550</v>
      </c>
      <c r="N337" s="80">
        <f t="shared" si="56"/>
        <v>1.6913319238900613</v>
      </c>
      <c r="O337" s="80">
        <f t="shared" si="57"/>
        <v>0</v>
      </c>
      <c r="P337" s="80">
        <f t="shared" si="58"/>
        <v>2.5195263290498815E-2</v>
      </c>
      <c r="Q337" s="80">
        <f t="shared" si="59"/>
        <v>-0.47362668501801863</v>
      </c>
      <c r="R337" s="80">
        <f t="shared" si="60"/>
        <v>0.35444073341967908</v>
      </c>
      <c r="S337" s="80">
        <f t="shared" si="61"/>
        <v>-0.4262126911240216</v>
      </c>
      <c r="T337" s="82">
        <f t="shared" si="66"/>
        <v>0.11514610076533699</v>
      </c>
      <c r="AJ337" s="88" t="e">
        <v>#N/A</v>
      </c>
      <c r="AK337" s="88" t="e">
        <v>#N/A</v>
      </c>
      <c r="AL337" s="87">
        <f t="shared" si="62"/>
        <v>43834</v>
      </c>
      <c r="AM337" s="82">
        <f t="shared" si="63"/>
        <v>0</v>
      </c>
      <c r="AN337" s="86">
        <f t="shared" si="64"/>
        <v>0.11514610076533699</v>
      </c>
      <c r="AO337" s="82">
        <f t="shared" si="65"/>
        <v>0.1</v>
      </c>
      <c r="AP337" s="86">
        <f t="shared" si="69"/>
        <v>0.21586556364337639</v>
      </c>
      <c r="AQ337" s="85">
        <f t="shared" si="67"/>
        <v>-0.11586556364337638</v>
      </c>
      <c r="AR337" s="82">
        <f t="shared" si="68"/>
        <v>-0.11514610076533699</v>
      </c>
    </row>
    <row r="338" spans="1:44" x14ac:dyDescent="0.3">
      <c r="A338" s="81">
        <v>43841</v>
      </c>
      <c r="B338" s="83">
        <v>0</v>
      </c>
      <c r="C338" s="83">
        <v>0.1</v>
      </c>
      <c r="D338" s="83">
        <v>7211</v>
      </c>
      <c r="E338" s="83">
        <v>3961</v>
      </c>
      <c r="F338" s="83">
        <v>48874</v>
      </c>
      <c r="G338" s="83">
        <v>14643</v>
      </c>
      <c r="H338" s="83">
        <v>4081.6</v>
      </c>
      <c r="I338" s="83">
        <v>555</v>
      </c>
      <c r="N338" s="80">
        <f t="shared" si="56"/>
        <v>-5.54400554400587E-2</v>
      </c>
      <c r="O338" s="80">
        <f t="shared" si="57"/>
        <v>0.90909090909090651</v>
      </c>
      <c r="P338" s="80">
        <f t="shared" si="58"/>
        <v>-0.22670025188917009</v>
      </c>
      <c r="Q338" s="80">
        <f t="shared" si="59"/>
        <v>-0.60603595542177402</v>
      </c>
      <c r="R338" s="80">
        <f t="shared" si="60"/>
        <v>-0.5433675202064876</v>
      </c>
      <c r="S338" s="80">
        <f t="shared" si="61"/>
        <v>0.11896731465014909</v>
      </c>
      <c r="T338" s="82">
        <f t="shared" si="66"/>
        <v>8.9823434317029494E-2</v>
      </c>
      <c r="AJ338" s="88" t="e">
        <v>#N/A</v>
      </c>
      <c r="AK338" s="88" t="e">
        <v>#N/A</v>
      </c>
      <c r="AL338" s="87">
        <f t="shared" si="62"/>
        <v>43841</v>
      </c>
      <c r="AM338" s="82">
        <f t="shared" si="63"/>
        <v>0</v>
      </c>
      <c r="AN338" s="86">
        <f t="shared" si="64"/>
        <v>8.9823434317029494E-2</v>
      </c>
      <c r="AO338" s="82">
        <f t="shared" si="65"/>
        <v>0.1</v>
      </c>
      <c r="AP338" s="86">
        <f t="shared" si="69"/>
        <v>0.19051742167548014</v>
      </c>
      <c r="AQ338" s="85">
        <f t="shared" si="67"/>
        <v>-9.0517421675480131E-2</v>
      </c>
      <c r="AR338" s="82">
        <f t="shared" si="68"/>
        <v>-8.9823434317029494E-2</v>
      </c>
    </row>
    <row r="339" spans="1:44" x14ac:dyDescent="0.3">
      <c r="A339" s="81">
        <v>43848</v>
      </c>
      <c r="B339" s="83">
        <v>0</v>
      </c>
      <c r="C339" s="83">
        <v>0.1</v>
      </c>
      <c r="D339" s="83">
        <v>7181</v>
      </c>
      <c r="E339" s="83">
        <v>3958</v>
      </c>
      <c r="F339" s="83">
        <v>49077</v>
      </c>
      <c r="G339" s="83">
        <v>14566</v>
      </c>
      <c r="H339" s="83">
        <v>4079.8</v>
      </c>
      <c r="I339" s="83">
        <v>555</v>
      </c>
      <c r="N339" s="80">
        <f t="shared" si="56"/>
        <v>-0.41603106365275266</v>
      </c>
      <c r="O339" s="80">
        <f t="shared" si="57"/>
        <v>0</v>
      </c>
      <c r="P339" s="80">
        <f t="shared" si="58"/>
        <v>-7.5738449886401327E-2</v>
      </c>
      <c r="Q339" s="80">
        <f t="shared" si="59"/>
        <v>0.41535376682899994</v>
      </c>
      <c r="R339" s="80">
        <f t="shared" si="60"/>
        <v>-0.5258485283070371</v>
      </c>
      <c r="S339" s="80">
        <f t="shared" si="61"/>
        <v>-4.4100352802814768E-2</v>
      </c>
      <c r="T339" s="82">
        <f t="shared" si="66"/>
        <v>4.5571257710787516E-2</v>
      </c>
      <c r="AJ339" s="88">
        <f>B339</f>
        <v>0</v>
      </c>
      <c r="AK339" s="88">
        <f>C339</f>
        <v>0.1</v>
      </c>
      <c r="AL339" s="87">
        <f t="shared" si="62"/>
        <v>43848</v>
      </c>
      <c r="AM339" s="82">
        <f t="shared" si="63"/>
        <v>0</v>
      </c>
      <c r="AN339" s="86">
        <f t="shared" si="64"/>
        <v>4.5571257710787516E-2</v>
      </c>
      <c r="AO339" s="82">
        <f t="shared" si="65"/>
        <v>0.1</v>
      </c>
      <c r="AP339" s="86">
        <f t="shared" si="69"/>
        <v>0.14622072577688527</v>
      </c>
      <c r="AQ339" s="85">
        <f t="shared" si="67"/>
        <v>-4.6220725776885269E-2</v>
      </c>
      <c r="AR339" s="82">
        <f t="shared" si="68"/>
        <v>-4.5571257710787516E-2</v>
      </c>
    </row>
    <row r="340" spans="1:44" x14ac:dyDescent="0.3">
      <c r="A340" s="81">
        <v>43855</v>
      </c>
      <c r="B340" s="83">
        <v>0</v>
      </c>
      <c r="C340" s="83">
        <v>0.1</v>
      </c>
      <c r="D340" s="83">
        <v>7181</v>
      </c>
      <c r="E340" s="83">
        <v>3958</v>
      </c>
      <c r="F340" s="83">
        <v>49077</v>
      </c>
      <c r="G340" s="83">
        <v>14566</v>
      </c>
      <c r="H340" s="83">
        <v>4073</v>
      </c>
      <c r="I340" s="83">
        <v>555</v>
      </c>
      <c r="N340" s="80">
        <f t="shared" ref="N340:N403" si="70">D340/D339*100-100</f>
        <v>0</v>
      </c>
      <c r="O340" s="80">
        <f t="shared" ref="O340:O403" si="71">I340/I339*100-100</f>
        <v>0</v>
      </c>
      <c r="P340" s="80">
        <f t="shared" ref="P340:P403" si="72">E340/E339*100-100</f>
        <v>0</v>
      </c>
      <c r="Q340" s="80">
        <f t="shared" ref="Q340:Q403" si="73">F340/F339*100-100</f>
        <v>0</v>
      </c>
      <c r="R340" s="80">
        <f t="shared" ref="R340:R403" si="74">G340/G339*100-100</f>
        <v>0</v>
      </c>
      <c r="S340" s="80">
        <f t="shared" ref="S340:S403" si="75">H340/H339*100-100</f>
        <v>-0.16667483700182117</v>
      </c>
      <c r="T340" s="82">
        <f t="shared" si="66"/>
        <v>8.4498613560842234E-2</v>
      </c>
      <c r="AJ340" s="88" t="e">
        <v>#N/A</v>
      </c>
      <c r="AK340" s="88" t="e">
        <v>#N/A</v>
      </c>
      <c r="AL340" s="87">
        <f t="shared" si="62"/>
        <v>43855</v>
      </c>
      <c r="AM340" s="82">
        <f t="shared" si="63"/>
        <v>0</v>
      </c>
      <c r="AN340" s="86">
        <f t="shared" si="64"/>
        <v>8.4498613560842234E-2</v>
      </c>
      <c r="AO340" s="82">
        <f t="shared" si="65"/>
        <v>0.1</v>
      </c>
      <c r="AP340" s="86">
        <f t="shared" si="69"/>
        <v>0.18518724395677566</v>
      </c>
      <c r="AQ340" s="85">
        <f t="shared" si="67"/>
        <v>-8.5187243956775655E-2</v>
      </c>
      <c r="AR340" s="82">
        <f t="shared" si="68"/>
        <v>-8.4498613560842234E-2</v>
      </c>
    </row>
    <row r="341" spans="1:44" x14ac:dyDescent="0.3">
      <c r="A341" s="81">
        <v>43862</v>
      </c>
      <c r="B341" s="83">
        <v>-0.5</v>
      </c>
      <c r="C341" s="83">
        <v>-0.4</v>
      </c>
      <c r="D341" s="83">
        <v>7175</v>
      </c>
      <c r="E341" s="83">
        <v>3968</v>
      </c>
      <c r="F341" s="83">
        <v>47968</v>
      </c>
      <c r="G341" s="83">
        <v>14419</v>
      </c>
      <c r="H341" s="83">
        <v>4073</v>
      </c>
      <c r="I341" s="83">
        <v>555</v>
      </c>
      <c r="N341" s="80">
        <f t="shared" si="70"/>
        <v>-8.3553822587376203E-2</v>
      </c>
      <c r="O341" s="80">
        <f t="shared" si="71"/>
        <v>0</v>
      </c>
      <c r="P341" s="80">
        <f t="shared" si="72"/>
        <v>0.25265285497727064</v>
      </c>
      <c r="Q341" s="80">
        <f t="shared" si="73"/>
        <v>-2.2597143264665789</v>
      </c>
      <c r="R341" s="80">
        <f t="shared" si="74"/>
        <v>-1.0091995056982057</v>
      </c>
      <c r="S341" s="80">
        <f t="shared" si="75"/>
        <v>0</v>
      </c>
      <c r="T341" s="82">
        <f t="shared" si="66"/>
        <v>1.8002171412291511E-2</v>
      </c>
      <c r="AJ341" s="88" t="e">
        <v>#N/A</v>
      </c>
      <c r="AK341" s="88" t="e">
        <v>#N/A</v>
      </c>
      <c r="AL341" s="87">
        <f t="shared" ref="AL341:AL404" si="76">A341</f>
        <v>43862</v>
      </c>
      <c r="AM341" s="82">
        <f t="shared" ref="AM341:AM404" si="77">B341</f>
        <v>-0.5</v>
      </c>
      <c r="AN341" s="86">
        <f t="shared" ref="AN341:AN404" si="78">T341</f>
        <v>1.8002171412291511E-2</v>
      </c>
      <c r="AO341" s="82">
        <f t="shared" ref="AO341:AO404" si="79">C341</f>
        <v>-0.4</v>
      </c>
      <c r="AP341" s="86">
        <f t="shared" si="69"/>
        <v>0.21823841199571348</v>
      </c>
      <c r="AQ341" s="85">
        <f t="shared" si="67"/>
        <v>-0.6182384119957135</v>
      </c>
      <c r="AR341" s="82">
        <f t="shared" si="68"/>
        <v>-0.51800217141229155</v>
      </c>
    </row>
    <row r="342" spans="1:44" x14ac:dyDescent="0.3">
      <c r="A342" s="81">
        <v>43869</v>
      </c>
      <c r="B342" s="83">
        <v>-0.5</v>
      </c>
      <c r="C342" s="83">
        <v>-0.4</v>
      </c>
      <c r="D342" s="83">
        <v>6927</v>
      </c>
      <c r="E342" s="83">
        <v>3960</v>
      </c>
      <c r="F342" s="83">
        <v>46690</v>
      </c>
      <c r="G342" s="83">
        <v>13988</v>
      </c>
      <c r="H342" s="83">
        <v>4073</v>
      </c>
      <c r="I342" s="83">
        <v>555</v>
      </c>
      <c r="N342" s="80">
        <f t="shared" si="70"/>
        <v>-3.4564459930313518</v>
      </c>
      <c r="O342" s="80">
        <f t="shared" si="71"/>
        <v>0</v>
      </c>
      <c r="P342" s="80">
        <f t="shared" si="72"/>
        <v>-0.20161290322580783</v>
      </c>
      <c r="Q342" s="80">
        <f t="shared" si="73"/>
        <v>-2.6642761841227554</v>
      </c>
      <c r="R342" s="80">
        <f t="shared" si="74"/>
        <v>-2.9891115888757867</v>
      </c>
      <c r="S342" s="80">
        <f t="shared" si="75"/>
        <v>0</v>
      </c>
      <c r="T342" s="82">
        <f t="shared" si="66"/>
        <v>-0.15690788069433748</v>
      </c>
      <c r="AJ342" s="88" t="e">
        <v>#N/A</v>
      </c>
      <c r="AK342" s="88" t="e">
        <v>#N/A</v>
      </c>
      <c r="AL342" s="87">
        <f t="shared" si="76"/>
        <v>43869</v>
      </c>
      <c r="AM342" s="82">
        <f t="shared" si="77"/>
        <v>-0.5</v>
      </c>
      <c r="AN342" s="86">
        <f t="shared" si="78"/>
        <v>-0.15690788069433748</v>
      </c>
      <c r="AO342" s="82">
        <f t="shared" si="79"/>
        <v>-0.4</v>
      </c>
      <c r="AP342" s="86">
        <f t="shared" si="69"/>
        <v>4.297818961455846E-2</v>
      </c>
      <c r="AQ342" s="85">
        <f t="shared" si="67"/>
        <v>-0.44297818961455848</v>
      </c>
      <c r="AR342" s="82">
        <f t="shared" si="68"/>
        <v>-0.34309211930566252</v>
      </c>
    </row>
    <row r="343" spans="1:44" x14ac:dyDescent="0.3">
      <c r="A343" s="81">
        <v>43876</v>
      </c>
      <c r="B343" s="83">
        <v>-0.5</v>
      </c>
      <c r="C343" s="83">
        <v>-0.4</v>
      </c>
      <c r="D343" s="83">
        <v>6868</v>
      </c>
      <c r="E343" s="83">
        <v>3926</v>
      </c>
      <c r="F343" s="83">
        <v>46412</v>
      </c>
      <c r="G343" s="83">
        <v>14028</v>
      </c>
      <c r="H343" s="83">
        <v>3900</v>
      </c>
      <c r="I343" s="83">
        <v>560</v>
      </c>
      <c r="N343" s="80">
        <f t="shared" si="70"/>
        <v>-0.85173956979933507</v>
      </c>
      <c r="O343" s="80">
        <f t="shared" si="71"/>
        <v>0.90090090090089348</v>
      </c>
      <c r="P343" s="80">
        <f t="shared" si="72"/>
        <v>-0.85858585858585457</v>
      </c>
      <c r="Q343" s="80">
        <f t="shared" si="73"/>
        <v>-0.59541657742558129</v>
      </c>
      <c r="R343" s="80">
        <f t="shared" si="74"/>
        <v>0.2859593937660776</v>
      </c>
      <c r="S343" s="80">
        <f t="shared" si="75"/>
        <v>-4.2474834274490547</v>
      </c>
      <c r="T343" s="82">
        <f t="shared" si="66"/>
        <v>-0.14560610494520709</v>
      </c>
      <c r="AJ343" s="88">
        <f>B343</f>
        <v>-0.5</v>
      </c>
      <c r="AK343" s="88">
        <f>C343</f>
        <v>-0.4</v>
      </c>
      <c r="AL343" s="87">
        <f t="shared" si="76"/>
        <v>43876</v>
      </c>
      <c r="AM343" s="82">
        <f t="shared" si="77"/>
        <v>-0.5</v>
      </c>
      <c r="AN343" s="86">
        <f t="shared" si="78"/>
        <v>-0.14560610494520709</v>
      </c>
      <c r="AO343" s="82">
        <f t="shared" si="79"/>
        <v>-0.4</v>
      </c>
      <c r="AP343" s="86">
        <f t="shared" si="69"/>
        <v>5.430259154137218E-2</v>
      </c>
      <c r="AQ343" s="85">
        <f t="shared" si="67"/>
        <v>-0.4543025915413722</v>
      </c>
      <c r="AR343" s="82">
        <f t="shared" si="68"/>
        <v>-0.35439389505479291</v>
      </c>
    </row>
    <row r="344" spans="1:44" x14ac:dyDescent="0.3">
      <c r="A344" s="81">
        <v>43883</v>
      </c>
      <c r="B344" s="83">
        <v>-0.5</v>
      </c>
      <c r="C344" s="83">
        <v>-0.4</v>
      </c>
      <c r="D344" s="83">
        <v>6585</v>
      </c>
      <c r="E344" s="83">
        <v>3898</v>
      </c>
      <c r="F344" s="83">
        <v>46544</v>
      </c>
      <c r="G344" s="83">
        <v>13901</v>
      </c>
      <c r="H344" s="83">
        <v>3847.2</v>
      </c>
      <c r="I344" s="83">
        <v>560</v>
      </c>
      <c r="N344" s="80">
        <f t="shared" si="70"/>
        <v>-4.120559114735002</v>
      </c>
      <c r="O344" s="80">
        <f t="shared" si="71"/>
        <v>0</v>
      </c>
      <c r="P344" s="80">
        <f t="shared" si="72"/>
        <v>-0.7131940906775327</v>
      </c>
      <c r="Q344" s="80">
        <f t="shared" si="73"/>
        <v>0.28440920451606644</v>
      </c>
      <c r="R344" s="80">
        <f t="shared" si="74"/>
        <v>-0.90533219275734211</v>
      </c>
      <c r="S344" s="80">
        <f t="shared" si="75"/>
        <v>-1.3538461538461632</v>
      </c>
      <c r="T344" s="82">
        <f t="shared" ref="T344:T407" si="80">B340*$AD$9+N344*$AD$10+N339*$AD$25+O344*$AD$11+O339*$AD$26+P344*$AD$12+P339*$AD$27+Q344*$AD$13+R344*$AD$14+R339*$AD$15+R336*$AD$16+S344*$AD$19+S339*$AD$20+S336*$AD$21+$AD$22+0.05</f>
        <v>-0.18445316289930713</v>
      </c>
      <c r="AJ344" s="88" t="e">
        <v>#N/A</v>
      </c>
      <c r="AK344" s="88" t="e">
        <v>#N/A</v>
      </c>
      <c r="AL344" s="87">
        <f t="shared" si="76"/>
        <v>43883</v>
      </c>
      <c r="AM344" s="82">
        <f t="shared" si="77"/>
        <v>-0.5</v>
      </c>
      <c r="AN344" s="86">
        <f t="shared" si="78"/>
        <v>-0.18445316289930713</v>
      </c>
      <c r="AO344" s="82">
        <f t="shared" si="79"/>
        <v>-0.4</v>
      </c>
      <c r="AP344" s="86">
        <f t="shared" si="69"/>
        <v>1.5377761699483017E-2</v>
      </c>
      <c r="AQ344" s="85">
        <f t="shared" si="67"/>
        <v>-0.41537776169948304</v>
      </c>
      <c r="AR344" s="82">
        <f t="shared" si="68"/>
        <v>-0.31554683710069287</v>
      </c>
    </row>
    <row r="345" spans="1:44" x14ac:dyDescent="0.3">
      <c r="A345" s="81">
        <v>43890</v>
      </c>
      <c r="B345" s="83">
        <v>-0.5</v>
      </c>
      <c r="C345" s="83">
        <v>-0.4</v>
      </c>
      <c r="D345" s="83">
        <v>6578</v>
      </c>
      <c r="E345" s="83">
        <v>3880</v>
      </c>
      <c r="F345" s="83">
        <v>45806</v>
      </c>
      <c r="G345" s="83">
        <v>13682</v>
      </c>
      <c r="H345" s="83">
        <v>3821</v>
      </c>
      <c r="I345" s="83">
        <v>560</v>
      </c>
      <c r="N345" s="80">
        <f t="shared" si="70"/>
        <v>-0.10630220197418794</v>
      </c>
      <c r="O345" s="80">
        <f t="shared" si="71"/>
        <v>0</v>
      </c>
      <c r="P345" s="80">
        <f t="shared" si="72"/>
        <v>-0.4617752693688999</v>
      </c>
      <c r="Q345" s="80">
        <f t="shared" si="73"/>
        <v>-1.5855964248882799</v>
      </c>
      <c r="R345" s="80">
        <f t="shared" si="74"/>
        <v>-1.575426228328908</v>
      </c>
      <c r="S345" s="80">
        <f t="shared" si="75"/>
        <v>-0.68101476398419436</v>
      </c>
      <c r="T345" s="82">
        <f t="shared" si="80"/>
        <v>-0.2651113351863908</v>
      </c>
      <c r="AJ345" s="88" t="e">
        <v>#N/A</v>
      </c>
      <c r="AK345" s="88" t="e">
        <v>#N/A</v>
      </c>
      <c r="AL345" s="87">
        <f t="shared" si="76"/>
        <v>43890</v>
      </c>
      <c r="AM345" s="82">
        <f t="shared" si="77"/>
        <v>-0.5</v>
      </c>
      <c r="AN345" s="86">
        <f t="shared" si="78"/>
        <v>-0.2651113351863908</v>
      </c>
      <c r="AO345" s="82">
        <f t="shared" si="79"/>
        <v>-0.4</v>
      </c>
      <c r="AP345" s="86">
        <f t="shared" si="69"/>
        <v>-0.76328760224338055</v>
      </c>
      <c r="AQ345" s="85">
        <f t="shared" si="67"/>
        <v>0.36328760224338053</v>
      </c>
      <c r="AR345" s="82">
        <f t="shared" si="68"/>
        <v>-0.2348886648136092</v>
      </c>
    </row>
    <row r="346" spans="1:44" x14ac:dyDescent="0.3">
      <c r="A346" s="81">
        <v>43897</v>
      </c>
      <c r="B346" s="83">
        <v>-1</v>
      </c>
      <c r="C346" s="83">
        <v>-1.5</v>
      </c>
      <c r="D346" s="83">
        <v>6543</v>
      </c>
      <c r="E346" s="83">
        <v>3852</v>
      </c>
      <c r="F346" s="83">
        <v>45620</v>
      </c>
      <c r="G346" s="83">
        <v>13461</v>
      </c>
      <c r="H346" s="83">
        <v>3776.2</v>
      </c>
      <c r="I346" s="83">
        <v>560</v>
      </c>
      <c r="N346" s="80">
        <f t="shared" si="70"/>
        <v>-0.53207661903313408</v>
      </c>
      <c r="O346" s="80">
        <f t="shared" si="71"/>
        <v>0</v>
      </c>
      <c r="P346" s="80">
        <f t="shared" si="72"/>
        <v>-0.7216494845360728</v>
      </c>
      <c r="Q346" s="80">
        <f t="shared" si="73"/>
        <v>-0.40606034143998215</v>
      </c>
      <c r="R346" s="80">
        <f t="shared" si="74"/>
        <v>-1.6152609267650888</v>
      </c>
      <c r="S346" s="80">
        <f t="shared" si="75"/>
        <v>-1.1724679403297529</v>
      </c>
      <c r="T346" s="82">
        <f t="shared" si="80"/>
        <v>-0.30558504936084313</v>
      </c>
      <c r="AJ346" s="88" t="e">
        <v>#N/A</v>
      </c>
      <c r="AK346" s="88" t="e">
        <v>#N/A</v>
      </c>
      <c r="AL346" s="87">
        <f t="shared" si="76"/>
        <v>43897</v>
      </c>
      <c r="AM346" s="82">
        <f t="shared" si="77"/>
        <v>-1</v>
      </c>
      <c r="AN346" s="86">
        <f t="shared" si="78"/>
        <v>-0.30558504936084313</v>
      </c>
      <c r="AO346" s="82">
        <f t="shared" si="79"/>
        <v>-1.5</v>
      </c>
      <c r="AP346" s="86">
        <f t="shared" si="69"/>
        <v>-0.80355915001337053</v>
      </c>
      <c r="AQ346" s="85">
        <f t="shared" si="67"/>
        <v>-0.69644084998662947</v>
      </c>
      <c r="AR346" s="82">
        <f t="shared" si="68"/>
        <v>-0.69441495063915681</v>
      </c>
    </row>
    <row r="347" spans="1:44" x14ac:dyDescent="0.3">
      <c r="A347" s="81">
        <v>43904</v>
      </c>
      <c r="B347" s="83">
        <v>-1</v>
      </c>
      <c r="C347" s="83">
        <v>-1.5</v>
      </c>
      <c r="D347" s="83">
        <v>6454</v>
      </c>
      <c r="E347" s="83">
        <v>3835</v>
      </c>
      <c r="F347" s="83">
        <v>43938</v>
      </c>
      <c r="G347" s="83">
        <v>13168</v>
      </c>
      <c r="H347" s="83">
        <v>3675.6</v>
      </c>
      <c r="I347" s="83">
        <v>555</v>
      </c>
      <c r="N347" s="80">
        <f t="shared" si="70"/>
        <v>-1.3602323093382296</v>
      </c>
      <c r="O347" s="80">
        <f t="shared" si="71"/>
        <v>-0.8928571428571388</v>
      </c>
      <c r="P347" s="80">
        <f t="shared" si="72"/>
        <v>-0.44132917964692808</v>
      </c>
      <c r="Q347" s="80">
        <f t="shared" si="73"/>
        <v>-3.686979395002183</v>
      </c>
      <c r="R347" s="80">
        <f t="shared" si="74"/>
        <v>-2.1766584949112229</v>
      </c>
      <c r="S347" s="80">
        <f t="shared" si="75"/>
        <v>-2.6640538107091771</v>
      </c>
      <c r="T347" s="82">
        <f t="shared" si="80"/>
        <v>-0.44877645482771544</v>
      </c>
      <c r="AJ347" s="88">
        <f>B347</f>
        <v>-1</v>
      </c>
      <c r="AK347" s="88">
        <f>C347</f>
        <v>-1.5</v>
      </c>
      <c r="AL347" s="87">
        <f t="shared" si="76"/>
        <v>43904</v>
      </c>
      <c r="AM347" s="82">
        <f t="shared" si="77"/>
        <v>-1</v>
      </c>
      <c r="AN347" s="86">
        <f t="shared" si="78"/>
        <v>-0.44877645482771544</v>
      </c>
      <c r="AO347" s="82">
        <f t="shared" si="79"/>
        <v>-1.5</v>
      </c>
      <c r="AP347" s="86">
        <f t="shared" si="69"/>
        <v>-0.94603531369469351</v>
      </c>
      <c r="AQ347" s="85">
        <f t="shared" si="67"/>
        <v>-0.55396468630530649</v>
      </c>
      <c r="AR347" s="82">
        <f t="shared" si="68"/>
        <v>-0.55122354517228456</v>
      </c>
    </row>
    <row r="348" spans="1:44" x14ac:dyDescent="0.3">
      <c r="A348" s="81">
        <v>43911</v>
      </c>
      <c r="B348" s="83">
        <v>-1</v>
      </c>
      <c r="C348" s="83">
        <v>-1.5</v>
      </c>
      <c r="D348" s="83">
        <v>5698</v>
      </c>
      <c r="E348" s="83">
        <v>3846</v>
      </c>
      <c r="F348" s="83">
        <v>39856</v>
      </c>
      <c r="G348" s="83">
        <v>12518</v>
      </c>
      <c r="H348" s="83">
        <v>3576.6</v>
      </c>
      <c r="I348" s="83">
        <v>555</v>
      </c>
      <c r="N348" s="80">
        <f t="shared" si="70"/>
        <v>-11.713665943600873</v>
      </c>
      <c r="O348" s="80">
        <f t="shared" si="71"/>
        <v>0</v>
      </c>
      <c r="P348" s="80">
        <f t="shared" si="72"/>
        <v>0.28683181225555643</v>
      </c>
      <c r="Q348" s="80">
        <f t="shared" si="73"/>
        <v>-9.2903636942965164</v>
      </c>
      <c r="R348" s="80">
        <f t="shared" si="74"/>
        <v>-4.9362089914945244</v>
      </c>
      <c r="S348" s="80">
        <f t="shared" si="75"/>
        <v>-2.6934378060724669</v>
      </c>
      <c r="T348" s="82">
        <f t="shared" si="80"/>
        <v>-0.86418744797583158</v>
      </c>
      <c r="AJ348" s="88" t="e">
        <v>#N/A</v>
      </c>
      <c r="AK348" s="88" t="e">
        <v>#N/A</v>
      </c>
      <c r="AL348" s="87">
        <f t="shared" si="76"/>
        <v>43911</v>
      </c>
      <c r="AM348" s="82">
        <f t="shared" si="77"/>
        <v>-1</v>
      </c>
      <c r="AN348" s="86">
        <f t="shared" si="78"/>
        <v>-0.86418744797583158</v>
      </c>
      <c r="AO348" s="82">
        <f t="shared" si="79"/>
        <v>-1.5</v>
      </c>
      <c r="AP348" s="86">
        <f t="shared" si="69"/>
        <v>-1.359371326857044</v>
      </c>
      <c r="AQ348" s="85">
        <f t="shared" si="67"/>
        <v>-0.14062867314295602</v>
      </c>
      <c r="AR348" s="82">
        <f t="shared" si="68"/>
        <v>-0.13581255202416842</v>
      </c>
    </row>
    <row r="349" spans="1:44" x14ac:dyDescent="0.3">
      <c r="A349" s="81">
        <v>43918</v>
      </c>
      <c r="B349" s="83">
        <v>-1</v>
      </c>
      <c r="C349" s="83">
        <v>-1.5</v>
      </c>
      <c r="D349" s="83">
        <v>5675</v>
      </c>
      <c r="E349" s="83">
        <v>3820</v>
      </c>
      <c r="F349" s="83">
        <v>40006</v>
      </c>
      <c r="G349" s="83">
        <v>12146</v>
      </c>
      <c r="H349" s="83">
        <v>3411</v>
      </c>
      <c r="I349" s="83">
        <v>550</v>
      </c>
      <c r="N349" s="80">
        <f t="shared" si="70"/>
        <v>-0.40365040365040272</v>
      </c>
      <c r="O349" s="80">
        <f t="shared" si="71"/>
        <v>-0.90090090090090769</v>
      </c>
      <c r="P349" s="80">
        <f t="shared" si="72"/>
        <v>-0.67602704108163891</v>
      </c>
      <c r="Q349" s="80">
        <f t="shared" si="73"/>
        <v>0.37635487755920849</v>
      </c>
      <c r="R349" s="80">
        <f t="shared" si="74"/>
        <v>-2.9717207221600859</v>
      </c>
      <c r="S349" s="80">
        <f t="shared" si="75"/>
        <v>-4.6300956215400078</v>
      </c>
      <c r="T349" s="82">
        <f t="shared" si="80"/>
        <v>-0.43367768373003523</v>
      </c>
      <c r="AJ349" s="88" t="e">
        <v>#N/A</v>
      </c>
      <c r="AK349" s="88" t="e">
        <v>#N/A</v>
      </c>
      <c r="AL349" s="87">
        <f t="shared" si="76"/>
        <v>43918</v>
      </c>
      <c r="AM349" s="82">
        <f t="shared" si="77"/>
        <v>-1</v>
      </c>
      <c r="AN349" s="86">
        <f t="shared" si="78"/>
        <v>-0.43367768373003523</v>
      </c>
      <c r="AO349" s="82">
        <f t="shared" si="79"/>
        <v>-1.5</v>
      </c>
      <c r="AP349" s="86">
        <f t="shared" si="69"/>
        <v>-0.93101196103407347</v>
      </c>
      <c r="AQ349" s="85">
        <f t="shared" si="67"/>
        <v>-0.56898803896592653</v>
      </c>
      <c r="AR349" s="82">
        <f t="shared" si="68"/>
        <v>-0.56632231626996477</v>
      </c>
    </row>
    <row r="350" spans="1:44" x14ac:dyDescent="0.3">
      <c r="A350" s="81">
        <v>43925</v>
      </c>
      <c r="B350" s="83">
        <v>-1.3</v>
      </c>
      <c r="C350" s="83">
        <v>-3.1</v>
      </c>
      <c r="D350" s="83">
        <v>5637</v>
      </c>
      <c r="E350" s="83">
        <v>3785</v>
      </c>
      <c r="F350" s="83">
        <v>40413</v>
      </c>
      <c r="G350" s="83">
        <v>11951</v>
      </c>
      <c r="H350" s="83">
        <v>3212</v>
      </c>
      <c r="I350" s="83">
        <v>545</v>
      </c>
      <c r="N350" s="80">
        <f t="shared" si="70"/>
        <v>-0.66960352422907476</v>
      </c>
      <c r="O350" s="80">
        <f t="shared" si="71"/>
        <v>-0.90909090909090651</v>
      </c>
      <c r="P350" s="80">
        <f t="shared" si="72"/>
        <v>-0.91623036649214384</v>
      </c>
      <c r="Q350" s="80">
        <f t="shared" si="73"/>
        <v>1.0173473978903189</v>
      </c>
      <c r="R350" s="80">
        <f t="shared" si="74"/>
        <v>-1.6054668203523761</v>
      </c>
      <c r="S350" s="80">
        <f t="shared" si="75"/>
        <v>-5.8340662562298462</v>
      </c>
      <c r="T350" s="82">
        <f t="shared" si="80"/>
        <v>-0.68369913722286668</v>
      </c>
      <c r="AJ350" s="88" t="e">
        <v>#N/A</v>
      </c>
      <c r="AK350" s="88" t="e">
        <v>#N/A</v>
      </c>
      <c r="AL350" s="87">
        <f t="shared" si="76"/>
        <v>43925</v>
      </c>
      <c r="AM350" s="82">
        <f t="shared" si="77"/>
        <v>-1.3</v>
      </c>
      <c r="AN350" s="86">
        <f t="shared" si="78"/>
        <v>-0.68369913722286668</v>
      </c>
      <c r="AO350" s="82">
        <f t="shared" si="79"/>
        <v>-3.1</v>
      </c>
      <c r="AP350" s="86">
        <f t="shared" si="69"/>
        <v>-2.466045513623655</v>
      </c>
      <c r="AQ350" s="85">
        <f t="shared" si="67"/>
        <v>-0.63395448637634511</v>
      </c>
      <c r="AR350" s="82">
        <f t="shared" si="68"/>
        <v>-0.61630086277713336</v>
      </c>
    </row>
    <row r="351" spans="1:44" x14ac:dyDescent="0.3">
      <c r="A351" s="81">
        <v>43932</v>
      </c>
      <c r="B351" s="83">
        <v>-1.3</v>
      </c>
      <c r="C351" s="83">
        <v>-3.1</v>
      </c>
      <c r="D351" s="83">
        <v>5658</v>
      </c>
      <c r="E351" s="83">
        <v>3776</v>
      </c>
      <c r="F351" s="83">
        <v>41727</v>
      </c>
      <c r="G351" s="83">
        <v>12102</v>
      </c>
      <c r="H351" s="83">
        <v>3273.25</v>
      </c>
      <c r="I351" s="83">
        <v>535</v>
      </c>
      <c r="N351" s="80">
        <f t="shared" si="70"/>
        <v>0.37253858435337861</v>
      </c>
      <c r="O351" s="80">
        <f t="shared" si="71"/>
        <v>-1.8348623853211024</v>
      </c>
      <c r="P351" s="80">
        <f t="shared" si="72"/>
        <v>-0.2377807133421328</v>
      </c>
      <c r="Q351" s="80">
        <f t="shared" si="73"/>
        <v>3.2514289956202305</v>
      </c>
      <c r="R351" s="80">
        <f t="shared" si="74"/>
        <v>1.2634925947619564</v>
      </c>
      <c r="S351" s="80">
        <f t="shared" si="75"/>
        <v>1.9069115815691191</v>
      </c>
      <c r="T351" s="82">
        <f t="shared" si="80"/>
        <v>-0.36022865473367383</v>
      </c>
      <c r="AJ351" s="88">
        <f>B351</f>
        <v>-1.3</v>
      </c>
      <c r="AK351" s="88">
        <f>C351</f>
        <v>-3.1</v>
      </c>
      <c r="AL351" s="87">
        <f t="shared" si="76"/>
        <v>43932</v>
      </c>
      <c r="AM351" s="82">
        <f t="shared" si="77"/>
        <v>-1.3</v>
      </c>
      <c r="AN351" s="86">
        <f t="shared" si="78"/>
        <v>-0.36022865473367383</v>
      </c>
      <c r="AO351" s="82">
        <f t="shared" si="79"/>
        <v>-3.1</v>
      </c>
      <c r="AP351" s="86">
        <f t="shared" si="69"/>
        <v>-2.1483800846586831</v>
      </c>
      <c r="AQ351" s="85">
        <f t="shared" si="67"/>
        <v>-0.95161991534131696</v>
      </c>
      <c r="AR351" s="82">
        <f t="shared" si="68"/>
        <v>-0.93977134526632622</v>
      </c>
    </row>
    <row r="352" spans="1:44" x14ac:dyDescent="0.3">
      <c r="A352" s="81">
        <v>43939</v>
      </c>
      <c r="B352" s="83">
        <v>-1.3</v>
      </c>
      <c r="C352" s="83">
        <v>-3.1</v>
      </c>
      <c r="D352" s="83">
        <v>5656</v>
      </c>
      <c r="E352" s="83">
        <v>3776</v>
      </c>
      <c r="F352" s="83">
        <v>42679</v>
      </c>
      <c r="G352" s="83">
        <v>12419</v>
      </c>
      <c r="H352" s="83">
        <v>3394.2</v>
      </c>
      <c r="I352" s="83">
        <v>530</v>
      </c>
      <c r="N352" s="80">
        <f t="shared" si="70"/>
        <v>-3.5348179568757132E-2</v>
      </c>
      <c r="O352" s="80">
        <f t="shared" si="71"/>
        <v>-0.93457943925233167</v>
      </c>
      <c r="P352" s="80">
        <f t="shared" si="72"/>
        <v>0</v>
      </c>
      <c r="Q352" s="80">
        <f t="shared" si="73"/>
        <v>2.2814963932226107</v>
      </c>
      <c r="R352" s="80">
        <f t="shared" si="74"/>
        <v>2.6194017517765786</v>
      </c>
      <c r="S352" s="80">
        <f t="shared" si="75"/>
        <v>3.6951042541816292</v>
      </c>
      <c r="T352" s="82">
        <f t="shared" si="80"/>
        <v>-0.32126663993273852</v>
      </c>
      <c r="AJ352" s="88" t="e">
        <v>#N/A</v>
      </c>
      <c r="AK352" s="88" t="e">
        <v>#N/A</v>
      </c>
      <c r="AL352" s="87">
        <f t="shared" si="76"/>
        <v>43939</v>
      </c>
      <c r="AM352" s="82">
        <f t="shared" si="77"/>
        <v>-1.3</v>
      </c>
      <c r="AN352" s="86">
        <f t="shared" si="78"/>
        <v>-0.32126663993273852</v>
      </c>
      <c r="AO352" s="82">
        <f t="shared" si="79"/>
        <v>-3.1</v>
      </c>
      <c r="AP352" s="86">
        <f t="shared" si="69"/>
        <v>-2.110117288468345</v>
      </c>
      <c r="AQ352" s="85">
        <f t="shared" si="67"/>
        <v>-0.98988271153165508</v>
      </c>
      <c r="AR352" s="82">
        <f t="shared" si="68"/>
        <v>-0.97873336006726153</v>
      </c>
    </row>
    <row r="353" spans="1:44" x14ac:dyDescent="0.3">
      <c r="A353" s="81">
        <v>43946</v>
      </c>
      <c r="B353" s="83">
        <v>-1.3</v>
      </c>
      <c r="C353" s="83">
        <v>-3.1</v>
      </c>
      <c r="D353" s="83">
        <v>5648</v>
      </c>
      <c r="E353" s="83">
        <v>3764</v>
      </c>
      <c r="F353" s="83">
        <v>42681</v>
      </c>
      <c r="G353" s="83">
        <v>12808</v>
      </c>
      <c r="H353" s="83">
        <v>3261.4</v>
      </c>
      <c r="I353" s="83">
        <v>530</v>
      </c>
      <c r="N353" s="80">
        <f t="shared" si="70"/>
        <v>-0.14144271570015121</v>
      </c>
      <c r="O353" s="80">
        <f t="shared" si="71"/>
        <v>0</v>
      </c>
      <c r="P353" s="80">
        <f t="shared" si="72"/>
        <v>-0.3177966101694949</v>
      </c>
      <c r="Q353" s="80">
        <f t="shared" si="73"/>
        <v>4.6861454110853629E-3</v>
      </c>
      <c r="R353" s="80">
        <f t="shared" si="74"/>
        <v>3.1322972864159766</v>
      </c>
      <c r="S353" s="80">
        <f t="shared" si="75"/>
        <v>-3.9125567143951372</v>
      </c>
      <c r="T353" s="82">
        <f t="shared" si="80"/>
        <v>-0.57687700298668643</v>
      </c>
      <c r="AJ353" s="88" t="e">
        <v>#N/A</v>
      </c>
      <c r="AK353" s="88" t="e">
        <v>#N/A</v>
      </c>
      <c r="AL353" s="87">
        <f t="shared" si="76"/>
        <v>43946</v>
      </c>
      <c r="AM353" s="82">
        <f t="shared" si="77"/>
        <v>-1.3</v>
      </c>
      <c r="AN353" s="86">
        <f t="shared" si="78"/>
        <v>-0.57687700298668643</v>
      </c>
      <c r="AO353" s="82">
        <f t="shared" si="79"/>
        <v>-3.1</v>
      </c>
      <c r="AP353" s="86">
        <f t="shared" si="69"/>
        <v>-2.3611404266618905</v>
      </c>
      <c r="AQ353" s="85">
        <f t="shared" ref="AQ353:AQ416" si="81">AO353-AP353</f>
        <v>-0.73885957333810959</v>
      </c>
      <c r="AR353" s="82">
        <f t="shared" si="68"/>
        <v>-0.72312299701331362</v>
      </c>
    </row>
    <row r="354" spans="1:44" x14ac:dyDescent="0.3">
      <c r="A354" s="81">
        <v>43953</v>
      </c>
      <c r="B354" s="83">
        <v>-0.4</v>
      </c>
      <c r="C354" s="83">
        <v>-3.7</v>
      </c>
      <c r="D354" s="83">
        <v>5632</v>
      </c>
      <c r="E354" s="83">
        <v>3762</v>
      </c>
      <c r="F354" s="83">
        <v>43560</v>
      </c>
      <c r="G354" s="83">
        <v>13084</v>
      </c>
      <c r="H354" s="83">
        <v>3256.6</v>
      </c>
      <c r="I354" s="83">
        <v>530</v>
      </c>
      <c r="N354" s="80">
        <f t="shared" si="70"/>
        <v>-0.28328611898017186</v>
      </c>
      <c r="O354" s="80">
        <f t="shared" si="71"/>
        <v>0</v>
      </c>
      <c r="P354" s="80">
        <f t="shared" si="72"/>
        <v>-5.313496280552954E-2</v>
      </c>
      <c r="Q354" s="80">
        <f t="shared" si="73"/>
        <v>2.0594643986785712</v>
      </c>
      <c r="R354" s="80">
        <f t="shared" si="74"/>
        <v>2.1549031855090561</v>
      </c>
      <c r="S354" s="80">
        <f t="shared" si="75"/>
        <v>-0.14717605936101563</v>
      </c>
      <c r="T354" s="82">
        <f t="shared" si="80"/>
        <v>-0.59138617062933341</v>
      </c>
      <c r="AJ354" s="88" t="e">
        <v>#N/A</v>
      </c>
      <c r="AK354" s="88" t="e">
        <v>#N/A</v>
      </c>
      <c r="AL354" s="87">
        <f t="shared" si="76"/>
        <v>43953</v>
      </c>
      <c r="AM354" s="82">
        <f t="shared" si="77"/>
        <v>-0.4</v>
      </c>
      <c r="AN354" s="86">
        <f t="shared" si="78"/>
        <v>-0.59138617062933341</v>
      </c>
      <c r="AO354" s="82">
        <f t="shared" si="79"/>
        <v>-3.7</v>
      </c>
      <c r="AP354" s="86">
        <f t="shared" si="69"/>
        <v>-3.8653225542313692</v>
      </c>
      <c r="AQ354" s="85">
        <f t="shared" si="81"/>
        <v>0.16532255423136899</v>
      </c>
      <c r="AR354" s="82">
        <f t="shared" si="68"/>
        <v>0.19138617062933339</v>
      </c>
    </row>
    <row r="355" spans="1:44" x14ac:dyDescent="0.3">
      <c r="A355" s="81">
        <v>43960</v>
      </c>
      <c r="B355" s="83">
        <v>-0.4</v>
      </c>
      <c r="C355" s="83">
        <v>-3.7</v>
      </c>
      <c r="D355" s="83">
        <v>5627</v>
      </c>
      <c r="E355" s="83">
        <v>3779</v>
      </c>
      <c r="F355" s="83">
        <v>43774</v>
      </c>
      <c r="G355" s="83">
        <v>13205</v>
      </c>
      <c r="H355" s="83">
        <v>3332.75</v>
      </c>
      <c r="I355" s="83">
        <v>525</v>
      </c>
      <c r="N355" s="80">
        <f t="shared" si="70"/>
        <v>-8.8778409090906507E-2</v>
      </c>
      <c r="O355" s="80">
        <f t="shared" si="71"/>
        <v>-0.94339622641508925</v>
      </c>
      <c r="P355" s="80">
        <f t="shared" si="72"/>
        <v>0.45188729399254157</v>
      </c>
      <c r="Q355" s="80">
        <f t="shared" si="73"/>
        <v>0.49127640036729758</v>
      </c>
      <c r="R355" s="80">
        <f t="shared" si="74"/>
        <v>0.92479364108835682</v>
      </c>
      <c r="S355" s="80">
        <f t="shared" si="75"/>
        <v>2.33832831787754</v>
      </c>
      <c r="T355" s="82">
        <f t="shared" si="80"/>
        <v>-0.51816506438202081</v>
      </c>
      <c r="AJ355" s="88">
        <f>B355</f>
        <v>-0.4</v>
      </c>
      <c r="AK355" s="88">
        <f>C355</f>
        <v>-3.7</v>
      </c>
      <c r="AL355" s="87">
        <f t="shared" si="76"/>
        <v>43960</v>
      </c>
      <c r="AM355" s="82">
        <f t="shared" si="77"/>
        <v>-0.4</v>
      </c>
      <c r="AN355" s="86">
        <f t="shared" si="78"/>
        <v>-0.51816506438202081</v>
      </c>
      <c r="AO355" s="82">
        <f t="shared" si="79"/>
        <v>-3.7</v>
      </c>
      <c r="AP355" s="86">
        <f t="shared" si="69"/>
        <v>-3.7945129215430882</v>
      </c>
      <c r="AQ355" s="85">
        <f t="shared" si="81"/>
        <v>9.4512921543087991E-2</v>
      </c>
      <c r="AR355" s="82">
        <f t="shared" si="68"/>
        <v>0.11816506438202079</v>
      </c>
    </row>
    <row r="356" spans="1:44" x14ac:dyDescent="0.3">
      <c r="A356" s="81">
        <v>43967</v>
      </c>
      <c r="B356" s="83">
        <v>-0.4</v>
      </c>
      <c r="C356" s="83">
        <v>-3.7</v>
      </c>
      <c r="D356" s="83">
        <v>5631</v>
      </c>
      <c r="E356" s="83">
        <v>3792</v>
      </c>
      <c r="F356" s="83">
        <v>43835</v>
      </c>
      <c r="G356" s="83">
        <v>13197</v>
      </c>
      <c r="H356" s="83">
        <v>3352.8</v>
      </c>
      <c r="I356" s="83">
        <v>525</v>
      </c>
      <c r="N356" s="80">
        <f t="shared" si="70"/>
        <v>7.1085836147148029E-2</v>
      </c>
      <c r="O356" s="80">
        <f t="shared" si="71"/>
        <v>0</v>
      </c>
      <c r="P356" s="80">
        <f t="shared" si="72"/>
        <v>0.34400635088647391</v>
      </c>
      <c r="Q356" s="80">
        <f t="shared" si="73"/>
        <v>0.13935212683327336</v>
      </c>
      <c r="R356" s="80">
        <f t="shared" si="74"/>
        <v>-6.0583112457408106E-2</v>
      </c>
      <c r="S356" s="80">
        <f t="shared" si="75"/>
        <v>0.60160528092416143</v>
      </c>
      <c r="T356" s="82">
        <f t="shared" si="80"/>
        <v>-0.41156192658896551</v>
      </c>
      <c r="AJ356" s="88" t="e">
        <v>#N/A</v>
      </c>
      <c r="AK356" s="88" t="e">
        <v>#N/A</v>
      </c>
      <c r="AL356" s="87">
        <f t="shared" si="76"/>
        <v>43967</v>
      </c>
      <c r="AM356" s="82">
        <f t="shared" si="77"/>
        <v>-0.4</v>
      </c>
      <c r="AN356" s="86">
        <f t="shared" si="78"/>
        <v>-0.41156192658896551</v>
      </c>
      <c r="AO356" s="82">
        <f t="shared" si="79"/>
        <v>-3.7</v>
      </c>
      <c r="AP356" s="86">
        <f t="shared" si="69"/>
        <v>-3.6914206655336415</v>
      </c>
      <c r="AQ356" s="85">
        <f t="shared" si="81"/>
        <v>-8.5793344663587234E-3</v>
      </c>
      <c r="AR356" s="82">
        <f t="shared" si="68"/>
        <v>1.1561926588965488E-2</v>
      </c>
    </row>
    <row r="357" spans="1:44" x14ac:dyDescent="0.3">
      <c r="A357" s="81">
        <v>43974</v>
      </c>
      <c r="B357" s="83">
        <v>-0.4</v>
      </c>
      <c r="C357" s="83">
        <v>-3.7</v>
      </c>
      <c r="D357" s="83">
        <v>5640</v>
      </c>
      <c r="E357" s="83">
        <v>3853</v>
      </c>
      <c r="F357" s="83">
        <v>44691</v>
      </c>
      <c r="G357" s="83">
        <v>13639</v>
      </c>
      <c r="H357" s="83">
        <v>3421.6</v>
      </c>
      <c r="I357" s="83">
        <v>530</v>
      </c>
      <c r="N357" s="80">
        <f t="shared" si="70"/>
        <v>0.15982951518380162</v>
      </c>
      <c r="O357" s="80">
        <f t="shared" si="71"/>
        <v>0.952380952380949</v>
      </c>
      <c r="P357" s="80">
        <f t="shared" si="72"/>
        <v>1.6086497890295277</v>
      </c>
      <c r="Q357" s="80">
        <f t="shared" si="73"/>
        <v>1.9527774609330493</v>
      </c>
      <c r="R357" s="80">
        <f t="shared" si="74"/>
        <v>3.3492460407668574</v>
      </c>
      <c r="S357" s="80">
        <f t="shared" si="75"/>
        <v>2.0520162252445573</v>
      </c>
      <c r="T357" s="82">
        <f t="shared" si="80"/>
        <v>-0.1829792559372494</v>
      </c>
      <c r="AJ357" s="88" t="e">
        <v>#N/A</v>
      </c>
      <c r="AK357" s="88" t="e">
        <v>#N/A</v>
      </c>
      <c r="AL357" s="87">
        <f t="shared" si="76"/>
        <v>43974</v>
      </c>
      <c r="AM357" s="82">
        <f t="shared" si="77"/>
        <v>-0.4</v>
      </c>
      <c r="AN357" s="86">
        <f t="shared" si="78"/>
        <v>-0.1829792559372494</v>
      </c>
      <c r="AO357" s="82">
        <f t="shared" si="79"/>
        <v>-3.7</v>
      </c>
      <c r="AP357" s="86">
        <f t="shared" si="69"/>
        <v>-3.4703661666698622</v>
      </c>
      <c r="AQ357" s="85">
        <f t="shared" si="81"/>
        <v>-0.22963383333013798</v>
      </c>
      <c r="AR357" s="82">
        <f t="shared" si="68"/>
        <v>-0.21702074406275063</v>
      </c>
    </row>
    <row r="358" spans="1:44" x14ac:dyDescent="0.3">
      <c r="A358" s="81">
        <v>43981</v>
      </c>
      <c r="B358" s="83">
        <v>-0.4</v>
      </c>
      <c r="C358" s="83">
        <v>-3.7</v>
      </c>
      <c r="D358" s="83">
        <v>5604</v>
      </c>
      <c r="E358" s="83">
        <v>3856</v>
      </c>
      <c r="F358" s="83">
        <v>44600</v>
      </c>
      <c r="G358" s="83">
        <v>13713</v>
      </c>
      <c r="H358" s="83">
        <v>3420.2</v>
      </c>
      <c r="I358" s="83">
        <v>530</v>
      </c>
      <c r="N358" s="80">
        <f t="shared" si="70"/>
        <v>-0.63829787234041646</v>
      </c>
      <c r="O358" s="80">
        <f t="shared" si="71"/>
        <v>0</v>
      </c>
      <c r="P358" s="80">
        <f t="shared" si="72"/>
        <v>7.7861406696072777E-2</v>
      </c>
      <c r="Q358" s="80">
        <f t="shared" si="73"/>
        <v>-0.2036204157436714</v>
      </c>
      <c r="R358" s="80">
        <f t="shared" si="74"/>
        <v>0.54256177139086503</v>
      </c>
      <c r="S358" s="80">
        <f t="shared" si="75"/>
        <v>-4.0916530278238383E-2</v>
      </c>
      <c r="T358" s="82">
        <f t="shared" si="80"/>
        <v>-6.8932926514476037E-2</v>
      </c>
      <c r="AJ358" s="88" t="e">
        <v>#N/A</v>
      </c>
      <c r="AK358" s="88" t="e">
        <v>#N/A</v>
      </c>
      <c r="AL358" s="87">
        <f t="shared" si="76"/>
        <v>43981</v>
      </c>
      <c r="AM358" s="82">
        <f t="shared" si="77"/>
        <v>-0.4</v>
      </c>
      <c r="AN358" s="86">
        <f t="shared" si="78"/>
        <v>-6.8932926514476037E-2</v>
      </c>
      <c r="AO358" s="82">
        <f t="shared" si="79"/>
        <v>-3.7</v>
      </c>
      <c r="AP358" s="86">
        <f t="shared" si="69"/>
        <v>-3.4768128467737682</v>
      </c>
      <c r="AQ358" s="85">
        <f t="shared" si="81"/>
        <v>-0.22318715322623195</v>
      </c>
      <c r="AR358" s="82">
        <f t="shared" si="68"/>
        <v>-0.331067073485524</v>
      </c>
    </row>
    <row r="359" spans="1:44" x14ac:dyDescent="0.3">
      <c r="A359" s="81">
        <v>43988</v>
      </c>
      <c r="B359" s="83">
        <v>0.4</v>
      </c>
      <c r="C359" s="83">
        <v>-3</v>
      </c>
      <c r="D359" s="83">
        <v>5605</v>
      </c>
      <c r="E359" s="83">
        <v>3891</v>
      </c>
      <c r="F359" s="83">
        <v>45342</v>
      </c>
      <c r="G359" s="83">
        <v>13779</v>
      </c>
      <c r="H359" s="83">
        <v>3483.2</v>
      </c>
      <c r="I359" s="83">
        <v>530</v>
      </c>
      <c r="N359" s="80">
        <f t="shared" si="70"/>
        <v>1.7844396859388212E-2</v>
      </c>
      <c r="O359" s="80">
        <f t="shared" si="71"/>
        <v>0</v>
      </c>
      <c r="P359" s="80">
        <f t="shared" si="72"/>
        <v>0.90767634854771018</v>
      </c>
      <c r="Q359" s="80">
        <f t="shared" si="73"/>
        <v>1.6636771300448459</v>
      </c>
      <c r="R359" s="80">
        <f t="shared" si="74"/>
        <v>0.48129512141763087</v>
      </c>
      <c r="S359" s="80">
        <f t="shared" si="75"/>
        <v>1.8419975440032772</v>
      </c>
      <c r="T359" s="82">
        <f t="shared" si="80"/>
        <v>-2.1826527021439224E-2</v>
      </c>
      <c r="AJ359" s="88">
        <f>B359</f>
        <v>0.4</v>
      </c>
      <c r="AK359" s="88">
        <f>C359</f>
        <v>-3</v>
      </c>
      <c r="AL359" s="87">
        <f t="shared" si="76"/>
        <v>43988</v>
      </c>
      <c r="AM359" s="82">
        <f t="shared" si="77"/>
        <v>0.4</v>
      </c>
      <c r="AN359" s="86">
        <f t="shared" si="78"/>
        <v>-2.1826527021439224E-2</v>
      </c>
      <c r="AO359" s="82">
        <f t="shared" si="79"/>
        <v>-3</v>
      </c>
      <c r="AP359" s="86">
        <f t="shared" si="69"/>
        <v>-3.4313128841741758</v>
      </c>
      <c r="AQ359" s="85">
        <f t="shared" si="81"/>
        <v>0.43131288417417579</v>
      </c>
      <c r="AR359" s="82">
        <f t="shared" si="68"/>
        <v>0.42182652702143925</v>
      </c>
    </row>
    <row r="360" spans="1:44" x14ac:dyDescent="0.3">
      <c r="A360" s="81">
        <v>43995</v>
      </c>
      <c r="B360" s="83">
        <v>0.4</v>
      </c>
      <c r="C360" s="83">
        <v>-3</v>
      </c>
      <c r="D360" s="83">
        <v>5611</v>
      </c>
      <c r="E360" s="83">
        <v>3888</v>
      </c>
      <c r="F360" s="83">
        <v>47387</v>
      </c>
      <c r="G360" s="83">
        <v>14002</v>
      </c>
      <c r="H360" s="83">
        <v>3542.2</v>
      </c>
      <c r="I360" s="83">
        <v>535</v>
      </c>
      <c r="N360" s="80">
        <f t="shared" si="70"/>
        <v>0.10704727921498147</v>
      </c>
      <c r="O360" s="80">
        <f t="shared" si="71"/>
        <v>0.94339622641510346</v>
      </c>
      <c r="P360" s="80">
        <f t="shared" si="72"/>
        <v>-7.7101002313028744E-2</v>
      </c>
      <c r="Q360" s="80">
        <f t="shared" si="73"/>
        <v>4.5101671739226248</v>
      </c>
      <c r="R360" s="80">
        <f t="shared" si="74"/>
        <v>1.6184048189273454</v>
      </c>
      <c r="S360" s="80">
        <f t="shared" si="75"/>
        <v>1.6938447404685348</v>
      </c>
      <c r="T360" s="82">
        <f t="shared" si="80"/>
        <v>-3.0928182919367012E-2</v>
      </c>
      <c r="AJ360" s="88" t="e">
        <v>#N/A</v>
      </c>
      <c r="AK360" s="88" t="e">
        <v>#N/A</v>
      </c>
      <c r="AL360" s="87">
        <f t="shared" si="76"/>
        <v>43995</v>
      </c>
      <c r="AM360" s="82">
        <f t="shared" si="77"/>
        <v>0.4</v>
      </c>
      <c r="AN360" s="86">
        <f t="shared" si="78"/>
        <v>-3.0928182919367012E-2</v>
      </c>
      <c r="AO360" s="82">
        <f t="shared" si="79"/>
        <v>-3</v>
      </c>
      <c r="AP360" s="86">
        <f t="shared" si="69"/>
        <v>-3.4401041526091802</v>
      </c>
      <c r="AQ360" s="85">
        <f t="shared" si="81"/>
        <v>0.44010415260918023</v>
      </c>
      <c r="AR360" s="82">
        <f t="shared" si="68"/>
        <v>0.43092818291936702</v>
      </c>
    </row>
    <row r="361" spans="1:44" x14ac:dyDescent="0.3">
      <c r="A361" s="81">
        <v>44002</v>
      </c>
      <c r="B361" s="83">
        <v>0.4</v>
      </c>
      <c r="C361" s="83">
        <v>-3</v>
      </c>
      <c r="D361" s="83">
        <v>5599</v>
      </c>
      <c r="E361" s="83">
        <v>3869</v>
      </c>
      <c r="F361" s="83">
        <v>47526</v>
      </c>
      <c r="G361" s="83">
        <v>14191</v>
      </c>
      <c r="H361" s="83">
        <v>3530.8</v>
      </c>
      <c r="I361" s="83">
        <v>535</v>
      </c>
      <c r="N361" s="80">
        <f t="shared" si="70"/>
        <v>-0.21386562110140517</v>
      </c>
      <c r="O361" s="80">
        <f t="shared" si="71"/>
        <v>0</v>
      </c>
      <c r="P361" s="80">
        <f t="shared" si="72"/>
        <v>-0.48868312757201693</v>
      </c>
      <c r="Q361" s="80">
        <f t="shared" si="73"/>
        <v>0.29332939413764336</v>
      </c>
      <c r="R361" s="80">
        <f t="shared" si="74"/>
        <v>1.3498071704042331</v>
      </c>
      <c r="S361" s="80">
        <f t="shared" si="75"/>
        <v>-0.32183388854383566</v>
      </c>
      <c r="T361" s="82">
        <f t="shared" si="80"/>
        <v>-0.14219504527808807</v>
      </c>
      <c r="AJ361" s="88" t="e">
        <v>#N/A</v>
      </c>
      <c r="AK361" s="88" t="e">
        <v>#N/A</v>
      </c>
      <c r="AL361" s="87">
        <f t="shared" si="76"/>
        <v>44002</v>
      </c>
      <c r="AM361" s="82">
        <f t="shared" si="77"/>
        <v>0.4</v>
      </c>
      <c r="AN361" s="86">
        <f t="shared" si="78"/>
        <v>-0.14219504527808807</v>
      </c>
      <c r="AO361" s="82">
        <f t="shared" si="79"/>
        <v>-3</v>
      </c>
      <c r="AP361" s="86">
        <f t="shared" si="69"/>
        <v>-3.5475765582776404</v>
      </c>
      <c r="AQ361" s="85">
        <f t="shared" si="81"/>
        <v>0.5475765582776404</v>
      </c>
      <c r="AR361" s="82">
        <f t="shared" si="68"/>
        <v>0.54219504527808815</v>
      </c>
    </row>
    <row r="362" spans="1:44" x14ac:dyDescent="0.3">
      <c r="A362" s="81">
        <v>44009</v>
      </c>
      <c r="B362" s="83">
        <v>0.4</v>
      </c>
      <c r="C362" s="83">
        <v>-3</v>
      </c>
      <c r="D362" s="83">
        <v>5590</v>
      </c>
      <c r="E362" s="83">
        <v>3867</v>
      </c>
      <c r="F362" s="83">
        <v>48377</v>
      </c>
      <c r="G362" s="83">
        <v>14239</v>
      </c>
      <c r="H362" s="83">
        <v>3549.6666666666665</v>
      </c>
      <c r="I362" s="83">
        <v>535</v>
      </c>
      <c r="N362" s="80">
        <f t="shared" si="70"/>
        <v>-0.16074298981961022</v>
      </c>
      <c r="O362" s="80">
        <f t="shared" si="71"/>
        <v>0</v>
      </c>
      <c r="P362" s="80">
        <f t="shared" si="72"/>
        <v>-5.1692943913153044E-2</v>
      </c>
      <c r="Q362" s="80">
        <f t="shared" si="73"/>
        <v>1.7905988301140354</v>
      </c>
      <c r="R362" s="80">
        <f t="shared" si="74"/>
        <v>0.33824254809387355</v>
      </c>
      <c r="S362" s="80">
        <f t="shared" si="75"/>
        <v>0.53434537970619544</v>
      </c>
      <c r="T362" s="82">
        <f t="shared" si="80"/>
        <v>-6.2110211806810797E-2</v>
      </c>
      <c r="AJ362" s="88" t="e">
        <v>#N/A</v>
      </c>
      <c r="AK362" s="88" t="e">
        <v>#N/A</v>
      </c>
      <c r="AL362" s="87">
        <f t="shared" si="76"/>
        <v>44009</v>
      </c>
      <c r="AM362" s="82">
        <f t="shared" si="77"/>
        <v>0.4</v>
      </c>
      <c r="AN362" s="86">
        <f t="shared" si="78"/>
        <v>-6.2110211806810797E-2</v>
      </c>
      <c r="AO362" s="82">
        <f t="shared" si="79"/>
        <v>-3</v>
      </c>
      <c r="AP362" s="86">
        <f t="shared" si="69"/>
        <v>-3.4702228023770942</v>
      </c>
      <c r="AQ362" s="85">
        <f t="shared" si="81"/>
        <v>0.47022280237709424</v>
      </c>
      <c r="AR362" s="82">
        <f t="shared" si="68"/>
        <v>0.46211021180681083</v>
      </c>
    </row>
    <row r="363" spans="1:44" x14ac:dyDescent="0.3">
      <c r="A363" s="81">
        <v>44016</v>
      </c>
      <c r="B363" s="83">
        <v>0.4</v>
      </c>
      <c r="C363" s="83">
        <v>-2.4</v>
      </c>
      <c r="D363" s="83">
        <v>5658</v>
      </c>
      <c r="E363" s="83">
        <v>3846</v>
      </c>
      <c r="F363" s="83">
        <v>49419</v>
      </c>
      <c r="G363" s="83">
        <v>14611</v>
      </c>
      <c r="H363" s="83">
        <v>3518.3333333333335</v>
      </c>
      <c r="I363" s="83">
        <v>535</v>
      </c>
      <c r="N363" s="80">
        <f t="shared" si="70"/>
        <v>1.2164579606440071</v>
      </c>
      <c r="O363" s="80">
        <f t="shared" si="71"/>
        <v>0</v>
      </c>
      <c r="P363" s="80">
        <f t="shared" si="72"/>
        <v>-0.5430566330488773</v>
      </c>
      <c r="Q363" s="80">
        <f t="shared" si="73"/>
        <v>2.1539161171631065</v>
      </c>
      <c r="R363" s="80">
        <f t="shared" si="74"/>
        <v>2.6125430156612026</v>
      </c>
      <c r="S363" s="80">
        <f t="shared" si="75"/>
        <v>-0.88271199173630066</v>
      </c>
      <c r="T363" s="82">
        <f t="shared" si="80"/>
        <v>0.27070893014083597</v>
      </c>
      <c r="AJ363" s="88">
        <f>B363</f>
        <v>0.4</v>
      </c>
      <c r="AK363" s="88">
        <f>C363</f>
        <v>-2.4</v>
      </c>
      <c r="AL363" s="87">
        <f t="shared" si="76"/>
        <v>44016</v>
      </c>
      <c r="AM363" s="82">
        <f t="shared" si="77"/>
        <v>0.4</v>
      </c>
      <c r="AN363" s="86">
        <f t="shared" si="78"/>
        <v>0.27070893014083597</v>
      </c>
      <c r="AO363" s="82">
        <f t="shared" si="79"/>
        <v>-2.4</v>
      </c>
      <c r="AP363" s="86">
        <f t="shared" si="69"/>
        <v>-2.5424973324282689</v>
      </c>
      <c r="AQ363" s="85">
        <f t="shared" si="81"/>
        <v>0.14249733242826901</v>
      </c>
      <c r="AR363" s="82">
        <f t="shared" si="68"/>
        <v>0.12929106985916405</v>
      </c>
    </row>
    <row r="364" spans="1:44" x14ac:dyDescent="0.3">
      <c r="A364" s="81">
        <v>44023</v>
      </c>
      <c r="B364" s="83">
        <v>0.4</v>
      </c>
      <c r="C364" s="83">
        <v>-2.4</v>
      </c>
      <c r="D364" s="83">
        <v>5651</v>
      </c>
      <c r="E364" s="83">
        <v>3858</v>
      </c>
      <c r="F364" s="83">
        <v>50670</v>
      </c>
      <c r="G364" s="83">
        <v>14747</v>
      </c>
      <c r="H364" s="83">
        <v>3526</v>
      </c>
      <c r="I364" s="83">
        <v>545</v>
      </c>
      <c r="N364" s="80">
        <f t="shared" si="70"/>
        <v>-0.12371862849063575</v>
      </c>
      <c r="O364" s="80">
        <f t="shared" si="71"/>
        <v>1.8691588785046775</v>
      </c>
      <c r="P364" s="80">
        <f t="shared" si="72"/>
        <v>0.31201248049922015</v>
      </c>
      <c r="Q364" s="80">
        <f t="shared" si="73"/>
        <v>2.5314150427973061</v>
      </c>
      <c r="R364" s="80">
        <f t="shared" si="74"/>
        <v>0.93080555745670779</v>
      </c>
      <c r="S364" s="80">
        <f t="shared" si="75"/>
        <v>0.21790620558977025</v>
      </c>
      <c r="T364" s="82">
        <f t="shared" si="80"/>
        <v>0.36556329730670561</v>
      </c>
      <c r="AJ364" s="88" t="e">
        <v>#N/A</v>
      </c>
      <c r="AK364" s="88" t="e">
        <v>#N/A</v>
      </c>
      <c r="AL364" s="87">
        <f t="shared" si="76"/>
        <v>44023</v>
      </c>
      <c r="AM364" s="82">
        <f t="shared" si="77"/>
        <v>0.4</v>
      </c>
      <c r="AN364" s="86">
        <f t="shared" si="78"/>
        <v>0.36556329730670561</v>
      </c>
      <c r="AO364" s="82">
        <f t="shared" si="79"/>
        <v>-2.4</v>
      </c>
      <c r="AP364" s="86">
        <f t="shared" si="69"/>
        <v>-2.4503042100325558</v>
      </c>
      <c r="AQ364" s="85">
        <f t="shared" si="81"/>
        <v>5.0304210032555918E-2</v>
      </c>
      <c r="AR364" s="82">
        <f t="shared" si="68"/>
        <v>3.4436702693294408E-2</v>
      </c>
    </row>
    <row r="365" spans="1:44" x14ac:dyDescent="0.3">
      <c r="A365" s="81">
        <v>44030</v>
      </c>
      <c r="B365" s="83">
        <v>0.4</v>
      </c>
      <c r="C365" s="83">
        <v>-2.4</v>
      </c>
      <c r="D365" s="83">
        <v>5686</v>
      </c>
      <c r="E365" s="83">
        <v>3865</v>
      </c>
      <c r="F365" s="83">
        <v>51656</v>
      </c>
      <c r="G365" s="83">
        <v>14793</v>
      </c>
      <c r="H365" s="83">
        <v>3519.6</v>
      </c>
      <c r="I365" s="83">
        <v>545</v>
      </c>
      <c r="N365" s="80">
        <f t="shared" si="70"/>
        <v>0.61935940541498269</v>
      </c>
      <c r="O365" s="80">
        <f t="shared" si="71"/>
        <v>0</v>
      </c>
      <c r="P365" s="80">
        <f t="shared" si="72"/>
        <v>0.18144116122343235</v>
      </c>
      <c r="Q365" s="80">
        <f t="shared" si="73"/>
        <v>1.9459246102230026</v>
      </c>
      <c r="R365" s="80">
        <f t="shared" si="74"/>
        <v>0.31192784973215737</v>
      </c>
      <c r="S365" s="80">
        <f t="shared" si="75"/>
        <v>-0.18150879183210122</v>
      </c>
      <c r="T365" s="82">
        <f t="shared" si="80"/>
        <v>0.27862417289820668</v>
      </c>
      <c r="AJ365" s="88" t="e">
        <v>#N/A</v>
      </c>
      <c r="AK365" s="88" t="e">
        <v>#N/A</v>
      </c>
      <c r="AL365" s="87">
        <f t="shared" si="76"/>
        <v>44030</v>
      </c>
      <c r="AM365" s="82">
        <f t="shared" si="77"/>
        <v>0.4</v>
      </c>
      <c r="AN365" s="86">
        <f t="shared" si="78"/>
        <v>0.27862417289820668</v>
      </c>
      <c r="AO365" s="82">
        <f t="shared" si="79"/>
        <v>-2.4</v>
      </c>
      <c r="AP365" s="86">
        <f t="shared" si="69"/>
        <v>-2.5348041606099514</v>
      </c>
      <c r="AQ365" s="85">
        <f t="shared" si="81"/>
        <v>0.13480416060995148</v>
      </c>
      <c r="AR365" s="82">
        <f t="shared" si="68"/>
        <v>0.12137582710179334</v>
      </c>
    </row>
    <row r="366" spans="1:44" x14ac:dyDescent="0.3">
      <c r="A366" s="81">
        <v>44037</v>
      </c>
      <c r="B366" s="83">
        <v>0.4</v>
      </c>
      <c r="C366" s="83">
        <v>-2.4</v>
      </c>
      <c r="D366" s="83">
        <v>5689</v>
      </c>
      <c r="E366" s="83">
        <v>3870</v>
      </c>
      <c r="F366" s="83">
        <v>52055</v>
      </c>
      <c r="G366" s="83">
        <v>14769</v>
      </c>
      <c r="H366" s="83">
        <v>3484</v>
      </c>
      <c r="I366" s="83">
        <v>545</v>
      </c>
      <c r="N366" s="80">
        <f t="shared" si="70"/>
        <v>5.2761167780516871E-2</v>
      </c>
      <c r="O366" s="80">
        <f t="shared" si="71"/>
        <v>0</v>
      </c>
      <c r="P366" s="80">
        <f t="shared" si="72"/>
        <v>0.12936610608021226</v>
      </c>
      <c r="Q366" s="80">
        <f t="shared" si="73"/>
        <v>0.77241753136129887</v>
      </c>
      <c r="R366" s="80">
        <f t="shared" si="74"/>
        <v>-0.16223889677550574</v>
      </c>
      <c r="S366" s="80">
        <f t="shared" si="75"/>
        <v>-1.0114785771110348</v>
      </c>
      <c r="T366" s="82">
        <f t="shared" si="80"/>
        <v>0.24245096308662745</v>
      </c>
      <c r="AJ366" s="88" t="e">
        <v>#N/A</v>
      </c>
      <c r="AK366" s="88" t="e">
        <v>#N/A</v>
      </c>
      <c r="AL366" s="87">
        <f t="shared" si="76"/>
        <v>44037</v>
      </c>
      <c r="AM366" s="82">
        <f t="shared" si="77"/>
        <v>0.4</v>
      </c>
      <c r="AN366" s="86">
        <f t="shared" si="78"/>
        <v>0.24245096308662745</v>
      </c>
      <c r="AO366" s="82">
        <f t="shared" si="79"/>
        <v>-2.4</v>
      </c>
      <c r="AP366" s="86">
        <f t="shared" si="69"/>
        <v>-2.569962490787546</v>
      </c>
      <c r="AQ366" s="85">
        <f t="shared" si="81"/>
        <v>0.16996249078754611</v>
      </c>
      <c r="AR366" s="82">
        <f t="shared" si="68"/>
        <v>0.15754903691337258</v>
      </c>
    </row>
    <row r="367" spans="1:44" x14ac:dyDescent="0.3">
      <c r="A367" s="81">
        <v>44044</v>
      </c>
      <c r="B367" s="83">
        <v>0.3</v>
      </c>
      <c r="C367" s="83">
        <v>-2</v>
      </c>
      <c r="D367" s="83">
        <v>5687</v>
      </c>
      <c r="E367" s="83">
        <v>3863</v>
      </c>
      <c r="F367" s="83">
        <v>52046</v>
      </c>
      <c r="G367" s="83">
        <v>15063</v>
      </c>
      <c r="H367" s="83">
        <v>3483.8</v>
      </c>
      <c r="I367" s="83">
        <v>540</v>
      </c>
      <c r="N367" s="80">
        <f t="shared" si="70"/>
        <v>-3.5155563367908371E-2</v>
      </c>
      <c r="O367" s="80">
        <f t="shared" si="71"/>
        <v>-0.91743119266054407</v>
      </c>
      <c r="P367" s="80">
        <f t="shared" si="72"/>
        <v>-0.18087855297157773</v>
      </c>
      <c r="Q367" s="80">
        <f t="shared" si="73"/>
        <v>-1.7289405436557104E-2</v>
      </c>
      <c r="R367" s="80">
        <f t="shared" si="74"/>
        <v>1.9906561040016157</v>
      </c>
      <c r="S367" s="80">
        <f t="shared" si="75"/>
        <v>-5.7405281285838328E-3</v>
      </c>
      <c r="T367" s="82">
        <f t="shared" si="80"/>
        <v>0.22779311818412085</v>
      </c>
      <c r="AJ367" s="88">
        <f>B367</f>
        <v>0.3</v>
      </c>
      <c r="AK367" s="88">
        <f>C367</f>
        <v>-2</v>
      </c>
      <c r="AL367" s="87">
        <f t="shared" si="76"/>
        <v>44044</v>
      </c>
      <c r="AM367" s="82">
        <f t="shared" si="77"/>
        <v>0.3</v>
      </c>
      <c r="AN367" s="86">
        <f t="shared" si="78"/>
        <v>0.22779311818412085</v>
      </c>
      <c r="AO367" s="82">
        <f t="shared" si="79"/>
        <v>-2</v>
      </c>
      <c r="AP367" s="86">
        <f t="shared" si="69"/>
        <v>-2.0797536703226172</v>
      </c>
      <c r="AQ367" s="85">
        <f t="shared" si="81"/>
        <v>7.9753670322617154E-2</v>
      </c>
      <c r="AR367" s="82">
        <f t="shared" si="68"/>
        <v>7.2206881815879143E-2</v>
      </c>
    </row>
    <row r="368" spans="1:44" x14ac:dyDescent="0.3">
      <c r="A368" s="81">
        <v>44051</v>
      </c>
      <c r="B368" s="83">
        <v>0.3</v>
      </c>
      <c r="C368" s="83">
        <v>-2</v>
      </c>
      <c r="D368" s="83">
        <v>5693</v>
      </c>
      <c r="E368" s="83">
        <v>3888</v>
      </c>
      <c r="F368" s="83">
        <v>51690</v>
      </c>
      <c r="G368" s="83">
        <v>14948</v>
      </c>
      <c r="H368" s="83">
        <v>3496.8</v>
      </c>
      <c r="I368" s="83">
        <v>545</v>
      </c>
      <c r="N368" s="80">
        <f t="shared" si="70"/>
        <v>0.10550378055214082</v>
      </c>
      <c r="O368" s="80">
        <f t="shared" si="71"/>
        <v>0.92592592592592382</v>
      </c>
      <c r="P368" s="80">
        <f t="shared" si="72"/>
        <v>0.64716541548020246</v>
      </c>
      <c r="Q368" s="80">
        <f t="shared" si="73"/>
        <v>-0.68401029858202378</v>
      </c>
      <c r="R368" s="80">
        <f t="shared" si="74"/>
        <v>-0.76346013410343971</v>
      </c>
      <c r="S368" s="80">
        <f t="shared" si="75"/>
        <v>0.3731557494689639</v>
      </c>
      <c r="T368" s="82">
        <f t="shared" si="80"/>
        <v>0.29241466251863413</v>
      </c>
      <c r="AJ368" s="88" t="e">
        <v>#N/A</v>
      </c>
      <c r="AK368" s="88" t="e">
        <v>#N/A</v>
      </c>
      <c r="AL368" s="87">
        <f t="shared" si="76"/>
        <v>44051</v>
      </c>
      <c r="AM368" s="82">
        <f t="shared" si="77"/>
        <v>0.3</v>
      </c>
      <c r="AN368" s="86">
        <f t="shared" si="78"/>
        <v>0.29241466251863413</v>
      </c>
      <c r="AO368" s="82">
        <f t="shared" si="79"/>
        <v>-2</v>
      </c>
      <c r="AP368" s="86">
        <f t="shared" si="69"/>
        <v>-2.0166199092911086</v>
      </c>
      <c r="AQ368" s="85">
        <f t="shared" si="81"/>
        <v>1.661990929110857E-2</v>
      </c>
      <c r="AR368" s="82">
        <f t="shared" si="68"/>
        <v>7.5853374813658614E-3</v>
      </c>
    </row>
    <row r="369" spans="1:44" x14ac:dyDescent="0.3">
      <c r="A369" s="81">
        <v>44058</v>
      </c>
      <c r="B369" s="83">
        <v>0.3</v>
      </c>
      <c r="C369" s="83">
        <v>-2</v>
      </c>
      <c r="D369" s="83">
        <v>5693</v>
      </c>
      <c r="E369" s="83">
        <v>3890</v>
      </c>
      <c r="F369" s="83">
        <v>50719</v>
      </c>
      <c r="G369" s="83">
        <v>14829</v>
      </c>
      <c r="H369" s="83">
        <v>3536.2</v>
      </c>
      <c r="I369" s="83">
        <v>545</v>
      </c>
      <c r="N369" s="80">
        <f t="shared" si="70"/>
        <v>0</v>
      </c>
      <c r="O369" s="80">
        <f t="shared" si="71"/>
        <v>0</v>
      </c>
      <c r="P369" s="80">
        <f t="shared" si="72"/>
        <v>5.1440329218110037E-2</v>
      </c>
      <c r="Q369" s="80">
        <f t="shared" si="73"/>
        <v>-1.8785064809440826</v>
      </c>
      <c r="R369" s="80">
        <f t="shared" si="74"/>
        <v>-0.79609312282579481</v>
      </c>
      <c r="S369" s="80">
        <f t="shared" si="75"/>
        <v>1.1267444520704544</v>
      </c>
      <c r="T369" s="82">
        <f t="shared" si="80"/>
        <v>0.25645581847072574</v>
      </c>
      <c r="AJ369" s="88" t="e">
        <v>#N/A</v>
      </c>
      <c r="AK369" s="88" t="e">
        <v>#N/A</v>
      </c>
      <c r="AL369" s="87">
        <f t="shared" si="76"/>
        <v>44058</v>
      </c>
      <c r="AM369" s="82">
        <f t="shared" si="77"/>
        <v>0.3</v>
      </c>
      <c r="AN369" s="86">
        <f t="shared" si="78"/>
        <v>0.25645581847072574</v>
      </c>
      <c r="AO369" s="82">
        <f t="shared" si="79"/>
        <v>-2</v>
      </c>
      <c r="AP369" s="86">
        <f t="shared" si="69"/>
        <v>-2.0517508720446074</v>
      </c>
      <c r="AQ369" s="85">
        <f t="shared" si="81"/>
        <v>5.1750872044607377E-2</v>
      </c>
      <c r="AR369" s="82">
        <f t="shared" si="68"/>
        <v>4.3544181529274251E-2</v>
      </c>
    </row>
    <row r="370" spans="1:44" x14ac:dyDescent="0.3">
      <c r="A370" s="81">
        <v>44065</v>
      </c>
      <c r="B370" s="83">
        <v>0.3</v>
      </c>
      <c r="C370" s="83">
        <v>-2</v>
      </c>
      <c r="D370" s="83">
        <v>5685</v>
      </c>
      <c r="E370" s="83">
        <v>3890</v>
      </c>
      <c r="F370" s="83">
        <v>52100</v>
      </c>
      <c r="G370" s="83">
        <v>14942</v>
      </c>
      <c r="H370" s="83">
        <v>3548.4</v>
      </c>
      <c r="I370" s="83">
        <v>545</v>
      </c>
      <c r="N370" s="80">
        <f t="shared" si="70"/>
        <v>-0.14052344985068999</v>
      </c>
      <c r="O370" s="80">
        <f t="shared" si="71"/>
        <v>0</v>
      </c>
      <c r="P370" s="80">
        <f t="shared" si="72"/>
        <v>0</v>
      </c>
      <c r="Q370" s="80">
        <f t="shared" si="73"/>
        <v>2.7228454819692871</v>
      </c>
      <c r="R370" s="80">
        <f t="shared" si="74"/>
        <v>0.76202036550003527</v>
      </c>
      <c r="S370" s="80">
        <f t="shared" si="75"/>
        <v>0.34500311068379119</v>
      </c>
      <c r="T370" s="82">
        <f t="shared" si="80"/>
        <v>0.27959505114066757</v>
      </c>
      <c r="AJ370" s="88" t="e">
        <v>#N/A</v>
      </c>
      <c r="AK370" s="88" t="e">
        <v>#N/A</v>
      </c>
      <c r="AL370" s="87">
        <f t="shared" si="76"/>
        <v>44065</v>
      </c>
      <c r="AM370" s="82">
        <f t="shared" si="77"/>
        <v>0.3</v>
      </c>
      <c r="AN370" s="86">
        <f t="shared" si="78"/>
        <v>0.27959505114066757</v>
      </c>
      <c r="AO370" s="82">
        <f t="shared" si="79"/>
        <v>-2</v>
      </c>
      <c r="AP370" s="86">
        <f t="shared" si="69"/>
        <v>-2.0291443744611826</v>
      </c>
      <c r="AQ370" s="85">
        <f t="shared" si="81"/>
        <v>2.9144374461182565E-2</v>
      </c>
      <c r="AR370" s="82">
        <f t="shared" si="68"/>
        <v>2.0404948859332417E-2</v>
      </c>
    </row>
    <row r="371" spans="1:44" x14ac:dyDescent="0.3">
      <c r="A371" s="81">
        <v>44072</v>
      </c>
      <c r="B371" s="83">
        <v>0.3</v>
      </c>
      <c r="C371" s="83">
        <v>-2</v>
      </c>
      <c r="D371" s="83">
        <v>5733</v>
      </c>
      <c r="E371" s="83">
        <v>3889</v>
      </c>
      <c r="F371" s="83">
        <v>51744</v>
      </c>
      <c r="G371" s="83">
        <v>14937</v>
      </c>
      <c r="H371" s="83">
        <v>3595</v>
      </c>
      <c r="I371" s="83">
        <v>545</v>
      </c>
      <c r="N371" s="80">
        <f t="shared" si="70"/>
        <v>0.84432717678100744</v>
      </c>
      <c r="O371" s="80">
        <f t="shared" si="71"/>
        <v>0</v>
      </c>
      <c r="P371" s="80">
        <f t="shared" si="72"/>
        <v>-2.5706940874030693E-2</v>
      </c>
      <c r="Q371" s="80">
        <f t="shared" si="73"/>
        <v>-0.68330134357005079</v>
      </c>
      <c r="R371" s="80">
        <f t="shared" si="74"/>
        <v>-3.3462722527104916E-2</v>
      </c>
      <c r="S371" s="80">
        <f t="shared" si="75"/>
        <v>1.3132679517529056</v>
      </c>
      <c r="T371" s="82">
        <f t="shared" si="80"/>
        <v>0.22742558272088015</v>
      </c>
      <c r="AJ371" s="88">
        <f>B371</f>
        <v>0.3</v>
      </c>
      <c r="AK371" s="88">
        <f>C371</f>
        <v>-2</v>
      </c>
      <c r="AL371" s="87">
        <f t="shared" si="76"/>
        <v>44072</v>
      </c>
      <c r="AM371" s="82">
        <f t="shared" si="77"/>
        <v>0.3</v>
      </c>
      <c r="AN371" s="86">
        <f t="shared" si="78"/>
        <v>0.22742558272088015</v>
      </c>
      <c r="AO371" s="82">
        <f t="shared" si="79"/>
        <v>-2</v>
      </c>
      <c r="AP371" s="86">
        <f t="shared" si="69"/>
        <v>-1.6788017306642047</v>
      </c>
      <c r="AQ371" s="85">
        <f t="shared" si="81"/>
        <v>-0.32119826933579532</v>
      </c>
      <c r="AR371" s="82">
        <f t="shared" si="68"/>
        <v>7.2574417279119841E-2</v>
      </c>
    </row>
    <row r="372" spans="1:44" x14ac:dyDescent="0.3">
      <c r="A372" s="81">
        <v>44079</v>
      </c>
      <c r="B372" s="83">
        <v>0.1</v>
      </c>
      <c r="C372" s="83">
        <v>-2.1</v>
      </c>
      <c r="D372" s="83">
        <v>5724</v>
      </c>
      <c r="E372" s="83">
        <v>3913</v>
      </c>
      <c r="F372" s="83">
        <v>52046</v>
      </c>
      <c r="G372" s="83">
        <v>14780</v>
      </c>
      <c r="H372" s="83">
        <v>3678.4</v>
      </c>
      <c r="I372" s="83">
        <v>545</v>
      </c>
      <c r="N372" s="80">
        <f t="shared" si="70"/>
        <v>-0.15698587127158703</v>
      </c>
      <c r="O372" s="80">
        <f t="shared" si="71"/>
        <v>0</v>
      </c>
      <c r="P372" s="80">
        <f t="shared" si="72"/>
        <v>0.61712522499357192</v>
      </c>
      <c r="Q372" s="80">
        <f t="shared" si="73"/>
        <v>0.58364254792826387</v>
      </c>
      <c r="R372" s="80">
        <f t="shared" si="74"/>
        <v>-1.0510812077391734</v>
      </c>
      <c r="S372" s="80">
        <f t="shared" si="75"/>
        <v>2.3198887343532704</v>
      </c>
      <c r="T372" s="82">
        <f t="shared" si="80"/>
        <v>0.29311160931167746</v>
      </c>
      <c r="AJ372" s="88" t="e">
        <v>#N/A</v>
      </c>
      <c r="AK372" s="88" t="e">
        <v>#N/A</v>
      </c>
      <c r="AL372" s="87">
        <f t="shared" si="76"/>
        <v>44079</v>
      </c>
      <c r="AM372" s="82">
        <f t="shared" si="77"/>
        <v>0.1</v>
      </c>
      <c r="AN372" s="86">
        <f t="shared" si="78"/>
        <v>0.29311160931167746</v>
      </c>
      <c r="AO372" s="82">
        <f t="shared" si="79"/>
        <v>-2.1</v>
      </c>
      <c r="AP372" s="86">
        <f t="shared" si="69"/>
        <v>-1.8109396831913642</v>
      </c>
      <c r="AQ372" s="85">
        <f t="shared" si="81"/>
        <v>-0.28906031680863586</v>
      </c>
      <c r="AR372" s="82">
        <f t="shared" si="68"/>
        <v>-0.19311160931167745</v>
      </c>
    </row>
    <row r="373" spans="1:44" x14ac:dyDescent="0.3">
      <c r="A373" s="81">
        <v>44086</v>
      </c>
      <c r="B373" s="83">
        <v>0.1</v>
      </c>
      <c r="C373" s="83">
        <v>-2.1</v>
      </c>
      <c r="D373" s="83">
        <v>5708</v>
      </c>
      <c r="E373" s="83">
        <v>3908</v>
      </c>
      <c r="F373" s="83">
        <v>52117</v>
      </c>
      <c r="G373" s="83">
        <v>14809</v>
      </c>
      <c r="H373" s="83">
        <v>3735.6</v>
      </c>
      <c r="I373" s="83">
        <v>545</v>
      </c>
      <c r="N373" s="80">
        <f t="shared" si="70"/>
        <v>-0.27952480782668943</v>
      </c>
      <c r="O373" s="80">
        <f t="shared" si="71"/>
        <v>0</v>
      </c>
      <c r="P373" s="80">
        <f t="shared" si="72"/>
        <v>-0.12777919754664424</v>
      </c>
      <c r="Q373" s="80">
        <f t="shared" si="73"/>
        <v>0.13641778426776341</v>
      </c>
      <c r="R373" s="80">
        <f t="shared" si="74"/>
        <v>0.19621109607577125</v>
      </c>
      <c r="S373" s="80">
        <f t="shared" si="75"/>
        <v>1.5550239234449776</v>
      </c>
      <c r="T373" s="82">
        <f t="shared" si="80"/>
        <v>0.22064706594753042</v>
      </c>
      <c r="AJ373" s="88" t="e">
        <v>#N/A</v>
      </c>
      <c r="AK373" s="88" t="e">
        <v>#N/A</v>
      </c>
      <c r="AL373" s="87">
        <f t="shared" si="76"/>
        <v>44086</v>
      </c>
      <c r="AM373" s="82">
        <f t="shared" si="77"/>
        <v>0.1</v>
      </c>
      <c r="AN373" s="86">
        <f t="shared" si="78"/>
        <v>0.22064706594753042</v>
      </c>
      <c r="AO373" s="82">
        <f t="shared" si="79"/>
        <v>-2.1</v>
      </c>
      <c r="AP373" s="86">
        <f t="shared" si="69"/>
        <v>-1.8818839913800218</v>
      </c>
      <c r="AQ373" s="85">
        <f t="shared" si="81"/>
        <v>-0.21811600861997826</v>
      </c>
      <c r="AR373" s="82">
        <f t="shared" si="68"/>
        <v>-0.12064706594753041</v>
      </c>
    </row>
    <row r="374" spans="1:44" x14ac:dyDescent="0.3">
      <c r="A374" s="81">
        <v>44093</v>
      </c>
      <c r="B374" s="83">
        <v>0.1</v>
      </c>
      <c r="C374" s="83">
        <v>-2.1</v>
      </c>
      <c r="D374" s="83">
        <v>5672</v>
      </c>
      <c r="E374" s="83">
        <v>3890</v>
      </c>
      <c r="F374" s="83">
        <v>51908</v>
      </c>
      <c r="G374" s="83">
        <v>14856</v>
      </c>
      <c r="H374" s="83">
        <v>3747.6</v>
      </c>
      <c r="I374" s="83">
        <v>550</v>
      </c>
      <c r="N374" s="80">
        <f t="shared" si="70"/>
        <v>-0.63069376313946179</v>
      </c>
      <c r="O374" s="80">
        <f t="shared" si="71"/>
        <v>0.91743119266054407</v>
      </c>
      <c r="P374" s="80">
        <f t="shared" si="72"/>
        <v>-0.46059365404298092</v>
      </c>
      <c r="Q374" s="80">
        <f t="shared" si="73"/>
        <v>-0.40102078016769838</v>
      </c>
      <c r="R374" s="80">
        <f t="shared" si="74"/>
        <v>0.31737456951854881</v>
      </c>
      <c r="S374" s="80">
        <f t="shared" si="75"/>
        <v>0.32123353678123578</v>
      </c>
      <c r="T374" s="82">
        <f t="shared" si="80"/>
        <v>0.19798755606405882</v>
      </c>
      <c r="AJ374" s="88" t="e">
        <v>#N/A</v>
      </c>
      <c r="AK374" s="88" t="e">
        <v>#N/A</v>
      </c>
      <c r="AL374" s="87">
        <f t="shared" si="76"/>
        <v>44093</v>
      </c>
      <c r="AM374" s="82">
        <f t="shared" si="77"/>
        <v>0.1</v>
      </c>
      <c r="AN374" s="86">
        <f t="shared" si="78"/>
        <v>0.19798755606405882</v>
      </c>
      <c r="AO374" s="82">
        <f t="shared" si="79"/>
        <v>-2.1</v>
      </c>
      <c r="AP374" s="86">
        <f t="shared" si="69"/>
        <v>-1.9040681269302837</v>
      </c>
      <c r="AQ374" s="85">
        <f t="shared" si="81"/>
        <v>-0.19593187306971638</v>
      </c>
      <c r="AR374" s="82">
        <f t="shared" si="68"/>
        <v>-9.7987556064058817E-2</v>
      </c>
    </row>
    <row r="375" spans="1:44" x14ac:dyDescent="0.3">
      <c r="A375" s="81">
        <v>44100</v>
      </c>
      <c r="B375" s="83">
        <v>0.1</v>
      </c>
      <c r="C375" s="83">
        <v>-2.1</v>
      </c>
      <c r="D375" s="83">
        <v>5511</v>
      </c>
      <c r="E375" s="83">
        <v>3877</v>
      </c>
      <c r="F375" s="83">
        <v>51302</v>
      </c>
      <c r="G375" s="83">
        <v>14580</v>
      </c>
      <c r="H375" s="83">
        <v>3777.4</v>
      </c>
      <c r="I375" s="83">
        <v>550</v>
      </c>
      <c r="N375" s="80">
        <f t="shared" si="70"/>
        <v>-2.8385049365303274</v>
      </c>
      <c r="O375" s="80">
        <f t="shared" si="71"/>
        <v>0</v>
      </c>
      <c r="P375" s="80">
        <f t="shared" si="72"/>
        <v>-0.33419023136247006</v>
      </c>
      <c r="Q375" s="80">
        <f t="shared" si="73"/>
        <v>-1.167450104030209</v>
      </c>
      <c r="R375" s="80">
        <f t="shared" si="74"/>
        <v>-1.8578352180936974</v>
      </c>
      <c r="S375" s="80">
        <f t="shared" si="75"/>
        <v>0.79517557903724878</v>
      </c>
      <c r="T375" s="82">
        <f t="shared" si="80"/>
        <v>5.6000960852204559E-2</v>
      </c>
      <c r="AJ375" s="88">
        <f>B375</f>
        <v>0.1</v>
      </c>
      <c r="AK375" s="88">
        <f>C375</f>
        <v>-2.1</v>
      </c>
      <c r="AL375" s="87">
        <f t="shared" si="76"/>
        <v>44100</v>
      </c>
      <c r="AM375" s="82">
        <f t="shared" si="77"/>
        <v>0.1</v>
      </c>
      <c r="AN375" s="86">
        <f t="shared" si="78"/>
        <v>5.6000960852204559E-2</v>
      </c>
      <c r="AO375" s="82">
        <f t="shared" si="79"/>
        <v>-2.1</v>
      </c>
      <c r="AP375" s="86">
        <f t="shared" si="69"/>
        <v>-2.0430759823824474</v>
      </c>
      <c r="AQ375" s="85">
        <f t="shared" si="81"/>
        <v>-5.6924017617552725E-2</v>
      </c>
      <c r="AR375" s="82">
        <f t="shared" si="68"/>
        <v>4.3999039147795446E-2</v>
      </c>
    </row>
    <row r="376" spans="1:44" x14ac:dyDescent="0.3">
      <c r="A376" s="81">
        <v>44107</v>
      </c>
      <c r="B376" s="83">
        <v>0</v>
      </c>
      <c r="C376" s="83">
        <v>-2.1</v>
      </c>
      <c r="D376" s="83">
        <v>5490</v>
      </c>
      <c r="E376" s="83">
        <v>3878</v>
      </c>
      <c r="F376" s="83">
        <v>51404</v>
      </c>
      <c r="G376" s="83">
        <v>14787</v>
      </c>
      <c r="H376" s="83">
        <v>3777.25</v>
      </c>
      <c r="I376" s="83">
        <v>550</v>
      </c>
      <c r="N376" s="80">
        <f t="shared" si="70"/>
        <v>-0.38105606967882011</v>
      </c>
      <c r="O376" s="80">
        <f t="shared" si="71"/>
        <v>0</v>
      </c>
      <c r="P376" s="80">
        <f t="shared" si="72"/>
        <v>2.5793139025026335E-2</v>
      </c>
      <c r="Q376" s="80">
        <f t="shared" si="73"/>
        <v>0.19882265798605658</v>
      </c>
      <c r="R376" s="80">
        <f t="shared" si="74"/>
        <v>1.4197530864197461</v>
      </c>
      <c r="S376" s="80">
        <f t="shared" si="75"/>
        <v>-3.9709853338365519E-3</v>
      </c>
      <c r="T376" s="82">
        <f t="shared" si="80"/>
        <v>0.12953932781513353</v>
      </c>
      <c r="AJ376" s="88" t="e">
        <v>#N/A</v>
      </c>
      <c r="AK376" s="88" t="e">
        <v>#N/A</v>
      </c>
      <c r="AL376" s="87">
        <f t="shared" si="76"/>
        <v>44107</v>
      </c>
      <c r="AM376" s="82">
        <f t="shared" si="77"/>
        <v>0</v>
      </c>
      <c r="AN376" s="86">
        <f t="shared" si="78"/>
        <v>0.12953932781513353</v>
      </c>
      <c r="AO376" s="82">
        <f t="shared" si="79"/>
        <v>-2.1</v>
      </c>
      <c r="AP376" s="86">
        <f t="shared" si="69"/>
        <v>-2.0711098881807857</v>
      </c>
      <c r="AQ376" s="85">
        <f t="shared" si="81"/>
        <v>-2.8890111819214415E-2</v>
      </c>
      <c r="AR376" s="82">
        <f t="shared" si="68"/>
        <v>-0.12953932781513353</v>
      </c>
    </row>
    <row r="377" spans="1:44" x14ac:dyDescent="0.3">
      <c r="A377" s="81">
        <v>44114</v>
      </c>
      <c r="B377" s="83">
        <v>0</v>
      </c>
      <c r="C377" s="83">
        <v>-2.1</v>
      </c>
      <c r="D377" s="83">
        <v>5489</v>
      </c>
      <c r="E377" s="83">
        <v>3882</v>
      </c>
      <c r="F377" s="83">
        <v>51443</v>
      </c>
      <c r="G377" s="83">
        <v>14866</v>
      </c>
      <c r="H377" s="83">
        <v>3783</v>
      </c>
      <c r="I377" s="83">
        <v>550</v>
      </c>
      <c r="N377" s="80">
        <f t="shared" si="70"/>
        <v>-1.8214936247716196E-2</v>
      </c>
      <c r="O377" s="80">
        <f t="shared" si="71"/>
        <v>0</v>
      </c>
      <c r="P377" s="80">
        <f t="shared" si="72"/>
        <v>0.10314595152141237</v>
      </c>
      <c r="Q377" s="80">
        <f t="shared" si="73"/>
        <v>7.5869582133677227E-2</v>
      </c>
      <c r="R377" s="80">
        <f t="shared" si="74"/>
        <v>0.53425306012037765</v>
      </c>
      <c r="S377" s="80">
        <f t="shared" si="75"/>
        <v>0.15222714938116155</v>
      </c>
      <c r="T377" s="82">
        <f t="shared" si="80"/>
        <v>0.12598536215798872</v>
      </c>
      <c r="AJ377" s="88" t="e">
        <v>#N/A</v>
      </c>
      <c r="AK377" s="88" t="e">
        <v>#N/A</v>
      </c>
      <c r="AL377" s="87">
        <f t="shared" si="76"/>
        <v>44114</v>
      </c>
      <c r="AM377" s="82">
        <f t="shared" si="77"/>
        <v>0</v>
      </c>
      <c r="AN377" s="86">
        <f t="shared" si="78"/>
        <v>0.12598536215798872</v>
      </c>
      <c r="AO377" s="82">
        <f t="shared" si="79"/>
        <v>-2.1</v>
      </c>
      <c r="AP377" s="86">
        <f t="shared" si="69"/>
        <v>-2.0745857447026026</v>
      </c>
      <c r="AQ377" s="85">
        <f t="shared" si="81"/>
        <v>-2.5414255297397492E-2</v>
      </c>
      <c r="AR377" s="82">
        <f t="shared" si="68"/>
        <v>-0.12598536215798872</v>
      </c>
    </row>
    <row r="378" spans="1:44" x14ac:dyDescent="0.3">
      <c r="A378" s="81">
        <v>44121</v>
      </c>
      <c r="B378" s="83">
        <v>0</v>
      </c>
      <c r="C378" s="83">
        <v>-2.1</v>
      </c>
      <c r="D378" s="83">
        <v>5456</v>
      </c>
      <c r="E378" s="83">
        <v>3901</v>
      </c>
      <c r="F378" s="83">
        <v>51636</v>
      </c>
      <c r="G378" s="83">
        <v>15136</v>
      </c>
      <c r="H378" s="83">
        <v>3875.4</v>
      </c>
      <c r="I378" s="83">
        <v>555</v>
      </c>
      <c r="N378" s="80">
        <f t="shared" si="70"/>
        <v>-0.6012024048096265</v>
      </c>
      <c r="O378" s="80">
        <f t="shared" si="71"/>
        <v>0.90909090909090651</v>
      </c>
      <c r="P378" s="80">
        <f t="shared" si="72"/>
        <v>0.48943843379700525</v>
      </c>
      <c r="Q378" s="80">
        <f t="shared" si="73"/>
        <v>0.37517252104271392</v>
      </c>
      <c r="R378" s="80">
        <f t="shared" si="74"/>
        <v>1.8162249428225437</v>
      </c>
      <c r="S378" s="80">
        <f t="shared" si="75"/>
        <v>2.4425059476605782</v>
      </c>
      <c r="T378" s="82">
        <f t="shared" si="80"/>
        <v>0.23062061760675251</v>
      </c>
      <c r="AJ378" s="88" t="e">
        <v>#N/A</v>
      </c>
      <c r="AK378" s="88" t="e">
        <v>#N/A</v>
      </c>
      <c r="AL378" s="87">
        <f t="shared" si="76"/>
        <v>44121</v>
      </c>
      <c r="AM378" s="82">
        <f t="shared" si="77"/>
        <v>0</v>
      </c>
      <c r="AN378" s="86">
        <f t="shared" si="78"/>
        <v>0.23062061760675251</v>
      </c>
      <c r="AO378" s="82">
        <f t="shared" si="79"/>
        <v>-2.1</v>
      </c>
      <c r="AP378" s="86">
        <f t="shared" si="69"/>
        <v>-1.9722501651977922</v>
      </c>
      <c r="AQ378" s="85">
        <f t="shared" si="81"/>
        <v>-0.12774983480220792</v>
      </c>
      <c r="AR378" s="82">
        <f t="shared" si="68"/>
        <v>-0.23062061760675251</v>
      </c>
    </row>
    <row r="379" spans="1:44" x14ac:dyDescent="0.3">
      <c r="A379" s="81">
        <v>44128</v>
      </c>
      <c r="B379" s="83">
        <v>0</v>
      </c>
      <c r="C379" s="83">
        <v>-2.1</v>
      </c>
      <c r="D379" s="83">
        <v>5467</v>
      </c>
      <c r="E379" s="83">
        <v>3904</v>
      </c>
      <c r="F379" s="83">
        <v>52369</v>
      </c>
      <c r="G379" s="83">
        <v>15165</v>
      </c>
      <c r="H379" s="83">
        <v>3949.6</v>
      </c>
      <c r="I379" s="83">
        <v>555</v>
      </c>
      <c r="N379" s="80">
        <f t="shared" si="70"/>
        <v>0.20161290322579362</v>
      </c>
      <c r="O379" s="80">
        <f t="shared" si="71"/>
        <v>0</v>
      </c>
      <c r="P379" s="80">
        <f t="shared" si="72"/>
        <v>7.6903358113298736E-2</v>
      </c>
      <c r="Q379" s="80">
        <f t="shared" si="73"/>
        <v>1.419552250367957</v>
      </c>
      <c r="R379" s="80">
        <f t="shared" si="74"/>
        <v>0.19159619450317678</v>
      </c>
      <c r="S379" s="80">
        <f t="shared" si="75"/>
        <v>1.9146410693089706</v>
      </c>
      <c r="T379" s="82">
        <f t="shared" si="80"/>
        <v>0.17728531091619459</v>
      </c>
      <c r="AJ379" s="88">
        <f>B379</f>
        <v>0</v>
      </c>
      <c r="AK379" s="88">
        <f>C379</f>
        <v>-2.1</v>
      </c>
      <c r="AL379" s="87">
        <f t="shared" si="76"/>
        <v>44128</v>
      </c>
      <c r="AM379" s="82">
        <f t="shared" si="77"/>
        <v>0</v>
      </c>
      <c r="AN379" s="86">
        <f t="shared" si="78"/>
        <v>0.17728531091619459</v>
      </c>
      <c r="AO379" s="82">
        <f t="shared" si="79"/>
        <v>-2.1</v>
      </c>
      <c r="AP379" s="86">
        <f t="shared" si="69"/>
        <v>-2.0244132673457074</v>
      </c>
      <c r="AQ379" s="85">
        <f t="shared" si="81"/>
        <v>-7.5586732654292721E-2</v>
      </c>
      <c r="AR379" s="82">
        <f t="shared" si="68"/>
        <v>-0.17728531091619459</v>
      </c>
    </row>
    <row r="380" spans="1:44" x14ac:dyDescent="0.3">
      <c r="A380" s="81">
        <v>44135</v>
      </c>
      <c r="B380" s="83">
        <v>0</v>
      </c>
      <c r="C380" s="83">
        <v>-2.1</v>
      </c>
      <c r="D380" s="83">
        <v>5456</v>
      </c>
      <c r="E380" s="83">
        <v>3917</v>
      </c>
      <c r="F380" s="83">
        <v>51761</v>
      </c>
      <c r="G380" s="83">
        <v>15043</v>
      </c>
      <c r="H380" s="83">
        <v>3962.8</v>
      </c>
      <c r="I380" s="83">
        <v>555</v>
      </c>
      <c r="N380" s="80">
        <f t="shared" si="70"/>
        <v>-0.20120724346077168</v>
      </c>
      <c r="O380" s="80">
        <f t="shared" si="71"/>
        <v>0</v>
      </c>
      <c r="P380" s="80">
        <f t="shared" si="72"/>
        <v>0.33299180327868783</v>
      </c>
      <c r="Q380" s="80">
        <f t="shared" si="73"/>
        <v>-1.1609921900360973</v>
      </c>
      <c r="R380" s="80">
        <f t="shared" si="74"/>
        <v>-0.80448400923178554</v>
      </c>
      <c r="S380" s="80">
        <f t="shared" si="75"/>
        <v>0.33421105934779405</v>
      </c>
      <c r="T380" s="82">
        <f t="shared" si="80"/>
        <v>2.2008349783021658E-2</v>
      </c>
      <c r="AJ380" s="88" t="e">
        <v>#N/A</v>
      </c>
      <c r="AK380" s="88" t="e">
        <v>#N/A</v>
      </c>
      <c r="AL380" s="87">
        <f t="shared" si="76"/>
        <v>44135</v>
      </c>
      <c r="AM380" s="82">
        <f t="shared" si="77"/>
        <v>0</v>
      </c>
      <c r="AN380" s="86">
        <f t="shared" si="78"/>
        <v>2.2008349783021658E-2</v>
      </c>
      <c r="AO380" s="82">
        <f t="shared" si="79"/>
        <v>-2.1</v>
      </c>
      <c r="AP380" s="86">
        <f t="shared" si="69"/>
        <v>-1.980434259822232</v>
      </c>
      <c r="AQ380" s="85">
        <f t="shared" si="81"/>
        <v>-0.11956574017776811</v>
      </c>
      <c r="AR380" s="82">
        <f t="shared" si="68"/>
        <v>-2.2008349783021658E-2</v>
      </c>
    </row>
    <row r="381" spans="1:44" x14ac:dyDescent="0.3">
      <c r="A381" s="81">
        <v>44142</v>
      </c>
      <c r="B381" s="83">
        <v>0.5</v>
      </c>
      <c r="C381" s="83">
        <v>-1.5</v>
      </c>
      <c r="D381" s="83">
        <v>5373</v>
      </c>
      <c r="E381" s="83">
        <v>3966</v>
      </c>
      <c r="F381" s="83">
        <v>51805</v>
      </c>
      <c r="G381" s="83">
        <v>15243</v>
      </c>
      <c r="H381" s="83">
        <v>4006.6</v>
      </c>
      <c r="I381" s="83">
        <v>560</v>
      </c>
      <c r="N381" s="80">
        <f t="shared" si="70"/>
        <v>-1.5212609970674578</v>
      </c>
      <c r="O381" s="80">
        <f t="shared" si="71"/>
        <v>0.90090090090089348</v>
      </c>
      <c r="P381" s="80">
        <f t="shared" si="72"/>
        <v>1.2509573653306063</v>
      </c>
      <c r="Q381" s="80">
        <f t="shared" si="73"/>
        <v>8.5006085662953978E-2</v>
      </c>
      <c r="R381" s="80">
        <f t="shared" si="74"/>
        <v>1.3295220368277683</v>
      </c>
      <c r="S381" s="80">
        <f t="shared" si="75"/>
        <v>1.1052790955889691</v>
      </c>
      <c r="T381" s="82">
        <f t="shared" si="80"/>
        <v>0.13530760709027762</v>
      </c>
      <c r="AJ381" s="88" t="e">
        <v>#N/A</v>
      </c>
      <c r="AK381" s="88" t="e">
        <v>#N/A</v>
      </c>
      <c r="AL381" s="87">
        <f t="shared" si="76"/>
        <v>44142</v>
      </c>
      <c r="AM381" s="82">
        <f t="shared" si="77"/>
        <v>0.5</v>
      </c>
      <c r="AN381" s="86">
        <f t="shared" si="78"/>
        <v>0.13530760709027762</v>
      </c>
      <c r="AO381" s="82">
        <f t="shared" si="79"/>
        <v>-1.5</v>
      </c>
      <c r="AP381" s="86">
        <f t="shared" si="69"/>
        <v>-1.8694032559145199</v>
      </c>
      <c r="AQ381" s="85">
        <f t="shared" si="81"/>
        <v>0.36940325591451995</v>
      </c>
      <c r="AR381" s="82">
        <f t="shared" si="68"/>
        <v>0.36469239290972238</v>
      </c>
    </row>
    <row r="382" spans="1:44" x14ac:dyDescent="0.3">
      <c r="A382" s="81">
        <v>44149</v>
      </c>
      <c r="B382" s="83">
        <v>0.5</v>
      </c>
      <c r="C382" s="83">
        <v>-1.5</v>
      </c>
      <c r="D382" s="83">
        <v>5384</v>
      </c>
      <c r="E382" s="83">
        <v>4051</v>
      </c>
      <c r="F382" s="83">
        <v>52064</v>
      </c>
      <c r="G382" s="83">
        <v>15597</v>
      </c>
      <c r="H382" s="83">
        <v>4067.2</v>
      </c>
      <c r="I382" s="83">
        <v>565</v>
      </c>
      <c r="N382" s="80">
        <f t="shared" si="70"/>
        <v>0.20472734040572504</v>
      </c>
      <c r="O382" s="80">
        <f t="shared" si="71"/>
        <v>0.8928571428571388</v>
      </c>
      <c r="P382" s="80">
        <f t="shared" si="72"/>
        <v>2.1432173474533585</v>
      </c>
      <c r="Q382" s="80">
        <f t="shared" si="73"/>
        <v>0.49995174210984317</v>
      </c>
      <c r="R382" s="80">
        <f t="shared" si="74"/>
        <v>2.3223774847471077</v>
      </c>
      <c r="S382" s="80">
        <f t="shared" si="75"/>
        <v>1.5125043677931274</v>
      </c>
      <c r="T382" s="82">
        <f t="shared" si="80"/>
        <v>0.271996928068652</v>
      </c>
      <c r="AJ382" s="88" t="e">
        <v>#N/A</v>
      </c>
      <c r="AK382" s="88" t="e">
        <v>#N/A</v>
      </c>
      <c r="AL382" s="87">
        <f t="shared" si="76"/>
        <v>44149</v>
      </c>
      <c r="AM382" s="82">
        <f t="shared" si="77"/>
        <v>0.5</v>
      </c>
      <c r="AN382" s="86">
        <f t="shared" si="78"/>
        <v>0.271996928068652</v>
      </c>
      <c r="AO382" s="82">
        <f t="shared" si="79"/>
        <v>-1.5</v>
      </c>
      <c r="AP382" s="86">
        <f t="shared" si="69"/>
        <v>-1.735450457878656</v>
      </c>
      <c r="AQ382" s="85">
        <f t="shared" si="81"/>
        <v>0.23545045787865604</v>
      </c>
      <c r="AR382" s="82">
        <f t="shared" si="68"/>
        <v>0.228003071931348</v>
      </c>
    </row>
    <row r="383" spans="1:44" x14ac:dyDescent="0.3">
      <c r="A383" s="81">
        <v>44156</v>
      </c>
      <c r="B383" s="83">
        <v>0.5</v>
      </c>
      <c r="C383" s="83">
        <v>-1.5</v>
      </c>
      <c r="D383" s="83">
        <v>5490</v>
      </c>
      <c r="E383" s="83">
        <v>4101</v>
      </c>
      <c r="F383" s="83">
        <v>52860</v>
      </c>
      <c r="G383" s="83">
        <v>15943</v>
      </c>
      <c r="H383" s="83">
        <v>4222.6000000000004</v>
      </c>
      <c r="I383" s="83">
        <v>570</v>
      </c>
      <c r="N383" s="80">
        <f t="shared" si="70"/>
        <v>1.9687964338781541</v>
      </c>
      <c r="O383" s="80">
        <f t="shared" si="71"/>
        <v>0.88495575221239164</v>
      </c>
      <c r="P383" s="80">
        <f t="shared" si="72"/>
        <v>1.234263144902485</v>
      </c>
      <c r="Q383" s="80">
        <f t="shared" si="73"/>
        <v>1.5288875230485672</v>
      </c>
      <c r="R383" s="80">
        <f t="shared" si="74"/>
        <v>2.2183753285888343</v>
      </c>
      <c r="S383" s="80">
        <f t="shared" si="75"/>
        <v>3.8208103855232167</v>
      </c>
      <c r="T383" s="82">
        <f t="shared" si="80"/>
        <v>0.42220157724240409</v>
      </c>
      <c r="AJ383" s="88">
        <f>B383</f>
        <v>0.5</v>
      </c>
      <c r="AK383" s="88">
        <f>C383</f>
        <v>-1.5</v>
      </c>
      <c r="AL383" s="87">
        <f t="shared" si="76"/>
        <v>44156</v>
      </c>
      <c r="AM383" s="82">
        <f t="shared" si="77"/>
        <v>0.5</v>
      </c>
      <c r="AN383" s="86">
        <f t="shared" si="78"/>
        <v>0.42220157724240409</v>
      </c>
      <c r="AO383" s="82">
        <f t="shared" si="79"/>
        <v>-1.5</v>
      </c>
      <c r="AP383" s="86">
        <f t="shared" si="69"/>
        <v>-1.5882529087884905</v>
      </c>
      <c r="AQ383" s="85">
        <f t="shared" si="81"/>
        <v>8.8252908788490458E-2</v>
      </c>
      <c r="AR383" s="82">
        <f t="shared" si="68"/>
        <v>7.7798422757595909E-2</v>
      </c>
    </row>
    <row r="384" spans="1:44" x14ac:dyDescent="0.3">
      <c r="A384" s="81">
        <v>44163</v>
      </c>
      <c r="B384" s="83">
        <v>0.5</v>
      </c>
      <c r="C384" s="83">
        <v>-1.5</v>
      </c>
      <c r="D384" s="83">
        <v>5548</v>
      </c>
      <c r="E384" s="83">
        <v>4093</v>
      </c>
      <c r="F384" s="83">
        <v>55117</v>
      </c>
      <c r="G384" s="83">
        <v>16295</v>
      </c>
      <c r="H384" s="83">
        <v>4283.8</v>
      </c>
      <c r="I384" s="83">
        <v>570</v>
      </c>
      <c r="N384" s="80">
        <f t="shared" si="70"/>
        <v>1.0564663023679373</v>
      </c>
      <c r="O384" s="80">
        <f t="shared" si="71"/>
        <v>0</v>
      </c>
      <c r="P384" s="80">
        <f t="shared" si="72"/>
        <v>-0.19507437210435796</v>
      </c>
      <c r="Q384" s="80">
        <f t="shared" si="73"/>
        <v>4.2697692016647721</v>
      </c>
      <c r="R384" s="80">
        <f t="shared" si="74"/>
        <v>2.2078655209182756</v>
      </c>
      <c r="S384" s="80">
        <f t="shared" si="75"/>
        <v>1.4493440060626028</v>
      </c>
      <c r="T384" s="82">
        <f t="shared" si="80"/>
        <v>0.20097720834438415</v>
      </c>
      <c r="AJ384" s="88" t="e">
        <v>#N/A</v>
      </c>
      <c r="AK384" s="88" t="e">
        <v>#N/A</v>
      </c>
      <c r="AL384" s="87">
        <f t="shared" si="76"/>
        <v>44163</v>
      </c>
      <c r="AM384" s="82">
        <f t="shared" si="77"/>
        <v>0.5</v>
      </c>
      <c r="AN384" s="86">
        <f t="shared" si="78"/>
        <v>0.20097720834438415</v>
      </c>
      <c r="AO384" s="82">
        <f t="shared" si="79"/>
        <v>-1.5</v>
      </c>
      <c r="AP384" s="86">
        <f t="shared" si="69"/>
        <v>-1.8050483613922523</v>
      </c>
      <c r="AQ384" s="85">
        <f t="shared" si="81"/>
        <v>0.30504836139225233</v>
      </c>
      <c r="AR384" s="82">
        <f t="shared" si="68"/>
        <v>0.29902279165561585</v>
      </c>
    </row>
    <row r="385" spans="1:44" x14ac:dyDescent="0.3">
      <c r="A385" s="81">
        <v>44170</v>
      </c>
      <c r="B385" s="83">
        <v>1.1000000000000001</v>
      </c>
      <c r="C385" s="83">
        <v>-0.4</v>
      </c>
      <c r="D385" s="83">
        <v>5695</v>
      </c>
      <c r="E385" s="83">
        <v>4080</v>
      </c>
      <c r="F385" s="83">
        <v>56932</v>
      </c>
      <c r="G385" s="83">
        <v>16839</v>
      </c>
      <c r="H385" s="83">
        <v>4262</v>
      </c>
      <c r="I385" s="83">
        <v>570</v>
      </c>
      <c r="N385" s="80">
        <f t="shared" si="70"/>
        <v>2.649603460706544</v>
      </c>
      <c r="O385" s="80">
        <f t="shared" si="71"/>
        <v>0</v>
      </c>
      <c r="P385" s="80">
        <f t="shared" si="72"/>
        <v>-0.31761544099681771</v>
      </c>
      <c r="Q385" s="80">
        <f t="shared" si="73"/>
        <v>3.2929949017544544</v>
      </c>
      <c r="R385" s="80">
        <f t="shared" si="74"/>
        <v>3.3384473764958642</v>
      </c>
      <c r="S385" s="80">
        <f t="shared" si="75"/>
        <v>-0.50889397264111835</v>
      </c>
      <c r="T385" s="82">
        <f t="shared" si="80"/>
        <v>0.42433659032956889</v>
      </c>
      <c r="AJ385" s="88" t="e">
        <v>#N/A</v>
      </c>
      <c r="AK385" s="88" t="e">
        <v>#N/A</v>
      </c>
      <c r="AL385" s="87">
        <f t="shared" si="76"/>
        <v>44170</v>
      </c>
      <c r="AM385" s="82">
        <f t="shared" si="77"/>
        <v>1.1000000000000001</v>
      </c>
      <c r="AN385" s="86">
        <f t="shared" si="78"/>
        <v>0.42433659032956889</v>
      </c>
      <c r="AO385" s="82">
        <f t="shared" si="79"/>
        <v>-0.4</v>
      </c>
      <c r="AP385" s="86">
        <f t="shared" si="69"/>
        <v>-1.0820284585253717</v>
      </c>
      <c r="AQ385" s="85">
        <f t="shared" si="81"/>
        <v>0.68202845852537164</v>
      </c>
      <c r="AR385" s="82">
        <f t="shared" si="68"/>
        <v>0.67566340967043126</v>
      </c>
    </row>
    <row r="386" spans="1:44" x14ac:dyDescent="0.3">
      <c r="A386" s="81">
        <v>44177</v>
      </c>
      <c r="B386" s="83">
        <v>1.1000000000000001</v>
      </c>
      <c r="C386" s="83">
        <v>-0.4</v>
      </c>
      <c r="D386" s="83">
        <v>5758</v>
      </c>
      <c r="E386" s="83">
        <v>4103</v>
      </c>
      <c r="F386" s="83">
        <v>57127</v>
      </c>
      <c r="G386" s="83">
        <v>16613</v>
      </c>
      <c r="H386" s="83">
        <v>4306.2</v>
      </c>
      <c r="I386" s="83">
        <v>570</v>
      </c>
      <c r="N386" s="80">
        <f t="shared" si="70"/>
        <v>1.1062335381913897</v>
      </c>
      <c r="O386" s="80">
        <f t="shared" si="71"/>
        <v>0</v>
      </c>
      <c r="P386" s="80">
        <f t="shared" si="72"/>
        <v>0.56372549019607732</v>
      </c>
      <c r="Q386" s="80">
        <f t="shared" si="73"/>
        <v>0.34251387620318496</v>
      </c>
      <c r="R386" s="80">
        <f t="shared" si="74"/>
        <v>-1.3421224538274146</v>
      </c>
      <c r="S386" s="80">
        <f t="shared" si="75"/>
        <v>1.0370717972782728</v>
      </c>
      <c r="T386" s="82">
        <f t="shared" si="80"/>
        <v>0.36123997655899753</v>
      </c>
      <c r="AJ386" s="88" t="e">
        <v>#N/A</v>
      </c>
      <c r="AK386" s="88" t="e">
        <v>#N/A</v>
      </c>
      <c r="AL386" s="87">
        <f t="shared" si="76"/>
        <v>44177</v>
      </c>
      <c r="AM386" s="82">
        <f t="shared" si="77"/>
        <v>1.1000000000000001</v>
      </c>
      <c r="AN386" s="86">
        <f t="shared" si="78"/>
        <v>0.36123997655899753</v>
      </c>
      <c r="AO386" s="82">
        <f t="shared" si="79"/>
        <v>-0.4</v>
      </c>
      <c r="AP386" s="86">
        <f t="shared" si="69"/>
        <v>-1.1441786230894024</v>
      </c>
      <c r="AQ386" s="85">
        <f t="shared" si="81"/>
        <v>0.74417862308940241</v>
      </c>
      <c r="AR386" s="82">
        <f t="shared" si="68"/>
        <v>0.73876002344100256</v>
      </c>
    </row>
    <row r="387" spans="1:44" x14ac:dyDescent="0.3">
      <c r="A387" s="81">
        <v>44184</v>
      </c>
      <c r="B387" s="83">
        <v>1.1000000000000001</v>
      </c>
      <c r="C387" s="83">
        <v>-0.4</v>
      </c>
      <c r="D387" s="83">
        <v>5856</v>
      </c>
      <c r="E387" s="83">
        <v>4153</v>
      </c>
      <c r="F387" s="83">
        <v>58127</v>
      </c>
      <c r="G387" s="83">
        <v>16836</v>
      </c>
      <c r="H387" s="83">
        <v>4285.8</v>
      </c>
      <c r="I387" s="83">
        <v>580</v>
      </c>
      <c r="N387" s="80">
        <f t="shared" si="70"/>
        <v>1.7019798541160185</v>
      </c>
      <c r="O387" s="80">
        <f t="shared" si="71"/>
        <v>1.7543859649122879</v>
      </c>
      <c r="P387" s="80">
        <f t="shared" si="72"/>
        <v>1.2186205215695765</v>
      </c>
      <c r="Q387" s="80">
        <f t="shared" si="73"/>
        <v>1.7504857597983516</v>
      </c>
      <c r="R387" s="80">
        <f t="shared" si="74"/>
        <v>1.3423222777342971</v>
      </c>
      <c r="S387" s="80">
        <f t="shared" si="75"/>
        <v>-0.47373554409919905</v>
      </c>
      <c r="T387" s="82">
        <f t="shared" si="80"/>
        <v>0.50883966883969911</v>
      </c>
      <c r="AJ387" s="88">
        <f>B387</f>
        <v>1.1000000000000001</v>
      </c>
      <c r="AK387" s="88">
        <f>C387</f>
        <v>-0.4</v>
      </c>
      <c r="AL387" s="87">
        <f t="shared" si="76"/>
        <v>44184</v>
      </c>
      <c r="AM387" s="82">
        <f t="shared" si="77"/>
        <v>1.1000000000000001</v>
      </c>
      <c r="AN387" s="86">
        <f t="shared" si="78"/>
        <v>0.50883966883969911</v>
      </c>
      <c r="AO387" s="82">
        <f t="shared" si="79"/>
        <v>-0.4</v>
      </c>
      <c r="AP387" s="86">
        <f t="shared" si="69"/>
        <v>-0.99879292619289117</v>
      </c>
      <c r="AQ387" s="85">
        <f t="shared" si="81"/>
        <v>0.59879292619289115</v>
      </c>
      <c r="AR387" s="82">
        <f t="shared" si="68"/>
        <v>0.59116033116030098</v>
      </c>
    </row>
    <row r="388" spans="1:44" x14ac:dyDescent="0.3">
      <c r="A388" s="81">
        <v>44191</v>
      </c>
      <c r="B388" s="83">
        <v>1.1000000000000001</v>
      </c>
      <c r="C388" s="83">
        <v>-0.4</v>
      </c>
      <c r="D388" s="83">
        <v>5878</v>
      </c>
      <c r="E388" s="83">
        <v>4293</v>
      </c>
      <c r="F388" s="83">
        <v>58015</v>
      </c>
      <c r="G388" s="83">
        <v>16441</v>
      </c>
      <c r="H388" s="83">
        <v>4254.3999999999996</v>
      </c>
      <c r="I388" s="83">
        <v>585</v>
      </c>
      <c r="N388" s="80">
        <f t="shared" si="70"/>
        <v>0.37568306010928154</v>
      </c>
      <c r="O388" s="80">
        <f t="shared" si="71"/>
        <v>0.86206896551723844</v>
      </c>
      <c r="P388" s="80">
        <f t="shared" si="72"/>
        <v>3.3710570671803453</v>
      </c>
      <c r="Q388" s="80">
        <f t="shared" si="73"/>
        <v>-0.19268154214047684</v>
      </c>
      <c r="R388" s="80">
        <f t="shared" si="74"/>
        <v>-2.3461629840817295</v>
      </c>
      <c r="S388" s="80">
        <f t="shared" si="75"/>
        <v>-0.73265201362640653</v>
      </c>
      <c r="T388" s="82">
        <f t="shared" si="80"/>
        <v>0.51499749539037121</v>
      </c>
      <c r="AJ388" s="88" t="e">
        <v>#N/A</v>
      </c>
      <c r="AK388" s="88" t="e">
        <v>#N/A</v>
      </c>
      <c r="AL388" s="87">
        <f t="shared" si="76"/>
        <v>44191</v>
      </c>
      <c r="AM388" s="82">
        <f t="shared" si="77"/>
        <v>1.1000000000000001</v>
      </c>
      <c r="AN388" s="86">
        <f t="shared" si="78"/>
        <v>0.51499749539037121</v>
      </c>
      <c r="AO388" s="82">
        <f t="shared" si="79"/>
        <v>-0.4</v>
      </c>
      <c r="AP388" s="86">
        <f t="shared" si="69"/>
        <v>-0.99272746704048132</v>
      </c>
      <c r="AQ388" s="85">
        <f t="shared" si="81"/>
        <v>0.59272746704048129</v>
      </c>
      <c r="AR388" s="82">
        <f t="shared" si="68"/>
        <v>0.58500250460962888</v>
      </c>
    </row>
    <row r="389" spans="1:44" x14ac:dyDescent="0.3">
      <c r="A389" s="81">
        <v>44198</v>
      </c>
      <c r="B389" s="83">
        <v>1</v>
      </c>
      <c r="C389" s="83">
        <v>0.3</v>
      </c>
      <c r="D389" s="83">
        <v>5894</v>
      </c>
      <c r="E389" s="83">
        <v>4289</v>
      </c>
      <c r="F389" s="83">
        <v>57906</v>
      </c>
      <c r="G389" s="83">
        <v>16074</v>
      </c>
      <c r="H389" s="83">
        <v>4159</v>
      </c>
      <c r="I389" s="83">
        <v>585</v>
      </c>
      <c r="N389" s="80">
        <f t="shared" si="70"/>
        <v>0.27220142905750322</v>
      </c>
      <c r="O389" s="80">
        <f t="shared" si="71"/>
        <v>0</v>
      </c>
      <c r="P389" s="80">
        <f t="shared" si="72"/>
        <v>-9.3174935942229808E-2</v>
      </c>
      <c r="Q389" s="80">
        <f t="shared" si="73"/>
        <v>-0.18788244419546629</v>
      </c>
      <c r="R389" s="80">
        <f t="shared" si="74"/>
        <v>-2.2322243172556426</v>
      </c>
      <c r="S389" s="80">
        <f t="shared" si="75"/>
        <v>-2.2423843550206755</v>
      </c>
      <c r="T389" s="82">
        <f t="shared" si="80"/>
        <v>0.51199721551566357</v>
      </c>
      <c r="AJ389" s="88" t="e">
        <v>#N/A</v>
      </c>
      <c r="AK389" s="88" t="e">
        <v>#N/A</v>
      </c>
      <c r="AL389" s="87">
        <f t="shared" si="76"/>
        <v>44198</v>
      </c>
      <c r="AM389" s="82">
        <f t="shared" si="77"/>
        <v>1</v>
      </c>
      <c r="AN389" s="86">
        <f t="shared" si="78"/>
        <v>0.51199721551566357</v>
      </c>
      <c r="AO389" s="82">
        <f t="shared" si="79"/>
        <v>0.3</v>
      </c>
      <c r="AP389" s="86">
        <f t="shared" si="69"/>
        <v>0.10994922665361173</v>
      </c>
      <c r="AQ389" s="85">
        <f t="shared" si="81"/>
        <v>0.19005077334638826</v>
      </c>
      <c r="AR389" s="82">
        <f t="shared" si="68"/>
        <v>0.48800278448433643</v>
      </c>
    </row>
    <row r="390" spans="1:44" x14ac:dyDescent="0.3">
      <c r="A390" s="81">
        <v>44205</v>
      </c>
      <c r="B390" s="83">
        <v>1</v>
      </c>
      <c r="C390" s="83">
        <v>0.3</v>
      </c>
      <c r="D390" s="83">
        <v>5924</v>
      </c>
      <c r="E390" s="83">
        <v>4315</v>
      </c>
      <c r="F390" s="83">
        <v>59135</v>
      </c>
      <c r="G390" s="83">
        <v>15881</v>
      </c>
      <c r="H390" s="83">
        <v>4163</v>
      </c>
      <c r="I390" s="83">
        <v>595</v>
      </c>
      <c r="N390" s="80">
        <f t="shared" si="70"/>
        <v>0.5089921954529899</v>
      </c>
      <c r="O390" s="80">
        <f t="shared" si="71"/>
        <v>1.7094017094017033</v>
      </c>
      <c r="P390" s="80">
        <f t="shared" si="72"/>
        <v>0.60620191186757211</v>
      </c>
      <c r="Q390" s="80">
        <f t="shared" si="73"/>
        <v>2.1224052775187516</v>
      </c>
      <c r="R390" s="80">
        <f t="shared" si="74"/>
        <v>-1.2006967774045023</v>
      </c>
      <c r="S390" s="80">
        <f t="shared" si="75"/>
        <v>9.6176965616749044E-2</v>
      </c>
      <c r="T390" s="82">
        <f t="shared" si="80"/>
        <v>0.67836492074081722</v>
      </c>
      <c r="AJ390" s="88" t="e">
        <v>#N/A</v>
      </c>
      <c r="AK390" s="88" t="e">
        <v>#N/A</v>
      </c>
      <c r="AL390" s="87">
        <f t="shared" si="76"/>
        <v>44205</v>
      </c>
      <c r="AM390" s="82">
        <f t="shared" si="77"/>
        <v>1</v>
      </c>
      <c r="AN390" s="86">
        <f t="shared" si="78"/>
        <v>0.67836492074081722</v>
      </c>
      <c r="AO390" s="82">
        <f t="shared" si="79"/>
        <v>0.3</v>
      </c>
      <c r="AP390" s="86">
        <f t="shared" si="69"/>
        <v>0.27565146105786198</v>
      </c>
      <c r="AQ390" s="85">
        <f t="shared" si="81"/>
        <v>2.4348538942138009E-2</v>
      </c>
      <c r="AR390" s="82">
        <f t="shared" si="68"/>
        <v>0.32163507925918278</v>
      </c>
    </row>
    <row r="391" spans="1:44" x14ac:dyDescent="0.3">
      <c r="A391" s="81">
        <v>44212</v>
      </c>
      <c r="B391" s="83">
        <v>1</v>
      </c>
      <c r="C391" s="83">
        <v>0.3</v>
      </c>
      <c r="D391" s="83">
        <v>5928</v>
      </c>
      <c r="E391" s="83">
        <v>4299</v>
      </c>
      <c r="F391" s="83">
        <v>58638</v>
      </c>
      <c r="G391" s="83">
        <v>15191</v>
      </c>
      <c r="H391" s="83">
        <v>4184</v>
      </c>
      <c r="I391" s="83">
        <v>595</v>
      </c>
      <c r="N391" s="80">
        <f t="shared" si="70"/>
        <v>6.752194463200567E-2</v>
      </c>
      <c r="O391" s="80">
        <f t="shared" si="71"/>
        <v>0</v>
      </c>
      <c r="P391" s="80">
        <f t="shared" si="72"/>
        <v>-0.37079953650057007</v>
      </c>
      <c r="Q391" s="80">
        <f t="shared" si="73"/>
        <v>-0.84044981821256215</v>
      </c>
      <c r="R391" s="80">
        <f t="shared" si="74"/>
        <v>-4.3448145582771929</v>
      </c>
      <c r="S391" s="80">
        <f t="shared" si="75"/>
        <v>0.50444391064137051</v>
      </c>
      <c r="T391" s="82">
        <f t="shared" si="80"/>
        <v>0.43960161234881795</v>
      </c>
      <c r="AJ391" s="88">
        <f>B391</f>
        <v>1</v>
      </c>
      <c r="AK391" s="88">
        <f>C391</f>
        <v>0.3</v>
      </c>
      <c r="AL391" s="87">
        <f t="shared" si="76"/>
        <v>44212</v>
      </c>
      <c r="AM391" s="82">
        <f t="shared" si="77"/>
        <v>1</v>
      </c>
      <c r="AN391" s="86">
        <f t="shared" si="78"/>
        <v>0.43960161234881795</v>
      </c>
      <c r="AO391" s="82">
        <f t="shared" si="79"/>
        <v>0.3</v>
      </c>
      <c r="AP391" s="86">
        <f t="shared" si="69"/>
        <v>3.7843205899406485E-2</v>
      </c>
      <c r="AQ391" s="85">
        <f t="shared" si="81"/>
        <v>0.2621567941005935</v>
      </c>
      <c r="AR391" s="82">
        <f t="shared" si="68"/>
        <v>0.560398387651182</v>
      </c>
    </row>
    <row r="392" spans="1:44" x14ac:dyDescent="0.3">
      <c r="A392" s="81">
        <v>44219</v>
      </c>
      <c r="B392" s="83">
        <v>1</v>
      </c>
      <c r="C392" s="83">
        <v>0.3</v>
      </c>
      <c r="D392" s="83">
        <v>5997</v>
      </c>
      <c r="E392" s="83">
        <v>4298</v>
      </c>
      <c r="F392" s="83">
        <v>58862</v>
      </c>
      <c r="G392" s="83">
        <v>15229</v>
      </c>
      <c r="H392" s="83">
        <v>4301</v>
      </c>
      <c r="I392" s="83">
        <v>600</v>
      </c>
      <c r="N392" s="80">
        <f t="shared" si="70"/>
        <v>1.1639676113360338</v>
      </c>
      <c r="O392" s="80">
        <f t="shared" si="71"/>
        <v>0.84033613445377853</v>
      </c>
      <c r="P392" s="80">
        <f t="shared" si="72"/>
        <v>-2.326122354035931E-2</v>
      </c>
      <c r="Q392" s="80">
        <f t="shared" si="73"/>
        <v>0.38200484327568063</v>
      </c>
      <c r="R392" s="80">
        <f t="shared" si="74"/>
        <v>0.25014811401487691</v>
      </c>
      <c r="S392" s="80">
        <f t="shared" si="75"/>
        <v>2.7963671128106995</v>
      </c>
      <c r="T392" s="82">
        <f t="shared" si="80"/>
        <v>0.70307384748566848</v>
      </c>
      <c r="AJ392" s="88" t="e">
        <v>#N/A</v>
      </c>
      <c r="AK392" s="88" t="e">
        <v>#N/A</v>
      </c>
      <c r="AL392" s="87">
        <f t="shared" si="76"/>
        <v>44219</v>
      </c>
      <c r="AM392" s="82">
        <f t="shared" si="77"/>
        <v>1</v>
      </c>
      <c r="AN392" s="86">
        <f t="shared" si="78"/>
        <v>0.70307384748566848</v>
      </c>
      <c r="AO392" s="82">
        <f t="shared" si="79"/>
        <v>0.3</v>
      </c>
      <c r="AP392" s="86">
        <f t="shared" si="69"/>
        <v>0.30026155209571925</v>
      </c>
      <c r="AQ392" s="85">
        <f t="shared" si="81"/>
        <v>-2.6155209571926408E-4</v>
      </c>
      <c r="AR392" s="82">
        <f t="shared" si="68"/>
        <v>0.29692615251433152</v>
      </c>
    </row>
    <row r="393" spans="1:44" x14ac:dyDescent="0.3">
      <c r="A393" s="81">
        <v>44226</v>
      </c>
      <c r="B393" s="83">
        <v>1</v>
      </c>
      <c r="C393" s="83">
        <v>0.3</v>
      </c>
      <c r="D393" s="83">
        <v>5984</v>
      </c>
      <c r="E393" s="83">
        <v>4297</v>
      </c>
      <c r="F393" s="83">
        <v>58060</v>
      </c>
      <c r="G393" s="83">
        <v>15233</v>
      </c>
      <c r="H393" s="83">
        <v>4330.6000000000004</v>
      </c>
      <c r="I393" s="83">
        <v>595</v>
      </c>
      <c r="N393" s="80">
        <f t="shared" si="70"/>
        <v>-0.21677505419376075</v>
      </c>
      <c r="O393" s="80">
        <f t="shared" si="71"/>
        <v>-0.8333333333333286</v>
      </c>
      <c r="P393" s="80">
        <f t="shared" si="72"/>
        <v>-2.3266635644475286E-2</v>
      </c>
      <c r="Q393" s="80">
        <f t="shared" si="73"/>
        <v>-1.3625089191668565</v>
      </c>
      <c r="R393" s="80">
        <f t="shared" si="74"/>
        <v>2.6265677326151149E-2</v>
      </c>
      <c r="S393" s="80">
        <f t="shared" si="75"/>
        <v>0.68821204371076306</v>
      </c>
      <c r="T393" s="82">
        <f t="shared" si="80"/>
        <v>0.43998240929516802</v>
      </c>
      <c r="AJ393" s="88" t="e">
        <v>#N/A</v>
      </c>
      <c r="AK393" s="88" t="e">
        <v>#N/A</v>
      </c>
      <c r="AL393" s="87">
        <f t="shared" si="76"/>
        <v>44226</v>
      </c>
      <c r="AM393" s="82">
        <f t="shared" si="77"/>
        <v>1</v>
      </c>
      <c r="AN393" s="86">
        <f t="shared" si="78"/>
        <v>0.43998240929516802</v>
      </c>
      <c r="AO393" s="82">
        <f t="shared" si="79"/>
        <v>0.3</v>
      </c>
      <c r="AP393" s="86">
        <f t="shared" si="69"/>
        <v>1.2475400568070967</v>
      </c>
      <c r="AQ393" s="85">
        <f t="shared" si="81"/>
        <v>-0.94754005680709663</v>
      </c>
      <c r="AR393" s="82">
        <f t="shared" si="68"/>
        <v>0.56001759070483192</v>
      </c>
    </row>
    <row r="394" spans="1:44" x14ac:dyDescent="0.3">
      <c r="A394" s="81">
        <v>44233</v>
      </c>
      <c r="B394" s="83">
        <v>0.8</v>
      </c>
      <c r="C394" s="83">
        <v>1.7</v>
      </c>
      <c r="D394" s="83">
        <v>6027</v>
      </c>
      <c r="E394" s="83">
        <v>4305</v>
      </c>
      <c r="F394" s="83">
        <v>57735</v>
      </c>
      <c r="G394" s="83">
        <v>15569</v>
      </c>
      <c r="H394" s="83">
        <v>4383</v>
      </c>
      <c r="I394" s="83">
        <v>620</v>
      </c>
      <c r="N394" s="80">
        <f t="shared" si="70"/>
        <v>0.7185828877005207</v>
      </c>
      <c r="O394" s="80">
        <f t="shared" si="71"/>
        <v>4.2016806722689211</v>
      </c>
      <c r="P394" s="80">
        <f t="shared" si="72"/>
        <v>0.18617640214102948</v>
      </c>
      <c r="Q394" s="80">
        <f t="shared" si="73"/>
        <v>-0.55976575955907037</v>
      </c>
      <c r="R394" s="80">
        <f t="shared" si="74"/>
        <v>2.2057375434911108</v>
      </c>
      <c r="S394" s="80">
        <f t="shared" si="75"/>
        <v>1.2099939962129724</v>
      </c>
      <c r="T394" s="82">
        <f t="shared" si="80"/>
        <v>0.68326156042802044</v>
      </c>
      <c r="AJ394" s="88" t="e">
        <v>#N/A</v>
      </c>
      <c r="AK394" s="88" t="e">
        <v>#N/A</v>
      </c>
      <c r="AL394" s="87">
        <f t="shared" si="76"/>
        <v>44233</v>
      </c>
      <c r="AM394" s="82">
        <f t="shared" si="77"/>
        <v>0.8</v>
      </c>
      <c r="AN394" s="86">
        <f t="shared" si="78"/>
        <v>0.68326156042802044</v>
      </c>
      <c r="AO394" s="82">
        <f t="shared" si="79"/>
        <v>1.7</v>
      </c>
      <c r="AP394" s="86">
        <f t="shared" si="69"/>
        <v>1.4927752212153536</v>
      </c>
      <c r="AQ394" s="85">
        <f t="shared" si="81"/>
        <v>0.2072247787846464</v>
      </c>
      <c r="AR394" s="82">
        <f t="shared" si="68"/>
        <v>0.1167384395719796</v>
      </c>
    </row>
    <row r="395" spans="1:44" x14ac:dyDescent="0.3">
      <c r="A395" s="81">
        <v>44240</v>
      </c>
      <c r="B395" s="83">
        <v>0.8</v>
      </c>
      <c r="C395" s="83">
        <v>1.7</v>
      </c>
      <c r="D395" s="83">
        <v>6027</v>
      </c>
      <c r="E395" s="83">
        <v>4305</v>
      </c>
      <c r="F395" s="83">
        <v>57735</v>
      </c>
      <c r="G395" s="83">
        <v>15569</v>
      </c>
      <c r="H395" s="83">
        <v>4444</v>
      </c>
      <c r="I395" s="83">
        <v>615</v>
      </c>
      <c r="N395" s="80">
        <f t="shared" si="70"/>
        <v>0</v>
      </c>
      <c r="O395" s="80">
        <f t="shared" si="71"/>
        <v>-0.80645161290323131</v>
      </c>
      <c r="P395" s="80">
        <f t="shared" si="72"/>
        <v>0</v>
      </c>
      <c r="Q395" s="80">
        <f t="shared" si="73"/>
        <v>0</v>
      </c>
      <c r="R395" s="80">
        <f t="shared" si="74"/>
        <v>0</v>
      </c>
      <c r="S395" s="80">
        <f t="shared" si="75"/>
        <v>1.3917408167921366</v>
      </c>
      <c r="T395" s="82">
        <f t="shared" si="80"/>
        <v>0.52584292242791264</v>
      </c>
      <c r="AJ395" s="88">
        <f>B395</f>
        <v>0.8</v>
      </c>
      <c r="AK395" s="88">
        <f>C395</f>
        <v>1.7</v>
      </c>
      <c r="AL395" s="87">
        <f t="shared" si="76"/>
        <v>44240</v>
      </c>
      <c r="AM395" s="82">
        <f t="shared" si="77"/>
        <v>0.8</v>
      </c>
      <c r="AN395" s="86">
        <f t="shared" si="78"/>
        <v>0.52584292242791264</v>
      </c>
      <c r="AO395" s="82">
        <f t="shared" si="79"/>
        <v>1.7</v>
      </c>
      <c r="AP395" s="86">
        <f t="shared" si="69"/>
        <v>1.3340909057238122</v>
      </c>
      <c r="AQ395" s="85">
        <f t="shared" si="81"/>
        <v>0.36590909427618779</v>
      </c>
      <c r="AR395" s="82">
        <f t="shared" si="68"/>
        <v>0.2741570775720874</v>
      </c>
    </row>
    <row r="396" spans="1:44" x14ac:dyDescent="0.3">
      <c r="A396" s="81">
        <v>44247</v>
      </c>
      <c r="B396" s="83">
        <v>0.8</v>
      </c>
      <c r="C396" s="83">
        <v>1.7</v>
      </c>
      <c r="D396" s="83">
        <v>6194</v>
      </c>
      <c r="E396" s="83">
        <v>4374</v>
      </c>
      <c r="F396" s="83">
        <v>61162</v>
      </c>
      <c r="G396" s="83">
        <v>16112</v>
      </c>
      <c r="H396" s="83">
        <v>4611.666666666667</v>
      </c>
      <c r="I396" s="83">
        <v>615</v>
      </c>
      <c r="N396" s="80">
        <f t="shared" si="70"/>
        <v>2.7708644433383114</v>
      </c>
      <c r="O396" s="80">
        <f t="shared" si="71"/>
        <v>0</v>
      </c>
      <c r="P396" s="80">
        <f t="shared" si="72"/>
        <v>1.602787456445995</v>
      </c>
      <c r="Q396" s="80">
        <f t="shared" si="73"/>
        <v>5.9357408850783742</v>
      </c>
      <c r="R396" s="80">
        <f t="shared" si="74"/>
        <v>3.4876999165007305</v>
      </c>
      <c r="S396" s="80">
        <f t="shared" si="75"/>
        <v>3.7728772877287753</v>
      </c>
      <c r="T396" s="82">
        <f t="shared" si="80"/>
        <v>0.89600681121729764</v>
      </c>
      <c r="AJ396" s="88" t="e">
        <v>#N/A</v>
      </c>
      <c r="AK396" s="88" t="e">
        <v>#N/A</v>
      </c>
      <c r="AL396" s="87">
        <f t="shared" si="76"/>
        <v>44247</v>
      </c>
      <c r="AM396" s="82">
        <f t="shared" si="77"/>
        <v>0.8</v>
      </c>
      <c r="AN396" s="86">
        <f t="shared" si="78"/>
        <v>0.89600681121729764</v>
      </c>
      <c r="AO396" s="82">
        <f t="shared" si="79"/>
        <v>1.7</v>
      </c>
      <c r="AP396" s="86">
        <f t="shared" si="69"/>
        <v>1.707230986583852</v>
      </c>
      <c r="AQ396" s="85">
        <f t="shared" si="81"/>
        <v>-7.2309865838520171E-3</v>
      </c>
      <c r="AR396" s="82">
        <f t="shared" si="68"/>
        <v>-9.6006811217297594E-2</v>
      </c>
    </row>
    <row r="397" spans="1:44" x14ac:dyDescent="0.3">
      <c r="A397" s="81">
        <v>44254</v>
      </c>
      <c r="B397" s="83">
        <v>0.8</v>
      </c>
      <c r="C397" s="83">
        <v>1.7</v>
      </c>
      <c r="D397" s="83">
        <v>6355</v>
      </c>
      <c r="E397" s="83">
        <v>4490</v>
      </c>
      <c r="F397" s="83">
        <v>67600</v>
      </c>
      <c r="G397" s="83">
        <v>17086</v>
      </c>
      <c r="H397" s="83">
        <v>4931.6000000000004</v>
      </c>
      <c r="I397" s="83">
        <v>615</v>
      </c>
      <c r="N397" s="80">
        <f t="shared" si="70"/>
        <v>2.5992896351307593</v>
      </c>
      <c r="O397" s="80">
        <f t="shared" si="71"/>
        <v>0</v>
      </c>
      <c r="P397" s="80">
        <f t="shared" si="72"/>
        <v>2.6520347508001834</v>
      </c>
      <c r="Q397" s="80">
        <f t="shared" si="73"/>
        <v>10.526143683986788</v>
      </c>
      <c r="R397" s="80">
        <f t="shared" si="74"/>
        <v>6.0451837140019791</v>
      </c>
      <c r="S397" s="80">
        <f t="shared" si="75"/>
        <v>6.9374774123599536</v>
      </c>
      <c r="T397" s="82">
        <f t="shared" si="80"/>
        <v>1.2056223783775242</v>
      </c>
      <c r="AJ397" s="88" t="e">
        <v>#N/A</v>
      </c>
      <c r="AK397" s="88" t="e">
        <v>#N/A</v>
      </c>
      <c r="AL397" s="87">
        <f t="shared" si="76"/>
        <v>44254</v>
      </c>
      <c r="AM397" s="82">
        <f t="shared" si="77"/>
        <v>0.8</v>
      </c>
      <c r="AN397" s="86">
        <f t="shared" si="78"/>
        <v>1.2056223783775242</v>
      </c>
      <c r="AO397" s="82">
        <f t="shared" si="79"/>
        <v>1.7</v>
      </c>
      <c r="AP397" s="86">
        <f t="shared" si="69"/>
        <v>2.0193359251383214</v>
      </c>
      <c r="AQ397" s="85">
        <f t="shared" si="81"/>
        <v>-0.31933592513832143</v>
      </c>
      <c r="AR397" s="82">
        <f t="shared" si="68"/>
        <v>-0.40562237837752413</v>
      </c>
    </row>
    <row r="398" spans="1:44" x14ac:dyDescent="0.3">
      <c r="A398" s="81">
        <v>44261</v>
      </c>
      <c r="B398" s="83">
        <v>1.6</v>
      </c>
      <c r="C398" s="83">
        <v>4.4000000000000004</v>
      </c>
      <c r="D398" s="83">
        <v>6566</v>
      </c>
      <c r="E398" s="83">
        <v>4557</v>
      </c>
      <c r="F398" s="83">
        <v>66028</v>
      </c>
      <c r="G398" s="83">
        <v>17308</v>
      </c>
      <c r="H398" s="83">
        <v>5060.8</v>
      </c>
      <c r="I398" s="83">
        <v>580</v>
      </c>
      <c r="N398" s="80">
        <f t="shared" si="70"/>
        <v>3.3202202989771763</v>
      </c>
      <c r="O398" s="80">
        <f t="shared" si="71"/>
        <v>-5.6910569105691025</v>
      </c>
      <c r="P398" s="80">
        <f t="shared" si="72"/>
        <v>1.4922048997772777</v>
      </c>
      <c r="Q398" s="80">
        <f t="shared" si="73"/>
        <v>-2.3254437869822482</v>
      </c>
      <c r="R398" s="80">
        <f t="shared" si="74"/>
        <v>1.2993093760973977</v>
      </c>
      <c r="S398" s="80">
        <f t="shared" si="75"/>
        <v>2.6198394030334953</v>
      </c>
      <c r="T398" s="82">
        <f t="shared" si="80"/>
        <v>0.57982569821737462</v>
      </c>
      <c r="AJ398" s="88" t="e">
        <v>#N/A</v>
      </c>
      <c r="AK398" s="88" t="e">
        <v>#N/A</v>
      </c>
      <c r="AL398" s="87">
        <f t="shared" si="76"/>
        <v>44261</v>
      </c>
      <c r="AM398" s="82">
        <f t="shared" si="77"/>
        <v>1.6</v>
      </c>
      <c r="AN398" s="86">
        <f t="shared" si="78"/>
        <v>0.57982569821737462</v>
      </c>
      <c r="AO398" s="82">
        <f t="shared" si="79"/>
        <v>4.4000000000000004</v>
      </c>
      <c r="AP398" s="86">
        <f t="shared" si="69"/>
        <v>3.3229118536232818</v>
      </c>
      <c r="AQ398" s="85">
        <f t="shared" si="81"/>
        <v>1.0770881463767186</v>
      </c>
      <c r="AR398" s="82">
        <f t="shared" ref="AR398:AR461" si="82">AM398-AN398</f>
        <v>1.0201743017826255</v>
      </c>
    </row>
    <row r="399" spans="1:44" x14ac:dyDescent="0.3">
      <c r="A399" s="81">
        <v>44268</v>
      </c>
      <c r="B399" s="83">
        <v>1.6</v>
      </c>
      <c r="C399" s="83">
        <v>4.4000000000000004</v>
      </c>
      <c r="D399" s="83">
        <v>6644</v>
      </c>
      <c r="E399" s="83">
        <v>4563</v>
      </c>
      <c r="F399" s="83">
        <v>65343</v>
      </c>
      <c r="G399" s="83">
        <v>17274</v>
      </c>
      <c r="H399" s="83">
        <v>5087.6000000000004</v>
      </c>
      <c r="I399" s="83">
        <v>580</v>
      </c>
      <c r="N399" s="80">
        <f t="shared" si="70"/>
        <v>1.1879378617118448</v>
      </c>
      <c r="O399" s="80">
        <f t="shared" si="71"/>
        <v>0</v>
      </c>
      <c r="P399" s="80">
        <f t="shared" si="72"/>
        <v>0.1316655694535882</v>
      </c>
      <c r="Q399" s="80">
        <f t="shared" si="73"/>
        <v>-1.0374386623856537</v>
      </c>
      <c r="R399" s="80">
        <f t="shared" si="74"/>
        <v>-0.19644095216084168</v>
      </c>
      <c r="S399" s="80">
        <f t="shared" si="75"/>
        <v>0.52956054378753947</v>
      </c>
      <c r="T399" s="82">
        <f t="shared" si="80"/>
        <v>0.57448042742705252</v>
      </c>
      <c r="AJ399" s="88">
        <f>B399</f>
        <v>1.6</v>
      </c>
      <c r="AK399" s="88">
        <f>C399</f>
        <v>4.4000000000000004</v>
      </c>
      <c r="AL399" s="87">
        <f t="shared" si="76"/>
        <v>44268</v>
      </c>
      <c r="AM399" s="82">
        <f t="shared" si="77"/>
        <v>1.6</v>
      </c>
      <c r="AN399" s="86">
        <f t="shared" si="78"/>
        <v>0.57448042742705252</v>
      </c>
      <c r="AO399" s="82">
        <f t="shared" si="79"/>
        <v>4.4000000000000004</v>
      </c>
      <c r="AP399" s="86">
        <f t="shared" ref="AP399:AP462" si="83">(1+AO395/100)*(1+AN399/100)/(1+AM347/100)*100-100</f>
        <v>3.3174208027205054</v>
      </c>
      <c r="AQ399" s="85">
        <f t="shared" si="81"/>
        <v>1.0825791972794949</v>
      </c>
      <c r="AR399" s="82">
        <f t="shared" si="82"/>
        <v>1.0255195725729476</v>
      </c>
    </row>
    <row r="400" spans="1:44" x14ac:dyDescent="0.3">
      <c r="A400" s="81">
        <v>44275</v>
      </c>
      <c r="B400" s="83">
        <v>1.6</v>
      </c>
      <c r="C400" s="83">
        <v>4.4000000000000004</v>
      </c>
      <c r="D400" s="83">
        <v>6772</v>
      </c>
      <c r="E400" s="83">
        <v>4583</v>
      </c>
      <c r="F400" s="83">
        <v>66337</v>
      </c>
      <c r="G400" s="83">
        <v>17516</v>
      </c>
      <c r="H400" s="83">
        <v>5050.8</v>
      </c>
      <c r="I400" s="83">
        <v>585</v>
      </c>
      <c r="N400" s="80">
        <f t="shared" si="70"/>
        <v>1.9265502709211262</v>
      </c>
      <c r="O400" s="80">
        <f t="shared" si="71"/>
        <v>0.86206896551723844</v>
      </c>
      <c r="P400" s="80">
        <f t="shared" si="72"/>
        <v>0.43830813061582319</v>
      </c>
      <c r="Q400" s="80">
        <f t="shared" si="73"/>
        <v>1.5212034954011955</v>
      </c>
      <c r="R400" s="80">
        <f t="shared" si="74"/>
        <v>1.4009494037281485</v>
      </c>
      <c r="S400" s="80">
        <f t="shared" si="75"/>
        <v>-0.7233273056057925</v>
      </c>
      <c r="T400" s="82">
        <f t="shared" si="80"/>
        <v>0.54844052726975667</v>
      </c>
      <c r="AJ400" s="88" t="e">
        <v>#N/A</v>
      </c>
      <c r="AK400" s="88" t="e">
        <v>#N/A</v>
      </c>
      <c r="AL400" s="87">
        <f t="shared" si="76"/>
        <v>44275</v>
      </c>
      <c r="AM400" s="82">
        <f t="shared" si="77"/>
        <v>1.6</v>
      </c>
      <c r="AN400" s="86">
        <f t="shared" si="78"/>
        <v>0.54844052726975667</v>
      </c>
      <c r="AO400" s="82">
        <f t="shared" si="79"/>
        <v>4.4000000000000004</v>
      </c>
      <c r="AP400" s="86">
        <f t="shared" si="83"/>
        <v>3.2906707234680255</v>
      </c>
      <c r="AQ400" s="85">
        <f t="shared" si="81"/>
        <v>1.1093292765319749</v>
      </c>
      <c r="AR400" s="82">
        <f t="shared" si="82"/>
        <v>1.0515594727302435</v>
      </c>
    </row>
    <row r="401" spans="1:48" x14ac:dyDescent="0.3">
      <c r="A401" s="81">
        <v>44282</v>
      </c>
      <c r="B401" s="83">
        <v>1.6</v>
      </c>
      <c r="C401" s="83">
        <v>4.4000000000000004</v>
      </c>
      <c r="D401" s="83">
        <v>6725</v>
      </c>
      <c r="E401" s="83">
        <v>4609</v>
      </c>
      <c r="F401" s="83">
        <v>65512</v>
      </c>
      <c r="G401" s="83">
        <v>17259</v>
      </c>
      <c r="H401" s="83">
        <v>4964</v>
      </c>
      <c r="I401" s="83">
        <v>585</v>
      </c>
      <c r="N401" s="80">
        <f t="shared" si="70"/>
        <v>-0.69403425871234958</v>
      </c>
      <c r="O401" s="80">
        <f t="shared" si="71"/>
        <v>0</v>
      </c>
      <c r="P401" s="80">
        <f t="shared" si="72"/>
        <v>0.56731398647174558</v>
      </c>
      <c r="Q401" s="80">
        <f t="shared" si="73"/>
        <v>-1.2436498485008372</v>
      </c>
      <c r="R401" s="80">
        <f t="shared" si="74"/>
        <v>-1.4672299611783473</v>
      </c>
      <c r="S401" s="80">
        <f t="shared" si="75"/>
        <v>-1.7185396372851898</v>
      </c>
      <c r="T401" s="82">
        <f t="shared" si="80"/>
        <v>0.44035597948038885</v>
      </c>
      <c r="AJ401" s="88" t="e">
        <v>#N/A</v>
      </c>
      <c r="AK401" s="88" t="e">
        <v>#N/A</v>
      </c>
      <c r="AL401" s="87">
        <f t="shared" si="76"/>
        <v>44282</v>
      </c>
      <c r="AM401" s="82">
        <f t="shared" si="77"/>
        <v>1.6</v>
      </c>
      <c r="AN401" s="86">
        <f t="shared" si="78"/>
        <v>0.44035597948038885</v>
      </c>
      <c r="AO401" s="82">
        <f t="shared" si="79"/>
        <v>4.4000000000000004</v>
      </c>
      <c r="AP401" s="86">
        <f t="shared" si="83"/>
        <v>3.1796384152843871</v>
      </c>
      <c r="AQ401" s="85">
        <f t="shared" si="81"/>
        <v>1.2203615847156133</v>
      </c>
      <c r="AR401" s="82">
        <f t="shared" si="82"/>
        <v>1.1596440205196112</v>
      </c>
    </row>
    <row r="402" spans="1:48" x14ac:dyDescent="0.3">
      <c r="A402" s="81">
        <v>44289</v>
      </c>
      <c r="B402" s="83">
        <v>0.9</v>
      </c>
      <c r="C402" s="83">
        <v>6.8</v>
      </c>
      <c r="D402" s="83">
        <v>6577</v>
      </c>
      <c r="E402" s="83">
        <v>4701</v>
      </c>
      <c r="F402" s="83">
        <v>65079</v>
      </c>
      <c r="G402" s="83">
        <v>17393</v>
      </c>
      <c r="H402" s="83">
        <v>5044.6000000000004</v>
      </c>
      <c r="I402" s="83">
        <v>585</v>
      </c>
      <c r="N402" s="80">
        <f t="shared" si="70"/>
        <v>-2.20074349442379</v>
      </c>
      <c r="O402" s="80">
        <f t="shared" si="71"/>
        <v>0</v>
      </c>
      <c r="P402" s="80">
        <f t="shared" si="72"/>
        <v>1.9960945975265929</v>
      </c>
      <c r="Q402" s="80">
        <f t="shared" si="73"/>
        <v>-0.66094761265111401</v>
      </c>
      <c r="R402" s="80">
        <f t="shared" si="74"/>
        <v>0.77640651254418458</v>
      </c>
      <c r="S402" s="80">
        <f t="shared" si="75"/>
        <v>1.6236905721192585</v>
      </c>
      <c r="T402" s="82">
        <f t="shared" si="80"/>
        <v>1.0034939697892298</v>
      </c>
      <c r="AJ402" s="88" t="e">
        <v>#N/A</v>
      </c>
      <c r="AK402" s="88" t="e">
        <v>#N/A</v>
      </c>
      <c r="AL402" s="87">
        <f t="shared" si="76"/>
        <v>44289</v>
      </c>
      <c r="AM402" s="82">
        <f t="shared" si="77"/>
        <v>0.9</v>
      </c>
      <c r="AN402" s="86">
        <f t="shared" si="78"/>
        <v>1.0034939697892298</v>
      </c>
      <c r="AO402" s="82">
        <f t="shared" si="79"/>
        <v>6.8</v>
      </c>
      <c r="AP402" s="86">
        <f t="shared" si="83"/>
        <v>6.8365224969199261</v>
      </c>
      <c r="AQ402" s="85">
        <f t="shared" si="81"/>
        <v>-3.6522496919926262E-2</v>
      </c>
      <c r="AR402" s="82">
        <f t="shared" si="82"/>
        <v>-0.10349396978922976</v>
      </c>
    </row>
    <row r="403" spans="1:48" x14ac:dyDescent="0.3">
      <c r="A403" s="81">
        <v>44296</v>
      </c>
      <c r="B403" s="83">
        <v>0.9</v>
      </c>
      <c r="C403" s="83">
        <v>6.8</v>
      </c>
      <c r="D403" s="83">
        <v>6553</v>
      </c>
      <c r="E403" s="83">
        <v>4808</v>
      </c>
      <c r="F403" s="83">
        <v>66077</v>
      </c>
      <c r="G403" s="83">
        <v>17534</v>
      </c>
      <c r="H403" s="83">
        <v>5038.5</v>
      </c>
      <c r="I403" s="83">
        <v>590</v>
      </c>
      <c r="N403" s="80">
        <f t="shared" si="70"/>
        <v>-0.36490801277177809</v>
      </c>
      <c r="O403" s="80">
        <f t="shared" si="71"/>
        <v>0.85470085470085166</v>
      </c>
      <c r="P403" s="80">
        <f t="shared" si="72"/>
        <v>2.276111465645613</v>
      </c>
      <c r="Q403" s="80">
        <f t="shared" si="73"/>
        <v>1.5335207977996106</v>
      </c>
      <c r="R403" s="80">
        <f t="shared" si="74"/>
        <v>0.81067095958144364</v>
      </c>
      <c r="S403" s="80">
        <f t="shared" si="75"/>
        <v>-0.12092138127898977</v>
      </c>
      <c r="T403" s="82">
        <f t="shared" si="80"/>
        <v>0.9909800891352627</v>
      </c>
      <c r="AJ403" s="88">
        <f>B403</f>
        <v>0.9</v>
      </c>
      <c r="AK403" s="88">
        <f>C403</f>
        <v>6.8</v>
      </c>
      <c r="AL403" s="87">
        <f t="shared" si="76"/>
        <v>44296</v>
      </c>
      <c r="AM403" s="82">
        <f t="shared" si="77"/>
        <v>0.9</v>
      </c>
      <c r="AN403" s="86">
        <f t="shared" si="78"/>
        <v>0.9909800891352627</v>
      </c>
      <c r="AO403" s="82">
        <f t="shared" si="79"/>
        <v>6.8</v>
      </c>
      <c r="AP403" s="86">
        <f t="shared" si="83"/>
        <v>6.8232859301491828</v>
      </c>
      <c r="AQ403" s="85">
        <f t="shared" si="81"/>
        <v>-2.328593014918301E-2</v>
      </c>
      <c r="AR403" s="82">
        <f t="shared" si="82"/>
        <v>-9.0980089135262676E-2</v>
      </c>
    </row>
    <row r="404" spans="1:48" x14ac:dyDescent="0.3">
      <c r="A404" s="81">
        <v>44303</v>
      </c>
      <c r="B404" s="83">
        <v>0.9</v>
      </c>
      <c r="C404" s="83">
        <v>6.8</v>
      </c>
      <c r="D404" s="83">
        <v>6601</v>
      </c>
      <c r="E404" s="83">
        <v>4833</v>
      </c>
      <c r="F404" s="83">
        <v>66865</v>
      </c>
      <c r="G404" s="83">
        <v>17941</v>
      </c>
      <c r="H404" s="83">
        <v>5052.3999999999996</v>
      </c>
      <c r="I404" s="83">
        <v>590</v>
      </c>
      <c r="N404" s="80">
        <f t="shared" ref="N404:N467" si="84">D404/D403*100-100</f>
        <v>0.73248893636501577</v>
      </c>
      <c r="O404" s="80">
        <f t="shared" ref="O404:O467" si="85">I404/I403*100-100</f>
        <v>0</v>
      </c>
      <c r="P404" s="80">
        <f t="shared" ref="P404:P467" si="86">E404/E403*100-100</f>
        <v>0.51996672212979433</v>
      </c>
      <c r="Q404" s="80">
        <f t="shared" ref="Q404:Q467" si="87">F404/F403*100-100</f>
        <v>1.1925480878369115</v>
      </c>
      <c r="R404" s="80">
        <f t="shared" ref="R404:R467" si="88">G404/G403*100-100</f>
        <v>2.3212045169385078</v>
      </c>
      <c r="S404" s="80">
        <f t="shared" ref="S404:S467" si="89">H404/H403*100-100</f>
        <v>0.27587575667359943</v>
      </c>
      <c r="T404" s="82">
        <f t="shared" si="80"/>
        <v>0.85022002323881862</v>
      </c>
      <c r="AJ404" s="88" t="e">
        <v>#N/A</v>
      </c>
      <c r="AK404" s="88" t="e">
        <v>#N/A</v>
      </c>
      <c r="AL404" s="87">
        <f t="shared" si="76"/>
        <v>44303</v>
      </c>
      <c r="AM404" s="82">
        <f t="shared" si="77"/>
        <v>0.9</v>
      </c>
      <c r="AN404" s="86">
        <f t="shared" si="78"/>
        <v>0.85022002323881862</v>
      </c>
      <c r="AO404" s="82">
        <f t="shared" si="79"/>
        <v>6.8</v>
      </c>
      <c r="AP404" s="86">
        <f t="shared" si="83"/>
        <v>6.6743968634866491</v>
      </c>
      <c r="AQ404" s="85">
        <f t="shared" si="81"/>
        <v>0.12560313651335075</v>
      </c>
      <c r="AR404" s="82">
        <f t="shared" si="82"/>
        <v>4.9779976761181399E-2</v>
      </c>
    </row>
    <row r="405" spans="1:48" x14ac:dyDescent="0.3">
      <c r="A405" s="81">
        <v>44310</v>
      </c>
      <c r="B405" s="83">
        <v>0.9</v>
      </c>
      <c r="C405" s="83">
        <v>6.8</v>
      </c>
      <c r="D405" s="83">
        <v>6603</v>
      </c>
      <c r="E405" s="83">
        <v>4857</v>
      </c>
      <c r="F405" s="83">
        <v>68244</v>
      </c>
      <c r="G405" s="83">
        <v>18216</v>
      </c>
      <c r="H405" s="83">
        <v>5075.6000000000004</v>
      </c>
      <c r="I405" s="83">
        <v>590</v>
      </c>
      <c r="N405" s="80">
        <f t="shared" si="84"/>
        <v>3.0298439630357166E-2</v>
      </c>
      <c r="O405" s="80">
        <f t="shared" si="85"/>
        <v>0</v>
      </c>
      <c r="P405" s="80">
        <f t="shared" si="86"/>
        <v>0.49658597144630789</v>
      </c>
      <c r="Q405" s="80">
        <f t="shared" si="87"/>
        <v>2.0623644657145093</v>
      </c>
      <c r="R405" s="80">
        <f t="shared" si="88"/>
        <v>1.5328019619865074</v>
      </c>
      <c r="S405" s="80">
        <f t="shared" si="89"/>
        <v>0.45918771277018777</v>
      </c>
      <c r="T405" s="82">
        <f t="shared" si="80"/>
        <v>0.77528881339845424</v>
      </c>
      <c r="AJ405" s="88" t="e">
        <v>#N/A</v>
      </c>
      <c r="AK405" s="88" t="e">
        <v>#N/A</v>
      </c>
      <c r="AL405" s="87">
        <f t="shared" ref="AL405:AL468" si="90">A405</f>
        <v>44310</v>
      </c>
      <c r="AM405" s="82">
        <f t="shared" ref="AM405:AM468" si="91">B405</f>
        <v>0.9</v>
      </c>
      <c r="AN405" s="86">
        <f t="shared" ref="AN405:AN468" si="92">T405</f>
        <v>0.77528881339845424</v>
      </c>
      <c r="AO405" s="82">
        <f t="shared" ref="AO405:AO468" si="93">C405</f>
        <v>6.8</v>
      </c>
      <c r="AP405" s="86">
        <f t="shared" si="83"/>
        <v>6.595138319339398</v>
      </c>
      <c r="AQ405" s="85">
        <f t="shared" si="81"/>
        <v>0.20486168066060184</v>
      </c>
      <c r="AR405" s="82">
        <f t="shared" si="82"/>
        <v>0.12471118660154579</v>
      </c>
    </row>
    <row r="406" spans="1:48" x14ac:dyDescent="0.3">
      <c r="A406" s="81">
        <v>44317</v>
      </c>
      <c r="B406" s="83">
        <v>1.6</v>
      </c>
      <c r="C406" s="83">
        <v>9</v>
      </c>
      <c r="D406" s="83">
        <v>6646</v>
      </c>
      <c r="E406" s="83">
        <v>4919</v>
      </c>
      <c r="F406" s="83">
        <v>71170</v>
      </c>
      <c r="G406" s="83">
        <v>18669</v>
      </c>
      <c r="H406" s="83">
        <v>5028.833333333333</v>
      </c>
      <c r="I406" s="83">
        <v>590</v>
      </c>
      <c r="N406" s="80">
        <f t="shared" si="84"/>
        <v>0.65121914281387205</v>
      </c>
      <c r="O406" s="80">
        <f t="shared" si="85"/>
        <v>0</v>
      </c>
      <c r="P406" s="80">
        <f t="shared" si="86"/>
        <v>1.2765081325921273</v>
      </c>
      <c r="Q406" s="80">
        <f t="shared" si="87"/>
        <v>4.2875564152159882</v>
      </c>
      <c r="R406" s="80">
        <f t="shared" si="88"/>
        <v>2.4868247694334684</v>
      </c>
      <c r="S406" s="80">
        <f t="shared" si="89"/>
        <v>-0.92140173903906941</v>
      </c>
      <c r="T406" s="82">
        <f t="shared" si="80"/>
        <v>0.54216803242964295</v>
      </c>
      <c r="AJ406" s="88" t="e">
        <v>#N/A</v>
      </c>
      <c r="AK406" s="88" t="e">
        <v>#N/A</v>
      </c>
      <c r="AL406" s="87">
        <f t="shared" si="90"/>
        <v>44317</v>
      </c>
      <c r="AM406" s="82">
        <f t="shared" si="91"/>
        <v>1.6</v>
      </c>
      <c r="AN406" s="86">
        <f t="shared" si="92"/>
        <v>0.54216803242964295</v>
      </c>
      <c r="AO406" s="82">
        <f t="shared" si="93"/>
        <v>9</v>
      </c>
      <c r="AP406" s="86">
        <f t="shared" si="83"/>
        <v>7.810276564894437</v>
      </c>
      <c r="AQ406" s="85">
        <f t="shared" si="81"/>
        <v>1.189723435105563</v>
      </c>
      <c r="AR406" s="82">
        <f t="shared" si="82"/>
        <v>1.0578319675703571</v>
      </c>
    </row>
    <row r="407" spans="1:48" x14ac:dyDescent="0.3">
      <c r="A407" s="81">
        <v>44324</v>
      </c>
      <c r="B407" s="83">
        <v>1.6</v>
      </c>
      <c r="C407" s="83">
        <v>9</v>
      </c>
      <c r="D407" s="83">
        <v>6651</v>
      </c>
      <c r="E407" s="83">
        <v>5059</v>
      </c>
      <c r="F407" s="83">
        <v>72072</v>
      </c>
      <c r="G407" s="83">
        <v>19149</v>
      </c>
      <c r="H407" s="83">
        <v>5061.666666666667</v>
      </c>
      <c r="I407" s="83">
        <v>590</v>
      </c>
      <c r="N407" s="80">
        <f t="shared" si="84"/>
        <v>7.5233222991272442E-2</v>
      </c>
      <c r="O407" s="80">
        <f t="shared" si="85"/>
        <v>0</v>
      </c>
      <c r="P407" s="80">
        <f t="shared" si="86"/>
        <v>2.8461069323033144</v>
      </c>
      <c r="Q407" s="80">
        <f t="shared" si="87"/>
        <v>1.2673879443585889</v>
      </c>
      <c r="R407" s="80">
        <f t="shared" si="88"/>
        <v>2.5711071830306906</v>
      </c>
      <c r="S407" s="80">
        <f t="shared" si="89"/>
        <v>0.65290160076891368</v>
      </c>
      <c r="T407" s="82">
        <f t="shared" si="80"/>
        <v>0.71705455560583109</v>
      </c>
      <c r="AJ407" s="88">
        <f>B407</f>
        <v>1.6</v>
      </c>
      <c r="AK407" s="88">
        <f>C407</f>
        <v>9</v>
      </c>
      <c r="AL407" s="87">
        <f t="shared" si="90"/>
        <v>44324</v>
      </c>
      <c r="AM407" s="82">
        <f t="shared" si="91"/>
        <v>1.6</v>
      </c>
      <c r="AN407" s="86">
        <f t="shared" si="92"/>
        <v>0.71705455560583109</v>
      </c>
      <c r="AO407" s="82">
        <f t="shared" si="93"/>
        <v>9</v>
      </c>
      <c r="AP407" s="86">
        <f t="shared" si="83"/>
        <v>7.9978054873363789</v>
      </c>
      <c r="AQ407" s="85">
        <f t="shared" si="81"/>
        <v>1.0021945126636211</v>
      </c>
      <c r="AR407" s="82">
        <f t="shared" si="82"/>
        <v>0.882945444394169</v>
      </c>
    </row>
    <row r="408" spans="1:48" x14ac:dyDescent="0.3">
      <c r="A408" s="81">
        <v>44331</v>
      </c>
      <c r="B408" s="83">
        <v>1.6</v>
      </c>
      <c r="C408" s="83">
        <v>9</v>
      </c>
      <c r="D408" s="83">
        <v>6651</v>
      </c>
      <c r="E408" s="83">
        <v>5655</v>
      </c>
      <c r="F408" s="83">
        <v>74400</v>
      </c>
      <c r="G408" s="83">
        <v>19860</v>
      </c>
      <c r="H408" s="83">
        <v>5074.3999999999996</v>
      </c>
      <c r="I408" s="83">
        <v>620</v>
      </c>
      <c r="N408" s="80">
        <f t="shared" si="84"/>
        <v>0</v>
      </c>
      <c r="O408" s="80">
        <f t="shared" si="85"/>
        <v>5.0847457627118757</v>
      </c>
      <c r="P408" s="80">
        <f t="shared" si="86"/>
        <v>11.780984384265665</v>
      </c>
      <c r="Q408" s="80">
        <f t="shared" si="87"/>
        <v>3.2301032301032251</v>
      </c>
      <c r="R408" s="80">
        <f t="shared" si="88"/>
        <v>3.7129876233746018</v>
      </c>
      <c r="S408" s="80">
        <f t="shared" si="89"/>
        <v>0.25156404346392947</v>
      </c>
      <c r="T408" s="82">
        <f t="shared" ref="T408:T471" si="94">B404*$AD$9+N408*$AD$10+N403*$AD$25+O408*$AD$11+O403*$AD$26+P408*$AD$12+P403*$AD$27+Q408*$AD$13+R408*$AD$14+R403*$AD$15+R400*$AD$16+S408*$AD$19+S403*$AD$20+S400*$AD$21+$AD$22+0.05</f>
        <v>1.2813613674118882</v>
      </c>
      <c r="AJ408" s="88" t="e">
        <v>#N/A</v>
      </c>
      <c r="AK408" s="88" t="e">
        <v>#N/A</v>
      </c>
      <c r="AL408" s="87">
        <f t="shared" si="90"/>
        <v>44331</v>
      </c>
      <c r="AM408" s="82">
        <f t="shared" si="91"/>
        <v>1.6</v>
      </c>
      <c r="AN408" s="86">
        <f t="shared" si="92"/>
        <v>1.2813613674118882</v>
      </c>
      <c r="AO408" s="82">
        <f t="shared" si="93"/>
        <v>9</v>
      </c>
      <c r="AP408" s="86">
        <f t="shared" si="83"/>
        <v>8.6029055626464839</v>
      </c>
      <c r="AQ408" s="85">
        <f t="shared" si="81"/>
        <v>0.39709443735351613</v>
      </c>
      <c r="AR408" s="82">
        <f t="shared" si="82"/>
        <v>0.31863863258811187</v>
      </c>
    </row>
    <row r="409" spans="1:48" x14ac:dyDescent="0.3">
      <c r="A409" s="81">
        <v>44338</v>
      </c>
      <c r="B409" s="83">
        <v>1.6</v>
      </c>
      <c r="C409" s="83">
        <v>9</v>
      </c>
      <c r="D409" s="83">
        <v>6783</v>
      </c>
      <c r="E409" s="83">
        <v>5339</v>
      </c>
      <c r="F409" s="83">
        <v>71975</v>
      </c>
      <c r="G409" s="83">
        <v>19206</v>
      </c>
      <c r="H409" s="83">
        <v>5035.2</v>
      </c>
      <c r="I409" s="83">
        <v>625</v>
      </c>
      <c r="N409" s="80">
        <f t="shared" si="84"/>
        <v>1.9846639603067189</v>
      </c>
      <c r="O409" s="80">
        <f t="shared" si="85"/>
        <v>0.80645161290323131</v>
      </c>
      <c r="P409" s="80">
        <f t="shared" si="86"/>
        <v>-5.5879752431476533</v>
      </c>
      <c r="Q409" s="80">
        <f t="shared" si="87"/>
        <v>-3.2594086021505433</v>
      </c>
      <c r="R409" s="80">
        <f t="shared" si="88"/>
        <v>-3.2930513595166246</v>
      </c>
      <c r="S409" s="80">
        <f t="shared" si="89"/>
        <v>-0.77250512375847791</v>
      </c>
      <c r="T409" s="82">
        <f t="shared" si="94"/>
        <v>0.27648222446762566</v>
      </c>
      <c r="AJ409" s="88" t="e">
        <v>#N/A</v>
      </c>
      <c r="AK409" s="88" t="e">
        <v>#N/A</v>
      </c>
      <c r="AL409" s="87">
        <f t="shared" si="90"/>
        <v>44338</v>
      </c>
      <c r="AM409" s="82">
        <f t="shared" si="91"/>
        <v>1.6</v>
      </c>
      <c r="AN409" s="86">
        <f t="shared" si="92"/>
        <v>0.27648222446762566</v>
      </c>
      <c r="AO409" s="82">
        <f t="shared" si="93"/>
        <v>9</v>
      </c>
      <c r="AP409" s="86">
        <f t="shared" si="83"/>
        <v>7.5253845539472195</v>
      </c>
      <c r="AQ409" s="85">
        <f t="shared" si="81"/>
        <v>1.4746154460527805</v>
      </c>
      <c r="AR409" s="82">
        <f t="shared" si="82"/>
        <v>1.3235177755323744</v>
      </c>
    </row>
    <row r="410" spans="1:48" x14ac:dyDescent="0.3">
      <c r="A410" s="81">
        <v>44345</v>
      </c>
      <c r="B410" s="83">
        <v>1.6</v>
      </c>
      <c r="C410" s="83">
        <v>9</v>
      </c>
      <c r="D410" s="83">
        <v>6793</v>
      </c>
      <c r="E410" s="83">
        <v>5014</v>
      </c>
      <c r="F410" s="83">
        <v>71138</v>
      </c>
      <c r="G410" s="83">
        <v>18423</v>
      </c>
      <c r="H410" s="83">
        <v>5006</v>
      </c>
      <c r="I410" s="83">
        <v>620</v>
      </c>
      <c r="N410" s="80">
        <f t="shared" si="84"/>
        <v>0.14742739200943333</v>
      </c>
      <c r="O410" s="80">
        <f t="shared" si="85"/>
        <v>-0.79999999999999716</v>
      </c>
      <c r="P410" s="80">
        <f t="shared" si="86"/>
        <v>-6.0872822625959913</v>
      </c>
      <c r="Q410" s="80">
        <f t="shared" si="87"/>
        <v>-1.1629037860368214</v>
      </c>
      <c r="R410" s="80">
        <f t="shared" si="88"/>
        <v>-4.0768509840674767</v>
      </c>
      <c r="S410" s="80">
        <f t="shared" si="89"/>
        <v>-0.57991738163329387</v>
      </c>
      <c r="T410" s="82">
        <f t="shared" si="94"/>
        <v>0.4237946441587544</v>
      </c>
      <c r="AJ410" s="88" t="e">
        <v>#N/A</v>
      </c>
      <c r="AK410" s="88" t="e">
        <v>#N/A</v>
      </c>
      <c r="AL410" s="87">
        <f t="shared" si="90"/>
        <v>44345</v>
      </c>
      <c r="AM410" s="82">
        <f t="shared" si="91"/>
        <v>1.6</v>
      </c>
      <c r="AN410" s="86">
        <f t="shared" si="92"/>
        <v>0.4237946441587544</v>
      </c>
      <c r="AO410" s="82">
        <f t="shared" si="93"/>
        <v>9</v>
      </c>
      <c r="AP410" s="86">
        <f t="shared" si="83"/>
        <v>9.9015423314588986</v>
      </c>
      <c r="AQ410" s="85">
        <f t="shared" si="81"/>
        <v>-0.90154233145889862</v>
      </c>
      <c r="AR410" s="82">
        <f t="shared" si="82"/>
        <v>1.1762053558412457</v>
      </c>
    </row>
    <row r="411" spans="1:48" x14ac:dyDescent="0.3">
      <c r="A411" s="81">
        <v>44352</v>
      </c>
      <c r="B411" s="83">
        <v>0.3</v>
      </c>
      <c r="C411" s="83">
        <v>8.8000000000000007</v>
      </c>
      <c r="D411" s="83">
        <v>6830</v>
      </c>
      <c r="E411" s="83">
        <v>5090</v>
      </c>
      <c r="F411" s="83">
        <v>71655</v>
      </c>
      <c r="G411" s="83">
        <v>18534</v>
      </c>
      <c r="H411" s="83">
        <v>5032</v>
      </c>
      <c r="I411" s="83">
        <v>620</v>
      </c>
      <c r="N411" s="80">
        <f t="shared" si="84"/>
        <v>0.54467834535552129</v>
      </c>
      <c r="O411" s="80">
        <f t="shared" si="85"/>
        <v>0</v>
      </c>
      <c r="P411" s="80">
        <f t="shared" si="86"/>
        <v>1.5157558835261256</v>
      </c>
      <c r="Q411" s="80">
        <f t="shared" si="87"/>
        <v>0.72675644521915217</v>
      </c>
      <c r="R411" s="80">
        <f t="shared" si="88"/>
        <v>0.60250773489660503</v>
      </c>
      <c r="S411" s="80">
        <f t="shared" si="89"/>
        <v>0.51937674790252686</v>
      </c>
      <c r="T411" s="82">
        <f t="shared" si="94"/>
        <v>0.96135209760590934</v>
      </c>
      <c r="AJ411" s="88">
        <f>B411</f>
        <v>0.3</v>
      </c>
      <c r="AK411" s="88">
        <f>C411</f>
        <v>8.8000000000000007</v>
      </c>
      <c r="AL411" s="87">
        <f t="shared" si="90"/>
        <v>44352</v>
      </c>
      <c r="AM411" s="82">
        <f t="shared" si="91"/>
        <v>0.3</v>
      </c>
      <c r="AN411" s="86">
        <f t="shared" si="92"/>
        <v>0.96135209760590934</v>
      </c>
      <c r="AO411" s="82">
        <f t="shared" si="93"/>
        <v>8.8000000000000007</v>
      </c>
      <c r="AP411" s="86">
        <f t="shared" si="83"/>
        <v>9.6094360422215459</v>
      </c>
      <c r="AQ411" s="85">
        <f t="shared" si="81"/>
        <v>-0.80943604222154519</v>
      </c>
      <c r="AR411" s="82">
        <f t="shared" si="82"/>
        <v>-0.66135209760590929</v>
      </c>
    </row>
    <row r="412" spans="1:48" x14ac:dyDescent="0.3">
      <c r="A412" s="81">
        <v>44359</v>
      </c>
      <c r="B412" s="83">
        <v>0.3</v>
      </c>
      <c r="C412" s="83">
        <v>8.8000000000000007</v>
      </c>
      <c r="D412" s="83">
        <v>6846</v>
      </c>
      <c r="E412" s="83">
        <v>5059</v>
      </c>
      <c r="F412" s="83">
        <v>70474</v>
      </c>
      <c r="G412" s="83">
        <v>18499</v>
      </c>
      <c r="H412" s="83">
        <v>5022.8</v>
      </c>
      <c r="I412" s="83">
        <v>640</v>
      </c>
      <c r="N412" s="80">
        <f t="shared" si="84"/>
        <v>0.23426061493412931</v>
      </c>
      <c r="O412" s="80">
        <f t="shared" si="85"/>
        <v>3.2258064516128968</v>
      </c>
      <c r="P412" s="80">
        <f t="shared" si="86"/>
        <v>-0.60903732809430267</v>
      </c>
      <c r="Q412" s="80">
        <f t="shared" si="87"/>
        <v>-1.6481752843486248</v>
      </c>
      <c r="R412" s="80">
        <f t="shared" si="88"/>
        <v>-0.18884212798100464</v>
      </c>
      <c r="S412" s="80">
        <f t="shared" si="89"/>
        <v>-0.18282988871223438</v>
      </c>
      <c r="T412" s="82">
        <f t="shared" si="94"/>
        <v>0.87161809057426398</v>
      </c>
      <c r="AJ412" s="88" t="e">
        <v>#N/A</v>
      </c>
      <c r="AK412" s="88" t="e">
        <v>#N/A</v>
      </c>
      <c r="AL412" s="87">
        <f t="shared" si="90"/>
        <v>44359</v>
      </c>
      <c r="AM412" s="82">
        <f t="shared" si="91"/>
        <v>0.3</v>
      </c>
      <c r="AN412" s="86">
        <f t="shared" si="92"/>
        <v>0.87161809057426398</v>
      </c>
      <c r="AO412" s="82">
        <f t="shared" si="93"/>
        <v>8.8000000000000007</v>
      </c>
      <c r="AP412" s="86">
        <f t="shared" si="83"/>
        <v>9.5120156561015534</v>
      </c>
      <c r="AQ412" s="85">
        <f t="shared" si="81"/>
        <v>-0.71201565610155271</v>
      </c>
      <c r="AR412" s="82">
        <f t="shared" si="82"/>
        <v>-0.57161809057426405</v>
      </c>
    </row>
    <row r="413" spans="1:48" x14ac:dyDescent="0.3">
      <c r="A413" s="81">
        <v>44366</v>
      </c>
      <c r="B413" s="83">
        <v>0.3</v>
      </c>
      <c r="C413" s="83">
        <v>8.8000000000000007</v>
      </c>
      <c r="D413" s="83">
        <v>6940</v>
      </c>
      <c r="E413" s="83">
        <v>5030</v>
      </c>
      <c r="F413" s="83">
        <v>68163</v>
      </c>
      <c r="G413" s="83">
        <v>18635</v>
      </c>
      <c r="H413" s="83">
        <v>4984.25</v>
      </c>
      <c r="I413" s="83">
        <v>645</v>
      </c>
      <c r="N413" s="80">
        <f t="shared" si="84"/>
        <v>1.3730645632486187</v>
      </c>
      <c r="O413" s="80">
        <f t="shared" si="85"/>
        <v>0.78125</v>
      </c>
      <c r="P413" s="80">
        <f t="shared" si="86"/>
        <v>-0.57323581735521145</v>
      </c>
      <c r="Q413" s="80">
        <f t="shared" si="87"/>
        <v>-3.2792235434344548</v>
      </c>
      <c r="R413" s="80">
        <f t="shared" si="88"/>
        <v>0.73517487431753636</v>
      </c>
      <c r="S413" s="80">
        <f t="shared" si="89"/>
        <v>-0.76750019909214018</v>
      </c>
      <c r="T413" s="82">
        <f t="shared" si="94"/>
        <v>0.85539848507354632</v>
      </c>
      <c r="AJ413" s="88" t="e">
        <v>#N/A</v>
      </c>
      <c r="AK413" s="88" t="e">
        <v>#N/A</v>
      </c>
      <c r="AL413" s="87">
        <f t="shared" si="90"/>
        <v>44366</v>
      </c>
      <c r="AM413" s="82">
        <f t="shared" si="91"/>
        <v>0.3</v>
      </c>
      <c r="AN413" s="86">
        <f t="shared" si="92"/>
        <v>0.85539848507354632</v>
      </c>
      <c r="AO413" s="82">
        <f t="shared" si="93"/>
        <v>8.8000000000000007</v>
      </c>
      <c r="AP413" s="86">
        <f t="shared" si="83"/>
        <v>9.494406721842779</v>
      </c>
      <c r="AQ413" s="85">
        <f t="shared" si="81"/>
        <v>-0.6944067218427783</v>
      </c>
      <c r="AR413" s="82">
        <f t="shared" si="82"/>
        <v>-0.55539848507354628</v>
      </c>
    </row>
    <row r="414" spans="1:48" x14ac:dyDescent="0.3">
      <c r="A414" s="81">
        <v>44373</v>
      </c>
      <c r="B414" s="83">
        <v>0.3</v>
      </c>
      <c r="C414" s="83">
        <v>8.8000000000000007</v>
      </c>
      <c r="D414" s="83">
        <v>6949</v>
      </c>
      <c r="E414" s="83">
        <v>4948</v>
      </c>
      <c r="F414" s="83">
        <v>68038</v>
      </c>
      <c r="G414" s="83">
        <v>18651</v>
      </c>
      <c r="H414" s="83">
        <v>5041.6000000000004</v>
      </c>
      <c r="I414" s="83">
        <v>645</v>
      </c>
      <c r="N414" s="80">
        <f t="shared" si="84"/>
        <v>0.12968299711815234</v>
      </c>
      <c r="O414" s="80">
        <f t="shared" si="85"/>
        <v>0</v>
      </c>
      <c r="P414" s="80">
        <f t="shared" si="86"/>
        <v>-1.6302186878727696</v>
      </c>
      <c r="Q414" s="80">
        <f t="shared" si="87"/>
        <v>-0.18338394730278651</v>
      </c>
      <c r="R414" s="80">
        <f t="shared" si="88"/>
        <v>8.5859940971303672E-2</v>
      </c>
      <c r="S414" s="80">
        <f t="shared" si="89"/>
        <v>1.1506244670712817</v>
      </c>
      <c r="T414" s="82">
        <f t="shared" si="94"/>
        <v>0.7045808105556346</v>
      </c>
      <c r="AJ414" s="88" t="e">
        <v>#N/A</v>
      </c>
      <c r="AK414" s="88" t="e">
        <v>#N/A</v>
      </c>
      <c r="AL414" s="87">
        <f t="shared" si="90"/>
        <v>44373</v>
      </c>
      <c r="AM414" s="82">
        <f t="shared" si="91"/>
        <v>0.3</v>
      </c>
      <c r="AN414" s="86">
        <f t="shared" si="92"/>
        <v>0.7045808105556346</v>
      </c>
      <c r="AO414" s="82">
        <f t="shared" si="93"/>
        <v>8.8000000000000007</v>
      </c>
      <c r="AP414" s="86">
        <f t="shared" si="83"/>
        <v>9.3306704018980753</v>
      </c>
      <c r="AQ414" s="85">
        <f t="shared" si="81"/>
        <v>-0.53067040189807457</v>
      </c>
      <c r="AR414" s="82">
        <f t="shared" si="82"/>
        <v>-0.40458081055563461</v>
      </c>
    </row>
    <row r="415" spans="1:48" x14ac:dyDescent="0.3">
      <c r="A415" s="81">
        <v>44380</v>
      </c>
      <c r="B415" s="83">
        <v>0.5</v>
      </c>
      <c r="C415" s="83">
        <v>9</v>
      </c>
      <c r="D415" s="83">
        <v>7071</v>
      </c>
      <c r="E415" s="83">
        <v>4917</v>
      </c>
      <c r="F415" s="83">
        <v>67679</v>
      </c>
      <c r="G415" s="83">
        <v>18737</v>
      </c>
      <c r="H415" s="83">
        <v>5107.3999999999996</v>
      </c>
      <c r="I415" s="83">
        <v>645</v>
      </c>
      <c r="N415" s="80">
        <f t="shared" si="84"/>
        <v>1.7556482947186538</v>
      </c>
      <c r="O415" s="80">
        <f t="shared" si="85"/>
        <v>0</v>
      </c>
      <c r="P415" s="80">
        <f t="shared" si="86"/>
        <v>-0.62651576394502229</v>
      </c>
      <c r="Q415" s="80">
        <f t="shared" si="87"/>
        <v>-0.52764631529439043</v>
      </c>
      <c r="R415" s="80">
        <f t="shared" si="88"/>
        <v>0.46110128143264717</v>
      </c>
      <c r="S415" s="80">
        <f t="shared" si="89"/>
        <v>1.3051412250079153</v>
      </c>
      <c r="T415" s="82">
        <f t="shared" si="94"/>
        <v>0.17425905717375653</v>
      </c>
      <c r="AJ415" s="88">
        <f>B415</f>
        <v>0.5</v>
      </c>
      <c r="AK415" s="88">
        <f>C415</f>
        <v>9</v>
      </c>
      <c r="AL415" s="87">
        <f t="shared" si="90"/>
        <v>44380</v>
      </c>
      <c r="AM415" s="82">
        <f t="shared" si="91"/>
        <v>0.5</v>
      </c>
      <c r="AN415" s="86">
        <f t="shared" si="92"/>
        <v>0.17425905717375653</v>
      </c>
      <c r="AO415" s="82">
        <f t="shared" si="93"/>
        <v>9</v>
      </c>
      <c r="AP415" s="86">
        <f t="shared" si="83"/>
        <v>8.5553723647460771</v>
      </c>
      <c r="AQ415" s="85">
        <f t="shared" si="81"/>
        <v>0.4446276352539229</v>
      </c>
      <c r="AR415" s="82">
        <f t="shared" si="82"/>
        <v>0.32574094282624344</v>
      </c>
    </row>
    <row r="416" spans="1:48" x14ac:dyDescent="0.3">
      <c r="A416" s="81">
        <v>44387</v>
      </c>
      <c r="B416" s="83">
        <v>0.5</v>
      </c>
      <c r="C416" s="83">
        <v>9</v>
      </c>
      <c r="D416" s="83">
        <v>7060</v>
      </c>
      <c r="E416" s="83">
        <v>4983</v>
      </c>
      <c r="F416" s="83">
        <v>68015</v>
      </c>
      <c r="G416" s="83">
        <v>18800</v>
      </c>
      <c r="H416" s="83">
        <v>5128.3999999999996</v>
      </c>
      <c r="I416" s="83">
        <v>670</v>
      </c>
      <c r="N416" s="80">
        <f t="shared" si="84"/>
        <v>-0.15556498373638306</v>
      </c>
      <c r="O416" s="80">
        <f t="shared" si="85"/>
        <v>3.8759689922480618</v>
      </c>
      <c r="P416" s="80">
        <f t="shared" si="86"/>
        <v>1.3422818791946298</v>
      </c>
      <c r="Q416" s="80">
        <f t="shared" si="87"/>
        <v>0.49646123612939164</v>
      </c>
      <c r="R416" s="80">
        <f t="shared" si="88"/>
        <v>0.33623312163099683</v>
      </c>
      <c r="S416" s="80">
        <f t="shared" si="89"/>
        <v>0.41116810901829126</v>
      </c>
      <c r="T416" s="82">
        <f t="shared" si="94"/>
        <v>0.34828325263435939</v>
      </c>
      <c r="AJ416" s="88" t="e">
        <v>#N/A</v>
      </c>
      <c r="AK416" s="88" t="e">
        <v>#N/A</v>
      </c>
      <c r="AL416" s="114">
        <f t="shared" si="90"/>
        <v>44387</v>
      </c>
      <c r="AM416" s="111">
        <f t="shared" si="91"/>
        <v>0.5</v>
      </c>
      <c r="AN416" s="113">
        <f t="shared" si="92"/>
        <v>0.34828325263435939</v>
      </c>
      <c r="AO416" s="111">
        <f t="shared" si="93"/>
        <v>9</v>
      </c>
      <c r="AP416" s="113">
        <f t="shared" si="83"/>
        <v>8.7439563534523757</v>
      </c>
      <c r="AQ416" s="112">
        <f t="shared" si="81"/>
        <v>0.25604364654762435</v>
      </c>
      <c r="AR416" s="111">
        <f t="shared" si="82"/>
        <v>0.15171674736564061</v>
      </c>
      <c r="AS416" s="89"/>
      <c r="AT416" s="84">
        <f t="shared" ref="AT416:AT447" si="95">AVERAGE($AU416)+AN416</f>
        <v>0.46110354373810647</v>
      </c>
      <c r="AU416" s="75">
        <f>AVERAGE(AR416:AR419)</f>
        <v>0.1128202911037471</v>
      </c>
      <c r="AV416" s="79">
        <f t="shared" ref="AV416:AV447" si="96">(1+AO412/100)*(1+AT416/100)/(1+AM364/100)*100-100</f>
        <v>8.8662157924173925</v>
      </c>
    </row>
    <row r="417" spans="1:48" x14ac:dyDescent="0.3">
      <c r="A417" s="81">
        <v>44394</v>
      </c>
      <c r="B417" s="83">
        <v>0.5</v>
      </c>
      <c r="C417" s="83">
        <v>9</v>
      </c>
      <c r="D417" s="83">
        <v>7093</v>
      </c>
      <c r="E417" s="83">
        <v>5083</v>
      </c>
      <c r="F417" s="83">
        <v>68328</v>
      </c>
      <c r="G417" s="83">
        <v>19153</v>
      </c>
      <c r="H417" s="83">
        <v>5177.3999999999996</v>
      </c>
      <c r="I417" s="83">
        <v>670</v>
      </c>
      <c r="N417" s="80">
        <f t="shared" si="84"/>
        <v>0.4674220963172786</v>
      </c>
      <c r="O417" s="80">
        <f t="shared" si="85"/>
        <v>0</v>
      </c>
      <c r="P417" s="80">
        <f t="shared" si="86"/>
        <v>2.0068231988761767</v>
      </c>
      <c r="Q417" s="80">
        <f t="shared" si="87"/>
        <v>0.46019260457252642</v>
      </c>
      <c r="R417" s="80">
        <f t="shared" si="88"/>
        <v>1.8776595744680833</v>
      </c>
      <c r="S417" s="80">
        <f t="shared" si="89"/>
        <v>0.95546369237968065</v>
      </c>
      <c r="T417" s="82">
        <f t="shared" si="94"/>
        <v>0.40993387730075237</v>
      </c>
      <c r="AJ417" s="88" t="e">
        <v>#N/A</v>
      </c>
      <c r="AK417" s="88" t="e">
        <v>#N/A</v>
      </c>
      <c r="AL417" s="114">
        <f t="shared" si="90"/>
        <v>44394</v>
      </c>
      <c r="AM417" s="111">
        <f t="shared" si="91"/>
        <v>0.5</v>
      </c>
      <c r="AN417" s="113">
        <f t="shared" si="92"/>
        <v>0.40993387730075237</v>
      </c>
      <c r="AO417" s="111">
        <f t="shared" si="93"/>
        <v>9</v>
      </c>
      <c r="AP417" s="113">
        <f t="shared" si="83"/>
        <v>8.8107649985091854</v>
      </c>
      <c r="AQ417" s="112">
        <f t="shared" ref="AQ417:AQ480" si="97">AO417-AP417</f>
        <v>0.18923500149081462</v>
      </c>
      <c r="AR417" s="111">
        <f t="shared" si="82"/>
        <v>9.006612269924763E-2</v>
      </c>
      <c r="AS417" s="89"/>
      <c r="AT417" s="84">
        <f t="shared" si="95"/>
        <v>0.52275416840449951</v>
      </c>
      <c r="AU417" s="75">
        <f>AU416</f>
        <v>0.1128202911037471</v>
      </c>
      <c r="AV417" s="79">
        <f t="shared" si="96"/>
        <v>8.9330244374742165</v>
      </c>
    </row>
    <row r="418" spans="1:48" x14ac:dyDescent="0.3">
      <c r="A418" s="81">
        <v>44401</v>
      </c>
      <c r="B418" s="83">
        <v>0.5</v>
      </c>
      <c r="C418" s="83">
        <v>9</v>
      </c>
      <c r="D418" s="83">
        <v>7062</v>
      </c>
      <c r="E418" s="83">
        <v>5143</v>
      </c>
      <c r="F418" s="83">
        <v>68571</v>
      </c>
      <c r="G418" s="83">
        <v>19060</v>
      </c>
      <c r="H418" s="83">
        <v>5343.2</v>
      </c>
      <c r="I418" s="83">
        <v>670</v>
      </c>
      <c r="N418" s="80">
        <f t="shared" si="84"/>
        <v>-0.43705061328070371</v>
      </c>
      <c r="O418" s="80">
        <f t="shared" si="85"/>
        <v>0</v>
      </c>
      <c r="P418" s="80">
        <f t="shared" si="86"/>
        <v>1.1804052724768894</v>
      </c>
      <c r="Q418" s="80">
        <f t="shared" si="87"/>
        <v>0.35563751317175729</v>
      </c>
      <c r="R418" s="80">
        <f t="shared" si="88"/>
        <v>-0.48556361927634839</v>
      </c>
      <c r="S418" s="80">
        <f t="shared" si="89"/>
        <v>3.2023795727585309</v>
      </c>
      <c r="T418" s="82">
        <f t="shared" si="94"/>
        <v>0.37649736302872405</v>
      </c>
      <c r="AJ418" s="88" t="e">
        <v>#N/A</v>
      </c>
      <c r="AK418" s="88" t="e">
        <v>#N/A</v>
      </c>
      <c r="AL418" s="114">
        <f t="shared" si="90"/>
        <v>44401</v>
      </c>
      <c r="AM418" s="111">
        <f t="shared" si="91"/>
        <v>0.5</v>
      </c>
      <c r="AN418" s="113">
        <f t="shared" si="92"/>
        <v>0.37649736302872405</v>
      </c>
      <c r="AO418" s="111">
        <f t="shared" si="93"/>
        <v>9</v>
      </c>
      <c r="AP418" s="113">
        <f t="shared" si="83"/>
        <v>8.7745310069474556</v>
      </c>
      <c r="AQ418" s="112">
        <f t="shared" si="97"/>
        <v>0.22546899305254442</v>
      </c>
      <c r="AR418" s="111">
        <f t="shared" si="82"/>
        <v>0.12350263697127595</v>
      </c>
      <c r="AS418" s="89"/>
      <c r="AT418" s="84">
        <f t="shared" si="95"/>
        <v>0.48931765413247114</v>
      </c>
      <c r="AU418" s="75">
        <f>AU417</f>
        <v>0.1128202911037471</v>
      </c>
      <c r="AV418" s="79">
        <f t="shared" si="96"/>
        <v>8.8967904459125009</v>
      </c>
    </row>
    <row r="419" spans="1:48" x14ac:dyDescent="0.3">
      <c r="A419" s="81">
        <v>44408</v>
      </c>
      <c r="B419" s="83">
        <v>0.5</v>
      </c>
      <c r="C419" s="83">
        <v>9</v>
      </c>
      <c r="D419" s="83">
        <v>6993</v>
      </c>
      <c r="E419" s="83">
        <v>5212</v>
      </c>
      <c r="F419" s="83">
        <v>70728</v>
      </c>
      <c r="G419" s="83">
        <v>19431</v>
      </c>
      <c r="H419" s="83">
        <v>5371.8</v>
      </c>
      <c r="I419" s="83">
        <v>675</v>
      </c>
      <c r="N419" s="80">
        <f t="shared" si="84"/>
        <v>-0.97706032285471167</v>
      </c>
      <c r="O419" s="80">
        <f t="shared" si="85"/>
        <v>0.74626865671640985</v>
      </c>
      <c r="P419" s="80">
        <f t="shared" si="86"/>
        <v>1.3416293991833612</v>
      </c>
      <c r="Q419" s="80">
        <f t="shared" si="87"/>
        <v>3.1456446602791317</v>
      </c>
      <c r="R419" s="80">
        <f t="shared" si="88"/>
        <v>1.9464847848898188</v>
      </c>
      <c r="S419" s="80">
        <f t="shared" si="89"/>
        <v>0.53525976942655973</v>
      </c>
      <c r="T419" s="82">
        <f t="shared" si="94"/>
        <v>0.4140043426211758</v>
      </c>
      <c r="AJ419" s="88">
        <f>B419</f>
        <v>0.5</v>
      </c>
      <c r="AK419" s="88">
        <f>C419</f>
        <v>9</v>
      </c>
      <c r="AL419" s="114">
        <f t="shared" si="90"/>
        <v>44408</v>
      </c>
      <c r="AM419" s="111">
        <f t="shared" si="91"/>
        <v>0.5</v>
      </c>
      <c r="AN419" s="113">
        <f t="shared" si="92"/>
        <v>0.4140043426211758</v>
      </c>
      <c r="AO419" s="111">
        <f t="shared" si="93"/>
        <v>9</v>
      </c>
      <c r="AP419" s="113">
        <f t="shared" si="83"/>
        <v>9.1238930542942143</v>
      </c>
      <c r="AQ419" s="112">
        <f t="shared" si="97"/>
        <v>-0.12389305429421427</v>
      </c>
      <c r="AR419" s="111">
        <f t="shared" si="82"/>
        <v>8.5995657378824197E-2</v>
      </c>
      <c r="AS419" s="89"/>
      <c r="AT419" s="84">
        <f t="shared" si="95"/>
        <v>0.52682463372492294</v>
      </c>
      <c r="AU419" s="75">
        <f>AU418</f>
        <v>0.1128202911037471</v>
      </c>
      <c r="AV419" s="79">
        <f t="shared" si="96"/>
        <v>9.2464993527021022</v>
      </c>
    </row>
    <row r="420" spans="1:48" x14ac:dyDescent="0.3">
      <c r="A420" s="81">
        <v>44415</v>
      </c>
      <c r="B420" s="83">
        <v>0.7</v>
      </c>
      <c r="C420" s="83">
        <v>9.5</v>
      </c>
      <c r="D420" s="83">
        <v>6974</v>
      </c>
      <c r="E420" s="83">
        <v>5186</v>
      </c>
      <c r="F420" s="83">
        <v>69118</v>
      </c>
      <c r="G420" s="83">
        <v>19680</v>
      </c>
      <c r="H420" s="83">
        <v>5382.6</v>
      </c>
      <c r="I420" s="83">
        <v>675</v>
      </c>
      <c r="N420" s="80">
        <f t="shared" si="84"/>
        <v>-0.27170027170026856</v>
      </c>
      <c r="O420" s="80">
        <f t="shared" si="85"/>
        <v>0</v>
      </c>
      <c r="P420" s="80">
        <f t="shared" si="86"/>
        <v>-0.49884881043745111</v>
      </c>
      <c r="Q420" s="80">
        <f t="shared" si="87"/>
        <v>-2.2763262074425938</v>
      </c>
      <c r="R420" s="80">
        <f t="shared" si="88"/>
        <v>1.2814574648757144</v>
      </c>
      <c r="S420" s="80">
        <f t="shared" si="89"/>
        <v>0.20104992739864258</v>
      </c>
      <c r="T420" s="82">
        <f t="shared" si="94"/>
        <v>0.28674236417357768</v>
      </c>
      <c r="AJ420" s="88" t="e">
        <v>#N/A</v>
      </c>
      <c r="AK420" s="88" t="e">
        <v>#N/A</v>
      </c>
      <c r="AL420" s="110">
        <f t="shared" si="90"/>
        <v>44415</v>
      </c>
      <c r="AM420" s="107">
        <f t="shared" si="91"/>
        <v>0.7</v>
      </c>
      <c r="AN420" s="109">
        <f t="shared" si="92"/>
        <v>0.28674236417357768</v>
      </c>
      <c r="AO420" s="107">
        <f t="shared" si="93"/>
        <v>9.5</v>
      </c>
      <c r="AP420" s="109">
        <f t="shared" si="83"/>
        <v>8.98559239974999</v>
      </c>
      <c r="AQ420" s="108">
        <f t="shared" si="97"/>
        <v>0.51440760025000998</v>
      </c>
      <c r="AR420" s="107">
        <f t="shared" si="82"/>
        <v>0.41325763582642228</v>
      </c>
      <c r="AS420" s="106"/>
      <c r="AT420" s="84">
        <f t="shared" si="95"/>
        <v>0.70466762886818268</v>
      </c>
      <c r="AU420" s="75">
        <f>AVERAGE(AR420:AR423)</f>
        <v>0.417925264694605</v>
      </c>
      <c r="AV420" s="105">
        <f t="shared" si="96"/>
        <v>9.4397684102356436</v>
      </c>
    </row>
    <row r="421" spans="1:48" x14ac:dyDescent="0.3">
      <c r="A421" s="81">
        <v>44422</v>
      </c>
      <c r="B421" s="83">
        <v>0.7</v>
      </c>
      <c r="C421" s="83">
        <v>9.5</v>
      </c>
      <c r="D421" s="83">
        <v>6951</v>
      </c>
      <c r="E421" s="83">
        <v>5194</v>
      </c>
      <c r="F421" s="83">
        <v>69523</v>
      </c>
      <c r="G421" s="83">
        <v>19857</v>
      </c>
      <c r="H421" s="83">
        <v>5371</v>
      </c>
      <c r="I421" s="83">
        <v>685</v>
      </c>
      <c r="N421" s="80">
        <f t="shared" si="84"/>
        <v>-0.32979638657872101</v>
      </c>
      <c r="O421" s="80">
        <f t="shared" si="85"/>
        <v>1.481481481481481</v>
      </c>
      <c r="P421" s="80">
        <f t="shared" si="86"/>
        <v>0.15426147319705308</v>
      </c>
      <c r="Q421" s="80">
        <f t="shared" si="87"/>
        <v>0.5859544547006692</v>
      </c>
      <c r="R421" s="80">
        <f t="shared" si="88"/>
        <v>0.89939024390244526</v>
      </c>
      <c r="S421" s="80">
        <f t="shared" si="89"/>
        <v>-0.21550923345596118</v>
      </c>
      <c r="T421" s="82">
        <f t="shared" si="94"/>
        <v>0.34781512890321586</v>
      </c>
      <c r="AJ421" s="88" t="e">
        <v>#N/A</v>
      </c>
      <c r="AK421" s="88" t="e">
        <v>#N/A</v>
      </c>
      <c r="AL421" s="110">
        <f t="shared" si="90"/>
        <v>44422</v>
      </c>
      <c r="AM421" s="107">
        <f t="shared" si="91"/>
        <v>0.7</v>
      </c>
      <c r="AN421" s="109">
        <f t="shared" si="92"/>
        <v>0.34781512890321586</v>
      </c>
      <c r="AO421" s="107">
        <f t="shared" si="93"/>
        <v>9.5</v>
      </c>
      <c r="AP421" s="109">
        <f t="shared" si="83"/>
        <v>9.0519626026964346</v>
      </c>
      <c r="AQ421" s="108">
        <f t="shared" si="97"/>
        <v>0.4480373973035654</v>
      </c>
      <c r="AR421" s="107">
        <f t="shared" si="82"/>
        <v>0.35218487109678409</v>
      </c>
      <c r="AS421" s="106"/>
      <c r="AT421" s="84">
        <f t="shared" si="95"/>
        <v>0.76574039359782087</v>
      </c>
      <c r="AU421" s="75">
        <f>AU420</f>
        <v>0.417925264694605</v>
      </c>
      <c r="AV421" s="105">
        <f t="shared" si="96"/>
        <v>9.5061386131821024</v>
      </c>
    </row>
    <row r="422" spans="1:48" x14ac:dyDescent="0.3">
      <c r="A422" s="81">
        <v>44429</v>
      </c>
      <c r="B422" s="83">
        <v>0.7</v>
      </c>
      <c r="C422" s="83">
        <v>9.5</v>
      </c>
      <c r="D422" s="83">
        <v>6922</v>
      </c>
      <c r="E422" s="83">
        <v>5129</v>
      </c>
      <c r="F422" s="83">
        <v>66999</v>
      </c>
      <c r="G422" s="83">
        <v>19934</v>
      </c>
      <c r="H422" s="83">
        <v>5361.8</v>
      </c>
      <c r="I422" s="83">
        <v>685</v>
      </c>
      <c r="N422" s="80">
        <f t="shared" si="84"/>
        <v>-0.41720615738742595</v>
      </c>
      <c r="O422" s="80">
        <f t="shared" si="85"/>
        <v>0</v>
      </c>
      <c r="P422" s="80">
        <f t="shared" si="86"/>
        <v>-1.2514439738159524</v>
      </c>
      <c r="Q422" s="80">
        <f t="shared" si="87"/>
        <v>-3.6304532313047559</v>
      </c>
      <c r="R422" s="80">
        <f t="shared" si="88"/>
        <v>0.3877725739034048</v>
      </c>
      <c r="S422" s="80">
        <f t="shared" si="89"/>
        <v>-0.17129026252094093</v>
      </c>
      <c r="T422" s="82">
        <f t="shared" si="94"/>
        <v>0.20946676909793105</v>
      </c>
      <c r="AJ422" s="88" t="e">
        <v>#N/A</v>
      </c>
      <c r="AK422" s="88" t="e">
        <v>#N/A</v>
      </c>
      <c r="AL422" s="110">
        <f t="shared" si="90"/>
        <v>44429</v>
      </c>
      <c r="AM422" s="107">
        <f t="shared" si="91"/>
        <v>0.7</v>
      </c>
      <c r="AN422" s="109">
        <f t="shared" si="92"/>
        <v>0.20946676909793105</v>
      </c>
      <c r="AO422" s="107">
        <f t="shared" si="93"/>
        <v>9.5</v>
      </c>
      <c r="AP422" s="109">
        <f t="shared" si="83"/>
        <v>8.901613936507232</v>
      </c>
      <c r="AQ422" s="108">
        <f t="shared" si="97"/>
        <v>0.59838606349276802</v>
      </c>
      <c r="AR422" s="107">
        <f t="shared" si="82"/>
        <v>0.49053323090206891</v>
      </c>
      <c r="AS422" s="106"/>
      <c r="AT422" s="84">
        <f t="shared" si="95"/>
        <v>0.62739203379253605</v>
      </c>
      <c r="AU422" s="75">
        <f>AU421</f>
        <v>0.417925264694605</v>
      </c>
      <c r="AV422" s="105">
        <f t="shared" si="96"/>
        <v>9.355789946992914</v>
      </c>
    </row>
    <row r="423" spans="1:48" x14ac:dyDescent="0.3">
      <c r="A423" s="81">
        <v>44436</v>
      </c>
      <c r="B423" s="83">
        <v>0.7</v>
      </c>
      <c r="C423" s="83">
        <v>9.5</v>
      </c>
      <c r="D423" s="83">
        <v>6820</v>
      </c>
      <c r="E423" s="83">
        <v>5141</v>
      </c>
      <c r="F423" s="83">
        <v>68531</v>
      </c>
      <c r="G423" s="83">
        <v>20380</v>
      </c>
      <c r="H423" s="83">
        <v>5310.4</v>
      </c>
      <c r="I423" s="83">
        <v>685</v>
      </c>
      <c r="N423" s="80">
        <f t="shared" si="84"/>
        <v>-1.4735625541750892</v>
      </c>
      <c r="O423" s="80">
        <f t="shared" si="85"/>
        <v>0</v>
      </c>
      <c r="P423" s="80">
        <f t="shared" si="86"/>
        <v>0.23396373562096073</v>
      </c>
      <c r="Q423" s="80">
        <f t="shared" si="87"/>
        <v>2.2866012925565968</v>
      </c>
      <c r="R423" s="80">
        <f t="shared" si="88"/>
        <v>2.2373833651048329</v>
      </c>
      <c r="S423" s="80">
        <f t="shared" si="89"/>
        <v>-0.95863329478906678</v>
      </c>
      <c r="T423" s="82">
        <f t="shared" si="94"/>
        <v>0.28427467904685522</v>
      </c>
      <c r="AJ423" s="88">
        <f>B423</f>
        <v>0.7</v>
      </c>
      <c r="AK423" s="88">
        <f>C423</f>
        <v>9.5</v>
      </c>
      <c r="AL423" s="110">
        <f t="shared" si="90"/>
        <v>44436</v>
      </c>
      <c r="AM423" s="107">
        <f t="shared" si="91"/>
        <v>0.7</v>
      </c>
      <c r="AN423" s="109">
        <f t="shared" si="92"/>
        <v>0.28427467904685522</v>
      </c>
      <c r="AO423" s="107">
        <f t="shared" si="93"/>
        <v>9.5</v>
      </c>
      <c r="AP423" s="109">
        <f t="shared" si="83"/>
        <v>8.9829106681566344</v>
      </c>
      <c r="AQ423" s="108">
        <f t="shared" si="97"/>
        <v>0.51708933184336558</v>
      </c>
      <c r="AR423" s="107">
        <f t="shared" si="82"/>
        <v>0.41572532095314474</v>
      </c>
      <c r="AS423" s="106"/>
      <c r="AT423" s="84">
        <f t="shared" si="95"/>
        <v>0.70219994374146022</v>
      </c>
      <c r="AU423" s="75">
        <f>AU422</f>
        <v>0.417925264694605</v>
      </c>
      <c r="AV423" s="105">
        <f t="shared" si="96"/>
        <v>9.4370866786422738</v>
      </c>
    </row>
    <row r="424" spans="1:48" x14ac:dyDescent="0.3">
      <c r="A424" s="81">
        <v>44443</v>
      </c>
      <c r="B424" s="83">
        <v>1.2</v>
      </c>
      <c r="C424" s="83">
        <v>10.7</v>
      </c>
      <c r="D424" s="83">
        <v>6820</v>
      </c>
      <c r="E424" s="83">
        <v>5178</v>
      </c>
      <c r="F424" s="83">
        <v>68988</v>
      </c>
      <c r="G424" s="83">
        <v>21013</v>
      </c>
      <c r="H424" s="83">
        <v>5252.8</v>
      </c>
      <c r="I424" s="83">
        <v>690</v>
      </c>
      <c r="N424" s="80">
        <f t="shared" si="84"/>
        <v>0</v>
      </c>
      <c r="O424" s="80">
        <f t="shared" si="85"/>
        <v>0.72992700729928117</v>
      </c>
      <c r="P424" s="80">
        <f t="shared" si="86"/>
        <v>0.71970433767749853</v>
      </c>
      <c r="Q424" s="80">
        <f t="shared" si="87"/>
        <v>0.66685149786226816</v>
      </c>
      <c r="R424" s="80">
        <f t="shared" si="88"/>
        <v>3.1059862610402433</v>
      </c>
      <c r="S424" s="80">
        <f t="shared" si="89"/>
        <v>-1.0846640554383811</v>
      </c>
      <c r="T424" s="82">
        <f t="shared" si="94"/>
        <v>0.48846908683177659</v>
      </c>
      <c r="AJ424" s="88" t="e">
        <v>#N/A</v>
      </c>
      <c r="AK424" s="88" t="e">
        <v>#N/A</v>
      </c>
      <c r="AL424" s="87">
        <f t="shared" si="90"/>
        <v>44443</v>
      </c>
      <c r="AM424" s="82">
        <f t="shared" si="91"/>
        <v>1.2</v>
      </c>
      <c r="AN424" s="86">
        <f t="shared" si="92"/>
        <v>0.48846908683177659</v>
      </c>
      <c r="AO424" s="82">
        <f t="shared" si="93"/>
        <v>10.7</v>
      </c>
      <c r="AP424" s="86">
        <f t="shared" si="83"/>
        <v>9.9249487013794351</v>
      </c>
      <c r="AQ424" s="85">
        <f t="shared" si="97"/>
        <v>0.77505129862056421</v>
      </c>
      <c r="AR424" s="82">
        <f t="shared" si="82"/>
        <v>0.71153091316822337</v>
      </c>
      <c r="AT424" s="84">
        <f t="shared" si="95"/>
        <v>1.0403350367375135</v>
      </c>
      <c r="AU424" s="75">
        <f>AVERAGE(AR424:AR427)</f>
        <v>0.5518659499057369</v>
      </c>
      <c r="AV424" s="79">
        <f t="shared" si="96"/>
        <v>10.528638227000584</v>
      </c>
    </row>
    <row r="425" spans="1:48" x14ac:dyDescent="0.3">
      <c r="A425" s="81">
        <v>44450</v>
      </c>
      <c r="B425" s="83">
        <v>1.2</v>
      </c>
      <c r="C425" s="83">
        <v>10.7</v>
      </c>
      <c r="D425" s="83">
        <v>6956</v>
      </c>
      <c r="E425" s="83">
        <v>5254</v>
      </c>
      <c r="F425" s="83">
        <v>68573</v>
      </c>
      <c r="G425" s="83">
        <v>21850</v>
      </c>
      <c r="H425" s="83">
        <v>5357.4</v>
      </c>
      <c r="I425" s="83">
        <v>720</v>
      </c>
      <c r="N425" s="80">
        <f t="shared" si="84"/>
        <v>1.9941348973607091</v>
      </c>
      <c r="O425" s="80">
        <f t="shared" si="85"/>
        <v>4.3478260869565162</v>
      </c>
      <c r="P425" s="80">
        <f t="shared" si="86"/>
        <v>1.4677481653147879</v>
      </c>
      <c r="Q425" s="80">
        <f t="shared" si="87"/>
        <v>-0.60155389343073296</v>
      </c>
      <c r="R425" s="80">
        <f t="shared" si="88"/>
        <v>3.9832484652358175</v>
      </c>
      <c r="S425" s="80">
        <f t="shared" si="89"/>
        <v>1.9913189156259392</v>
      </c>
      <c r="T425" s="82">
        <f t="shared" si="94"/>
        <v>0.74005863634284874</v>
      </c>
      <c r="AJ425" s="88" t="e">
        <v>#N/A</v>
      </c>
      <c r="AK425" s="88" t="e">
        <v>#N/A</v>
      </c>
      <c r="AL425" s="87">
        <f t="shared" si="90"/>
        <v>44450</v>
      </c>
      <c r="AM425" s="82">
        <f t="shared" si="91"/>
        <v>1.2</v>
      </c>
      <c r="AN425" s="86">
        <f t="shared" si="92"/>
        <v>0.74005863634284874</v>
      </c>
      <c r="AO425" s="82">
        <f t="shared" si="93"/>
        <v>10.7</v>
      </c>
      <c r="AP425" s="86">
        <f t="shared" si="83"/>
        <v>10.200164042752675</v>
      </c>
      <c r="AQ425" s="85">
        <f t="shared" si="97"/>
        <v>0.4998359572473241</v>
      </c>
      <c r="AR425" s="82">
        <f t="shared" si="82"/>
        <v>0.45994136365715121</v>
      </c>
      <c r="AT425" s="84">
        <f t="shared" si="95"/>
        <v>1.2919245862485855</v>
      </c>
      <c r="AU425" s="75">
        <f>AU424</f>
        <v>0.5518659499057369</v>
      </c>
      <c r="AV425" s="79">
        <f t="shared" si="96"/>
        <v>10.803853568373839</v>
      </c>
    </row>
    <row r="426" spans="1:48" x14ac:dyDescent="0.3">
      <c r="A426" s="81">
        <v>44457</v>
      </c>
      <c r="B426" s="83">
        <v>1.2</v>
      </c>
      <c r="C426" s="83">
        <v>10.7</v>
      </c>
      <c r="D426" s="83">
        <v>7115</v>
      </c>
      <c r="E426" s="83">
        <v>5340</v>
      </c>
      <c r="F426" s="83">
        <v>69474</v>
      </c>
      <c r="G426" s="83">
        <v>22260</v>
      </c>
      <c r="H426" s="83">
        <v>5522</v>
      </c>
      <c r="I426" s="83">
        <v>735</v>
      </c>
      <c r="N426" s="80">
        <f t="shared" si="84"/>
        <v>2.2857964347326174</v>
      </c>
      <c r="O426" s="80">
        <f t="shared" si="85"/>
        <v>2.0833333333333286</v>
      </c>
      <c r="P426" s="80">
        <f t="shared" si="86"/>
        <v>1.6368481157213637</v>
      </c>
      <c r="Q426" s="80">
        <f t="shared" si="87"/>
        <v>1.3139282224782391</v>
      </c>
      <c r="R426" s="80">
        <f t="shared" si="88"/>
        <v>1.8764302059496458</v>
      </c>
      <c r="S426" s="80">
        <f t="shared" si="89"/>
        <v>3.0723858588121118</v>
      </c>
      <c r="T426" s="82">
        <f t="shared" si="94"/>
        <v>0.71215266280504808</v>
      </c>
      <c r="AJ426" s="88" t="e">
        <v>#N/A</v>
      </c>
      <c r="AK426" s="88" t="e">
        <v>#N/A</v>
      </c>
      <c r="AL426" s="87">
        <f t="shared" si="90"/>
        <v>44457</v>
      </c>
      <c r="AM426" s="82">
        <f t="shared" si="91"/>
        <v>1.2</v>
      </c>
      <c r="AN426" s="86">
        <f t="shared" si="92"/>
        <v>0.71215266280504808</v>
      </c>
      <c r="AO426" s="82">
        <f t="shared" si="93"/>
        <v>10.7</v>
      </c>
      <c r="AP426" s="86">
        <f t="shared" si="83"/>
        <v>10.169637528243285</v>
      </c>
      <c r="AQ426" s="85">
        <f t="shared" si="97"/>
        <v>0.53036247175671392</v>
      </c>
      <c r="AR426" s="82">
        <f t="shared" si="82"/>
        <v>0.48784733719495188</v>
      </c>
      <c r="AT426" s="84">
        <f t="shared" si="95"/>
        <v>1.2640186127107849</v>
      </c>
      <c r="AU426" s="75">
        <f>AU425</f>
        <v>0.5518659499057369</v>
      </c>
      <c r="AV426" s="79">
        <f t="shared" si="96"/>
        <v>10.773327053864463</v>
      </c>
    </row>
    <row r="427" spans="1:48" x14ac:dyDescent="0.3">
      <c r="A427" s="81">
        <v>44464</v>
      </c>
      <c r="B427" s="83">
        <v>1.2</v>
      </c>
      <c r="C427" s="83">
        <v>10.7</v>
      </c>
      <c r="D427" s="83">
        <v>7190</v>
      </c>
      <c r="E427" s="83">
        <v>5427</v>
      </c>
      <c r="F427" s="83">
        <v>68492</v>
      </c>
      <c r="G427" s="83">
        <v>22641</v>
      </c>
      <c r="H427" s="83">
        <v>5695</v>
      </c>
      <c r="I427" s="83">
        <v>755</v>
      </c>
      <c r="N427" s="80">
        <f t="shared" si="84"/>
        <v>1.0541110330288177</v>
      </c>
      <c r="O427" s="80">
        <f t="shared" si="85"/>
        <v>2.7210884353741562</v>
      </c>
      <c r="P427" s="80">
        <f t="shared" si="86"/>
        <v>1.6292134831460601</v>
      </c>
      <c r="Q427" s="80">
        <f t="shared" si="87"/>
        <v>-1.4134784235829301</v>
      </c>
      <c r="R427" s="80">
        <f t="shared" si="88"/>
        <v>1.7115902964959417</v>
      </c>
      <c r="S427" s="80">
        <f t="shared" si="89"/>
        <v>3.1329228540383838</v>
      </c>
      <c r="T427" s="82">
        <f t="shared" si="94"/>
        <v>0.65185581439737894</v>
      </c>
      <c r="AJ427" s="88">
        <f>B427</f>
        <v>1.2</v>
      </c>
      <c r="AK427" s="88">
        <f>C427</f>
        <v>10.7</v>
      </c>
      <c r="AL427" s="87">
        <f t="shared" si="90"/>
        <v>44464</v>
      </c>
      <c r="AM427" s="82">
        <f t="shared" si="91"/>
        <v>1.2</v>
      </c>
      <c r="AN427" s="86">
        <f t="shared" si="92"/>
        <v>0.65185581439737894</v>
      </c>
      <c r="AO427" s="82">
        <f t="shared" si="93"/>
        <v>10.7</v>
      </c>
      <c r="AP427" s="86">
        <f t="shared" si="83"/>
        <v>10.103678438326796</v>
      </c>
      <c r="AQ427" s="85">
        <f t="shared" si="97"/>
        <v>0.5963215616732036</v>
      </c>
      <c r="AR427" s="82">
        <f t="shared" si="82"/>
        <v>0.54814418560262101</v>
      </c>
      <c r="AT427" s="84">
        <f t="shared" si="95"/>
        <v>1.2037217643031157</v>
      </c>
      <c r="AU427" s="75">
        <f>AU426</f>
        <v>0.5518659499057369</v>
      </c>
      <c r="AV427" s="79">
        <f t="shared" si="96"/>
        <v>10.707367963948002</v>
      </c>
    </row>
    <row r="428" spans="1:48" x14ac:dyDescent="0.3">
      <c r="A428" s="81">
        <v>44471</v>
      </c>
      <c r="B428" s="83">
        <v>2.5</v>
      </c>
      <c r="C428" s="83">
        <v>13.5</v>
      </c>
      <c r="D428" s="83">
        <v>7290</v>
      </c>
      <c r="E428" s="83">
        <v>5500</v>
      </c>
      <c r="F428" s="83">
        <v>68204</v>
      </c>
      <c r="G428" s="83">
        <v>22269</v>
      </c>
      <c r="H428" s="83">
        <v>5889.6</v>
      </c>
      <c r="I428" s="83">
        <v>755</v>
      </c>
      <c r="N428" s="80">
        <f t="shared" si="84"/>
        <v>1.3908205841446346</v>
      </c>
      <c r="O428" s="80">
        <f t="shared" si="85"/>
        <v>0</v>
      </c>
      <c r="P428" s="80">
        <f t="shared" si="86"/>
        <v>1.3451262207481136</v>
      </c>
      <c r="Q428" s="80">
        <f t="shared" si="87"/>
        <v>-0.42048706418268011</v>
      </c>
      <c r="R428" s="80">
        <f t="shared" si="88"/>
        <v>-1.6430369683317849</v>
      </c>
      <c r="S428" s="80">
        <f t="shared" si="89"/>
        <v>3.417032484635655</v>
      </c>
      <c r="T428" s="82">
        <f t="shared" si="94"/>
        <v>0.81865379621133683</v>
      </c>
      <c r="AJ428" s="88" t="e">
        <v>#N/A</v>
      </c>
      <c r="AK428" s="88" t="e">
        <v>#N/A</v>
      </c>
      <c r="AL428" s="87">
        <f t="shared" si="90"/>
        <v>44471</v>
      </c>
      <c r="AM428" s="82">
        <f t="shared" si="91"/>
        <v>2.5</v>
      </c>
      <c r="AN428" s="86">
        <f t="shared" si="92"/>
        <v>0.81865379621133683</v>
      </c>
      <c r="AO428" s="82">
        <f t="shared" si="93"/>
        <v>13.5</v>
      </c>
      <c r="AP428" s="86">
        <f t="shared" si="83"/>
        <v>11.606249752405944</v>
      </c>
      <c r="AQ428" s="85">
        <f t="shared" si="97"/>
        <v>1.8937502475940562</v>
      </c>
      <c r="AR428" s="82">
        <f t="shared" si="82"/>
        <v>1.6813462037886633</v>
      </c>
      <c r="AT428" s="84">
        <f t="shared" si="95"/>
        <v>2.3661387942195007</v>
      </c>
      <c r="AU428" s="75">
        <f>AVERAGE(AR428:AR431)</f>
        <v>1.5474849980081637</v>
      </c>
      <c r="AV428" s="79">
        <f t="shared" si="96"/>
        <v>13.319315645200987</v>
      </c>
    </row>
    <row r="429" spans="1:48" x14ac:dyDescent="0.3">
      <c r="A429" s="81">
        <v>44478</v>
      </c>
      <c r="B429" s="83">
        <v>2.5</v>
      </c>
      <c r="C429" s="83">
        <v>13.5</v>
      </c>
      <c r="D429" s="83">
        <v>7395</v>
      </c>
      <c r="E429" s="83">
        <v>5583</v>
      </c>
      <c r="F429" s="83">
        <v>68736</v>
      </c>
      <c r="G429" s="83">
        <v>22238</v>
      </c>
      <c r="H429" s="83">
        <v>6139.5</v>
      </c>
      <c r="I429" s="83">
        <v>755</v>
      </c>
      <c r="N429" s="80">
        <f t="shared" si="84"/>
        <v>1.4403292181069958</v>
      </c>
      <c r="O429" s="80">
        <f t="shared" si="85"/>
        <v>0</v>
      </c>
      <c r="P429" s="80">
        <f t="shared" si="86"/>
        <v>1.5090909090909008</v>
      </c>
      <c r="Q429" s="80">
        <f t="shared" si="87"/>
        <v>0.78001290246906763</v>
      </c>
      <c r="R429" s="80">
        <f t="shared" si="88"/>
        <v>-0.13920696932956389</v>
      </c>
      <c r="S429" s="80">
        <f t="shared" si="89"/>
        <v>4.2430725346373208</v>
      </c>
      <c r="T429" s="82">
        <f t="shared" si="94"/>
        <v>0.90211381707299032</v>
      </c>
      <c r="AJ429" s="88" t="e">
        <v>#N/A</v>
      </c>
      <c r="AK429" s="88" t="e">
        <v>#N/A</v>
      </c>
      <c r="AL429" s="87">
        <f t="shared" si="90"/>
        <v>44478</v>
      </c>
      <c r="AM429" s="82">
        <f t="shared" si="91"/>
        <v>2.5</v>
      </c>
      <c r="AN429" s="86">
        <f t="shared" si="92"/>
        <v>0.90211381707299032</v>
      </c>
      <c r="AO429" s="82">
        <f t="shared" si="93"/>
        <v>13.5</v>
      </c>
      <c r="AP429" s="86">
        <f t="shared" si="83"/>
        <v>11.698639995499803</v>
      </c>
      <c r="AQ429" s="85">
        <f t="shared" si="97"/>
        <v>1.8013600045001965</v>
      </c>
      <c r="AR429" s="82">
        <f t="shared" si="82"/>
        <v>1.5978861829270097</v>
      </c>
      <c r="AT429" s="84">
        <f t="shared" si="95"/>
        <v>2.4495988150811541</v>
      </c>
      <c r="AU429" s="75">
        <f>AU428</f>
        <v>1.5474849980081637</v>
      </c>
      <c r="AV429" s="79">
        <f t="shared" si="96"/>
        <v>13.411705888294833</v>
      </c>
    </row>
    <row r="430" spans="1:48" x14ac:dyDescent="0.3">
      <c r="A430" s="81">
        <v>44485</v>
      </c>
      <c r="B430" s="83">
        <v>2.5</v>
      </c>
      <c r="C430" s="83">
        <v>13.5</v>
      </c>
      <c r="D430" s="83">
        <v>7826</v>
      </c>
      <c r="E430" s="83">
        <v>5569</v>
      </c>
      <c r="F430" s="83">
        <v>71522</v>
      </c>
      <c r="G430" s="83">
        <v>22908</v>
      </c>
      <c r="H430" s="83">
        <v>6413.2</v>
      </c>
      <c r="I430" s="83">
        <v>850</v>
      </c>
      <c r="N430" s="80">
        <f t="shared" si="84"/>
        <v>5.8282623394185293</v>
      </c>
      <c r="O430" s="80">
        <f t="shared" si="85"/>
        <v>12.58278145695364</v>
      </c>
      <c r="P430" s="80">
        <f t="shared" si="86"/>
        <v>-0.25076123947698647</v>
      </c>
      <c r="Q430" s="80">
        <f t="shared" si="87"/>
        <v>4.0531890130353787</v>
      </c>
      <c r="R430" s="80">
        <f t="shared" si="88"/>
        <v>3.0128608687831644</v>
      </c>
      <c r="S430" s="80">
        <f t="shared" si="89"/>
        <v>4.4580177538887398</v>
      </c>
      <c r="T430" s="82">
        <f t="shared" si="94"/>
        <v>1.4198744885420782</v>
      </c>
      <c r="AJ430" s="88" t="e">
        <v>#N/A</v>
      </c>
      <c r="AK430" s="88" t="e">
        <v>#N/A</v>
      </c>
      <c r="AL430" s="87">
        <f t="shared" si="90"/>
        <v>44485</v>
      </c>
      <c r="AM430" s="82">
        <f t="shared" si="91"/>
        <v>2.5</v>
      </c>
      <c r="AN430" s="86">
        <f t="shared" si="92"/>
        <v>1.4198744885420782</v>
      </c>
      <c r="AO430" s="82">
        <f t="shared" si="93"/>
        <v>13.5</v>
      </c>
      <c r="AP430" s="86">
        <f t="shared" si="83"/>
        <v>12.271801058816095</v>
      </c>
      <c r="AQ430" s="85">
        <f t="shared" si="97"/>
        <v>1.2281989411839049</v>
      </c>
      <c r="AR430" s="82">
        <f t="shared" si="82"/>
        <v>1.0801255114579218</v>
      </c>
      <c r="AT430" s="84">
        <f t="shared" si="95"/>
        <v>2.967359486550242</v>
      </c>
      <c r="AU430" s="75">
        <f>AU429</f>
        <v>1.5474849980081637</v>
      </c>
      <c r="AV430" s="79">
        <f t="shared" si="96"/>
        <v>13.984866951611124</v>
      </c>
    </row>
    <row r="431" spans="1:48" x14ac:dyDescent="0.3">
      <c r="A431" s="81">
        <v>44492</v>
      </c>
      <c r="B431" s="83">
        <v>2.5</v>
      </c>
      <c r="C431" s="83">
        <v>13.5</v>
      </c>
      <c r="D431" s="83">
        <v>7859</v>
      </c>
      <c r="E431" s="83">
        <v>5518</v>
      </c>
      <c r="F431" s="83">
        <v>73310</v>
      </c>
      <c r="G431" s="83">
        <v>23015</v>
      </c>
      <c r="H431" s="83">
        <v>6409.6</v>
      </c>
      <c r="I431" s="83">
        <v>850</v>
      </c>
      <c r="N431" s="80">
        <f t="shared" si="84"/>
        <v>0.42167135190392457</v>
      </c>
      <c r="O431" s="80">
        <f t="shared" si="85"/>
        <v>0</v>
      </c>
      <c r="P431" s="80">
        <f t="shared" si="86"/>
        <v>-0.91578380319626262</v>
      </c>
      <c r="Q431" s="80">
        <f t="shared" si="87"/>
        <v>2.4999300914404046</v>
      </c>
      <c r="R431" s="80">
        <f t="shared" si="88"/>
        <v>0.46708573424132283</v>
      </c>
      <c r="S431" s="80">
        <f t="shared" si="89"/>
        <v>-5.6134223164718833E-2</v>
      </c>
      <c r="T431" s="82">
        <f t="shared" si="94"/>
        <v>0.66941790614093999</v>
      </c>
      <c r="AJ431" s="88">
        <f>B431</f>
        <v>2.5</v>
      </c>
      <c r="AK431" s="88">
        <f>C431</f>
        <v>13.5</v>
      </c>
      <c r="AL431" s="87">
        <f t="shared" si="90"/>
        <v>44492</v>
      </c>
      <c r="AM431" s="82">
        <f t="shared" si="91"/>
        <v>2.5</v>
      </c>
      <c r="AN431" s="86">
        <f t="shared" si="92"/>
        <v>0.66941790614093999</v>
      </c>
      <c r="AO431" s="82">
        <f t="shared" si="93"/>
        <v>13.5</v>
      </c>
      <c r="AP431" s="86">
        <f t="shared" si="83"/>
        <v>11.441045622098017</v>
      </c>
      <c r="AQ431" s="85">
        <f t="shared" si="97"/>
        <v>2.0589543779019834</v>
      </c>
      <c r="AR431" s="82">
        <f t="shared" si="82"/>
        <v>1.83058209385906</v>
      </c>
      <c r="AT431" s="84">
        <f t="shared" si="95"/>
        <v>2.2169029041491037</v>
      </c>
      <c r="AU431" s="75">
        <f>AU430</f>
        <v>1.5474849980081637</v>
      </c>
      <c r="AV431" s="79">
        <f t="shared" si="96"/>
        <v>13.154111514893046</v>
      </c>
    </row>
    <row r="432" spans="1:48" x14ac:dyDescent="0.3">
      <c r="A432" s="81">
        <v>44499</v>
      </c>
      <c r="B432" s="83">
        <v>2.5</v>
      </c>
      <c r="C432" s="83">
        <v>13.5</v>
      </c>
      <c r="D432" s="83">
        <v>8126</v>
      </c>
      <c r="E432" s="83">
        <v>5325</v>
      </c>
      <c r="F432" s="83">
        <v>70400</v>
      </c>
      <c r="G432" s="83">
        <v>20384</v>
      </c>
      <c r="H432" s="83">
        <v>6053.4</v>
      </c>
      <c r="I432" s="83">
        <v>830</v>
      </c>
      <c r="N432" s="80">
        <f t="shared" si="84"/>
        <v>3.3973788013742308</v>
      </c>
      <c r="O432" s="80">
        <f t="shared" si="85"/>
        <v>-2.3529411764705941</v>
      </c>
      <c r="P432" s="80">
        <f t="shared" si="86"/>
        <v>-3.4976440739398384</v>
      </c>
      <c r="Q432" s="80">
        <f t="shared" si="87"/>
        <v>-3.9694448233528874</v>
      </c>
      <c r="R432" s="80">
        <f t="shared" si="88"/>
        <v>-11.431674994568766</v>
      </c>
      <c r="S432" s="80">
        <f t="shared" si="89"/>
        <v>-5.5572890664004007</v>
      </c>
      <c r="T432" s="82">
        <f t="shared" si="94"/>
        <v>0.82916579503079257</v>
      </c>
      <c r="AJ432" s="88" t="e">
        <v>#N/A</v>
      </c>
      <c r="AK432" s="88" t="e">
        <v>#N/A</v>
      </c>
      <c r="AL432" s="87">
        <f t="shared" si="90"/>
        <v>44499</v>
      </c>
      <c r="AM432" s="82">
        <f t="shared" si="91"/>
        <v>2.5</v>
      </c>
      <c r="AN432" s="86">
        <f t="shared" si="92"/>
        <v>0.82916579503079257</v>
      </c>
      <c r="AO432" s="82">
        <f t="shared" si="93"/>
        <v>13.5</v>
      </c>
      <c r="AP432" s="86">
        <f t="shared" si="83"/>
        <v>14.441103177359935</v>
      </c>
      <c r="AQ432" s="85">
        <f t="shared" si="97"/>
        <v>-0.94110317735993476</v>
      </c>
      <c r="AR432" s="82">
        <f t="shared" si="82"/>
        <v>1.6708342049692075</v>
      </c>
      <c r="AT432" s="84">
        <f t="shared" si="95"/>
        <v>0.61480348832649701</v>
      </c>
      <c r="AU432" s="75">
        <f>AVERAGE(AR432:AR435)</f>
        <v>-0.21436230670429551</v>
      </c>
      <c r="AV432" s="79">
        <f t="shared" si="96"/>
        <v>14.197801959250583</v>
      </c>
    </row>
    <row r="433" spans="1:48" x14ac:dyDescent="0.3">
      <c r="A433" s="81">
        <v>44506</v>
      </c>
      <c r="B433" s="83">
        <v>0</v>
      </c>
      <c r="C433" s="83">
        <v>12.9</v>
      </c>
      <c r="D433" s="83">
        <v>8100</v>
      </c>
      <c r="E433" s="83">
        <v>5155</v>
      </c>
      <c r="F433" s="83">
        <v>70559</v>
      </c>
      <c r="G433" s="83">
        <v>20166</v>
      </c>
      <c r="H433" s="83">
        <v>5767.6</v>
      </c>
      <c r="I433" s="83">
        <v>805</v>
      </c>
      <c r="N433" s="80">
        <f t="shared" si="84"/>
        <v>-0.31996062023135607</v>
      </c>
      <c r="O433" s="80">
        <f t="shared" si="85"/>
        <v>-3.0120481927710898</v>
      </c>
      <c r="P433" s="80">
        <f t="shared" si="86"/>
        <v>-3.1924882629107998</v>
      </c>
      <c r="Q433" s="80">
        <f t="shared" si="87"/>
        <v>0.22585227272726627</v>
      </c>
      <c r="R433" s="80">
        <f t="shared" si="88"/>
        <v>-1.0694662480376707</v>
      </c>
      <c r="S433" s="80">
        <f t="shared" si="89"/>
        <v>-4.7213136419202328</v>
      </c>
      <c r="T433" s="82">
        <f t="shared" si="94"/>
        <v>0.81172646176066887</v>
      </c>
      <c r="AJ433" s="88" t="e">
        <v>#N/A</v>
      </c>
      <c r="AK433" s="88" t="e">
        <v>#N/A</v>
      </c>
      <c r="AL433" s="87">
        <f t="shared" si="90"/>
        <v>44506</v>
      </c>
      <c r="AM433" s="82">
        <f t="shared" si="91"/>
        <v>0</v>
      </c>
      <c r="AN433" s="86">
        <f t="shared" si="92"/>
        <v>0.81172646176066887</v>
      </c>
      <c r="AO433" s="82">
        <f t="shared" si="93"/>
        <v>12.9</v>
      </c>
      <c r="AP433" s="86">
        <f t="shared" si="83"/>
        <v>13.852049287660066</v>
      </c>
      <c r="AQ433" s="85">
        <f t="shared" si="97"/>
        <v>-0.95204928766006525</v>
      </c>
      <c r="AR433" s="82">
        <f t="shared" si="82"/>
        <v>-0.81172646176066887</v>
      </c>
      <c r="AT433" s="84">
        <f t="shared" si="95"/>
        <v>0.5973641550563733</v>
      </c>
      <c r="AU433" s="75">
        <f>AU432</f>
        <v>-0.21436230670429551</v>
      </c>
      <c r="AV433" s="79">
        <f t="shared" si="96"/>
        <v>13.609958523372143</v>
      </c>
    </row>
    <row r="434" spans="1:48" x14ac:dyDescent="0.3">
      <c r="A434" s="81">
        <v>44513</v>
      </c>
      <c r="B434" s="83">
        <v>0</v>
      </c>
      <c r="C434" s="83">
        <v>12.9</v>
      </c>
      <c r="D434" s="83">
        <v>8036</v>
      </c>
      <c r="E434" s="83">
        <v>4949</v>
      </c>
      <c r="F434" s="83">
        <v>70066</v>
      </c>
      <c r="G434" s="83">
        <v>18971</v>
      </c>
      <c r="H434" s="83">
        <v>5560.8</v>
      </c>
      <c r="I434" s="83">
        <v>780</v>
      </c>
      <c r="N434" s="80">
        <f t="shared" si="84"/>
        <v>-0.79012345679012697</v>
      </c>
      <c r="O434" s="80">
        <f t="shared" si="85"/>
        <v>-3.1055900621118013</v>
      </c>
      <c r="P434" s="80">
        <f t="shared" si="86"/>
        <v>-3.9961202715809918</v>
      </c>
      <c r="Q434" s="80">
        <f t="shared" si="87"/>
        <v>-0.69870604742131093</v>
      </c>
      <c r="R434" s="80">
        <f t="shared" si="88"/>
        <v>-5.9258157294456026</v>
      </c>
      <c r="S434" s="80">
        <f t="shared" si="89"/>
        <v>-3.5855468479090149</v>
      </c>
      <c r="T434" s="82">
        <f t="shared" si="94"/>
        <v>0.74753739098839056</v>
      </c>
      <c r="AJ434" s="88" t="e">
        <v>#N/A</v>
      </c>
      <c r="AK434" s="88" t="e">
        <v>#N/A</v>
      </c>
      <c r="AL434" s="87">
        <f t="shared" si="90"/>
        <v>44513</v>
      </c>
      <c r="AM434" s="82">
        <f t="shared" si="91"/>
        <v>0</v>
      </c>
      <c r="AN434" s="86">
        <f t="shared" si="92"/>
        <v>0.74753739098839056</v>
      </c>
      <c r="AO434" s="82">
        <f t="shared" si="93"/>
        <v>12.9</v>
      </c>
      <c r="AP434" s="86">
        <f t="shared" si="83"/>
        <v>13.779557153006778</v>
      </c>
      <c r="AQ434" s="85">
        <f t="shared" si="97"/>
        <v>-0.87955715300677717</v>
      </c>
      <c r="AR434" s="82">
        <f t="shared" si="82"/>
        <v>-0.74753739098839056</v>
      </c>
      <c r="AT434" s="84">
        <f t="shared" si="95"/>
        <v>0.53317508428409499</v>
      </c>
      <c r="AU434" s="75">
        <f>AU433</f>
        <v>-0.21436230670429551</v>
      </c>
      <c r="AV434" s="79">
        <f t="shared" si="96"/>
        <v>13.537466388718869</v>
      </c>
    </row>
    <row r="435" spans="1:48" x14ac:dyDescent="0.3">
      <c r="A435" s="81">
        <v>44520</v>
      </c>
      <c r="B435" s="83">
        <v>0</v>
      </c>
      <c r="C435" s="83">
        <v>12.9</v>
      </c>
      <c r="D435" s="83">
        <v>7969</v>
      </c>
      <c r="E435" s="83">
        <v>4832</v>
      </c>
      <c r="F435" s="83">
        <v>69676</v>
      </c>
      <c r="G435" s="83">
        <v>18474</v>
      </c>
      <c r="H435" s="83">
        <v>5366</v>
      </c>
      <c r="I435" s="83">
        <v>770</v>
      </c>
      <c r="N435" s="80">
        <f t="shared" si="84"/>
        <v>-0.83374813339970899</v>
      </c>
      <c r="O435" s="80">
        <f t="shared" si="85"/>
        <v>-1.2820512820512704</v>
      </c>
      <c r="P435" s="80">
        <f t="shared" si="86"/>
        <v>-2.3641139624166527</v>
      </c>
      <c r="Q435" s="80">
        <f t="shared" si="87"/>
        <v>-0.55661804584249808</v>
      </c>
      <c r="R435" s="80">
        <f t="shared" si="88"/>
        <v>-2.6197880976226884</v>
      </c>
      <c r="S435" s="80">
        <f t="shared" si="89"/>
        <v>-3.5030930801323592</v>
      </c>
      <c r="T435" s="82">
        <f t="shared" si="94"/>
        <v>0.96901957903733016</v>
      </c>
      <c r="AJ435" s="88">
        <f>B435</f>
        <v>0</v>
      </c>
      <c r="AK435" s="88">
        <f>C435</f>
        <v>12.9</v>
      </c>
      <c r="AL435" s="87">
        <f t="shared" si="90"/>
        <v>44520</v>
      </c>
      <c r="AM435" s="82">
        <f t="shared" si="91"/>
        <v>0</v>
      </c>
      <c r="AN435" s="86">
        <f t="shared" si="92"/>
        <v>0.96901957903733016</v>
      </c>
      <c r="AO435" s="82">
        <f t="shared" si="93"/>
        <v>12.9</v>
      </c>
      <c r="AP435" s="86">
        <f t="shared" si="83"/>
        <v>14.029688778315801</v>
      </c>
      <c r="AQ435" s="85">
        <f t="shared" si="97"/>
        <v>-1.1296887783158009</v>
      </c>
      <c r="AR435" s="82">
        <f t="shared" si="82"/>
        <v>-0.96901957903733016</v>
      </c>
      <c r="AT435" s="84">
        <f t="shared" si="95"/>
        <v>0.7546572723330347</v>
      </c>
      <c r="AU435" s="75">
        <f>AU434</f>
        <v>-0.21436230670429551</v>
      </c>
      <c r="AV435" s="79">
        <f t="shared" si="96"/>
        <v>13.787598014027893</v>
      </c>
    </row>
    <row r="436" spans="1:48" x14ac:dyDescent="0.3">
      <c r="A436" s="81">
        <v>44527</v>
      </c>
      <c r="B436" s="83">
        <v>0</v>
      </c>
      <c r="C436" s="83">
        <v>12.9</v>
      </c>
      <c r="D436" s="83">
        <v>7884</v>
      </c>
      <c r="E436" s="83">
        <v>4843</v>
      </c>
      <c r="F436" s="83">
        <v>71317</v>
      </c>
      <c r="G436" s="83">
        <v>19290</v>
      </c>
      <c r="H436" s="83">
        <v>5346.2</v>
      </c>
      <c r="I436" s="83">
        <v>770</v>
      </c>
      <c r="N436" s="80">
        <f t="shared" si="84"/>
        <v>-1.0666332036641961</v>
      </c>
      <c r="O436" s="80">
        <f t="shared" si="85"/>
        <v>0</v>
      </c>
      <c r="P436" s="80">
        <f t="shared" si="86"/>
        <v>0.22764900662251364</v>
      </c>
      <c r="Q436" s="80">
        <f t="shared" si="87"/>
        <v>2.3551868649176271</v>
      </c>
      <c r="R436" s="80">
        <f t="shared" si="88"/>
        <v>4.4170185125040717</v>
      </c>
      <c r="S436" s="80">
        <f t="shared" si="89"/>
        <v>-0.36898993663810131</v>
      </c>
      <c r="T436" s="82">
        <f t="shared" si="94"/>
        <v>1.2824000776539526</v>
      </c>
      <c r="AJ436" s="88" t="e">
        <v>#N/A</v>
      </c>
      <c r="AK436" s="88" t="e">
        <v>#N/A</v>
      </c>
      <c r="AL436" s="87">
        <f t="shared" si="90"/>
        <v>44527</v>
      </c>
      <c r="AM436" s="82">
        <f t="shared" si="91"/>
        <v>0</v>
      </c>
      <c r="AN436" s="86">
        <f t="shared" si="92"/>
        <v>1.2824000776539526</v>
      </c>
      <c r="AO436" s="82">
        <f t="shared" si="93"/>
        <v>12.9</v>
      </c>
      <c r="AP436" s="86">
        <f t="shared" si="83"/>
        <v>14.383606057848013</v>
      </c>
      <c r="AQ436" s="85">
        <f t="shared" si="97"/>
        <v>-1.4836060578480126</v>
      </c>
      <c r="AR436" s="82">
        <f t="shared" si="82"/>
        <v>-1.2824000776539526</v>
      </c>
      <c r="AT436" s="84">
        <f t="shared" si="95"/>
        <v>0.24469682898447398</v>
      </c>
      <c r="AU436" s="75">
        <f>AVERAGE(AR436:AR439)</f>
        <v>-1.0377032486694786</v>
      </c>
      <c r="AV436" s="79">
        <f t="shared" si="96"/>
        <v>13.211672538206358</v>
      </c>
    </row>
    <row r="437" spans="1:48" x14ac:dyDescent="0.3">
      <c r="A437" s="81">
        <v>44534</v>
      </c>
      <c r="B437" s="83">
        <v>-1.2</v>
      </c>
      <c r="C437" s="83">
        <v>10.3</v>
      </c>
      <c r="D437" s="83">
        <v>7857</v>
      </c>
      <c r="E437" s="83">
        <v>4807</v>
      </c>
      <c r="F437" s="83">
        <v>69703</v>
      </c>
      <c r="G437" s="83">
        <v>18961</v>
      </c>
      <c r="H437" s="83">
        <v>5251</v>
      </c>
      <c r="I437" s="83">
        <v>765</v>
      </c>
      <c r="N437" s="80">
        <f t="shared" si="84"/>
        <v>-0.34246575342466201</v>
      </c>
      <c r="O437" s="80">
        <f t="shared" si="85"/>
        <v>-0.64935064935063735</v>
      </c>
      <c r="P437" s="80">
        <f t="shared" si="86"/>
        <v>-0.74334090439811007</v>
      </c>
      <c r="Q437" s="80">
        <f t="shared" si="87"/>
        <v>-2.2631350168963849</v>
      </c>
      <c r="R437" s="80">
        <f t="shared" si="88"/>
        <v>-1.7055469155002498</v>
      </c>
      <c r="S437" s="80">
        <f t="shared" si="89"/>
        <v>-1.7807040514758086</v>
      </c>
      <c r="T437" s="82">
        <f t="shared" si="94"/>
        <v>-0.35886732505015068</v>
      </c>
      <c r="AJ437" s="88" t="e">
        <v>#N/A</v>
      </c>
      <c r="AK437" s="88" t="e">
        <v>#N/A</v>
      </c>
      <c r="AL437" s="87">
        <f t="shared" si="90"/>
        <v>44534</v>
      </c>
      <c r="AM437" s="82">
        <f t="shared" si="91"/>
        <v>-1.2</v>
      </c>
      <c r="AN437" s="86">
        <f t="shared" si="92"/>
        <v>-0.35886732505015068</v>
      </c>
      <c r="AO437" s="82">
        <f t="shared" si="93"/>
        <v>10.3</v>
      </c>
      <c r="AP437" s="86">
        <f t="shared" si="83"/>
        <v>11.270859337307996</v>
      </c>
      <c r="AQ437" s="85">
        <f t="shared" si="97"/>
        <v>-0.97085933730799567</v>
      </c>
      <c r="AR437" s="82">
        <f t="shared" si="82"/>
        <v>-0.84113267494984933</v>
      </c>
      <c r="AT437" s="84">
        <f t="shared" si="95"/>
        <v>-1.3965705737196292</v>
      </c>
      <c r="AU437" s="75">
        <f>AU436</f>
        <v>-1.0377032486694786</v>
      </c>
      <c r="AV437" s="79">
        <f t="shared" si="96"/>
        <v>10.112039388991661</v>
      </c>
    </row>
    <row r="438" spans="1:48" x14ac:dyDescent="0.3">
      <c r="A438" s="81">
        <v>44541</v>
      </c>
      <c r="B438" s="83">
        <v>-1.2</v>
      </c>
      <c r="C438" s="83">
        <v>10.3</v>
      </c>
      <c r="D438" s="83">
        <v>7609</v>
      </c>
      <c r="E438" s="83">
        <v>4839</v>
      </c>
      <c r="F438" s="83">
        <v>69456</v>
      </c>
      <c r="G438" s="83">
        <v>18807</v>
      </c>
      <c r="H438" s="83">
        <v>5185.2</v>
      </c>
      <c r="I438" s="83">
        <v>745</v>
      </c>
      <c r="N438" s="80">
        <f t="shared" si="84"/>
        <v>-3.1564210258368348</v>
      </c>
      <c r="O438" s="80">
        <f t="shared" si="85"/>
        <v>-2.6143790849673252</v>
      </c>
      <c r="P438" s="80">
        <f t="shared" si="86"/>
        <v>0.66569586020386851</v>
      </c>
      <c r="Q438" s="80">
        <f t="shared" si="87"/>
        <v>-0.35436064444859028</v>
      </c>
      <c r="R438" s="80">
        <f t="shared" si="88"/>
        <v>-0.81219344971256646</v>
      </c>
      <c r="S438" s="80">
        <f t="shared" si="89"/>
        <v>-1.2530946486383527</v>
      </c>
      <c r="T438" s="82">
        <f t="shared" si="94"/>
        <v>-0.28148506242794041</v>
      </c>
      <c r="AJ438" s="88" t="e">
        <v>#N/A</v>
      </c>
      <c r="AK438" s="88" t="e">
        <v>#N/A</v>
      </c>
      <c r="AL438" s="87">
        <f t="shared" si="90"/>
        <v>44541</v>
      </c>
      <c r="AM438" s="82">
        <f t="shared" si="91"/>
        <v>-1.2</v>
      </c>
      <c r="AN438" s="86">
        <f t="shared" si="92"/>
        <v>-0.28148506242794041</v>
      </c>
      <c r="AO438" s="82">
        <f t="shared" si="93"/>
        <v>10.3</v>
      </c>
      <c r="AP438" s="86">
        <f t="shared" si="83"/>
        <v>11.357273357585427</v>
      </c>
      <c r="AQ438" s="85">
        <f t="shared" si="97"/>
        <v>-1.0572733575854265</v>
      </c>
      <c r="AR438" s="82">
        <f t="shared" si="82"/>
        <v>-0.9185149375720596</v>
      </c>
      <c r="AT438" s="84">
        <f t="shared" si="95"/>
        <v>-1.319188311097419</v>
      </c>
      <c r="AU438" s="75">
        <f>AU437</f>
        <v>-1.0377032486694786</v>
      </c>
      <c r="AV438" s="79">
        <f t="shared" si="96"/>
        <v>10.198453409269078</v>
      </c>
    </row>
    <row r="439" spans="1:48" x14ac:dyDescent="0.3">
      <c r="A439" s="81">
        <v>44548</v>
      </c>
      <c r="B439" s="83">
        <v>-1.2</v>
      </c>
      <c r="C439" s="83">
        <v>10.3</v>
      </c>
      <c r="D439" s="83">
        <v>7598</v>
      </c>
      <c r="E439" s="83">
        <v>4849</v>
      </c>
      <c r="F439" s="83">
        <v>68335</v>
      </c>
      <c r="G439" s="83">
        <v>19047</v>
      </c>
      <c r="H439" s="83">
        <v>5154.8</v>
      </c>
      <c r="I439" s="83">
        <v>740</v>
      </c>
      <c r="N439" s="80">
        <f t="shared" si="84"/>
        <v>-0.1445656459455904</v>
      </c>
      <c r="O439" s="80">
        <f t="shared" si="85"/>
        <v>-0.67114093959730781</v>
      </c>
      <c r="P439" s="80">
        <f t="shared" si="86"/>
        <v>0.20665426741062731</v>
      </c>
      <c r="Q439" s="80">
        <f t="shared" si="87"/>
        <v>-1.6139714351531893</v>
      </c>
      <c r="R439" s="80">
        <f t="shared" si="88"/>
        <v>1.2761205933960866</v>
      </c>
      <c r="S439" s="80">
        <f t="shared" si="89"/>
        <v>-0.58628403918845606</v>
      </c>
      <c r="T439" s="82">
        <f t="shared" si="94"/>
        <v>-9.1234695497947119E-2</v>
      </c>
      <c r="AJ439" s="88">
        <f>B439</f>
        <v>-1.2</v>
      </c>
      <c r="AK439" s="88">
        <f>C439</f>
        <v>10.3</v>
      </c>
      <c r="AL439" s="87">
        <f t="shared" si="90"/>
        <v>44548</v>
      </c>
      <c r="AM439" s="82">
        <f t="shared" si="91"/>
        <v>-1.2</v>
      </c>
      <c r="AN439" s="86">
        <f t="shared" si="92"/>
        <v>-9.1234695497947119E-2</v>
      </c>
      <c r="AO439" s="82">
        <f t="shared" si="93"/>
        <v>10.3</v>
      </c>
      <c r="AP439" s="86">
        <f t="shared" si="83"/>
        <v>11.569729009676394</v>
      </c>
      <c r="AQ439" s="85">
        <f t="shared" si="97"/>
        <v>-1.2697290096763929</v>
      </c>
      <c r="AR439" s="82">
        <f t="shared" si="82"/>
        <v>-1.1087653045020529</v>
      </c>
      <c r="AT439" s="84">
        <f t="shared" si="95"/>
        <v>-1.1289379441674257</v>
      </c>
      <c r="AU439" s="75">
        <f>AU438</f>
        <v>-1.0377032486694786</v>
      </c>
      <c r="AV439" s="79">
        <f t="shared" si="96"/>
        <v>10.410909061360016</v>
      </c>
    </row>
    <row r="440" spans="1:48" x14ac:dyDescent="0.3">
      <c r="A440" s="81">
        <v>44555</v>
      </c>
      <c r="B440" s="83">
        <v>-1.2</v>
      </c>
      <c r="C440" s="83">
        <v>10.3</v>
      </c>
      <c r="D440" s="83">
        <v>7491</v>
      </c>
      <c r="E440" s="83">
        <v>4850</v>
      </c>
      <c r="F440" s="83">
        <v>69254</v>
      </c>
      <c r="G440" s="83">
        <v>19856</v>
      </c>
      <c r="H440" s="83">
        <v>5179</v>
      </c>
      <c r="I440" s="83">
        <v>740</v>
      </c>
      <c r="N440" s="80">
        <f t="shared" si="84"/>
        <v>-1.4082653329823671</v>
      </c>
      <c r="O440" s="80">
        <f t="shared" si="85"/>
        <v>0</v>
      </c>
      <c r="P440" s="80">
        <f t="shared" si="86"/>
        <v>2.062280882655898E-2</v>
      </c>
      <c r="Q440" s="80">
        <f t="shared" si="87"/>
        <v>1.3448452476768864</v>
      </c>
      <c r="R440" s="80">
        <f t="shared" si="88"/>
        <v>4.2473880401113036</v>
      </c>
      <c r="S440" s="80">
        <f t="shared" si="89"/>
        <v>0.46946535268099865</v>
      </c>
      <c r="T440" s="82">
        <f t="shared" si="94"/>
        <v>0.19562485477290098</v>
      </c>
      <c r="AJ440" s="88" t="e">
        <v>#N/A</v>
      </c>
      <c r="AK440" s="88" t="e">
        <v>#N/A</v>
      </c>
      <c r="AL440" s="87">
        <f t="shared" si="90"/>
        <v>44555</v>
      </c>
      <c r="AM440" s="82">
        <f t="shared" si="91"/>
        <v>-1.2</v>
      </c>
      <c r="AN440" s="86">
        <f t="shared" si="92"/>
        <v>0.19562485477290098</v>
      </c>
      <c r="AO440" s="82">
        <f t="shared" si="93"/>
        <v>10.3</v>
      </c>
      <c r="AP440" s="86">
        <f t="shared" si="83"/>
        <v>11.890069694400211</v>
      </c>
      <c r="AQ440" s="85">
        <f t="shared" si="97"/>
        <v>-1.59006969440021</v>
      </c>
      <c r="AR440" s="82">
        <f t="shared" si="82"/>
        <v>-1.3956248547729009</v>
      </c>
      <c r="AT440" s="84">
        <f t="shared" si="95"/>
        <v>-3.9087270516738049E-3</v>
      </c>
      <c r="AU440" s="75">
        <f>AVERAGE(AR440:AR443)</f>
        <v>-0.19953358182457478</v>
      </c>
      <c r="AV440" s="79">
        <f t="shared" si="96"/>
        <v>11.667247326566454</v>
      </c>
    </row>
    <row r="441" spans="1:48" x14ac:dyDescent="0.3">
      <c r="A441" s="81">
        <v>44562</v>
      </c>
      <c r="B441" s="83">
        <v>-0.2</v>
      </c>
      <c r="C441" s="83">
        <v>9.1</v>
      </c>
      <c r="D441" s="83">
        <v>7495</v>
      </c>
      <c r="E441" s="83">
        <v>4777</v>
      </c>
      <c r="F441" s="83">
        <v>69544</v>
      </c>
      <c r="G441" s="83">
        <v>19973</v>
      </c>
      <c r="H441" s="83">
        <v>5157.3999999999996</v>
      </c>
      <c r="I441" s="83">
        <v>735</v>
      </c>
      <c r="N441" s="80">
        <f t="shared" si="84"/>
        <v>5.3397410225613839E-2</v>
      </c>
      <c r="O441" s="80">
        <f t="shared" si="85"/>
        <v>-0.67567567567567721</v>
      </c>
      <c r="P441" s="80">
        <f t="shared" si="86"/>
        <v>-1.5051546391752595</v>
      </c>
      <c r="Q441" s="80">
        <f t="shared" si="87"/>
        <v>0.4187483755450927</v>
      </c>
      <c r="R441" s="80">
        <f t="shared" si="88"/>
        <v>0.58924254633360817</v>
      </c>
      <c r="S441" s="80">
        <f t="shared" si="89"/>
        <v>-0.41706893222630015</v>
      </c>
      <c r="T441" s="82">
        <f t="shared" si="94"/>
        <v>-0.4874186676606666</v>
      </c>
      <c r="AJ441" s="88" t="e">
        <v>#N/A</v>
      </c>
      <c r="AK441" s="88" t="e">
        <v>#N/A</v>
      </c>
      <c r="AL441" s="87">
        <f t="shared" si="90"/>
        <v>44562</v>
      </c>
      <c r="AM441" s="82">
        <f t="shared" si="91"/>
        <v>-0.2</v>
      </c>
      <c r="AN441" s="86">
        <f t="shared" si="92"/>
        <v>-0.4874186676606666</v>
      </c>
      <c r="AO441" s="82">
        <f t="shared" si="93"/>
        <v>9.1</v>
      </c>
      <c r="AP441" s="86">
        <f t="shared" si="83"/>
        <v>8.6756209995745479</v>
      </c>
      <c r="AQ441" s="85">
        <f t="shared" si="97"/>
        <v>0.42437900042545174</v>
      </c>
      <c r="AR441" s="82">
        <f t="shared" si="82"/>
        <v>0.28741866766066659</v>
      </c>
      <c r="AT441" s="84">
        <f t="shared" si="95"/>
        <v>-0.68695224948524136</v>
      </c>
      <c r="AU441" s="75">
        <f>AU440</f>
        <v>-0.19953358182457478</v>
      </c>
      <c r="AV441" s="79">
        <f t="shared" si="96"/>
        <v>8.4577145235819557</v>
      </c>
    </row>
    <row r="442" spans="1:48" x14ac:dyDescent="0.3">
      <c r="A442" s="81">
        <v>44569</v>
      </c>
      <c r="B442" s="83">
        <v>-0.2</v>
      </c>
      <c r="C442" s="83">
        <v>9.1</v>
      </c>
      <c r="D442" s="83">
        <v>7574</v>
      </c>
      <c r="E442" s="83">
        <v>4779</v>
      </c>
      <c r="F442" s="83">
        <v>69690</v>
      </c>
      <c r="G442" s="83">
        <v>20378</v>
      </c>
      <c r="H442" s="83">
        <v>5215.25</v>
      </c>
      <c r="I442" s="83">
        <v>730</v>
      </c>
      <c r="N442" s="80">
        <f t="shared" si="84"/>
        <v>1.054036024016014</v>
      </c>
      <c r="O442" s="80">
        <f t="shared" si="85"/>
        <v>-0.68027210884353906</v>
      </c>
      <c r="P442" s="80">
        <f t="shared" si="86"/>
        <v>4.1867280720111921E-2</v>
      </c>
      <c r="Q442" s="80">
        <f t="shared" si="87"/>
        <v>0.20993903140458769</v>
      </c>
      <c r="R442" s="80">
        <f t="shared" si="88"/>
        <v>2.0277374455514945</v>
      </c>
      <c r="S442" s="80">
        <f t="shared" si="89"/>
        <v>1.1216892232520479</v>
      </c>
      <c r="T442" s="82">
        <f t="shared" si="94"/>
        <v>-0.37377385541180297</v>
      </c>
      <c r="AJ442" s="88" t="e">
        <v>#N/A</v>
      </c>
      <c r="AK442" s="88" t="e">
        <v>#N/A</v>
      </c>
      <c r="AL442" s="87">
        <f t="shared" si="90"/>
        <v>44569</v>
      </c>
      <c r="AM442" s="82">
        <f t="shared" si="91"/>
        <v>-0.2</v>
      </c>
      <c r="AN442" s="86">
        <f t="shared" si="92"/>
        <v>-0.37377385541180297</v>
      </c>
      <c r="AO442" s="82">
        <f t="shared" si="93"/>
        <v>9.1</v>
      </c>
      <c r="AP442" s="86">
        <f t="shared" si="83"/>
        <v>8.7997301361195639</v>
      </c>
      <c r="AQ442" s="85">
        <f t="shared" si="97"/>
        <v>0.30026986388043575</v>
      </c>
      <c r="AR442" s="82">
        <f t="shared" si="82"/>
        <v>0.17377385541180296</v>
      </c>
      <c r="AT442" s="84">
        <f t="shared" si="95"/>
        <v>-0.57330743723637778</v>
      </c>
      <c r="AU442" s="75">
        <f>AU441</f>
        <v>-0.19953358182457478</v>
      </c>
      <c r="AV442" s="79">
        <f t="shared" si="96"/>
        <v>8.5818236601269859</v>
      </c>
    </row>
    <row r="443" spans="1:48" x14ac:dyDescent="0.3">
      <c r="A443" s="81">
        <v>44576</v>
      </c>
      <c r="B443" s="83">
        <v>-0.2</v>
      </c>
      <c r="C443" s="83">
        <v>9.1</v>
      </c>
      <c r="D443" s="83">
        <v>7592</v>
      </c>
      <c r="E443" s="83">
        <v>4788</v>
      </c>
      <c r="F443" s="83">
        <v>70884</v>
      </c>
      <c r="G443" s="83">
        <v>21317</v>
      </c>
      <c r="H443" s="83">
        <v>5263.8</v>
      </c>
      <c r="I443" s="83">
        <v>735</v>
      </c>
      <c r="N443" s="80">
        <f t="shared" si="84"/>
        <v>0.23765513599154531</v>
      </c>
      <c r="O443" s="80">
        <f t="shared" si="85"/>
        <v>0.68493150684932402</v>
      </c>
      <c r="P443" s="80">
        <f t="shared" si="86"/>
        <v>0.18832391713748109</v>
      </c>
      <c r="Q443" s="80">
        <f t="shared" si="87"/>
        <v>1.7133017649590983</v>
      </c>
      <c r="R443" s="80">
        <f t="shared" si="88"/>
        <v>4.6079104917067468</v>
      </c>
      <c r="S443" s="80">
        <f t="shared" si="89"/>
        <v>0.93092373328221356</v>
      </c>
      <c r="T443" s="82">
        <f t="shared" si="94"/>
        <v>-0.33629800440213214</v>
      </c>
      <c r="AJ443" s="88">
        <f>B443</f>
        <v>-0.2</v>
      </c>
      <c r="AK443" s="88">
        <f>C443</f>
        <v>9.1</v>
      </c>
      <c r="AL443" s="87">
        <f t="shared" si="90"/>
        <v>44576</v>
      </c>
      <c r="AM443" s="82">
        <f t="shared" si="91"/>
        <v>-0.2</v>
      </c>
      <c r="AN443" s="86">
        <f t="shared" si="92"/>
        <v>-0.33629800440213214</v>
      </c>
      <c r="AO443" s="82">
        <f t="shared" si="93"/>
        <v>9.1</v>
      </c>
      <c r="AP443" s="86">
        <f t="shared" si="83"/>
        <v>8.8406567338063837</v>
      </c>
      <c r="AQ443" s="85">
        <f t="shared" si="97"/>
        <v>0.25934326619361592</v>
      </c>
      <c r="AR443" s="82">
        <f t="shared" si="82"/>
        <v>0.13629800440213213</v>
      </c>
      <c r="AT443" s="84">
        <f t="shared" si="95"/>
        <v>-0.5358315862267069</v>
      </c>
      <c r="AU443" s="75">
        <f>AU442</f>
        <v>-0.19953358182457478</v>
      </c>
      <c r="AV443" s="79">
        <f t="shared" si="96"/>
        <v>8.6227502578138058</v>
      </c>
    </row>
    <row r="444" spans="1:48" x14ac:dyDescent="0.3">
      <c r="A444" s="81">
        <v>44583</v>
      </c>
      <c r="B444" s="83">
        <v>-0.2</v>
      </c>
      <c r="C444" s="83">
        <v>9.1</v>
      </c>
      <c r="D444" s="83">
        <v>7846</v>
      </c>
      <c r="E444" s="83">
        <v>4800</v>
      </c>
      <c r="F444" s="83">
        <v>70131</v>
      </c>
      <c r="G444" s="83">
        <v>21286</v>
      </c>
      <c r="H444" s="83">
        <v>5354.4</v>
      </c>
      <c r="I444" s="83">
        <v>745</v>
      </c>
      <c r="N444" s="80">
        <f t="shared" si="84"/>
        <v>3.3456269757639774</v>
      </c>
      <c r="O444" s="80">
        <f t="shared" si="85"/>
        <v>1.3605442176870781</v>
      </c>
      <c r="P444" s="80">
        <f t="shared" si="86"/>
        <v>0.25062656641603098</v>
      </c>
      <c r="Q444" s="80">
        <f t="shared" si="87"/>
        <v>-1.0622989673268961</v>
      </c>
      <c r="R444" s="80">
        <f t="shared" si="88"/>
        <v>-0.14542384012760579</v>
      </c>
      <c r="S444" s="80">
        <f t="shared" si="89"/>
        <v>1.7211900148181911</v>
      </c>
      <c r="T444" s="82">
        <f t="shared" si="94"/>
        <v>-0.34199314210866782</v>
      </c>
      <c r="AJ444" s="88" t="e">
        <v>#N/A</v>
      </c>
      <c r="AK444" s="88" t="e">
        <v>#N/A</v>
      </c>
      <c r="AL444" s="87">
        <f t="shared" si="90"/>
        <v>44583</v>
      </c>
      <c r="AM444" s="82">
        <f t="shared" si="91"/>
        <v>-0.2</v>
      </c>
      <c r="AN444" s="86">
        <f t="shared" si="92"/>
        <v>-0.34199314210866782</v>
      </c>
      <c r="AO444" s="82">
        <f t="shared" si="93"/>
        <v>9.1</v>
      </c>
      <c r="AP444" s="86">
        <f t="shared" si="83"/>
        <v>8.8344371923308387</v>
      </c>
      <c r="AQ444" s="85">
        <f t="shared" si="97"/>
        <v>0.26556280766916096</v>
      </c>
      <c r="AR444" s="82">
        <f t="shared" si="82"/>
        <v>0.14199314210866781</v>
      </c>
      <c r="AT444" s="84">
        <f t="shared" si="95"/>
        <v>-0.22448385002661103</v>
      </c>
      <c r="AU444" s="75">
        <f>AVERAGE(AR444:AR447)</f>
        <v>0.11750929208205679</v>
      </c>
      <c r="AV444" s="79">
        <f t="shared" si="96"/>
        <v>8.962766646951124</v>
      </c>
    </row>
    <row r="445" spans="1:48" x14ac:dyDescent="0.3">
      <c r="A445" s="81">
        <v>44590</v>
      </c>
      <c r="B445" s="83">
        <v>-0.2</v>
      </c>
      <c r="C445" s="83">
        <v>9.1</v>
      </c>
      <c r="D445" s="83">
        <v>7853</v>
      </c>
      <c r="E445" s="83">
        <v>4802</v>
      </c>
      <c r="F445" s="83">
        <v>69656</v>
      </c>
      <c r="G445" s="83">
        <v>21427</v>
      </c>
      <c r="H445" s="83">
        <v>5366.833333333333</v>
      </c>
      <c r="I445" s="83">
        <v>755</v>
      </c>
      <c r="N445" s="80">
        <f t="shared" si="84"/>
        <v>8.9217435635987385E-2</v>
      </c>
      <c r="O445" s="80">
        <f t="shared" si="85"/>
        <v>1.3422818791946298</v>
      </c>
      <c r="P445" s="80">
        <f t="shared" si="86"/>
        <v>4.1666666666671404E-2</v>
      </c>
      <c r="Q445" s="80">
        <f t="shared" si="87"/>
        <v>-0.67730390269638008</v>
      </c>
      <c r="R445" s="80">
        <f t="shared" si="88"/>
        <v>0.66240721601052144</v>
      </c>
      <c r="S445" s="80">
        <f t="shared" si="89"/>
        <v>0.23220777927188863</v>
      </c>
      <c r="T445" s="82">
        <f t="shared" si="94"/>
        <v>0.10934606806980481</v>
      </c>
      <c r="AJ445" s="88" t="e">
        <v>#N/A</v>
      </c>
      <c r="AK445" s="88" t="e">
        <v>#N/A</v>
      </c>
      <c r="AL445" s="87">
        <f t="shared" si="90"/>
        <v>44590</v>
      </c>
      <c r="AM445" s="82">
        <f t="shared" si="91"/>
        <v>-0.2</v>
      </c>
      <c r="AN445" s="86">
        <f t="shared" si="92"/>
        <v>0.10934606806980481</v>
      </c>
      <c r="AO445" s="82">
        <f t="shared" si="93"/>
        <v>9.1</v>
      </c>
      <c r="AP445" s="86">
        <f t="shared" si="83"/>
        <v>8.1379173864001473</v>
      </c>
      <c r="AQ445" s="85">
        <f t="shared" si="97"/>
        <v>0.96208261359985237</v>
      </c>
      <c r="AR445" s="82">
        <f t="shared" si="82"/>
        <v>-0.3093460680698048</v>
      </c>
      <c r="AT445" s="84">
        <f t="shared" si="95"/>
        <v>0.22685536015186158</v>
      </c>
      <c r="AU445" s="75">
        <f>AU444</f>
        <v>0.11750929208205679</v>
      </c>
      <c r="AV445" s="79">
        <f t="shared" si="96"/>
        <v>8.2648506910155248</v>
      </c>
    </row>
    <row r="446" spans="1:48" x14ac:dyDescent="0.3">
      <c r="A446" s="81">
        <v>44597</v>
      </c>
      <c r="B446" s="83">
        <v>0.5</v>
      </c>
      <c r="C446" s="83">
        <v>8.8000000000000007</v>
      </c>
      <c r="D446" s="83">
        <v>7995</v>
      </c>
      <c r="E446" s="83">
        <v>4798</v>
      </c>
      <c r="F446" s="83">
        <v>69667</v>
      </c>
      <c r="G446" s="83">
        <v>21662</v>
      </c>
      <c r="H446" s="83">
        <v>5401</v>
      </c>
      <c r="I446" s="83">
        <v>755</v>
      </c>
      <c r="N446" s="80">
        <f t="shared" si="84"/>
        <v>1.8082261556093187</v>
      </c>
      <c r="O446" s="80">
        <f t="shared" si="85"/>
        <v>0</v>
      </c>
      <c r="P446" s="80">
        <f t="shared" si="86"/>
        <v>-8.3298625572680862E-2</v>
      </c>
      <c r="Q446" s="80">
        <f t="shared" si="87"/>
        <v>1.5791891581500295E-2</v>
      </c>
      <c r="R446" s="80">
        <f t="shared" si="88"/>
        <v>1.0967470947869487</v>
      </c>
      <c r="S446" s="80">
        <f t="shared" si="89"/>
        <v>0.63662619173318546</v>
      </c>
      <c r="T446" s="82">
        <f t="shared" si="94"/>
        <v>8.1818320516279047E-2</v>
      </c>
      <c r="AJ446" s="88" t="e">
        <v>#N/A</v>
      </c>
      <c r="AK446" s="88" t="e">
        <v>#N/A</v>
      </c>
      <c r="AL446" s="87">
        <f t="shared" si="90"/>
        <v>44597</v>
      </c>
      <c r="AM446" s="82">
        <f t="shared" si="91"/>
        <v>0.5</v>
      </c>
      <c r="AN446" s="86">
        <f t="shared" si="92"/>
        <v>8.1818320516279047E-2</v>
      </c>
      <c r="AO446" s="82">
        <f t="shared" si="93"/>
        <v>8.8000000000000007</v>
      </c>
      <c r="AP446" s="86">
        <f t="shared" si="83"/>
        <v>8.3226823290508491</v>
      </c>
      <c r="AQ446" s="85">
        <f t="shared" si="97"/>
        <v>0.47731767094915156</v>
      </c>
      <c r="AR446" s="82">
        <f t="shared" si="82"/>
        <v>0.41818167948372098</v>
      </c>
      <c r="AT446" s="84">
        <f t="shared" si="95"/>
        <v>0.19932761259833584</v>
      </c>
      <c r="AU446" s="75">
        <f>AU445</f>
        <v>0.11750929208205679</v>
      </c>
      <c r="AV446" s="79">
        <f t="shared" si="96"/>
        <v>8.449867485461084</v>
      </c>
    </row>
    <row r="447" spans="1:48" x14ac:dyDescent="0.3">
      <c r="A447" s="81">
        <v>44604</v>
      </c>
      <c r="B447" s="83">
        <v>0.5</v>
      </c>
      <c r="C447" s="83">
        <v>8.8000000000000007</v>
      </c>
      <c r="D447" s="83">
        <v>8084</v>
      </c>
      <c r="E447" s="83">
        <v>4895</v>
      </c>
      <c r="F447" s="83">
        <v>70707</v>
      </c>
      <c r="G447" s="83">
        <v>22569</v>
      </c>
      <c r="H447" s="83">
        <v>5517.6</v>
      </c>
      <c r="I447" s="83">
        <v>760</v>
      </c>
      <c r="N447" s="80">
        <f t="shared" si="84"/>
        <v>1.1131957473421039</v>
      </c>
      <c r="O447" s="80">
        <f t="shared" si="85"/>
        <v>0.66225165562914867</v>
      </c>
      <c r="P447" s="80">
        <f t="shared" si="86"/>
        <v>2.0216756982075879</v>
      </c>
      <c r="Q447" s="80">
        <f t="shared" si="87"/>
        <v>1.4928158238477209</v>
      </c>
      <c r="R447" s="80">
        <f t="shared" si="88"/>
        <v>4.1870556735296844</v>
      </c>
      <c r="S447" s="80">
        <f t="shared" si="89"/>
        <v>2.1588594704684283</v>
      </c>
      <c r="T447" s="82">
        <f t="shared" si="94"/>
        <v>0.28079158519435682</v>
      </c>
      <c r="AJ447" s="88">
        <f>B447</f>
        <v>0.5</v>
      </c>
      <c r="AK447" s="88">
        <f>C447</f>
        <v>8.8000000000000007</v>
      </c>
      <c r="AL447" s="87">
        <f t="shared" si="90"/>
        <v>44604</v>
      </c>
      <c r="AM447" s="82">
        <f t="shared" si="91"/>
        <v>0.5</v>
      </c>
      <c r="AN447" s="86">
        <f t="shared" si="92"/>
        <v>0.28079158519435682</v>
      </c>
      <c r="AO447" s="82">
        <f t="shared" si="93"/>
        <v>8.8000000000000007</v>
      </c>
      <c r="AP447" s="86">
        <f t="shared" si="83"/>
        <v>8.538039305007004</v>
      </c>
      <c r="AQ447" s="85">
        <f t="shared" si="97"/>
        <v>0.26196069499299668</v>
      </c>
      <c r="AR447" s="82">
        <f t="shared" si="82"/>
        <v>0.21920841480564318</v>
      </c>
      <c r="AT447" s="84">
        <f t="shared" si="95"/>
        <v>0.39830087727641361</v>
      </c>
      <c r="AU447" s="75">
        <f>AU446</f>
        <v>0.11750929208205679</v>
      </c>
      <c r="AV447" s="79">
        <f t="shared" si="96"/>
        <v>8.6652244614172247</v>
      </c>
    </row>
    <row r="448" spans="1:48" x14ac:dyDescent="0.3">
      <c r="A448" s="81">
        <v>44611</v>
      </c>
      <c r="B448" s="83">
        <v>0.5</v>
      </c>
      <c r="C448" s="83">
        <v>8.8000000000000007</v>
      </c>
      <c r="D448" s="83">
        <v>8099</v>
      </c>
      <c r="E448" s="83">
        <v>4867</v>
      </c>
      <c r="F448" s="83">
        <v>70508</v>
      </c>
      <c r="G448" s="83">
        <v>22273</v>
      </c>
      <c r="H448" s="83">
        <v>5505.4</v>
      </c>
      <c r="I448" s="83">
        <v>740</v>
      </c>
      <c r="N448" s="80">
        <f t="shared" si="84"/>
        <v>0.18555170707570312</v>
      </c>
      <c r="O448" s="80">
        <f t="shared" si="85"/>
        <v>-2.6315789473684248</v>
      </c>
      <c r="P448" s="80">
        <f t="shared" si="86"/>
        <v>-0.5720122574055182</v>
      </c>
      <c r="Q448" s="80">
        <f t="shared" si="87"/>
        <v>-0.2814431385859848</v>
      </c>
      <c r="R448" s="80">
        <f t="shared" si="88"/>
        <v>-1.3115335194293039</v>
      </c>
      <c r="S448" s="80">
        <f t="shared" si="89"/>
        <v>-0.22111062780921031</v>
      </c>
      <c r="T448" s="82">
        <f t="shared" si="94"/>
        <v>-0.12953209027577395</v>
      </c>
      <c r="AJ448" s="88" t="e">
        <v>#N/A</v>
      </c>
      <c r="AK448" s="88" t="e">
        <v>#N/A</v>
      </c>
      <c r="AL448" s="87">
        <f t="shared" si="90"/>
        <v>44611</v>
      </c>
      <c r="AM448" s="82">
        <f t="shared" si="91"/>
        <v>0.5</v>
      </c>
      <c r="AN448" s="86">
        <f t="shared" si="92"/>
        <v>-0.12953209027577395</v>
      </c>
      <c r="AO448" s="82">
        <f t="shared" si="93"/>
        <v>8.8000000000000007</v>
      </c>
      <c r="AP448" s="86">
        <f t="shared" si="83"/>
        <v>8.0939290570527049</v>
      </c>
      <c r="AQ448" s="85">
        <f t="shared" si="97"/>
        <v>0.70607094294729578</v>
      </c>
      <c r="AR448" s="82">
        <f t="shared" si="82"/>
        <v>0.62953209027577395</v>
      </c>
      <c r="AT448" s="84">
        <f t="shared" ref="AT448:AT479" si="98">AVERAGE($AU448)+AN448</f>
        <v>0.46122461593067465</v>
      </c>
      <c r="AU448" s="75">
        <f>AVERAGE(AR448:AR451)</f>
        <v>0.5907567062064486</v>
      </c>
      <c r="AV448" s="79">
        <f t="shared" ref="AV448:AV479" si="99">(1+AO444/100)*(1+AT448/100)/(1+AM396/100)*100-100</f>
        <v>8.7333294206154477</v>
      </c>
    </row>
    <row r="449" spans="1:48" x14ac:dyDescent="0.3">
      <c r="A449" s="81">
        <v>44618</v>
      </c>
      <c r="B449" s="83">
        <v>0.5</v>
      </c>
      <c r="C449" s="83">
        <v>8.8000000000000007</v>
      </c>
      <c r="D449" s="83">
        <v>8209</v>
      </c>
      <c r="E449" s="83">
        <v>4865</v>
      </c>
      <c r="F449" s="83">
        <v>70178</v>
      </c>
      <c r="G449" s="83">
        <v>22324</v>
      </c>
      <c r="H449" s="83">
        <v>5512.4</v>
      </c>
      <c r="I449" s="83">
        <v>740</v>
      </c>
      <c r="N449" s="80">
        <f t="shared" si="84"/>
        <v>1.3581923694283375</v>
      </c>
      <c r="O449" s="80">
        <f t="shared" si="85"/>
        <v>0</v>
      </c>
      <c r="P449" s="80">
        <f t="shared" si="86"/>
        <v>-4.1093075816718283E-2</v>
      </c>
      <c r="Q449" s="80">
        <f t="shared" si="87"/>
        <v>-0.46803199636920567</v>
      </c>
      <c r="R449" s="80">
        <f t="shared" si="88"/>
        <v>0.22897678803931854</v>
      </c>
      <c r="S449" s="80">
        <f t="shared" si="89"/>
        <v>0.12714789116139968</v>
      </c>
      <c r="T449" s="82">
        <f t="shared" si="94"/>
        <v>2.4529374852133537E-2</v>
      </c>
      <c r="AJ449" s="88" t="e">
        <v>#N/A</v>
      </c>
      <c r="AK449" s="88" t="e">
        <v>#N/A</v>
      </c>
      <c r="AL449" s="87">
        <f t="shared" si="90"/>
        <v>44618</v>
      </c>
      <c r="AM449" s="82">
        <f t="shared" si="91"/>
        <v>0.5</v>
      </c>
      <c r="AN449" s="86">
        <f t="shared" si="92"/>
        <v>2.4529374852133537E-2</v>
      </c>
      <c r="AO449" s="82">
        <f t="shared" si="93"/>
        <v>8.8000000000000007</v>
      </c>
      <c r="AP449" s="86">
        <f t="shared" si="83"/>
        <v>8.2606761388528582</v>
      </c>
      <c r="AQ449" s="85">
        <f t="shared" si="97"/>
        <v>0.53932386114714248</v>
      </c>
      <c r="AR449" s="82">
        <f t="shared" si="82"/>
        <v>0.47547062514786648</v>
      </c>
      <c r="AT449" s="84">
        <f t="shared" si="98"/>
        <v>0.61528608105858218</v>
      </c>
      <c r="AU449" s="75">
        <f>AU448</f>
        <v>0.5907567062064486</v>
      </c>
      <c r="AV449" s="79">
        <f t="shared" si="99"/>
        <v>8.9000765024155726</v>
      </c>
    </row>
    <row r="450" spans="1:48" x14ac:dyDescent="0.3">
      <c r="A450" s="81">
        <v>44625</v>
      </c>
      <c r="B450" s="83">
        <v>1.1000000000000001</v>
      </c>
      <c r="C450" s="83">
        <v>8.3000000000000007</v>
      </c>
      <c r="D450" s="83">
        <v>8370</v>
      </c>
      <c r="E450" s="83">
        <v>4890</v>
      </c>
      <c r="F450" s="83">
        <v>71234</v>
      </c>
      <c r="G450" s="83">
        <v>22689</v>
      </c>
      <c r="H450" s="83">
        <v>5611</v>
      </c>
      <c r="I450" s="83">
        <v>740</v>
      </c>
      <c r="N450" s="80">
        <f t="shared" si="84"/>
        <v>1.9612620294798404</v>
      </c>
      <c r="O450" s="80">
        <f t="shared" si="85"/>
        <v>0</v>
      </c>
      <c r="P450" s="80">
        <f t="shared" si="86"/>
        <v>0.51387461459404449</v>
      </c>
      <c r="Q450" s="80">
        <f t="shared" si="87"/>
        <v>1.5047450768046957</v>
      </c>
      <c r="R450" s="80">
        <f t="shared" si="88"/>
        <v>1.6350116466583131</v>
      </c>
      <c r="S450" s="80">
        <f t="shared" si="89"/>
        <v>1.7886945794935087</v>
      </c>
      <c r="T450" s="82">
        <f t="shared" si="94"/>
        <v>0.45637877270480137</v>
      </c>
      <c r="AJ450" s="88" t="e">
        <v>#N/A</v>
      </c>
      <c r="AK450" s="88" t="e">
        <v>#N/A</v>
      </c>
      <c r="AL450" s="87">
        <f t="shared" si="90"/>
        <v>44625</v>
      </c>
      <c r="AM450" s="82">
        <f t="shared" si="91"/>
        <v>1.1000000000000001</v>
      </c>
      <c r="AN450" s="86">
        <f t="shared" si="92"/>
        <v>0.45637877270480137</v>
      </c>
      <c r="AO450" s="82">
        <f t="shared" si="93"/>
        <v>8.3000000000000007</v>
      </c>
      <c r="AP450" s="86">
        <f t="shared" si="83"/>
        <v>7.5753347487232503</v>
      </c>
      <c r="AQ450" s="85">
        <f t="shared" si="97"/>
        <v>0.72466525127675041</v>
      </c>
      <c r="AR450" s="82">
        <f t="shared" si="82"/>
        <v>0.64362122729519866</v>
      </c>
      <c r="AT450" s="84">
        <f t="shared" si="98"/>
        <v>1.0471354789112499</v>
      </c>
      <c r="AU450" s="75">
        <f>AU449</f>
        <v>0.5907567062064486</v>
      </c>
      <c r="AV450" s="79">
        <f t="shared" si="99"/>
        <v>8.2079561034010169</v>
      </c>
    </row>
    <row r="451" spans="1:48" x14ac:dyDescent="0.3">
      <c r="A451" s="81">
        <v>44632</v>
      </c>
      <c r="B451" s="83">
        <v>1.1000000000000001</v>
      </c>
      <c r="C451" s="83">
        <v>8.3000000000000007</v>
      </c>
      <c r="D451" s="83">
        <v>8683</v>
      </c>
      <c r="E451" s="83">
        <v>4918</v>
      </c>
      <c r="F451" s="83">
        <v>71077</v>
      </c>
      <c r="G451" s="83">
        <v>21547</v>
      </c>
      <c r="H451" s="83">
        <v>5886.2</v>
      </c>
      <c r="I451" s="83">
        <v>740</v>
      </c>
      <c r="N451" s="80">
        <f t="shared" si="84"/>
        <v>3.7395459976105059</v>
      </c>
      <c r="O451" s="80">
        <f t="shared" si="85"/>
        <v>0</v>
      </c>
      <c r="P451" s="80">
        <f t="shared" si="86"/>
        <v>0.57259713701431281</v>
      </c>
      <c r="Q451" s="80">
        <f t="shared" si="87"/>
        <v>-0.22040037060953921</v>
      </c>
      <c r="R451" s="80">
        <f t="shared" si="88"/>
        <v>-5.033276036846047</v>
      </c>
      <c r="S451" s="80">
        <f t="shared" si="89"/>
        <v>4.9046515772589458</v>
      </c>
      <c r="T451" s="82">
        <f t="shared" si="94"/>
        <v>0.48559711789304477</v>
      </c>
      <c r="AJ451" s="88">
        <f>B451</f>
        <v>1.1000000000000001</v>
      </c>
      <c r="AK451" s="88">
        <f>C451</f>
        <v>8.3000000000000007</v>
      </c>
      <c r="AL451" s="87">
        <f t="shared" si="90"/>
        <v>44632</v>
      </c>
      <c r="AM451" s="82">
        <f t="shared" si="91"/>
        <v>1.1000000000000001</v>
      </c>
      <c r="AN451" s="86">
        <f t="shared" si="92"/>
        <v>0.48559711789304477</v>
      </c>
      <c r="AO451" s="82">
        <f t="shared" si="93"/>
        <v>8.3000000000000007</v>
      </c>
      <c r="AP451" s="86">
        <f t="shared" si="83"/>
        <v>7.6066236853028073</v>
      </c>
      <c r="AQ451" s="85">
        <f t="shared" si="97"/>
        <v>0.69337631469719341</v>
      </c>
      <c r="AR451" s="82">
        <f t="shared" si="82"/>
        <v>0.61440288210695537</v>
      </c>
      <c r="AT451" s="84">
        <f t="shared" si="98"/>
        <v>1.0763538240994934</v>
      </c>
      <c r="AU451" s="75">
        <f>AU450</f>
        <v>0.5907567062064486</v>
      </c>
      <c r="AV451" s="79">
        <f t="shared" si="99"/>
        <v>8.2392450399805739</v>
      </c>
    </row>
    <row r="452" spans="1:48" x14ac:dyDescent="0.3">
      <c r="A452" s="81">
        <v>44639</v>
      </c>
      <c r="B452" s="83">
        <v>1.1000000000000001</v>
      </c>
      <c r="C452" s="83">
        <v>8.3000000000000007</v>
      </c>
      <c r="D452" s="83">
        <v>8752</v>
      </c>
      <c r="E452" s="83">
        <v>4914</v>
      </c>
      <c r="F452" s="83">
        <v>71561</v>
      </c>
      <c r="G452" s="83">
        <v>21801</v>
      </c>
      <c r="H452" s="83">
        <v>5761.2</v>
      </c>
      <c r="I452" s="83">
        <v>740</v>
      </c>
      <c r="N452" s="80">
        <f t="shared" si="84"/>
        <v>0.79465622480709897</v>
      </c>
      <c r="O452" s="80">
        <f t="shared" si="85"/>
        <v>0</v>
      </c>
      <c r="P452" s="80">
        <f t="shared" si="86"/>
        <v>-8.1333875559181479E-2</v>
      </c>
      <c r="Q452" s="80">
        <f t="shared" si="87"/>
        <v>0.68095164399173314</v>
      </c>
      <c r="R452" s="80">
        <f t="shared" si="88"/>
        <v>1.1788183969926251</v>
      </c>
      <c r="S452" s="80">
        <f t="shared" si="89"/>
        <v>-2.1236111583024808</v>
      </c>
      <c r="T452" s="82">
        <f t="shared" si="94"/>
        <v>0.34875269908637391</v>
      </c>
      <c r="AJ452" s="88" t="e">
        <v>#N/A</v>
      </c>
      <c r="AK452" s="88" t="e">
        <v>#N/A</v>
      </c>
      <c r="AL452" s="87">
        <f t="shared" si="90"/>
        <v>44639</v>
      </c>
      <c r="AM452" s="82">
        <f t="shared" si="91"/>
        <v>1.1000000000000001</v>
      </c>
      <c r="AN452" s="86">
        <f t="shared" si="92"/>
        <v>0.34875269908637391</v>
      </c>
      <c r="AO452" s="82">
        <f t="shared" si="93"/>
        <v>8.3000000000000007</v>
      </c>
      <c r="AP452" s="86">
        <f t="shared" si="83"/>
        <v>7.4600816305177062</v>
      </c>
      <c r="AQ452" s="85">
        <f t="shared" si="97"/>
        <v>0.83991836948229448</v>
      </c>
      <c r="AR452" s="82">
        <f t="shared" si="82"/>
        <v>0.75124730091362624</v>
      </c>
      <c r="AT452" s="84">
        <f t="shared" si="98"/>
        <v>0.68732081071539763</v>
      </c>
      <c r="AU452" s="75">
        <f>AVERAGE(AR452:AR455)</f>
        <v>0.33856811162902367</v>
      </c>
      <c r="AV452" s="79">
        <f t="shared" si="99"/>
        <v>7.8226427579314475</v>
      </c>
    </row>
    <row r="453" spans="1:48" x14ac:dyDescent="0.3">
      <c r="A453" s="81">
        <v>44646</v>
      </c>
      <c r="B453" s="83">
        <v>1.1000000000000001</v>
      </c>
      <c r="C453" s="83">
        <v>8.3000000000000007</v>
      </c>
      <c r="D453" s="83">
        <v>9185</v>
      </c>
      <c r="E453" s="83">
        <v>4930</v>
      </c>
      <c r="F453" s="83">
        <v>72582</v>
      </c>
      <c r="G453" s="83">
        <v>22642</v>
      </c>
      <c r="H453" s="83">
        <v>5826.6</v>
      </c>
      <c r="I453" s="83">
        <v>740</v>
      </c>
      <c r="N453" s="80">
        <f t="shared" si="84"/>
        <v>4.947440585009133</v>
      </c>
      <c r="O453" s="80">
        <f t="shared" si="85"/>
        <v>0</v>
      </c>
      <c r="P453" s="80">
        <f t="shared" si="86"/>
        <v>0.32560032560031971</v>
      </c>
      <c r="Q453" s="80">
        <f t="shared" si="87"/>
        <v>1.4267547966070993</v>
      </c>
      <c r="R453" s="80">
        <f t="shared" si="88"/>
        <v>3.8576212100362284</v>
      </c>
      <c r="S453" s="80">
        <f t="shared" si="89"/>
        <v>1.1351801707977671</v>
      </c>
      <c r="T453" s="82">
        <f t="shared" si="94"/>
        <v>0.56179206461108167</v>
      </c>
      <c r="AJ453" s="88" t="e">
        <v>#N/A</v>
      </c>
      <c r="AK453" s="88" t="e">
        <v>#N/A</v>
      </c>
      <c r="AL453" s="87">
        <f t="shared" si="90"/>
        <v>44646</v>
      </c>
      <c r="AM453" s="82">
        <f t="shared" si="91"/>
        <v>1.1000000000000001</v>
      </c>
      <c r="AN453" s="86">
        <f t="shared" si="92"/>
        <v>0.56179206461108167</v>
      </c>
      <c r="AO453" s="82">
        <f t="shared" si="93"/>
        <v>8.3000000000000007</v>
      </c>
      <c r="AP453" s="86">
        <f t="shared" si="83"/>
        <v>7.6882182739142308</v>
      </c>
      <c r="AQ453" s="85">
        <f t="shared" si="97"/>
        <v>0.61178172608576986</v>
      </c>
      <c r="AR453" s="82">
        <f t="shared" si="82"/>
        <v>0.53820793538891842</v>
      </c>
      <c r="AT453" s="84">
        <f t="shared" si="98"/>
        <v>0.90036017624010534</v>
      </c>
      <c r="AU453" s="75">
        <f>AU452</f>
        <v>0.33856811162902367</v>
      </c>
      <c r="AV453" s="79">
        <f t="shared" si="99"/>
        <v>8.0507794013279863</v>
      </c>
    </row>
    <row r="454" spans="1:48" x14ac:dyDescent="0.3">
      <c r="A454" s="81">
        <v>44653</v>
      </c>
      <c r="B454" s="83">
        <v>0.6</v>
      </c>
      <c r="C454" s="83">
        <v>8</v>
      </c>
      <c r="D454" s="83">
        <v>9125</v>
      </c>
      <c r="E454" s="83">
        <v>4985</v>
      </c>
      <c r="F454" s="83">
        <v>72813</v>
      </c>
      <c r="G454" s="83">
        <v>22229</v>
      </c>
      <c r="H454" s="83">
        <v>5816.333333333333</v>
      </c>
      <c r="I454" s="83">
        <v>735</v>
      </c>
      <c r="N454" s="80">
        <f t="shared" si="84"/>
        <v>-0.65323897659227725</v>
      </c>
      <c r="O454" s="80">
        <f t="shared" si="85"/>
        <v>-0.67567567567567721</v>
      </c>
      <c r="P454" s="80">
        <f t="shared" si="86"/>
        <v>1.1156186612575993</v>
      </c>
      <c r="Q454" s="80">
        <f t="shared" si="87"/>
        <v>0.3182607257997887</v>
      </c>
      <c r="R454" s="80">
        <f t="shared" si="88"/>
        <v>-1.8240438123840619</v>
      </c>
      <c r="S454" s="80">
        <f t="shared" si="89"/>
        <v>-0.17620338905480537</v>
      </c>
      <c r="T454" s="82">
        <f t="shared" si="94"/>
        <v>0.55330413836244141</v>
      </c>
      <c r="AJ454" s="88" t="e">
        <v>#N/A</v>
      </c>
      <c r="AK454" s="88" t="e">
        <v>#N/A</v>
      </c>
      <c r="AL454" s="87">
        <f t="shared" si="90"/>
        <v>44653</v>
      </c>
      <c r="AM454" s="82">
        <f t="shared" si="91"/>
        <v>0.6</v>
      </c>
      <c r="AN454" s="86">
        <f t="shared" si="92"/>
        <v>0.55330413836244141</v>
      </c>
      <c r="AO454" s="82">
        <f t="shared" si="93"/>
        <v>8</v>
      </c>
      <c r="AP454" s="86">
        <f t="shared" si="83"/>
        <v>7.9278774844861601</v>
      </c>
      <c r="AQ454" s="85">
        <f t="shared" si="97"/>
        <v>7.2122515513839858E-2</v>
      </c>
      <c r="AR454" s="82">
        <f t="shared" si="82"/>
        <v>4.6695861637558567E-2</v>
      </c>
      <c r="AT454" s="84">
        <f t="shared" si="98"/>
        <v>0.89187224999146508</v>
      </c>
      <c r="AU454" s="75">
        <f>AU453</f>
        <v>0.33856811162902367</v>
      </c>
      <c r="AV454" s="79">
        <f t="shared" si="99"/>
        <v>8.2912761612891472</v>
      </c>
    </row>
    <row r="455" spans="1:48" x14ac:dyDescent="0.3">
      <c r="A455" s="81">
        <v>44660</v>
      </c>
      <c r="B455" s="83">
        <v>0.6</v>
      </c>
      <c r="C455" s="83">
        <v>8</v>
      </c>
      <c r="D455" s="83">
        <v>9062</v>
      </c>
      <c r="E455" s="83">
        <v>5050</v>
      </c>
      <c r="F455" s="83">
        <v>73056</v>
      </c>
      <c r="G455" s="83">
        <v>21933</v>
      </c>
      <c r="H455" s="83">
        <v>5824.666666666667</v>
      </c>
      <c r="I455" s="83">
        <v>735</v>
      </c>
      <c r="N455" s="80">
        <f t="shared" si="84"/>
        <v>-0.69041095890410986</v>
      </c>
      <c r="O455" s="80">
        <f t="shared" si="85"/>
        <v>0</v>
      </c>
      <c r="P455" s="80">
        <f t="shared" si="86"/>
        <v>1.3039117352056167</v>
      </c>
      <c r="Q455" s="80">
        <f t="shared" si="87"/>
        <v>0.33373161386016648</v>
      </c>
      <c r="R455" s="80">
        <f t="shared" si="88"/>
        <v>-1.3315938638715181</v>
      </c>
      <c r="S455" s="80">
        <f t="shared" si="89"/>
        <v>0.14327468622845174</v>
      </c>
      <c r="T455" s="82">
        <f t="shared" si="94"/>
        <v>0.58187865142400852</v>
      </c>
      <c r="AJ455" s="88">
        <f>B455</f>
        <v>0.6</v>
      </c>
      <c r="AK455" s="88">
        <f>C455</f>
        <v>8</v>
      </c>
      <c r="AL455" s="87">
        <f t="shared" si="90"/>
        <v>44660</v>
      </c>
      <c r="AM455" s="82">
        <f t="shared" si="91"/>
        <v>0.6</v>
      </c>
      <c r="AN455" s="86">
        <f t="shared" si="92"/>
        <v>0.58187865142400852</v>
      </c>
      <c r="AO455" s="82">
        <f t="shared" si="93"/>
        <v>8</v>
      </c>
      <c r="AP455" s="86">
        <f t="shared" si="83"/>
        <v>7.9585476506364898</v>
      </c>
      <c r="AQ455" s="85">
        <f t="shared" si="97"/>
        <v>4.1452349363510166E-2</v>
      </c>
      <c r="AR455" s="82">
        <f t="shared" si="82"/>
        <v>1.8121348575991458E-2</v>
      </c>
      <c r="AT455" s="84">
        <f t="shared" si="98"/>
        <v>0.92044676305303219</v>
      </c>
      <c r="AU455" s="75">
        <f>AU454</f>
        <v>0.33856811162902367</v>
      </c>
      <c r="AV455" s="79">
        <f t="shared" si="99"/>
        <v>8.3219463274394769</v>
      </c>
    </row>
    <row r="456" spans="1:48" x14ac:dyDescent="0.3">
      <c r="A456" s="81">
        <v>44667</v>
      </c>
      <c r="B456" s="83">
        <v>0.6</v>
      </c>
      <c r="C456" s="83">
        <v>8</v>
      </c>
      <c r="D456" s="83">
        <v>9032</v>
      </c>
      <c r="E456" s="83">
        <v>5016</v>
      </c>
      <c r="F456" s="83">
        <v>73325</v>
      </c>
      <c r="G456" s="83">
        <v>21162</v>
      </c>
      <c r="H456" s="83">
        <v>5756.6</v>
      </c>
      <c r="I456" s="83">
        <v>735</v>
      </c>
      <c r="N456" s="80">
        <f t="shared" si="84"/>
        <v>-0.33105274773780025</v>
      </c>
      <c r="O456" s="80">
        <f t="shared" si="85"/>
        <v>0</v>
      </c>
      <c r="P456" s="80">
        <f t="shared" si="86"/>
        <v>-0.67326732673267031</v>
      </c>
      <c r="Q456" s="80">
        <f t="shared" si="87"/>
        <v>0.36821068769164356</v>
      </c>
      <c r="R456" s="80">
        <f t="shared" si="88"/>
        <v>-3.5152509916564014</v>
      </c>
      <c r="S456" s="80">
        <f t="shared" si="89"/>
        <v>-1.1685933386746115</v>
      </c>
      <c r="T456" s="82">
        <f t="shared" si="94"/>
        <v>0.45221235763671896</v>
      </c>
      <c r="AJ456" s="88" t="e">
        <v>#N/A</v>
      </c>
      <c r="AK456" s="88" t="e">
        <v>#N/A</v>
      </c>
      <c r="AL456" s="87">
        <f t="shared" si="90"/>
        <v>44667</v>
      </c>
      <c r="AM456" s="82">
        <f t="shared" si="91"/>
        <v>0.6</v>
      </c>
      <c r="AN456" s="86">
        <f t="shared" si="92"/>
        <v>0.45221235763671896</v>
      </c>
      <c r="AO456" s="82">
        <f t="shared" si="93"/>
        <v>8</v>
      </c>
      <c r="AP456" s="86">
        <f t="shared" si="83"/>
        <v>7.8193716385734007</v>
      </c>
      <c r="AQ456" s="85">
        <f t="shared" si="97"/>
        <v>0.18062836142659933</v>
      </c>
      <c r="AR456" s="82">
        <f t="shared" si="82"/>
        <v>0.14778764236328101</v>
      </c>
      <c r="AT456" s="84">
        <f t="shared" si="98"/>
        <v>0.50085431210786902</v>
      </c>
      <c r="AU456" s="75">
        <f>AVERAGE(AR456:AR459)</f>
        <v>4.8641954471149995E-2</v>
      </c>
      <c r="AV456" s="79">
        <f t="shared" si="99"/>
        <v>7.8715809910929977</v>
      </c>
    </row>
    <row r="457" spans="1:48" x14ac:dyDescent="0.3">
      <c r="A457" s="81">
        <v>44674</v>
      </c>
      <c r="B457" s="83">
        <v>0.6</v>
      </c>
      <c r="C457" s="83">
        <v>8</v>
      </c>
      <c r="D457" s="83">
        <v>8796</v>
      </c>
      <c r="E457" s="83">
        <v>5050</v>
      </c>
      <c r="F457" s="83">
        <v>73835</v>
      </c>
      <c r="G457" s="83">
        <v>21550</v>
      </c>
      <c r="H457" s="83">
        <v>5829.8</v>
      </c>
      <c r="I457" s="83">
        <v>735</v>
      </c>
      <c r="N457" s="80">
        <f t="shared" si="84"/>
        <v>-2.6129317980513775</v>
      </c>
      <c r="O457" s="80">
        <f t="shared" si="85"/>
        <v>0</v>
      </c>
      <c r="P457" s="80">
        <f t="shared" si="86"/>
        <v>0.67783094098882657</v>
      </c>
      <c r="Q457" s="80">
        <f t="shared" si="87"/>
        <v>0.69553358336173687</v>
      </c>
      <c r="R457" s="80">
        <f t="shared" si="88"/>
        <v>1.8334750968717515</v>
      </c>
      <c r="S457" s="80">
        <f t="shared" si="89"/>
        <v>1.2715839210645186</v>
      </c>
      <c r="T457" s="82">
        <f t="shared" si="94"/>
        <v>0.57583230702376031</v>
      </c>
      <c r="AJ457" s="88" t="e">
        <v>#N/A</v>
      </c>
      <c r="AK457" s="88" t="e">
        <v>#N/A</v>
      </c>
      <c r="AL457" s="87">
        <f t="shared" si="90"/>
        <v>44674</v>
      </c>
      <c r="AM457" s="82">
        <f t="shared" si="91"/>
        <v>0.6</v>
      </c>
      <c r="AN457" s="86">
        <f t="shared" si="92"/>
        <v>0.57583230702376031</v>
      </c>
      <c r="AO457" s="82">
        <f t="shared" si="93"/>
        <v>8</v>
      </c>
      <c r="AP457" s="86">
        <f t="shared" si="83"/>
        <v>7.9520578676974623</v>
      </c>
      <c r="AQ457" s="85">
        <f t="shared" si="97"/>
        <v>4.7942132302537743E-2</v>
      </c>
      <c r="AR457" s="82">
        <f t="shared" si="82"/>
        <v>2.4167692976239663E-2</v>
      </c>
      <c r="AT457" s="84">
        <f t="shared" si="98"/>
        <v>0.62447426149491037</v>
      </c>
      <c r="AU457" s="75">
        <f>AU456</f>
        <v>4.8641954471149995E-2</v>
      </c>
      <c r="AV457" s="79">
        <f t="shared" si="99"/>
        <v>8.0042672202170309</v>
      </c>
    </row>
    <row r="458" spans="1:48" x14ac:dyDescent="0.3">
      <c r="A458" s="81">
        <v>44681</v>
      </c>
      <c r="B458" s="83">
        <v>0.6</v>
      </c>
      <c r="C458" s="83">
        <v>8</v>
      </c>
      <c r="D458" s="83">
        <v>8797</v>
      </c>
      <c r="E458" s="83">
        <v>5011</v>
      </c>
      <c r="F458" s="83">
        <v>73055</v>
      </c>
      <c r="G458" s="83">
        <v>20825</v>
      </c>
      <c r="H458" s="83">
        <v>5774</v>
      </c>
      <c r="I458" s="83">
        <v>735</v>
      </c>
      <c r="N458" s="80">
        <f t="shared" si="84"/>
        <v>1.1368804001804733E-2</v>
      </c>
      <c r="O458" s="80">
        <f t="shared" si="85"/>
        <v>0</v>
      </c>
      <c r="P458" s="80">
        <f t="shared" si="86"/>
        <v>-0.77227722772276763</v>
      </c>
      <c r="Q458" s="80">
        <f t="shared" si="87"/>
        <v>-1.0564095618609031</v>
      </c>
      <c r="R458" s="80">
        <f t="shared" si="88"/>
        <v>-3.3642691415313237</v>
      </c>
      <c r="S458" s="80">
        <f t="shared" si="89"/>
        <v>-0.95715118872003302</v>
      </c>
      <c r="T458" s="82">
        <f t="shared" si="94"/>
        <v>0.25162196545558801</v>
      </c>
      <c r="AJ458" s="88" t="e">
        <v>#N/A</v>
      </c>
      <c r="AK458" s="88" t="e">
        <v>#N/A</v>
      </c>
      <c r="AL458" s="87">
        <f t="shared" si="90"/>
        <v>44681</v>
      </c>
      <c r="AM458" s="82">
        <f t="shared" si="91"/>
        <v>0.6</v>
      </c>
      <c r="AN458" s="86">
        <f t="shared" si="92"/>
        <v>0.25162196545558801</v>
      </c>
      <c r="AO458" s="82">
        <f t="shared" si="93"/>
        <v>8</v>
      </c>
      <c r="AP458" s="86">
        <f t="shared" si="83"/>
        <v>6.5666847664291623</v>
      </c>
      <c r="AQ458" s="85">
        <f t="shared" si="97"/>
        <v>1.4333152335708377</v>
      </c>
      <c r="AR458" s="82">
        <f t="shared" si="82"/>
        <v>0.34837803454441196</v>
      </c>
      <c r="AT458" s="84">
        <f t="shared" si="98"/>
        <v>0.30026391992673801</v>
      </c>
      <c r="AU458" s="75">
        <f>AU457</f>
        <v>4.8641954471149995E-2</v>
      </c>
      <c r="AV458" s="79">
        <f t="shared" si="99"/>
        <v>6.6183907810245017</v>
      </c>
    </row>
    <row r="459" spans="1:48" x14ac:dyDescent="0.3">
      <c r="A459" s="81">
        <v>44688</v>
      </c>
      <c r="B459" s="83">
        <v>0.1</v>
      </c>
      <c r="C459" s="83">
        <v>6.4</v>
      </c>
      <c r="D459" s="83">
        <v>8900</v>
      </c>
      <c r="E459" s="83">
        <v>5038</v>
      </c>
      <c r="F459" s="83">
        <v>72991</v>
      </c>
      <c r="G459" s="83">
        <v>20710</v>
      </c>
      <c r="H459" s="83">
        <v>5871</v>
      </c>
      <c r="I459" s="83">
        <v>735</v>
      </c>
      <c r="N459" s="80">
        <f t="shared" si="84"/>
        <v>1.1708537001250363</v>
      </c>
      <c r="O459" s="80">
        <f t="shared" si="85"/>
        <v>0</v>
      </c>
      <c r="P459" s="80">
        <f t="shared" si="86"/>
        <v>0.53881460786269031</v>
      </c>
      <c r="Q459" s="80">
        <f t="shared" si="87"/>
        <v>-8.7605228937107427E-2</v>
      </c>
      <c r="R459" s="80">
        <f t="shared" si="88"/>
        <v>-0.55222088835533611</v>
      </c>
      <c r="S459" s="80">
        <f t="shared" si="89"/>
        <v>1.6799445791479002</v>
      </c>
      <c r="T459" s="82">
        <f t="shared" si="94"/>
        <v>0.42576555199933264</v>
      </c>
      <c r="AJ459" s="88">
        <f>B459</f>
        <v>0.1</v>
      </c>
      <c r="AK459" s="88">
        <f>C459</f>
        <v>6.4</v>
      </c>
      <c r="AL459" s="87">
        <f t="shared" si="90"/>
        <v>44688</v>
      </c>
      <c r="AM459" s="82">
        <f t="shared" si="91"/>
        <v>0.1</v>
      </c>
      <c r="AN459" s="86">
        <f t="shared" si="92"/>
        <v>0.42576555199933264</v>
      </c>
      <c r="AO459" s="82">
        <f t="shared" si="93"/>
        <v>6.4</v>
      </c>
      <c r="AP459" s="86">
        <f t="shared" si="83"/>
        <v>6.7517980277158358</v>
      </c>
      <c r="AQ459" s="85">
        <f t="shared" si="97"/>
        <v>-0.35179802771583546</v>
      </c>
      <c r="AR459" s="82">
        <f t="shared" si="82"/>
        <v>-0.32576555199933266</v>
      </c>
      <c r="AT459" s="84">
        <f t="shared" si="98"/>
        <v>0.47440750647048263</v>
      </c>
      <c r="AU459" s="75">
        <f>AU458</f>
        <v>4.8641954471149995E-2</v>
      </c>
      <c r="AV459" s="79">
        <f t="shared" si="99"/>
        <v>6.8035040423111326</v>
      </c>
    </row>
    <row r="460" spans="1:48" x14ac:dyDescent="0.3">
      <c r="A460" s="81">
        <v>44695</v>
      </c>
      <c r="B460" s="83">
        <v>0.1</v>
      </c>
      <c r="C460" s="83">
        <v>6.4</v>
      </c>
      <c r="D460" s="83">
        <v>8936</v>
      </c>
      <c r="E460" s="83">
        <v>4965</v>
      </c>
      <c r="F460" s="83">
        <v>71601</v>
      </c>
      <c r="G460" s="83">
        <v>20205</v>
      </c>
      <c r="H460" s="83">
        <v>5940.2</v>
      </c>
      <c r="I460" s="83">
        <v>735</v>
      </c>
      <c r="N460" s="80">
        <f t="shared" si="84"/>
        <v>0.40449438202247734</v>
      </c>
      <c r="O460" s="80">
        <f t="shared" si="85"/>
        <v>0</v>
      </c>
      <c r="P460" s="80">
        <f t="shared" si="86"/>
        <v>-1.4489876935291761</v>
      </c>
      <c r="Q460" s="80">
        <f t="shared" si="87"/>
        <v>-1.904344371223857</v>
      </c>
      <c r="R460" s="80">
        <f t="shared" si="88"/>
        <v>-2.4384355383872531</v>
      </c>
      <c r="S460" s="80">
        <f t="shared" si="89"/>
        <v>1.1786748424459148</v>
      </c>
      <c r="T460" s="82">
        <f t="shared" si="94"/>
        <v>0.2590079504376307</v>
      </c>
      <c r="AJ460" s="88" t="e">
        <v>#N/A</v>
      </c>
      <c r="AK460" s="88" t="e">
        <v>#N/A</v>
      </c>
      <c r="AL460" s="87">
        <f t="shared" si="90"/>
        <v>44695</v>
      </c>
      <c r="AM460" s="82">
        <f t="shared" si="91"/>
        <v>0.1</v>
      </c>
      <c r="AN460" s="86">
        <f t="shared" si="92"/>
        <v>0.2590079504376307</v>
      </c>
      <c r="AO460" s="82">
        <f t="shared" si="93"/>
        <v>6.4</v>
      </c>
      <c r="AP460" s="86">
        <f t="shared" si="83"/>
        <v>6.5745360103077246</v>
      </c>
      <c r="AQ460" s="85">
        <f t="shared" si="97"/>
        <v>-0.17453601030772425</v>
      </c>
      <c r="AR460" s="82">
        <f t="shared" si="82"/>
        <v>-0.15900795043763069</v>
      </c>
      <c r="AT460" s="84">
        <f t="shared" si="98"/>
        <v>7.0482437864649666E-2</v>
      </c>
      <c r="AU460" s="75">
        <f>AVERAGE(AR460:AR463)</f>
        <v>-0.18852551257298103</v>
      </c>
      <c r="AV460" s="79">
        <f t="shared" si="99"/>
        <v>6.3741348748955033</v>
      </c>
    </row>
    <row r="461" spans="1:48" x14ac:dyDescent="0.3">
      <c r="A461" s="81">
        <v>44702</v>
      </c>
      <c r="B461" s="83">
        <v>0.1</v>
      </c>
      <c r="C461" s="83">
        <v>6.4</v>
      </c>
      <c r="D461" s="83">
        <v>9082</v>
      </c>
      <c r="E461" s="83">
        <v>4883</v>
      </c>
      <c r="F461" s="83">
        <v>71148</v>
      </c>
      <c r="G461" s="83">
        <v>20312</v>
      </c>
      <c r="H461" s="83">
        <v>6001.6</v>
      </c>
      <c r="I461" s="83">
        <v>735</v>
      </c>
      <c r="N461" s="80">
        <f t="shared" si="84"/>
        <v>1.6338406445837137</v>
      </c>
      <c r="O461" s="80">
        <f t="shared" si="85"/>
        <v>0</v>
      </c>
      <c r="P461" s="80">
        <f t="shared" si="86"/>
        <v>-1.6515609264854021</v>
      </c>
      <c r="Q461" s="80">
        <f t="shared" si="87"/>
        <v>-0.63267272803452101</v>
      </c>
      <c r="R461" s="80">
        <f t="shared" si="88"/>
        <v>0.52957188814650635</v>
      </c>
      <c r="S461" s="80">
        <f t="shared" si="89"/>
        <v>1.0336352311369978</v>
      </c>
      <c r="T461" s="82">
        <f t="shared" si="94"/>
        <v>0.23863140945324285</v>
      </c>
      <c r="AJ461" s="88" t="e">
        <v>#N/A</v>
      </c>
      <c r="AK461" s="88" t="e">
        <v>#N/A</v>
      </c>
      <c r="AL461" s="87">
        <f t="shared" si="90"/>
        <v>44702</v>
      </c>
      <c r="AM461" s="82">
        <f t="shared" si="91"/>
        <v>0.1</v>
      </c>
      <c r="AN461" s="86">
        <f t="shared" si="92"/>
        <v>0.23863140945324285</v>
      </c>
      <c r="AO461" s="82">
        <f t="shared" si="93"/>
        <v>6.4</v>
      </c>
      <c r="AP461" s="86">
        <f t="shared" si="83"/>
        <v>6.5528759076865128</v>
      </c>
      <c r="AQ461" s="85">
        <f t="shared" si="97"/>
        <v>-0.15287590768651249</v>
      </c>
      <c r="AR461" s="82">
        <f t="shared" si="82"/>
        <v>-0.13863140945324284</v>
      </c>
      <c r="AT461" s="84">
        <f t="shared" si="98"/>
        <v>5.0105896880261819E-2</v>
      </c>
      <c r="AU461" s="75">
        <f>AU460</f>
        <v>-0.18852551257298103</v>
      </c>
      <c r="AV461" s="79">
        <f t="shared" si="99"/>
        <v>6.3524747722742916</v>
      </c>
    </row>
    <row r="462" spans="1:48" x14ac:dyDescent="0.3">
      <c r="A462" s="81">
        <v>44709</v>
      </c>
      <c r="B462" s="83">
        <v>0.1</v>
      </c>
      <c r="C462" s="83">
        <v>6.4</v>
      </c>
      <c r="D462" s="83">
        <v>9098</v>
      </c>
      <c r="E462" s="83">
        <v>4811</v>
      </c>
      <c r="F462" s="83">
        <v>71624</v>
      </c>
      <c r="G462" s="83">
        <v>20363</v>
      </c>
      <c r="H462" s="83">
        <v>6014.2</v>
      </c>
      <c r="I462" s="83">
        <v>735</v>
      </c>
      <c r="N462" s="80">
        <f t="shared" si="84"/>
        <v>0.17617264919620368</v>
      </c>
      <c r="O462" s="80">
        <f t="shared" si="85"/>
        <v>0</v>
      </c>
      <c r="P462" s="80">
        <f t="shared" si="86"/>
        <v>-1.4745033790702422</v>
      </c>
      <c r="Q462" s="80">
        <f t="shared" si="87"/>
        <v>0.66902794175520341</v>
      </c>
      <c r="R462" s="80">
        <f t="shared" si="88"/>
        <v>0.25108310358407948</v>
      </c>
      <c r="S462" s="80">
        <f t="shared" si="89"/>
        <v>0.20994401492934855</v>
      </c>
      <c r="T462" s="82">
        <f t="shared" si="94"/>
        <v>0.35111669747772051</v>
      </c>
      <c r="AJ462" s="88" t="e">
        <v>#N/A</v>
      </c>
      <c r="AK462" s="88" t="e">
        <v>#N/A</v>
      </c>
      <c r="AL462" s="87">
        <f t="shared" si="90"/>
        <v>44709</v>
      </c>
      <c r="AM462" s="82">
        <f t="shared" si="91"/>
        <v>0.1</v>
      </c>
      <c r="AN462" s="86">
        <f t="shared" si="92"/>
        <v>0.35111669747772051</v>
      </c>
      <c r="AO462" s="82">
        <f t="shared" si="93"/>
        <v>6.4</v>
      </c>
      <c r="AP462" s="86">
        <f t="shared" si="83"/>
        <v>6.6724468831456107</v>
      </c>
      <c r="AQ462" s="85">
        <f t="shared" si="97"/>
        <v>-0.27244688314561039</v>
      </c>
      <c r="AR462" s="82">
        <f t="shared" ref="AR462:AR525" si="100">AM462-AN462</f>
        <v>-0.25111669747772047</v>
      </c>
      <c r="AT462" s="84">
        <f t="shared" si="98"/>
        <v>0.16259118490473948</v>
      </c>
      <c r="AU462" s="75">
        <f>AU461</f>
        <v>-0.18852551257298103</v>
      </c>
      <c r="AV462" s="79">
        <f t="shared" si="99"/>
        <v>6.4720457477333895</v>
      </c>
    </row>
    <row r="463" spans="1:48" x14ac:dyDescent="0.3">
      <c r="A463" s="81">
        <v>44716</v>
      </c>
      <c r="B463" s="83">
        <v>0</v>
      </c>
      <c r="C463" s="83">
        <v>6.1</v>
      </c>
      <c r="D463" s="83">
        <v>9366</v>
      </c>
      <c r="E463" s="83">
        <v>4834</v>
      </c>
      <c r="F463" s="83">
        <v>71941</v>
      </c>
      <c r="G463" s="83">
        <v>20320</v>
      </c>
      <c r="H463" s="83">
        <v>6040.75</v>
      </c>
      <c r="I463" s="83">
        <v>735</v>
      </c>
      <c r="N463" s="80">
        <f t="shared" si="84"/>
        <v>2.9457023521653127</v>
      </c>
      <c r="O463" s="80">
        <f t="shared" si="85"/>
        <v>0</v>
      </c>
      <c r="P463" s="80">
        <f t="shared" si="86"/>
        <v>0.47807108709207569</v>
      </c>
      <c r="Q463" s="80">
        <f t="shared" si="87"/>
        <v>0.44258907628727684</v>
      </c>
      <c r="R463" s="80">
        <f t="shared" si="88"/>
        <v>-0.21116731326425509</v>
      </c>
      <c r="S463" s="80">
        <f t="shared" si="89"/>
        <v>0.44145522263976034</v>
      </c>
      <c r="T463" s="82">
        <f t="shared" si="94"/>
        <v>0.20534599292333011</v>
      </c>
      <c r="AJ463" s="88">
        <f>B463</f>
        <v>0</v>
      </c>
      <c r="AK463" s="88">
        <f>C463</f>
        <v>6.1</v>
      </c>
      <c r="AL463" s="87">
        <f t="shared" si="90"/>
        <v>44716</v>
      </c>
      <c r="AM463" s="82">
        <f t="shared" si="91"/>
        <v>0</v>
      </c>
      <c r="AN463" s="86">
        <f t="shared" si="92"/>
        <v>0.20534599292333011</v>
      </c>
      <c r="AO463" s="82">
        <f t="shared" si="93"/>
        <v>6.1</v>
      </c>
      <c r="AP463" s="86">
        <f t="shared" ref="AP463:AP526" si="101">(1+AO459/100)*(1+AN463/100)/(1+AM411/100)*100-100</f>
        <v>6.2995893683653179</v>
      </c>
      <c r="AQ463" s="85">
        <f t="shared" si="97"/>
        <v>-0.19958936836531826</v>
      </c>
      <c r="AR463" s="82">
        <f t="shared" si="100"/>
        <v>-0.20534599292333011</v>
      </c>
      <c r="AT463" s="84">
        <f t="shared" si="98"/>
        <v>1.6820480350349082E-2</v>
      </c>
      <c r="AU463" s="75">
        <f>AU462</f>
        <v>-0.18852551257298103</v>
      </c>
      <c r="AV463" s="79">
        <f t="shared" si="99"/>
        <v>6.0995981965032797</v>
      </c>
    </row>
    <row r="464" spans="1:48" x14ac:dyDescent="0.3">
      <c r="A464" s="81">
        <v>44723</v>
      </c>
      <c r="B464" s="83">
        <v>0</v>
      </c>
      <c r="C464" s="83">
        <v>6.1</v>
      </c>
      <c r="D464" s="83">
        <v>9415</v>
      </c>
      <c r="E464" s="83">
        <v>4841</v>
      </c>
      <c r="F464" s="83">
        <v>72517</v>
      </c>
      <c r="G464" s="83">
        <v>20531</v>
      </c>
      <c r="H464" s="83">
        <v>6187.6</v>
      </c>
      <c r="I464" s="83">
        <v>735</v>
      </c>
      <c r="N464" s="80">
        <f t="shared" si="84"/>
        <v>0.52316890881914446</v>
      </c>
      <c r="O464" s="80">
        <f t="shared" si="85"/>
        <v>0</v>
      </c>
      <c r="P464" s="80">
        <f t="shared" si="86"/>
        <v>0.14480761274306531</v>
      </c>
      <c r="Q464" s="80">
        <f t="shared" si="87"/>
        <v>0.80065609318747022</v>
      </c>
      <c r="R464" s="80">
        <f t="shared" si="88"/>
        <v>1.0383858267716448</v>
      </c>
      <c r="S464" s="80">
        <f t="shared" si="89"/>
        <v>2.4309895294458528</v>
      </c>
      <c r="T464" s="82">
        <f t="shared" si="94"/>
        <v>0.27657651498234026</v>
      </c>
      <c r="AJ464" s="88" t="e">
        <v>#N/A</v>
      </c>
      <c r="AK464" s="88" t="e">
        <v>#N/A</v>
      </c>
      <c r="AL464" s="87">
        <f t="shared" si="90"/>
        <v>44723</v>
      </c>
      <c r="AM464" s="82">
        <f t="shared" si="91"/>
        <v>0</v>
      </c>
      <c r="AN464" s="86">
        <f t="shared" si="92"/>
        <v>0.27657651498234026</v>
      </c>
      <c r="AO464" s="82">
        <f t="shared" si="93"/>
        <v>6.1</v>
      </c>
      <c r="AP464" s="86">
        <f t="shared" si="101"/>
        <v>6.3751519560730117</v>
      </c>
      <c r="AQ464" s="85">
        <f t="shared" si="97"/>
        <v>-0.27515195607301202</v>
      </c>
      <c r="AR464" s="82">
        <f t="shared" si="100"/>
        <v>-0.27657651498234026</v>
      </c>
      <c r="AT464" s="84">
        <f t="shared" si="98"/>
        <v>-6.8128026230531158E-3</v>
      </c>
      <c r="AU464" s="75">
        <f>AVERAGE(AR464:AR467)</f>
        <v>-0.28338931760539338</v>
      </c>
      <c r="AV464" s="79">
        <f t="shared" si="99"/>
        <v>6.0745275952234294</v>
      </c>
    </row>
    <row r="465" spans="1:48" x14ac:dyDescent="0.3">
      <c r="A465" s="81">
        <v>44730</v>
      </c>
      <c r="B465" s="83">
        <v>0</v>
      </c>
      <c r="C465" s="83">
        <v>6.1</v>
      </c>
      <c r="D465" s="83">
        <v>9622</v>
      </c>
      <c r="E465" s="83">
        <v>4765</v>
      </c>
      <c r="F465" s="83">
        <v>71081</v>
      </c>
      <c r="G465" s="83">
        <v>20049</v>
      </c>
      <c r="H465" s="83">
        <v>6082.4</v>
      </c>
      <c r="I465" s="83">
        <v>735</v>
      </c>
      <c r="N465" s="80">
        <f t="shared" si="84"/>
        <v>2.1986192246415328</v>
      </c>
      <c r="O465" s="80">
        <f t="shared" si="85"/>
        <v>0</v>
      </c>
      <c r="P465" s="80">
        <f t="shared" si="86"/>
        <v>-1.5699235695104363</v>
      </c>
      <c r="Q465" s="80">
        <f t="shared" si="87"/>
        <v>-1.9802253264751641</v>
      </c>
      <c r="R465" s="80">
        <f t="shared" si="88"/>
        <v>-2.3476693780137339</v>
      </c>
      <c r="S465" s="80">
        <f t="shared" si="89"/>
        <v>-1.7001745426336754</v>
      </c>
      <c r="T465" s="82">
        <f t="shared" si="94"/>
        <v>-4.3725787614237163E-2</v>
      </c>
      <c r="AJ465" s="88" t="e">
        <v>#N/A</v>
      </c>
      <c r="AK465" s="88" t="e">
        <v>#N/A</v>
      </c>
      <c r="AL465" s="87">
        <f t="shared" si="90"/>
        <v>44730</v>
      </c>
      <c r="AM465" s="82">
        <f t="shared" si="91"/>
        <v>0</v>
      </c>
      <c r="AN465" s="86">
        <f t="shared" si="92"/>
        <v>-4.3725787614237163E-2</v>
      </c>
      <c r="AO465" s="82">
        <f t="shared" si="93"/>
        <v>6.1</v>
      </c>
      <c r="AP465" s="86">
        <f t="shared" si="101"/>
        <v>6.0353696530194298</v>
      </c>
      <c r="AQ465" s="85">
        <f t="shared" si="97"/>
        <v>6.4630346980569797E-2</v>
      </c>
      <c r="AR465" s="82">
        <f t="shared" si="100"/>
        <v>4.3725787614237163E-2</v>
      </c>
      <c r="AT465" s="84">
        <f t="shared" si="98"/>
        <v>-0.32711510521963055</v>
      </c>
      <c r="AU465" s="75">
        <f>AU464</f>
        <v>-0.28338931760539338</v>
      </c>
      <c r="AV465" s="79">
        <f t="shared" si="99"/>
        <v>5.7347452921698192</v>
      </c>
    </row>
    <row r="466" spans="1:48" x14ac:dyDescent="0.3">
      <c r="A466" s="81">
        <v>44737</v>
      </c>
      <c r="B466" s="83">
        <v>0</v>
      </c>
      <c r="C466" s="83">
        <v>6.1</v>
      </c>
      <c r="D466" s="83">
        <v>9555</v>
      </c>
      <c r="E466" s="83">
        <v>4513</v>
      </c>
      <c r="F466" s="83">
        <v>67546</v>
      </c>
      <c r="G466" s="83">
        <v>19557</v>
      </c>
      <c r="H466" s="83">
        <v>5870.8</v>
      </c>
      <c r="I466" s="83">
        <v>735</v>
      </c>
      <c r="N466" s="80">
        <f t="shared" si="84"/>
        <v>-0.69632093119933813</v>
      </c>
      <c r="O466" s="80">
        <f t="shared" si="85"/>
        <v>0</v>
      </c>
      <c r="P466" s="80">
        <f t="shared" si="86"/>
        <v>-5.2885624344176279</v>
      </c>
      <c r="Q466" s="80">
        <f t="shared" si="87"/>
        <v>-4.9731995892010445</v>
      </c>
      <c r="R466" s="80">
        <f t="shared" si="88"/>
        <v>-2.4539877300613426</v>
      </c>
      <c r="S466" s="80">
        <f t="shared" si="89"/>
        <v>-3.4788899118768768</v>
      </c>
      <c r="T466" s="82">
        <f t="shared" si="94"/>
        <v>-0.29232120958307556</v>
      </c>
      <c r="AJ466" s="88" t="e">
        <v>#N/A</v>
      </c>
      <c r="AK466" s="88" t="e">
        <v>#N/A</v>
      </c>
      <c r="AL466" s="87">
        <f t="shared" si="90"/>
        <v>44737</v>
      </c>
      <c r="AM466" s="82">
        <f t="shared" si="91"/>
        <v>0</v>
      </c>
      <c r="AN466" s="86">
        <f t="shared" si="92"/>
        <v>-0.29232120958307556</v>
      </c>
      <c r="AO466" s="82">
        <f t="shared" si="93"/>
        <v>6.1</v>
      </c>
      <c r="AP466" s="86">
        <f t="shared" si="101"/>
        <v>5.7716552672020214</v>
      </c>
      <c r="AQ466" s="85">
        <f t="shared" si="97"/>
        <v>0.32834473279797827</v>
      </c>
      <c r="AR466" s="82">
        <f t="shared" si="100"/>
        <v>0.29232120958307556</v>
      </c>
      <c r="AT466" s="84">
        <f t="shared" si="98"/>
        <v>-0.57571052718846893</v>
      </c>
      <c r="AU466" s="75">
        <f>AU465</f>
        <v>-0.28338931760539338</v>
      </c>
      <c r="AV466" s="79">
        <f t="shared" si="99"/>
        <v>5.4710309063524392</v>
      </c>
    </row>
    <row r="467" spans="1:48" x14ac:dyDescent="0.3">
      <c r="A467" s="81">
        <v>44744</v>
      </c>
      <c r="B467" s="83">
        <v>-1.3</v>
      </c>
      <c r="C467" s="83">
        <v>4.2</v>
      </c>
      <c r="D467" s="83">
        <v>9339</v>
      </c>
      <c r="E467" s="83">
        <v>4557</v>
      </c>
      <c r="F467" s="83">
        <v>64934</v>
      </c>
      <c r="G467" s="83">
        <v>19255</v>
      </c>
      <c r="H467" s="83">
        <v>5730</v>
      </c>
      <c r="I467" s="83">
        <v>735</v>
      </c>
      <c r="N467" s="80">
        <f t="shared" si="84"/>
        <v>-2.2605965463108362</v>
      </c>
      <c r="O467" s="80">
        <f t="shared" si="85"/>
        <v>0</v>
      </c>
      <c r="P467" s="80">
        <f t="shared" si="86"/>
        <v>0.97496122313316391</v>
      </c>
      <c r="Q467" s="80">
        <f t="shared" si="87"/>
        <v>-3.8669943445948007</v>
      </c>
      <c r="R467" s="80">
        <f t="shared" si="88"/>
        <v>-1.5442041212864979</v>
      </c>
      <c r="S467" s="80">
        <f t="shared" si="89"/>
        <v>-2.3983102813926536</v>
      </c>
      <c r="T467" s="82">
        <f t="shared" si="94"/>
        <v>-0.10697224736345391</v>
      </c>
      <c r="AJ467" s="88">
        <f>B467</f>
        <v>-1.3</v>
      </c>
      <c r="AK467" s="88">
        <f>C467</f>
        <v>4.2</v>
      </c>
      <c r="AL467" s="87">
        <f t="shared" si="90"/>
        <v>44744</v>
      </c>
      <c r="AM467" s="82">
        <f t="shared" si="91"/>
        <v>-1.3</v>
      </c>
      <c r="AN467" s="86">
        <f t="shared" si="92"/>
        <v>-0.10697224736345391</v>
      </c>
      <c r="AO467" s="82">
        <f t="shared" si="93"/>
        <v>4.2</v>
      </c>
      <c r="AP467" s="86">
        <f t="shared" si="101"/>
        <v>5.4592064134799898</v>
      </c>
      <c r="AQ467" s="85">
        <f t="shared" si="97"/>
        <v>-1.2592064134799896</v>
      </c>
      <c r="AR467" s="82">
        <f t="shared" si="100"/>
        <v>-1.193027752636546</v>
      </c>
      <c r="AT467" s="84">
        <f t="shared" si="98"/>
        <v>-0.39036156496884727</v>
      </c>
      <c r="AU467" s="75">
        <f>AU466</f>
        <v>-0.28338931760539338</v>
      </c>
      <c r="AV467" s="79">
        <f t="shared" si="99"/>
        <v>5.1600262483264316</v>
      </c>
    </row>
    <row r="468" spans="1:48" x14ac:dyDescent="0.3">
      <c r="A468" s="81">
        <v>44751</v>
      </c>
      <c r="B468" s="83">
        <v>-1.3</v>
      </c>
      <c r="C468" s="83">
        <v>4.2</v>
      </c>
      <c r="D468" s="83">
        <v>9289</v>
      </c>
      <c r="E468" s="83">
        <v>4477</v>
      </c>
      <c r="F468" s="83">
        <v>59427</v>
      </c>
      <c r="G468" s="83">
        <v>18437</v>
      </c>
      <c r="H468" s="83">
        <v>5571.4</v>
      </c>
      <c r="I468" s="83">
        <v>735</v>
      </c>
      <c r="N468" s="80">
        <f t="shared" ref="N468:N531" si="102">D468/D467*100-100</f>
        <v>-0.53538922796873578</v>
      </c>
      <c r="O468" s="80">
        <f t="shared" ref="O468:O531" si="103">I468/I467*100-100</f>
        <v>0</v>
      </c>
      <c r="P468" s="80">
        <f t="shared" ref="P468:P531" si="104">E468/E467*100-100</f>
        <v>-1.7555409260478427</v>
      </c>
      <c r="Q468" s="80">
        <f t="shared" ref="Q468:Q531" si="105">F468/F467*100-100</f>
        <v>-8.4809190870730191</v>
      </c>
      <c r="R468" s="80">
        <f t="shared" ref="R468:R531" si="106">G468/G467*100-100</f>
        <v>-4.2482472085172702</v>
      </c>
      <c r="S468" s="80">
        <f t="shared" ref="S468:S531" si="107">H468/H467*100-100</f>
        <v>-2.7678883071553315</v>
      </c>
      <c r="T468" s="82">
        <f t="shared" si="94"/>
        <v>-0.24542563879545415</v>
      </c>
      <c r="AJ468" s="88" t="e">
        <v>#N/A</v>
      </c>
      <c r="AK468" s="88" t="e">
        <v>#N/A</v>
      </c>
      <c r="AL468" s="87">
        <f t="shared" si="90"/>
        <v>44751</v>
      </c>
      <c r="AM468" s="82">
        <f t="shared" si="91"/>
        <v>-1.3</v>
      </c>
      <c r="AN468" s="86">
        <f t="shared" si="92"/>
        <v>-0.24542563879545415</v>
      </c>
      <c r="AO468" s="82">
        <f t="shared" si="93"/>
        <v>4.2</v>
      </c>
      <c r="AP468" s="86">
        <f t="shared" si="101"/>
        <v>5.3130382062069827</v>
      </c>
      <c r="AQ468" s="85">
        <f t="shared" si="97"/>
        <v>-1.1130382062069826</v>
      </c>
      <c r="AR468" s="82">
        <f t="shared" si="100"/>
        <v>-1.054574361204546</v>
      </c>
      <c r="AT468" s="84">
        <f t="shared" si="98"/>
        <v>-1.1587668550851054</v>
      </c>
      <c r="AU468" s="75">
        <f>AVERAGE(AR468:AR471)</f>
        <v>-0.91334121628965115</v>
      </c>
      <c r="AV468" s="79">
        <f t="shared" si="99"/>
        <v>4.3488043450295493</v>
      </c>
    </row>
    <row r="469" spans="1:48" x14ac:dyDescent="0.3">
      <c r="A469" s="81">
        <v>44758</v>
      </c>
      <c r="B469" s="83">
        <v>-1.3</v>
      </c>
      <c r="C469" s="83">
        <v>4.2</v>
      </c>
      <c r="D469" s="83">
        <v>9057</v>
      </c>
      <c r="E469" s="83">
        <v>4224</v>
      </c>
      <c r="F469" s="83">
        <v>57994</v>
      </c>
      <c r="G469" s="83">
        <v>17807</v>
      </c>
      <c r="H469" s="83">
        <v>5299</v>
      </c>
      <c r="I469" s="83">
        <v>735</v>
      </c>
      <c r="N469" s="80">
        <f t="shared" si="102"/>
        <v>-2.49757778017009</v>
      </c>
      <c r="O469" s="80">
        <f t="shared" si="103"/>
        <v>0</v>
      </c>
      <c r="P469" s="80">
        <f t="shared" si="104"/>
        <v>-5.6511056511056523</v>
      </c>
      <c r="Q469" s="80">
        <f t="shared" si="105"/>
        <v>-2.4113618388947771</v>
      </c>
      <c r="R469" s="80">
        <f t="shared" si="106"/>
        <v>-3.4170418180832058</v>
      </c>
      <c r="S469" s="80">
        <f t="shared" si="107"/>
        <v>-4.8892558423376471</v>
      </c>
      <c r="T469" s="82">
        <f t="shared" si="94"/>
        <v>-0.49425905444436474</v>
      </c>
      <c r="AJ469" s="88" t="e">
        <v>#N/A</v>
      </c>
      <c r="AK469" s="88" t="e">
        <v>#N/A</v>
      </c>
      <c r="AL469" s="87">
        <f t="shared" ref="AL469:AL532" si="108">A469</f>
        <v>44758</v>
      </c>
      <c r="AM469" s="82">
        <f t="shared" ref="AM469:AM532" si="109">B469</f>
        <v>-1.3</v>
      </c>
      <c r="AN469" s="86">
        <f t="shared" ref="AN469:AN532" si="110">T469</f>
        <v>-0.49425905444436474</v>
      </c>
      <c r="AO469" s="82">
        <f t="shared" ref="AO469:AO532" si="111">C469</f>
        <v>4.2</v>
      </c>
      <c r="AP469" s="86">
        <f t="shared" si="101"/>
        <v>5.0503394460045001</v>
      </c>
      <c r="AQ469" s="85">
        <f t="shared" si="97"/>
        <v>-0.85033944600449995</v>
      </c>
      <c r="AR469" s="82">
        <f t="shared" si="100"/>
        <v>-0.80574094555563525</v>
      </c>
      <c r="AT469" s="84">
        <f t="shared" si="98"/>
        <v>-1.4076002707340158</v>
      </c>
      <c r="AU469" s="75">
        <f>AU468</f>
        <v>-0.91334121628965115</v>
      </c>
      <c r="AV469" s="79">
        <f t="shared" si="99"/>
        <v>4.0861055848270951</v>
      </c>
    </row>
    <row r="470" spans="1:48" x14ac:dyDescent="0.3">
      <c r="A470" s="81">
        <v>44765</v>
      </c>
      <c r="B470" s="83">
        <v>-1.3</v>
      </c>
      <c r="C470" s="83">
        <v>4.2</v>
      </c>
      <c r="D470" s="83">
        <v>8990</v>
      </c>
      <c r="E470" s="83">
        <v>4176</v>
      </c>
      <c r="F470" s="83">
        <v>58141</v>
      </c>
      <c r="G470" s="83">
        <v>17983</v>
      </c>
      <c r="H470" s="83">
        <v>5151.3999999999996</v>
      </c>
      <c r="I470" s="83">
        <v>735</v>
      </c>
      <c r="N470" s="80">
        <f t="shared" si="102"/>
        <v>-0.73975930219719999</v>
      </c>
      <c r="O470" s="80">
        <f t="shared" si="103"/>
        <v>0</v>
      </c>
      <c r="P470" s="80">
        <f t="shared" si="104"/>
        <v>-1.1363636363636402</v>
      </c>
      <c r="Q470" s="80">
        <f t="shared" si="105"/>
        <v>0.25347449736179328</v>
      </c>
      <c r="R470" s="80">
        <f t="shared" si="106"/>
        <v>0.98837535800528542</v>
      </c>
      <c r="S470" s="80">
        <f t="shared" si="107"/>
        <v>-2.7854312134365102</v>
      </c>
      <c r="T470" s="82">
        <f t="shared" si="94"/>
        <v>-0.14158425944308867</v>
      </c>
      <c r="AJ470" s="88" t="e">
        <v>#N/A</v>
      </c>
      <c r="AK470" s="88" t="e">
        <v>#N/A</v>
      </c>
      <c r="AL470" s="87">
        <f t="shared" si="108"/>
        <v>44765</v>
      </c>
      <c r="AM470" s="82">
        <f t="shared" si="109"/>
        <v>-1.3</v>
      </c>
      <c r="AN470" s="86">
        <f t="shared" si="110"/>
        <v>-0.14158425944308867</v>
      </c>
      <c r="AO470" s="82">
        <f t="shared" si="111"/>
        <v>4.2</v>
      </c>
      <c r="AP470" s="86">
        <f t="shared" si="101"/>
        <v>5.4226657718715359</v>
      </c>
      <c r="AQ470" s="85">
        <f t="shared" si="97"/>
        <v>-1.2226657718715357</v>
      </c>
      <c r="AR470" s="82">
        <f t="shared" si="100"/>
        <v>-1.1584157405569113</v>
      </c>
      <c r="AT470" s="84">
        <f t="shared" si="98"/>
        <v>-1.0549254757327398</v>
      </c>
      <c r="AU470" s="75">
        <f>AU469</f>
        <v>-0.91334121628965115</v>
      </c>
      <c r="AV470" s="79">
        <f t="shared" si="99"/>
        <v>4.4584319106941024</v>
      </c>
    </row>
    <row r="471" spans="1:48" x14ac:dyDescent="0.3">
      <c r="A471" s="81">
        <v>44772</v>
      </c>
      <c r="B471" s="83">
        <v>-1.3</v>
      </c>
      <c r="C471" s="83">
        <v>4.2</v>
      </c>
      <c r="D471" s="83">
        <v>8743</v>
      </c>
      <c r="E471" s="83">
        <v>4208</v>
      </c>
      <c r="F471" s="83">
        <v>60090</v>
      </c>
      <c r="G471" s="83">
        <v>18204</v>
      </c>
      <c r="H471" s="83">
        <v>5127</v>
      </c>
      <c r="I471" s="83">
        <v>735</v>
      </c>
      <c r="N471" s="80">
        <f t="shared" si="102"/>
        <v>-2.7474972191323701</v>
      </c>
      <c r="O471" s="80">
        <f t="shared" si="103"/>
        <v>0</v>
      </c>
      <c r="P471" s="80">
        <f t="shared" si="104"/>
        <v>0.76628352490422458</v>
      </c>
      <c r="Q471" s="80">
        <f t="shared" si="105"/>
        <v>3.3521955246727799</v>
      </c>
      <c r="R471" s="80">
        <f t="shared" si="106"/>
        <v>1.2289384418617573</v>
      </c>
      <c r="S471" s="80">
        <f t="shared" si="107"/>
        <v>-0.47365764646502839</v>
      </c>
      <c r="T471" s="82">
        <f t="shared" si="94"/>
        <v>-0.66536618215848786</v>
      </c>
      <c r="AJ471" s="88">
        <f>B471</f>
        <v>-1.3</v>
      </c>
      <c r="AK471" s="88">
        <f>C471</f>
        <v>4.2</v>
      </c>
      <c r="AL471" s="87">
        <f t="shared" si="108"/>
        <v>44772</v>
      </c>
      <c r="AM471" s="82">
        <f t="shared" si="109"/>
        <v>-1.3</v>
      </c>
      <c r="AN471" s="86">
        <f t="shared" si="110"/>
        <v>-0.66536618215848786</v>
      </c>
      <c r="AO471" s="82">
        <f t="shared" si="111"/>
        <v>4.2</v>
      </c>
      <c r="AP471" s="86">
        <f t="shared" si="101"/>
        <v>2.9917297892446442</v>
      </c>
      <c r="AQ471" s="85">
        <f t="shared" si="97"/>
        <v>1.208270210755356</v>
      </c>
      <c r="AR471" s="82">
        <f t="shared" si="100"/>
        <v>-0.63463381784151218</v>
      </c>
      <c r="AT471" s="84">
        <f t="shared" si="98"/>
        <v>-1.578707398448139</v>
      </c>
      <c r="AU471" s="75">
        <f>AU470</f>
        <v>-0.91334121628965115</v>
      </c>
      <c r="AV471" s="79">
        <f t="shared" si="99"/>
        <v>2.0447630754398318</v>
      </c>
    </row>
    <row r="472" spans="1:48" x14ac:dyDescent="0.3">
      <c r="A472" s="81">
        <v>44779</v>
      </c>
      <c r="B472" s="83">
        <v>-1.2</v>
      </c>
      <c r="C472" s="83">
        <v>2.2999999999999998</v>
      </c>
      <c r="D472" s="83">
        <v>8896</v>
      </c>
      <c r="E472" s="83">
        <v>4310</v>
      </c>
      <c r="F472" s="83">
        <v>60368</v>
      </c>
      <c r="G472" s="83">
        <v>18269</v>
      </c>
      <c r="H472" s="83">
        <v>5060</v>
      </c>
      <c r="I472" s="83">
        <v>730</v>
      </c>
      <c r="N472" s="80">
        <f t="shared" si="102"/>
        <v>1.7499714056959874</v>
      </c>
      <c r="O472" s="80">
        <f t="shared" si="103"/>
        <v>-0.68027210884353906</v>
      </c>
      <c r="P472" s="80">
        <f t="shared" si="104"/>
        <v>2.4239543726235695</v>
      </c>
      <c r="Q472" s="80">
        <f t="shared" si="105"/>
        <v>0.46263937427193014</v>
      </c>
      <c r="R472" s="80">
        <f t="shared" si="106"/>
        <v>0.35706438145462016</v>
      </c>
      <c r="S472" s="80">
        <f t="shared" si="107"/>
        <v>-1.3068070996684185</v>
      </c>
      <c r="T472" s="82">
        <f t="shared" ref="T472:T528" si="112">B468*$AD$9+N472*$AD$10+N467*$AD$25+O472*$AD$11+O467*$AD$26+P472*$AD$12+P467*$AD$27+Q472*$AD$13+R472*$AD$14+R467*$AD$15+R464*$AD$16+S472*$AD$19+S467*$AD$20+S464*$AD$21+$AD$22+0.05</f>
        <v>-0.50528423543344481</v>
      </c>
      <c r="AJ472" s="88" t="e">
        <v>#N/A</v>
      </c>
      <c r="AK472" s="88" t="e">
        <v>#N/A</v>
      </c>
      <c r="AL472" s="87">
        <f t="shared" si="108"/>
        <v>44779</v>
      </c>
      <c r="AM472" s="82">
        <f t="shared" si="109"/>
        <v>-1.2</v>
      </c>
      <c r="AN472" s="86">
        <f t="shared" si="110"/>
        <v>-0.50528423543344481</v>
      </c>
      <c r="AO472" s="82">
        <f t="shared" si="111"/>
        <v>2.2999999999999998</v>
      </c>
      <c r="AP472" s="86">
        <f t="shared" si="101"/>
        <v>2.9528240582704939</v>
      </c>
      <c r="AQ472" s="85">
        <f t="shared" si="97"/>
        <v>-0.65282405827049406</v>
      </c>
      <c r="AR472" s="82">
        <f t="shared" si="100"/>
        <v>-0.69471576456655515</v>
      </c>
      <c r="AT472" s="84">
        <f t="shared" si="98"/>
        <v>-1.1363557376390001</v>
      </c>
      <c r="AU472" s="75">
        <f>AVERAGE(AR472:AR475)</f>
        <v>-0.6310715022055553</v>
      </c>
      <c r="AV472" s="79">
        <f t="shared" si="99"/>
        <v>2.2998185912414897</v>
      </c>
    </row>
    <row r="473" spans="1:48" x14ac:dyDescent="0.3">
      <c r="A473" s="81">
        <v>44786</v>
      </c>
      <c r="B473" s="83">
        <v>-1.2</v>
      </c>
      <c r="C473" s="83">
        <v>2.2999999999999998</v>
      </c>
      <c r="D473" s="83">
        <v>8768</v>
      </c>
      <c r="E473" s="83">
        <v>4315</v>
      </c>
      <c r="F473" s="83">
        <v>62368</v>
      </c>
      <c r="G473" s="83">
        <v>18645</v>
      </c>
      <c r="H473" s="83">
        <v>4976.2</v>
      </c>
      <c r="I473" s="83">
        <v>730</v>
      </c>
      <c r="N473" s="80">
        <f t="shared" si="102"/>
        <v>-1.4388489208633075</v>
      </c>
      <c r="O473" s="80">
        <f t="shared" si="103"/>
        <v>0</v>
      </c>
      <c r="P473" s="80">
        <f t="shared" si="104"/>
        <v>0.11600928074247463</v>
      </c>
      <c r="Q473" s="80">
        <f t="shared" si="105"/>
        <v>3.3130135170951434</v>
      </c>
      <c r="R473" s="80">
        <f t="shared" si="106"/>
        <v>2.0581312606053928</v>
      </c>
      <c r="S473" s="80">
        <f t="shared" si="107"/>
        <v>-1.6561264822134376</v>
      </c>
      <c r="T473" s="82">
        <f t="shared" si="112"/>
        <v>-0.64342183778925177</v>
      </c>
      <c r="AJ473" s="88" t="e">
        <v>#N/A</v>
      </c>
      <c r="AK473" s="88" t="e">
        <v>#N/A</v>
      </c>
      <c r="AL473" s="87">
        <f t="shared" si="108"/>
        <v>44786</v>
      </c>
      <c r="AM473" s="82">
        <f t="shared" si="109"/>
        <v>-1.2</v>
      </c>
      <c r="AN473" s="86">
        <f t="shared" si="110"/>
        <v>-0.64342183778925177</v>
      </c>
      <c r="AO473" s="82">
        <f t="shared" si="111"/>
        <v>2.2999999999999998</v>
      </c>
      <c r="AP473" s="86">
        <f t="shared" si="101"/>
        <v>2.8098852482856245</v>
      </c>
      <c r="AQ473" s="85">
        <f t="shared" si="97"/>
        <v>-0.50988524828562465</v>
      </c>
      <c r="AR473" s="82">
        <f t="shared" si="100"/>
        <v>-0.55657816221074818</v>
      </c>
      <c r="AT473" s="84">
        <f t="shared" si="98"/>
        <v>-1.2744933399948071</v>
      </c>
      <c r="AU473" s="75">
        <f>AU472</f>
        <v>-0.6310715022055553</v>
      </c>
      <c r="AV473" s="79">
        <f t="shared" si="99"/>
        <v>2.1568797812566203</v>
      </c>
    </row>
    <row r="474" spans="1:48" x14ac:dyDescent="0.3">
      <c r="A474" s="81">
        <v>44793</v>
      </c>
      <c r="B474" s="83">
        <v>-1.2</v>
      </c>
      <c r="C474" s="83">
        <v>2.2999999999999998</v>
      </c>
      <c r="D474" s="83">
        <v>8842</v>
      </c>
      <c r="E474" s="83">
        <v>4303</v>
      </c>
      <c r="F474" s="83">
        <v>62264</v>
      </c>
      <c r="G474" s="83">
        <v>18499</v>
      </c>
      <c r="H474" s="83">
        <v>4932.3999999999996</v>
      </c>
      <c r="I474" s="83">
        <v>730</v>
      </c>
      <c r="N474" s="80">
        <f t="shared" si="102"/>
        <v>0.8439781021897943</v>
      </c>
      <c r="O474" s="80">
        <f t="shared" si="103"/>
        <v>0</v>
      </c>
      <c r="P474" s="80">
        <f t="shared" si="104"/>
        <v>-0.27809965237543111</v>
      </c>
      <c r="Q474" s="80">
        <f t="shared" si="105"/>
        <v>-0.16675218060542818</v>
      </c>
      <c r="R474" s="80">
        <f t="shared" si="106"/>
        <v>-0.78305175650308456</v>
      </c>
      <c r="S474" s="80">
        <f t="shared" si="107"/>
        <v>-0.88018970298622889</v>
      </c>
      <c r="T474" s="82">
        <f t="shared" si="112"/>
        <v>-0.61842921886595903</v>
      </c>
      <c r="AJ474" s="88" t="e">
        <v>#N/A</v>
      </c>
      <c r="AK474" s="88" t="e">
        <v>#N/A</v>
      </c>
      <c r="AL474" s="87">
        <f t="shared" si="108"/>
        <v>44793</v>
      </c>
      <c r="AM474" s="82">
        <f t="shared" si="109"/>
        <v>-1.2</v>
      </c>
      <c r="AN474" s="86">
        <f t="shared" si="110"/>
        <v>-0.61842921886595903</v>
      </c>
      <c r="AO474" s="82">
        <f t="shared" si="111"/>
        <v>2.2999999999999998</v>
      </c>
      <c r="AP474" s="86">
        <f t="shared" si="101"/>
        <v>2.8357465282439875</v>
      </c>
      <c r="AQ474" s="85">
        <f t="shared" si="97"/>
        <v>-0.53574652824398772</v>
      </c>
      <c r="AR474" s="82">
        <f t="shared" si="100"/>
        <v>-0.58157078113404093</v>
      </c>
      <c r="AT474" s="84">
        <f t="shared" si="98"/>
        <v>-1.2495007210715143</v>
      </c>
      <c r="AU474" s="75">
        <f>AU473</f>
        <v>-0.6310715022055553</v>
      </c>
      <c r="AV474" s="79">
        <f t="shared" si="99"/>
        <v>2.1827410612149833</v>
      </c>
    </row>
    <row r="475" spans="1:48" x14ac:dyDescent="0.3">
      <c r="A475" s="81">
        <v>44800</v>
      </c>
      <c r="B475" s="83">
        <v>-1.2</v>
      </c>
      <c r="C475" s="83">
        <v>2.2999999999999998</v>
      </c>
      <c r="D475" s="83">
        <v>8790</v>
      </c>
      <c r="E475" s="83">
        <v>4300</v>
      </c>
      <c r="F475" s="83">
        <v>63418</v>
      </c>
      <c r="G475" s="83">
        <v>18773</v>
      </c>
      <c r="H475" s="83">
        <v>4931.8</v>
      </c>
      <c r="I475" s="83">
        <v>735</v>
      </c>
      <c r="N475" s="80">
        <f t="shared" si="102"/>
        <v>-0.58810223931237715</v>
      </c>
      <c r="O475" s="80">
        <f t="shared" si="103"/>
        <v>0.68493150684932402</v>
      </c>
      <c r="P475" s="80">
        <f t="shared" si="104"/>
        <v>-6.9718800836625405E-2</v>
      </c>
      <c r="Q475" s="80">
        <f t="shared" si="105"/>
        <v>1.8533984324810433</v>
      </c>
      <c r="R475" s="80">
        <f t="shared" si="106"/>
        <v>1.4811611438456254</v>
      </c>
      <c r="S475" s="80">
        <f t="shared" si="107"/>
        <v>-1.2164463547151172E-2</v>
      </c>
      <c r="T475" s="82">
        <f t="shared" si="112"/>
        <v>-0.50857869908912323</v>
      </c>
      <c r="AJ475" s="88">
        <f>B475</f>
        <v>-1.2</v>
      </c>
      <c r="AK475" s="88">
        <f>C475</f>
        <v>2.2999999999999998</v>
      </c>
      <c r="AL475" s="87">
        <f t="shared" si="108"/>
        <v>44800</v>
      </c>
      <c r="AM475" s="82">
        <f t="shared" si="109"/>
        <v>-1.2</v>
      </c>
      <c r="AN475" s="86">
        <f t="shared" si="110"/>
        <v>-0.50857869908912323</v>
      </c>
      <c r="AO475" s="82">
        <f t="shared" si="111"/>
        <v>2.2999999999999998</v>
      </c>
      <c r="AP475" s="86">
        <f t="shared" si="101"/>
        <v>2.9494150899197109</v>
      </c>
      <c r="AQ475" s="85">
        <f t="shared" si="97"/>
        <v>-0.64941508991971109</v>
      </c>
      <c r="AR475" s="82">
        <f t="shared" si="100"/>
        <v>-0.69142130091087672</v>
      </c>
      <c r="AT475" s="84">
        <f t="shared" si="98"/>
        <v>-1.1396502012946785</v>
      </c>
      <c r="AU475" s="75">
        <f>AU474</f>
        <v>-0.6310715022055553</v>
      </c>
      <c r="AV475" s="79">
        <f t="shared" si="99"/>
        <v>2.2964096228907209</v>
      </c>
    </row>
    <row r="476" spans="1:48" x14ac:dyDescent="0.3">
      <c r="A476" s="81">
        <v>44807</v>
      </c>
      <c r="B476" s="83">
        <v>-0.1</v>
      </c>
      <c r="C476" s="83">
        <v>0.9</v>
      </c>
      <c r="D476" s="83">
        <v>8874</v>
      </c>
      <c r="E476" s="83">
        <v>4226</v>
      </c>
      <c r="F476" s="83">
        <v>62434</v>
      </c>
      <c r="G476" s="83">
        <v>18433</v>
      </c>
      <c r="H476" s="83">
        <v>4981</v>
      </c>
      <c r="I476" s="83">
        <v>735</v>
      </c>
      <c r="N476" s="80">
        <f t="shared" si="102"/>
        <v>0.95563139931739727</v>
      </c>
      <c r="O476" s="80">
        <f t="shared" si="103"/>
        <v>0</v>
      </c>
      <c r="P476" s="80">
        <f t="shared" si="104"/>
        <v>-1.7209302325581319</v>
      </c>
      <c r="Q476" s="80">
        <f t="shared" si="105"/>
        <v>-1.5516099530101854</v>
      </c>
      <c r="R476" s="80">
        <f t="shared" si="106"/>
        <v>-1.8111117029776835</v>
      </c>
      <c r="S476" s="80">
        <f t="shared" si="107"/>
        <v>0.9976073644511132</v>
      </c>
      <c r="T476" s="82">
        <f t="shared" si="112"/>
        <v>-0.49212478697482415</v>
      </c>
      <c r="AJ476" s="88" t="e">
        <v>#N/A</v>
      </c>
      <c r="AK476" s="88" t="e">
        <v>#N/A</v>
      </c>
      <c r="AL476" s="87">
        <f t="shared" si="108"/>
        <v>44807</v>
      </c>
      <c r="AM476" s="82">
        <f t="shared" si="109"/>
        <v>-0.1</v>
      </c>
      <c r="AN476" s="86">
        <f t="shared" si="110"/>
        <v>-0.49212478697482415</v>
      </c>
      <c r="AO476" s="82">
        <f t="shared" si="111"/>
        <v>0.9</v>
      </c>
      <c r="AP476" s="86">
        <f t="shared" si="101"/>
        <v>0.58948255229718427</v>
      </c>
      <c r="AQ476" s="85">
        <f t="shared" si="97"/>
        <v>0.31051744770281575</v>
      </c>
      <c r="AR476" s="82">
        <f t="shared" si="100"/>
        <v>0.39212478697482411</v>
      </c>
      <c r="AT476" s="84">
        <f t="shared" si="98"/>
        <v>-0.11779038135374004</v>
      </c>
      <c r="AU476" s="75">
        <f>AVERAGE(AR476:AR479)</f>
        <v>0.37433440562108411</v>
      </c>
      <c r="AV476" s="79">
        <f t="shared" si="99"/>
        <v>0.96788581015327679</v>
      </c>
    </row>
    <row r="477" spans="1:48" x14ac:dyDescent="0.3">
      <c r="A477" s="81">
        <v>44814</v>
      </c>
      <c r="B477" s="83">
        <v>-0.1</v>
      </c>
      <c r="C477" s="83">
        <v>0.9</v>
      </c>
      <c r="D477" s="83">
        <v>9022</v>
      </c>
      <c r="E477" s="83">
        <v>4208</v>
      </c>
      <c r="F477" s="83">
        <v>61943</v>
      </c>
      <c r="G477" s="83">
        <v>18496</v>
      </c>
      <c r="H477" s="83">
        <v>5102.6000000000004</v>
      </c>
      <c r="I477" s="83">
        <v>735</v>
      </c>
      <c r="N477" s="80">
        <f t="shared" si="102"/>
        <v>1.6677935542032998</v>
      </c>
      <c r="O477" s="80">
        <f t="shared" si="103"/>
        <v>0</v>
      </c>
      <c r="P477" s="80">
        <f t="shared" si="104"/>
        <v>-0.42593469001420203</v>
      </c>
      <c r="Q477" s="80">
        <f t="shared" si="105"/>
        <v>-0.78643047057693138</v>
      </c>
      <c r="R477" s="80">
        <f t="shared" si="106"/>
        <v>0.34177833233874821</v>
      </c>
      <c r="S477" s="80">
        <f t="shared" si="107"/>
        <v>2.4412768520377455</v>
      </c>
      <c r="T477" s="82">
        <f t="shared" si="112"/>
        <v>-0.33339091962609102</v>
      </c>
      <c r="AJ477" s="88" t="e">
        <v>#N/A</v>
      </c>
      <c r="AK477" s="88" t="e">
        <v>#N/A</v>
      </c>
      <c r="AL477" s="87">
        <f t="shared" si="108"/>
        <v>44814</v>
      </c>
      <c r="AM477" s="82">
        <f t="shared" si="109"/>
        <v>-0.1</v>
      </c>
      <c r="AN477" s="86">
        <f t="shared" si="110"/>
        <v>-0.33339091962609102</v>
      </c>
      <c r="AO477" s="82">
        <f t="shared" si="111"/>
        <v>0.9</v>
      </c>
      <c r="AP477" s="86">
        <f t="shared" si="101"/>
        <v>0.74994178776925935</v>
      </c>
      <c r="AQ477" s="85">
        <f t="shared" si="97"/>
        <v>0.15005821223074067</v>
      </c>
      <c r="AR477" s="82">
        <f t="shared" si="100"/>
        <v>0.23339091962609101</v>
      </c>
      <c r="AT477" s="84">
        <f t="shared" si="98"/>
        <v>4.094348599499309E-2</v>
      </c>
      <c r="AU477" s="75">
        <f>AU476</f>
        <v>0.37433440562108411</v>
      </c>
      <c r="AV477" s="79">
        <f t="shared" si="99"/>
        <v>1.1283450456253519</v>
      </c>
    </row>
    <row r="478" spans="1:48" x14ac:dyDescent="0.3">
      <c r="A478" s="81">
        <v>44821</v>
      </c>
      <c r="B478" s="83">
        <v>-0.1</v>
      </c>
      <c r="C478" s="83">
        <v>0.9</v>
      </c>
      <c r="D478" s="83">
        <v>9022</v>
      </c>
      <c r="E478" s="83">
        <v>4213</v>
      </c>
      <c r="F478" s="83">
        <v>63260</v>
      </c>
      <c r="G478" s="83">
        <v>18743</v>
      </c>
      <c r="H478" s="83">
        <v>5196.75</v>
      </c>
      <c r="I478" s="83">
        <v>735</v>
      </c>
      <c r="N478" s="80">
        <f t="shared" si="102"/>
        <v>0</v>
      </c>
      <c r="O478" s="80">
        <f t="shared" si="103"/>
        <v>0</v>
      </c>
      <c r="P478" s="80">
        <f t="shared" si="104"/>
        <v>0.11882129277567799</v>
      </c>
      <c r="Q478" s="80">
        <f t="shared" si="105"/>
        <v>2.1261482330529731</v>
      </c>
      <c r="R478" s="80">
        <f t="shared" si="106"/>
        <v>1.3354238754325252</v>
      </c>
      <c r="S478" s="80">
        <f t="shared" si="107"/>
        <v>1.845137772900074</v>
      </c>
      <c r="T478" s="82">
        <f t="shared" si="112"/>
        <v>-0.3925513916670656</v>
      </c>
      <c r="AJ478" s="88" t="e">
        <v>#N/A</v>
      </c>
      <c r="AK478" s="88" t="e">
        <v>#N/A</v>
      </c>
      <c r="AL478" s="87">
        <f t="shared" si="108"/>
        <v>44821</v>
      </c>
      <c r="AM478" s="82">
        <f t="shared" si="109"/>
        <v>-0.1</v>
      </c>
      <c r="AN478" s="86">
        <f t="shared" si="110"/>
        <v>-0.3925513916670656</v>
      </c>
      <c r="AO478" s="82">
        <f t="shared" si="111"/>
        <v>0.9</v>
      </c>
      <c r="AP478" s="86">
        <f t="shared" si="101"/>
        <v>0.6901382671191385</v>
      </c>
      <c r="AQ478" s="85">
        <f t="shared" si="97"/>
        <v>0.20986173288086152</v>
      </c>
      <c r="AR478" s="82">
        <f t="shared" si="100"/>
        <v>0.29255139166706556</v>
      </c>
      <c r="AT478" s="84">
        <f t="shared" si="98"/>
        <v>-1.8216986045981487E-2</v>
      </c>
      <c r="AU478" s="75">
        <f>AU477</f>
        <v>0.37433440562108411</v>
      </c>
      <c r="AV478" s="79">
        <f t="shared" si="99"/>
        <v>1.0685415249752452</v>
      </c>
    </row>
    <row r="479" spans="1:48" x14ac:dyDescent="0.3">
      <c r="A479" s="81">
        <v>44828</v>
      </c>
      <c r="B479" s="83">
        <v>-0.1</v>
      </c>
      <c r="C479" s="83">
        <v>0.9</v>
      </c>
      <c r="D479" s="83">
        <v>8837</v>
      </c>
      <c r="E479" s="83">
        <v>4185</v>
      </c>
      <c r="F479" s="83">
        <v>62956</v>
      </c>
      <c r="G479" s="83">
        <v>18648</v>
      </c>
      <c r="H479" s="83">
        <v>5168.3999999999996</v>
      </c>
      <c r="I479" s="83">
        <v>735</v>
      </c>
      <c r="N479" s="80">
        <f t="shared" si="102"/>
        <v>-2.050543116825537</v>
      </c>
      <c r="O479" s="80">
        <f t="shared" si="103"/>
        <v>0</v>
      </c>
      <c r="P479" s="80">
        <f t="shared" si="104"/>
        <v>-0.66460954189413712</v>
      </c>
      <c r="Q479" s="80">
        <f t="shared" si="105"/>
        <v>-0.48055643376541468</v>
      </c>
      <c r="R479" s="80">
        <f t="shared" si="106"/>
        <v>-0.50685589286668176</v>
      </c>
      <c r="S479" s="80">
        <f t="shared" si="107"/>
        <v>-0.54553326598355056</v>
      </c>
      <c r="T479" s="82">
        <f t="shared" si="112"/>
        <v>-0.6792705242163557</v>
      </c>
      <c r="AJ479" s="88">
        <f>B479</f>
        <v>-0.1</v>
      </c>
      <c r="AK479" s="88">
        <f>C479</f>
        <v>0.9</v>
      </c>
      <c r="AL479" s="87">
        <f t="shared" si="108"/>
        <v>44828</v>
      </c>
      <c r="AM479" s="82">
        <f t="shared" si="109"/>
        <v>-0.1</v>
      </c>
      <c r="AN479" s="86">
        <f t="shared" si="110"/>
        <v>-0.6792705242163557</v>
      </c>
      <c r="AO479" s="82">
        <f t="shared" si="111"/>
        <v>0.9</v>
      </c>
      <c r="AP479" s="86">
        <f t="shared" si="101"/>
        <v>0.40030262225954516</v>
      </c>
      <c r="AQ479" s="85">
        <f t="shared" si="97"/>
        <v>0.49969737774045486</v>
      </c>
      <c r="AR479" s="82">
        <f t="shared" si="100"/>
        <v>0.57927052421635572</v>
      </c>
      <c r="AT479" s="84">
        <f t="shared" si="98"/>
        <v>-0.30493611859527159</v>
      </c>
      <c r="AU479" s="75">
        <f>AU478</f>
        <v>0.37433440562108411</v>
      </c>
      <c r="AV479" s="79">
        <f t="shared" si="99"/>
        <v>0.7787058801156661</v>
      </c>
    </row>
    <row r="480" spans="1:48" x14ac:dyDescent="0.3">
      <c r="A480" s="81">
        <v>44835</v>
      </c>
      <c r="B480" s="83">
        <v>0.2</v>
      </c>
      <c r="C480" s="83">
        <v>-1.3</v>
      </c>
      <c r="D480" s="83">
        <v>8810</v>
      </c>
      <c r="E480" s="83">
        <v>4229</v>
      </c>
      <c r="F480" s="83">
        <v>62000</v>
      </c>
      <c r="G480" s="83">
        <v>18323</v>
      </c>
      <c r="H480" s="83">
        <v>5136.3999999999996</v>
      </c>
      <c r="I480" s="83">
        <v>735</v>
      </c>
      <c r="N480" s="80">
        <f t="shared" si="102"/>
        <v>-0.30553355211044675</v>
      </c>
      <c r="O480" s="80">
        <f t="shared" si="103"/>
        <v>0</v>
      </c>
      <c r="P480" s="80">
        <f t="shared" si="104"/>
        <v>1.0513739545997538</v>
      </c>
      <c r="Q480" s="80">
        <f t="shared" si="105"/>
        <v>-1.5185208717199288</v>
      </c>
      <c r="R480" s="80">
        <f t="shared" si="106"/>
        <v>-1.7428142428142337</v>
      </c>
      <c r="S480" s="80">
        <f t="shared" si="107"/>
        <v>-0.61914712483553558</v>
      </c>
      <c r="T480" s="82">
        <f t="shared" si="112"/>
        <v>2.3721731069782211E-2</v>
      </c>
      <c r="AJ480" s="88" t="e">
        <v>#N/A</v>
      </c>
      <c r="AK480" s="88" t="e">
        <v>#N/A</v>
      </c>
      <c r="AL480" s="326">
        <f t="shared" si="108"/>
        <v>44835</v>
      </c>
      <c r="AM480" s="319">
        <f t="shared" si="109"/>
        <v>0.2</v>
      </c>
      <c r="AN480" s="327">
        <f t="shared" si="110"/>
        <v>2.3721731069782211E-2</v>
      </c>
      <c r="AO480" s="319">
        <f t="shared" si="111"/>
        <v>-1.3</v>
      </c>
      <c r="AP480" s="327">
        <f t="shared" si="101"/>
        <v>-1.537624169122509</v>
      </c>
      <c r="AQ480" s="328">
        <f t="shared" si="97"/>
        <v>0.23762416912250894</v>
      </c>
      <c r="AR480" s="319">
        <f t="shared" si="100"/>
        <v>0.17627826893021781</v>
      </c>
      <c r="AS480" s="317"/>
      <c r="AT480" s="324">
        <f t="shared" ref="AT480:AT511" si="113">AVERAGE($AU480)+AN480</f>
        <v>0.21463072119542809</v>
      </c>
      <c r="AU480" s="78">
        <f>AVERAGE(AR480:AR483)</f>
        <v>0.19090899012564588</v>
      </c>
      <c r="AV480" s="77">
        <f t="shared" ref="AV480:AV511" si="114">(1+AO476/100)*(1+AT480/100)/(1+AM428/100)*100-100</f>
        <v>-1.349695221769565</v>
      </c>
    </row>
    <row r="481" spans="1:48" x14ac:dyDescent="0.3">
      <c r="A481" s="81">
        <v>44842</v>
      </c>
      <c r="B481" s="83">
        <v>0.2</v>
      </c>
      <c r="C481" s="83">
        <v>-1.3</v>
      </c>
      <c r="D481" s="83">
        <v>8808</v>
      </c>
      <c r="E481" s="83">
        <v>4245</v>
      </c>
      <c r="F481" s="83">
        <v>62396</v>
      </c>
      <c r="G481" s="83">
        <v>18412</v>
      </c>
      <c r="H481" s="83">
        <v>5263</v>
      </c>
      <c r="I481" s="83">
        <v>735</v>
      </c>
      <c r="N481" s="80">
        <f t="shared" si="102"/>
        <v>-2.270147559590896E-2</v>
      </c>
      <c r="O481" s="80">
        <f t="shared" si="103"/>
        <v>0</v>
      </c>
      <c r="P481" s="80">
        <f t="shared" si="104"/>
        <v>0.37834003310474884</v>
      </c>
      <c r="Q481" s="80">
        <f t="shared" si="105"/>
        <v>0.63870967741934237</v>
      </c>
      <c r="R481" s="80">
        <f t="shared" si="106"/>
        <v>0.48572831959832286</v>
      </c>
      <c r="S481" s="80">
        <f t="shared" si="107"/>
        <v>2.4647613114243399</v>
      </c>
      <c r="T481" s="82">
        <f t="shared" si="112"/>
        <v>8.5596248788922413E-2</v>
      </c>
      <c r="AJ481" s="88" t="e">
        <v>#N/A</v>
      </c>
      <c r="AK481" s="88" t="e">
        <v>#N/A</v>
      </c>
      <c r="AL481" s="326">
        <f t="shared" si="108"/>
        <v>44842</v>
      </c>
      <c r="AM481" s="319">
        <f t="shared" si="109"/>
        <v>0.2</v>
      </c>
      <c r="AN481" s="327">
        <f t="shared" si="110"/>
        <v>8.5596248788922413E-2</v>
      </c>
      <c r="AO481" s="319">
        <f t="shared" si="111"/>
        <v>-1.3</v>
      </c>
      <c r="AP481" s="327">
        <f t="shared" si="101"/>
        <v>-1.4767154975336325</v>
      </c>
      <c r="AQ481" s="328">
        <f t="shared" ref="AQ481:AQ544" si="115">AO481-AP481</f>
        <v>0.17671549753363247</v>
      </c>
      <c r="AR481" s="319">
        <f t="shared" si="100"/>
        <v>0.1144037512110776</v>
      </c>
      <c r="AS481" s="317"/>
      <c r="AT481" s="324">
        <f t="shared" si="113"/>
        <v>0.2765052389145683</v>
      </c>
      <c r="AU481" s="78">
        <f>AU480</f>
        <v>0.19090899012564588</v>
      </c>
      <c r="AV481" s="77">
        <f t="shared" si="114"/>
        <v>-1.2887865501806886</v>
      </c>
    </row>
    <row r="482" spans="1:48" x14ac:dyDescent="0.3">
      <c r="A482" s="81">
        <v>44849</v>
      </c>
      <c r="B482" s="83">
        <v>0.2</v>
      </c>
      <c r="C482" s="83">
        <v>-1.3</v>
      </c>
      <c r="D482" s="83">
        <v>8825</v>
      </c>
      <c r="E482" s="83">
        <v>4222</v>
      </c>
      <c r="F482" s="83">
        <v>63929</v>
      </c>
      <c r="G482" s="83">
        <v>18507</v>
      </c>
      <c r="H482" s="83">
        <v>5213.5</v>
      </c>
      <c r="I482" s="83">
        <v>735</v>
      </c>
      <c r="N482" s="80">
        <f t="shared" si="102"/>
        <v>0.19300635785648979</v>
      </c>
      <c r="O482" s="80">
        <f t="shared" si="103"/>
        <v>0</v>
      </c>
      <c r="P482" s="80">
        <f t="shared" si="104"/>
        <v>-0.54181389870436192</v>
      </c>
      <c r="Q482" s="80">
        <f t="shared" si="105"/>
        <v>2.456888262068091</v>
      </c>
      <c r="R482" s="80">
        <f t="shared" si="106"/>
        <v>0.51596784705627385</v>
      </c>
      <c r="S482" s="80">
        <f t="shared" si="107"/>
        <v>-0.94052821584647006</v>
      </c>
      <c r="T482" s="82">
        <f t="shared" si="112"/>
        <v>3.864500517434892E-2</v>
      </c>
      <c r="AJ482" s="88" t="e">
        <v>#N/A</v>
      </c>
      <c r="AK482" s="88" t="e">
        <v>#N/A</v>
      </c>
      <c r="AL482" s="326">
        <f t="shared" si="108"/>
        <v>44849</v>
      </c>
      <c r="AM482" s="319">
        <f t="shared" si="109"/>
        <v>0.2</v>
      </c>
      <c r="AN482" s="327">
        <f t="shared" si="110"/>
        <v>3.864500517434892E-2</v>
      </c>
      <c r="AO482" s="319">
        <f t="shared" si="111"/>
        <v>-1.3</v>
      </c>
      <c r="AP482" s="327">
        <f t="shared" si="101"/>
        <v>-1.5229338436869284</v>
      </c>
      <c r="AQ482" s="328">
        <f t="shared" si="115"/>
        <v>0.22293384368692837</v>
      </c>
      <c r="AR482" s="319">
        <f t="shared" si="100"/>
        <v>0.16135499482565108</v>
      </c>
      <c r="AS482" s="317"/>
      <c r="AT482" s="324">
        <f t="shared" si="113"/>
        <v>0.22955399529999482</v>
      </c>
      <c r="AU482" s="78">
        <f>AU481</f>
        <v>0.19090899012564588</v>
      </c>
      <c r="AV482" s="77">
        <f t="shared" si="114"/>
        <v>-1.3350048963339418</v>
      </c>
    </row>
    <row r="483" spans="1:48" x14ac:dyDescent="0.3">
      <c r="A483" s="81">
        <v>44856</v>
      </c>
      <c r="B483" s="83">
        <v>0.2</v>
      </c>
      <c r="C483" s="83">
        <v>-1.3</v>
      </c>
      <c r="D483" s="83">
        <v>8838</v>
      </c>
      <c r="E483" s="83">
        <v>4171</v>
      </c>
      <c r="F483" s="83">
        <v>62899</v>
      </c>
      <c r="G483" s="83">
        <v>18505</v>
      </c>
      <c r="H483" s="83">
        <v>5074</v>
      </c>
      <c r="I483" s="83">
        <v>735</v>
      </c>
      <c r="N483" s="80">
        <f t="shared" si="102"/>
        <v>0.14730878186968255</v>
      </c>
      <c r="O483" s="80">
        <f t="shared" si="103"/>
        <v>0</v>
      </c>
      <c r="P483" s="80">
        <f t="shared" si="104"/>
        <v>-1.2079583135954408</v>
      </c>
      <c r="Q483" s="80">
        <f t="shared" si="105"/>
        <v>-1.6111623832689332</v>
      </c>
      <c r="R483" s="80">
        <f t="shared" si="106"/>
        <v>-1.0806721780937778E-2</v>
      </c>
      <c r="S483" s="80">
        <f t="shared" si="107"/>
        <v>-2.675745660304969</v>
      </c>
      <c r="T483" s="82">
        <f t="shared" si="112"/>
        <v>-0.111598945535637</v>
      </c>
      <c r="AJ483" s="88">
        <f>B483</f>
        <v>0.2</v>
      </c>
      <c r="AK483" s="88">
        <f>C483</f>
        <v>-1.3</v>
      </c>
      <c r="AL483" s="326">
        <f t="shared" si="108"/>
        <v>44856</v>
      </c>
      <c r="AM483" s="319">
        <f t="shared" si="109"/>
        <v>0.2</v>
      </c>
      <c r="AN483" s="327">
        <f t="shared" si="110"/>
        <v>-0.111598945535637</v>
      </c>
      <c r="AO483" s="319">
        <f t="shared" si="111"/>
        <v>-1.3</v>
      </c>
      <c r="AP483" s="327">
        <f t="shared" si="101"/>
        <v>-1.6708325229711818</v>
      </c>
      <c r="AQ483" s="328">
        <f t="shared" si="115"/>
        <v>0.37083252297118174</v>
      </c>
      <c r="AR483" s="319">
        <f t="shared" si="100"/>
        <v>0.311598945535637</v>
      </c>
      <c r="AS483" s="317"/>
      <c r="AT483" s="324">
        <f t="shared" si="113"/>
        <v>7.9310044590008885E-2</v>
      </c>
      <c r="AU483" s="78">
        <f>AU482</f>
        <v>0.19090899012564588</v>
      </c>
      <c r="AV483" s="77">
        <f t="shared" si="114"/>
        <v>-1.4829035756182236</v>
      </c>
    </row>
    <row r="484" spans="1:48" x14ac:dyDescent="0.3">
      <c r="A484" s="81">
        <v>44863</v>
      </c>
      <c r="B484" s="83">
        <v>0.2</v>
      </c>
      <c r="C484" s="83">
        <v>-1.3</v>
      </c>
      <c r="D484" s="83">
        <v>8993</v>
      </c>
      <c r="E484" s="83">
        <v>4127</v>
      </c>
      <c r="F484" s="83">
        <v>64160</v>
      </c>
      <c r="G484" s="83">
        <v>18640</v>
      </c>
      <c r="H484" s="83">
        <v>4976.3999999999996</v>
      </c>
      <c r="I484" s="83">
        <v>735</v>
      </c>
      <c r="N484" s="80">
        <f t="shared" si="102"/>
        <v>1.7537904503281254</v>
      </c>
      <c r="O484" s="80">
        <f t="shared" si="103"/>
        <v>0</v>
      </c>
      <c r="P484" s="80">
        <f t="shared" si="104"/>
        <v>-1.0549029009829809</v>
      </c>
      <c r="Q484" s="80">
        <f t="shared" si="105"/>
        <v>2.0048013481931406</v>
      </c>
      <c r="R484" s="80">
        <f t="shared" si="106"/>
        <v>0.72953255876791445</v>
      </c>
      <c r="S484" s="80">
        <f t="shared" si="107"/>
        <v>-1.9235317303902235</v>
      </c>
      <c r="T484" s="82">
        <f t="shared" si="112"/>
        <v>0.13664944514925792</v>
      </c>
      <c r="AJ484" s="88" t="e">
        <v>#N/A</v>
      </c>
      <c r="AK484" s="88" t="e">
        <v>#N/A</v>
      </c>
      <c r="AL484" s="87">
        <f t="shared" si="108"/>
        <v>44863</v>
      </c>
      <c r="AM484" s="82">
        <f t="shared" si="109"/>
        <v>0.2</v>
      </c>
      <c r="AN484" s="86">
        <f t="shared" si="110"/>
        <v>0.13664944514925792</v>
      </c>
      <c r="AO484" s="82">
        <f t="shared" si="111"/>
        <v>-1.3</v>
      </c>
      <c r="AP484" s="86">
        <f t="shared" si="101"/>
        <v>-3.5757336562318756</v>
      </c>
      <c r="AQ484" s="85">
        <f t="shared" si="115"/>
        <v>2.2757336562318757</v>
      </c>
      <c r="AR484" s="82">
        <f t="shared" si="100"/>
        <v>6.3350554850742091E-2</v>
      </c>
      <c r="AT484" s="84">
        <f t="shared" si="113"/>
        <v>0.11815878479909124</v>
      </c>
      <c r="AU484" s="75">
        <f>AVERAGE(AR484:AR487)</f>
        <v>-1.8490660350166679E-2</v>
      </c>
      <c r="AV484" s="79">
        <f t="shared" si="114"/>
        <v>-3.5935388091739497</v>
      </c>
    </row>
    <row r="485" spans="1:48" x14ac:dyDescent="0.3">
      <c r="A485" s="81">
        <v>44870</v>
      </c>
      <c r="B485" s="83">
        <v>0.1</v>
      </c>
      <c r="C485" s="83">
        <v>-1.3</v>
      </c>
      <c r="D485" s="83">
        <v>9018</v>
      </c>
      <c r="E485" s="83">
        <v>4054</v>
      </c>
      <c r="F485" s="83">
        <v>64180</v>
      </c>
      <c r="G485" s="83">
        <v>18217</v>
      </c>
      <c r="H485" s="83">
        <v>4874.6000000000004</v>
      </c>
      <c r="I485" s="83">
        <v>740</v>
      </c>
      <c r="N485" s="80">
        <f t="shared" si="102"/>
        <v>0.27799399532970881</v>
      </c>
      <c r="O485" s="80">
        <f t="shared" si="103"/>
        <v>0.68027210884353906</v>
      </c>
      <c r="P485" s="80">
        <f t="shared" si="104"/>
        <v>-1.7688393506178812</v>
      </c>
      <c r="Q485" s="80">
        <f t="shared" si="105"/>
        <v>3.1172069825430526E-2</v>
      </c>
      <c r="R485" s="80">
        <f t="shared" si="106"/>
        <v>-2.2693133047210381</v>
      </c>
      <c r="S485" s="80">
        <f t="shared" si="107"/>
        <v>-2.0456554939313492</v>
      </c>
      <c r="T485" s="82">
        <f t="shared" si="112"/>
        <v>-5.4589342932108403E-2</v>
      </c>
      <c r="AJ485" s="88" t="e">
        <v>#N/A</v>
      </c>
      <c r="AK485" s="88" t="e">
        <v>#N/A</v>
      </c>
      <c r="AL485" s="87">
        <f t="shared" si="108"/>
        <v>44870</v>
      </c>
      <c r="AM485" s="82">
        <f t="shared" si="109"/>
        <v>0.1</v>
      </c>
      <c r="AN485" s="86">
        <f t="shared" si="110"/>
        <v>-5.4589342932108403E-2</v>
      </c>
      <c r="AO485" s="82">
        <f t="shared" si="111"/>
        <v>-1.3</v>
      </c>
      <c r="AP485" s="86">
        <f t="shared" si="101"/>
        <v>-1.353879681473984</v>
      </c>
      <c r="AQ485" s="85">
        <f t="shared" si="115"/>
        <v>5.387968147398392E-2</v>
      </c>
      <c r="AR485" s="82">
        <f t="shared" si="100"/>
        <v>0.15458934293210841</v>
      </c>
      <c r="AT485" s="84">
        <f t="shared" si="113"/>
        <v>-7.3080003282275083E-2</v>
      </c>
      <c r="AU485" s="75">
        <f>AU484</f>
        <v>-1.8490660350166679E-2</v>
      </c>
      <c r="AV485" s="79">
        <f t="shared" si="114"/>
        <v>-1.3721299632396153</v>
      </c>
    </row>
    <row r="486" spans="1:48" x14ac:dyDescent="0.3">
      <c r="A486" s="81">
        <v>44877</v>
      </c>
      <c r="B486" s="83">
        <v>0.1</v>
      </c>
      <c r="C486" s="83">
        <v>-1.3</v>
      </c>
      <c r="D486" s="83">
        <v>9144</v>
      </c>
      <c r="E486" s="83">
        <v>4053</v>
      </c>
      <c r="F486" s="83">
        <v>66870</v>
      </c>
      <c r="G486" s="83">
        <v>18569</v>
      </c>
      <c r="H486" s="83">
        <v>4889.3999999999996</v>
      </c>
      <c r="I486" s="83">
        <v>740</v>
      </c>
      <c r="N486" s="80">
        <f t="shared" si="102"/>
        <v>1.3972055888223451</v>
      </c>
      <c r="O486" s="80">
        <f t="shared" si="103"/>
        <v>0</v>
      </c>
      <c r="P486" s="80">
        <f t="shared" si="104"/>
        <v>-2.4666995559940119E-2</v>
      </c>
      <c r="Q486" s="80">
        <f t="shared" si="105"/>
        <v>4.1913368650670009</v>
      </c>
      <c r="R486" s="80">
        <f t="shared" si="106"/>
        <v>1.9322610748202322</v>
      </c>
      <c r="S486" s="80">
        <f t="shared" si="107"/>
        <v>0.30361465556146072</v>
      </c>
      <c r="T486" s="82">
        <f t="shared" si="112"/>
        <v>0.27320710886366151</v>
      </c>
      <c r="AJ486" s="88" t="e">
        <v>#N/A</v>
      </c>
      <c r="AK486" s="88" t="e">
        <v>#N/A</v>
      </c>
      <c r="AL486" s="87">
        <f t="shared" si="108"/>
        <v>44877</v>
      </c>
      <c r="AM486" s="82">
        <f t="shared" si="109"/>
        <v>0.1</v>
      </c>
      <c r="AN486" s="86">
        <f t="shared" si="110"/>
        <v>0.27320710886366151</v>
      </c>
      <c r="AO486" s="82">
        <f t="shared" si="111"/>
        <v>-1.3</v>
      </c>
      <c r="AP486" s="86">
        <f t="shared" si="101"/>
        <v>-1.0303445835515532</v>
      </c>
      <c r="AQ486" s="85">
        <f t="shared" si="115"/>
        <v>-0.26965541644844682</v>
      </c>
      <c r="AR486" s="82">
        <f t="shared" si="100"/>
        <v>-0.1732071088636615</v>
      </c>
      <c r="AT486" s="84">
        <f t="shared" si="113"/>
        <v>0.25471644851349484</v>
      </c>
      <c r="AU486" s="75">
        <f>AU485</f>
        <v>-1.8490660350166679E-2</v>
      </c>
      <c r="AV486" s="79">
        <f t="shared" si="114"/>
        <v>-1.0485948653171846</v>
      </c>
    </row>
    <row r="487" spans="1:48" x14ac:dyDescent="0.3">
      <c r="A487" s="81">
        <v>44884</v>
      </c>
      <c r="B487" s="83">
        <v>0.1</v>
      </c>
      <c r="C487" s="83">
        <v>-1.3</v>
      </c>
      <c r="D487" s="83">
        <v>9143</v>
      </c>
      <c r="E487" s="83">
        <v>4084</v>
      </c>
      <c r="F487" s="83">
        <v>66589</v>
      </c>
      <c r="G487" s="83">
        <v>18870</v>
      </c>
      <c r="H487" s="83">
        <v>4893.3999999999996</v>
      </c>
      <c r="I487" s="83">
        <v>740</v>
      </c>
      <c r="N487" s="80">
        <f t="shared" si="102"/>
        <v>-1.0936132983374591E-2</v>
      </c>
      <c r="O487" s="80">
        <f t="shared" si="103"/>
        <v>0</v>
      </c>
      <c r="P487" s="80">
        <f t="shared" si="104"/>
        <v>0.76486553170491334</v>
      </c>
      <c r="Q487" s="80">
        <f t="shared" si="105"/>
        <v>-0.42021833408105635</v>
      </c>
      <c r="R487" s="80">
        <f t="shared" si="106"/>
        <v>1.6209812052345285</v>
      </c>
      <c r="S487" s="80">
        <f t="shared" si="107"/>
        <v>8.1809628993340766E-2</v>
      </c>
      <c r="T487" s="82">
        <f t="shared" si="112"/>
        <v>0.21869543031985572</v>
      </c>
      <c r="AJ487" s="88">
        <f>B487</f>
        <v>0.1</v>
      </c>
      <c r="AK487" s="88">
        <f>C487</f>
        <v>-1.3</v>
      </c>
      <c r="AL487" s="87">
        <f t="shared" si="108"/>
        <v>44884</v>
      </c>
      <c r="AM487" s="82">
        <f t="shared" si="109"/>
        <v>0.1</v>
      </c>
      <c r="AN487" s="86">
        <f t="shared" si="110"/>
        <v>0.21869543031985572</v>
      </c>
      <c r="AO487" s="82">
        <f t="shared" si="111"/>
        <v>-1.3</v>
      </c>
      <c r="AP487" s="86">
        <f t="shared" si="101"/>
        <v>-1.0841476102743144</v>
      </c>
      <c r="AQ487" s="85">
        <f t="shared" si="115"/>
        <v>-0.21585238972568566</v>
      </c>
      <c r="AR487" s="82">
        <f t="shared" si="100"/>
        <v>-0.11869543031985572</v>
      </c>
      <c r="AT487" s="84">
        <f t="shared" si="113"/>
        <v>0.20020476996968906</v>
      </c>
      <c r="AU487" s="75">
        <f>AU486</f>
        <v>-1.8490660350166679E-2</v>
      </c>
      <c r="AV487" s="79">
        <f t="shared" si="114"/>
        <v>-1.1023978920399173</v>
      </c>
    </row>
    <row r="488" spans="1:48" x14ac:dyDescent="0.3">
      <c r="A488" s="81">
        <v>44891</v>
      </c>
      <c r="B488" s="83">
        <v>0.1</v>
      </c>
      <c r="C488" s="83">
        <v>-1.3</v>
      </c>
      <c r="D488" s="83">
        <v>8984</v>
      </c>
      <c r="E488" s="83">
        <v>4062</v>
      </c>
      <c r="F488" s="83">
        <v>65369</v>
      </c>
      <c r="G488" s="83">
        <v>18976</v>
      </c>
      <c r="H488" s="83">
        <v>4863.6000000000004</v>
      </c>
      <c r="I488" s="83">
        <v>740</v>
      </c>
      <c r="N488" s="80">
        <f t="shared" si="102"/>
        <v>-1.7390353275730064</v>
      </c>
      <c r="O488" s="80">
        <f t="shared" si="103"/>
        <v>0</v>
      </c>
      <c r="P488" s="80">
        <f t="shared" si="104"/>
        <v>-0.53868756121448769</v>
      </c>
      <c r="Q488" s="80">
        <f t="shared" si="105"/>
        <v>-1.8321344366186594</v>
      </c>
      <c r="R488" s="80">
        <f t="shared" si="106"/>
        <v>0.5617382087970384</v>
      </c>
      <c r="S488" s="80">
        <f t="shared" si="107"/>
        <v>-0.60898352883474161</v>
      </c>
      <c r="T488" s="82">
        <f t="shared" si="112"/>
        <v>3.3604753999802825E-2</v>
      </c>
      <c r="AJ488" s="88" t="e">
        <v>#N/A</v>
      </c>
      <c r="AK488" s="88" t="e">
        <v>#N/A</v>
      </c>
      <c r="AL488" s="87">
        <f t="shared" si="108"/>
        <v>44891</v>
      </c>
      <c r="AM488" s="82">
        <f t="shared" si="109"/>
        <v>0.1</v>
      </c>
      <c r="AN488" s="86">
        <f t="shared" si="110"/>
        <v>3.3604753999802825E-2</v>
      </c>
      <c r="AO488" s="82">
        <f t="shared" si="111"/>
        <v>-1.3</v>
      </c>
      <c r="AP488" s="86">
        <f t="shared" si="101"/>
        <v>-1.2668321078022018</v>
      </c>
      <c r="AQ488" s="85">
        <f t="shared" si="115"/>
        <v>-3.3167892197798254E-2</v>
      </c>
      <c r="AR488" s="82">
        <f t="shared" si="100"/>
        <v>6.6395246000197181E-2</v>
      </c>
      <c r="AT488" s="84">
        <f t="shared" si="113"/>
        <v>-0.34851084779746261</v>
      </c>
      <c r="AU488" s="75">
        <f>AVERAGE(AR488:AR491)</f>
        <v>-0.38211560179726545</v>
      </c>
      <c r="AV488" s="79">
        <f t="shared" si="114"/>
        <v>-1.6439802067760922</v>
      </c>
    </row>
    <row r="489" spans="1:48" x14ac:dyDescent="0.3">
      <c r="A489" s="81">
        <v>44898</v>
      </c>
      <c r="B489" s="83">
        <v>-0.5</v>
      </c>
      <c r="C489" s="83">
        <v>-0.7</v>
      </c>
      <c r="D489" s="83">
        <v>8868</v>
      </c>
      <c r="E489" s="83">
        <v>4059</v>
      </c>
      <c r="F489" s="83">
        <v>65804</v>
      </c>
      <c r="G489" s="83">
        <v>19106</v>
      </c>
      <c r="H489" s="83">
        <v>4831</v>
      </c>
      <c r="I489" s="83">
        <v>735</v>
      </c>
      <c r="N489" s="80">
        <f t="shared" si="102"/>
        <v>-1.2911843276936708</v>
      </c>
      <c r="O489" s="80">
        <f t="shared" si="103"/>
        <v>-0.67567567567567721</v>
      </c>
      <c r="P489" s="80">
        <f t="shared" si="104"/>
        <v>-7.3855243722306341E-2</v>
      </c>
      <c r="Q489" s="80">
        <f t="shared" si="105"/>
        <v>0.66545304349156709</v>
      </c>
      <c r="R489" s="80">
        <f t="shared" si="106"/>
        <v>0.68507588532884256</v>
      </c>
      <c r="S489" s="80">
        <f t="shared" si="107"/>
        <v>-0.67028538531130266</v>
      </c>
      <c r="T489" s="82">
        <f t="shared" si="112"/>
        <v>-6.4511996758648132E-3</v>
      </c>
      <c r="AJ489" s="88" t="e">
        <v>#N/A</v>
      </c>
      <c r="AK489" s="88" t="e">
        <v>#N/A</v>
      </c>
      <c r="AL489" s="87">
        <f t="shared" si="108"/>
        <v>44898</v>
      </c>
      <c r="AM489" s="82">
        <f t="shared" si="109"/>
        <v>-0.5</v>
      </c>
      <c r="AN489" s="86">
        <f t="shared" si="110"/>
        <v>-6.4511996758648132E-3</v>
      </c>
      <c r="AO489" s="82">
        <f t="shared" si="111"/>
        <v>-0.7</v>
      </c>
      <c r="AP489" s="86">
        <f t="shared" si="101"/>
        <v>-0.1076592450203151</v>
      </c>
      <c r="AQ489" s="85">
        <f t="shared" si="115"/>
        <v>-0.59234075497968486</v>
      </c>
      <c r="AR489" s="82">
        <f t="shared" si="100"/>
        <v>-0.49354880032413517</v>
      </c>
      <c r="AT489" s="84">
        <f t="shared" si="113"/>
        <v>-0.38856680147313027</v>
      </c>
      <c r="AU489" s="75">
        <f>AU488</f>
        <v>-0.38211560179726545</v>
      </c>
      <c r="AV489" s="79">
        <f t="shared" si="114"/>
        <v>-0.48938809013560558</v>
      </c>
    </row>
    <row r="490" spans="1:48" x14ac:dyDescent="0.3">
      <c r="A490" s="81">
        <v>44905</v>
      </c>
      <c r="B490" s="83">
        <v>-0.5</v>
      </c>
      <c r="C490" s="83">
        <v>-0.7</v>
      </c>
      <c r="D490" s="83">
        <v>8515</v>
      </c>
      <c r="E490" s="83">
        <v>4066</v>
      </c>
      <c r="F490" s="83">
        <v>66190</v>
      </c>
      <c r="G490" s="83">
        <v>19269</v>
      </c>
      <c r="H490" s="83">
        <v>4806.6000000000004</v>
      </c>
      <c r="I490" s="83">
        <v>735</v>
      </c>
      <c r="N490" s="80">
        <f t="shared" si="102"/>
        <v>-3.9806044203879054</v>
      </c>
      <c r="O490" s="80">
        <f t="shared" si="103"/>
        <v>0</v>
      </c>
      <c r="P490" s="80">
        <f t="shared" si="104"/>
        <v>0.17245627001724984</v>
      </c>
      <c r="Q490" s="80">
        <f t="shared" si="105"/>
        <v>0.58659048082184029</v>
      </c>
      <c r="R490" s="80">
        <f t="shared" si="106"/>
        <v>0.85313514079345509</v>
      </c>
      <c r="S490" s="80">
        <f t="shared" si="107"/>
        <v>-0.50507141378595577</v>
      </c>
      <c r="T490" s="82">
        <f t="shared" si="112"/>
        <v>-7.9637158056932153E-2</v>
      </c>
      <c r="AJ490" s="88" t="e">
        <v>#N/A</v>
      </c>
      <c r="AK490" s="88" t="e">
        <v>#N/A</v>
      </c>
      <c r="AL490" s="87">
        <f t="shared" si="108"/>
        <v>44905</v>
      </c>
      <c r="AM490" s="82">
        <f t="shared" si="109"/>
        <v>-0.5</v>
      </c>
      <c r="AN490" s="86">
        <f t="shared" si="110"/>
        <v>-7.9637158056932153E-2</v>
      </c>
      <c r="AO490" s="82">
        <f t="shared" si="111"/>
        <v>-0.7</v>
      </c>
      <c r="AP490" s="86">
        <f t="shared" si="101"/>
        <v>-0.18077112854473398</v>
      </c>
      <c r="AQ490" s="85">
        <f t="shared" si="115"/>
        <v>-0.51922887145526597</v>
      </c>
      <c r="AR490" s="82">
        <f t="shared" si="100"/>
        <v>-0.42036284194306783</v>
      </c>
      <c r="AT490" s="84">
        <f t="shared" si="113"/>
        <v>-0.46175275985419761</v>
      </c>
      <c r="AU490" s="75">
        <f>AU489</f>
        <v>-0.38211560179726545</v>
      </c>
      <c r="AV490" s="79">
        <f t="shared" si="114"/>
        <v>-0.56249997366001026</v>
      </c>
    </row>
    <row r="491" spans="1:48" x14ac:dyDescent="0.3">
      <c r="A491" s="81">
        <v>44912</v>
      </c>
      <c r="B491" s="83">
        <v>-0.5</v>
      </c>
      <c r="C491" s="83">
        <v>-0.7</v>
      </c>
      <c r="D491" s="83">
        <v>8427</v>
      </c>
      <c r="E491" s="83">
        <v>4129</v>
      </c>
      <c r="F491" s="83">
        <v>66270</v>
      </c>
      <c r="G491" s="83">
        <v>18866</v>
      </c>
      <c r="H491" s="83">
        <v>4825</v>
      </c>
      <c r="I491" s="83">
        <v>735</v>
      </c>
      <c r="N491" s="80">
        <f t="shared" si="102"/>
        <v>-1.0334703464474444</v>
      </c>
      <c r="O491" s="80">
        <f t="shared" si="103"/>
        <v>0</v>
      </c>
      <c r="P491" s="80">
        <f t="shared" si="104"/>
        <v>1.5494343334973024</v>
      </c>
      <c r="Q491" s="80">
        <f t="shared" si="105"/>
        <v>0.12086417887897483</v>
      </c>
      <c r="R491" s="80">
        <f t="shared" si="106"/>
        <v>-2.0914422128807928</v>
      </c>
      <c r="S491" s="80">
        <f t="shared" si="107"/>
        <v>0.38280697374442241</v>
      </c>
      <c r="T491" s="82">
        <f t="shared" si="112"/>
        <v>0.18094601092205598</v>
      </c>
      <c r="AJ491" s="88">
        <f>B491</f>
        <v>-0.5</v>
      </c>
      <c r="AK491" s="88">
        <f>C491</f>
        <v>-0.7</v>
      </c>
      <c r="AL491" s="87">
        <f t="shared" si="108"/>
        <v>44912</v>
      </c>
      <c r="AM491" s="82">
        <f t="shared" si="109"/>
        <v>-0.5</v>
      </c>
      <c r="AN491" s="86">
        <f t="shared" si="110"/>
        <v>0.18094601092205598</v>
      </c>
      <c r="AO491" s="82">
        <f t="shared" si="111"/>
        <v>-0.7</v>
      </c>
      <c r="AP491" s="86">
        <f t="shared" si="101"/>
        <v>7.9548292287512368E-2</v>
      </c>
      <c r="AQ491" s="85">
        <f t="shared" si="115"/>
        <v>-0.77954829228751232</v>
      </c>
      <c r="AR491" s="82">
        <f t="shared" si="100"/>
        <v>-0.68094601092205598</v>
      </c>
      <c r="AT491" s="84">
        <f t="shared" si="113"/>
        <v>-0.20116959087520947</v>
      </c>
      <c r="AU491" s="75">
        <f>AU490</f>
        <v>-0.38211560179726545</v>
      </c>
      <c r="AV491" s="79">
        <f t="shared" si="114"/>
        <v>-0.3021805528277639</v>
      </c>
    </row>
    <row r="492" spans="1:48" x14ac:dyDescent="0.3">
      <c r="A492" s="81">
        <v>44919</v>
      </c>
      <c r="B492" s="83">
        <v>-0.5</v>
      </c>
      <c r="C492" s="83">
        <v>-0.7</v>
      </c>
      <c r="D492" s="83">
        <v>8108</v>
      </c>
      <c r="E492" s="83">
        <v>4157</v>
      </c>
      <c r="F492" s="83">
        <v>66267</v>
      </c>
      <c r="G492" s="83">
        <v>18805</v>
      </c>
      <c r="H492" s="83">
        <v>4810.2</v>
      </c>
      <c r="I492" s="83">
        <v>735</v>
      </c>
      <c r="N492" s="80">
        <f t="shared" si="102"/>
        <v>-3.7854515248605765</v>
      </c>
      <c r="O492" s="80">
        <f t="shared" si="103"/>
        <v>0</v>
      </c>
      <c r="P492" s="80">
        <f t="shared" si="104"/>
        <v>0.67813029789294887</v>
      </c>
      <c r="Q492" s="80">
        <f t="shared" si="105"/>
        <v>-4.5269352648205086E-3</v>
      </c>
      <c r="R492" s="80">
        <f t="shared" si="106"/>
        <v>-0.32333297996395061</v>
      </c>
      <c r="S492" s="80">
        <f t="shared" si="107"/>
        <v>-0.30673575129533504</v>
      </c>
      <c r="T492" s="82">
        <f t="shared" si="112"/>
        <v>1.9279568115195961E-2</v>
      </c>
      <c r="AJ492" s="88" t="e">
        <v>#N/A</v>
      </c>
      <c r="AK492" s="88" t="e">
        <v>#N/A</v>
      </c>
      <c r="AL492" s="87">
        <f t="shared" si="108"/>
        <v>44919</v>
      </c>
      <c r="AM492" s="82">
        <f t="shared" si="109"/>
        <v>-0.5</v>
      </c>
      <c r="AN492" s="86">
        <f t="shared" si="110"/>
        <v>1.9279568115195961E-2</v>
      </c>
      <c r="AO492" s="82">
        <f t="shared" si="111"/>
        <v>-0.7</v>
      </c>
      <c r="AP492" s="86">
        <f t="shared" si="101"/>
        <v>-8.1954520516489993E-2</v>
      </c>
      <c r="AQ492" s="85">
        <f t="shared" si="115"/>
        <v>-0.61804547948350996</v>
      </c>
      <c r="AR492" s="82">
        <f t="shared" si="100"/>
        <v>-0.51927956811519593</v>
      </c>
      <c r="AT492" s="84">
        <f t="shared" si="113"/>
        <v>-0.36283603368206951</v>
      </c>
      <c r="AU492" s="98">
        <f>AU491</f>
        <v>-0.38211560179726545</v>
      </c>
      <c r="AV492" s="79">
        <f t="shared" si="114"/>
        <v>-0.46368336563178048</v>
      </c>
    </row>
    <row r="493" spans="1:48" x14ac:dyDescent="0.3">
      <c r="A493" s="81">
        <v>44926</v>
      </c>
      <c r="B493" s="83">
        <v>-0.5</v>
      </c>
      <c r="C493" s="83">
        <v>-0.7</v>
      </c>
      <c r="D493" s="83">
        <v>8033</v>
      </c>
      <c r="E493" s="83">
        <v>4182</v>
      </c>
      <c r="F493" s="83">
        <v>66058</v>
      </c>
      <c r="G493" s="83">
        <v>18683</v>
      </c>
      <c r="H493" s="83">
        <v>4801.6000000000004</v>
      </c>
      <c r="I493" s="83">
        <v>735</v>
      </c>
      <c r="N493" s="80">
        <f t="shared" si="102"/>
        <v>-0.92501233349777578</v>
      </c>
      <c r="O493" s="80">
        <f t="shared" si="103"/>
        <v>0</v>
      </c>
      <c r="P493" s="80">
        <f t="shared" si="104"/>
        <v>0.60139523694972752</v>
      </c>
      <c r="Q493" s="80">
        <f t="shared" si="105"/>
        <v>-0.31539076765207597</v>
      </c>
      <c r="R493" s="80">
        <f t="shared" si="106"/>
        <v>-0.64876362669502896</v>
      </c>
      <c r="S493" s="80">
        <f t="shared" si="107"/>
        <v>-0.17878674483388579</v>
      </c>
      <c r="T493" s="82">
        <f t="shared" si="112"/>
        <v>-0.15746624021305139</v>
      </c>
      <c r="AJ493" s="88" t="e">
        <v>#N/A</v>
      </c>
      <c r="AK493" s="88" t="e">
        <v>#N/A</v>
      </c>
      <c r="AL493" s="87">
        <f t="shared" si="108"/>
        <v>44926</v>
      </c>
      <c r="AM493" s="82">
        <f t="shared" si="109"/>
        <v>-0.5</v>
      </c>
      <c r="AN493" s="86">
        <f t="shared" si="110"/>
        <v>-0.15746624021305139</v>
      </c>
      <c r="AO493" s="82">
        <f t="shared" si="111"/>
        <v>-0.7</v>
      </c>
      <c r="AP493" s="86">
        <f t="shared" si="101"/>
        <v>-0.65767933520196209</v>
      </c>
      <c r="AQ493" s="85">
        <f t="shared" si="115"/>
        <v>-4.2320664798037866E-2</v>
      </c>
      <c r="AR493" s="82">
        <f t="shared" si="100"/>
        <v>-0.34253375978694861</v>
      </c>
      <c r="AT493" s="84">
        <f t="shared" si="113"/>
        <v>-0.53958184201031689</v>
      </c>
      <c r="AU493" s="98">
        <f>AU492</f>
        <v>-0.38211560179726545</v>
      </c>
      <c r="AV493" s="79">
        <f t="shared" si="114"/>
        <v>-1.0378805301765937</v>
      </c>
    </row>
    <row r="494" spans="1:48" x14ac:dyDescent="0.3">
      <c r="A494" s="81">
        <v>44933</v>
      </c>
      <c r="B494" s="83">
        <v>-0.4</v>
      </c>
      <c r="C494" s="83">
        <v>-0.8</v>
      </c>
      <c r="D494" s="83">
        <v>8212</v>
      </c>
      <c r="E494" s="83">
        <v>4217</v>
      </c>
      <c r="F494" s="83">
        <v>64694</v>
      </c>
      <c r="G494" s="83">
        <v>17993</v>
      </c>
      <c r="H494" s="83">
        <v>4794.75</v>
      </c>
      <c r="I494" s="83">
        <v>735</v>
      </c>
      <c r="N494" s="80">
        <f t="shared" si="102"/>
        <v>2.2283082285571965</v>
      </c>
      <c r="O494" s="80">
        <f t="shared" si="103"/>
        <v>0</v>
      </c>
      <c r="P494" s="80">
        <f t="shared" si="104"/>
        <v>0.83692013390721343</v>
      </c>
      <c r="Q494" s="80">
        <f t="shared" si="105"/>
        <v>-2.0648520996699915</v>
      </c>
      <c r="R494" s="80">
        <f t="shared" si="106"/>
        <v>-3.6931970240325427</v>
      </c>
      <c r="S494" s="80">
        <f t="shared" si="107"/>
        <v>-0.1426607797400834</v>
      </c>
      <c r="T494" s="82">
        <f t="shared" si="112"/>
        <v>-0.15397247234739547</v>
      </c>
      <c r="AJ494" s="88" t="e">
        <v>#N/A</v>
      </c>
      <c r="AK494" s="88" t="e">
        <v>#N/A</v>
      </c>
      <c r="AL494" s="110">
        <f t="shared" si="108"/>
        <v>44933</v>
      </c>
      <c r="AM494" s="107">
        <f t="shared" si="109"/>
        <v>-0.4</v>
      </c>
      <c r="AN494" s="109">
        <f t="shared" si="110"/>
        <v>-0.15397247234739547</v>
      </c>
      <c r="AO494" s="107">
        <f t="shared" si="111"/>
        <v>-0.8</v>
      </c>
      <c r="AP494" s="109">
        <f t="shared" si="101"/>
        <v>-0.65420307118333199</v>
      </c>
      <c r="AQ494" s="108">
        <f t="shared" si="115"/>
        <v>-0.14579692881666806</v>
      </c>
      <c r="AR494" s="107">
        <f t="shared" si="100"/>
        <v>-0.24602752765260455</v>
      </c>
      <c r="AS494" s="106"/>
      <c r="AT494" s="84">
        <f t="shared" si="113"/>
        <v>-0.50871603025273293</v>
      </c>
      <c r="AU494" s="75">
        <f>AVERAGE(AR492:AR495)</f>
        <v>-0.35474355790533746</v>
      </c>
      <c r="AV494" s="105">
        <f t="shared" si="114"/>
        <v>-1.0071693567544742</v>
      </c>
    </row>
    <row r="495" spans="1:48" x14ac:dyDescent="0.3">
      <c r="A495" s="81">
        <v>44940</v>
      </c>
      <c r="B495" s="83">
        <v>-0.4</v>
      </c>
      <c r="C495" s="83">
        <v>-0.8</v>
      </c>
      <c r="D495" s="83">
        <v>8234</v>
      </c>
      <c r="E495" s="83">
        <v>4253</v>
      </c>
      <c r="F495" s="83">
        <v>67693</v>
      </c>
      <c r="G495" s="83">
        <v>18123</v>
      </c>
      <c r="H495" s="83">
        <v>4797.6000000000004</v>
      </c>
      <c r="I495" s="83">
        <v>735</v>
      </c>
      <c r="N495" s="80">
        <f t="shared" si="102"/>
        <v>0.26790063321968205</v>
      </c>
      <c r="O495" s="80">
        <f t="shared" si="103"/>
        <v>0</v>
      </c>
      <c r="P495" s="80">
        <f t="shared" si="104"/>
        <v>0.85368745553711278</v>
      </c>
      <c r="Q495" s="80">
        <f t="shared" si="105"/>
        <v>4.6356694593007148</v>
      </c>
      <c r="R495" s="80">
        <f t="shared" si="106"/>
        <v>0.72250319568721011</v>
      </c>
      <c r="S495" s="80">
        <f t="shared" si="107"/>
        <v>5.9440012513704232E-2</v>
      </c>
      <c r="T495" s="82">
        <f t="shared" si="112"/>
        <v>-8.8866623933399128E-2</v>
      </c>
      <c r="AJ495" s="88" t="e">
        <v>#N/A</v>
      </c>
      <c r="AK495" s="88" t="e">
        <v>#N/A</v>
      </c>
      <c r="AL495" s="110">
        <f t="shared" si="108"/>
        <v>44940</v>
      </c>
      <c r="AM495" s="107">
        <f t="shared" si="109"/>
        <v>-0.4</v>
      </c>
      <c r="AN495" s="109">
        <f t="shared" si="110"/>
        <v>-8.8866623933399128E-2</v>
      </c>
      <c r="AO495" s="107">
        <f t="shared" si="111"/>
        <v>-0.8</v>
      </c>
      <c r="AP495" s="109">
        <f t="shared" si="101"/>
        <v>-0.58942340437461382</v>
      </c>
      <c r="AQ495" s="108">
        <f t="shared" si="115"/>
        <v>-0.21057659562538622</v>
      </c>
      <c r="AR495" s="107">
        <f t="shared" si="100"/>
        <v>-0.31113337606660091</v>
      </c>
      <c r="AS495" s="106"/>
      <c r="AT495" s="84">
        <f t="shared" si="113"/>
        <v>-0.44361018183873657</v>
      </c>
      <c r="AU495" s="75">
        <f>AU494</f>
        <v>-0.35474355790533746</v>
      </c>
      <c r="AV495" s="105">
        <f t="shared" si="114"/>
        <v>-0.942389689945756</v>
      </c>
    </row>
    <row r="496" spans="1:48" x14ac:dyDescent="0.3">
      <c r="A496" s="81">
        <v>44947</v>
      </c>
      <c r="B496" s="83">
        <v>-0.4</v>
      </c>
      <c r="C496" s="83">
        <v>-0.8</v>
      </c>
      <c r="D496" s="83">
        <v>8164</v>
      </c>
      <c r="E496" s="83">
        <v>4268</v>
      </c>
      <c r="F496" s="83">
        <v>68874</v>
      </c>
      <c r="G496" s="83">
        <v>18542</v>
      </c>
      <c r="H496" s="83">
        <v>4872.2</v>
      </c>
      <c r="I496" s="83">
        <v>735</v>
      </c>
      <c r="N496" s="80">
        <f t="shared" si="102"/>
        <v>-0.85013359242167041</v>
      </c>
      <c r="O496" s="80">
        <f t="shared" si="103"/>
        <v>0</v>
      </c>
      <c r="P496" s="80">
        <f t="shared" si="104"/>
        <v>0.35269221725839373</v>
      </c>
      <c r="Q496" s="80">
        <f t="shared" si="105"/>
        <v>1.7446412479872322</v>
      </c>
      <c r="R496" s="80">
        <f t="shared" si="106"/>
        <v>2.3119792528830629</v>
      </c>
      <c r="S496" s="80">
        <f t="shared" si="107"/>
        <v>1.554944138736019</v>
      </c>
      <c r="T496" s="82">
        <f t="shared" si="112"/>
        <v>-0.13125968677365274</v>
      </c>
      <c r="AJ496" s="88" t="e">
        <v>#N/A</v>
      </c>
      <c r="AK496" s="88" t="e">
        <v>#N/A</v>
      </c>
      <c r="AL496" s="110">
        <f t="shared" si="108"/>
        <v>44947</v>
      </c>
      <c r="AM496" s="107">
        <f t="shared" si="109"/>
        <v>-0.4</v>
      </c>
      <c r="AN496" s="109">
        <f t="shared" si="110"/>
        <v>-0.13125968677365274</v>
      </c>
      <c r="AO496" s="107">
        <f t="shared" si="111"/>
        <v>-0.8</v>
      </c>
      <c r="AP496" s="109">
        <f t="shared" si="101"/>
        <v>-0.63160407712048539</v>
      </c>
      <c r="AQ496" s="108">
        <f t="shared" si="115"/>
        <v>-0.16839592287951466</v>
      </c>
      <c r="AR496" s="107">
        <f t="shared" si="100"/>
        <v>-0.26874031322634728</v>
      </c>
      <c r="AS496" s="106"/>
      <c r="AT496" s="84">
        <f t="shared" si="113"/>
        <v>-0.4860032446789902</v>
      </c>
      <c r="AU496" s="75">
        <f>AU495</f>
        <v>-0.35474355790533746</v>
      </c>
      <c r="AV496" s="105">
        <f t="shared" si="114"/>
        <v>-0.98457036269162757</v>
      </c>
    </row>
    <row r="497" spans="1:48" x14ac:dyDescent="0.3">
      <c r="A497" s="81">
        <v>44954</v>
      </c>
      <c r="B497" s="83">
        <v>-0.4</v>
      </c>
      <c r="C497" s="83">
        <v>-0.8</v>
      </c>
      <c r="D497" s="83">
        <v>8174</v>
      </c>
      <c r="E497" s="83">
        <v>4273</v>
      </c>
      <c r="F497" s="83">
        <v>69323</v>
      </c>
      <c r="G497" s="83">
        <v>18671</v>
      </c>
      <c r="H497" s="83">
        <v>4909</v>
      </c>
      <c r="I497" s="83">
        <v>735</v>
      </c>
      <c r="N497" s="80">
        <f t="shared" si="102"/>
        <v>0.12248897599216946</v>
      </c>
      <c r="O497" s="80">
        <f t="shared" si="103"/>
        <v>0</v>
      </c>
      <c r="P497" s="80">
        <f t="shared" si="104"/>
        <v>0.11715089034676396</v>
      </c>
      <c r="Q497" s="80">
        <f t="shared" si="105"/>
        <v>0.65191509132618819</v>
      </c>
      <c r="R497" s="80">
        <f t="shared" si="106"/>
        <v>0.69571782979183183</v>
      </c>
      <c r="S497" s="80">
        <f t="shared" si="107"/>
        <v>0.75530561142811337</v>
      </c>
      <c r="T497" s="82">
        <f t="shared" si="112"/>
        <v>-0.14404250892478082</v>
      </c>
      <c r="AJ497" s="88">
        <f>B497</f>
        <v>-0.4</v>
      </c>
      <c r="AK497" s="88">
        <f>C497</f>
        <v>-0.8</v>
      </c>
      <c r="AL497" s="110">
        <f t="shared" si="108"/>
        <v>44954</v>
      </c>
      <c r="AM497" s="107">
        <f t="shared" si="109"/>
        <v>-0.4</v>
      </c>
      <c r="AN497" s="109">
        <f t="shared" si="110"/>
        <v>-0.14404250892478082</v>
      </c>
      <c r="AO497" s="107">
        <f t="shared" si="111"/>
        <v>-0.8</v>
      </c>
      <c r="AP497" s="109">
        <f t="shared" si="101"/>
        <v>-0.6443228570764461</v>
      </c>
      <c r="AQ497" s="108">
        <f t="shared" si="115"/>
        <v>-0.15567714292355395</v>
      </c>
      <c r="AR497" s="107">
        <f t="shared" si="100"/>
        <v>-0.2559574910752192</v>
      </c>
      <c r="AS497" s="106"/>
      <c r="AT497" s="84">
        <f t="shared" si="113"/>
        <v>-0.49878606683011828</v>
      </c>
      <c r="AU497" s="75">
        <f>AU496</f>
        <v>-0.35474355790533746</v>
      </c>
      <c r="AV497" s="105">
        <f t="shared" si="114"/>
        <v>-0.99728914264758828</v>
      </c>
    </row>
    <row r="498" spans="1:48" x14ac:dyDescent="0.3">
      <c r="A498" s="81">
        <v>44961</v>
      </c>
      <c r="B498" s="83">
        <v>0</v>
      </c>
      <c r="C498" s="83">
        <v>-1.4</v>
      </c>
      <c r="D498" s="83">
        <v>8223</v>
      </c>
      <c r="E498" s="83">
        <v>4316</v>
      </c>
      <c r="F498" s="83">
        <v>69007</v>
      </c>
      <c r="G498" s="83">
        <v>18747</v>
      </c>
      <c r="H498" s="83">
        <v>4937.666666666667</v>
      </c>
      <c r="I498" s="83">
        <v>735</v>
      </c>
      <c r="N498" s="80">
        <f t="shared" si="102"/>
        <v>0.59946170785416086</v>
      </c>
      <c r="O498" s="80">
        <f t="shared" si="103"/>
        <v>0</v>
      </c>
      <c r="P498" s="80">
        <f t="shared" si="104"/>
        <v>1.006318745611992</v>
      </c>
      <c r="Q498" s="80">
        <f t="shared" si="105"/>
        <v>-0.45583716803946572</v>
      </c>
      <c r="R498" s="80">
        <f t="shared" si="106"/>
        <v>0.40704836377270226</v>
      </c>
      <c r="S498" s="80">
        <f t="shared" si="107"/>
        <v>0.58396143138452317</v>
      </c>
      <c r="T498" s="82">
        <f t="shared" si="112"/>
        <v>-6.0352005399938041E-2</v>
      </c>
      <c r="AJ498" s="88" t="e">
        <v>#N/A</v>
      </c>
      <c r="AK498" s="88" t="e">
        <v>#N/A</v>
      </c>
      <c r="AL498" s="369">
        <f t="shared" si="108"/>
        <v>44961</v>
      </c>
      <c r="AM498" s="370">
        <f t="shared" si="109"/>
        <v>0</v>
      </c>
      <c r="AN498" s="371">
        <f t="shared" si="110"/>
        <v>-6.0352005399938041E-2</v>
      </c>
      <c r="AO498" s="370">
        <f t="shared" si="111"/>
        <v>-1.4</v>
      </c>
      <c r="AP498" s="371">
        <f t="shared" si="101"/>
        <v>-1.3531036710017048</v>
      </c>
      <c r="AQ498" s="372">
        <f t="shared" si="115"/>
        <v>-4.68963289982951E-2</v>
      </c>
      <c r="AR498" s="370">
        <f t="shared" si="100"/>
        <v>6.0352005399938041E-2</v>
      </c>
      <c r="AT498" s="84">
        <f t="shared" si="113"/>
        <v>-0.12798748555077571</v>
      </c>
      <c r="AU498" s="75">
        <f>AVERAGE(AR496:AR499)</f>
        <v>-6.7635480150837687E-2</v>
      </c>
      <c r="AV498" s="79">
        <f t="shared" si="114"/>
        <v>-1.4198642643446249</v>
      </c>
    </row>
    <row r="499" spans="1:48" x14ac:dyDescent="0.3">
      <c r="A499" s="81">
        <v>44968</v>
      </c>
      <c r="B499" s="83">
        <v>0</v>
      </c>
      <c r="C499" s="83">
        <v>-1.4</v>
      </c>
      <c r="D499" s="83">
        <v>8348</v>
      </c>
      <c r="E499" s="83">
        <v>4284</v>
      </c>
      <c r="F499" s="83">
        <v>68161</v>
      </c>
      <c r="G499" s="83">
        <v>18734</v>
      </c>
      <c r="H499" s="83">
        <v>4879.3999999999996</v>
      </c>
      <c r="I499" s="83">
        <v>735</v>
      </c>
      <c r="N499" s="80">
        <f t="shared" si="102"/>
        <v>1.5201264745226837</v>
      </c>
      <c r="O499" s="80">
        <f t="shared" si="103"/>
        <v>0</v>
      </c>
      <c r="P499" s="80">
        <f t="shared" si="104"/>
        <v>-0.74142724745134103</v>
      </c>
      <c r="Q499" s="80">
        <f t="shared" si="105"/>
        <v>-1.2259625835060177</v>
      </c>
      <c r="R499" s="80">
        <f t="shared" si="106"/>
        <v>-6.9344428441880268E-2</v>
      </c>
      <c r="S499" s="80">
        <f t="shared" si="107"/>
        <v>-1.1800445554580534</v>
      </c>
      <c r="T499" s="82">
        <f t="shared" si="112"/>
        <v>-0.19380387829827767</v>
      </c>
      <c r="AJ499" s="88" t="e">
        <v>#N/A</v>
      </c>
      <c r="AK499" s="88" t="e">
        <v>#N/A</v>
      </c>
      <c r="AL499" s="369">
        <f t="shared" si="108"/>
        <v>44968</v>
      </c>
      <c r="AM499" s="370">
        <f t="shared" si="109"/>
        <v>0</v>
      </c>
      <c r="AN499" s="371">
        <f t="shared" si="110"/>
        <v>-0.19380387829827767</v>
      </c>
      <c r="AO499" s="370">
        <f t="shared" si="111"/>
        <v>-1.4</v>
      </c>
      <c r="AP499" s="371">
        <f t="shared" si="101"/>
        <v>-1.4848293007680411</v>
      </c>
      <c r="AQ499" s="372">
        <f t="shared" si="115"/>
        <v>8.4829300768041183E-2</v>
      </c>
      <c r="AR499" s="370">
        <f t="shared" si="100"/>
        <v>0.19380387829827767</v>
      </c>
      <c r="AT499" s="84">
        <f t="shared" si="113"/>
        <v>-0.26143935844911537</v>
      </c>
      <c r="AU499" s="75">
        <f>AU498</f>
        <v>-6.7635480150837687E-2</v>
      </c>
      <c r="AV499" s="79">
        <f t="shared" si="114"/>
        <v>-1.5515898941109469</v>
      </c>
    </row>
    <row r="500" spans="1:48" x14ac:dyDescent="0.3">
      <c r="A500" s="81">
        <v>44975</v>
      </c>
      <c r="B500" s="83">
        <v>0</v>
      </c>
      <c r="C500" s="83">
        <v>-1.4</v>
      </c>
      <c r="D500" s="83">
        <v>8302</v>
      </c>
      <c r="E500" s="83">
        <v>4283</v>
      </c>
      <c r="F500" s="83">
        <v>68376</v>
      </c>
      <c r="G500" s="83">
        <v>18399</v>
      </c>
      <c r="H500" s="83">
        <v>4874.3999999999996</v>
      </c>
      <c r="I500" s="83">
        <v>730</v>
      </c>
      <c r="N500" s="80">
        <f t="shared" si="102"/>
        <v>-0.5510301868711025</v>
      </c>
      <c r="O500" s="80">
        <f t="shared" si="103"/>
        <v>-0.68027210884353906</v>
      </c>
      <c r="P500" s="80">
        <f t="shared" si="104"/>
        <v>-2.3342670401490295E-2</v>
      </c>
      <c r="Q500" s="80">
        <f t="shared" si="105"/>
        <v>0.31542964451811883</v>
      </c>
      <c r="R500" s="80">
        <f t="shared" si="106"/>
        <v>-1.788192591010997</v>
      </c>
      <c r="S500" s="80">
        <f t="shared" si="107"/>
        <v>-0.10247161536254623</v>
      </c>
      <c r="T500" s="82">
        <f t="shared" si="112"/>
        <v>-0.18131838820018847</v>
      </c>
      <c r="AJ500" s="88" t="e">
        <v>#N/A</v>
      </c>
      <c r="AK500" s="88" t="e">
        <v>#N/A</v>
      </c>
      <c r="AL500" s="369">
        <f t="shared" si="108"/>
        <v>44975</v>
      </c>
      <c r="AM500" s="370">
        <f t="shared" si="109"/>
        <v>0</v>
      </c>
      <c r="AN500" s="371">
        <f t="shared" si="110"/>
        <v>-0.18131838820018847</v>
      </c>
      <c r="AO500" s="370">
        <f t="shared" si="111"/>
        <v>-1.4</v>
      </c>
      <c r="AP500" s="371">
        <f t="shared" si="101"/>
        <v>-1.4725053145219817</v>
      </c>
      <c r="AQ500" s="372">
        <f t="shared" si="115"/>
        <v>7.2505314521981834E-2</v>
      </c>
      <c r="AR500" s="370">
        <f t="shared" si="100"/>
        <v>0.18131838820018847</v>
      </c>
      <c r="AT500" s="84">
        <f t="shared" si="113"/>
        <v>-0.24895386835102618</v>
      </c>
      <c r="AU500" s="75">
        <f>AU499</f>
        <v>-6.7635480150837687E-2</v>
      </c>
      <c r="AV500" s="79">
        <f t="shared" si="114"/>
        <v>-1.5392659078648876</v>
      </c>
    </row>
    <row r="501" spans="1:48" x14ac:dyDescent="0.3">
      <c r="A501" s="81">
        <v>44982</v>
      </c>
      <c r="B501" s="83">
        <v>0</v>
      </c>
      <c r="C501" s="83">
        <v>-1.4</v>
      </c>
      <c r="D501" s="83">
        <v>8310</v>
      </c>
      <c r="E501" s="83">
        <v>4346</v>
      </c>
      <c r="F501" s="83">
        <v>69963</v>
      </c>
      <c r="G501" s="83">
        <v>18501</v>
      </c>
      <c r="H501" s="83">
        <v>4879.8</v>
      </c>
      <c r="I501" s="83">
        <v>730</v>
      </c>
      <c r="N501" s="80">
        <f t="shared" si="102"/>
        <v>9.6362322331970063E-2</v>
      </c>
      <c r="O501" s="80">
        <f t="shared" si="103"/>
        <v>0</v>
      </c>
      <c r="P501" s="80">
        <f t="shared" si="104"/>
        <v>1.4709315900069981</v>
      </c>
      <c r="Q501" s="80">
        <f t="shared" si="105"/>
        <v>2.3209898209898228</v>
      </c>
      <c r="R501" s="80">
        <f t="shared" si="106"/>
        <v>0.55437795532364476</v>
      </c>
      <c r="S501" s="80">
        <f t="shared" si="107"/>
        <v>0.11078286558345951</v>
      </c>
      <c r="T501" s="82">
        <f t="shared" si="112"/>
        <v>2.8912371054705333E-2</v>
      </c>
      <c r="AJ501" s="88" t="e">
        <v>#N/A</v>
      </c>
      <c r="AK501" s="88" t="e">
        <v>#N/A</v>
      </c>
      <c r="AL501" s="369">
        <f t="shared" si="108"/>
        <v>44982</v>
      </c>
      <c r="AM501" s="370">
        <f t="shared" si="109"/>
        <v>0</v>
      </c>
      <c r="AN501" s="371">
        <f t="shared" si="110"/>
        <v>2.8912371054705333E-2</v>
      </c>
      <c r="AO501" s="370">
        <f t="shared" si="111"/>
        <v>-1.4</v>
      </c>
      <c r="AP501" s="371">
        <f t="shared" si="101"/>
        <v>-1.2649939581230996</v>
      </c>
      <c r="AQ501" s="372">
        <f t="shared" si="115"/>
        <v>-0.13500604187690035</v>
      </c>
      <c r="AR501" s="370">
        <f t="shared" si="100"/>
        <v>-2.8912371054705333E-2</v>
      </c>
      <c r="AT501" s="84">
        <f t="shared" si="113"/>
        <v>-3.8723109096132358E-2</v>
      </c>
      <c r="AU501" s="75">
        <f>AU500</f>
        <v>-6.7635480150837687E-2</v>
      </c>
      <c r="AV501" s="79">
        <f t="shared" si="114"/>
        <v>-1.3317545514660196</v>
      </c>
    </row>
    <row r="502" spans="1:48" x14ac:dyDescent="0.3">
      <c r="A502" s="81">
        <v>44989</v>
      </c>
      <c r="B502" s="83">
        <v>0</v>
      </c>
      <c r="C502" s="83">
        <v>-2.5</v>
      </c>
      <c r="D502" s="83">
        <v>8304</v>
      </c>
      <c r="E502" s="83">
        <v>4344</v>
      </c>
      <c r="F502" s="83">
        <v>69590</v>
      </c>
      <c r="G502" s="83">
        <v>18434</v>
      </c>
      <c r="H502" s="83">
        <v>4930</v>
      </c>
      <c r="I502" s="83">
        <v>735</v>
      </c>
      <c r="N502" s="80">
        <f t="shared" si="102"/>
        <v>-7.2202166064982976E-2</v>
      </c>
      <c r="O502" s="80">
        <f t="shared" si="103"/>
        <v>0.68493150684932402</v>
      </c>
      <c r="P502" s="80">
        <f t="shared" si="104"/>
        <v>-4.6019328117807845E-2</v>
      </c>
      <c r="Q502" s="80">
        <f t="shared" si="105"/>
        <v>-0.53313894487085634</v>
      </c>
      <c r="R502" s="80">
        <f t="shared" si="106"/>
        <v>-0.36214258688718814</v>
      </c>
      <c r="S502" s="80">
        <f t="shared" si="107"/>
        <v>1.0287306856838256</v>
      </c>
      <c r="T502" s="82">
        <f t="shared" si="112"/>
        <v>0.14435956422889096</v>
      </c>
      <c r="AJ502" s="88">
        <f>B502</f>
        <v>0</v>
      </c>
      <c r="AK502" s="88">
        <f>C502</f>
        <v>-2.5</v>
      </c>
      <c r="AL502" s="87">
        <f t="shared" si="108"/>
        <v>44989</v>
      </c>
      <c r="AM502" s="82">
        <f t="shared" si="109"/>
        <v>0</v>
      </c>
      <c r="AN502" s="86">
        <f t="shared" si="110"/>
        <v>0.14435956422889096</v>
      </c>
      <c r="AO502" s="82">
        <f t="shared" si="111"/>
        <v>-2.5</v>
      </c>
      <c r="AP502" s="86">
        <f t="shared" si="101"/>
        <v>-2.3320093666372941</v>
      </c>
      <c r="AQ502" s="85">
        <f t="shared" si="115"/>
        <v>-0.16799063336270592</v>
      </c>
      <c r="AR502" s="82">
        <f t="shared" si="100"/>
        <v>-0.14435956422889096</v>
      </c>
      <c r="AT502" s="84">
        <f t="shared" si="113"/>
        <v>0.12708652006943419</v>
      </c>
      <c r="AU502" s="75">
        <f>AVERAGE(AR500:AR503)</f>
        <v>-1.7273044159456775E-2</v>
      </c>
      <c r="AV502" s="79">
        <f t="shared" si="114"/>
        <v>-2.3488552830974641</v>
      </c>
    </row>
    <row r="503" spans="1:48" x14ac:dyDescent="0.3">
      <c r="A503" s="81">
        <v>44996</v>
      </c>
      <c r="B503" s="83">
        <v>0</v>
      </c>
      <c r="C503" s="83">
        <v>-2.5</v>
      </c>
      <c r="D503" s="83">
        <v>8298</v>
      </c>
      <c r="E503" s="83">
        <v>4385</v>
      </c>
      <c r="F503" s="83">
        <v>68968</v>
      </c>
      <c r="G503" s="83">
        <v>18395</v>
      </c>
      <c r="H503" s="83">
        <v>4933.8</v>
      </c>
      <c r="I503" s="83">
        <v>730</v>
      </c>
      <c r="N503" s="80">
        <f t="shared" si="102"/>
        <v>-7.2254335260112157E-2</v>
      </c>
      <c r="O503" s="80">
        <f t="shared" si="103"/>
        <v>-0.68027210884353906</v>
      </c>
      <c r="P503" s="80">
        <f t="shared" si="104"/>
        <v>0.9438305709023922</v>
      </c>
      <c r="Q503" s="80">
        <f t="shared" si="105"/>
        <v>-0.8938065814053715</v>
      </c>
      <c r="R503" s="80">
        <f t="shared" si="106"/>
        <v>-0.21156558533145642</v>
      </c>
      <c r="S503" s="80">
        <f t="shared" si="107"/>
        <v>7.7079107505070965E-2</v>
      </c>
      <c r="T503" s="82">
        <f t="shared" si="112"/>
        <v>7.7138629554419275E-2</v>
      </c>
      <c r="AJ503" s="88" t="e">
        <v>#N/A</v>
      </c>
      <c r="AK503" s="88" t="e">
        <v>#N/A</v>
      </c>
      <c r="AL503" s="87">
        <f t="shared" si="108"/>
        <v>44996</v>
      </c>
      <c r="AM503" s="82">
        <f t="shared" si="109"/>
        <v>0</v>
      </c>
      <c r="AN503" s="86">
        <f t="shared" si="110"/>
        <v>7.7138629554419275E-2</v>
      </c>
      <c r="AO503" s="82">
        <f t="shared" si="111"/>
        <v>-2.5</v>
      </c>
      <c r="AP503" s="86">
        <f t="shared" si="101"/>
        <v>-2.3975680625710396</v>
      </c>
      <c r="AQ503" s="85">
        <f t="shared" si="115"/>
        <v>-0.1024319374289604</v>
      </c>
      <c r="AR503" s="82">
        <f t="shared" si="100"/>
        <v>-7.7138629554419275E-2</v>
      </c>
      <c r="AT503" s="84">
        <f t="shared" si="113"/>
        <v>5.9865585394962499E-2</v>
      </c>
      <c r="AU503" s="75">
        <f>AU502</f>
        <v>-1.7273044159456775E-2</v>
      </c>
      <c r="AV503" s="79">
        <f t="shared" si="114"/>
        <v>-2.4144139790312096</v>
      </c>
    </row>
    <row r="504" spans="1:48" x14ac:dyDescent="0.3">
      <c r="A504" s="81">
        <v>45003</v>
      </c>
      <c r="B504" s="83">
        <v>0</v>
      </c>
      <c r="C504" s="83">
        <v>-2.5</v>
      </c>
      <c r="D504" s="83">
        <v>8275</v>
      </c>
      <c r="E504" s="83">
        <v>4412</v>
      </c>
      <c r="F504" s="83">
        <v>67922</v>
      </c>
      <c r="G504" s="83">
        <v>18206</v>
      </c>
      <c r="H504" s="83">
        <v>4865.8</v>
      </c>
      <c r="I504" s="83">
        <v>730</v>
      </c>
      <c r="N504" s="80">
        <f t="shared" si="102"/>
        <v>-0.27717522294528862</v>
      </c>
      <c r="O504" s="80">
        <f t="shared" si="103"/>
        <v>0</v>
      </c>
      <c r="P504" s="80">
        <f t="shared" si="104"/>
        <v>0.61573546180160577</v>
      </c>
      <c r="Q504" s="80">
        <f t="shared" si="105"/>
        <v>-1.5166454007655688</v>
      </c>
      <c r="R504" s="80">
        <f t="shared" si="106"/>
        <v>-1.0274531122587689</v>
      </c>
      <c r="S504" s="80">
        <f t="shared" si="107"/>
        <v>-1.3782480035672222</v>
      </c>
      <c r="T504" s="82">
        <f t="shared" si="112"/>
        <v>-4.2630496560532041E-2</v>
      </c>
      <c r="AJ504" s="88" t="e">
        <v>#N/A</v>
      </c>
      <c r="AK504" s="88" t="e">
        <v>#N/A</v>
      </c>
      <c r="AL504" s="87">
        <f t="shared" si="108"/>
        <v>45003</v>
      </c>
      <c r="AM504" s="82">
        <f t="shared" si="109"/>
        <v>0</v>
      </c>
      <c r="AN504" s="86">
        <f t="shared" si="110"/>
        <v>-4.2630496560532041E-2</v>
      </c>
      <c r="AO504" s="82">
        <f t="shared" si="111"/>
        <v>-2.5</v>
      </c>
      <c r="AP504" s="86">
        <f t="shared" si="101"/>
        <v>-2.5143755386831685</v>
      </c>
      <c r="AQ504" s="85">
        <f t="shared" si="115"/>
        <v>1.4375538683168543E-2</v>
      </c>
      <c r="AR504" s="82">
        <f t="shared" si="100"/>
        <v>4.2630496560532041E-2</v>
      </c>
      <c r="AT504" s="84">
        <f t="shared" si="113"/>
        <v>-5.9903540719988817E-2</v>
      </c>
      <c r="AU504" s="75">
        <f>AU503</f>
        <v>-1.7273044159456775E-2</v>
      </c>
      <c r="AV504" s="79">
        <f t="shared" si="114"/>
        <v>-2.5312214551433243</v>
      </c>
    </row>
    <row r="505" spans="1:48" x14ac:dyDescent="0.3">
      <c r="A505" s="81">
        <v>45010</v>
      </c>
      <c r="B505" s="83">
        <v>0</v>
      </c>
      <c r="C505" s="83">
        <v>-2.5</v>
      </c>
      <c r="D505" s="83">
        <v>8175</v>
      </c>
      <c r="E505" s="83">
        <v>4367</v>
      </c>
      <c r="F505" s="83">
        <v>68151</v>
      </c>
      <c r="G505" s="83">
        <v>18153</v>
      </c>
      <c r="H505" s="83">
        <v>4814</v>
      </c>
      <c r="I505" s="83">
        <v>730</v>
      </c>
      <c r="N505" s="80">
        <f t="shared" si="102"/>
        <v>-1.2084592145015165</v>
      </c>
      <c r="O505" s="80">
        <f t="shared" si="103"/>
        <v>0</v>
      </c>
      <c r="P505" s="80">
        <f t="shared" si="104"/>
        <v>-1.0199456029011742</v>
      </c>
      <c r="Q505" s="80">
        <f t="shared" si="105"/>
        <v>0.33715143841466499</v>
      </c>
      <c r="R505" s="80">
        <f t="shared" si="106"/>
        <v>-0.29111281994946125</v>
      </c>
      <c r="S505" s="80">
        <f t="shared" si="107"/>
        <v>-1.0645731431624768</v>
      </c>
      <c r="T505" s="82">
        <f t="shared" si="112"/>
        <v>-0.10996339924725378</v>
      </c>
      <c r="AJ505" s="88" t="e">
        <v>#N/A</v>
      </c>
      <c r="AK505" s="88" t="e">
        <v>#N/A</v>
      </c>
      <c r="AL505" s="87">
        <f t="shared" si="108"/>
        <v>45010</v>
      </c>
      <c r="AM505" s="82">
        <f t="shared" si="109"/>
        <v>0</v>
      </c>
      <c r="AN505" s="86">
        <f t="shared" si="110"/>
        <v>-0.10996339924725378</v>
      </c>
      <c r="AO505" s="82">
        <f t="shared" si="111"/>
        <v>-2.5</v>
      </c>
      <c r="AP505" s="86">
        <f t="shared" si="101"/>
        <v>-2.5800434338850522</v>
      </c>
      <c r="AQ505" s="85">
        <f t="shared" si="115"/>
        <v>8.0043433885052195E-2</v>
      </c>
      <c r="AR505" s="82">
        <f t="shared" si="100"/>
        <v>0.10996339924725378</v>
      </c>
      <c r="AT505" s="84">
        <f t="shared" si="113"/>
        <v>-0.12723644340671056</v>
      </c>
      <c r="AU505" s="75">
        <f>AU504</f>
        <v>-1.7273044159456775E-2</v>
      </c>
      <c r="AV505" s="79">
        <f t="shared" si="114"/>
        <v>-2.596889350345208</v>
      </c>
    </row>
    <row r="506" spans="1:48" x14ac:dyDescent="0.3">
      <c r="A506" s="81">
        <v>45017</v>
      </c>
      <c r="B506" s="83">
        <v>-0.5</v>
      </c>
      <c r="C506" s="83">
        <v>-3.6</v>
      </c>
      <c r="D506" s="83">
        <v>8128</v>
      </c>
      <c r="E506" s="83">
        <v>4347</v>
      </c>
      <c r="F506" s="83">
        <v>69298</v>
      </c>
      <c r="G506" s="83">
        <v>18454</v>
      </c>
      <c r="H506" s="83">
        <v>4816.3999999999996</v>
      </c>
      <c r="I506" s="83">
        <v>730</v>
      </c>
      <c r="N506" s="80">
        <f t="shared" si="102"/>
        <v>-0.57492354740060136</v>
      </c>
      <c r="O506" s="80">
        <f t="shared" si="103"/>
        <v>0</v>
      </c>
      <c r="P506" s="80">
        <f t="shared" si="104"/>
        <v>-0.45798030684680668</v>
      </c>
      <c r="Q506" s="80">
        <f t="shared" si="105"/>
        <v>1.6830273950492227</v>
      </c>
      <c r="R506" s="80">
        <f t="shared" si="106"/>
        <v>1.6581281330909405</v>
      </c>
      <c r="S506" s="80">
        <f t="shared" si="107"/>
        <v>4.9854590776888585E-2</v>
      </c>
      <c r="T506" s="82">
        <f t="shared" si="112"/>
        <v>5.0581368500453326E-2</v>
      </c>
      <c r="AJ506" s="88" t="e">
        <v>#N/A</v>
      </c>
      <c r="AK506" s="88" t="e">
        <v>#N/A</v>
      </c>
      <c r="AL506" s="110">
        <f t="shared" si="108"/>
        <v>45017</v>
      </c>
      <c r="AM506" s="107">
        <f t="shared" si="109"/>
        <v>-0.5</v>
      </c>
      <c r="AN506" s="109">
        <f t="shared" si="110"/>
        <v>5.0581368500453326E-2</v>
      </c>
      <c r="AO506" s="107">
        <f t="shared" si="111"/>
        <v>-3.6</v>
      </c>
      <c r="AP506" s="109">
        <f t="shared" si="101"/>
        <v>-3.0324882362942986</v>
      </c>
      <c r="AQ506" s="108">
        <f t="shared" si="115"/>
        <v>-0.56751176370570144</v>
      </c>
      <c r="AR506" s="107">
        <f t="shared" si="100"/>
        <v>-0.55058136850045336</v>
      </c>
      <c r="AS506" s="106"/>
      <c r="AT506" s="84">
        <f t="shared" si="113"/>
        <v>-0.15848412988840649</v>
      </c>
      <c r="AU506" s="93">
        <f>AVERAGE(AR504:AR507)</f>
        <v>-0.20906549838885982</v>
      </c>
      <c r="AV506" s="105">
        <f t="shared" si="114"/>
        <v>-3.2351113584902436</v>
      </c>
    </row>
    <row r="507" spans="1:48" x14ac:dyDescent="0.3">
      <c r="A507" s="81">
        <v>45024</v>
      </c>
      <c r="B507" s="83">
        <v>-0.5</v>
      </c>
      <c r="C507" s="83">
        <v>-3.6</v>
      </c>
      <c r="D507" s="83">
        <v>8008</v>
      </c>
      <c r="E507" s="83">
        <v>4296</v>
      </c>
      <c r="F507" s="83">
        <v>68845</v>
      </c>
      <c r="G507" s="83">
        <v>18465</v>
      </c>
      <c r="H507" s="83">
        <v>4783.75</v>
      </c>
      <c r="I507" s="83">
        <v>730</v>
      </c>
      <c r="N507" s="80">
        <f t="shared" si="102"/>
        <v>-1.4763779527558967</v>
      </c>
      <c r="O507" s="80">
        <f t="shared" si="103"/>
        <v>0</v>
      </c>
      <c r="P507" s="80">
        <f t="shared" si="104"/>
        <v>-1.1732229123533386</v>
      </c>
      <c r="Q507" s="80">
        <f t="shared" si="105"/>
        <v>-0.65369851943779622</v>
      </c>
      <c r="R507" s="80">
        <f t="shared" si="106"/>
        <v>5.9607673133200478E-2</v>
      </c>
      <c r="S507" s="80">
        <f t="shared" si="107"/>
        <v>-0.6778922016443687</v>
      </c>
      <c r="T507" s="82">
        <f t="shared" si="112"/>
        <v>-6.1725479137228256E-2</v>
      </c>
      <c r="AJ507" s="88">
        <f>B507</f>
        <v>-0.5</v>
      </c>
      <c r="AK507" s="88">
        <f>C507</f>
        <v>-3.6</v>
      </c>
      <c r="AL507" s="110">
        <f t="shared" si="108"/>
        <v>45024</v>
      </c>
      <c r="AM507" s="107">
        <f t="shared" si="109"/>
        <v>-0.5</v>
      </c>
      <c r="AN507" s="109">
        <f t="shared" si="110"/>
        <v>-6.1725479137228256E-2</v>
      </c>
      <c r="AO507" s="107">
        <f t="shared" si="111"/>
        <v>-3.6</v>
      </c>
      <c r="AP507" s="109">
        <f t="shared" si="101"/>
        <v>-3.1413343361419521</v>
      </c>
      <c r="AQ507" s="108">
        <f t="shared" si="115"/>
        <v>-0.45866566385804797</v>
      </c>
      <c r="AR507" s="107">
        <f t="shared" si="100"/>
        <v>-0.43827452086277174</v>
      </c>
      <c r="AS507" s="106"/>
      <c r="AT507" s="84">
        <f t="shared" si="113"/>
        <v>-0.27079097752608805</v>
      </c>
      <c r="AU507" s="93">
        <f>AU506</f>
        <v>-0.20906549838885982</v>
      </c>
      <c r="AV507" s="105">
        <f t="shared" si="114"/>
        <v>-3.3439574583379112</v>
      </c>
    </row>
    <row r="508" spans="1:48" x14ac:dyDescent="0.3">
      <c r="A508" s="81">
        <v>45031</v>
      </c>
      <c r="B508" s="83">
        <v>-0.5</v>
      </c>
      <c r="C508" s="83">
        <v>-3.6</v>
      </c>
      <c r="D508" s="83">
        <v>8021</v>
      </c>
      <c r="E508" s="83">
        <v>4228</v>
      </c>
      <c r="F508" s="83">
        <v>69052</v>
      </c>
      <c r="G508" s="83">
        <v>18411</v>
      </c>
      <c r="H508" s="83">
        <v>4714.2</v>
      </c>
      <c r="I508" s="83">
        <v>730</v>
      </c>
      <c r="N508" s="80">
        <f t="shared" si="102"/>
        <v>0.16233766233766289</v>
      </c>
      <c r="O508" s="80">
        <f t="shared" si="103"/>
        <v>0</v>
      </c>
      <c r="P508" s="80">
        <f t="shared" si="104"/>
        <v>-1.582867783985094</v>
      </c>
      <c r="Q508" s="80">
        <f t="shared" si="105"/>
        <v>0.3006754303144703</v>
      </c>
      <c r="R508" s="80">
        <f t="shared" si="106"/>
        <v>-0.29244516653128017</v>
      </c>
      <c r="S508" s="80">
        <f t="shared" si="107"/>
        <v>-1.4538803240135962</v>
      </c>
      <c r="T508" s="82">
        <f t="shared" si="112"/>
        <v>-3.9013315192071699E-2</v>
      </c>
      <c r="AJ508" s="88" t="e">
        <v>#N/A</v>
      </c>
      <c r="AK508" s="88" t="e">
        <v>#N/A</v>
      </c>
      <c r="AL508" s="110">
        <f t="shared" si="108"/>
        <v>45031</v>
      </c>
      <c r="AM508" s="107">
        <f t="shared" si="109"/>
        <v>-0.5</v>
      </c>
      <c r="AN508" s="109">
        <f t="shared" si="110"/>
        <v>-3.9013315192071699E-2</v>
      </c>
      <c r="AO508" s="107">
        <f t="shared" si="111"/>
        <v>-3.6</v>
      </c>
      <c r="AP508" s="109">
        <f t="shared" si="101"/>
        <v>-3.119322050012201</v>
      </c>
      <c r="AQ508" s="108">
        <f t="shared" si="115"/>
        <v>-0.48067794998779911</v>
      </c>
      <c r="AR508" s="107">
        <f t="shared" si="100"/>
        <v>-0.46098668480792832</v>
      </c>
      <c r="AS508" s="106"/>
      <c r="AT508" s="84">
        <f t="shared" si="113"/>
        <v>-0.24807881358093153</v>
      </c>
      <c r="AU508" s="93">
        <f>AU507</f>
        <v>-0.20906549838885982</v>
      </c>
      <c r="AV508" s="105">
        <f t="shared" si="114"/>
        <v>-3.3219451722081601</v>
      </c>
    </row>
    <row r="509" spans="1:48" x14ac:dyDescent="0.3">
      <c r="A509" s="81">
        <v>45038</v>
      </c>
      <c r="B509" s="83">
        <v>-0.5</v>
      </c>
      <c r="C509" s="83">
        <v>-3.6</v>
      </c>
      <c r="D509" s="83">
        <v>8373</v>
      </c>
      <c r="E509" s="83">
        <v>4191</v>
      </c>
      <c r="F509" s="83">
        <v>69319</v>
      </c>
      <c r="G509" s="83">
        <v>18840</v>
      </c>
      <c r="H509" s="83">
        <v>4702.8</v>
      </c>
      <c r="I509" s="83">
        <v>730</v>
      </c>
      <c r="N509" s="80">
        <f t="shared" si="102"/>
        <v>4.3884802393716456</v>
      </c>
      <c r="O509" s="80">
        <f t="shared" si="103"/>
        <v>0</v>
      </c>
      <c r="P509" s="80">
        <f t="shared" si="104"/>
        <v>-0.87511825922422304</v>
      </c>
      <c r="Q509" s="80">
        <f t="shared" si="105"/>
        <v>0.38666512193708513</v>
      </c>
      <c r="R509" s="80">
        <f t="shared" si="106"/>
        <v>2.3301287273912266</v>
      </c>
      <c r="S509" s="80">
        <f t="shared" si="107"/>
        <v>-0.24182257859233403</v>
      </c>
      <c r="T509" s="82">
        <f t="shared" si="112"/>
        <v>0.17000566684307816</v>
      </c>
      <c r="AJ509" s="88" t="e">
        <v>#N/A</v>
      </c>
      <c r="AK509" s="88" t="e">
        <v>#N/A</v>
      </c>
      <c r="AL509" s="110">
        <f t="shared" si="108"/>
        <v>45038</v>
      </c>
      <c r="AM509" s="107">
        <f t="shared" si="109"/>
        <v>-0.5</v>
      </c>
      <c r="AN509" s="109">
        <f t="shared" si="110"/>
        <v>0.17000566684307816</v>
      </c>
      <c r="AO509" s="107">
        <f t="shared" si="111"/>
        <v>-3.6</v>
      </c>
      <c r="AP509" s="109">
        <f t="shared" si="101"/>
        <v>-2.9167440107634235</v>
      </c>
      <c r="AQ509" s="108">
        <f t="shared" si="115"/>
        <v>-0.6832559892365766</v>
      </c>
      <c r="AR509" s="107">
        <f t="shared" si="100"/>
        <v>-0.67000566684307816</v>
      </c>
      <c r="AS509" s="106"/>
      <c r="AT509" s="84">
        <f t="shared" si="113"/>
        <v>-3.9059831545781659E-2</v>
      </c>
      <c r="AU509" s="93">
        <f>AU508</f>
        <v>-0.20906549838885982</v>
      </c>
      <c r="AV509" s="105">
        <f t="shared" si="114"/>
        <v>-3.1193671329593968</v>
      </c>
    </row>
    <row r="510" spans="1:48" x14ac:dyDescent="0.3">
      <c r="A510" s="81">
        <v>45045</v>
      </c>
      <c r="B510" s="83">
        <v>-0.5</v>
      </c>
      <c r="C510" s="83">
        <v>-3.6</v>
      </c>
      <c r="D510" s="83">
        <v>8322</v>
      </c>
      <c r="E510" s="83">
        <v>4050</v>
      </c>
      <c r="F510" s="83">
        <v>67259</v>
      </c>
      <c r="G510" s="83">
        <v>18567</v>
      </c>
      <c r="H510" s="83">
        <v>4633.666666666667</v>
      </c>
      <c r="I510" s="83">
        <v>730</v>
      </c>
      <c r="N510" s="80">
        <f t="shared" si="102"/>
        <v>-0.60910068075958179</v>
      </c>
      <c r="O510" s="80">
        <f t="shared" si="103"/>
        <v>0</v>
      </c>
      <c r="P510" s="80">
        <f t="shared" si="104"/>
        <v>-3.3643521832498209</v>
      </c>
      <c r="Q510" s="80">
        <f t="shared" si="105"/>
        <v>-2.9717682020802414</v>
      </c>
      <c r="R510" s="80">
        <f t="shared" si="106"/>
        <v>-1.4490445859872523</v>
      </c>
      <c r="S510" s="80">
        <f t="shared" si="107"/>
        <v>-1.4700462136032399</v>
      </c>
      <c r="T510" s="82">
        <f t="shared" si="112"/>
        <v>-0.47848481046023966</v>
      </c>
      <c r="AJ510" s="88" t="e">
        <v>#N/A</v>
      </c>
      <c r="AK510" s="88" t="e">
        <v>#N/A</v>
      </c>
      <c r="AL510" s="110">
        <f t="shared" si="108"/>
        <v>45045</v>
      </c>
      <c r="AM510" s="107">
        <f t="shared" si="109"/>
        <v>-0.5</v>
      </c>
      <c r="AN510" s="109">
        <f t="shared" si="110"/>
        <v>-0.47848481046023966</v>
      </c>
      <c r="AO510" s="107">
        <f t="shared" si="111"/>
        <v>-3.6</v>
      </c>
      <c r="AP510" s="109">
        <f t="shared" si="101"/>
        <v>-4.6334586056497784</v>
      </c>
      <c r="AQ510" s="108">
        <f t="shared" si="115"/>
        <v>1.0334586056497783</v>
      </c>
      <c r="AR510" s="107">
        <f t="shared" si="100"/>
        <v>-2.1515189539760338E-2</v>
      </c>
      <c r="AS510" s="106"/>
      <c r="AT510" s="84">
        <f t="shared" si="113"/>
        <v>-0.68755030884909951</v>
      </c>
      <c r="AU510" s="93">
        <f>AU509</f>
        <v>-0.20906549838885982</v>
      </c>
      <c r="AV510" s="105">
        <f t="shared" si="114"/>
        <v>-4.8337957233901818</v>
      </c>
    </row>
    <row r="511" spans="1:48" x14ac:dyDescent="0.3">
      <c r="A511" s="81">
        <v>45052</v>
      </c>
      <c r="B511" s="83">
        <v>-0.9</v>
      </c>
      <c r="C511" s="83">
        <v>-4.5999999999999996</v>
      </c>
      <c r="D511" s="83">
        <v>8211</v>
      </c>
      <c r="E511" s="83">
        <v>4022</v>
      </c>
      <c r="F511" s="83">
        <v>67318</v>
      </c>
      <c r="G511" s="83">
        <v>18451</v>
      </c>
      <c r="H511" s="83">
        <v>4548.333333333333</v>
      </c>
      <c r="I511" s="83">
        <v>730</v>
      </c>
      <c r="N511" s="80">
        <f t="shared" si="102"/>
        <v>-1.3338139870223529</v>
      </c>
      <c r="O511" s="80">
        <f t="shared" si="103"/>
        <v>0</v>
      </c>
      <c r="P511" s="80">
        <f t="shared" si="104"/>
        <v>-0.69135802469135399</v>
      </c>
      <c r="Q511" s="80">
        <f t="shared" si="105"/>
        <v>8.7720602447262763E-2</v>
      </c>
      <c r="R511" s="80">
        <f t="shared" si="106"/>
        <v>-0.62476436688749004</v>
      </c>
      <c r="S511" s="80">
        <f t="shared" si="107"/>
        <v>-1.8415941299187182</v>
      </c>
      <c r="T511" s="82">
        <f t="shared" si="112"/>
        <v>-0.2990393046140159</v>
      </c>
      <c r="AJ511" s="88" t="e">
        <v>#N/A</v>
      </c>
      <c r="AK511" s="88" t="e">
        <v>#N/A</v>
      </c>
      <c r="AL511" s="87">
        <f t="shared" si="108"/>
        <v>45052</v>
      </c>
      <c r="AM511" s="82">
        <f t="shared" si="109"/>
        <v>-0.9</v>
      </c>
      <c r="AN511" s="86">
        <f t="shared" si="110"/>
        <v>-0.2990393046140159</v>
      </c>
      <c r="AO511" s="82">
        <f t="shared" si="111"/>
        <v>-4.5999999999999996</v>
      </c>
      <c r="AP511" s="86">
        <f t="shared" si="101"/>
        <v>-3.9842896000478589</v>
      </c>
      <c r="AQ511" s="85">
        <f t="shared" si="115"/>
        <v>-0.61571039995214072</v>
      </c>
      <c r="AR511" s="82">
        <f t="shared" si="100"/>
        <v>-0.60096069538598407</v>
      </c>
      <c r="AT511" s="84">
        <f t="shared" si="113"/>
        <v>-0.77892390381724241</v>
      </c>
      <c r="AU511" s="93">
        <f>AVERAGE(AR509:AR512)</f>
        <v>-0.47988459920322646</v>
      </c>
      <c r="AV511" s="79">
        <f t="shared" si="114"/>
        <v>-4.4464362070727361</v>
      </c>
    </row>
    <row r="512" spans="1:48" x14ac:dyDescent="0.3">
      <c r="A512" s="81">
        <v>45059</v>
      </c>
      <c r="B512" s="83">
        <v>-0.9</v>
      </c>
      <c r="C512" s="83">
        <v>-4.5999999999999996</v>
      </c>
      <c r="D512" s="83">
        <v>8162</v>
      </c>
      <c r="E512" s="83">
        <v>3986</v>
      </c>
      <c r="F512" s="83">
        <v>66849</v>
      </c>
      <c r="G512" s="83">
        <v>18343</v>
      </c>
      <c r="H512" s="83">
        <v>4500.2</v>
      </c>
      <c r="I512" s="83">
        <v>730</v>
      </c>
      <c r="N512" s="80">
        <f t="shared" si="102"/>
        <v>-0.59676044330775824</v>
      </c>
      <c r="O512" s="80">
        <f t="shared" si="103"/>
        <v>0</v>
      </c>
      <c r="P512" s="80">
        <f t="shared" si="104"/>
        <v>-0.89507707608154874</v>
      </c>
      <c r="Q512" s="80">
        <f t="shared" si="105"/>
        <v>-0.69669330639649729</v>
      </c>
      <c r="R512" s="80">
        <f t="shared" si="106"/>
        <v>-0.58533412823152275</v>
      </c>
      <c r="S512" s="80">
        <f t="shared" si="107"/>
        <v>-1.0582631000366405</v>
      </c>
      <c r="T512" s="82">
        <f t="shared" si="112"/>
        <v>-0.27294315495591692</v>
      </c>
      <c r="AJ512" s="88">
        <f>B512</f>
        <v>-0.9</v>
      </c>
      <c r="AK512" s="88">
        <f>C512</f>
        <v>-4.5999999999999996</v>
      </c>
      <c r="AL512" s="87">
        <f t="shared" si="108"/>
        <v>45059</v>
      </c>
      <c r="AM512" s="82">
        <f t="shared" si="109"/>
        <v>-0.9</v>
      </c>
      <c r="AN512" s="86">
        <f t="shared" si="110"/>
        <v>-0.27294315495591692</v>
      </c>
      <c r="AO512" s="82">
        <f t="shared" si="111"/>
        <v>-4.5999999999999996</v>
      </c>
      <c r="AP512" s="86">
        <f t="shared" si="101"/>
        <v>-3.9591580433341704</v>
      </c>
      <c r="AQ512" s="85">
        <f t="shared" si="115"/>
        <v>-0.64084195666582922</v>
      </c>
      <c r="AR512" s="82">
        <f t="shared" si="100"/>
        <v>-0.6270568450440831</v>
      </c>
      <c r="AT512" s="84">
        <f t="shared" ref="AT512:AT543" si="116">AVERAGE($AU512)+AN512</f>
        <v>-0.75282775415914338</v>
      </c>
      <c r="AU512" s="75">
        <f>AU511</f>
        <v>-0.47988459920322646</v>
      </c>
      <c r="AV512" s="79">
        <f t="shared" ref="AV512:AV543" si="117">(1+AO508/100)*(1+AT512/100)/(1+AM460/100)*100-100</f>
        <v>-4.4213046503590476</v>
      </c>
    </row>
    <row r="513" spans="1:48" x14ac:dyDescent="0.3">
      <c r="A513" s="81">
        <v>45066</v>
      </c>
      <c r="B513" s="83">
        <v>-0.9</v>
      </c>
      <c r="C513" s="83">
        <v>-4.5999999999999996</v>
      </c>
      <c r="D513" s="83">
        <v>7882</v>
      </c>
      <c r="E513" s="83">
        <v>3980</v>
      </c>
      <c r="F513" s="83">
        <v>65449</v>
      </c>
      <c r="G513" s="83">
        <v>18403</v>
      </c>
      <c r="H513" s="83">
        <v>4409.3999999999996</v>
      </c>
      <c r="I513" s="83">
        <v>730</v>
      </c>
      <c r="N513" s="80">
        <f t="shared" si="102"/>
        <v>-3.4305317324185296</v>
      </c>
      <c r="O513" s="80">
        <f t="shared" si="103"/>
        <v>0</v>
      </c>
      <c r="P513" s="80">
        <f t="shared" si="104"/>
        <v>-0.15052684395384119</v>
      </c>
      <c r="Q513" s="80">
        <f t="shared" si="105"/>
        <v>-2.0942721656270038</v>
      </c>
      <c r="R513" s="80">
        <f t="shared" si="106"/>
        <v>0.32710025622853323</v>
      </c>
      <c r="S513" s="80">
        <f t="shared" si="107"/>
        <v>-2.017688102750995</v>
      </c>
      <c r="T513" s="82">
        <f t="shared" si="112"/>
        <v>-0.39065757766839954</v>
      </c>
      <c r="AJ513" s="88" t="e">
        <v>#N/A</v>
      </c>
      <c r="AK513" s="88" t="e">
        <v>#N/A</v>
      </c>
      <c r="AL513" s="87">
        <f t="shared" si="108"/>
        <v>45066</v>
      </c>
      <c r="AM513" s="82">
        <f t="shared" si="109"/>
        <v>-0.9</v>
      </c>
      <c r="AN513" s="86">
        <f t="shared" si="110"/>
        <v>-0.39065757766839954</v>
      </c>
      <c r="AO513" s="82">
        <f t="shared" si="111"/>
        <v>-4.5999999999999996</v>
      </c>
      <c r="AP513" s="86">
        <f t="shared" si="101"/>
        <v>-4.0725213834888336</v>
      </c>
      <c r="AQ513" s="85">
        <f t="shared" si="115"/>
        <v>-0.52747861651116601</v>
      </c>
      <c r="AR513" s="82">
        <f t="shared" si="100"/>
        <v>-0.50934242233160054</v>
      </c>
      <c r="AT513" s="84">
        <f t="shared" si="116"/>
        <v>-0.87054217687162594</v>
      </c>
      <c r="AU513" s="75">
        <f>AU512</f>
        <v>-0.47988459920322646</v>
      </c>
      <c r="AV513" s="79">
        <f t="shared" si="117"/>
        <v>-4.534667990513725</v>
      </c>
    </row>
    <row r="514" spans="1:48" x14ac:dyDescent="0.3">
      <c r="A514" s="81">
        <v>45073</v>
      </c>
      <c r="B514" s="83">
        <v>-0.9</v>
      </c>
      <c r="C514" s="83">
        <v>-4.5999999999999996</v>
      </c>
      <c r="D514" s="83">
        <v>7883</v>
      </c>
      <c r="E514" s="83">
        <v>3900</v>
      </c>
      <c r="F514" s="83">
        <v>64109</v>
      </c>
      <c r="G514" s="83">
        <v>18098</v>
      </c>
      <c r="H514" s="83">
        <v>4349.2</v>
      </c>
      <c r="I514" s="83">
        <v>730</v>
      </c>
      <c r="N514" s="80">
        <f t="shared" si="102"/>
        <v>1.2687135244874526E-2</v>
      </c>
      <c r="O514" s="80">
        <f t="shared" si="103"/>
        <v>0</v>
      </c>
      <c r="P514" s="80">
        <f t="shared" si="104"/>
        <v>-2.0100502512562741</v>
      </c>
      <c r="Q514" s="80">
        <f t="shared" si="105"/>
        <v>-2.0473956821341801</v>
      </c>
      <c r="R514" s="80">
        <f t="shared" si="106"/>
        <v>-1.657338477422158</v>
      </c>
      <c r="S514" s="80">
        <f t="shared" si="107"/>
        <v>-1.3652651154351929</v>
      </c>
      <c r="T514" s="82">
        <f t="shared" si="112"/>
        <v>-0.34751802533624387</v>
      </c>
      <c r="AJ514" s="88" t="e">
        <v>#N/A</v>
      </c>
      <c r="AK514" s="88" t="e">
        <v>#N/A</v>
      </c>
      <c r="AL514" s="87">
        <f t="shared" si="108"/>
        <v>45073</v>
      </c>
      <c r="AM514" s="82">
        <f t="shared" si="109"/>
        <v>-0.9</v>
      </c>
      <c r="AN514" s="86">
        <f t="shared" si="110"/>
        <v>-0.34751802533624387</v>
      </c>
      <c r="AO514" s="82">
        <f t="shared" si="111"/>
        <v>-4.5999999999999996</v>
      </c>
      <c r="AP514" s="86">
        <f t="shared" si="101"/>
        <v>-4.0309764000241159</v>
      </c>
      <c r="AQ514" s="85">
        <f t="shared" si="115"/>
        <v>-0.5690235999758837</v>
      </c>
      <c r="AR514" s="82">
        <f t="shared" si="100"/>
        <v>-0.55248197466375615</v>
      </c>
      <c r="AT514" s="84">
        <f t="shared" si="116"/>
        <v>-0.82740262453947033</v>
      </c>
      <c r="AU514" s="75">
        <f>AU513</f>
        <v>-0.47988459920322646</v>
      </c>
      <c r="AV514" s="79">
        <f t="shared" si="117"/>
        <v>-4.4931230070490074</v>
      </c>
    </row>
    <row r="515" spans="1:48" x14ac:dyDescent="0.3">
      <c r="A515" s="104">
        <v>45080</v>
      </c>
      <c r="B515" s="103">
        <v>-0.8</v>
      </c>
      <c r="C515" s="103">
        <v>-5.4</v>
      </c>
      <c r="D515" s="83">
        <v>7922</v>
      </c>
      <c r="E515" s="83">
        <v>3861</v>
      </c>
      <c r="F515" s="83">
        <v>65524</v>
      </c>
      <c r="G515" s="83">
        <v>18265</v>
      </c>
      <c r="H515" s="83">
        <v>4303.3999999999996</v>
      </c>
      <c r="I515" s="83">
        <v>725</v>
      </c>
      <c r="N515" s="80">
        <f t="shared" si="102"/>
        <v>0.49473550678675338</v>
      </c>
      <c r="O515" s="80">
        <f t="shared" si="103"/>
        <v>-0.68493150684932402</v>
      </c>
      <c r="P515" s="80">
        <f t="shared" si="104"/>
        <v>-1</v>
      </c>
      <c r="Q515" s="80">
        <f t="shared" si="105"/>
        <v>2.2071783992886935</v>
      </c>
      <c r="R515" s="80">
        <f t="shared" si="106"/>
        <v>0.92275389545805808</v>
      </c>
      <c r="S515" s="80">
        <f t="shared" si="107"/>
        <v>-1.0530672307550901</v>
      </c>
      <c r="T515" s="82">
        <f t="shared" si="112"/>
        <v>-0.44611593099494717</v>
      </c>
      <c r="AJ515" s="88" t="e">
        <v>#N/A</v>
      </c>
      <c r="AK515" s="88" t="e">
        <v>#N/A</v>
      </c>
      <c r="AL515" s="102">
        <f t="shared" si="108"/>
        <v>45080</v>
      </c>
      <c r="AM515" s="100">
        <f t="shared" si="109"/>
        <v>-0.8</v>
      </c>
      <c r="AN515" s="101">
        <f t="shared" si="110"/>
        <v>-0.44611593099494717</v>
      </c>
      <c r="AO515" s="100">
        <f t="shared" si="111"/>
        <v>-5.4</v>
      </c>
      <c r="AP515" s="86">
        <f t="shared" si="101"/>
        <v>-5.0255945981691923</v>
      </c>
      <c r="AQ515" s="99">
        <f t="shared" si="115"/>
        <v>-0.37440540183080806</v>
      </c>
      <c r="AR515" s="82">
        <f t="shared" si="100"/>
        <v>-0.35388406900505287</v>
      </c>
      <c r="AT515" s="84">
        <f t="shared" si="116"/>
        <v>-0.92031006470814292</v>
      </c>
      <c r="AU515" s="93">
        <f>AVERAGE(AR513:AR516)</f>
        <v>-0.47419413371319574</v>
      </c>
      <c r="AV515" s="79">
        <f t="shared" si="117"/>
        <v>-5.4779758017315743</v>
      </c>
    </row>
    <row r="516" spans="1:48" x14ac:dyDescent="0.3">
      <c r="A516" s="104">
        <v>45087</v>
      </c>
      <c r="B516" s="103">
        <v>-0.8</v>
      </c>
      <c r="C516" s="103">
        <v>-5.4</v>
      </c>
      <c r="D516" s="83">
        <v>7927</v>
      </c>
      <c r="E516" s="83">
        <v>3915</v>
      </c>
      <c r="F516" s="83">
        <v>66977</v>
      </c>
      <c r="G516" s="83">
        <v>18344</v>
      </c>
      <c r="H516" s="83">
        <v>4305.6000000000004</v>
      </c>
      <c r="I516" s="83">
        <v>715</v>
      </c>
      <c r="N516" s="80">
        <f t="shared" si="102"/>
        <v>6.3115374905336807E-2</v>
      </c>
      <c r="O516" s="80">
        <f t="shared" si="103"/>
        <v>-1.3793103448275872</v>
      </c>
      <c r="P516" s="80">
        <f t="shared" si="104"/>
        <v>1.3986013986014001</v>
      </c>
      <c r="Q516" s="80">
        <f t="shared" si="105"/>
        <v>2.2175080886392777</v>
      </c>
      <c r="R516" s="80">
        <f t="shared" si="106"/>
        <v>0.4325212154393796</v>
      </c>
      <c r="S516" s="80">
        <f t="shared" si="107"/>
        <v>5.1122368359912684E-2</v>
      </c>
      <c r="T516" s="82">
        <f t="shared" si="112"/>
        <v>-0.31893193114762669</v>
      </c>
      <c r="AJ516" s="88" t="e">
        <v>#N/A</v>
      </c>
      <c r="AK516" s="88" t="e">
        <v>#N/A</v>
      </c>
      <c r="AL516" s="102">
        <f t="shared" si="108"/>
        <v>45087</v>
      </c>
      <c r="AM516" s="100">
        <f t="shared" si="109"/>
        <v>-0.8</v>
      </c>
      <c r="AN516" s="101">
        <f t="shared" si="110"/>
        <v>-0.31893193114762669</v>
      </c>
      <c r="AO516" s="100">
        <f t="shared" si="111"/>
        <v>-5.4</v>
      </c>
      <c r="AP516" s="86">
        <f t="shared" si="101"/>
        <v>-4.9042610623148448</v>
      </c>
      <c r="AQ516" s="99">
        <f t="shared" si="115"/>
        <v>-0.49573893768515553</v>
      </c>
      <c r="AR516" s="82">
        <f t="shared" si="100"/>
        <v>-0.48106806885237335</v>
      </c>
      <c r="AT516" s="84">
        <f t="shared" si="116"/>
        <v>-0.79312606486082249</v>
      </c>
      <c r="AU516" s="93">
        <f>AU515</f>
        <v>-0.47419413371319574</v>
      </c>
      <c r="AV516" s="79">
        <f t="shared" si="117"/>
        <v>-5.3566422658772268</v>
      </c>
    </row>
    <row r="517" spans="1:48" x14ac:dyDescent="0.3">
      <c r="A517" s="104">
        <v>45094</v>
      </c>
      <c r="B517" s="103">
        <v>-0.8</v>
      </c>
      <c r="C517" s="103">
        <v>-5.4</v>
      </c>
      <c r="D517" s="83">
        <v>7851</v>
      </c>
      <c r="E517" s="83">
        <v>3959</v>
      </c>
      <c r="F517" s="83">
        <v>67990</v>
      </c>
      <c r="G517" s="83">
        <v>18396</v>
      </c>
      <c r="H517" s="83">
        <v>4261.6000000000004</v>
      </c>
      <c r="I517" s="83">
        <v>715</v>
      </c>
      <c r="N517" s="80">
        <f t="shared" si="102"/>
        <v>-0.95874858079979219</v>
      </c>
      <c r="O517" s="80">
        <f t="shared" si="103"/>
        <v>0</v>
      </c>
      <c r="P517" s="80">
        <f t="shared" si="104"/>
        <v>1.1238825031928457</v>
      </c>
      <c r="Q517" s="80">
        <f t="shared" si="105"/>
        <v>1.5124595010227466</v>
      </c>
      <c r="R517" s="80">
        <f t="shared" si="106"/>
        <v>0.28347143480156944</v>
      </c>
      <c r="S517" s="80">
        <f t="shared" si="107"/>
        <v>-1.0219249349684105</v>
      </c>
      <c r="T517" s="82">
        <f t="shared" si="112"/>
        <v>-0.40516347921773116</v>
      </c>
      <c r="AJ517" s="88" t="e">
        <v>#N/A</v>
      </c>
      <c r="AK517" s="88" t="e">
        <v>#N/A</v>
      </c>
      <c r="AL517" s="102">
        <f t="shared" si="108"/>
        <v>45094</v>
      </c>
      <c r="AM517" s="100">
        <f t="shared" si="109"/>
        <v>-0.8</v>
      </c>
      <c r="AN517" s="101">
        <f t="shared" si="110"/>
        <v>-0.40516347921773116</v>
      </c>
      <c r="AO517" s="100">
        <f t="shared" si="111"/>
        <v>-5.4</v>
      </c>
      <c r="AP517" s="86">
        <f t="shared" si="101"/>
        <v>-4.9865259591737185</v>
      </c>
      <c r="AQ517" s="99">
        <f t="shared" si="115"/>
        <v>-0.41347404082628181</v>
      </c>
      <c r="AR517" s="82">
        <f t="shared" si="100"/>
        <v>-0.39483652078226888</v>
      </c>
      <c r="AT517" s="84">
        <f t="shared" si="116"/>
        <v>-0.87935761293092685</v>
      </c>
      <c r="AU517" s="93">
        <f>AU516</f>
        <v>-0.47419413371319574</v>
      </c>
      <c r="AV517" s="79">
        <f t="shared" si="117"/>
        <v>-5.4389071627361147</v>
      </c>
    </row>
    <row r="518" spans="1:48" x14ac:dyDescent="0.3">
      <c r="A518" s="104">
        <v>45101</v>
      </c>
      <c r="B518" s="103">
        <v>-0.8</v>
      </c>
      <c r="C518" s="103">
        <v>-5.4</v>
      </c>
      <c r="D518" s="83">
        <v>7817</v>
      </c>
      <c r="E518" s="83">
        <v>3958</v>
      </c>
      <c r="F518" s="83">
        <v>68840</v>
      </c>
      <c r="G518" s="83">
        <v>18550</v>
      </c>
      <c r="H518" s="83">
        <v>4243</v>
      </c>
      <c r="I518" s="83">
        <v>720</v>
      </c>
      <c r="N518" s="80">
        <f t="shared" si="102"/>
        <v>-0.43306585148388876</v>
      </c>
      <c r="O518" s="80">
        <f t="shared" si="103"/>
        <v>0.69930069930070715</v>
      </c>
      <c r="P518" s="80">
        <f t="shared" si="104"/>
        <v>-2.5258903763585749E-2</v>
      </c>
      <c r="Q518" s="80">
        <f t="shared" si="105"/>
        <v>1.250183850566259</v>
      </c>
      <c r="R518" s="80">
        <f t="shared" si="106"/>
        <v>0.83713850837139603</v>
      </c>
      <c r="S518" s="80">
        <f t="shared" si="107"/>
        <v>-0.43645579125211498</v>
      </c>
      <c r="T518" s="82">
        <f t="shared" si="112"/>
        <v>-0.34747655985609133</v>
      </c>
      <c r="AJ518" s="88">
        <f>B518</f>
        <v>-0.8</v>
      </c>
      <c r="AK518" s="88">
        <f>C518</f>
        <v>-5.4</v>
      </c>
      <c r="AL518" s="102">
        <f t="shared" si="108"/>
        <v>45101</v>
      </c>
      <c r="AM518" s="100">
        <f t="shared" si="109"/>
        <v>-0.8</v>
      </c>
      <c r="AN518" s="101">
        <f t="shared" si="110"/>
        <v>-0.34747655985609133</v>
      </c>
      <c r="AO518" s="100">
        <f t="shared" si="111"/>
        <v>-5.4</v>
      </c>
      <c r="AP518" s="86">
        <f t="shared" si="101"/>
        <v>-4.9314926381027107</v>
      </c>
      <c r="AQ518" s="99">
        <f t="shared" si="115"/>
        <v>-0.4685073618972897</v>
      </c>
      <c r="AR518" s="82">
        <f t="shared" si="100"/>
        <v>-0.45252344014390872</v>
      </c>
      <c r="AT518" s="84">
        <f t="shared" si="116"/>
        <v>-0.82167069356928701</v>
      </c>
      <c r="AU518" s="93">
        <f>AU517</f>
        <v>-0.47419413371319574</v>
      </c>
      <c r="AV518" s="79">
        <f t="shared" si="117"/>
        <v>-5.3838738416650926</v>
      </c>
    </row>
    <row r="519" spans="1:48" x14ac:dyDescent="0.3">
      <c r="A519" s="81">
        <v>45108</v>
      </c>
      <c r="B519" s="83">
        <v>-0.2</v>
      </c>
      <c r="C519" s="83">
        <v>-4.4000000000000004</v>
      </c>
      <c r="D519" s="83">
        <v>7833</v>
      </c>
      <c r="E519" s="83">
        <v>3940</v>
      </c>
      <c r="F519" s="83">
        <v>67983</v>
      </c>
      <c r="G519" s="83">
        <v>18431</v>
      </c>
      <c r="H519" s="83">
        <v>4234.666666666667</v>
      </c>
      <c r="I519" s="83">
        <v>720</v>
      </c>
      <c r="N519" s="80">
        <f t="shared" si="102"/>
        <v>0.20468210310859547</v>
      </c>
      <c r="O519" s="80">
        <f t="shared" si="103"/>
        <v>0</v>
      </c>
      <c r="P519" s="80">
        <f t="shared" si="104"/>
        <v>-0.45477513895907862</v>
      </c>
      <c r="Q519" s="80">
        <f t="shared" si="105"/>
        <v>-1.2449157466589185</v>
      </c>
      <c r="R519" s="80">
        <f t="shared" si="106"/>
        <v>-0.64150943396225557</v>
      </c>
      <c r="S519" s="80">
        <f t="shared" si="107"/>
        <v>-0.19640191688270647</v>
      </c>
      <c r="T519" s="82">
        <f t="shared" si="112"/>
        <v>-0.37733905441079052</v>
      </c>
      <c r="AJ519" s="88" t="e">
        <v>#N/A</v>
      </c>
      <c r="AK519" s="88" t="e">
        <v>#N/A</v>
      </c>
      <c r="AL519" s="102">
        <f t="shared" si="108"/>
        <v>45108</v>
      </c>
      <c r="AM519" s="100">
        <f t="shared" si="109"/>
        <v>-0.2</v>
      </c>
      <c r="AN519" s="101">
        <f t="shared" si="110"/>
        <v>-0.37733905441079052</v>
      </c>
      <c r="AO519" s="100">
        <f t="shared" si="111"/>
        <v>-4.4000000000000004</v>
      </c>
      <c r="AP519" s="86">
        <f t="shared" si="101"/>
        <v>-4.5156664087868279</v>
      </c>
      <c r="AQ519" s="99">
        <f t="shared" si="115"/>
        <v>0.11566640878682755</v>
      </c>
      <c r="AR519" s="82">
        <f t="shared" si="100"/>
        <v>0.17733905441079051</v>
      </c>
      <c r="AT519" s="84">
        <f t="shared" si="116"/>
        <v>-0.85153318812398626</v>
      </c>
      <c r="AU519" s="93">
        <f>AU518</f>
        <v>-0.47419413371319574</v>
      </c>
      <c r="AV519" s="79">
        <f t="shared" si="117"/>
        <v>-4.9701625085767915</v>
      </c>
    </row>
    <row r="520" spans="1:48" x14ac:dyDescent="0.3">
      <c r="A520" s="81">
        <v>45115</v>
      </c>
      <c r="B520" s="83">
        <v>-0.2</v>
      </c>
      <c r="C520" s="83">
        <v>-4.4000000000000004</v>
      </c>
      <c r="D520" s="83">
        <v>7846</v>
      </c>
      <c r="E520" s="83">
        <v>3952</v>
      </c>
      <c r="F520" s="83">
        <v>68194</v>
      </c>
      <c r="G520" s="83">
        <v>18252</v>
      </c>
      <c r="H520" s="83">
        <v>4271.2</v>
      </c>
      <c r="I520" s="83">
        <v>715</v>
      </c>
      <c r="N520" s="80">
        <f t="shared" si="102"/>
        <v>0.16596450912804528</v>
      </c>
      <c r="O520" s="80">
        <f t="shared" si="103"/>
        <v>-0.69444444444444287</v>
      </c>
      <c r="P520" s="80">
        <f t="shared" si="104"/>
        <v>0.30456852791877509</v>
      </c>
      <c r="Q520" s="80">
        <f t="shared" si="105"/>
        <v>0.31037171057471369</v>
      </c>
      <c r="R520" s="80">
        <f t="shared" si="106"/>
        <v>-0.97118984319895674</v>
      </c>
      <c r="S520" s="80">
        <f t="shared" si="107"/>
        <v>0.86272040302266362</v>
      </c>
      <c r="T520" s="82">
        <f t="shared" si="112"/>
        <v>-0.28996605322152413</v>
      </c>
      <c r="AJ520" s="88" t="e">
        <v>#N/A</v>
      </c>
      <c r="AK520" s="88" t="e">
        <v>#N/A</v>
      </c>
      <c r="AL520" s="87">
        <f t="shared" si="108"/>
        <v>45115</v>
      </c>
      <c r="AM520" s="82">
        <f t="shared" si="109"/>
        <v>-0.2</v>
      </c>
      <c r="AN520" s="86">
        <f t="shared" si="110"/>
        <v>-0.28996605322152413</v>
      </c>
      <c r="AO520" s="82">
        <f t="shared" si="111"/>
        <v>-4.4000000000000004</v>
      </c>
      <c r="AP520" s="86">
        <f t="shared" si="101"/>
        <v>-4.4319228838374443</v>
      </c>
      <c r="AQ520" s="85">
        <f t="shared" si="115"/>
        <v>3.1922883837443905E-2</v>
      </c>
      <c r="AR520" s="82">
        <f t="shared" si="100"/>
        <v>8.9966053221524123E-2</v>
      </c>
      <c r="AT520" s="84">
        <f t="shared" si="116"/>
        <v>-0.3352641388064731</v>
      </c>
      <c r="AU520" s="93">
        <f>AVERAGE(AR518:AR521)</f>
        <v>-4.5298085584948994E-2</v>
      </c>
      <c r="AV520" s="79">
        <f t="shared" si="117"/>
        <v>-4.4753392860293104</v>
      </c>
    </row>
    <row r="521" spans="1:48" x14ac:dyDescent="0.3">
      <c r="A521" s="81">
        <v>45122</v>
      </c>
      <c r="B521" s="83">
        <v>-0.2</v>
      </c>
      <c r="C521" s="83">
        <v>-4.4000000000000004</v>
      </c>
      <c r="D521" s="83">
        <v>8000</v>
      </c>
      <c r="E521" s="83">
        <v>3925</v>
      </c>
      <c r="F521" s="83">
        <v>68314</v>
      </c>
      <c r="G521" s="83">
        <v>18265</v>
      </c>
      <c r="H521" s="83">
        <v>4359.3999999999996</v>
      </c>
      <c r="I521" s="83">
        <v>715</v>
      </c>
      <c r="N521" s="80">
        <f t="shared" si="102"/>
        <v>1.9627835839918504</v>
      </c>
      <c r="O521" s="80">
        <f t="shared" si="103"/>
        <v>0</v>
      </c>
      <c r="P521" s="80">
        <f t="shared" si="104"/>
        <v>-0.68319838056679316</v>
      </c>
      <c r="Q521" s="80">
        <f t="shared" si="105"/>
        <v>0.17596856028390562</v>
      </c>
      <c r="R521" s="80">
        <f t="shared" si="106"/>
        <v>7.1225071225072156E-2</v>
      </c>
      <c r="S521" s="80">
        <f t="shared" si="107"/>
        <v>2.0649934444652445</v>
      </c>
      <c r="T521" s="82">
        <f t="shared" si="112"/>
        <v>-0.20402599017179812</v>
      </c>
      <c r="AJ521" s="88" t="e">
        <v>#N/A</v>
      </c>
      <c r="AK521" s="88" t="e">
        <v>#N/A</v>
      </c>
      <c r="AL521" s="87">
        <f t="shared" si="108"/>
        <v>45122</v>
      </c>
      <c r="AM521" s="82">
        <f t="shared" si="109"/>
        <v>-0.2</v>
      </c>
      <c r="AN521" s="86">
        <f t="shared" si="110"/>
        <v>-0.20402599017179812</v>
      </c>
      <c r="AO521" s="82">
        <f t="shared" si="111"/>
        <v>-4.4000000000000004</v>
      </c>
      <c r="AP521" s="86">
        <f t="shared" si="101"/>
        <v>-4.3495527727482397</v>
      </c>
      <c r="AQ521" s="85">
        <f t="shared" si="115"/>
        <v>-5.0447227251760651E-2</v>
      </c>
      <c r="AR521" s="82">
        <f t="shared" si="100"/>
        <v>4.0259901717981106E-3</v>
      </c>
      <c r="AT521" s="84">
        <f t="shared" si="116"/>
        <v>-0.24932407575674712</v>
      </c>
      <c r="AU521" s="93">
        <f>AU520</f>
        <v>-4.5298085584948994E-2</v>
      </c>
      <c r="AV521" s="79">
        <f t="shared" si="117"/>
        <v>-4.3929691749401201</v>
      </c>
    </row>
    <row r="522" spans="1:48" x14ac:dyDescent="0.3">
      <c r="A522" s="81">
        <v>45129</v>
      </c>
      <c r="B522" s="83">
        <v>-0.2</v>
      </c>
      <c r="C522" s="83">
        <v>-4.4000000000000004</v>
      </c>
      <c r="D522" s="83">
        <v>8034</v>
      </c>
      <c r="E522" s="83">
        <v>3936</v>
      </c>
      <c r="F522" s="83">
        <v>68267</v>
      </c>
      <c r="G522" s="83">
        <v>18227</v>
      </c>
      <c r="H522" s="83">
        <v>4414.8</v>
      </c>
      <c r="I522" s="83">
        <v>715</v>
      </c>
      <c r="N522" s="80">
        <f t="shared" si="102"/>
        <v>0.42500000000001137</v>
      </c>
      <c r="O522" s="80">
        <f t="shared" si="103"/>
        <v>0</v>
      </c>
      <c r="P522" s="80">
        <f t="shared" si="104"/>
        <v>0.28025477707005564</v>
      </c>
      <c r="Q522" s="80">
        <f t="shared" si="105"/>
        <v>-6.8799953157480331E-2</v>
      </c>
      <c r="R522" s="80">
        <f t="shared" si="106"/>
        <v>-0.20804817957842658</v>
      </c>
      <c r="S522" s="80">
        <f t="shared" si="107"/>
        <v>1.2708170849199689</v>
      </c>
      <c r="T522" s="82">
        <f t="shared" si="112"/>
        <v>-0.23981876056267992</v>
      </c>
      <c r="AJ522" s="88" t="e">
        <v>#N/A</v>
      </c>
      <c r="AK522" s="88" t="e">
        <v>#N/A</v>
      </c>
      <c r="AL522" s="87">
        <f t="shared" si="108"/>
        <v>45129</v>
      </c>
      <c r="AM522" s="82">
        <f t="shared" si="109"/>
        <v>-0.2</v>
      </c>
      <c r="AN522" s="86">
        <f t="shared" si="110"/>
        <v>-0.23981876056267992</v>
      </c>
      <c r="AO522" s="82">
        <f t="shared" si="111"/>
        <v>-4.4000000000000004</v>
      </c>
      <c r="AP522" s="86">
        <f t="shared" si="101"/>
        <v>-4.3838587107318148</v>
      </c>
      <c r="AQ522" s="85">
        <f t="shared" si="115"/>
        <v>-1.6141289268185588E-2</v>
      </c>
      <c r="AR522" s="82">
        <f t="shared" si="100"/>
        <v>3.9818760562679911E-2</v>
      </c>
      <c r="AT522" s="84">
        <f t="shared" si="116"/>
        <v>-0.28511684614762889</v>
      </c>
      <c r="AU522" s="93">
        <f>AU521</f>
        <v>-4.5298085584948994E-2</v>
      </c>
      <c r="AV522" s="79">
        <f t="shared" si="117"/>
        <v>-4.4272751129236667</v>
      </c>
    </row>
    <row r="523" spans="1:48" x14ac:dyDescent="0.3">
      <c r="A523" s="81">
        <v>45136</v>
      </c>
      <c r="B523" s="83">
        <v>-0.2</v>
      </c>
      <c r="C523" s="83">
        <v>-4.4000000000000004</v>
      </c>
      <c r="D523" s="83">
        <v>8294</v>
      </c>
      <c r="E523" s="83">
        <v>3977</v>
      </c>
      <c r="F523" s="83">
        <v>69059</v>
      </c>
      <c r="G523" s="83">
        <v>18306</v>
      </c>
      <c r="H523" s="83">
        <v>4476.8</v>
      </c>
      <c r="I523" s="83">
        <v>715</v>
      </c>
      <c r="N523" s="80">
        <f t="shared" si="102"/>
        <v>3.2362459546925635</v>
      </c>
      <c r="O523" s="80">
        <f t="shared" si="103"/>
        <v>0</v>
      </c>
      <c r="P523" s="80">
        <f t="shared" si="104"/>
        <v>1.0416666666666714</v>
      </c>
      <c r="Q523" s="80">
        <f t="shared" si="105"/>
        <v>1.1601505852022171</v>
      </c>
      <c r="R523" s="80">
        <f t="shared" si="106"/>
        <v>0.43342294398421188</v>
      </c>
      <c r="S523" s="80">
        <f t="shared" si="107"/>
        <v>1.4043671287487598</v>
      </c>
      <c r="T523" s="82">
        <f t="shared" si="112"/>
        <v>0.19451460293001022</v>
      </c>
      <c r="AJ523" s="88">
        <f>B523</f>
        <v>-0.2</v>
      </c>
      <c r="AK523" s="88">
        <f>C523</f>
        <v>-4.4000000000000004</v>
      </c>
      <c r="AL523" s="87">
        <f t="shared" si="108"/>
        <v>45136</v>
      </c>
      <c r="AM523" s="82">
        <f t="shared" si="109"/>
        <v>-0.2</v>
      </c>
      <c r="AN523" s="86">
        <f t="shared" si="110"/>
        <v>0.19451460293001022</v>
      </c>
      <c r="AO523" s="82">
        <f t="shared" si="111"/>
        <v>-4.4000000000000004</v>
      </c>
      <c r="AP523" s="86">
        <f t="shared" si="101"/>
        <v>-2.9524255720353807</v>
      </c>
      <c r="AQ523" s="85">
        <f t="shared" si="115"/>
        <v>-1.4475744279646197</v>
      </c>
      <c r="AR523" s="82">
        <f t="shared" si="100"/>
        <v>-0.39451460293001023</v>
      </c>
      <c r="AT523" s="84">
        <f t="shared" si="116"/>
        <v>0.14921651734506122</v>
      </c>
      <c r="AU523" s="93">
        <f>AU522</f>
        <v>-4.5298085584948994E-2</v>
      </c>
      <c r="AV523" s="79">
        <f t="shared" si="117"/>
        <v>-2.9963009213962835</v>
      </c>
    </row>
    <row r="524" spans="1:48" x14ac:dyDescent="0.3">
      <c r="A524" s="81">
        <v>45143</v>
      </c>
      <c r="B524" s="83">
        <v>0.2</v>
      </c>
      <c r="C524" s="83">
        <v>-3</v>
      </c>
      <c r="D524" s="83">
        <v>8334</v>
      </c>
      <c r="E524" s="83">
        <v>3959</v>
      </c>
      <c r="F524" s="83">
        <v>69019</v>
      </c>
      <c r="G524" s="83">
        <v>18348</v>
      </c>
      <c r="H524" s="83">
        <v>4623.8</v>
      </c>
      <c r="I524" s="83">
        <v>715</v>
      </c>
      <c r="N524" s="80">
        <f t="shared" si="102"/>
        <v>0.48227634434529421</v>
      </c>
      <c r="O524" s="80">
        <f t="shared" si="103"/>
        <v>0</v>
      </c>
      <c r="P524" s="80">
        <f t="shared" si="104"/>
        <v>-0.45260246416897587</v>
      </c>
      <c r="Q524" s="80">
        <f t="shared" si="105"/>
        <v>-5.7921487423797657E-2</v>
      </c>
      <c r="R524" s="80">
        <f t="shared" si="106"/>
        <v>0.22943297279580577</v>
      </c>
      <c r="S524" s="80">
        <f t="shared" si="107"/>
        <v>3.2835954253037869</v>
      </c>
      <c r="T524" s="82">
        <f t="shared" si="112"/>
        <v>3.2667899309351323E-2</v>
      </c>
      <c r="AJ524" s="88" t="e">
        <v>#N/A</v>
      </c>
      <c r="AK524" s="88" t="e">
        <v>#N/A</v>
      </c>
      <c r="AL524" s="87">
        <f t="shared" si="108"/>
        <v>45143</v>
      </c>
      <c r="AM524" s="82">
        <f t="shared" si="109"/>
        <v>0.2</v>
      </c>
      <c r="AN524" s="86">
        <f t="shared" si="110"/>
        <v>3.2667899309351323E-2</v>
      </c>
      <c r="AO524" s="82">
        <f t="shared" si="111"/>
        <v>-3</v>
      </c>
      <c r="AP524" s="86">
        <f t="shared" si="101"/>
        <v>-3.2072565670650448</v>
      </c>
      <c r="AQ524" s="85">
        <f t="shared" si="115"/>
        <v>0.20725656706504481</v>
      </c>
      <c r="AR524" s="82">
        <f t="shared" si="100"/>
        <v>0.16733210069064869</v>
      </c>
      <c r="AT524" s="84">
        <f t="shared" si="116"/>
        <v>3.4278346260576999E-2</v>
      </c>
      <c r="AU524" s="93">
        <f>AVERAGE(AR522:AR525)</f>
        <v>1.6104469512256761E-3</v>
      </c>
      <c r="AV524" s="79">
        <f t="shared" si="117"/>
        <v>-3.2056982803389502</v>
      </c>
    </row>
    <row r="525" spans="1:48" x14ac:dyDescent="0.3">
      <c r="A525" s="81">
        <v>45150</v>
      </c>
      <c r="B525" s="83">
        <v>0.2</v>
      </c>
      <c r="C525" s="83">
        <v>-3</v>
      </c>
      <c r="D525" s="83">
        <v>8553</v>
      </c>
      <c r="E525" s="83">
        <v>3911</v>
      </c>
      <c r="F525" s="83">
        <v>68547</v>
      </c>
      <c r="G525" s="83">
        <v>18349</v>
      </c>
      <c r="H525" s="83">
        <v>4613.6000000000004</v>
      </c>
      <c r="I525" s="83">
        <v>720</v>
      </c>
      <c r="N525" s="80">
        <f t="shared" si="102"/>
        <v>2.6277897768178633</v>
      </c>
      <c r="O525" s="80">
        <f t="shared" si="103"/>
        <v>0.69930069930070715</v>
      </c>
      <c r="P525" s="80">
        <f t="shared" si="104"/>
        <v>-1.2124273806516754</v>
      </c>
      <c r="Q525" s="80">
        <f t="shared" si="105"/>
        <v>-0.68386965907937736</v>
      </c>
      <c r="R525" s="80">
        <f t="shared" si="106"/>
        <v>5.4501853063158023E-3</v>
      </c>
      <c r="S525" s="80">
        <f t="shared" si="107"/>
        <v>-0.22059777672043879</v>
      </c>
      <c r="T525" s="82">
        <f t="shared" si="112"/>
        <v>6.194470518415672E-3</v>
      </c>
      <c r="AJ525" s="88" t="e">
        <v>#N/A</v>
      </c>
      <c r="AK525" s="88" t="e">
        <v>#N/A</v>
      </c>
      <c r="AL525" s="87">
        <f t="shared" si="108"/>
        <v>45150</v>
      </c>
      <c r="AM525" s="82">
        <f t="shared" si="109"/>
        <v>0.2</v>
      </c>
      <c r="AN525" s="86">
        <f t="shared" si="110"/>
        <v>6.194470518415672E-3</v>
      </c>
      <c r="AO525" s="82">
        <f t="shared" si="111"/>
        <v>-3</v>
      </c>
      <c r="AP525" s="86">
        <f t="shared" si="101"/>
        <v>-3.2328725568667949</v>
      </c>
      <c r="AQ525" s="85">
        <f t="shared" si="115"/>
        <v>0.23287255686679487</v>
      </c>
      <c r="AR525" s="82">
        <f t="shared" si="100"/>
        <v>0.19380552948158433</v>
      </c>
      <c r="AT525" s="84">
        <f t="shared" si="116"/>
        <v>7.8049174696413481E-3</v>
      </c>
      <c r="AU525" s="93">
        <f>AU524</f>
        <v>1.6104469512256761E-3</v>
      </c>
      <c r="AV525" s="79">
        <f t="shared" si="117"/>
        <v>-3.2313142701407145</v>
      </c>
    </row>
    <row r="526" spans="1:48" x14ac:dyDescent="0.3">
      <c r="A526" s="81">
        <v>45157</v>
      </c>
      <c r="B526" s="83">
        <v>0.2</v>
      </c>
      <c r="C526" s="83">
        <v>-3</v>
      </c>
      <c r="D526" s="83">
        <v>8541</v>
      </c>
      <c r="E526" s="83">
        <v>3901</v>
      </c>
      <c r="F526" s="83">
        <v>67916</v>
      </c>
      <c r="G526" s="83">
        <v>18419</v>
      </c>
      <c r="H526" s="83">
        <v>4652.6000000000004</v>
      </c>
      <c r="I526" s="83">
        <v>715</v>
      </c>
      <c r="N526" s="80">
        <f t="shared" si="102"/>
        <v>-0.14030164854436578</v>
      </c>
      <c r="O526" s="80">
        <f t="shared" si="103"/>
        <v>-0.69444444444444287</v>
      </c>
      <c r="P526" s="80">
        <f t="shared" si="104"/>
        <v>-0.2556890820761879</v>
      </c>
      <c r="Q526" s="80">
        <f t="shared" si="105"/>
        <v>-0.9205362743810781</v>
      </c>
      <c r="R526" s="80">
        <f t="shared" si="106"/>
        <v>0.38149217941032987</v>
      </c>
      <c r="S526" s="80">
        <f t="shared" si="107"/>
        <v>0.84532685971909416</v>
      </c>
      <c r="T526" s="82">
        <f t="shared" si="112"/>
        <v>-3.7019361289872807E-2</v>
      </c>
      <c r="AJ526" s="88" t="e">
        <v>#N/A</v>
      </c>
      <c r="AK526" s="88" t="e">
        <v>#N/A</v>
      </c>
      <c r="AL526" s="87">
        <f t="shared" si="108"/>
        <v>45157</v>
      </c>
      <c r="AM526" s="82">
        <f t="shared" si="109"/>
        <v>0.2</v>
      </c>
      <c r="AN526" s="86">
        <f t="shared" si="110"/>
        <v>-3.7019361289872807E-2</v>
      </c>
      <c r="AO526" s="82">
        <f t="shared" si="111"/>
        <v>-3</v>
      </c>
      <c r="AP526" s="86">
        <f t="shared" si="101"/>
        <v>-3.2746867503978905</v>
      </c>
      <c r="AQ526" s="85">
        <f t="shared" si="115"/>
        <v>0.27468675039789048</v>
      </c>
      <c r="AR526" s="82">
        <f t="shared" ref="AR526:AR558" si="118">AM526-AN526</f>
        <v>0.23701936128987283</v>
      </c>
      <c r="AT526" s="84">
        <f t="shared" si="116"/>
        <v>-3.5408914338647131E-2</v>
      </c>
      <c r="AU526" s="93">
        <f>AU525</f>
        <v>1.6104469512256761E-3</v>
      </c>
      <c r="AV526" s="79">
        <f t="shared" si="117"/>
        <v>-3.2731284636718101</v>
      </c>
    </row>
    <row r="527" spans="1:48" x14ac:dyDescent="0.3">
      <c r="A527" s="81">
        <v>45164</v>
      </c>
      <c r="B527" s="83">
        <v>0.2</v>
      </c>
      <c r="C527" s="83">
        <v>-3</v>
      </c>
      <c r="D527" s="83">
        <v>8565</v>
      </c>
      <c r="E527" s="83">
        <v>3914</v>
      </c>
      <c r="F527" s="83">
        <v>68963</v>
      </c>
      <c r="G527" s="83">
        <v>18573</v>
      </c>
      <c r="H527" s="83">
        <v>4757.8</v>
      </c>
      <c r="I527" s="83">
        <v>715</v>
      </c>
      <c r="N527" s="80">
        <f t="shared" si="102"/>
        <v>0.28099754127151755</v>
      </c>
      <c r="O527" s="80">
        <f t="shared" si="103"/>
        <v>0</v>
      </c>
      <c r="P527" s="80">
        <f t="shared" si="104"/>
        <v>0.33324788515764681</v>
      </c>
      <c r="Q527" s="80">
        <f t="shared" si="105"/>
        <v>1.5416102243948444</v>
      </c>
      <c r="R527" s="80">
        <f t="shared" si="106"/>
        <v>0.83609316466693429</v>
      </c>
      <c r="S527" s="80">
        <f t="shared" si="107"/>
        <v>2.2611013196922158</v>
      </c>
      <c r="T527" s="82">
        <f t="shared" si="112"/>
        <v>9.3204825015205717E-2</v>
      </c>
      <c r="AJ527" s="88">
        <f>B527</f>
        <v>0.2</v>
      </c>
      <c r="AK527" s="88">
        <f>C527</f>
        <v>-3</v>
      </c>
      <c r="AL527" s="87">
        <f t="shared" si="108"/>
        <v>45164</v>
      </c>
      <c r="AM527" s="82">
        <f t="shared" si="109"/>
        <v>0.2</v>
      </c>
      <c r="AN527" s="86">
        <f t="shared" si="110"/>
        <v>9.3204825015205717E-2</v>
      </c>
      <c r="AO527" s="82">
        <f t="shared" si="111"/>
        <v>-3</v>
      </c>
      <c r="AP527" s="86">
        <f t="shared" ref="AP527:AP567" si="119">(1+AO523/100)*(1+AN527/100)/(1+AM475/100)*100-100</f>
        <v>-3.1486803515035149</v>
      </c>
      <c r="AQ527" s="85">
        <f t="shared" si="115"/>
        <v>0.14868035150351488</v>
      </c>
      <c r="AR527" s="82">
        <f t="shared" si="118"/>
        <v>0.10679517498479429</v>
      </c>
      <c r="AT527" s="84">
        <f t="shared" si="116"/>
        <v>9.4815271966431386E-2</v>
      </c>
      <c r="AU527" s="93">
        <f>AU526</f>
        <v>1.6104469512256761E-3</v>
      </c>
      <c r="AV527" s="79">
        <f t="shared" si="117"/>
        <v>-3.1471220647774061</v>
      </c>
    </row>
    <row r="528" spans="1:48" x14ac:dyDescent="0.3">
      <c r="A528" s="81">
        <v>45171</v>
      </c>
      <c r="B528" s="83">
        <v>0.4</v>
      </c>
      <c r="C528" s="83">
        <v>-2.5</v>
      </c>
      <c r="D528" s="83">
        <v>8566</v>
      </c>
      <c r="E528" s="83">
        <v>3899</v>
      </c>
      <c r="F528" s="83">
        <v>69592</v>
      </c>
      <c r="G528" s="83">
        <v>18791</v>
      </c>
      <c r="H528" s="83">
        <v>4836.8</v>
      </c>
      <c r="I528" s="83">
        <v>715</v>
      </c>
      <c r="N528" s="80">
        <f t="shared" si="102"/>
        <v>1.1675423234109417E-2</v>
      </c>
      <c r="O528" s="80">
        <f t="shared" si="103"/>
        <v>0</v>
      </c>
      <c r="P528" s="80">
        <f t="shared" si="104"/>
        <v>-0.38323965252938308</v>
      </c>
      <c r="Q528" s="80">
        <f t="shared" si="105"/>
        <v>0.9120832910401333</v>
      </c>
      <c r="R528" s="80">
        <f t="shared" si="106"/>
        <v>1.1737468368061172</v>
      </c>
      <c r="S528" s="80">
        <f t="shared" si="107"/>
        <v>1.6604312917735058</v>
      </c>
      <c r="T528" s="82">
        <f t="shared" si="112"/>
        <v>0.22471719516792166</v>
      </c>
      <c r="AJ528" s="88" t="e">
        <v>#N/A</v>
      </c>
      <c r="AK528" s="88" t="e">
        <v>#N/A</v>
      </c>
      <c r="AL528" s="87">
        <f t="shared" si="108"/>
        <v>45171</v>
      </c>
      <c r="AM528" s="82">
        <f t="shared" si="109"/>
        <v>0.4</v>
      </c>
      <c r="AN528" s="86">
        <f t="shared" si="110"/>
        <v>0.22471719516792166</v>
      </c>
      <c r="AO528" s="82">
        <f t="shared" si="111"/>
        <v>-2.5</v>
      </c>
      <c r="AP528" s="86">
        <f t="shared" si="119"/>
        <v>-2.6847090297168421</v>
      </c>
      <c r="AQ528" s="85">
        <f t="shared" si="115"/>
        <v>0.18470902971684211</v>
      </c>
      <c r="AR528" s="82">
        <f t="shared" si="118"/>
        <v>0.17528280483207836</v>
      </c>
      <c r="AT528" s="84">
        <f t="shared" si="116"/>
        <v>0.38940731199879203</v>
      </c>
      <c r="AU528" s="93">
        <f>AVERAGE(AR526:AR529)</f>
        <v>0.16469011683087037</v>
      </c>
      <c r="AV528" s="79">
        <f t="shared" si="117"/>
        <v>-2.5247997070682544</v>
      </c>
    </row>
    <row r="529" spans="1:48" x14ac:dyDescent="0.3">
      <c r="A529" s="81">
        <v>45178</v>
      </c>
      <c r="B529" s="83">
        <v>0.4</v>
      </c>
      <c r="C529" s="83">
        <v>-2.5</v>
      </c>
      <c r="D529" s="83">
        <v>8611</v>
      </c>
      <c r="E529" s="83">
        <v>3933</v>
      </c>
      <c r="F529" s="83">
        <v>69395</v>
      </c>
      <c r="G529" s="83">
        <v>19056</v>
      </c>
      <c r="H529" s="83">
        <v>4930.8</v>
      </c>
      <c r="I529" s="83">
        <v>715</v>
      </c>
      <c r="N529" s="80">
        <f t="shared" si="102"/>
        <v>0.52533271071679621</v>
      </c>
      <c r="O529" s="80">
        <f t="shared" si="103"/>
        <v>0</v>
      </c>
      <c r="P529" s="80">
        <f t="shared" si="104"/>
        <v>0.87201846627340274</v>
      </c>
      <c r="Q529" s="80">
        <f t="shared" si="105"/>
        <v>-0.283078514771816</v>
      </c>
      <c r="R529" s="80">
        <f t="shared" si="106"/>
        <v>1.4102495875685293</v>
      </c>
      <c r="S529" s="80">
        <f t="shared" si="107"/>
        <v>1.9434336751571237</v>
      </c>
      <c r="T529" s="82">
        <f t="shared" ref="T529:T566" si="120">B525*$AD$9+N529*$AD$10+N525*$AD$25+O529*$AD$11+O525*$AD$26+P529*$AD$12+P525*$AD$27+Q529*$AD$13+R529*$AD$14+R525*$AD$15+R521*$AD$16+S529*$AD$19+S525*$AD$20+S521*$AD$21+$AD$22+0.05</f>
        <v>0.26033687378326403</v>
      </c>
      <c r="AJ529" s="88" t="e">
        <v>#N/A</v>
      </c>
      <c r="AK529" s="88" t="e">
        <v>#N/A</v>
      </c>
      <c r="AL529" s="87">
        <f t="shared" si="108"/>
        <v>45178</v>
      </c>
      <c r="AM529" s="82">
        <f t="shared" si="109"/>
        <v>0.4</v>
      </c>
      <c r="AN529" s="86">
        <f t="shared" si="110"/>
        <v>0.26033687378326403</v>
      </c>
      <c r="AO529" s="82">
        <f t="shared" si="111"/>
        <v>-2.5</v>
      </c>
      <c r="AP529" s="86">
        <f t="shared" si="119"/>
        <v>-2.6501233557860218</v>
      </c>
      <c r="AQ529" s="85">
        <f t="shared" si="115"/>
        <v>0.15012335578602176</v>
      </c>
      <c r="AR529" s="82">
        <f>AM529-AN529</f>
        <v>0.13966312621673599</v>
      </c>
      <c r="AT529" s="84">
        <f t="shared" si="116"/>
        <v>0.4250269906141344</v>
      </c>
      <c r="AU529" s="93">
        <f>AU528</f>
        <v>0.16469011683087037</v>
      </c>
      <c r="AV529" s="79">
        <f t="shared" si="117"/>
        <v>-2.4902140331374341</v>
      </c>
    </row>
    <row r="530" spans="1:48" x14ac:dyDescent="0.3">
      <c r="A530" s="81">
        <v>45185</v>
      </c>
      <c r="B530" s="83">
        <v>0.4</v>
      </c>
      <c r="C530" s="83">
        <v>-2.5</v>
      </c>
      <c r="D530" s="83">
        <v>8615</v>
      </c>
      <c r="E530" s="83">
        <v>3929</v>
      </c>
      <c r="F530" s="83">
        <v>69192</v>
      </c>
      <c r="G530" s="83">
        <v>19041</v>
      </c>
      <c r="H530" s="83">
        <v>5024</v>
      </c>
      <c r="I530" s="83">
        <v>715</v>
      </c>
      <c r="N530" s="80">
        <f t="shared" si="102"/>
        <v>4.6452212286610006E-2</v>
      </c>
      <c r="O530" s="80">
        <f t="shared" si="103"/>
        <v>0</v>
      </c>
      <c r="P530" s="80">
        <f t="shared" si="104"/>
        <v>-0.10170353419781009</v>
      </c>
      <c r="Q530" s="80">
        <f t="shared" si="105"/>
        <v>-0.29252828013545695</v>
      </c>
      <c r="R530" s="80">
        <f t="shared" si="106"/>
        <v>-7.8715365239290236E-2</v>
      </c>
      <c r="S530" s="80">
        <f t="shared" si="107"/>
        <v>1.890159811795229</v>
      </c>
      <c r="T530" s="82">
        <f t="shared" si="120"/>
        <v>0.1992153003941029</v>
      </c>
      <c r="AJ530" s="88" t="e">
        <v>#N/A</v>
      </c>
      <c r="AK530" s="88" t="e">
        <v>#N/A</v>
      </c>
      <c r="AL530" s="87">
        <f t="shared" si="108"/>
        <v>45185</v>
      </c>
      <c r="AM530" s="82">
        <f t="shared" si="109"/>
        <v>0.4</v>
      </c>
      <c r="AN530" s="86">
        <f t="shared" si="110"/>
        <v>0.1992153003941029</v>
      </c>
      <c r="AO530" s="82">
        <f t="shared" si="111"/>
        <v>-2.5</v>
      </c>
      <c r="AP530" s="86">
        <f t="shared" si="119"/>
        <v>-2.7094706292469652</v>
      </c>
      <c r="AQ530" s="85">
        <f t="shared" si="115"/>
        <v>0.20947062924696525</v>
      </c>
      <c r="AR530" s="82">
        <f t="shared" si="118"/>
        <v>0.20078469960589712</v>
      </c>
      <c r="AT530" s="84">
        <f t="shared" si="116"/>
        <v>0.36390541722497327</v>
      </c>
      <c r="AU530" s="93">
        <f>AU529</f>
        <v>0.16469011683087037</v>
      </c>
      <c r="AV530" s="79">
        <f t="shared" si="117"/>
        <v>-2.5495613065983775</v>
      </c>
    </row>
    <row r="531" spans="1:48" x14ac:dyDescent="0.3">
      <c r="A531" s="81">
        <v>45192</v>
      </c>
      <c r="B531" s="83">
        <v>0.4</v>
      </c>
      <c r="C531" s="83">
        <v>-2.5</v>
      </c>
      <c r="D531" s="83">
        <v>8885</v>
      </c>
      <c r="E531" s="83">
        <v>3956</v>
      </c>
      <c r="F531" s="83">
        <v>68704</v>
      </c>
      <c r="G531" s="83">
        <v>19186</v>
      </c>
      <c r="H531" s="83">
        <v>5020.2</v>
      </c>
      <c r="I531" s="83">
        <v>725</v>
      </c>
      <c r="N531" s="80">
        <f t="shared" si="102"/>
        <v>3.1340684852002312</v>
      </c>
      <c r="O531" s="80">
        <f t="shared" si="103"/>
        <v>1.3986013986014001</v>
      </c>
      <c r="P531" s="80">
        <f t="shared" si="104"/>
        <v>0.68719776024433088</v>
      </c>
      <c r="Q531" s="80">
        <f t="shared" si="105"/>
        <v>-0.70528384784368825</v>
      </c>
      <c r="R531" s="80">
        <f t="shared" si="106"/>
        <v>0.7615146263326551</v>
      </c>
      <c r="S531" s="80">
        <f t="shared" si="107"/>
        <v>-7.5636942675160412E-2</v>
      </c>
      <c r="T531" s="82">
        <f t="shared" si="120"/>
        <v>0.35390922053940888</v>
      </c>
      <c r="AJ531" s="88" t="e">
        <v>#N/A</v>
      </c>
      <c r="AK531" s="88" t="e">
        <v>#N/A</v>
      </c>
      <c r="AL531" s="87">
        <f t="shared" si="108"/>
        <v>45192</v>
      </c>
      <c r="AM531" s="82">
        <f t="shared" si="109"/>
        <v>0.4</v>
      </c>
      <c r="AN531" s="86">
        <f t="shared" si="110"/>
        <v>0.35390922053940888</v>
      </c>
      <c r="AO531" s="82">
        <f t="shared" si="111"/>
        <v>-2.5</v>
      </c>
      <c r="AP531" s="86">
        <f t="shared" si="119"/>
        <v>-2.5592673234001779</v>
      </c>
      <c r="AQ531" s="85">
        <f t="shared" si="115"/>
        <v>5.9267323400177929E-2</v>
      </c>
      <c r="AR531" s="82">
        <f t="shared" si="118"/>
        <v>4.6090779460591147E-2</v>
      </c>
      <c r="AT531" s="84">
        <f t="shared" si="116"/>
        <v>0.5185993373702793</v>
      </c>
      <c r="AU531" s="93">
        <f>AU530</f>
        <v>0.16469011683087037</v>
      </c>
      <c r="AV531" s="79">
        <f t="shared" si="117"/>
        <v>-2.399358000751576</v>
      </c>
    </row>
    <row r="532" spans="1:48" x14ac:dyDescent="0.3">
      <c r="A532" s="81">
        <v>45199</v>
      </c>
      <c r="B532" s="83">
        <v>0.4</v>
      </c>
      <c r="C532" s="83">
        <v>-2.5</v>
      </c>
      <c r="D532" s="83">
        <v>8869</v>
      </c>
      <c r="E532" s="83">
        <v>3939</v>
      </c>
      <c r="F532" s="83">
        <v>67490</v>
      </c>
      <c r="G532" s="83">
        <v>19352</v>
      </c>
      <c r="H532" s="83">
        <v>4964</v>
      </c>
      <c r="I532" s="83">
        <v>725</v>
      </c>
      <c r="N532" s="80">
        <f t="shared" ref="N532:N562" si="121">D532/D531*100-100</f>
        <v>-0.18007878446820769</v>
      </c>
      <c r="O532" s="80">
        <f t="shared" ref="O532:O562" si="122">I532/I531*100-100</f>
        <v>0</v>
      </c>
      <c r="P532" s="80">
        <f t="shared" ref="P532:P562" si="123">E532/E531*100-100</f>
        <v>-0.42972699696662175</v>
      </c>
      <c r="Q532" s="80">
        <f t="shared" ref="Q532:Q562" si="124">F532/F531*100-100</f>
        <v>-1.7670004657661877</v>
      </c>
      <c r="R532" s="80">
        <f t="shared" ref="R532:R562" si="125">G532/G531*100-100</f>
        <v>0.86521421870114068</v>
      </c>
      <c r="S532" s="80">
        <f t="shared" ref="S532:S562" si="126">H532/H531*100-100</f>
        <v>-1.1194773116608872</v>
      </c>
      <c r="T532" s="82">
        <f t="shared" si="120"/>
        <v>0.18225481146106498</v>
      </c>
      <c r="AJ532" s="88">
        <f>B531</f>
        <v>0.4</v>
      </c>
      <c r="AK532" s="88">
        <f>C531</f>
        <v>-2.5</v>
      </c>
      <c r="AL532" s="87">
        <f t="shared" si="108"/>
        <v>45199</v>
      </c>
      <c r="AM532" s="82">
        <f t="shared" si="109"/>
        <v>0.4</v>
      </c>
      <c r="AN532" s="86">
        <f t="shared" si="110"/>
        <v>0.18225481146106498</v>
      </c>
      <c r="AO532" s="82">
        <f t="shared" si="111"/>
        <v>-2.5</v>
      </c>
      <c r="AP532" s="86">
        <f t="shared" si="119"/>
        <v>-2.5172670247759186</v>
      </c>
      <c r="AQ532" s="85">
        <f t="shared" si="115"/>
        <v>1.7267024775918571E-2</v>
      </c>
      <c r="AR532" s="82">
        <f t="shared" si="118"/>
        <v>0.21774518853893504</v>
      </c>
      <c r="AT532" s="84">
        <f t="shared" si="116"/>
        <v>0.34694492829193535</v>
      </c>
      <c r="AU532" s="93">
        <f>AU531</f>
        <v>0.16469011683087037</v>
      </c>
      <c r="AV532" s="79">
        <f t="shared" si="117"/>
        <v>-2.3570146655842166</v>
      </c>
    </row>
    <row r="533" spans="1:48" x14ac:dyDescent="0.3">
      <c r="A533" s="81">
        <v>45206</v>
      </c>
      <c r="B533" s="83">
        <v>0</v>
      </c>
      <c r="C533" s="83">
        <v>-2.6</v>
      </c>
      <c r="D533" s="83">
        <v>8847</v>
      </c>
      <c r="E533" s="83">
        <v>3934</v>
      </c>
      <c r="F533" s="83">
        <v>67536</v>
      </c>
      <c r="G533" s="83">
        <v>19348</v>
      </c>
      <c r="H533" s="83">
        <v>4894</v>
      </c>
      <c r="I533" s="83">
        <v>725</v>
      </c>
      <c r="N533" s="80">
        <f t="shared" si="121"/>
        <v>-0.2480550231142189</v>
      </c>
      <c r="O533" s="80">
        <f t="shared" si="122"/>
        <v>0</v>
      </c>
      <c r="P533" s="80">
        <f t="shared" si="123"/>
        <v>-0.1269357705001255</v>
      </c>
      <c r="Q533" s="80">
        <f t="shared" si="124"/>
        <v>6.8158245666012363E-2</v>
      </c>
      <c r="R533" s="80">
        <f t="shared" si="125"/>
        <v>-2.0669698222405941E-2</v>
      </c>
      <c r="S533" s="80">
        <f t="shared" si="126"/>
        <v>-1.410153102336821</v>
      </c>
      <c r="T533" s="82">
        <f t="shared" si="120"/>
        <v>0.23455543439091531</v>
      </c>
      <c r="AJ533" s="88" t="e">
        <v>#N/A</v>
      </c>
      <c r="AK533" s="88" t="e">
        <v>#N/A</v>
      </c>
      <c r="AL533" s="326">
        <f t="shared" ref="AL533:AL558" si="127">A533</f>
        <v>45206</v>
      </c>
      <c r="AM533" s="319">
        <f t="shared" ref="AM533:AM558" si="128">B533</f>
        <v>0</v>
      </c>
      <c r="AN533" s="327">
        <f t="shared" ref="AN533:AN562" si="129">T533</f>
        <v>0.23455543439091531</v>
      </c>
      <c r="AO533" s="319">
        <f t="shared" ref="AO533:AO553" si="130">C533</f>
        <v>-2.6</v>
      </c>
      <c r="AP533" s="327">
        <f t="shared" si="119"/>
        <v>-2.4663757000687099</v>
      </c>
      <c r="AQ533" s="328">
        <f t="shared" si="115"/>
        <v>-0.13362429993129021</v>
      </c>
      <c r="AR533" s="319">
        <f t="shared" si="118"/>
        <v>-0.23455543439091531</v>
      </c>
      <c r="AS533" s="317"/>
      <c r="AT533" s="324">
        <f t="shared" si="116"/>
        <v>0.20831314712786336</v>
      </c>
      <c r="AU533" s="78">
        <f>AVERAGE(AR531:AR534)</f>
        <v>-2.6242287263051958E-2</v>
      </c>
      <c r="AV533" s="77">
        <f t="shared" si="117"/>
        <v>-2.4919108598306821</v>
      </c>
    </row>
    <row r="534" spans="1:48" x14ac:dyDescent="0.3">
      <c r="A534" s="81">
        <v>45213</v>
      </c>
      <c r="B534" s="83">
        <v>0</v>
      </c>
      <c r="C534" s="83">
        <v>-2.6</v>
      </c>
      <c r="D534" s="83">
        <v>8771</v>
      </c>
      <c r="E534" s="83">
        <v>3899</v>
      </c>
      <c r="F534" s="83">
        <v>66859</v>
      </c>
      <c r="G534" s="83">
        <v>19062</v>
      </c>
      <c r="H534" s="83">
        <v>4809.666666666667</v>
      </c>
      <c r="I534" s="83">
        <v>735</v>
      </c>
      <c r="N534" s="80">
        <f t="shared" si="121"/>
        <v>-0.85904826494856934</v>
      </c>
      <c r="O534" s="80">
        <f t="shared" si="122"/>
        <v>1.3793103448275872</v>
      </c>
      <c r="P534" s="80">
        <f t="shared" si="123"/>
        <v>-0.88967971530249201</v>
      </c>
      <c r="Q534" s="80">
        <f t="shared" si="124"/>
        <v>-1.0024283345178873</v>
      </c>
      <c r="R534" s="80">
        <f t="shared" si="125"/>
        <v>-1.4781889600992315</v>
      </c>
      <c r="S534" s="80">
        <f t="shared" si="126"/>
        <v>-1.7231984743223023</v>
      </c>
      <c r="T534" s="82">
        <f t="shared" si="120"/>
        <v>0.13424968266081871</v>
      </c>
      <c r="AJ534" s="88" t="e">
        <v>#N/A</v>
      </c>
      <c r="AK534" s="88" t="e">
        <v>#N/A</v>
      </c>
      <c r="AL534" s="326">
        <f t="shared" si="127"/>
        <v>45213</v>
      </c>
      <c r="AM534" s="319">
        <f t="shared" si="128"/>
        <v>0</v>
      </c>
      <c r="AN534" s="327">
        <f t="shared" si="129"/>
        <v>0.13424968266081871</v>
      </c>
      <c r="AO534" s="319">
        <f t="shared" si="130"/>
        <v>-2.6</v>
      </c>
      <c r="AP534" s="327">
        <f t="shared" si="119"/>
        <v>-2.5639786022013027</v>
      </c>
      <c r="AQ534" s="328">
        <f t="shared" si="115"/>
        <v>-3.6021397798697397E-2</v>
      </c>
      <c r="AR534" s="319">
        <f t="shared" si="118"/>
        <v>-0.13424968266081871</v>
      </c>
      <c r="AS534" s="317"/>
      <c r="AT534" s="324">
        <f t="shared" si="116"/>
        <v>0.10800739539776676</v>
      </c>
      <c r="AU534" s="78">
        <f>AU533</f>
        <v>-2.6242287263051958E-2</v>
      </c>
      <c r="AV534" s="77">
        <f t="shared" si="117"/>
        <v>-2.5895137619632607</v>
      </c>
    </row>
    <row r="535" spans="1:48" x14ac:dyDescent="0.3">
      <c r="A535" s="81">
        <v>45220</v>
      </c>
      <c r="B535" s="83">
        <v>0</v>
      </c>
      <c r="C535" s="83">
        <v>-2.6</v>
      </c>
      <c r="D535" s="83">
        <v>8728</v>
      </c>
      <c r="E535" s="83">
        <v>3913</v>
      </c>
      <c r="F535" s="83">
        <v>66567</v>
      </c>
      <c r="G535" s="83">
        <v>18932</v>
      </c>
      <c r="H535" s="83">
        <v>4735.3999999999996</v>
      </c>
      <c r="I535" s="83">
        <v>735</v>
      </c>
      <c r="N535" s="80">
        <f t="shared" si="121"/>
        <v>-0.49025196670847038</v>
      </c>
      <c r="O535" s="80">
        <f t="shared" si="122"/>
        <v>0</v>
      </c>
      <c r="P535" s="80">
        <f t="shared" si="123"/>
        <v>0.35906642728905069</v>
      </c>
      <c r="Q535" s="80">
        <f t="shared" si="124"/>
        <v>-0.4367400050853405</v>
      </c>
      <c r="R535" s="80">
        <f t="shared" si="125"/>
        <v>-0.68198510124855716</v>
      </c>
      <c r="S535" s="80">
        <f t="shared" si="126"/>
        <v>-1.5441125511123488</v>
      </c>
      <c r="T535" s="82">
        <f t="shared" si="120"/>
        <v>0.16877479949285529</v>
      </c>
      <c r="AJ535" s="88" t="e">
        <v>#N/A</v>
      </c>
      <c r="AK535" s="88" t="e">
        <v>#N/A</v>
      </c>
      <c r="AL535" s="326">
        <f t="shared" si="127"/>
        <v>45220</v>
      </c>
      <c r="AM535" s="319">
        <f t="shared" si="128"/>
        <v>0</v>
      </c>
      <c r="AN535" s="327">
        <f t="shared" si="129"/>
        <v>0.16877479949285529</v>
      </c>
      <c r="AO535" s="319">
        <f t="shared" si="130"/>
        <v>-2.6</v>
      </c>
      <c r="AP535" s="327">
        <f t="shared" si="119"/>
        <v>-2.5303838028886787</v>
      </c>
      <c r="AQ535" s="328">
        <f t="shared" si="115"/>
        <v>-6.9616197111321387E-2</v>
      </c>
      <c r="AR535" s="319">
        <f t="shared" si="118"/>
        <v>-0.16877479949285529</v>
      </c>
      <c r="AS535" s="317"/>
      <c r="AT535" s="324">
        <f t="shared" si="116"/>
        <v>0.14253251222980334</v>
      </c>
      <c r="AU535" s="78">
        <f>AU534</f>
        <v>-2.6242287263051958E-2</v>
      </c>
      <c r="AV535" s="77">
        <f t="shared" si="117"/>
        <v>-2.5559189626506509</v>
      </c>
    </row>
    <row r="536" spans="1:48" x14ac:dyDescent="0.3">
      <c r="A536" s="81">
        <v>45227</v>
      </c>
      <c r="B536" s="83">
        <v>0</v>
      </c>
      <c r="C536" s="83">
        <v>-2.6</v>
      </c>
      <c r="D536" s="83">
        <v>8633</v>
      </c>
      <c r="E536" s="83">
        <v>3932</v>
      </c>
      <c r="F536" s="83">
        <v>66900</v>
      </c>
      <c r="G536" s="83">
        <v>18879</v>
      </c>
      <c r="H536" s="83">
        <v>4729.8</v>
      </c>
      <c r="I536" s="83">
        <v>735</v>
      </c>
      <c r="N536" s="80">
        <f t="shared" si="121"/>
        <v>-1.0884509624197989</v>
      </c>
      <c r="O536" s="80">
        <f t="shared" si="122"/>
        <v>0</v>
      </c>
      <c r="P536" s="80">
        <f t="shared" si="123"/>
        <v>0.48556095067722538</v>
      </c>
      <c r="Q536" s="80">
        <f t="shared" si="124"/>
        <v>0.50024787056651121</v>
      </c>
      <c r="R536" s="80">
        <f t="shared" si="125"/>
        <v>-0.27994929220366771</v>
      </c>
      <c r="S536" s="80">
        <f t="shared" si="126"/>
        <v>-0.11825822528190599</v>
      </c>
      <c r="T536" s="82">
        <f t="shared" si="120"/>
        <v>0.19935430670938248</v>
      </c>
      <c r="AJ536" s="88">
        <f>B535</f>
        <v>0</v>
      </c>
      <c r="AK536" s="88">
        <f>C535</f>
        <v>-2.6</v>
      </c>
      <c r="AL536" s="326">
        <f t="shared" si="127"/>
        <v>45227</v>
      </c>
      <c r="AM536" s="319">
        <f t="shared" si="128"/>
        <v>0</v>
      </c>
      <c r="AN536" s="327">
        <f t="shared" si="129"/>
        <v>0.19935430670938248</v>
      </c>
      <c r="AO536" s="319">
        <f t="shared" si="130"/>
        <v>-2.6</v>
      </c>
      <c r="AP536" s="327">
        <f t="shared" si="119"/>
        <v>-2.500628294369605</v>
      </c>
      <c r="AQ536" s="328">
        <f t="shared" si="115"/>
        <v>-9.9371705630395102E-2</v>
      </c>
      <c r="AR536" s="319">
        <f t="shared" si="118"/>
        <v>-0.19935430670938248</v>
      </c>
      <c r="AS536" s="317"/>
      <c r="AT536" s="324">
        <f t="shared" si="116"/>
        <v>0.17311201944633053</v>
      </c>
      <c r="AU536" s="78">
        <f>AU535</f>
        <v>-2.6242287263051958E-2</v>
      </c>
      <c r="AV536" s="77">
        <f t="shared" si="117"/>
        <v>-2.5261634541315772</v>
      </c>
    </row>
    <row r="537" spans="1:48" x14ac:dyDescent="0.3">
      <c r="A537" s="81">
        <v>45234</v>
      </c>
      <c r="B537" s="83">
        <v>-0.3</v>
      </c>
      <c r="C537" s="83">
        <v>-3</v>
      </c>
      <c r="D537" s="83">
        <v>8598</v>
      </c>
      <c r="E537" s="83">
        <v>3977</v>
      </c>
      <c r="F537" s="83">
        <v>67550</v>
      </c>
      <c r="G537" s="83">
        <v>18988</v>
      </c>
      <c r="H537" s="83">
        <v>4726</v>
      </c>
      <c r="I537" s="83">
        <v>735</v>
      </c>
      <c r="N537" s="80">
        <f t="shared" si="121"/>
        <v>-0.4054210587281375</v>
      </c>
      <c r="O537" s="80">
        <f t="shared" si="122"/>
        <v>0</v>
      </c>
      <c r="P537" s="80">
        <f t="shared" si="123"/>
        <v>1.1444557477110919</v>
      </c>
      <c r="Q537" s="80">
        <f t="shared" si="124"/>
        <v>0.97159940209267859</v>
      </c>
      <c r="R537" s="80">
        <f t="shared" si="125"/>
        <v>0.57736108904073546</v>
      </c>
      <c r="S537" s="80">
        <f t="shared" si="126"/>
        <v>-8.0341663495289595E-2</v>
      </c>
      <c r="T537" s="82">
        <f t="shared" si="120"/>
        <v>6.2756360284014476E-2</v>
      </c>
      <c r="AJ537" s="88" t="e">
        <v>#N/A</v>
      </c>
      <c r="AK537" s="88" t="e">
        <v>#N/A</v>
      </c>
      <c r="AL537" s="87">
        <f t="shared" si="127"/>
        <v>45234</v>
      </c>
      <c r="AM537" s="82">
        <f t="shared" si="128"/>
        <v>-0.3</v>
      </c>
      <c r="AN537" s="86">
        <f t="shared" si="129"/>
        <v>6.2756360284014476E-2</v>
      </c>
      <c r="AO537" s="82">
        <f t="shared" si="130"/>
        <v>-3</v>
      </c>
      <c r="AP537" s="86">
        <f t="shared" si="119"/>
        <v>-2.6362390660173531</v>
      </c>
      <c r="AQ537" s="85">
        <f t="shared" si="115"/>
        <v>-0.36376093398264686</v>
      </c>
      <c r="AR537" s="82">
        <f t="shared" si="118"/>
        <v>-0.36275636028401448</v>
      </c>
      <c r="AT537" s="84">
        <f t="shared" si="116"/>
        <v>-0.20224762655242856</v>
      </c>
      <c r="AU537" s="93">
        <f>AVERAGE(AR535:AR538)</f>
        <v>-0.26500398683644305</v>
      </c>
      <c r="AV537" s="79">
        <f t="shared" si="117"/>
        <v>-2.894095093168886</v>
      </c>
    </row>
    <row r="538" spans="1:48" x14ac:dyDescent="0.3">
      <c r="A538" s="81">
        <v>45241</v>
      </c>
      <c r="B538" s="83">
        <v>-0.3</v>
      </c>
      <c r="C538" s="83">
        <v>-3</v>
      </c>
      <c r="D538" s="83">
        <v>8504</v>
      </c>
      <c r="E538" s="83">
        <v>4034</v>
      </c>
      <c r="F538" s="83">
        <v>67525</v>
      </c>
      <c r="G538" s="83">
        <v>18970</v>
      </c>
      <c r="H538" s="83">
        <v>4727.8</v>
      </c>
      <c r="I538" s="83">
        <v>735</v>
      </c>
      <c r="N538" s="80">
        <f t="shared" si="121"/>
        <v>-1.093277506396845</v>
      </c>
      <c r="O538" s="80">
        <f t="shared" si="122"/>
        <v>0</v>
      </c>
      <c r="P538" s="80">
        <f t="shared" si="123"/>
        <v>1.4332411365350737</v>
      </c>
      <c r="Q538" s="80">
        <f t="shared" si="124"/>
        <v>-3.7009622501855688E-2</v>
      </c>
      <c r="R538" s="80">
        <f t="shared" si="125"/>
        <v>-9.4796713713932945E-2</v>
      </c>
      <c r="S538" s="80">
        <f t="shared" si="126"/>
        <v>3.8087177316967313E-2</v>
      </c>
      <c r="T538" s="82">
        <f t="shared" si="120"/>
        <v>2.9130480859519914E-2</v>
      </c>
      <c r="AJ538" s="88" t="e">
        <v>#N/A</v>
      </c>
      <c r="AK538" s="88" t="e">
        <v>#N/A</v>
      </c>
      <c r="AL538" s="87">
        <f t="shared" si="127"/>
        <v>45241</v>
      </c>
      <c r="AM538" s="82">
        <f t="shared" si="128"/>
        <v>-0.3</v>
      </c>
      <c r="AN538" s="86">
        <f t="shared" si="129"/>
        <v>2.9130480859519914E-2</v>
      </c>
      <c r="AO538" s="82">
        <f t="shared" si="130"/>
        <v>-3</v>
      </c>
      <c r="AP538" s="86">
        <f t="shared" si="119"/>
        <v>-2.6689579536891159</v>
      </c>
      <c r="AQ538" s="85">
        <f t="shared" si="115"/>
        <v>-0.33104204631088407</v>
      </c>
      <c r="AR538" s="82">
        <f t="shared" si="118"/>
        <v>-0.3291304808595199</v>
      </c>
      <c r="AS538" s="70" t="s">
        <v>78</v>
      </c>
      <c r="AT538" s="84">
        <f t="shared" si="116"/>
        <v>-0.23587350597692314</v>
      </c>
      <c r="AU538" s="93">
        <f>AU537</f>
        <v>-0.26500398683644305</v>
      </c>
      <c r="AV538" s="79">
        <f t="shared" si="117"/>
        <v>-2.9268139808406772</v>
      </c>
    </row>
    <row r="539" spans="1:48" x14ac:dyDescent="0.3">
      <c r="A539" s="81">
        <v>45248</v>
      </c>
      <c r="B539" s="83">
        <v>-0.3</v>
      </c>
      <c r="C539" s="83">
        <v>-3</v>
      </c>
      <c r="D539" s="83">
        <v>8484</v>
      </c>
      <c r="E539" s="83">
        <v>4086</v>
      </c>
      <c r="F539" s="83">
        <v>67998</v>
      </c>
      <c r="G539" s="83">
        <v>18807</v>
      </c>
      <c r="H539" s="83">
        <v>4736</v>
      </c>
      <c r="I539" s="83">
        <v>735</v>
      </c>
      <c r="N539" s="80">
        <f t="shared" si="121"/>
        <v>-0.23518344308560302</v>
      </c>
      <c r="O539" s="80">
        <f t="shared" si="122"/>
        <v>0</v>
      </c>
      <c r="P539" s="80">
        <f t="shared" si="123"/>
        <v>1.2890431333663912</v>
      </c>
      <c r="Q539" s="80">
        <f t="shared" si="124"/>
        <v>0.70048130322102509</v>
      </c>
      <c r="R539" s="80">
        <f t="shared" si="125"/>
        <v>-0.85925144965735001</v>
      </c>
      <c r="S539" s="80">
        <f t="shared" si="126"/>
        <v>0.17344219298615826</v>
      </c>
      <c r="T539" s="82">
        <f t="shared" si="120"/>
        <v>7.7235828641446486E-2</v>
      </c>
      <c r="AJ539" s="88" t="e">
        <v>#N/A</v>
      </c>
      <c r="AK539" s="88" t="e">
        <v>#N/A</v>
      </c>
      <c r="AL539" s="87">
        <f t="shared" si="127"/>
        <v>45248</v>
      </c>
      <c r="AM539" s="82">
        <f t="shared" si="128"/>
        <v>-0.3</v>
      </c>
      <c r="AN539" s="86">
        <f t="shared" si="129"/>
        <v>7.7235828641446486E-2</v>
      </c>
      <c r="AO539" s="82">
        <f t="shared" si="130"/>
        <v>-3</v>
      </c>
      <c r="AP539" s="86">
        <f t="shared" si="119"/>
        <v>-2.6221501527504643</v>
      </c>
      <c r="AQ539" s="85">
        <f t="shared" si="115"/>
        <v>-0.37784984724953574</v>
      </c>
      <c r="AR539" s="82">
        <f t="shared" si="118"/>
        <v>-0.37723582864144645</v>
      </c>
      <c r="AT539" s="84">
        <f t="shared" si="116"/>
        <v>-0.18776815819499657</v>
      </c>
      <c r="AU539" s="93">
        <f>AU538</f>
        <v>-0.26500398683644305</v>
      </c>
      <c r="AV539" s="79">
        <f t="shared" si="117"/>
        <v>-2.8800061799020114</v>
      </c>
    </row>
    <row r="540" spans="1:48" x14ac:dyDescent="0.3">
      <c r="A540" s="81">
        <v>45255</v>
      </c>
      <c r="B540" s="83">
        <v>-0.3</v>
      </c>
      <c r="C540" s="83">
        <v>-3</v>
      </c>
      <c r="D540" s="83">
        <v>8304</v>
      </c>
      <c r="E540" s="83">
        <v>4114</v>
      </c>
      <c r="F540" s="83">
        <v>68270</v>
      </c>
      <c r="G540" s="83">
        <v>18729</v>
      </c>
      <c r="H540" s="83">
        <v>4735.2</v>
      </c>
      <c r="I540" s="83">
        <v>735</v>
      </c>
      <c r="N540" s="80">
        <f t="shared" si="121"/>
        <v>-2.1216407355021119</v>
      </c>
      <c r="O540" s="80">
        <f t="shared" si="122"/>
        <v>0</v>
      </c>
      <c r="P540" s="80">
        <f t="shared" si="123"/>
        <v>0.68526676456190216</v>
      </c>
      <c r="Q540" s="80">
        <f t="shared" si="124"/>
        <v>0.40001176505191438</v>
      </c>
      <c r="R540" s="80">
        <f t="shared" si="125"/>
        <v>-0.41473919285371608</v>
      </c>
      <c r="S540" s="80">
        <f t="shared" si="126"/>
        <v>-1.6891891891887667E-2</v>
      </c>
      <c r="T540" s="82">
        <f t="shared" si="120"/>
        <v>5.5459744970657587E-3</v>
      </c>
      <c r="AJ540" s="88" t="e">
        <v>#N/A</v>
      </c>
      <c r="AK540" s="88" t="e">
        <v>#N/A</v>
      </c>
      <c r="AL540" s="139">
        <f t="shared" si="127"/>
        <v>45255</v>
      </c>
      <c r="AM540" s="83">
        <f t="shared" si="128"/>
        <v>-0.3</v>
      </c>
      <c r="AN540" s="140">
        <f t="shared" si="129"/>
        <v>5.5459744970657587E-3</v>
      </c>
      <c r="AO540" s="83">
        <f t="shared" si="130"/>
        <v>-3</v>
      </c>
      <c r="AP540" s="140">
        <f t="shared" si="119"/>
        <v>-2.6919063145253261</v>
      </c>
      <c r="AQ540" s="141">
        <f t="shared" si="115"/>
        <v>-0.30809368547467386</v>
      </c>
      <c r="AR540" s="83">
        <f t="shared" si="118"/>
        <v>-0.30554597449706578</v>
      </c>
      <c r="AT540" s="84">
        <f t="shared" si="116"/>
        <v>-0.25945801233937726</v>
      </c>
      <c r="AU540" s="93">
        <f>AU539</f>
        <v>-0.26500398683644305</v>
      </c>
      <c r="AV540" s="79">
        <f t="shared" si="117"/>
        <v>-2.949762341676859</v>
      </c>
    </row>
    <row r="541" spans="1:48" x14ac:dyDescent="0.3">
      <c r="A541" s="81">
        <v>45262</v>
      </c>
      <c r="B541" s="83">
        <v>-0.3</v>
      </c>
      <c r="C541" s="83">
        <v>-2.7</v>
      </c>
      <c r="D541" s="83">
        <v>8305</v>
      </c>
      <c r="E541" s="83">
        <v>4102</v>
      </c>
      <c r="F541" s="83">
        <v>68530</v>
      </c>
      <c r="G541" s="83">
        <v>18608</v>
      </c>
      <c r="H541" s="83">
        <v>4651.2</v>
      </c>
      <c r="I541" s="83">
        <v>735</v>
      </c>
      <c r="N541" s="80">
        <f t="shared" si="121"/>
        <v>1.204238921002343E-2</v>
      </c>
      <c r="O541" s="80">
        <f t="shared" si="122"/>
        <v>0</v>
      </c>
      <c r="P541" s="80">
        <f t="shared" si="123"/>
        <v>-0.29168692270296503</v>
      </c>
      <c r="Q541" s="80">
        <f t="shared" si="124"/>
        <v>0.38084077925881843</v>
      </c>
      <c r="R541" s="80">
        <f t="shared" si="125"/>
        <v>-0.64605691708045754</v>
      </c>
      <c r="S541" s="80">
        <f t="shared" si="126"/>
        <v>-1.773948302078054</v>
      </c>
      <c r="T541" s="82">
        <f t="shared" si="120"/>
        <v>-0.13336588652485565</v>
      </c>
      <c r="AJ541" s="88">
        <f>B540</f>
        <v>-0.3</v>
      </c>
      <c r="AK541" s="88">
        <f>C540</f>
        <v>-3</v>
      </c>
      <c r="AL541" s="139">
        <f t="shared" si="127"/>
        <v>45262</v>
      </c>
      <c r="AM541" s="83">
        <f t="shared" si="128"/>
        <v>-0.3</v>
      </c>
      <c r="AN541" s="140">
        <f t="shared" si="129"/>
        <v>-0.13336588652485565</v>
      </c>
      <c r="AO541" s="83">
        <f t="shared" si="130"/>
        <v>-2.7</v>
      </c>
      <c r="AP541" s="140">
        <f t="shared" si="119"/>
        <v>-2.6425777989237389</v>
      </c>
      <c r="AQ541" s="141">
        <f t="shared" si="115"/>
        <v>-5.7422201076261281E-2</v>
      </c>
      <c r="AR541" s="83">
        <f t="shared" si="118"/>
        <v>-0.16663411347514434</v>
      </c>
      <c r="AS541" s="98">
        <f>AVERAGE(AR489,AR436,AR385,AR332,AR280)</f>
        <v>-0.36217054145717797</v>
      </c>
      <c r="AT541" s="84">
        <f t="shared" si="116"/>
        <v>-0.39170326932809013</v>
      </c>
      <c r="AU541" s="93">
        <f>AVERAGE(AR539:AR542)</f>
        <v>-0.25833738280323448</v>
      </c>
      <c r="AV541" s="79">
        <f t="shared" si="117"/>
        <v>-2.8944242927118182</v>
      </c>
    </row>
    <row r="542" spans="1:48" x14ac:dyDescent="0.3">
      <c r="A542" s="81">
        <v>45269</v>
      </c>
      <c r="B542" s="83">
        <v>-0.3</v>
      </c>
      <c r="C542" s="83">
        <v>-2.7</v>
      </c>
      <c r="D542" s="83">
        <v>8263</v>
      </c>
      <c r="E542" s="83">
        <v>4116</v>
      </c>
      <c r="F542" s="83">
        <v>68235</v>
      </c>
      <c r="G542" s="83">
        <v>18481</v>
      </c>
      <c r="H542" s="83">
        <v>4602.2</v>
      </c>
      <c r="I542" s="83">
        <v>730</v>
      </c>
      <c r="N542" s="80">
        <f t="shared" si="121"/>
        <v>-0.50571944611678532</v>
      </c>
      <c r="O542" s="80">
        <f t="shared" si="122"/>
        <v>-0.68027210884353906</v>
      </c>
      <c r="P542" s="80">
        <f t="shared" si="123"/>
        <v>0.34129692832765102</v>
      </c>
      <c r="Q542" s="80">
        <f t="shared" si="124"/>
        <v>-0.43046840799649999</v>
      </c>
      <c r="R542" s="80">
        <f t="shared" si="125"/>
        <v>-0.68250214961307165</v>
      </c>
      <c r="S542" s="80">
        <f t="shared" si="126"/>
        <v>-1.0534915720674292</v>
      </c>
      <c r="T542" s="82">
        <f t="shared" si="120"/>
        <v>-0.11606638540071858</v>
      </c>
      <c r="AJ542" s="88" t="e">
        <v>#N/A</v>
      </c>
      <c r="AK542" s="88" t="e">
        <v>#N/A</v>
      </c>
      <c r="AL542" s="139">
        <f t="shared" si="127"/>
        <v>45269</v>
      </c>
      <c r="AM542" s="83">
        <f t="shared" si="128"/>
        <v>-0.3</v>
      </c>
      <c r="AN542" s="140">
        <f t="shared" si="129"/>
        <v>-0.11606638540071858</v>
      </c>
      <c r="AO542" s="83">
        <f t="shared" si="130"/>
        <v>-2.7</v>
      </c>
      <c r="AP542" s="140">
        <f t="shared" si="119"/>
        <v>-2.6257129586318513</v>
      </c>
      <c r="AQ542" s="141">
        <f t="shared" si="115"/>
        <v>-7.4287041368148898E-2</v>
      </c>
      <c r="AR542" s="83">
        <f t="shared" si="118"/>
        <v>-0.18393361459928143</v>
      </c>
      <c r="AT542" s="84">
        <f t="shared" si="116"/>
        <v>-0.37440376820395305</v>
      </c>
      <c r="AU542" s="93">
        <f>AU541</f>
        <v>-0.25833738280323448</v>
      </c>
      <c r="AV542" s="79">
        <f t="shared" si="117"/>
        <v>-2.8775594524199306</v>
      </c>
    </row>
    <row r="543" spans="1:48" x14ac:dyDescent="0.3">
      <c r="A543" s="81">
        <v>45276</v>
      </c>
      <c r="B543" s="83">
        <v>-0.3</v>
      </c>
      <c r="C543" s="83">
        <v>-2.7</v>
      </c>
      <c r="D543" s="83">
        <v>8244</v>
      </c>
      <c r="E543" s="83">
        <v>4124</v>
      </c>
      <c r="F543" s="83">
        <v>68426</v>
      </c>
      <c r="G543" s="83">
        <v>18608</v>
      </c>
      <c r="H543" s="83">
        <v>4593</v>
      </c>
      <c r="I543" s="83">
        <v>730</v>
      </c>
      <c r="N543" s="80">
        <f t="shared" si="121"/>
        <v>-0.22994069950381402</v>
      </c>
      <c r="O543" s="80">
        <f t="shared" si="122"/>
        <v>0</v>
      </c>
      <c r="P543" s="80">
        <f t="shared" si="123"/>
        <v>0.19436345966958868</v>
      </c>
      <c r="Q543" s="80">
        <f t="shared" si="124"/>
        <v>0.27991499963361832</v>
      </c>
      <c r="R543" s="80">
        <f t="shared" si="125"/>
        <v>0.68719225150152852</v>
      </c>
      <c r="S543" s="80">
        <f t="shared" si="126"/>
        <v>-0.19990439355090928</v>
      </c>
      <c r="T543" s="82">
        <f t="shared" si="120"/>
        <v>-6.6719007652553688E-2</v>
      </c>
      <c r="AJ543" s="88" t="e">
        <v>#N/A</v>
      </c>
      <c r="AK543" s="88" t="e">
        <v>#N/A</v>
      </c>
      <c r="AL543" s="139">
        <f t="shared" si="127"/>
        <v>45276</v>
      </c>
      <c r="AM543" s="83">
        <f t="shared" si="128"/>
        <v>-0.3</v>
      </c>
      <c r="AN543" s="140">
        <f t="shared" si="129"/>
        <v>-6.6719007652553688E-2</v>
      </c>
      <c r="AO543" s="83">
        <f t="shared" si="130"/>
        <v>-2.7</v>
      </c>
      <c r="AP543" s="140">
        <f t="shared" si="119"/>
        <v>-2.5776054647466964</v>
      </c>
      <c r="AQ543" s="141">
        <f t="shared" si="115"/>
        <v>-0.12239453525330379</v>
      </c>
      <c r="AR543" s="83">
        <f t="shared" si="118"/>
        <v>-0.23328099234744631</v>
      </c>
      <c r="AT543" s="84">
        <f t="shared" si="116"/>
        <v>-0.32505639045578816</v>
      </c>
      <c r="AU543" s="93">
        <f>AU542</f>
        <v>-0.25833738280323448</v>
      </c>
      <c r="AV543" s="79">
        <f t="shared" si="117"/>
        <v>-2.8294519585347899</v>
      </c>
    </row>
    <row r="544" spans="1:48" x14ac:dyDescent="0.3">
      <c r="A544" s="81">
        <v>45283</v>
      </c>
      <c r="B544" s="83">
        <v>-0.3</v>
      </c>
      <c r="C544" s="83">
        <v>-2.7</v>
      </c>
      <c r="D544" s="83">
        <v>7997</v>
      </c>
      <c r="E544" s="83">
        <v>4107</v>
      </c>
      <c r="F544" s="83">
        <v>68873</v>
      </c>
      <c r="G544" s="83">
        <v>18873</v>
      </c>
      <c r="H544" s="83">
        <v>4625</v>
      </c>
      <c r="I544" s="83">
        <v>730</v>
      </c>
      <c r="N544" s="80">
        <f t="shared" si="121"/>
        <v>-2.9961183891314818</v>
      </c>
      <c r="O544" s="80">
        <f t="shared" si="122"/>
        <v>0</v>
      </c>
      <c r="P544" s="80">
        <f t="shared" si="123"/>
        <v>-0.41222114451989</v>
      </c>
      <c r="Q544" s="80">
        <f t="shared" si="124"/>
        <v>0.65326045655160669</v>
      </c>
      <c r="R544" s="80">
        <f t="shared" si="125"/>
        <v>1.4241186586414472</v>
      </c>
      <c r="S544" s="80">
        <f t="shared" si="126"/>
        <v>0.69671238841715422</v>
      </c>
      <c r="T544" s="82">
        <f t="shared" si="120"/>
        <v>-0.17505846586397283</v>
      </c>
      <c r="AJ544" s="88" t="e">
        <v>#N/A</v>
      </c>
      <c r="AK544" s="88" t="e">
        <v>#N/A</v>
      </c>
      <c r="AL544" s="139">
        <f t="shared" si="127"/>
        <v>45283</v>
      </c>
      <c r="AM544" s="83">
        <f t="shared" si="128"/>
        <v>-0.3</v>
      </c>
      <c r="AN544" s="140">
        <f t="shared" si="129"/>
        <v>-0.17505846586397283</v>
      </c>
      <c r="AO544" s="83">
        <f t="shared" si="130"/>
        <v>-2.7</v>
      </c>
      <c r="AP544" s="140">
        <f t="shared" si="119"/>
        <v>-2.6832228260181523</v>
      </c>
      <c r="AQ544" s="141">
        <f t="shared" si="115"/>
        <v>-1.6777173981847859E-2</v>
      </c>
      <c r="AR544" s="83">
        <f t="shared" si="118"/>
        <v>-0.12494153413602715</v>
      </c>
      <c r="AT544" s="84">
        <f t="shared" ref="AT544:AT558" si="131">AVERAGE($AU544)+AN544</f>
        <v>-0.43339584866720732</v>
      </c>
      <c r="AU544" s="93">
        <f>AU543</f>
        <v>-0.25833738280323448</v>
      </c>
      <c r="AV544" s="79">
        <f t="shared" ref="AV544:AV557" si="132">(1+AO540/100)*(1+AT544/100)/(1+AM492/100)*100-100</f>
        <v>-2.9350693198062316</v>
      </c>
    </row>
    <row r="545" spans="1:50" x14ac:dyDescent="0.3">
      <c r="A545" s="81">
        <v>45290</v>
      </c>
      <c r="B545" s="83">
        <v>-0.3</v>
      </c>
      <c r="C545" s="83">
        <v>-2.7</v>
      </c>
      <c r="D545" s="83">
        <v>7997</v>
      </c>
      <c r="E545" s="83">
        <v>4125</v>
      </c>
      <c r="F545" s="83">
        <v>69255</v>
      </c>
      <c r="G545" s="83">
        <v>19294</v>
      </c>
      <c r="H545" s="83">
        <v>4659.3999999999996</v>
      </c>
      <c r="I545" s="83">
        <v>730</v>
      </c>
      <c r="N545" s="80">
        <f t="shared" si="121"/>
        <v>0</v>
      </c>
      <c r="O545" s="80">
        <f t="shared" si="122"/>
        <v>0</v>
      </c>
      <c r="P545" s="80">
        <f t="shared" si="123"/>
        <v>0.43827611395180099</v>
      </c>
      <c r="Q545" s="80">
        <f t="shared" si="124"/>
        <v>0.55464405499978398</v>
      </c>
      <c r="R545" s="80">
        <f t="shared" si="125"/>
        <v>2.2306999417156703</v>
      </c>
      <c r="S545" s="80">
        <f t="shared" si="126"/>
        <v>0.74378378378376908</v>
      </c>
      <c r="T545" s="82">
        <f t="shared" si="120"/>
        <v>-4.0927693208598098E-2</v>
      </c>
      <c r="AJ545" s="88">
        <f>B544</f>
        <v>-0.3</v>
      </c>
      <c r="AK545" s="88">
        <f>C544</f>
        <v>-2.7</v>
      </c>
      <c r="AL545" s="139">
        <f t="shared" si="127"/>
        <v>45290</v>
      </c>
      <c r="AM545" s="83">
        <f t="shared" si="128"/>
        <v>-0.3</v>
      </c>
      <c r="AN545" s="140">
        <f t="shared" si="129"/>
        <v>-4.0927693208598098E-2</v>
      </c>
      <c r="AO545" s="83">
        <f t="shared" si="130"/>
        <v>-2.7</v>
      </c>
      <c r="AP545" s="140">
        <f t="shared" si="119"/>
        <v>-2.2510780356703322</v>
      </c>
      <c r="AQ545" s="141">
        <f t="shared" ref="AQ545:AQ567" si="133">AO545-AP545</f>
        <v>-0.44892196432966802</v>
      </c>
      <c r="AR545" s="83">
        <f t="shared" si="118"/>
        <v>-0.25907230679140192</v>
      </c>
      <c r="AT545" s="84">
        <f t="shared" si="131"/>
        <v>-0.29926507601183261</v>
      </c>
      <c r="AU545" s="93">
        <f>AU544</f>
        <v>-0.25833738280323448</v>
      </c>
      <c r="AV545" s="79">
        <f t="shared" si="132"/>
        <v>-2.5037034361402277</v>
      </c>
    </row>
    <row r="546" spans="1:50" x14ac:dyDescent="0.3">
      <c r="A546" s="81">
        <v>45297</v>
      </c>
      <c r="B546" s="83">
        <v>-0.2</v>
      </c>
      <c r="C546" s="83">
        <v>-2.5</v>
      </c>
      <c r="D546" s="83">
        <v>8090</v>
      </c>
      <c r="E546" s="83">
        <v>4149</v>
      </c>
      <c r="F546" s="83">
        <v>68740</v>
      </c>
      <c r="G546" s="83">
        <v>19191</v>
      </c>
      <c r="H546" s="83">
        <v>4617.5</v>
      </c>
      <c r="I546" s="83">
        <v>730</v>
      </c>
      <c r="N546" s="80">
        <f t="shared" si="121"/>
        <v>1.1629361010378858</v>
      </c>
      <c r="O546" s="80">
        <f t="shared" si="122"/>
        <v>0</v>
      </c>
      <c r="P546" s="80">
        <f t="shared" si="123"/>
        <v>0.58181818181817846</v>
      </c>
      <c r="Q546" s="80">
        <f t="shared" si="124"/>
        <v>-0.74362861887227893</v>
      </c>
      <c r="R546" s="80">
        <f t="shared" si="125"/>
        <v>-0.53384471856536209</v>
      </c>
      <c r="S546" s="80">
        <f t="shared" si="126"/>
        <v>-0.89925741511781609</v>
      </c>
      <c r="T546" s="82">
        <f t="shared" si="120"/>
        <v>-7.3641848181155281E-2</v>
      </c>
      <c r="AJ546" s="88" t="e">
        <v>#N/A</v>
      </c>
      <c r="AK546" s="88" t="e">
        <v>#N/A</v>
      </c>
      <c r="AL546" s="139">
        <f t="shared" si="127"/>
        <v>45297</v>
      </c>
      <c r="AM546" s="83">
        <f t="shared" si="128"/>
        <v>-0.2</v>
      </c>
      <c r="AN546" s="140">
        <f t="shared" si="129"/>
        <v>-7.3641848181155281E-2</v>
      </c>
      <c r="AO546" s="83">
        <f t="shared" si="130"/>
        <v>-2.5</v>
      </c>
      <c r="AP546" s="140">
        <f t="shared" si="119"/>
        <v>-2.381178231205098</v>
      </c>
      <c r="AQ546" s="141">
        <f t="shared" si="133"/>
        <v>-0.11882176879490203</v>
      </c>
      <c r="AR546" s="83">
        <f t="shared" si="118"/>
        <v>-0.12635815181884474</v>
      </c>
      <c r="AT546" s="84">
        <f t="shared" si="131"/>
        <v>-0.15118999726314861</v>
      </c>
      <c r="AU546" s="75">
        <f>AVERAGE(AR546:AR548)</f>
        <v>-7.7548149081993326E-2</v>
      </c>
      <c r="AV546" s="79">
        <f t="shared" si="132"/>
        <v>-2.4569356097761386</v>
      </c>
    </row>
    <row r="547" spans="1:50" x14ac:dyDescent="0.3">
      <c r="A547" s="81">
        <v>45304</v>
      </c>
      <c r="B547" s="83">
        <v>-0.2</v>
      </c>
      <c r="C547" s="83">
        <v>-2.5</v>
      </c>
      <c r="D547" s="83">
        <v>8071</v>
      </c>
      <c r="E547" s="83">
        <v>4108</v>
      </c>
      <c r="F547" s="83">
        <v>68257</v>
      </c>
      <c r="G547" s="83">
        <v>18995</v>
      </c>
      <c r="H547" s="83">
        <v>4566.2</v>
      </c>
      <c r="I547" s="83">
        <v>730</v>
      </c>
      <c r="N547" s="80">
        <f t="shared" si="121"/>
        <v>-0.23485784919652986</v>
      </c>
      <c r="O547" s="80">
        <f t="shared" si="122"/>
        <v>0</v>
      </c>
      <c r="P547" s="80">
        <f t="shared" si="123"/>
        <v>-0.98818992528319427</v>
      </c>
      <c r="Q547" s="80">
        <f t="shared" si="124"/>
        <v>-0.70264765784114047</v>
      </c>
      <c r="R547" s="80">
        <f t="shared" si="125"/>
        <v>-1.0213120733677243</v>
      </c>
      <c r="S547" s="80">
        <f t="shared" si="126"/>
        <v>-1.110990795885229</v>
      </c>
      <c r="T547" s="82">
        <f t="shared" si="120"/>
        <v>-0.18033375652591488</v>
      </c>
      <c r="AJ547" s="88">
        <f>B546</f>
        <v>-0.2</v>
      </c>
      <c r="AK547" s="88">
        <f>C546</f>
        <v>-2.5</v>
      </c>
      <c r="AL547" s="139">
        <f t="shared" si="127"/>
        <v>45304</v>
      </c>
      <c r="AM547" s="83">
        <f t="shared" si="128"/>
        <v>-0.2</v>
      </c>
      <c r="AN547" s="140">
        <f t="shared" si="129"/>
        <v>-0.18033375652591488</v>
      </c>
      <c r="AO547" s="83">
        <f t="shared" si="130"/>
        <v>-2.5</v>
      </c>
      <c r="AP547" s="140">
        <f t="shared" si="119"/>
        <v>-2.4854063705820408</v>
      </c>
      <c r="AQ547" s="141">
        <f t="shared" si="133"/>
        <v>-1.4593629417959164E-2</v>
      </c>
      <c r="AR547" s="83">
        <f t="shared" si="118"/>
        <v>-1.9666243474085132E-2</v>
      </c>
      <c r="AT547" s="84">
        <f t="shared" si="131"/>
        <v>-0.25788190560790819</v>
      </c>
      <c r="AU547" s="93">
        <f>AU546</f>
        <v>-7.7548149081993326E-2</v>
      </c>
      <c r="AV547" s="79">
        <f t="shared" si="132"/>
        <v>-2.5611637491531098</v>
      </c>
    </row>
    <row r="548" spans="1:50" x14ac:dyDescent="0.3">
      <c r="A548" s="81">
        <v>45311</v>
      </c>
      <c r="B548" s="83">
        <v>-0.2</v>
      </c>
      <c r="C548" s="83">
        <v>-2.5</v>
      </c>
      <c r="D548" s="83">
        <v>8020</v>
      </c>
      <c r="E548" s="83">
        <v>4098</v>
      </c>
      <c r="F548" s="83">
        <v>67812</v>
      </c>
      <c r="G548" s="83">
        <v>18828</v>
      </c>
      <c r="H548" s="83">
        <v>4559.2</v>
      </c>
      <c r="I548" s="83">
        <v>730</v>
      </c>
      <c r="N548" s="80">
        <f t="shared" si="121"/>
        <v>-0.63189195886506866</v>
      </c>
      <c r="O548" s="80">
        <f t="shared" si="122"/>
        <v>0</v>
      </c>
      <c r="P548" s="80">
        <f t="shared" si="123"/>
        <v>-0.24342745861733306</v>
      </c>
      <c r="Q548" s="80">
        <f t="shared" si="124"/>
        <v>-0.65194778557510347</v>
      </c>
      <c r="R548" s="80">
        <f t="shared" si="125"/>
        <v>-0.87917873124506229</v>
      </c>
      <c r="S548" s="80">
        <f t="shared" si="126"/>
        <v>-0.15330033726074532</v>
      </c>
      <c r="T548" s="82">
        <f t="shared" si="120"/>
        <v>-0.11337994804694991</v>
      </c>
      <c r="AJ548" s="88" t="e">
        <v>#N/A</v>
      </c>
      <c r="AK548" s="88" t="e">
        <v>#N/A</v>
      </c>
      <c r="AL548" s="139">
        <f t="shared" si="127"/>
        <v>45311</v>
      </c>
      <c r="AM548" s="83">
        <f t="shared" si="128"/>
        <v>-0.2</v>
      </c>
      <c r="AN548" s="140">
        <f t="shared" si="129"/>
        <v>-0.11337994804694991</v>
      </c>
      <c r="AO548" s="83">
        <f t="shared" si="130"/>
        <v>-2.5</v>
      </c>
      <c r="AP548" s="140">
        <f t="shared" si="119"/>
        <v>-2.4199986841864245</v>
      </c>
      <c r="AQ548" s="141">
        <f t="shared" si="133"/>
        <v>-8.0001315813575502E-2</v>
      </c>
      <c r="AR548" s="83">
        <f t="shared" si="118"/>
        <v>-8.6620051953050101E-2</v>
      </c>
      <c r="AT548" s="84">
        <f t="shared" si="131"/>
        <v>-0.19092809712894324</v>
      </c>
      <c r="AU548" s="93">
        <f>AU547</f>
        <v>-7.7548149081993326E-2</v>
      </c>
      <c r="AV548" s="79">
        <f t="shared" si="132"/>
        <v>-2.4957560627574793</v>
      </c>
    </row>
    <row r="549" spans="1:50" x14ac:dyDescent="0.3">
      <c r="A549" s="81">
        <v>45318</v>
      </c>
      <c r="B549" s="83">
        <v>-0.2</v>
      </c>
      <c r="C549" s="83">
        <v>-2.5</v>
      </c>
      <c r="D549" s="83">
        <v>8017</v>
      </c>
      <c r="E549" s="83">
        <v>4104</v>
      </c>
      <c r="F549" s="83">
        <v>68229</v>
      </c>
      <c r="G549" s="83">
        <v>18862</v>
      </c>
      <c r="H549" s="83">
        <v>4593.2</v>
      </c>
      <c r="I549" s="83">
        <v>730</v>
      </c>
      <c r="N549" s="80">
        <f t="shared" si="121"/>
        <v>-3.7406483790519474E-2</v>
      </c>
      <c r="O549" s="80">
        <f t="shared" si="122"/>
        <v>0</v>
      </c>
      <c r="P549" s="80">
        <f t="shared" si="123"/>
        <v>0.14641288433381305</v>
      </c>
      <c r="Q549" s="80">
        <f t="shared" si="124"/>
        <v>0.61493540966199589</v>
      </c>
      <c r="R549" s="80">
        <f t="shared" si="125"/>
        <v>0.18058211174844985</v>
      </c>
      <c r="S549" s="80">
        <f t="shared" si="126"/>
        <v>0.74574486752061375</v>
      </c>
      <c r="T549" s="82">
        <f t="shared" si="120"/>
        <v>1.0529678866579822E-2</v>
      </c>
      <c r="AJ549" s="88" t="e">
        <v>#N/A</v>
      </c>
      <c r="AK549" s="88" t="e">
        <v>#N/A</v>
      </c>
      <c r="AL549" s="139">
        <f t="shared" si="127"/>
        <v>45318</v>
      </c>
      <c r="AM549" s="83">
        <f t="shared" si="128"/>
        <v>-0.2</v>
      </c>
      <c r="AN549" s="140">
        <f t="shared" si="129"/>
        <v>1.0529678866579822E-2</v>
      </c>
      <c r="AO549" s="83">
        <f t="shared" si="130"/>
        <v>-2.5</v>
      </c>
      <c r="AP549" s="140">
        <f t="shared" si="119"/>
        <v>-2.2989504241594574</v>
      </c>
      <c r="AQ549" s="141">
        <f t="shared" si="133"/>
        <v>-0.20104957584054262</v>
      </c>
      <c r="AR549" s="83">
        <f t="shared" si="118"/>
        <v>-0.21052967886657983</v>
      </c>
      <c r="AT549" s="84">
        <f t="shared" si="131"/>
        <v>-6.7018470215413503E-2</v>
      </c>
      <c r="AU549" s="93">
        <f>AU548</f>
        <v>-7.7548149081993326E-2</v>
      </c>
      <c r="AV549" s="79">
        <f t="shared" si="132"/>
        <v>-2.3747078027305264</v>
      </c>
    </row>
    <row r="550" spans="1:50" x14ac:dyDescent="0.3">
      <c r="A550" s="81">
        <v>45325</v>
      </c>
      <c r="B550" s="83">
        <v>-0.2</v>
      </c>
      <c r="C550" s="83">
        <v>-2.7</v>
      </c>
      <c r="D550" s="83">
        <v>8168</v>
      </c>
      <c r="E550" s="83">
        <v>4105</v>
      </c>
      <c r="F550" s="83">
        <v>68744</v>
      </c>
      <c r="G550" s="83">
        <v>18804</v>
      </c>
      <c r="H550" s="83">
        <v>4588.3999999999996</v>
      </c>
      <c r="I550" s="83">
        <v>730</v>
      </c>
      <c r="N550" s="80">
        <f t="shared" si="121"/>
        <v>1.883497567668698</v>
      </c>
      <c r="O550" s="80">
        <f t="shared" si="122"/>
        <v>0</v>
      </c>
      <c r="P550" s="80">
        <f t="shared" si="123"/>
        <v>2.436647173489348E-2</v>
      </c>
      <c r="Q550" s="80">
        <f t="shared" si="124"/>
        <v>0.75481100411849411</v>
      </c>
      <c r="R550" s="80">
        <f t="shared" si="125"/>
        <v>-0.30749655391792885</v>
      </c>
      <c r="S550" s="80">
        <f t="shared" si="126"/>
        <v>-0.10450230775930436</v>
      </c>
      <c r="T550" s="82">
        <f t="shared" si="120"/>
        <v>3.2511630511859735E-2</v>
      </c>
      <c r="AJ550" s="88" t="e">
        <v>#N/A</v>
      </c>
      <c r="AK550" s="88" t="e">
        <v>#N/A</v>
      </c>
      <c r="AL550" s="262">
        <f t="shared" si="127"/>
        <v>45325</v>
      </c>
      <c r="AM550" s="103">
        <f t="shared" si="128"/>
        <v>-0.2</v>
      </c>
      <c r="AN550" s="263">
        <f t="shared" si="129"/>
        <v>3.2511630511859735E-2</v>
      </c>
      <c r="AO550" s="103">
        <f t="shared" si="130"/>
        <v>-2.7</v>
      </c>
      <c r="AP550" s="263">
        <f t="shared" si="119"/>
        <v>-2.4683011602509453</v>
      </c>
      <c r="AQ550" s="264">
        <f t="shared" si="133"/>
        <v>-0.23169883974905492</v>
      </c>
      <c r="AR550" s="103">
        <f t="shared" si="118"/>
        <v>-0.23251163051185975</v>
      </c>
      <c r="AS550" s="97"/>
      <c r="AT550" s="96">
        <f t="shared" si="131"/>
        <v>-0.11589077434287529</v>
      </c>
      <c r="AU550" s="95">
        <f>AVERAGE(AR550:AR552)</f>
        <v>-0.14840240485473502</v>
      </c>
      <c r="AV550" s="94">
        <f t="shared" si="132"/>
        <v>-2.6129935049843027</v>
      </c>
    </row>
    <row r="551" spans="1:50" x14ac:dyDescent="0.3">
      <c r="A551" s="81">
        <v>45332</v>
      </c>
      <c r="B551" s="83">
        <v>-0.2</v>
      </c>
      <c r="C551" s="83">
        <v>-2.7</v>
      </c>
      <c r="D551" s="83">
        <v>8147</v>
      </c>
      <c r="E551" s="83">
        <v>4099</v>
      </c>
      <c r="F551" s="83">
        <v>68086</v>
      </c>
      <c r="G551" s="83">
        <v>18757</v>
      </c>
      <c r="H551" s="83">
        <v>4558.666666666667</v>
      </c>
      <c r="I551" s="83">
        <v>730</v>
      </c>
      <c r="N551" s="80">
        <f t="shared" si="121"/>
        <v>-0.25710088148873922</v>
      </c>
      <c r="O551" s="80">
        <f t="shared" si="122"/>
        <v>0</v>
      </c>
      <c r="P551" s="80">
        <f t="shared" si="123"/>
        <v>-0.14616321559074663</v>
      </c>
      <c r="Q551" s="80">
        <f t="shared" si="124"/>
        <v>-0.95717444431514309</v>
      </c>
      <c r="R551" s="80">
        <f t="shared" si="125"/>
        <v>-0.24994681982556699</v>
      </c>
      <c r="S551" s="80">
        <f t="shared" si="126"/>
        <v>-0.64801092610349542</v>
      </c>
      <c r="T551" s="82">
        <f t="shared" si="120"/>
        <v>-0.11640476761574182</v>
      </c>
      <c r="AJ551" s="88" t="e">
        <v>#N/A</v>
      </c>
      <c r="AK551" s="88" t="e">
        <v>#N/A</v>
      </c>
      <c r="AL551" s="262">
        <f t="shared" si="127"/>
        <v>45332</v>
      </c>
      <c r="AM551" s="103">
        <f t="shared" si="128"/>
        <v>-0.2</v>
      </c>
      <c r="AN551" s="263">
        <f t="shared" si="129"/>
        <v>-0.11640476761574182</v>
      </c>
      <c r="AO551" s="103">
        <f t="shared" si="130"/>
        <v>-2.7</v>
      </c>
      <c r="AP551" s="263">
        <f t="shared" si="119"/>
        <v>-2.6134946484253589</v>
      </c>
      <c r="AQ551" s="264">
        <f t="shared" si="133"/>
        <v>-8.6505351574641232E-2</v>
      </c>
      <c r="AR551" s="103">
        <f t="shared" si="118"/>
        <v>-8.3595232384258186E-2</v>
      </c>
      <c r="AT551" s="84">
        <f t="shared" si="131"/>
        <v>-0.26480717247047686</v>
      </c>
      <c r="AU551" s="93">
        <f>AU550</f>
        <v>-0.14840240485473502</v>
      </c>
      <c r="AV551" s="79">
        <f t="shared" si="132"/>
        <v>-2.7581869931587022</v>
      </c>
    </row>
    <row r="552" spans="1:50" x14ac:dyDescent="0.3">
      <c r="A552" s="81">
        <v>45339</v>
      </c>
      <c r="B552" s="83">
        <v>-0.2</v>
      </c>
      <c r="C552" s="83">
        <v>-2.7</v>
      </c>
      <c r="D552" s="83">
        <v>8145</v>
      </c>
      <c r="E552" s="83">
        <v>4106</v>
      </c>
      <c r="F552" s="83">
        <v>67970</v>
      </c>
      <c r="G552" s="83">
        <v>18737</v>
      </c>
      <c r="H552" s="83">
        <v>4558.666666666667</v>
      </c>
      <c r="I552" s="83">
        <v>730</v>
      </c>
      <c r="N552" s="80">
        <f t="shared" si="121"/>
        <v>-2.4548913710560782E-2</v>
      </c>
      <c r="O552" s="80">
        <f t="shared" si="122"/>
        <v>0</v>
      </c>
      <c r="P552" s="80">
        <f t="shared" si="123"/>
        <v>0.17077335935593396</v>
      </c>
      <c r="Q552" s="80">
        <f t="shared" si="124"/>
        <v>-0.17037276385747191</v>
      </c>
      <c r="R552" s="80">
        <f t="shared" si="125"/>
        <v>-0.10662685930586235</v>
      </c>
      <c r="S552" s="80">
        <f t="shared" si="126"/>
        <v>0</v>
      </c>
      <c r="T552" s="82">
        <f t="shared" si="120"/>
        <v>-7.0899648331912909E-2</v>
      </c>
      <c r="AJ552" s="88">
        <v>-0.2</v>
      </c>
      <c r="AK552" s="88">
        <v>-2.7</v>
      </c>
      <c r="AL552" s="262">
        <f t="shared" si="127"/>
        <v>45339</v>
      </c>
      <c r="AM552" s="103">
        <f t="shared" si="128"/>
        <v>-0.2</v>
      </c>
      <c r="AN552" s="263">
        <f t="shared" si="129"/>
        <v>-7.0899648331912909E-2</v>
      </c>
      <c r="AO552" s="103">
        <f t="shared" si="130"/>
        <v>-2.7</v>
      </c>
      <c r="AP552" s="263">
        <f t="shared" si="119"/>
        <v>-2.5691271571236172</v>
      </c>
      <c r="AQ552" s="264">
        <f t="shared" si="133"/>
        <v>-0.13087284287638301</v>
      </c>
      <c r="AR552" s="103">
        <f t="shared" si="118"/>
        <v>-0.12910035166808709</v>
      </c>
      <c r="AT552" s="84">
        <f t="shared" si="131"/>
        <v>-0.21930205318664792</v>
      </c>
      <c r="AU552" s="93">
        <f>AU551</f>
        <v>-0.14840240485473502</v>
      </c>
      <c r="AV552" s="79">
        <f t="shared" si="132"/>
        <v>-2.7138195018569888</v>
      </c>
    </row>
    <row r="553" spans="1:50" x14ac:dyDescent="0.3">
      <c r="A553" s="81">
        <v>45346</v>
      </c>
      <c r="B553" s="83">
        <v>-0.2</v>
      </c>
      <c r="C553" s="83">
        <v>-2.7</v>
      </c>
      <c r="D553" s="83">
        <v>8129</v>
      </c>
      <c r="E553" s="83">
        <v>4092</v>
      </c>
      <c r="F553" s="83">
        <v>68588</v>
      </c>
      <c r="G553" s="83">
        <v>18680</v>
      </c>
      <c r="H553" s="83">
        <v>4601</v>
      </c>
      <c r="I553" s="83">
        <v>730</v>
      </c>
      <c r="N553" s="80">
        <f t="shared" si="121"/>
        <v>-0.19643953345610043</v>
      </c>
      <c r="O553" s="80">
        <f t="shared" si="122"/>
        <v>0</v>
      </c>
      <c r="P553" s="80">
        <f t="shared" si="123"/>
        <v>-0.340964442279585</v>
      </c>
      <c r="Q553" s="80">
        <f t="shared" si="124"/>
        <v>0.90922465793732954</v>
      </c>
      <c r="R553" s="80">
        <f t="shared" si="125"/>
        <v>-0.30421091957090596</v>
      </c>
      <c r="S553" s="80">
        <f t="shared" si="126"/>
        <v>0.92863410353905351</v>
      </c>
      <c r="T553" s="82">
        <f t="shared" si="120"/>
        <v>-5.5450310253317939E-2</v>
      </c>
      <c r="AJ553" s="88" t="e">
        <v>#N/A</v>
      </c>
      <c r="AK553" s="88" t="e">
        <v>#N/A</v>
      </c>
      <c r="AL553" s="262">
        <f t="shared" si="127"/>
        <v>45346</v>
      </c>
      <c r="AM553" s="103">
        <f t="shared" si="128"/>
        <v>-0.2</v>
      </c>
      <c r="AN553" s="263">
        <f t="shared" si="129"/>
        <v>-5.5450310253317939E-2</v>
      </c>
      <c r="AO553" s="103">
        <f t="shared" si="130"/>
        <v>-2.7</v>
      </c>
      <c r="AP553" s="263">
        <f t="shared" si="119"/>
        <v>-2.5540640524969831</v>
      </c>
      <c r="AQ553" s="264">
        <f t="shared" si="133"/>
        <v>-0.14593594750301708</v>
      </c>
      <c r="AR553" s="103">
        <f t="shared" si="118"/>
        <v>-0.14454968974668209</v>
      </c>
      <c r="AT553" s="84">
        <f t="shared" si="131"/>
        <v>-0.20385271510805297</v>
      </c>
      <c r="AU553" s="93">
        <f>AU552</f>
        <v>-0.14840240485473502</v>
      </c>
      <c r="AV553" s="79">
        <f t="shared" si="132"/>
        <v>-2.6987563972303548</v>
      </c>
    </row>
    <row r="554" spans="1:50" x14ac:dyDescent="0.3">
      <c r="A554" s="81">
        <v>45353</v>
      </c>
      <c r="B554" s="83">
        <v>-0.1</v>
      </c>
      <c r="C554" s="83">
        <v>-2.8</v>
      </c>
      <c r="D554" s="83">
        <v>8133</v>
      </c>
      <c r="E554" s="83">
        <v>4063</v>
      </c>
      <c r="F554" s="83">
        <v>68545</v>
      </c>
      <c r="G554" s="83">
        <v>18695</v>
      </c>
      <c r="H554" s="83">
        <v>4617</v>
      </c>
      <c r="I554" s="83">
        <v>730</v>
      </c>
      <c r="N554" s="80">
        <f t="shared" si="121"/>
        <v>4.9206544470408176E-2</v>
      </c>
      <c r="O554" s="80">
        <f t="shared" si="122"/>
        <v>0</v>
      </c>
      <c r="P554" s="80">
        <f t="shared" si="123"/>
        <v>-0.70869990224828427</v>
      </c>
      <c r="Q554" s="80">
        <f t="shared" si="124"/>
        <v>-6.2693182480899168E-2</v>
      </c>
      <c r="R554" s="80">
        <f t="shared" si="125"/>
        <v>8.0299785867225637E-2</v>
      </c>
      <c r="S554" s="80">
        <f t="shared" si="126"/>
        <v>0.3477504890241363</v>
      </c>
      <c r="T554" s="82">
        <f t="shared" si="120"/>
        <v>-5.2819581176057062E-2</v>
      </c>
      <c r="AJ554" s="88" t="e">
        <v>#N/A</v>
      </c>
      <c r="AK554" s="88" t="e">
        <v>#N/A</v>
      </c>
      <c r="AL554" s="139">
        <f t="shared" si="127"/>
        <v>45353</v>
      </c>
      <c r="AM554" s="83">
        <f t="shared" si="128"/>
        <v>-0.1</v>
      </c>
      <c r="AN554" s="140">
        <f t="shared" si="129"/>
        <v>-5.2819581176057062E-2</v>
      </c>
      <c r="AO554" s="83">
        <v>-2.7</v>
      </c>
      <c r="AP554" s="140">
        <f t="shared" si="119"/>
        <v>-2.751393452484308</v>
      </c>
      <c r="AQ554" s="141">
        <f t="shared" si="133"/>
        <v>5.1393452484307822E-2</v>
      </c>
      <c r="AR554" s="83">
        <f t="shared" si="118"/>
        <v>-4.7180418823942943E-2</v>
      </c>
      <c r="AS554" s="97"/>
      <c r="AT554" s="96">
        <f t="shared" si="131"/>
        <v>-8.1968123335937365E-2</v>
      </c>
      <c r="AU554" s="95">
        <f>AVERAGE(AR554:AR558)</f>
        <v>-2.9148542159880296E-2</v>
      </c>
      <c r="AV554" s="94">
        <f t="shared" si="132"/>
        <v>-2.7797549840058764</v>
      </c>
    </row>
    <row r="555" spans="1:50" x14ac:dyDescent="0.3">
      <c r="A555" s="81">
        <v>45360</v>
      </c>
      <c r="B555" s="83">
        <v>-0.1</v>
      </c>
      <c r="C555" s="83">
        <v>-2.8</v>
      </c>
      <c r="D555" s="83">
        <v>8218</v>
      </c>
      <c r="E555" s="83">
        <v>4002</v>
      </c>
      <c r="F555" s="83">
        <v>68932</v>
      </c>
      <c r="G555" s="83">
        <v>18809</v>
      </c>
      <c r="H555" s="83">
        <v>4647.3999999999996</v>
      </c>
      <c r="I555" s="83">
        <v>730</v>
      </c>
      <c r="N555" s="80">
        <f t="shared" si="121"/>
        <v>1.0451248001967457</v>
      </c>
      <c r="O555" s="80">
        <f t="shared" si="122"/>
        <v>0</v>
      </c>
      <c r="P555" s="80">
        <f t="shared" si="123"/>
        <v>-1.5013536795471367</v>
      </c>
      <c r="Q555" s="80">
        <f t="shared" si="124"/>
        <v>0.56459260339923389</v>
      </c>
      <c r="R555" s="80">
        <f t="shared" si="125"/>
        <v>0.60978871355976594</v>
      </c>
      <c r="S555" s="80">
        <f t="shared" si="126"/>
        <v>0.65843621399174879</v>
      </c>
      <c r="T555" s="82">
        <f t="shared" si="120"/>
        <v>-3.0663907626526557E-2</v>
      </c>
      <c r="AJ555" s="88" t="e">
        <v>#N/A</v>
      </c>
      <c r="AK555" s="88" t="e">
        <v>#N/A</v>
      </c>
      <c r="AL555" s="139">
        <f t="shared" si="127"/>
        <v>45360</v>
      </c>
      <c r="AM555" s="83">
        <f t="shared" si="128"/>
        <v>-0.1</v>
      </c>
      <c r="AN555" s="140">
        <f t="shared" si="129"/>
        <v>-3.0663907626526557E-2</v>
      </c>
      <c r="AO555" s="83">
        <f t="shared" ref="AO555:AO562" si="134">C555</f>
        <v>-2.8</v>
      </c>
      <c r="AP555" s="140">
        <f t="shared" si="119"/>
        <v>-2.7298359821206049</v>
      </c>
      <c r="AQ555" s="141">
        <f t="shared" si="133"/>
        <v>-7.0164017879394969E-2</v>
      </c>
      <c r="AR555" s="83">
        <f t="shared" si="118"/>
        <v>-6.9336092373473449E-2</v>
      </c>
      <c r="AT555" s="84">
        <f t="shared" si="131"/>
        <v>-5.9812449786406853E-2</v>
      </c>
      <c r="AU555" s="93">
        <f>AU554</f>
        <v>-2.9148542159880296E-2</v>
      </c>
      <c r="AV555" s="79">
        <f t="shared" si="132"/>
        <v>-2.7581975136421732</v>
      </c>
    </row>
    <row r="556" spans="1:50" x14ac:dyDescent="0.3">
      <c r="A556" s="81">
        <v>45367</v>
      </c>
      <c r="B556" s="83">
        <v>-0.1</v>
      </c>
      <c r="C556" s="83">
        <v>-2.8</v>
      </c>
      <c r="D556" s="83">
        <v>8232</v>
      </c>
      <c r="E556" s="83">
        <v>3895</v>
      </c>
      <c r="F556" s="83">
        <v>70505</v>
      </c>
      <c r="G556" s="83">
        <v>18986</v>
      </c>
      <c r="H556" s="83">
        <v>4676</v>
      </c>
      <c r="I556" s="83">
        <v>730</v>
      </c>
      <c r="N556" s="80">
        <f t="shared" si="121"/>
        <v>0.17035775127767749</v>
      </c>
      <c r="O556" s="80">
        <f t="shared" si="122"/>
        <v>0</v>
      </c>
      <c r="P556" s="80">
        <f t="shared" si="123"/>
        <v>-2.6736631684157999</v>
      </c>
      <c r="Q556" s="80">
        <f t="shared" si="124"/>
        <v>2.2819590320895884</v>
      </c>
      <c r="R556" s="80">
        <f t="shared" si="125"/>
        <v>0.94103886437343931</v>
      </c>
      <c r="S556" s="80">
        <f t="shared" si="126"/>
        <v>0.61539785686622395</v>
      </c>
      <c r="T556" s="82">
        <f t="shared" si="120"/>
        <v>-0.10458621692934252</v>
      </c>
      <c r="AJ556" s="88">
        <v>-0.1</v>
      </c>
      <c r="AK556" s="88">
        <v>-2.8</v>
      </c>
      <c r="AL556" s="139">
        <f t="shared" si="127"/>
        <v>45367</v>
      </c>
      <c r="AM556" s="83">
        <f t="shared" si="128"/>
        <v>-0.1</v>
      </c>
      <c r="AN556" s="140">
        <f t="shared" si="129"/>
        <v>-0.10458621692934252</v>
      </c>
      <c r="AO556" s="83">
        <f t="shared" si="134"/>
        <v>-2.8</v>
      </c>
      <c r="AP556" s="140">
        <f t="shared" si="119"/>
        <v>-2.801762389072266</v>
      </c>
      <c r="AQ556" s="141">
        <f t="shared" si="133"/>
        <v>1.7623890722662239E-3</v>
      </c>
      <c r="AR556" s="83">
        <f t="shared" si="118"/>
        <v>4.5862169293425098E-3</v>
      </c>
      <c r="AT556" s="84">
        <f t="shared" si="131"/>
        <v>-0.1337347590892228</v>
      </c>
      <c r="AU556" s="93">
        <f>AU555</f>
        <v>-2.9148542159880296E-2</v>
      </c>
      <c r="AV556" s="79">
        <f t="shared" si="132"/>
        <v>-2.8301239205938202</v>
      </c>
    </row>
    <row r="557" spans="1:50" x14ac:dyDescent="0.3">
      <c r="A557" s="81">
        <v>45374</v>
      </c>
      <c r="B557" s="83">
        <v>-0.1</v>
      </c>
      <c r="C557" s="83">
        <v>-2.8</v>
      </c>
      <c r="D557" s="83">
        <v>8259</v>
      </c>
      <c r="E557" s="83">
        <v>3858</v>
      </c>
      <c r="F557" s="83">
        <v>71985</v>
      </c>
      <c r="G557" s="83">
        <v>19073</v>
      </c>
      <c r="H557" s="83">
        <v>4666.3999999999996</v>
      </c>
      <c r="I557" s="83">
        <v>725</v>
      </c>
      <c r="N557" s="80">
        <f t="shared" si="121"/>
        <v>0.32798833819242645</v>
      </c>
      <c r="O557" s="80">
        <f t="shared" si="122"/>
        <v>-0.68493150684932402</v>
      </c>
      <c r="P557" s="80">
        <f t="shared" si="123"/>
        <v>-0.94993581514762582</v>
      </c>
      <c r="Q557" s="80">
        <f t="shared" si="124"/>
        <v>2.0991419048294517</v>
      </c>
      <c r="R557" s="80">
        <f t="shared" si="125"/>
        <v>0.45823238175498204</v>
      </c>
      <c r="S557" s="80">
        <f t="shared" si="126"/>
        <v>-0.20530367835758057</v>
      </c>
      <c r="T557" s="82">
        <f t="shared" si="120"/>
        <v>-7.597046300287362E-2</v>
      </c>
      <c r="AJ557" s="88" t="e">
        <v>#N/A</v>
      </c>
      <c r="AK557" s="88" t="e">
        <v>#N/A</v>
      </c>
      <c r="AL557" s="139">
        <f t="shared" si="127"/>
        <v>45374</v>
      </c>
      <c r="AM557" s="83">
        <f t="shared" si="128"/>
        <v>-0.1</v>
      </c>
      <c r="AN557" s="140">
        <f t="shared" si="129"/>
        <v>-7.597046300287362E-2</v>
      </c>
      <c r="AO557" s="83">
        <f t="shared" si="134"/>
        <v>-2.8</v>
      </c>
      <c r="AP557" s="140">
        <f t="shared" si="119"/>
        <v>-2.773919260501799</v>
      </c>
      <c r="AQ557" s="141">
        <f t="shared" si="133"/>
        <v>-2.6080739498200778E-2</v>
      </c>
      <c r="AR557" s="83">
        <f t="shared" si="118"/>
        <v>-2.4029536997126386E-2</v>
      </c>
      <c r="AT557" s="84">
        <f t="shared" si="131"/>
        <v>-0.10511900516275391</v>
      </c>
      <c r="AU557" s="93">
        <f>AU556</f>
        <v>-2.9148542159880296E-2</v>
      </c>
      <c r="AV557" s="79">
        <f t="shared" si="132"/>
        <v>-2.8022807920233674</v>
      </c>
      <c r="AX557" s="70" t="s">
        <v>78</v>
      </c>
    </row>
    <row r="558" spans="1:50" x14ac:dyDescent="0.3">
      <c r="A558" s="81">
        <v>45381</v>
      </c>
      <c r="B558" s="83">
        <v>-0.1</v>
      </c>
      <c r="C558" s="83">
        <v>-2.8</v>
      </c>
      <c r="D558" s="83">
        <v>8254</v>
      </c>
      <c r="E558" s="83">
        <v>3802</v>
      </c>
      <c r="F558" s="83">
        <v>71334</v>
      </c>
      <c r="G558" s="83">
        <v>19063</v>
      </c>
      <c r="H558" s="83">
        <v>4652.8</v>
      </c>
      <c r="I558" s="83">
        <v>720</v>
      </c>
      <c r="N558" s="80">
        <f t="shared" si="121"/>
        <v>-6.0540016951208031E-2</v>
      </c>
      <c r="O558" s="80">
        <f t="shared" si="122"/>
        <v>-0.68965517241379359</v>
      </c>
      <c r="P558" s="80">
        <f t="shared" si="123"/>
        <v>-1.4515292897874588</v>
      </c>
      <c r="Q558" s="80">
        <f t="shared" si="124"/>
        <v>-0.90435507397373271</v>
      </c>
      <c r="R558" s="80">
        <f t="shared" si="125"/>
        <v>-5.243013684264497E-2</v>
      </c>
      <c r="S558" s="80">
        <f t="shared" si="126"/>
        <v>-0.29144522544144991</v>
      </c>
      <c r="T558" s="82">
        <f t="shared" si="120"/>
        <v>-9.0217120465798786E-2</v>
      </c>
      <c r="AJ558" s="88" t="e">
        <v>#N/A</v>
      </c>
      <c r="AK558" s="88" t="e">
        <v>#N/A</v>
      </c>
      <c r="AL558" s="139">
        <f t="shared" si="127"/>
        <v>45381</v>
      </c>
      <c r="AM558" s="83">
        <f t="shared" si="128"/>
        <v>-0.1</v>
      </c>
      <c r="AN558" s="140">
        <f t="shared" si="129"/>
        <v>-9.0217120465798786E-2</v>
      </c>
      <c r="AO558" s="83">
        <f t="shared" si="134"/>
        <v>-2.8</v>
      </c>
      <c r="AP558" s="140">
        <f t="shared" si="119"/>
        <v>-2.2992776464454465</v>
      </c>
      <c r="AQ558" s="141">
        <f t="shared" si="133"/>
        <v>-0.5007223535545533</v>
      </c>
      <c r="AR558" s="83">
        <f t="shared" si="118"/>
        <v>-9.7828795342012193E-3</v>
      </c>
      <c r="AT558" s="84">
        <f t="shared" si="131"/>
        <v>-0.11936566262567908</v>
      </c>
      <c r="AU558" s="93">
        <f>AU557</f>
        <v>-2.9148542159880296E-2</v>
      </c>
      <c r="AV558" s="79">
        <f>(1+AO554/100)*(1+AT558/100)/(1+AM505/100)*100-100</f>
        <v>-2.8161427897347835</v>
      </c>
      <c r="AX558" s="70" t="s">
        <v>78</v>
      </c>
    </row>
    <row r="559" spans="1:50" x14ac:dyDescent="0.3">
      <c r="A559" s="81">
        <v>45388</v>
      </c>
      <c r="B559" s="83">
        <v>-0.2</v>
      </c>
      <c r="C559" s="83">
        <v>-2.5</v>
      </c>
      <c r="D559" s="83">
        <v>8378</v>
      </c>
      <c r="E559" s="83">
        <v>3772</v>
      </c>
      <c r="F559" s="83">
        <v>72400</v>
      </c>
      <c r="G559" s="83">
        <v>19400</v>
      </c>
      <c r="H559" s="83">
        <v>4651.333333333333</v>
      </c>
      <c r="I559" s="83">
        <v>715</v>
      </c>
      <c r="N559" s="80">
        <f t="shared" si="121"/>
        <v>1.5023019142234091</v>
      </c>
      <c r="O559" s="80">
        <f t="shared" si="122"/>
        <v>-0.69444444444444287</v>
      </c>
      <c r="P559" s="80">
        <f t="shared" si="123"/>
        <v>-0.7890583903208892</v>
      </c>
      <c r="Q559" s="80">
        <f t="shared" si="124"/>
        <v>1.4943785572097568</v>
      </c>
      <c r="R559" s="80">
        <f t="shared" si="125"/>
        <v>1.7678224833447018</v>
      </c>
      <c r="S559" s="80">
        <f t="shared" si="126"/>
        <v>-3.1522237505740236E-2</v>
      </c>
      <c r="T559" s="82">
        <f t="shared" si="120"/>
        <v>6.9463609910320412E-2</v>
      </c>
      <c r="AJ559" s="88" t="e">
        <v>#N/A</v>
      </c>
      <c r="AK559" s="88" t="e">
        <v>#N/A</v>
      </c>
      <c r="AL559" s="139">
        <f t="shared" ref="AL559:AL572" si="135">A559</f>
        <v>45388</v>
      </c>
      <c r="AM559" s="83">
        <f t="shared" ref="AM559:AM566" si="136">AM558</f>
        <v>-0.1</v>
      </c>
      <c r="AN559" s="140">
        <f t="shared" si="129"/>
        <v>6.9463609910320412E-2</v>
      </c>
      <c r="AO559" s="83">
        <f t="shared" si="134"/>
        <v>-2.5</v>
      </c>
      <c r="AP559" s="140">
        <f t="shared" si="119"/>
        <v>-2.2436998705197624</v>
      </c>
      <c r="AQ559" s="141">
        <f t="shared" si="133"/>
        <v>-0.25630012948023762</v>
      </c>
      <c r="AR559" s="142">
        <f t="shared" ref="AR559:AR587" si="137">(AR246+AR298+AR403+AR454+AR507)/5</f>
        <v>-0.10860842878363956</v>
      </c>
      <c r="AT559" s="84">
        <f>AVERAGE($AU559)+AN559-0.05</f>
        <v>-0.28053639008967957</v>
      </c>
      <c r="AU559" s="84">
        <v>-0.3</v>
      </c>
      <c r="AV559" s="79">
        <f t="shared" ref="AV559:AV567" si="138">(1+AO555/100)*(1+AT559/100)/(1+AM507/100)*100-100</f>
        <v>-2.585609418258457</v>
      </c>
      <c r="AX559" s="70" t="s">
        <v>78</v>
      </c>
    </row>
    <row r="560" spans="1:50" x14ac:dyDescent="0.3">
      <c r="A560" s="81">
        <v>45395</v>
      </c>
      <c r="B560" s="83">
        <v>-0.2</v>
      </c>
      <c r="C560" s="83">
        <v>-2.5</v>
      </c>
      <c r="D560" s="83">
        <v>8391</v>
      </c>
      <c r="E560" s="83">
        <v>3797</v>
      </c>
      <c r="F560" s="83">
        <v>74751</v>
      </c>
      <c r="G560" s="83">
        <v>19854</v>
      </c>
      <c r="H560" s="83">
        <v>4673.666666666667</v>
      </c>
      <c r="I560" s="83">
        <v>710</v>
      </c>
      <c r="N560" s="80">
        <f t="shared" si="121"/>
        <v>0.15516829792312592</v>
      </c>
      <c r="O560" s="80">
        <f t="shared" si="122"/>
        <v>-0.69930069930069294</v>
      </c>
      <c r="P560" s="80">
        <f t="shared" si="123"/>
        <v>0.66277836691411096</v>
      </c>
      <c r="Q560" s="80">
        <f t="shared" si="124"/>
        <v>3.2472375690607862</v>
      </c>
      <c r="R560" s="80">
        <f t="shared" si="125"/>
        <v>2.3402061855670127</v>
      </c>
      <c r="S560" s="80">
        <f t="shared" si="126"/>
        <v>0.48014906120110368</v>
      </c>
      <c r="T560" s="82">
        <f t="shared" si="120"/>
        <v>0.12448412640239107</v>
      </c>
      <c r="AJ560">
        <v>-0.16</v>
      </c>
      <c r="AK560" s="88">
        <v>-2.5</v>
      </c>
      <c r="AL560" s="139">
        <f t="shared" si="135"/>
        <v>45395</v>
      </c>
      <c r="AM560" s="83">
        <f t="shared" si="136"/>
        <v>-0.1</v>
      </c>
      <c r="AN560" s="140">
        <f t="shared" si="129"/>
        <v>0.12448412640239107</v>
      </c>
      <c r="AO560" s="83">
        <f t="shared" si="134"/>
        <v>-2.5</v>
      </c>
      <c r="AP560" s="140">
        <f t="shared" si="119"/>
        <v>-2.1899511850621707</v>
      </c>
      <c r="AQ560" s="141">
        <f t="shared" si="133"/>
        <v>-0.31004881493782932</v>
      </c>
      <c r="AR560" s="142">
        <f t="shared" si="137"/>
        <v>-0.11557402461946911</v>
      </c>
      <c r="AT560" s="84">
        <f t="shared" ref="AT560:AT567" si="139">AVERAGE($AU560)+AN560</f>
        <v>-0.17551587359760892</v>
      </c>
      <c r="AU560" s="84">
        <f>AU559</f>
        <v>-0.3</v>
      </c>
      <c r="AV560" s="79">
        <f t="shared" si="138"/>
        <v>-2.4830165116953538</v>
      </c>
    </row>
    <row r="561" spans="1:48" x14ac:dyDescent="0.3">
      <c r="A561" s="81">
        <v>45402</v>
      </c>
      <c r="B561" s="83">
        <v>-0.2</v>
      </c>
      <c r="C561" s="83">
        <v>-2.5</v>
      </c>
      <c r="D561" s="83">
        <v>8512</v>
      </c>
      <c r="E561" s="83">
        <v>3856</v>
      </c>
      <c r="F561" s="83">
        <v>75483</v>
      </c>
      <c r="G561" s="83">
        <v>19842</v>
      </c>
      <c r="H561" s="83">
        <v>4696.3999999999996</v>
      </c>
      <c r="I561" s="83">
        <v>715</v>
      </c>
      <c r="N561" s="80">
        <f t="shared" si="121"/>
        <v>1.442021213204626</v>
      </c>
      <c r="O561" s="80">
        <f t="shared" si="122"/>
        <v>0.70422535211267245</v>
      </c>
      <c r="P561" s="80">
        <f t="shared" si="123"/>
        <v>1.5538583091914546</v>
      </c>
      <c r="Q561" s="80">
        <f t="shared" si="124"/>
        <v>0.97925111369747242</v>
      </c>
      <c r="R561" s="80">
        <f t="shared" si="125"/>
        <v>-6.0441220912665017E-2</v>
      </c>
      <c r="S561" s="80">
        <f t="shared" si="126"/>
        <v>0.48641323728691077</v>
      </c>
      <c r="T561" s="82">
        <f t="shared" si="120"/>
        <v>0.17484343194822344</v>
      </c>
      <c r="U561" s="70"/>
      <c r="AJ561" s="88" t="e">
        <v>#N/A</v>
      </c>
      <c r="AK561" s="88" t="e">
        <v>#N/A</v>
      </c>
      <c r="AL561" s="139">
        <f t="shared" si="135"/>
        <v>45402</v>
      </c>
      <c r="AM561" s="83">
        <f t="shared" si="136"/>
        <v>-0.1</v>
      </c>
      <c r="AN561" s="140">
        <f t="shared" si="129"/>
        <v>0.17484343194822344</v>
      </c>
      <c r="AO561" s="83">
        <f t="shared" si="134"/>
        <v>-2.5</v>
      </c>
      <c r="AP561" s="140">
        <f t="shared" si="119"/>
        <v>-2.1407559639661571</v>
      </c>
      <c r="AQ561" s="141">
        <f t="shared" si="133"/>
        <v>-0.35924403603384292</v>
      </c>
      <c r="AR561" s="142">
        <f t="shared" si="137"/>
        <v>-0.1229625047703717</v>
      </c>
      <c r="AT561" s="84">
        <f t="shared" si="139"/>
        <v>7.4843431948223432E-2</v>
      </c>
      <c r="AU561" s="84">
        <v>-0.1</v>
      </c>
      <c r="AV561" s="79">
        <f t="shared" si="138"/>
        <v>-2.2384444061772371</v>
      </c>
    </row>
    <row r="562" spans="1:48" s="89" customFormat="1" x14ac:dyDescent="0.3">
      <c r="A562" s="92">
        <v>45409</v>
      </c>
      <c r="B562" s="91">
        <v>-0.2</v>
      </c>
      <c r="C562" s="91">
        <v>-2.5</v>
      </c>
      <c r="D562" s="91">
        <v>8485</v>
      </c>
      <c r="E562" s="91">
        <v>3877</v>
      </c>
      <c r="F562" s="91">
        <v>77040</v>
      </c>
      <c r="G562" s="91">
        <v>19915</v>
      </c>
      <c r="H562" s="91">
        <v>4690</v>
      </c>
      <c r="I562" s="91">
        <v>715</v>
      </c>
      <c r="N562" s="80">
        <f t="shared" si="121"/>
        <v>-0.31719924812030342</v>
      </c>
      <c r="O562" s="80">
        <f t="shared" si="122"/>
        <v>0</v>
      </c>
      <c r="P562" s="80">
        <f t="shared" si="123"/>
        <v>0.54460580912862611</v>
      </c>
      <c r="Q562" s="80">
        <f t="shared" si="124"/>
        <v>2.0627161082627907</v>
      </c>
      <c r="R562" s="80">
        <f t="shared" si="125"/>
        <v>0.36790646104223867</v>
      </c>
      <c r="S562" s="80">
        <f t="shared" si="126"/>
        <v>-0.13627459330550096</v>
      </c>
      <c r="T562" s="82">
        <f t="shared" si="120"/>
        <v>3.5090536932704537E-2</v>
      </c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88" t="e">
        <v>#N/A</v>
      </c>
      <c r="AK562" s="88" t="e">
        <v>#N/A</v>
      </c>
      <c r="AL562" s="139">
        <f t="shared" si="135"/>
        <v>45409</v>
      </c>
      <c r="AM562" s="83">
        <f t="shared" si="136"/>
        <v>-0.1</v>
      </c>
      <c r="AN562" s="140">
        <f t="shared" si="129"/>
        <v>3.5090536932704537E-2</v>
      </c>
      <c r="AO562" s="83">
        <f t="shared" si="134"/>
        <v>-2.5</v>
      </c>
      <c r="AP562" s="140">
        <f t="shared" si="119"/>
        <v>-2.2772783900516629</v>
      </c>
      <c r="AQ562" s="141">
        <f t="shared" si="133"/>
        <v>-0.22272160994833712</v>
      </c>
      <c r="AR562" s="142">
        <f t="shared" si="137"/>
        <v>0.19919245164269209</v>
      </c>
      <c r="AS562" s="70"/>
      <c r="AT562" s="84">
        <f t="shared" si="139"/>
        <v>-4.9094630672954706E-3</v>
      </c>
      <c r="AU562" s="84">
        <f>AU561+0.06</f>
        <v>-4.0000000000000008E-2</v>
      </c>
      <c r="AV562" s="79">
        <f t="shared" si="138"/>
        <v>-2.3163537669360892</v>
      </c>
    </row>
    <row r="563" spans="1:48" s="156" customFormat="1" x14ac:dyDescent="0.3">
      <c r="A563" s="154">
        <v>45416</v>
      </c>
      <c r="B563" s="155">
        <v>0.2</v>
      </c>
      <c r="C563" s="155">
        <v>-1.4</v>
      </c>
      <c r="D563" s="155">
        <v>8408</v>
      </c>
      <c r="E563" s="155">
        <v>3883</v>
      </c>
      <c r="F563" s="155">
        <v>78628</v>
      </c>
      <c r="G563" s="155">
        <v>20153</v>
      </c>
      <c r="H563" s="155">
        <v>4697.666666666667</v>
      </c>
      <c r="I563" s="155">
        <v>715</v>
      </c>
      <c r="N563" s="157">
        <f t="shared" ref="N563:N567" si="140">D563/D562*100-100</f>
        <v>-0.90748379493223297</v>
      </c>
      <c r="O563" s="157">
        <f t="shared" ref="O563:O568" si="141">I563/I562*100-100</f>
        <v>0</v>
      </c>
      <c r="P563" s="157">
        <f t="shared" ref="P563:P568" si="142">E563/E562*100-100</f>
        <v>0.15475883415012959</v>
      </c>
      <c r="Q563" s="157">
        <f t="shared" ref="Q563:Q568" si="143">F563/F562*100-100</f>
        <v>2.0612668743509772</v>
      </c>
      <c r="R563" s="157">
        <f t="shared" ref="R563:R568" si="144">G563/G562*100-100</f>
        <v>1.1950790861159959</v>
      </c>
      <c r="S563" s="157">
        <f t="shared" ref="S563:S568" si="145">H563/H562*100-100</f>
        <v>0.16346837242360834</v>
      </c>
      <c r="T563" s="158">
        <f t="shared" si="120"/>
        <v>-1.4513083500950166E-2</v>
      </c>
      <c r="U563" s="159"/>
      <c r="V563" s="159"/>
      <c r="W563" s="159"/>
      <c r="X563" s="159"/>
      <c r="Y563" s="159"/>
      <c r="Z563" s="159"/>
      <c r="AA563" s="159"/>
      <c r="AB563" s="159"/>
      <c r="AC563" s="159"/>
      <c r="AD563" s="159"/>
      <c r="AE563" s="159"/>
      <c r="AF563" s="159"/>
      <c r="AG563" s="159"/>
      <c r="AH563" s="159"/>
      <c r="AI563" s="159"/>
      <c r="AJ563" s="160" t="e">
        <v>#N/A</v>
      </c>
      <c r="AK563" s="160" t="e">
        <v>#N/A</v>
      </c>
      <c r="AL563" s="161">
        <f t="shared" si="135"/>
        <v>45416</v>
      </c>
      <c r="AM563" s="155">
        <v>0.2</v>
      </c>
      <c r="AN563" s="162">
        <f t="shared" ref="AN563:AN568" si="146">T563+0.1</f>
        <v>8.5486916499049839E-2</v>
      </c>
      <c r="AO563" s="155">
        <f>AO562</f>
        <v>-2.5</v>
      </c>
      <c r="AP563" s="162">
        <f t="shared" si="119"/>
        <v>-1.5304240730710603</v>
      </c>
      <c r="AQ563" s="163">
        <f t="shared" si="133"/>
        <v>-0.96957592692893968</v>
      </c>
      <c r="AR563" s="164">
        <f t="shared" si="137"/>
        <v>0.18472077041165313</v>
      </c>
      <c r="AT563" s="74">
        <f>AVERAGE($AU563)+AN563</f>
        <v>0.18548691649904986</v>
      </c>
      <c r="AU563" s="74">
        <v>0.1</v>
      </c>
      <c r="AV563" s="165">
        <f>(1+AO559/100)*(1+AT563/100)/(1+AM511/100)*100-100</f>
        <v>-1.4320386038480706</v>
      </c>
    </row>
    <row r="564" spans="1:48" s="156" customFormat="1" x14ac:dyDescent="0.3">
      <c r="A564" s="154">
        <v>45423</v>
      </c>
      <c r="B564" s="155">
        <v>0.2</v>
      </c>
      <c r="C564" s="155">
        <v>-1.4</v>
      </c>
      <c r="D564" s="155">
        <v>8376</v>
      </c>
      <c r="E564" s="155">
        <v>3892</v>
      </c>
      <c r="F564" s="155">
        <v>78110</v>
      </c>
      <c r="G564" s="155">
        <v>20170</v>
      </c>
      <c r="H564" s="155">
        <v>4709.666666666667</v>
      </c>
      <c r="I564" s="155">
        <v>710</v>
      </c>
      <c r="N564" s="157">
        <f t="shared" si="140"/>
        <v>-0.3805899143672633</v>
      </c>
      <c r="O564" s="157">
        <f t="shared" si="141"/>
        <v>-0.69930069930069294</v>
      </c>
      <c r="P564" s="157">
        <f t="shared" si="142"/>
        <v>0.23177955189285626</v>
      </c>
      <c r="Q564" s="157">
        <f t="shared" si="143"/>
        <v>-0.65879839243018523</v>
      </c>
      <c r="R564" s="157">
        <f t="shared" si="144"/>
        <v>8.4354686647159838E-2</v>
      </c>
      <c r="S564" s="157">
        <f t="shared" si="145"/>
        <v>0.25544596608244774</v>
      </c>
      <c r="T564" s="158">
        <f t="shared" si="120"/>
        <v>-3.5990756215258213E-2</v>
      </c>
      <c r="U564" s="159"/>
      <c r="V564" s="159"/>
      <c r="W564" s="159"/>
      <c r="X564" s="159"/>
      <c r="Y564" s="159"/>
      <c r="Z564" s="159"/>
      <c r="AA564" s="159"/>
      <c r="AB564" s="159"/>
      <c r="AC564" s="159"/>
      <c r="AD564" s="159"/>
      <c r="AE564" s="159"/>
      <c r="AF564" s="159"/>
      <c r="AG564" s="159"/>
      <c r="AH564" s="159"/>
      <c r="AI564" s="159"/>
      <c r="AJ564" s="160" t="e">
        <v>#N/A</v>
      </c>
      <c r="AK564" s="160" t="e">
        <v>#N/A</v>
      </c>
      <c r="AL564" s="161">
        <f t="shared" si="135"/>
        <v>45423</v>
      </c>
      <c r="AM564" s="155">
        <f t="shared" si="136"/>
        <v>0.2</v>
      </c>
      <c r="AN564" s="162">
        <f t="shared" si="146"/>
        <v>6.4009243784741793E-2</v>
      </c>
      <c r="AO564" s="155">
        <f t="shared" ref="AO564:AO566" si="147">C564</f>
        <v>-1.4</v>
      </c>
      <c r="AP564" s="162">
        <f t="shared" si="119"/>
        <v>-1.5515549821492272</v>
      </c>
      <c r="AQ564" s="163">
        <f t="shared" si="133"/>
        <v>0.15155498214922725</v>
      </c>
      <c r="AR564" s="164">
        <f t="shared" si="137"/>
        <v>-4.4134102810332011E-2</v>
      </c>
      <c r="AT564" s="74">
        <f t="shared" si="139"/>
        <v>0.1640092437847418</v>
      </c>
      <c r="AU564" s="74">
        <v>0.1</v>
      </c>
      <c r="AV564" s="165">
        <f t="shared" si="138"/>
        <v>-1.453169512926209</v>
      </c>
    </row>
    <row r="565" spans="1:48" s="156" customFormat="1" x14ac:dyDescent="0.3">
      <c r="A565" s="154">
        <v>45430</v>
      </c>
      <c r="B565" s="155">
        <v>0.2</v>
      </c>
      <c r="C565" s="155">
        <v>-1.4</v>
      </c>
      <c r="D565" s="155">
        <v>8219</v>
      </c>
      <c r="E565" s="155">
        <v>3870</v>
      </c>
      <c r="F565" s="155">
        <v>79828</v>
      </c>
      <c r="G565" s="155">
        <v>20223</v>
      </c>
      <c r="H565" s="155">
        <v>4737</v>
      </c>
      <c r="I565" s="155">
        <v>715</v>
      </c>
      <c r="N565" s="157">
        <f t="shared" si="140"/>
        <v>-1.8744030563514826</v>
      </c>
      <c r="O565" s="157">
        <f t="shared" si="141"/>
        <v>0.70422535211267245</v>
      </c>
      <c r="P565" s="157">
        <f t="shared" si="142"/>
        <v>-0.56526207605344325</v>
      </c>
      <c r="Q565" s="157">
        <f t="shared" si="143"/>
        <v>2.1994622967609843</v>
      </c>
      <c r="R565" s="157">
        <f t="shared" si="144"/>
        <v>0.26276648487852583</v>
      </c>
      <c r="S565" s="157">
        <f t="shared" si="145"/>
        <v>0.58036662184160548</v>
      </c>
      <c r="T565" s="158">
        <f t="shared" si="120"/>
        <v>-7.8534360295567804E-2</v>
      </c>
      <c r="U565" s="159"/>
      <c r="V565" s="159"/>
      <c r="W565" s="159"/>
      <c r="X565" s="159"/>
      <c r="Y565" s="159"/>
      <c r="Z565" s="159"/>
      <c r="AA565" s="159"/>
      <c r="AB565" s="159"/>
      <c r="AC565" s="159"/>
      <c r="AD565" s="159"/>
      <c r="AE565" s="159"/>
      <c r="AF565" s="159"/>
      <c r="AG565" s="159"/>
      <c r="AH565" s="159"/>
      <c r="AI565" s="159"/>
      <c r="AJ565" s="160" t="e">
        <v>#N/A</v>
      </c>
      <c r="AK565" s="160" t="e">
        <v>#N/A</v>
      </c>
      <c r="AL565" s="161">
        <f t="shared" si="135"/>
        <v>45430</v>
      </c>
      <c r="AM565" s="155">
        <f t="shared" si="136"/>
        <v>0.2</v>
      </c>
      <c r="AN565" s="162">
        <f t="shared" si="146"/>
        <v>2.1465639704432202E-2</v>
      </c>
      <c r="AO565" s="155">
        <f t="shared" si="147"/>
        <v>-1.4</v>
      </c>
      <c r="AP565" s="162">
        <f t="shared" si="119"/>
        <v>-1.5934117066479985</v>
      </c>
      <c r="AQ565" s="163">
        <f t="shared" si="133"/>
        <v>0.19341170664799856</v>
      </c>
      <c r="AR565" s="164">
        <f t="shared" si="137"/>
        <v>0.20768782704166799</v>
      </c>
      <c r="AT565" s="74">
        <f t="shared" si="139"/>
        <v>0.12146563970443221</v>
      </c>
      <c r="AU565" s="74">
        <v>0.1</v>
      </c>
      <c r="AV565" s="165">
        <f t="shared" si="138"/>
        <v>-1.4950262374250087</v>
      </c>
    </row>
    <row r="566" spans="1:48" s="156" customFormat="1" x14ac:dyDescent="0.3">
      <c r="A566" s="154">
        <v>45437</v>
      </c>
      <c r="B566" s="155">
        <v>0.2</v>
      </c>
      <c r="C566" s="155">
        <v>-1.4</v>
      </c>
      <c r="D566" s="155">
        <v>8216</v>
      </c>
      <c r="E566" s="155">
        <v>3921</v>
      </c>
      <c r="F566" s="155">
        <v>82321</v>
      </c>
      <c r="G566" s="155">
        <v>20515</v>
      </c>
      <c r="H566" s="155">
        <v>4776.2</v>
      </c>
      <c r="I566" s="155">
        <v>715</v>
      </c>
      <c r="N566" s="157">
        <f t="shared" si="140"/>
        <v>-3.6500790850467979E-2</v>
      </c>
      <c r="O566" s="157">
        <f t="shared" si="141"/>
        <v>0</v>
      </c>
      <c r="P566" s="157">
        <f t="shared" si="142"/>
        <v>1.3178294573643399</v>
      </c>
      <c r="Q566" s="157">
        <f t="shared" si="143"/>
        <v>3.122964373402823</v>
      </c>
      <c r="R566" s="157">
        <f t="shared" si="144"/>
        <v>1.443900509321054</v>
      </c>
      <c r="S566" s="157">
        <f t="shared" si="145"/>
        <v>0.82752797128983957</v>
      </c>
      <c r="T566" s="158">
        <f t="shared" si="120"/>
        <v>0.10194771786575466</v>
      </c>
      <c r="U566" s="159"/>
      <c r="V566" s="159"/>
      <c r="W566" s="159"/>
      <c r="X566" s="159"/>
      <c r="Y566" s="159"/>
      <c r="Z566" s="159"/>
      <c r="AA566" s="159"/>
      <c r="AB566" s="159"/>
      <c r="AC566" s="159"/>
      <c r="AD566" s="159"/>
      <c r="AE566" s="159"/>
      <c r="AF566" s="159"/>
      <c r="AG566" s="159"/>
      <c r="AH566" s="159"/>
      <c r="AI566" s="159"/>
      <c r="AJ566" s="160" t="e">
        <v>#N/A</v>
      </c>
      <c r="AK566" s="160" t="e">
        <v>#N/A</v>
      </c>
      <c r="AL566" s="161">
        <f t="shared" si="135"/>
        <v>45437</v>
      </c>
      <c r="AM566" s="155">
        <f t="shared" si="136"/>
        <v>0.2</v>
      </c>
      <c r="AN566" s="162">
        <f t="shared" si="146"/>
        <v>0.20194771786575466</v>
      </c>
      <c r="AO566" s="155">
        <f t="shared" si="147"/>
        <v>-1.4</v>
      </c>
      <c r="AP566" s="162">
        <f t="shared" si="119"/>
        <v>-1.4158435671855756</v>
      </c>
      <c r="AQ566" s="163">
        <f t="shared" si="133"/>
        <v>1.5843567185575669E-2</v>
      </c>
      <c r="AR566" s="164">
        <f t="shared" si="137"/>
        <v>0.18467748747489413</v>
      </c>
      <c r="AT566" s="74">
        <f t="shared" si="139"/>
        <v>0.30194771786575469</v>
      </c>
      <c r="AU566" s="74">
        <v>0.1</v>
      </c>
      <c r="AV566" s="165">
        <f t="shared" si="138"/>
        <v>-1.3174580979625574</v>
      </c>
    </row>
    <row r="567" spans="1:48" s="156" customFormat="1" x14ac:dyDescent="0.3">
      <c r="A567" s="154">
        <v>45444</v>
      </c>
      <c r="B567" s="155">
        <v>-0.2</v>
      </c>
      <c r="C567" s="155">
        <v>-0.8</v>
      </c>
      <c r="D567" s="155">
        <v>8250</v>
      </c>
      <c r="E567" s="155">
        <v>3908</v>
      </c>
      <c r="F567" s="155">
        <v>81981</v>
      </c>
      <c r="G567" s="155">
        <v>20879</v>
      </c>
      <c r="H567" s="155">
        <v>4806.6000000000004</v>
      </c>
      <c r="I567" s="155">
        <v>715</v>
      </c>
      <c r="N567" s="157">
        <f t="shared" si="140"/>
        <v>0.41382667964946052</v>
      </c>
      <c r="O567" s="157">
        <f t="shared" si="141"/>
        <v>0</v>
      </c>
      <c r="P567" s="157">
        <f t="shared" si="142"/>
        <v>-0.33154807447080259</v>
      </c>
      <c r="Q567" s="157">
        <f t="shared" si="143"/>
        <v>-0.41301733458047352</v>
      </c>
      <c r="R567" s="157">
        <f t="shared" si="144"/>
        <v>1.774311479405327</v>
      </c>
      <c r="S567" s="157">
        <f t="shared" si="145"/>
        <v>0.63648925924375988</v>
      </c>
      <c r="T567" s="158">
        <f t="shared" ref="T567:T568" si="148">B562*$AD$9+N567*$AD$10+N563*$AD$25+O567*$AD$11+O563*$AD$26+P567*$AD$12+P563*$AD$27+Q567*$AD$13+R567*$AD$14+R563*$AD$15+R559*$AD$16+S567*$AD$19+S563*$AD$20+S559*$AD$21+$AD$22+0.05</f>
        <v>-1.7113753140362911E-3</v>
      </c>
      <c r="U567" s="159"/>
      <c r="V567" s="159"/>
      <c r="W567" s="159"/>
      <c r="X567" s="159"/>
      <c r="Y567" s="159"/>
      <c r="Z567" s="159"/>
      <c r="AA567" s="159"/>
      <c r="AB567" s="159"/>
      <c r="AC567" s="159"/>
      <c r="AD567" s="159"/>
      <c r="AE567" s="159"/>
      <c r="AF567" s="159"/>
      <c r="AG567" s="159"/>
      <c r="AH567" s="159"/>
      <c r="AI567" s="159"/>
      <c r="AJ567" s="160" t="e">
        <v>#N/A</v>
      </c>
      <c r="AK567" s="160" t="e">
        <v>#N/A</v>
      </c>
      <c r="AL567" s="262">
        <f t="shared" si="135"/>
        <v>45444</v>
      </c>
      <c r="AM567" s="103">
        <f>B567</f>
        <v>-0.2</v>
      </c>
      <c r="AN567" s="263">
        <f t="shared" si="146"/>
        <v>9.8288624685963721E-2</v>
      </c>
      <c r="AO567" s="103">
        <v>-0.8</v>
      </c>
      <c r="AP567" s="263">
        <f t="shared" si="119"/>
        <v>-1.617105434406426</v>
      </c>
      <c r="AQ567" s="264">
        <f t="shared" si="133"/>
        <v>0.81710543440642591</v>
      </c>
      <c r="AR567" s="265">
        <f t="shared" si="137"/>
        <v>-0.32677411487918995</v>
      </c>
      <c r="AS567" s="125"/>
      <c r="AT567" s="266">
        <f t="shared" si="139"/>
        <v>0.19828862468596373</v>
      </c>
      <c r="AU567" s="266">
        <v>0.1</v>
      </c>
      <c r="AV567" s="267">
        <f t="shared" si="138"/>
        <v>-1.5188191440838636</v>
      </c>
    </row>
    <row r="568" spans="1:48" x14ac:dyDescent="0.3">
      <c r="A568" s="81">
        <v>45451</v>
      </c>
      <c r="B568" s="83">
        <v>-0.2</v>
      </c>
      <c r="C568" s="83">
        <v>-0.8</v>
      </c>
      <c r="D568" s="83">
        <v>8239</v>
      </c>
      <c r="E568" s="83">
        <v>3851</v>
      </c>
      <c r="F568" s="83">
        <v>79178</v>
      </c>
      <c r="G568" s="83">
        <v>20741</v>
      </c>
      <c r="H568" s="83">
        <v>4787</v>
      </c>
      <c r="I568" s="83">
        <v>720</v>
      </c>
      <c r="N568" s="80">
        <f>D568/D567*100-100</f>
        <v>-0.13333333333332575</v>
      </c>
      <c r="O568" s="80">
        <f t="shared" si="141"/>
        <v>0.69930069930070715</v>
      </c>
      <c r="P568" s="80">
        <f t="shared" si="142"/>
        <v>-1.4585465711361394</v>
      </c>
      <c r="Q568" s="80">
        <f t="shared" si="143"/>
        <v>-3.4190849099181406</v>
      </c>
      <c r="R568" s="80">
        <f t="shared" si="144"/>
        <v>-0.66095119498061194</v>
      </c>
      <c r="S568" s="80">
        <f t="shared" si="145"/>
        <v>-0.40777264594517248</v>
      </c>
      <c r="T568" s="82">
        <f t="shared" si="148"/>
        <v>1.5655005426978869E-2</v>
      </c>
      <c r="AJ568" s="88" t="e">
        <v>#N/A</v>
      </c>
      <c r="AK568" s="88" t="e">
        <v>#N/A</v>
      </c>
      <c r="AL568" s="262">
        <f t="shared" si="135"/>
        <v>45451</v>
      </c>
      <c r="AM568" s="103">
        <f t="shared" ref="AM568:AM601" si="149">AM567</f>
        <v>-0.2</v>
      </c>
      <c r="AN568" s="263">
        <f t="shared" si="146"/>
        <v>0.11565500542697887</v>
      </c>
      <c r="AO568" s="103">
        <f>AO567</f>
        <v>-0.8</v>
      </c>
      <c r="AP568" s="263">
        <f t="shared" ref="AP568:AP573" si="150">(1+AO564/100)*(1+AN568/100)/(1+AM516/100)*100-100</f>
        <v>-0.48988323049292148</v>
      </c>
      <c r="AQ568" s="264">
        <f t="shared" ref="AQ568:AQ573" si="151">AO568-AP568</f>
        <v>-0.31011676950707856</v>
      </c>
      <c r="AR568" s="265">
        <f t="shared" si="137"/>
        <v>-0.31358644722579704</v>
      </c>
      <c r="AS568" s="125"/>
      <c r="AT568" s="266">
        <f t="shared" ref="AT568:AT573" si="152">AVERAGE($AU568)+AN568</f>
        <v>0.11565500542697887</v>
      </c>
      <c r="AU568" s="266">
        <v>0</v>
      </c>
      <c r="AV568" s="267">
        <f>(1+AO564/100)*(1+AT568/100)/(1+AM516/100)*100-100</f>
        <v>-0.48988323049292148</v>
      </c>
    </row>
    <row r="569" spans="1:48" x14ac:dyDescent="0.3">
      <c r="A569" s="81">
        <v>45458</v>
      </c>
      <c r="B569" s="83">
        <v>-0.2</v>
      </c>
      <c r="C569" s="83">
        <v>-0.8</v>
      </c>
      <c r="D569" s="83">
        <v>8250</v>
      </c>
      <c r="E569" s="83">
        <v>3814</v>
      </c>
      <c r="F569" s="83">
        <v>78087</v>
      </c>
      <c r="G569" s="83">
        <v>20325</v>
      </c>
      <c r="H569" s="83">
        <v>4775.5</v>
      </c>
      <c r="I569" s="83">
        <v>720</v>
      </c>
      <c r="N569" s="80">
        <f t="shared" ref="N569:N574" si="153">D569/D568*100-100</f>
        <v>0.13351134846462287</v>
      </c>
      <c r="O569" s="80">
        <f t="shared" ref="O569:O574" si="154">I569/I568*100-100</f>
        <v>0</v>
      </c>
      <c r="P569" s="80">
        <f t="shared" ref="P569:P574" si="155">E569/E568*100-100</f>
        <v>-0.96078940534926005</v>
      </c>
      <c r="Q569" s="80">
        <f t="shared" ref="Q569:Q574" si="156">F569/F568*100-100</f>
        <v>-1.3779080047487895</v>
      </c>
      <c r="R569" s="80">
        <f t="shared" ref="R569:R574" si="157">G569/G568*100-100</f>
        <v>-2.0056892145991014</v>
      </c>
      <c r="S569" s="80">
        <f t="shared" ref="S569:S574" si="158">H569/H568*100-100</f>
        <v>-0.24023396699394084</v>
      </c>
      <c r="T569" s="82">
        <f t="shared" ref="T569:T574" si="159">B564*$AD$9+N569*$AD$10+N565*$AD$25+O569*$AD$11+O565*$AD$26+P569*$AD$12+P565*$AD$27+Q569*$AD$13+R569*$AD$14+R565*$AD$15+R561*$AD$16+S569*$AD$19+S565*$AD$20+S561*$AD$21+$AD$22+0.05</f>
        <v>6.7353673686994631E-2</v>
      </c>
      <c r="AJ569" s="88">
        <v>0.2</v>
      </c>
      <c r="AK569">
        <v>-1.4</v>
      </c>
      <c r="AL569" s="262">
        <f t="shared" si="135"/>
        <v>45458</v>
      </c>
      <c r="AM569" s="103">
        <f t="shared" si="149"/>
        <v>-0.2</v>
      </c>
      <c r="AN569" s="263">
        <f>T569+0.1</f>
        <v>0.16735367368699464</v>
      </c>
      <c r="AO569" s="103">
        <f t="shared" ref="AO569:AO576" si="160">AO568</f>
        <v>-0.8</v>
      </c>
      <c r="AP569" s="263">
        <f t="shared" si="150"/>
        <v>-0.43849725579096344</v>
      </c>
      <c r="AQ569" s="264">
        <f t="shared" si="151"/>
        <v>-0.36150274420903661</v>
      </c>
      <c r="AR569" s="265">
        <f t="shared" si="137"/>
        <v>-0.27049202347952828</v>
      </c>
      <c r="AS569" s="125"/>
      <c r="AT569" s="266">
        <f t="shared" si="152"/>
        <v>0.16735367368699464</v>
      </c>
      <c r="AU569" s="266">
        <f t="shared" ref="AU569:AU580" si="161">AU568</f>
        <v>0</v>
      </c>
      <c r="AV569" s="267">
        <f>(1+AO565/100)*(1+AT569/100)/(1+AM517/100)*100-100</f>
        <v>-0.43849725579096344</v>
      </c>
    </row>
    <row r="570" spans="1:48" x14ac:dyDescent="0.3">
      <c r="A570" s="81">
        <v>45465</v>
      </c>
      <c r="B570" s="83">
        <v>-0.2</v>
      </c>
      <c r="C570" s="83">
        <v>-0.8</v>
      </c>
      <c r="D570" s="83">
        <v>8145</v>
      </c>
      <c r="E570" s="83">
        <v>3804</v>
      </c>
      <c r="F570" s="83">
        <v>77706</v>
      </c>
      <c r="G570" s="83">
        <v>20118</v>
      </c>
      <c r="H570" s="83">
        <v>4753.6000000000004</v>
      </c>
      <c r="I570" s="83">
        <v>720</v>
      </c>
      <c r="N570" s="80">
        <f t="shared" si="153"/>
        <v>-1.2727272727272663</v>
      </c>
      <c r="O570" s="80">
        <f t="shared" si="154"/>
        <v>0</v>
      </c>
      <c r="P570" s="80">
        <f t="shared" si="155"/>
        <v>-0.2621919244887323</v>
      </c>
      <c r="Q570" s="80">
        <f t="shared" si="156"/>
        <v>-0.48791732298589352</v>
      </c>
      <c r="R570" s="80">
        <f t="shared" si="157"/>
        <v>-1.0184501845018445</v>
      </c>
      <c r="S570" s="80">
        <f t="shared" si="158"/>
        <v>-0.4585907234844484</v>
      </c>
      <c r="T570" s="82">
        <f t="shared" si="159"/>
        <v>8.6215740172435246E-2</v>
      </c>
      <c r="V570" t="s">
        <v>78</v>
      </c>
      <c r="AJ570" s="88" t="e">
        <v>#N/A</v>
      </c>
      <c r="AL570" s="262">
        <f t="shared" si="135"/>
        <v>45465</v>
      </c>
      <c r="AM570" s="103">
        <f t="shared" si="149"/>
        <v>-0.2</v>
      </c>
      <c r="AN570" s="263">
        <f>T570+0.1</f>
        <v>0.18621574017243525</v>
      </c>
      <c r="AO570" s="103">
        <f t="shared" si="160"/>
        <v>-0.8</v>
      </c>
      <c r="AP570" s="263">
        <f t="shared" si="150"/>
        <v>-0.4197492743850546</v>
      </c>
      <c r="AQ570" s="264">
        <f t="shared" si="151"/>
        <v>-0.38025072561494544</v>
      </c>
      <c r="AR570" s="265">
        <f t="shared" si="137"/>
        <v>-0.22577626350431063</v>
      </c>
      <c r="AS570" s="125"/>
      <c r="AT570" s="266">
        <f t="shared" si="152"/>
        <v>0.18621574017243525</v>
      </c>
      <c r="AU570" s="266">
        <f t="shared" si="161"/>
        <v>0</v>
      </c>
      <c r="AV570" s="267">
        <f>(1+AO566/100)*(1+AT570/100)/(1+AM518/100)*100-100</f>
        <v>-0.4197492743850546</v>
      </c>
    </row>
    <row r="571" spans="1:48" x14ac:dyDescent="0.3">
      <c r="A571" s="81">
        <v>45472</v>
      </c>
      <c r="B571" s="83">
        <v>-0.2</v>
      </c>
      <c r="C571" s="83">
        <v>-0.8</v>
      </c>
      <c r="D571" s="83">
        <v>8136</v>
      </c>
      <c r="E571" s="83">
        <v>3758</v>
      </c>
      <c r="F571" s="83">
        <v>76438</v>
      </c>
      <c r="G571" s="83">
        <v>19847</v>
      </c>
      <c r="H571" s="83">
        <v>4749.3999999999996</v>
      </c>
      <c r="I571" s="83">
        <v>715</v>
      </c>
      <c r="N571" s="80">
        <f t="shared" si="153"/>
        <v>-0.1104972375690636</v>
      </c>
      <c r="O571" s="80">
        <f t="shared" si="154"/>
        <v>-0.69444444444444287</v>
      </c>
      <c r="P571" s="80">
        <f t="shared" si="155"/>
        <v>-1.2092534174553151</v>
      </c>
      <c r="Q571" s="80">
        <f t="shared" si="156"/>
        <v>-1.6317916248423501</v>
      </c>
      <c r="R571" s="80">
        <f t="shared" si="157"/>
        <v>-1.3470523908937224</v>
      </c>
      <c r="S571" s="80">
        <f t="shared" si="158"/>
        <v>-8.8354089532160174E-2</v>
      </c>
      <c r="T571" s="82">
        <f t="shared" si="159"/>
        <v>5.1592131882616736E-2</v>
      </c>
      <c r="AL571" s="262">
        <f t="shared" si="135"/>
        <v>45472</v>
      </c>
      <c r="AM571" s="103">
        <f t="shared" si="149"/>
        <v>-0.2</v>
      </c>
      <c r="AN571" s="263">
        <f>T571</f>
        <v>5.1592131882616736E-2</v>
      </c>
      <c r="AO571" s="103">
        <f t="shared" si="160"/>
        <v>-0.8</v>
      </c>
      <c r="AP571" s="263">
        <f t="shared" si="150"/>
        <v>-0.54992044606456147</v>
      </c>
      <c r="AQ571" s="264">
        <f t="shared" si="151"/>
        <v>-0.25007955393543857</v>
      </c>
      <c r="AR571" s="265">
        <f t="shared" si="137"/>
        <v>0.14187208354494657</v>
      </c>
      <c r="AS571" s="125"/>
      <c r="AT571" s="266">
        <f t="shared" si="152"/>
        <v>5.1592131882616736E-2</v>
      </c>
      <c r="AU571" s="266">
        <f t="shared" si="161"/>
        <v>0</v>
      </c>
      <c r="AV571" s="267">
        <f>(1+AO566/100)*(1+AT571/100)/(1+AM519/100)*100-100</f>
        <v>-1.1514330240117658</v>
      </c>
    </row>
    <row r="572" spans="1:48" x14ac:dyDescent="0.3">
      <c r="A572" s="81">
        <v>45479</v>
      </c>
      <c r="B572" s="83">
        <v>-0.2</v>
      </c>
      <c r="C572" s="83">
        <v>-0.8</v>
      </c>
      <c r="D572" s="83">
        <v>8230</v>
      </c>
      <c r="E572" s="83">
        <v>3773</v>
      </c>
      <c r="F572" s="83">
        <v>77871</v>
      </c>
      <c r="G572" s="83">
        <v>20032</v>
      </c>
      <c r="H572" s="83">
        <v>4752.6000000000004</v>
      </c>
      <c r="I572" s="83">
        <v>715</v>
      </c>
      <c r="N572" s="80">
        <f t="shared" si="153"/>
        <v>1.1553588987217438</v>
      </c>
      <c r="O572" s="80">
        <f t="shared" si="154"/>
        <v>0</v>
      </c>
      <c r="P572" s="80">
        <f t="shared" si="155"/>
        <v>0.3991484832357628</v>
      </c>
      <c r="Q572" s="80">
        <f t="shared" si="156"/>
        <v>1.8747219969125268</v>
      </c>
      <c r="R572" s="80">
        <f t="shared" si="157"/>
        <v>0.93213080062477616</v>
      </c>
      <c r="S572" s="80">
        <f t="shared" si="158"/>
        <v>6.7376931822991537E-2</v>
      </c>
      <c r="T572" s="82">
        <f t="shared" si="159"/>
        <v>3.7794775758961383E-2</v>
      </c>
      <c r="AL572" s="283">
        <f t="shared" si="135"/>
        <v>45479</v>
      </c>
      <c r="AM572" s="103">
        <f>B572</f>
        <v>-0.2</v>
      </c>
      <c r="AN572" s="285">
        <f>T572-0.1</f>
        <v>-6.2205224241038623E-2</v>
      </c>
      <c r="AO572" s="284">
        <f>AO571</f>
        <v>-0.8</v>
      </c>
      <c r="AP572" s="285">
        <f t="shared" si="150"/>
        <v>-0.66303364974660894</v>
      </c>
      <c r="AQ572" s="286">
        <f t="shared" si="151"/>
        <v>-0.1369663502533911</v>
      </c>
      <c r="AR572" s="287">
        <f t="shared" si="137"/>
        <v>-0.23934898339008184</v>
      </c>
      <c r="AS572" s="106"/>
      <c r="AT572" s="288">
        <f t="shared" si="152"/>
        <v>-6.2205224241038623E-2</v>
      </c>
      <c r="AU572" s="288">
        <f>AU571</f>
        <v>0</v>
      </c>
      <c r="AV572" s="289">
        <f>(1+AO568/100)*(1+AT572/100)/(1+AM520/100)*100-100</f>
        <v>-0.66303364974660894</v>
      </c>
    </row>
    <row r="573" spans="1:48" x14ac:dyDescent="0.3">
      <c r="A573" s="81">
        <v>45486</v>
      </c>
      <c r="B573" s="83">
        <v>-0.2</v>
      </c>
      <c r="C573" s="83">
        <v>-0.8</v>
      </c>
      <c r="D573" s="83">
        <v>8221</v>
      </c>
      <c r="E573" s="83">
        <v>3734</v>
      </c>
      <c r="F573" s="83">
        <v>77717</v>
      </c>
      <c r="G573" s="83">
        <v>19899</v>
      </c>
      <c r="H573" s="83">
        <v>4717.6000000000004</v>
      </c>
      <c r="I573" s="83">
        <v>715</v>
      </c>
      <c r="N573" s="80">
        <f t="shared" si="153"/>
        <v>-0.10935601458079702</v>
      </c>
      <c r="O573" s="80">
        <f t="shared" si="154"/>
        <v>0</v>
      </c>
      <c r="P573" s="80">
        <f t="shared" si="155"/>
        <v>-1.03366021733369</v>
      </c>
      <c r="Q573" s="80">
        <f t="shared" si="156"/>
        <v>-0.19776296695816598</v>
      </c>
      <c r="R573" s="80">
        <f t="shared" si="157"/>
        <v>-0.66393769968050265</v>
      </c>
      <c r="S573" s="80">
        <f t="shared" si="158"/>
        <v>-0.73643900180954347</v>
      </c>
      <c r="T573" s="82">
        <f t="shared" si="159"/>
        <v>-0.16448997397903081</v>
      </c>
      <c r="AL573" s="283">
        <f t="shared" ref="AL573:AL574" si="162">A573</f>
        <v>45486</v>
      </c>
      <c r="AM573" s="103">
        <f t="shared" si="149"/>
        <v>-0.2</v>
      </c>
      <c r="AN573" s="285">
        <f>T573</f>
        <v>-0.16448997397903081</v>
      </c>
      <c r="AO573" s="284">
        <f t="shared" si="160"/>
        <v>-0.8</v>
      </c>
      <c r="AP573" s="285">
        <f t="shared" si="150"/>
        <v>-0.76470346110941989</v>
      </c>
      <c r="AQ573" s="286">
        <f t="shared" si="151"/>
        <v>-3.5296538890580154E-2</v>
      </c>
      <c r="AR573" s="287">
        <f t="shared" si="137"/>
        <v>-0.27025264739781457</v>
      </c>
      <c r="AS573" s="106"/>
      <c r="AT573" s="288">
        <f t="shared" si="152"/>
        <v>-0.16448997397903081</v>
      </c>
      <c r="AU573" s="288">
        <f t="shared" si="161"/>
        <v>0</v>
      </c>
      <c r="AV573" s="289">
        <f>(1+AO569/100)*(1+AT573/100)/(1+AM521/100)*100-100</f>
        <v>-0.76470346110941989</v>
      </c>
    </row>
    <row r="574" spans="1:48" x14ac:dyDescent="0.3">
      <c r="A574" s="81">
        <v>45493</v>
      </c>
      <c r="B574" s="83">
        <v>-0.2</v>
      </c>
      <c r="C574" s="83">
        <v>-0.8</v>
      </c>
      <c r="D574" s="83">
        <v>8284</v>
      </c>
      <c r="E574" s="83">
        <v>3727</v>
      </c>
      <c r="F574" s="83">
        <v>76954</v>
      </c>
      <c r="G574" s="83">
        <v>19487</v>
      </c>
      <c r="H574" s="83">
        <v>4694.3999999999996</v>
      </c>
      <c r="I574" s="83">
        <v>715</v>
      </c>
      <c r="N574" s="80">
        <f t="shared" si="153"/>
        <v>0.76633013015448626</v>
      </c>
      <c r="O574" s="80">
        <f t="shared" si="154"/>
        <v>0</v>
      </c>
      <c r="P574" s="80">
        <f t="shared" si="155"/>
        <v>-0.18746652383502749</v>
      </c>
      <c r="Q574" s="80">
        <f t="shared" si="156"/>
        <v>-0.98176718092565807</v>
      </c>
      <c r="R574" s="80">
        <f t="shared" si="157"/>
        <v>-2.0704558017990848</v>
      </c>
      <c r="S574" s="80">
        <f t="shared" si="158"/>
        <v>-0.49177547905716779</v>
      </c>
      <c r="T574" s="82">
        <f t="shared" si="159"/>
        <v>-0.11407403043253302</v>
      </c>
      <c r="AL574" s="283">
        <f t="shared" si="162"/>
        <v>45493</v>
      </c>
      <c r="AM574" s="103">
        <f t="shared" si="149"/>
        <v>-0.2</v>
      </c>
      <c r="AN574" s="285">
        <f>T574-0.1</f>
        <v>-0.21407403043253304</v>
      </c>
      <c r="AO574" s="284">
        <f t="shared" si="160"/>
        <v>-0.8</v>
      </c>
      <c r="AP574" s="285">
        <f t="shared" ref="AP574:AP575" si="163">(1+AO570/100)*(1+AN574/100)/(1+AM522/100)*100-100</f>
        <v>-0.813989417023123</v>
      </c>
      <c r="AQ574" s="286">
        <f t="shared" ref="AQ574:AQ575" si="164">AO574-AP574</f>
        <v>1.3989417023122952E-2</v>
      </c>
      <c r="AR574" s="287">
        <f t="shared" si="137"/>
        <v>-0.16894730958092471</v>
      </c>
      <c r="AS574" s="106"/>
      <c r="AT574" s="288">
        <f t="shared" ref="AT574" si="165">AVERAGE($AU574)+AN574</f>
        <v>-0.21407403043253304</v>
      </c>
      <c r="AU574" s="288">
        <f t="shared" si="161"/>
        <v>0</v>
      </c>
      <c r="AV574" s="289">
        <f>(1+AO570/100)*(1+AT574/100)/(1+AM522/100)*100-100</f>
        <v>-0.813989417023123</v>
      </c>
    </row>
    <row r="575" spans="1:48" x14ac:dyDescent="0.3">
      <c r="A575" s="81">
        <v>45500</v>
      </c>
      <c r="B575" s="83">
        <v>-0.2</v>
      </c>
      <c r="C575" s="83">
        <v>-0.8</v>
      </c>
      <c r="D575" s="83">
        <v>8266</v>
      </c>
      <c r="E575" s="83">
        <v>3644</v>
      </c>
      <c r="F575" s="83">
        <v>73124</v>
      </c>
      <c r="G575" s="83">
        <v>19042</v>
      </c>
      <c r="H575" s="83">
        <v>4657.3999999999996</v>
      </c>
      <c r="I575" s="83">
        <v>715</v>
      </c>
      <c r="N575" s="80">
        <f t="shared" ref="N575" si="166">D575/D574*100-100</f>
        <v>-0.21728633510382167</v>
      </c>
      <c r="O575" s="80">
        <f t="shared" ref="O575" si="167">I575/I574*100-100</f>
        <v>0</v>
      </c>
      <c r="P575" s="80">
        <f t="shared" ref="P575" si="168">E575/E574*100-100</f>
        <v>-2.2269922189428542</v>
      </c>
      <c r="Q575" s="80">
        <f t="shared" ref="Q575" si="169">F575/F574*100-100</f>
        <v>-4.9769992463029809</v>
      </c>
      <c r="R575" s="80">
        <f t="shared" ref="R575" si="170">G575/G574*100-100</f>
        <v>-2.2835736644942699</v>
      </c>
      <c r="S575" s="80">
        <f t="shared" ref="S575" si="171">H575/H574*100-100</f>
        <v>-0.78817314246761327</v>
      </c>
      <c r="T575" s="82">
        <f t="shared" ref="T575" si="172">B570*$AD$9+N575*$AD$10+N571*$AD$25+O575*$AD$11+O571*$AD$26+P575*$AD$12+P571*$AD$27+Q575*$AD$13+R575*$AD$14+R571*$AD$15+R567*$AD$16+S575*$AD$19+S571*$AD$20+S567*$AD$21+$AD$22+0.05</f>
        <v>-0.29962136936577882</v>
      </c>
      <c r="AL575" s="283">
        <f t="shared" ref="AL575:AL576" si="173">A575</f>
        <v>45500</v>
      </c>
      <c r="AM575" s="103">
        <f t="shared" si="149"/>
        <v>-0.2</v>
      </c>
      <c r="AN575" s="285">
        <f>T575</f>
        <v>-0.29962136936577882</v>
      </c>
      <c r="AO575" s="284">
        <f t="shared" si="160"/>
        <v>-0.8</v>
      </c>
      <c r="AP575" s="285">
        <f t="shared" si="163"/>
        <v>-0.89902244329745429</v>
      </c>
      <c r="AQ575" s="286">
        <f t="shared" si="164"/>
        <v>9.9022443297454243E-2</v>
      </c>
      <c r="AR575" s="287">
        <f t="shared" si="137"/>
        <v>-0.33510100651397784</v>
      </c>
      <c r="AS575" s="106"/>
      <c r="AT575" s="288">
        <f t="shared" ref="AT575:AT580" si="174">AVERAGE($AU575)+AN575</f>
        <v>-0.29962136936577882</v>
      </c>
      <c r="AU575" s="288">
        <f t="shared" si="161"/>
        <v>0</v>
      </c>
      <c r="AV575" s="289">
        <f>(1+AO570/100)*(1+AT575/100)/(1+AM523/100)*100-100</f>
        <v>-0.89902244329745429</v>
      </c>
    </row>
    <row r="576" spans="1:48" x14ac:dyDescent="0.3">
      <c r="A576" s="81">
        <v>45507</v>
      </c>
      <c r="B576" s="83">
        <v>-0.7</v>
      </c>
      <c r="C576" s="83">
        <v>-1.8</v>
      </c>
      <c r="D576" s="83">
        <v>8180</v>
      </c>
      <c r="E576" s="83">
        <v>3587</v>
      </c>
      <c r="F576" s="83">
        <v>72926</v>
      </c>
      <c r="G576" s="83">
        <v>18960</v>
      </c>
      <c r="H576" s="83">
        <v>4591.6000000000004</v>
      </c>
      <c r="I576" s="83">
        <v>715</v>
      </c>
      <c r="N576" s="80">
        <f t="shared" ref="N576" si="175">D576/D575*100-100</f>
        <v>-1.0404064843939125</v>
      </c>
      <c r="O576" s="80">
        <f t="shared" ref="O576" si="176">I576/I575*100-100</f>
        <v>0</v>
      </c>
      <c r="P576" s="80">
        <f t="shared" ref="P576" si="177">E576/E575*100-100</f>
        <v>-1.5642151481888078</v>
      </c>
      <c r="Q576" s="80">
        <f t="shared" ref="Q576" si="178">F576/F575*100-100</f>
        <v>-0.27077293364695265</v>
      </c>
      <c r="R576" s="80">
        <f t="shared" ref="R576" si="179">G576/G575*100-100</f>
        <v>-0.43062703497531629</v>
      </c>
      <c r="S576" s="80">
        <f t="shared" ref="S576" si="180">H576/H575*100-100</f>
        <v>-1.4128054279211426</v>
      </c>
      <c r="T576" s="82">
        <f t="shared" ref="T576:T587" si="181">B571*$AD$9+N576*$AD$10+N572*$AD$25+O576*$AD$11+O572*$AD$26+P576*$AD$12+P572*$AD$27+Q576*$AD$13+R576*$AD$14+R572*$AD$15+R568*$AD$16+S576*$AD$19+S572*$AD$20+S568*$AD$21+$AD$22+0.05</f>
        <v>-0.17689543549573006</v>
      </c>
      <c r="AL576" s="283">
        <f t="shared" si="173"/>
        <v>45507</v>
      </c>
      <c r="AM576" s="103">
        <f t="shared" si="149"/>
        <v>-0.2</v>
      </c>
      <c r="AN576" s="285">
        <f t="shared" ref="AN576:AN582" si="182">T576-0.1</f>
        <v>-0.27689543549573004</v>
      </c>
      <c r="AO576" s="284">
        <f t="shared" si="160"/>
        <v>-0.8</v>
      </c>
      <c r="AP576" s="285">
        <f t="shared" ref="AP576" si="183">(1+AO572/100)*(1+AN576/100)/(1+AM524/100)*100-100</f>
        <v>-1.2721360000117414</v>
      </c>
      <c r="AQ576" s="286">
        <f t="shared" ref="AQ576" si="184">AO576-AP576</f>
        <v>0.47213600001174139</v>
      </c>
      <c r="AR576" s="287">
        <f t="shared" si="137"/>
        <v>1.3668446337306673E-2</v>
      </c>
      <c r="AS576" s="106"/>
      <c r="AT576" s="288">
        <f t="shared" si="174"/>
        <v>-0.72689543549572999</v>
      </c>
      <c r="AU576" s="288">
        <v>-0.45</v>
      </c>
      <c r="AV576" s="289">
        <f t="shared" ref="AV576:AV580" si="185">(1+AO572/100)*(1+AT576/100)/(1+AM524/100)*100-100</f>
        <v>-1.7176449820476734</v>
      </c>
    </row>
    <row r="577" spans="1:52" x14ac:dyDescent="0.3">
      <c r="A577" s="81">
        <v>45514</v>
      </c>
      <c r="B577" s="83">
        <v>-0.7</v>
      </c>
      <c r="C577" s="83">
        <v>-1.8</v>
      </c>
      <c r="D577" s="83">
        <v>8174</v>
      </c>
      <c r="E577" s="83">
        <v>3566</v>
      </c>
      <c r="F577" s="83">
        <v>70374</v>
      </c>
      <c r="G577" s="83">
        <v>18747</v>
      </c>
      <c r="H577" s="83">
        <v>4549.6000000000004</v>
      </c>
      <c r="I577" s="83">
        <v>715</v>
      </c>
      <c r="N577" s="80">
        <f t="shared" ref="N577:N580" si="186">D577/D576*100-100</f>
        <v>-7.3349633251822866E-2</v>
      </c>
      <c r="O577" s="80">
        <f t="shared" ref="O577:O580" si="187">I577/I576*100-100</f>
        <v>0</v>
      </c>
      <c r="P577" s="80">
        <f t="shared" ref="P577:P580" si="188">E577/E576*100-100</f>
        <v>-0.58544744912182978</v>
      </c>
      <c r="Q577" s="80">
        <f t="shared" ref="Q577:Q580" si="189">F577/F576*100-100</f>
        <v>-3.4994377862490751</v>
      </c>
      <c r="R577" s="80">
        <f t="shared" ref="R577:R580" si="190">G577/G576*100-100</f>
        <v>-1.123417721518976</v>
      </c>
      <c r="S577" s="80">
        <f t="shared" ref="S577:S580" si="191">H577/H576*100-100</f>
        <v>-0.91471382524611045</v>
      </c>
      <c r="T577" s="82">
        <f t="shared" si="181"/>
        <v>-0.13566587909423494</v>
      </c>
      <c r="AL577" s="290">
        <f t="shared" ref="AL577:AL578" si="192">A577</f>
        <v>45514</v>
      </c>
      <c r="AM577" s="103">
        <f>B577</f>
        <v>-0.7</v>
      </c>
      <c r="AN577" s="292">
        <f t="shared" si="182"/>
        <v>-0.23566587909423495</v>
      </c>
      <c r="AO577" s="291">
        <f t="shared" ref="AO577:AO578" si="193">C577</f>
        <v>-1.8</v>
      </c>
      <c r="AP577" s="292">
        <f>(1+AO573/100)*(1+AN577/100)/(1+AM525/100)*100-100</f>
        <v>-1.2313179162290311</v>
      </c>
      <c r="AQ577" s="293">
        <f t="shared" ref="AQ577:AQ578" si="194">AO577-AP577</f>
        <v>-0.56868208377096896</v>
      </c>
      <c r="AR577" s="294">
        <f t="shared" si="137"/>
        <v>-5.6653587439724536E-3</v>
      </c>
      <c r="AS577" s="295"/>
      <c r="AT577" s="296">
        <f>AVERAGE($AU577)+AN577</f>
        <v>-0.68566587909423493</v>
      </c>
      <c r="AU577" s="296">
        <f>AU576</f>
        <v>-0.45</v>
      </c>
      <c r="AV577" s="297">
        <f t="shared" si="185"/>
        <v>-1.6768268982649488</v>
      </c>
    </row>
    <row r="578" spans="1:52" x14ac:dyDescent="0.3">
      <c r="A578" s="81">
        <v>45521</v>
      </c>
      <c r="B578" s="83">
        <v>-0.7</v>
      </c>
      <c r="C578" s="83">
        <v>-1.8</v>
      </c>
      <c r="D578" s="83">
        <v>8009</v>
      </c>
      <c r="E578" s="83">
        <v>3479</v>
      </c>
      <c r="F578" s="83">
        <v>71366</v>
      </c>
      <c r="G578" s="83">
        <v>18878</v>
      </c>
      <c r="H578" s="83">
        <v>4531.2</v>
      </c>
      <c r="I578" s="83">
        <v>715</v>
      </c>
      <c r="N578" s="80">
        <f t="shared" si="186"/>
        <v>-2.0185955468558774</v>
      </c>
      <c r="O578" s="80">
        <f t="shared" si="187"/>
        <v>0</v>
      </c>
      <c r="P578" s="80">
        <f t="shared" si="188"/>
        <v>-2.4397083567021838</v>
      </c>
      <c r="Q578" s="80">
        <f t="shared" si="189"/>
        <v>1.4096115042487156</v>
      </c>
      <c r="R578" s="80">
        <f t="shared" si="190"/>
        <v>0.69877847122205594</v>
      </c>
      <c r="S578" s="80">
        <f t="shared" si="191"/>
        <v>-0.40443115878319702</v>
      </c>
      <c r="T578" s="82">
        <f t="shared" si="181"/>
        <v>-0.24087576583992054</v>
      </c>
      <c r="AL578" s="290">
        <f t="shared" si="192"/>
        <v>45521</v>
      </c>
      <c r="AM578" s="103">
        <f t="shared" si="149"/>
        <v>-0.7</v>
      </c>
      <c r="AN578" s="292">
        <f t="shared" si="182"/>
        <v>-0.34087576583992052</v>
      </c>
      <c r="AO578" s="291">
        <f t="shared" si="193"/>
        <v>-1.8</v>
      </c>
      <c r="AP578" s="292">
        <f t="shared" ref="AP578" si="195">(1+AO574/100)*(1+AN578/100)/(1+AM526/100)*100-100</f>
        <v>-1.3354778041049826</v>
      </c>
      <c r="AQ578" s="293">
        <f t="shared" si="194"/>
        <v>-0.46452219589501742</v>
      </c>
      <c r="AR578" s="294">
        <f t="shared" si="137"/>
        <v>5.3294757091003696E-2</v>
      </c>
      <c r="AS578" s="295"/>
      <c r="AT578" s="296">
        <f t="shared" si="174"/>
        <v>-0.79087576583992059</v>
      </c>
      <c r="AU578" s="296">
        <f t="shared" si="161"/>
        <v>-0.45</v>
      </c>
      <c r="AV578" s="297">
        <f t="shared" si="185"/>
        <v>-1.7809867861409145</v>
      </c>
    </row>
    <row r="579" spans="1:52" x14ac:dyDescent="0.3">
      <c r="A579" s="81">
        <v>45528</v>
      </c>
      <c r="B579" s="83">
        <v>-0.7</v>
      </c>
      <c r="C579" s="83">
        <v>-1.8</v>
      </c>
      <c r="D579" s="83">
        <v>7972</v>
      </c>
      <c r="E579" s="83">
        <v>3503</v>
      </c>
      <c r="F579" s="83">
        <v>72585</v>
      </c>
      <c r="G579" s="83">
        <v>19375</v>
      </c>
      <c r="H579" s="83">
        <v>4487.8</v>
      </c>
      <c r="I579" s="83">
        <v>715</v>
      </c>
      <c r="N579" s="80">
        <f t="shared" si="186"/>
        <v>-0.46198027219378446</v>
      </c>
      <c r="O579" s="80">
        <f t="shared" si="187"/>
        <v>0</v>
      </c>
      <c r="P579" s="80">
        <f t="shared" si="188"/>
        <v>0.68985340615120094</v>
      </c>
      <c r="Q579" s="80">
        <f t="shared" si="189"/>
        <v>1.7080962923520957</v>
      </c>
      <c r="R579" s="80">
        <f t="shared" si="190"/>
        <v>2.6326941413285425</v>
      </c>
      <c r="S579" s="80">
        <f t="shared" si="191"/>
        <v>-0.95780367231637342</v>
      </c>
      <c r="T579" s="82">
        <f t="shared" si="181"/>
        <v>-2.1097957868903158E-2</v>
      </c>
      <c r="AL579" s="290">
        <f t="shared" ref="AL579:AL580" si="196">A579</f>
        <v>45528</v>
      </c>
      <c r="AM579" s="103">
        <f t="shared" si="149"/>
        <v>-0.7</v>
      </c>
      <c r="AN579" s="292">
        <f t="shared" si="182"/>
        <v>-0.12109795786890316</v>
      </c>
      <c r="AO579" s="291">
        <f t="shared" ref="AO579:AO580" si="197">C579</f>
        <v>-1.8</v>
      </c>
      <c r="AP579" s="292">
        <f t="shared" ref="AP579:AP580" si="198">(1+AO575/100)*(1+AN579/100)/(1+AM527/100)*100-100</f>
        <v>-1.1178933874310957</v>
      </c>
      <c r="AQ579" s="293">
        <f t="shared" ref="AQ579:AQ580" si="199">AO579-AP579</f>
        <v>-0.68210661256890437</v>
      </c>
      <c r="AR579" s="294">
        <f t="shared" si="137"/>
        <v>1.9929430040365227E-2</v>
      </c>
      <c r="AS579" s="295"/>
      <c r="AT579" s="296">
        <f t="shared" si="174"/>
        <v>-0.57109795786890316</v>
      </c>
      <c r="AU579" s="296">
        <f t="shared" si="161"/>
        <v>-0.45</v>
      </c>
      <c r="AV579" s="297">
        <f t="shared" si="185"/>
        <v>-1.5634023694670276</v>
      </c>
    </row>
    <row r="580" spans="1:52" x14ac:dyDescent="0.3">
      <c r="A580" s="81">
        <v>45535</v>
      </c>
      <c r="B580" s="83">
        <v>-0.7</v>
      </c>
      <c r="C580" s="83">
        <v>-1.8</v>
      </c>
      <c r="D580" s="83">
        <v>7964</v>
      </c>
      <c r="E580" s="83">
        <v>3547</v>
      </c>
      <c r="F580" s="83">
        <v>72634</v>
      </c>
      <c r="G580" s="83">
        <v>19357</v>
      </c>
      <c r="H580" s="83">
        <v>4503.8</v>
      </c>
      <c r="I580" s="83">
        <v>715</v>
      </c>
      <c r="N580" s="80">
        <f t="shared" si="186"/>
        <v>-0.1003512293025608</v>
      </c>
      <c r="O580" s="80">
        <f t="shared" si="187"/>
        <v>0</v>
      </c>
      <c r="P580" s="80">
        <f t="shared" si="188"/>
        <v>1.256066228946608</v>
      </c>
      <c r="Q580" s="80">
        <f t="shared" si="189"/>
        <v>6.7507060687475473E-2</v>
      </c>
      <c r="R580" s="80">
        <f t="shared" si="190"/>
        <v>-9.2903225806452383E-2</v>
      </c>
      <c r="S580" s="80">
        <f t="shared" si="191"/>
        <v>0.35652212665449667</v>
      </c>
      <c r="T580" s="82">
        <f t="shared" si="181"/>
        <v>-3.0834963900560272E-3</v>
      </c>
      <c r="AL580" s="290">
        <f t="shared" si="196"/>
        <v>45535</v>
      </c>
      <c r="AM580" s="103">
        <f t="shared" si="149"/>
        <v>-0.7</v>
      </c>
      <c r="AN580" s="292">
        <f t="shared" si="182"/>
        <v>-0.10308349639005604</v>
      </c>
      <c r="AO580" s="291">
        <f t="shared" si="197"/>
        <v>-1.8</v>
      </c>
      <c r="AP580" s="292">
        <f t="shared" si="198"/>
        <v>-1.2970705462339964</v>
      </c>
      <c r="AQ580" s="293">
        <f t="shared" si="199"/>
        <v>-0.50292945376600362</v>
      </c>
      <c r="AR580" s="294">
        <f t="shared" si="137"/>
        <v>8.374588798176838E-2</v>
      </c>
      <c r="AS580" s="295"/>
      <c r="AT580" s="296">
        <f t="shared" si="174"/>
        <v>-0.55308349639005605</v>
      </c>
      <c r="AU580" s="296">
        <f t="shared" si="161"/>
        <v>-0.45</v>
      </c>
      <c r="AV580" s="297">
        <f t="shared" si="185"/>
        <v>-1.7416920601782238</v>
      </c>
    </row>
    <row r="581" spans="1:52" x14ac:dyDescent="0.3">
      <c r="A581" s="81">
        <v>45542</v>
      </c>
      <c r="B581" s="83">
        <v>-0.6</v>
      </c>
      <c r="C581" s="83">
        <v>-2.8</v>
      </c>
      <c r="D581" s="83">
        <v>7924</v>
      </c>
      <c r="E581" s="83">
        <v>3514</v>
      </c>
      <c r="F581" s="83">
        <v>71475</v>
      </c>
      <c r="G581" s="83">
        <v>19175</v>
      </c>
      <c r="H581" s="83">
        <v>4451</v>
      </c>
      <c r="I581" s="83">
        <v>710</v>
      </c>
      <c r="N581" s="80">
        <f t="shared" ref="N581:N583" si="200">D581/D580*100-100</f>
        <v>-0.50226017076845153</v>
      </c>
      <c r="O581" s="80">
        <f t="shared" ref="O581:O583" si="201">I581/I580*100-100</f>
        <v>-0.69930069930069294</v>
      </c>
      <c r="P581" s="80">
        <f t="shared" ref="P581:P583" si="202">E581/E580*100-100</f>
        <v>-0.93036368762334121</v>
      </c>
      <c r="Q581" s="80">
        <f t="shared" ref="Q581:Q583" si="203">F581/F580*100-100</f>
        <v>-1.5956714486328707</v>
      </c>
      <c r="R581" s="80">
        <f t="shared" ref="R581:R583" si="204">G581/G580*100-100</f>
        <v>-0.94022834116856302</v>
      </c>
      <c r="S581" s="80">
        <f t="shared" ref="S581:S583" si="205">H581/H580*100-100</f>
        <v>-1.1723433545006543</v>
      </c>
      <c r="T581" s="82">
        <f t="shared" si="181"/>
        <v>-0.42944785405186425</v>
      </c>
      <c r="AL581" s="161">
        <f t="shared" ref="AL581" si="206">A581</f>
        <v>45542</v>
      </c>
      <c r="AM581" s="155">
        <f>B581</f>
        <v>-0.6</v>
      </c>
      <c r="AN581" s="162">
        <f t="shared" si="182"/>
        <v>-0.52944785405186423</v>
      </c>
      <c r="AO581" s="155">
        <f t="shared" ref="AO581" si="207">C581</f>
        <v>-2.8</v>
      </c>
      <c r="AP581" s="162">
        <f t="shared" ref="AP581" si="208">(1+AO577/100)*(1+AN581/100)/(1+AM529/100)*100-100</f>
        <v>-2.7090814668116963</v>
      </c>
      <c r="AQ581" s="163">
        <f t="shared" ref="AQ581" si="209">AO581-AP581</f>
        <v>-9.0918533188303563E-2</v>
      </c>
      <c r="AR581" s="164">
        <f>(AR268+AR320+AR425+AR476+AR529)/5</f>
        <v>0.23725918192168721</v>
      </c>
      <c r="AS581" s="156"/>
      <c r="AT581" s="74">
        <f>AVERAGE($AU581)+AN581</f>
        <v>-0.7294478540518643</v>
      </c>
      <c r="AU581" s="74">
        <v>-0.2</v>
      </c>
      <c r="AV581" s="165">
        <f>(1+AO577/100)*(1+AT581/100)/(1+AM529/100)*100-100</f>
        <v>-2.9046989966921615</v>
      </c>
    </row>
    <row r="582" spans="1:52" x14ac:dyDescent="0.3">
      <c r="A582" s="81">
        <v>45549</v>
      </c>
      <c r="B582" s="83">
        <v>-0.6</v>
      </c>
      <c r="C582" s="83">
        <v>-2.8</v>
      </c>
      <c r="D582" s="83">
        <v>7808</v>
      </c>
      <c r="E582" s="83">
        <v>3539</v>
      </c>
      <c r="F582" s="83">
        <v>72307</v>
      </c>
      <c r="G582" s="83">
        <v>19302</v>
      </c>
      <c r="H582" s="83">
        <v>4369.833333333333</v>
      </c>
      <c r="I582" s="83">
        <v>715</v>
      </c>
      <c r="N582" s="80">
        <f t="shared" si="200"/>
        <v>-1.4639071176173672</v>
      </c>
      <c r="O582" s="80">
        <f t="shared" si="201"/>
        <v>0.70422535211267245</v>
      </c>
      <c r="P582" s="80">
        <f t="shared" si="202"/>
        <v>0.71143995446784913</v>
      </c>
      <c r="Q582" s="80">
        <f t="shared" si="203"/>
        <v>1.1640433718083329</v>
      </c>
      <c r="R582" s="80">
        <f t="shared" si="204"/>
        <v>0.66232073011734371</v>
      </c>
      <c r="S582" s="80">
        <f t="shared" si="205"/>
        <v>-1.8235602486332709</v>
      </c>
      <c r="T582" s="82">
        <f t="shared" si="181"/>
        <v>-0.27708622618885437</v>
      </c>
      <c r="AL582" s="161">
        <f t="shared" ref="AL582:AL583" si="210">A582</f>
        <v>45549</v>
      </c>
      <c r="AM582" s="155">
        <f t="shared" si="149"/>
        <v>-0.6</v>
      </c>
      <c r="AN582" s="162">
        <f t="shared" si="182"/>
        <v>-0.37708622618885435</v>
      </c>
      <c r="AO582" s="155">
        <f t="shared" ref="AO582:AO583" si="211">C582</f>
        <v>-2.8</v>
      </c>
      <c r="AP582" s="162">
        <f t="shared" ref="AP582:AP583" si="212">(1+AO578/100)*(1+AN582/100)/(1+AM530/100)*100-100</f>
        <v>-2.5600584403560305</v>
      </c>
      <c r="AQ582" s="163">
        <f>AO582-AP582</f>
        <v>-0.23994155964396935</v>
      </c>
      <c r="AR582" s="164">
        <f t="shared" si="137"/>
        <v>0.23592682928334349</v>
      </c>
      <c r="AS582" s="156"/>
      <c r="AT582" s="74">
        <f t="shared" ref="AT582:AT586" si="213">AVERAGE($AU582)+AN582</f>
        <v>-0.5770862261888543</v>
      </c>
      <c r="AU582" s="74">
        <v>-0.2</v>
      </c>
      <c r="AV582" s="165">
        <f t="shared" ref="AV582:AV584" si="214">(1+AO578/100)*(1+AT582/100)/(1+AM530/100)*100-100</f>
        <v>-2.7556759702365099</v>
      </c>
      <c r="AY582" s="316" t="s">
        <v>78</v>
      </c>
    </row>
    <row r="583" spans="1:52" x14ac:dyDescent="0.3">
      <c r="A583" s="81">
        <v>45556</v>
      </c>
      <c r="B583" s="83">
        <v>-0.6</v>
      </c>
      <c r="C583" s="83">
        <v>-2.8</v>
      </c>
      <c r="D583" s="83">
        <v>7789</v>
      </c>
      <c r="E583" s="83">
        <v>3560</v>
      </c>
      <c r="F583" s="83">
        <v>73381</v>
      </c>
      <c r="G583" s="83">
        <v>19530</v>
      </c>
      <c r="H583" s="83">
        <v>4356.333333333333</v>
      </c>
      <c r="I583" s="83">
        <v>715</v>
      </c>
      <c r="N583" s="80">
        <f t="shared" si="200"/>
        <v>-0.24334016393441971</v>
      </c>
      <c r="O583" s="80">
        <f t="shared" si="201"/>
        <v>0</v>
      </c>
      <c r="P583" s="80">
        <f t="shared" si="202"/>
        <v>0.59338796270131411</v>
      </c>
      <c r="Q583" s="80">
        <f t="shared" si="203"/>
        <v>1.4853333702131266</v>
      </c>
      <c r="R583" s="80">
        <f t="shared" si="204"/>
        <v>1.1812247435498904</v>
      </c>
      <c r="S583" s="80">
        <f t="shared" si="205"/>
        <v>-0.30893626759220183</v>
      </c>
      <c r="T583" s="82">
        <f t="shared" si="181"/>
        <v>-0.17701643592798066</v>
      </c>
      <c r="AL583" s="161">
        <f t="shared" si="210"/>
        <v>45556</v>
      </c>
      <c r="AM583" s="155">
        <f t="shared" si="149"/>
        <v>-0.6</v>
      </c>
      <c r="AN583" s="162">
        <f t="shared" ref="AN583:AN584" si="215">T583-0.1</f>
        <v>-0.27701643592798064</v>
      </c>
      <c r="AO583" s="155">
        <f t="shared" si="211"/>
        <v>-2.8</v>
      </c>
      <c r="AP583" s="162">
        <f t="shared" si="212"/>
        <v>-2.4621814144235969</v>
      </c>
      <c r="AQ583" s="163">
        <f t="shared" ref="AQ583" si="216">AO583-AP583</f>
        <v>-0.33781858557640287</v>
      </c>
      <c r="AR583" s="164">
        <f t="shared" si="137"/>
        <v>0.22892926104688832</v>
      </c>
      <c r="AS583" s="156"/>
      <c r="AT583" s="74">
        <f t="shared" si="213"/>
        <v>-0.47701643592798065</v>
      </c>
      <c r="AU583" s="74">
        <v>-0.2</v>
      </c>
      <c r="AV583" s="165">
        <f t="shared" si="214"/>
        <v>-2.6577989443040622</v>
      </c>
    </row>
    <row r="584" spans="1:52" x14ac:dyDescent="0.3">
      <c r="A584" s="81">
        <v>45563</v>
      </c>
      <c r="B584" s="83">
        <v>-0.6</v>
      </c>
      <c r="C584" s="83">
        <v>-2.8</v>
      </c>
      <c r="D584" s="83">
        <v>7552</v>
      </c>
      <c r="E584" s="83">
        <v>3618</v>
      </c>
      <c r="F584" s="83">
        <v>75968</v>
      </c>
      <c r="G584" s="83">
        <v>19735</v>
      </c>
      <c r="H584" s="83">
        <v>4345.6000000000004</v>
      </c>
      <c r="I584" s="83">
        <v>715</v>
      </c>
      <c r="N584" s="80">
        <f t="shared" ref="N584:N587" si="217">D584/D583*100-100</f>
        <v>-3.0427525998202611</v>
      </c>
      <c r="O584" s="80">
        <f t="shared" ref="O584" si="218">I584/I583*100-100</f>
        <v>0</v>
      </c>
      <c r="P584" s="80">
        <f t="shared" ref="P584:P587" si="219">E584/E583*100-100</f>
        <v>1.6292134831460601</v>
      </c>
      <c r="Q584" s="80">
        <f t="shared" ref="Q584:Q587" si="220">F584/F583*100-100</f>
        <v>3.5254357394966007</v>
      </c>
      <c r="R584" s="80">
        <f t="shared" ref="R584:R587" si="221">G584/G583*100-100</f>
        <v>1.0496671786994369</v>
      </c>
      <c r="S584" s="80">
        <f t="shared" ref="S584:S587" si="222">H584/H583*100-100</f>
        <v>-0.24638457418316762</v>
      </c>
      <c r="T584" s="82">
        <f t="shared" si="181"/>
        <v>-0.25001233598037098</v>
      </c>
      <c r="AL584" s="161">
        <f t="shared" ref="AL584:AL585" si="223">A584</f>
        <v>45563</v>
      </c>
      <c r="AM584" s="155">
        <f t="shared" si="149"/>
        <v>-0.6</v>
      </c>
      <c r="AN584" s="162">
        <f t="shared" si="215"/>
        <v>-0.35001233598037096</v>
      </c>
      <c r="AO584" s="155">
        <f t="shared" ref="AO584:AO585" si="224">C584</f>
        <v>-2.8</v>
      </c>
      <c r="AP584" s="162">
        <f t="shared" ref="AP584:AP585" si="225">(1+AO580/100)*(1+AN584/100)/(1+AM532/100)*100-100</f>
        <v>-2.5335778027218367</v>
      </c>
      <c r="AQ584" s="163">
        <f t="shared" ref="AQ584" si="226">AO584-AP584</f>
        <v>-0.26642219727816308</v>
      </c>
      <c r="AR584" s="164">
        <f t="shared" si="137"/>
        <v>0.56722135508209526</v>
      </c>
      <c r="AS584" s="156"/>
      <c r="AT584" s="74">
        <f t="shared" si="213"/>
        <v>-0.55001233598037103</v>
      </c>
      <c r="AU584" s="74">
        <v>-0.2</v>
      </c>
      <c r="AV584" s="165">
        <f t="shared" si="214"/>
        <v>-2.7291953326023304</v>
      </c>
    </row>
    <row r="585" spans="1:52" x14ac:dyDescent="0.3">
      <c r="A585" s="120">
        <v>45570</v>
      </c>
      <c r="B585" s="119">
        <v>-0.1</v>
      </c>
      <c r="C585" s="119">
        <v>-2.9</v>
      </c>
      <c r="D585" s="119">
        <v>7561</v>
      </c>
      <c r="E585" s="119">
        <v>3899</v>
      </c>
      <c r="F585" s="119">
        <v>76811</v>
      </c>
      <c r="G585" s="119">
        <v>20099</v>
      </c>
      <c r="H585" s="119">
        <v>4385</v>
      </c>
      <c r="I585" s="119">
        <v>715</v>
      </c>
      <c r="J585" s="317"/>
      <c r="K585" s="317"/>
      <c r="L585" s="317"/>
      <c r="M585" s="317"/>
      <c r="N585" s="318">
        <f t="shared" si="217"/>
        <v>0.11917372881356414</v>
      </c>
      <c r="O585" s="318">
        <f>煤价!M193</f>
        <v>0</v>
      </c>
      <c r="P585" s="318">
        <f t="shared" si="219"/>
        <v>7.7667219458264185</v>
      </c>
      <c r="Q585" s="318">
        <f t="shared" si="220"/>
        <v>1.1096777590564386</v>
      </c>
      <c r="R585" s="318">
        <f t="shared" si="221"/>
        <v>1.8444388142893331</v>
      </c>
      <c r="S585" s="318">
        <f t="shared" si="222"/>
        <v>0.90666421207656356</v>
      </c>
      <c r="T585" s="82">
        <f t="shared" si="181"/>
        <v>0.16467649856921651</v>
      </c>
      <c r="AL585" s="320">
        <f t="shared" si="223"/>
        <v>45570</v>
      </c>
      <c r="AM585" s="119">
        <f>-0.1</f>
        <v>-0.1</v>
      </c>
      <c r="AN585" s="321">
        <f>T585+AR585</f>
        <v>0.47804932764596708</v>
      </c>
      <c r="AO585" s="119">
        <f t="shared" si="224"/>
        <v>-2.9</v>
      </c>
      <c r="AP585" s="321">
        <f t="shared" si="225"/>
        <v>-2.335336053528124</v>
      </c>
      <c r="AQ585" s="322">
        <v>0.2</v>
      </c>
      <c r="AR585" s="323">
        <f>(AR272+AR324+AR429+AR480+AR533)/5</f>
        <v>0.31337282907675057</v>
      </c>
      <c r="AS585" s="317"/>
      <c r="AT585" s="335">
        <f>AVERAGE($AU585)+AN585</f>
        <v>0.22804932764596708</v>
      </c>
      <c r="AU585" s="324">
        <v>-0.25</v>
      </c>
      <c r="AV585" s="325">
        <f>(1+AO581/100)*(1+AT585/100)/(1+AM533/100)*100-100</f>
        <v>-2.578336053528119</v>
      </c>
    </row>
    <row r="586" spans="1:52" x14ac:dyDescent="0.3">
      <c r="A586" s="120">
        <v>45577</v>
      </c>
      <c r="B586" s="119">
        <v>-0.1</v>
      </c>
      <c r="C586" s="119">
        <v>-2.9</v>
      </c>
      <c r="D586" s="119">
        <v>7564</v>
      </c>
      <c r="E586" s="119">
        <v>3874</v>
      </c>
      <c r="F586" s="119">
        <v>76306</v>
      </c>
      <c r="G586" s="119">
        <v>20149</v>
      </c>
      <c r="H586" s="119">
        <v>4473</v>
      </c>
      <c r="I586" s="119">
        <v>715</v>
      </c>
      <c r="J586" s="317"/>
      <c r="K586" s="317"/>
      <c r="L586" s="317"/>
      <c r="M586" s="317"/>
      <c r="N586" s="318">
        <f t="shared" si="217"/>
        <v>3.9677291363588552E-2</v>
      </c>
      <c r="O586" s="318">
        <f>煤价!M194</f>
        <v>-1.1009174311926606</v>
      </c>
      <c r="P586" s="318">
        <f t="shared" si="219"/>
        <v>-0.64119004873045071</v>
      </c>
      <c r="Q586" s="318">
        <f t="shared" si="220"/>
        <v>-0.65745791618387273</v>
      </c>
      <c r="R586" s="318">
        <f t="shared" si="221"/>
        <v>0.2487685954525034</v>
      </c>
      <c r="S586" s="318">
        <f t="shared" si="222"/>
        <v>2.0068415051311348</v>
      </c>
      <c r="T586" s="82">
        <f t="shared" si="181"/>
        <v>-0.24750809007117019</v>
      </c>
      <c r="AL586" s="320">
        <f t="shared" ref="AL586:AL587" si="227">A586</f>
        <v>45577</v>
      </c>
      <c r="AM586" s="119">
        <f t="shared" si="149"/>
        <v>-0.1</v>
      </c>
      <c r="AN586" s="321">
        <f t="shared" ref="AN586:AN587" si="228">T586+AR586</f>
        <v>-2.9269532190443398E-2</v>
      </c>
      <c r="AO586" s="119">
        <f t="shared" ref="AO586:AO587" si="229">C586</f>
        <v>-2.9</v>
      </c>
      <c r="AP586" s="321">
        <f t="shared" ref="AP586:AP587" si="230">(1+AO582/100)*(1+AN586/100)/(1+AM534/100)*100-100</f>
        <v>-2.8284499852891116</v>
      </c>
      <c r="AQ586" s="322">
        <v>0.2</v>
      </c>
      <c r="AR586" s="323">
        <f t="shared" si="137"/>
        <v>0.2182385578807268</v>
      </c>
      <c r="AS586" s="317"/>
      <c r="AT586" s="335">
        <f t="shared" si="213"/>
        <v>-0.27926953219044337</v>
      </c>
      <c r="AU586" s="324">
        <v>-0.25</v>
      </c>
      <c r="AV586" s="325">
        <f t="shared" ref="AV586:AV589" si="231">(1+AO582/100)*(1+AT586/100)/(1+AM534/100)*100-100</f>
        <v>-3.0714499852891066</v>
      </c>
    </row>
    <row r="587" spans="1:52" x14ac:dyDescent="0.3">
      <c r="A587" s="120">
        <v>45584</v>
      </c>
      <c r="B587" s="119">
        <v>-0.1</v>
      </c>
      <c r="C587" s="119">
        <v>-2.9</v>
      </c>
      <c r="D587" s="119">
        <v>7615</v>
      </c>
      <c r="E587" s="119">
        <v>3834</v>
      </c>
      <c r="F587" s="119">
        <v>75691</v>
      </c>
      <c r="G587" s="119">
        <v>20342</v>
      </c>
      <c r="H587" s="119">
        <v>4434.6000000000004</v>
      </c>
      <c r="I587" s="119">
        <v>715</v>
      </c>
      <c r="J587" s="317"/>
      <c r="K587" s="317"/>
      <c r="L587" s="317"/>
      <c r="M587" s="317"/>
      <c r="N587" s="318">
        <f t="shared" si="217"/>
        <v>0.67424643046007304</v>
      </c>
      <c r="O587" s="318">
        <f>煤价!M195</f>
        <v>-2.1335807050092748</v>
      </c>
      <c r="P587" s="318">
        <f t="shared" si="219"/>
        <v>-1.0325245224574076</v>
      </c>
      <c r="Q587" s="318">
        <f t="shared" si="220"/>
        <v>-0.80596545487904336</v>
      </c>
      <c r="R587" s="318">
        <f t="shared" si="221"/>
        <v>0.95786391384187652</v>
      </c>
      <c r="S587" s="318">
        <f t="shared" si="222"/>
        <v>-0.85848423876592506</v>
      </c>
      <c r="T587" s="82">
        <f t="shared" si="181"/>
        <v>-0.33119313075167078</v>
      </c>
      <c r="AL587" s="320">
        <f t="shared" si="227"/>
        <v>45584</v>
      </c>
      <c r="AM587" s="119">
        <f t="shared" si="149"/>
        <v>-0.1</v>
      </c>
      <c r="AN587" s="321">
        <f t="shared" si="228"/>
        <v>7.0850672694823924E-2</v>
      </c>
      <c r="AO587" s="119">
        <f t="shared" si="229"/>
        <v>-2.9</v>
      </c>
      <c r="AP587" s="321">
        <f t="shared" si="230"/>
        <v>-2.7311331461406354</v>
      </c>
      <c r="AQ587" s="322">
        <v>0.2</v>
      </c>
      <c r="AR587" s="323">
        <f t="shared" si="137"/>
        <v>0.40204380344649471</v>
      </c>
      <c r="AS587" s="317"/>
      <c r="AT587" s="335">
        <f t="shared" ref="AT587:AT588" si="232">AVERAGE($AU587)+AN587</f>
        <v>-0.17914932730517608</v>
      </c>
      <c r="AU587" s="324">
        <v>-0.25</v>
      </c>
      <c r="AV587" s="325">
        <f t="shared" si="231"/>
        <v>-2.9741331461406304</v>
      </c>
      <c r="AZ587" s="316" t="s">
        <v>78</v>
      </c>
    </row>
    <row r="588" spans="1:52" x14ac:dyDescent="0.3">
      <c r="A588" s="120">
        <v>45591</v>
      </c>
      <c r="B588" s="119">
        <v>-0.1</v>
      </c>
      <c r="C588" s="119">
        <v>-2.9</v>
      </c>
      <c r="D588" s="119">
        <v>7676</v>
      </c>
      <c r="E588" s="119">
        <v>3727</v>
      </c>
      <c r="F588" s="119">
        <v>75630</v>
      </c>
      <c r="G588" s="119">
        <v>20550</v>
      </c>
      <c r="H588" s="119">
        <v>4389.2</v>
      </c>
      <c r="I588" s="119">
        <v>715</v>
      </c>
      <c r="J588" s="317"/>
      <c r="K588" s="317"/>
      <c r="L588" s="317"/>
      <c r="M588" s="317"/>
      <c r="N588" s="318">
        <f t="shared" ref="N588:N589" si="233">D588/D587*100-100</f>
        <v>0.80105055810899728</v>
      </c>
      <c r="O588" s="318">
        <f>煤价!M196</f>
        <v>1.7772511848341166</v>
      </c>
      <c r="P588" s="318">
        <f t="shared" ref="P588:P589" si="234">E588/E587*100-100</f>
        <v>-2.7908189880020871</v>
      </c>
      <c r="Q588" s="318">
        <f t="shared" ref="Q588:Q589" si="235">F588/F587*100-100</f>
        <v>-8.0590823215445084E-2</v>
      </c>
      <c r="R588" s="318">
        <f t="shared" ref="R588:R589" si="236">G588/G587*100-100</f>
        <v>1.0225149936092777</v>
      </c>
      <c r="S588" s="318">
        <f t="shared" ref="S588:S589" si="237">H588/H587*100-100</f>
        <v>-1.0237676453344307</v>
      </c>
      <c r="T588" s="82">
        <f t="shared" ref="T588:T589" si="238">B583*$AD$9+N588*$AD$10+N584*$AD$25+O588*$AD$11+O584*$AD$26+P588*$AD$12+P584*$AD$27+Q588*$AD$13+R588*$AD$14+R584*$AD$15+R580*$AD$16+S588*$AD$19+S584*$AD$20+S580*$AD$21+$AD$22+0.05</f>
        <v>-0.29788600928647613</v>
      </c>
      <c r="AL588" s="320">
        <f t="shared" ref="AL588:AL589" si="239">A588</f>
        <v>45591</v>
      </c>
      <c r="AM588" s="119">
        <f t="shared" si="149"/>
        <v>-0.1</v>
      </c>
      <c r="AN588" s="321">
        <f t="shared" ref="AN588:AN593" si="240">T588+AR588</f>
        <v>0.10594282656774229</v>
      </c>
      <c r="AO588" s="119">
        <f t="shared" ref="AO588" si="241">C588</f>
        <v>-2.9</v>
      </c>
      <c r="AP588" s="321">
        <f t="shared" ref="AP588:AP589" si="242">(1+AO584/100)*(1+AN588/100)/(1+AM536/100)*100-100</f>
        <v>-2.6970235725761569</v>
      </c>
      <c r="AQ588" s="322">
        <v>0.2</v>
      </c>
      <c r="AR588" s="323">
        <f>(AR275+AR327+AR432+AR483+AR536)/5</f>
        <v>0.40382883585421842</v>
      </c>
      <c r="AS588" s="317"/>
      <c r="AT588" s="335">
        <f t="shared" si="232"/>
        <v>-0.14405717343225771</v>
      </c>
      <c r="AU588" s="324">
        <v>-0.25</v>
      </c>
      <c r="AV588" s="325">
        <f t="shared" si="231"/>
        <v>-2.9400235725761519</v>
      </c>
    </row>
    <row r="589" spans="1:52" x14ac:dyDescent="0.3">
      <c r="A589" s="81">
        <v>45598</v>
      </c>
      <c r="B589" s="83">
        <v>0.1</v>
      </c>
      <c r="C589" s="83">
        <v>-2.5</v>
      </c>
      <c r="D589" s="83">
        <v>7702</v>
      </c>
      <c r="E589" s="83">
        <v>3748</v>
      </c>
      <c r="F589" s="83">
        <v>75665</v>
      </c>
      <c r="G589" s="83">
        <v>20450</v>
      </c>
      <c r="H589" s="83">
        <v>4367.6000000000004</v>
      </c>
      <c r="I589" s="83">
        <v>715</v>
      </c>
      <c r="N589" s="318">
        <f t="shared" si="233"/>
        <v>0.33871808233453748</v>
      </c>
      <c r="O589" s="318">
        <f>煤价!M197</f>
        <v>-0.30267753201397296</v>
      </c>
      <c r="P589" s="318">
        <f t="shared" si="234"/>
        <v>0.56345586262409597</v>
      </c>
      <c r="Q589" s="318">
        <f t="shared" si="235"/>
        <v>4.6277932037554592E-2</v>
      </c>
      <c r="R589" s="318">
        <f t="shared" si="236"/>
        <v>-0.48661800486617324</v>
      </c>
      <c r="S589" s="318">
        <f t="shared" si="237"/>
        <v>-0.49211701449010548</v>
      </c>
      <c r="T589" s="82">
        <f t="shared" si="238"/>
        <v>-0.16083302079158546</v>
      </c>
      <c r="AL589" s="262">
        <f t="shared" si="239"/>
        <v>45598</v>
      </c>
      <c r="AM589" s="103">
        <f>0.1</f>
        <v>0.1</v>
      </c>
      <c r="AN589" s="263">
        <f t="shared" si="240"/>
        <v>5.740553708914134E-2</v>
      </c>
      <c r="AO589" s="103">
        <v>-2.5</v>
      </c>
      <c r="AP589" s="263">
        <f t="shared" si="242"/>
        <v>-2.551914968391614</v>
      </c>
      <c r="AQ589" s="264">
        <v>0.2</v>
      </c>
      <c r="AR589" s="265">
        <f>AR586</f>
        <v>0.2182385578807268</v>
      </c>
      <c r="AS589" s="125"/>
      <c r="AT589" s="345">
        <f>AVERAGE($AU589)+AN589</f>
        <v>0.17740553708914134</v>
      </c>
      <c r="AU589" s="266">
        <v>0.12</v>
      </c>
      <c r="AV589" s="267">
        <f t="shared" si="231"/>
        <v>-2.4350443565561193</v>
      </c>
    </row>
    <row r="590" spans="1:52" x14ac:dyDescent="0.3">
      <c r="A590" s="81">
        <v>45605</v>
      </c>
      <c r="B590" s="83">
        <v>0.1</v>
      </c>
      <c r="C590" s="83">
        <v>-2.5</v>
      </c>
      <c r="D590" s="83">
        <v>7657</v>
      </c>
      <c r="E590" s="83">
        <v>3719</v>
      </c>
      <c r="F590" s="83">
        <v>75724</v>
      </c>
      <c r="G590" s="83">
        <v>20884</v>
      </c>
      <c r="H590" s="83">
        <v>4372.2</v>
      </c>
      <c r="I590" s="83">
        <v>715</v>
      </c>
      <c r="N590" s="318">
        <f t="shared" ref="N590:N591" si="243">D590/D589*100-100</f>
        <v>-0.58426382757724582</v>
      </c>
      <c r="O590" s="318">
        <f>煤价!M198</f>
        <v>-0.6071929005137755</v>
      </c>
      <c r="P590" s="318">
        <f t="shared" ref="P590:P591" si="244">E590/E589*100-100</f>
        <v>-0.77374599786553233</v>
      </c>
      <c r="Q590" s="318">
        <f t="shared" ref="Q590:Q591" si="245">F590/F589*100-100</f>
        <v>7.7975285799254834E-2</v>
      </c>
      <c r="R590" s="318">
        <f t="shared" ref="R590:R591" si="246">G590/G589*100-100</f>
        <v>2.1222493887530476</v>
      </c>
      <c r="S590" s="318">
        <f t="shared" ref="S590:S591" si="247">H590/H589*100-100</f>
        <v>0.1053210000915783</v>
      </c>
      <c r="T590" s="82">
        <f t="shared" ref="T590:T591" si="248">B585*$AD$9+N590*$AD$10+N586*$AD$25+O590*$AD$11+O586*$AD$26+P590*$AD$12+P586*$AD$27+Q590*$AD$13+R590*$AD$14+R586*$AD$15+R582*$AD$16+S590*$AD$19+S586*$AD$20+S582*$AD$21+$AD$22+0.05</f>
        <v>2.036001145515498E-3</v>
      </c>
      <c r="AL590" s="262">
        <f t="shared" ref="AL590:AL591" si="249">A590</f>
        <v>45605</v>
      </c>
      <c r="AM590" s="103">
        <f t="shared" si="149"/>
        <v>0.1</v>
      </c>
      <c r="AN590" s="263">
        <f t="shared" si="240"/>
        <v>2.036001145515498E-3</v>
      </c>
      <c r="AO590" s="103">
        <v>-2.5</v>
      </c>
      <c r="AP590" s="263">
        <f t="shared" ref="AP590:AP591" si="250">(1+AO586/100)*(1+AN590/100)/(1+AM538/100)*100-100</f>
        <v>-2.6058405645814418</v>
      </c>
      <c r="AQ590" s="264">
        <v>0.2</v>
      </c>
      <c r="AR590" s="265">
        <v>0</v>
      </c>
      <c r="AS590" s="125"/>
      <c r="AT590" s="266">
        <f t="shared" ref="AT590" si="251">AVERAGE($AU590)+AN590</f>
        <v>0.12203600114551549</v>
      </c>
      <c r="AU590" s="266">
        <v>0.12</v>
      </c>
      <c r="AV590" s="267">
        <f t="shared" ref="AV590:AV595" si="252">(1+AO586/100)*(1+AT590/100)/(1+AM538/100)*100-100</f>
        <v>-2.488969952745947</v>
      </c>
    </row>
    <row r="591" spans="1:52" x14ac:dyDescent="0.3">
      <c r="A591" s="81">
        <v>45612</v>
      </c>
      <c r="B591" s="83">
        <v>0.1</v>
      </c>
      <c r="C591" s="83">
        <v>-2.5</v>
      </c>
      <c r="D591" s="83">
        <v>7641</v>
      </c>
      <c r="E591" s="83">
        <v>3681</v>
      </c>
      <c r="F591" s="83">
        <v>73577</v>
      </c>
      <c r="G591" s="83">
        <v>20434</v>
      </c>
      <c r="H591" s="83">
        <v>4352</v>
      </c>
      <c r="I591" s="83">
        <v>715</v>
      </c>
      <c r="N591" s="318">
        <f t="shared" si="243"/>
        <v>-0.20895912237168091</v>
      </c>
      <c r="O591" s="318">
        <f>煤价!M199</f>
        <v>-0.44642857142858094</v>
      </c>
      <c r="P591" s="318">
        <f t="shared" si="244"/>
        <v>-1.0217800484001174</v>
      </c>
      <c r="Q591" s="318">
        <f t="shared" si="245"/>
        <v>-2.8352966034546512</v>
      </c>
      <c r="R591" s="318">
        <f t="shared" si="246"/>
        <v>-2.1547596245929981</v>
      </c>
      <c r="S591" s="318">
        <f t="shared" si="247"/>
        <v>-0.4620099720964248</v>
      </c>
      <c r="T591" s="82">
        <f t="shared" si="248"/>
        <v>-0.13345579582789147</v>
      </c>
      <c r="AL591" s="262">
        <f t="shared" si="249"/>
        <v>45612</v>
      </c>
      <c r="AM591" s="103">
        <f t="shared" si="149"/>
        <v>0.1</v>
      </c>
      <c r="AN591" s="263">
        <f t="shared" si="240"/>
        <v>-0.13345579582789147</v>
      </c>
      <c r="AO591" s="103">
        <v>-2.5</v>
      </c>
      <c r="AP591" s="263">
        <f t="shared" si="250"/>
        <v>-2.7377989746728986</v>
      </c>
      <c r="AQ591" s="264">
        <v>0.2</v>
      </c>
      <c r="AR591" s="265">
        <v>0</v>
      </c>
      <c r="AS591" s="125"/>
      <c r="AT591" s="345">
        <f>AVERAGE($AU591)+AN591</f>
        <v>-1.345579582789147E-2</v>
      </c>
      <c r="AU591" s="266">
        <v>0.12</v>
      </c>
      <c r="AV591" s="267">
        <f t="shared" si="252"/>
        <v>-2.6209283628373896</v>
      </c>
    </row>
    <row r="592" spans="1:52" x14ac:dyDescent="0.3">
      <c r="A592" s="81">
        <v>45619</v>
      </c>
      <c r="B592" s="83">
        <v>0.1</v>
      </c>
      <c r="C592" s="83">
        <v>-2.5</v>
      </c>
      <c r="D592" s="83">
        <v>7668</v>
      </c>
      <c r="E592" s="83">
        <v>3652</v>
      </c>
      <c r="F592" s="83">
        <v>73882</v>
      </c>
      <c r="G592" s="83">
        <v>20383</v>
      </c>
      <c r="H592" s="83">
        <v>4341.3999999999996</v>
      </c>
      <c r="I592" s="83">
        <v>715</v>
      </c>
      <c r="N592" s="318">
        <f t="shared" ref="N592:N593" si="253">D592/D591*100-100</f>
        <v>0.35335689045936647</v>
      </c>
      <c r="O592" s="318">
        <f>煤价!M200</f>
        <v>-1.4632995043662889</v>
      </c>
      <c r="P592" s="318">
        <f t="shared" ref="P592:P593" si="254">E592/E591*100-100</f>
        <v>-0.78782939418637454</v>
      </c>
      <c r="Q592" s="318">
        <f t="shared" ref="Q592:Q593" si="255">F592/F591*100-100</f>
        <v>0.41453171507399134</v>
      </c>
      <c r="R592" s="318">
        <f t="shared" ref="R592:R593" si="256">G592/G591*100-100</f>
        <v>-0.24958402662230128</v>
      </c>
      <c r="S592" s="318">
        <f t="shared" ref="S592:S593" si="257">H592/H591*100-100</f>
        <v>-0.24356617647059409</v>
      </c>
      <c r="T592" s="82">
        <f t="shared" ref="T592:T593" si="258">B587*$AD$9+N592*$AD$10+N588*$AD$25+O592*$AD$11+O588*$AD$26+P592*$AD$12+P588*$AD$27+Q592*$AD$13+R592*$AD$14+R588*$AD$15+R584*$AD$16+S592*$AD$19+S588*$AD$20+S584*$AD$21+$AD$22+0.05</f>
        <v>-6.4891707312897617E-2</v>
      </c>
      <c r="AL592" s="262">
        <f t="shared" ref="AL592:AL593" si="259">A592</f>
        <v>45619</v>
      </c>
      <c r="AM592" s="103">
        <f t="shared" si="149"/>
        <v>0.1</v>
      </c>
      <c r="AN592" s="263">
        <f t="shared" si="240"/>
        <v>-6.4891707312897617E-2</v>
      </c>
      <c r="AO592" s="103">
        <v>-2.5</v>
      </c>
      <c r="AP592" s="263">
        <f t="shared" ref="AP592:AP593" si="260">(1+AO588/100)*(1+AN592/100)/(1+AM540/100)*100-100</f>
        <v>-2.67102291655047</v>
      </c>
      <c r="AQ592" s="264">
        <v>0.2</v>
      </c>
      <c r="AR592" s="265">
        <v>0</v>
      </c>
      <c r="AS592" s="125"/>
      <c r="AT592" s="266">
        <f t="shared" ref="AT592" si="261">AVERAGE($AU592)+AN592</f>
        <v>5.5108292687102378E-2</v>
      </c>
      <c r="AU592" s="266">
        <v>0.12</v>
      </c>
      <c r="AV592" s="267">
        <f t="shared" si="252"/>
        <v>-2.554152304714961</v>
      </c>
      <c r="AY592" s="316" t="s">
        <v>471</v>
      </c>
    </row>
    <row r="593" spans="1:51" x14ac:dyDescent="0.3">
      <c r="A593" s="81">
        <v>45626</v>
      </c>
      <c r="B593" s="83">
        <v>0.1</v>
      </c>
      <c r="C593" s="83">
        <v>-2.5</v>
      </c>
      <c r="D593" s="83">
        <v>7687</v>
      </c>
      <c r="E593" s="83">
        <v>3631</v>
      </c>
      <c r="F593" s="83">
        <v>73328</v>
      </c>
      <c r="G593" s="83">
        <v>20198</v>
      </c>
      <c r="H593" s="83">
        <v>4346.8</v>
      </c>
      <c r="I593" s="83">
        <v>710</v>
      </c>
      <c r="N593" s="318">
        <f t="shared" si="253"/>
        <v>0.24778299426186834</v>
      </c>
      <c r="O593" s="318">
        <f>煤价!M201</f>
        <v>-1.0538922155688524</v>
      </c>
      <c r="P593" s="318">
        <f t="shared" si="254"/>
        <v>-0.57502738225629457</v>
      </c>
      <c r="Q593" s="318">
        <f t="shared" si="255"/>
        <v>-0.74984434639019071</v>
      </c>
      <c r="R593" s="318">
        <f t="shared" si="256"/>
        <v>-0.90761909434333177</v>
      </c>
      <c r="S593" s="318">
        <f t="shared" si="257"/>
        <v>0.12438383931451824</v>
      </c>
      <c r="T593" s="82">
        <f t="shared" si="258"/>
        <v>-9.3581667435537932E-2</v>
      </c>
      <c r="AL593" s="262">
        <f t="shared" si="259"/>
        <v>45626</v>
      </c>
      <c r="AM593" s="103">
        <f t="shared" si="149"/>
        <v>0.1</v>
      </c>
      <c r="AN593" s="263">
        <f t="shared" si="240"/>
        <v>-9.3581667435537932E-2</v>
      </c>
      <c r="AO593" s="103">
        <v>-2.5</v>
      </c>
      <c r="AP593" s="263">
        <f t="shared" si="260"/>
        <v>-2.2981365353557095</v>
      </c>
      <c r="AQ593" s="264">
        <v>0.2</v>
      </c>
      <c r="AR593" s="265">
        <v>0</v>
      </c>
      <c r="AS593" s="125"/>
      <c r="AT593" s="345">
        <f>AVERAGE($AU593)+AN593</f>
        <v>2.6418332564462063E-2</v>
      </c>
      <c r="AU593" s="266">
        <v>0.12</v>
      </c>
      <c r="AV593" s="267">
        <f t="shared" si="252"/>
        <v>-2.18078447918721</v>
      </c>
    </row>
    <row r="594" spans="1:51" x14ac:dyDescent="0.3">
      <c r="A594" s="81">
        <v>45633</v>
      </c>
      <c r="B594" s="83">
        <v>-0.1</v>
      </c>
      <c r="C594" s="83">
        <v>-2.2999999999999998</v>
      </c>
      <c r="D594" s="83">
        <v>7711</v>
      </c>
      <c r="E594" s="83">
        <v>3644</v>
      </c>
      <c r="F594" s="83">
        <v>73724</v>
      </c>
      <c r="G594" s="83">
        <v>20213</v>
      </c>
      <c r="H594" s="83">
        <v>4334.6000000000004</v>
      </c>
      <c r="I594" s="83">
        <v>710</v>
      </c>
      <c r="N594" s="318">
        <f t="shared" ref="N594:N595" si="262">D594/D593*100-100</f>
        <v>0.31221542864577145</v>
      </c>
      <c r="O594" s="318">
        <f>煤价!M202</f>
        <v>-0.8956669087388125</v>
      </c>
      <c r="P594" s="318">
        <f t="shared" ref="P594:P595" si="263">E594/E593*100-100</f>
        <v>0.35802809143486058</v>
      </c>
      <c r="Q594" s="318">
        <f t="shared" ref="Q594:Q595" si="264">F594/F593*100-100</f>
        <v>0.54003927558368048</v>
      </c>
      <c r="R594" s="318">
        <f t="shared" ref="R594:R595" si="265">G594/G593*100-100</f>
        <v>7.4264778690974254E-2</v>
      </c>
      <c r="S594" s="318">
        <f t="shared" ref="S594:S595" si="266">H594/H593*100-100</f>
        <v>-0.28066623723198347</v>
      </c>
      <c r="T594" s="82">
        <f t="shared" ref="T594:T595" si="267">B589*$AD$9+N594*$AD$10+N590*$AD$25+O594*$AD$11+O590*$AD$26+P594*$AD$12+P590*$AD$27+Q594*$AD$13+R594*$AD$14+R590*$AD$15+R586*$AD$16+S594*$AD$19+S590*$AD$20+S586*$AD$21+$AD$22+0.05</f>
        <v>0.11635478200079173</v>
      </c>
      <c r="AL594" s="161">
        <f t="shared" ref="AL594:AL595" si="268">A594</f>
        <v>45633</v>
      </c>
      <c r="AM594" s="103">
        <f>-0.1</f>
        <v>-0.1</v>
      </c>
      <c r="AN594" s="162">
        <f>T594+AR594</f>
        <v>0.11635478200079173</v>
      </c>
      <c r="AO594" s="155">
        <v>-2.2999999999999998</v>
      </c>
      <c r="AP594" s="162">
        <f t="shared" ref="AP594:AP595" si="269">(1+AO590/100)*(1+AN594/100)/(1+AM542/100)*100-100</f>
        <v>-2.0928325853051604</v>
      </c>
      <c r="AQ594" s="163">
        <v>0.2</v>
      </c>
      <c r="AR594" s="164">
        <v>0</v>
      </c>
      <c r="AS594" s="156"/>
      <c r="AT594" s="348">
        <f>AVERAGE($AU594)+AN594</f>
        <v>-1.3645217999208273E-2</v>
      </c>
      <c r="AU594" s="74">
        <v>-0.13</v>
      </c>
      <c r="AV594" s="165">
        <f>(1+AO590/100)*(1+AT594/100)/(1+AM542/100)*100-100</f>
        <v>-2.2199639794876873</v>
      </c>
    </row>
    <row r="595" spans="1:51" x14ac:dyDescent="0.3">
      <c r="A595" s="81">
        <v>45640</v>
      </c>
      <c r="B595" s="83">
        <v>-0.1</v>
      </c>
      <c r="C595" s="83">
        <v>-2.2999999999999998</v>
      </c>
      <c r="D595" s="83">
        <v>7729</v>
      </c>
      <c r="E595" s="83">
        <v>3661</v>
      </c>
      <c r="F595" s="83">
        <v>74670</v>
      </c>
      <c r="G595" s="83">
        <v>20179</v>
      </c>
      <c r="H595" s="83">
        <v>4323.2</v>
      </c>
      <c r="I595" s="83">
        <v>705</v>
      </c>
      <c r="N595" s="318">
        <f t="shared" si="262"/>
        <v>0.2334327583970861</v>
      </c>
      <c r="O595" s="318">
        <f>煤价!M203</f>
        <v>-1.9785051294577305</v>
      </c>
      <c r="P595" s="318">
        <f t="shared" si="263"/>
        <v>0.46652030735454275</v>
      </c>
      <c r="Q595" s="318">
        <f t="shared" si="264"/>
        <v>1.2831642341706981</v>
      </c>
      <c r="R595" s="318">
        <f t="shared" si="265"/>
        <v>-0.16820857863750405</v>
      </c>
      <c r="S595" s="318">
        <f t="shared" si="266"/>
        <v>-0.26300004614037675</v>
      </c>
      <c r="T595" s="82">
        <f t="shared" si="267"/>
        <v>5.1542213752618415E-2</v>
      </c>
      <c r="AL595" s="161">
        <f t="shared" si="268"/>
        <v>45640</v>
      </c>
      <c r="AM595" s="103">
        <f t="shared" si="149"/>
        <v>-0.1</v>
      </c>
      <c r="AN595" s="162">
        <f t="shared" ref="AN595" si="270">T595+AR595</f>
        <v>5.1542213752618415E-2</v>
      </c>
      <c r="AO595" s="155">
        <f>AO594</f>
        <v>-2.2999999999999998</v>
      </c>
      <c r="AP595" s="162">
        <f t="shared" si="269"/>
        <v>-2.1562149865508644</v>
      </c>
      <c r="AQ595" s="163">
        <v>0.2</v>
      </c>
      <c r="AR595" s="164">
        <v>0</v>
      </c>
      <c r="AS595" s="156"/>
      <c r="AT595" s="348">
        <f t="shared" ref="AT595:AT597" si="271">AVERAGE($AU595)+AN595</f>
        <v>-7.8457786247381589E-2</v>
      </c>
      <c r="AU595" s="74">
        <v>-0.13</v>
      </c>
      <c r="AV595" s="165">
        <f t="shared" si="252"/>
        <v>-2.2833463807333914</v>
      </c>
      <c r="AX595" s="316" t="s">
        <v>78</v>
      </c>
    </row>
    <row r="596" spans="1:51" x14ac:dyDescent="0.3">
      <c r="A596" s="81">
        <v>45647</v>
      </c>
      <c r="B596" s="83">
        <v>-0.1</v>
      </c>
      <c r="C596" s="83">
        <v>-2.2999999999999998</v>
      </c>
      <c r="D596" s="83">
        <v>7727</v>
      </c>
      <c r="E596" s="83">
        <v>3644</v>
      </c>
      <c r="F596" s="83">
        <v>73472</v>
      </c>
      <c r="G596" s="83">
        <v>19706</v>
      </c>
      <c r="H596" s="83">
        <v>4349.2</v>
      </c>
      <c r="I596" s="83">
        <v>705</v>
      </c>
      <c r="N596" s="318">
        <f t="shared" ref="N596:N601" si="272">D596/D595*100-100</f>
        <v>-2.5876568766975083E-2</v>
      </c>
      <c r="O596" s="318">
        <f>煤价!M204</f>
        <v>-2.6414153999501644</v>
      </c>
      <c r="P596" s="318">
        <f t="shared" ref="P596:P601" si="273">E596/E595*100-100</f>
        <v>-0.4643540016388954</v>
      </c>
      <c r="Q596" s="318">
        <f t="shared" ref="Q596:Q601" si="274">F596/F595*100-100</f>
        <v>-1.6043926610419135</v>
      </c>
      <c r="R596" s="318">
        <f t="shared" ref="R596:R601" si="275">G596/G595*100-100</f>
        <v>-2.3440210119431129</v>
      </c>
      <c r="S596" s="318">
        <f t="shared" ref="S596:S601" si="276">H596/H595*100-100</f>
        <v>0.60140636565506611</v>
      </c>
      <c r="T596" s="82">
        <f t="shared" ref="T596:T601" si="277">B591*$AD$9+N596*$AD$10+N592*$AD$25+O596*$AD$11+O592*$AD$26+P596*$AD$12+P592*$AD$27+Q596*$AD$13+R596*$AD$14+R592*$AD$15+R588*$AD$16+S596*$AD$19+S592*$AD$20+S588*$AD$21+$AD$22+0.05</f>
        <v>-2.3219712822684896E-2</v>
      </c>
      <c r="AL596" s="161">
        <f t="shared" ref="AL596:AL597" si="278">A596</f>
        <v>45647</v>
      </c>
      <c r="AM596" s="103">
        <f t="shared" si="149"/>
        <v>-0.1</v>
      </c>
      <c r="AN596" s="162">
        <f>T596+AR596</f>
        <v>-2.3219712822684896E-2</v>
      </c>
      <c r="AO596" s="155">
        <f t="shared" ref="AO596:AO597" si="279">AO595</f>
        <v>-2.2999999999999998</v>
      </c>
      <c r="AP596" s="162">
        <f t="shared" ref="AP596:AP597" si="280">(1+AO592/100)*(1+AN596/100)/(1+AM544/100)*100-100</f>
        <v>-2.2293272016069494</v>
      </c>
      <c r="AQ596" s="163">
        <v>0.2</v>
      </c>
      <c r="AR596" s="164">
        <v>0</v>
      </c>
      <c r="AS596" s="156"/>
      <c r="AT596" s="348">
        <f t="shared" si="271"/>
        <v>-0.1532197128226849</v>
      </c>
      <c r="AU596" s="74">
        <v>-0.13</v>
      </c>
      <c r="AV596" s="165">
        <f t="shared" ref="AV596:AV597" si="281">(1+AO592/100)*(1+AT596/100)/(1+AM544/100)*100-100</f>
        <v>-2.3564585957894906</v>
      </c>
      <c r="AY596" s="316" t="s">
        <v>78</v>
      </c>
    </row>
    <row r="597" spans="1:51" x14ac:dyDescent="0.3">
      <c r="A597" s="81">
        <v>45654</v>
      </c>
      <c r="B597" s="83">
        <v>-0.1</v>
      </c>
      <c r="C597" s="83">
        <v>-2.2999999999999998</v>
      </c>
      <c r="D597" s="83">
        <v>7724</v>
      </c>
      <c r="E597" s="83">
        <v>3640</v>
      </c>
      <c r="F597" s="83">
        <v>73619</v>
      </c>
      <c r="G597" s="83">
        <v>19732</v>
      </c>
      <c r="H597" s="83">
        <v>4344.6000000000004</v>
      </c>
      <c r="I597" s="83">
        <v>705</v>
      </c>
      <c r="N597" s="318">
        <f t="shared" si="272"/>
        <v>-3.8824899702333937E-2</v>
      </c>
      <c r="O597" s="318">
        <f>煤价!M205</f>
        <v>-2.3035577169183474</v>
      </c>
      <c r="P597" s="318">
        <f t="shared" si="273"/>
        <v>-0.10976948408341514</v>
      </c>
      <c r="Q597" s="318">
        <f t="shared" si="274"/>
        <v>0.20007621951219789</v>
      </c>
      <c r="R597" s="318">
        <f t="shared" si="275"/>
        <v>0.13193951080890542</v>
      </c>
      <c r="S597" s="318">
        <f t="shared" si="276"/>
        <v>-0.10576657776141474</v>
      </c>
      <c r="T597" s="82">
        <f t="shared" si="277"/>
        <v>3.8824614594281132E-2</v>
      </c>
      <c r="AL597" s="161">
        <f t="shared" si="278"/>
        <v>45654</v>
      </c>
      <c r="AM597" s="103">
        <f t="shared" si="149"/>
        <v>-0.1</v>
      </c>
      <c r="AN597" s="162">
        <f t="shared" ref="AN597" si="282">T597+AR597</f>
        <v>3.8824614594281132E-2</v>
      </c>
      <c r="AO597" s="155">
        <f t="shared" si="279"/>
        <v>-2.2999999999999998</v>
      </c>
      <c r="AP597" s="162">
        <f t="shared" si="280"/>
        <v>-2.1686519566405025</v>
      </c>
      <c r="AQ597" s="163">
        <v>0.2</v>
      </c>
      <c r="AR597" s="164">
        <v>0</v>
      </c>
      <c r="AS597" s="156"/>
      <c r="AT597" s="348">
        <f t="shared" si="271"/>
        <v>-9.1175385405718873E-2</v>
      </c>
      <c r="AU597" s="74">
        <v>-0.13</v>
      </c>
      <c r="AV597" s="165">
        <f t="shared" si="281"/>
        <v>-2.2957833508230436</v>
      </c>
    </row>
    <row r="598" spans="1:51" x14ac:dyDescent="0.3">
      <c r="A598" s="81">
        <v>45661</v>
      </c>
      <c r="B598" s="83">
        <v>-0.2</v>
      </c>
      <c r="C598" s="83">
        <v>-2.2999999999999998</v>
      </c>
      <c r="D598" s="83">
        <v>7726</v>
      </c>
      <c r="E598" s="83">
        <v>3635</v>
      </c>
      <c r="F598" s="83">
        <v>73073</v>
      </c>
      <c r="G598" s="83">
        <v>19753</v>
      </c>
      <c r="H598" s="83">
        <v>4321</v>
      </c>
      <c r="I598" s="83">
        <v>705</v>
      </c>
      <c r="N598" s="318">
        <f t="shared" si="272"/>
        <v>2.5893319523561331E-2</v>
      </c>
      <c r="O598" s="318">
        <f>煤价!M206</f>
        <v>0.96279800890752831</v>
      </c>
      <c r="P598" s="318">
        <f t="shared" si="273"/>
        <v>-0.1373626373626422</v>
      </c>
      <c r="Q598" s="318">
        <f t="shared" si="274"/>
        <v>-0.74165636588379868</v>
      </c>
      <c r="R598" s="318">
        <f t="shared" si="275"/>
        <v>0.10642610987228807</v>
      </c>
      <c r="S598" s="318">
        <f t="shared" si="276"/>
        <v>-0.54320305666804813</v>
      </c>
      <c r="T598" s="82">
        <f t="shared" si="277"/>
        <v>7.6787325765271183E-2</v>
      </c>
      <c r="AL598" s="283">
        <f t="shared" ref="AL598:AL601" si="283">A598</f>
        <v>45661</v>
      </c>
      <c r="AM598" s="374">
        <f>PPI近月估计!B154</f>
        <v>-0.2</v>
      </c>
      <c r="AN598" s="285">
        <f>T598+AR598</f>
        <v>7.6787325765271183E-2</v>
      </c>
      <c r="AO598" s="284">
        <v>-2.2999999999999998</v>
      </c>
      <c r="AP598" s="285">
        <f t="shared" ref="AP598" si="284">(1+AO594/100)*(1+AN598/100)/(1+AM546/100)*100-100</f>
        <v>-2.0290368564402002</v>
      </c>
      <c r="AQ598" s="286">
        <v>0.2</v>
      </c>
      <c r="AR598" s="287">
        <v>0</v>
      </c>
      <c r="AS598" s="106"/>
      <c r="AT598" s="375">
        <f>AVERAGE($AU598)+AN598</f>
        <v>-0.22321267423472879</v>
      </c>
      <c r="AU598" s="288">
        <v>-0.3</v>
      </c>
      <c r="AV598" s="289">
        <f t="shared" ref="AV598:AV603" si="285">(1+AO594/100)*(1+AT598/100)/(1+AM546/100)*100-100</f>
        <v>-2.3227242311897101</v>
      </c>
    </row>
    <row r="599" spans="1:51" x14ac:dyDescent="0.3">
      <c r="A599" s="81">
        <v>45668</v>
      </c>
      <c r="B599" s="83">
        <v>-0.2</v>
      </c>
      <c r="C599" s="83">
        <v>-2.2999999999999998</v>
      </c>
      <c r="D599" s="83">
        <v>7798</v>
      </c>
      <c r="E599" s="83">
        <v>3589</v>
      </c>
      <c r="F599" s="83">
        <v>73771</v>
      </c>
      <c r="G599" s="83">
        <v>19546</v>
      </c>
      <c r="H599" s="83">
        <v>4313</v>
      </c>
      <c r="I599" s="83">
        <v>700</v>
      </c>
      <c r="N599" s="318">
        <f t="shared" si="272"/>
        <v>0.93191819829148415</v>
      </c>
      <c r="O599" s="318">
        <f>煤价!M207</f>
        <v>0.26597469996756384</v>
      </c>
      <c r="P599" s="318">
        <f t="shared" si="273"/>
        <v>-1.2654745529573574</v>
      </c>
      <c r="Q599" s="318">
        <f t="shared" si="274"/>
        <v>0.9552091743872495</v>
      </c>
      <c r="R599" s="318">
        <f t="shared" si="275"/>
        <v>-1.047942084746623</v>
      </c>
      <c r="S599" s="318">
        <f t="shared" si="276"/>
        <v>-0.18514232816477261</v>
      </c>
      <c r="T599" s="82">
        <f t="shared" si="277"/>
        <v>-1.4450910434110967E-3</v>
      </c>
      <c r="AL599" s="283">
        <f t="shared" ref="AL599" si="286">A599</f>
        <v>45668</v>
      </c>
      <c r="AM599" s="284">
        <f t="shared" si="149"/>
        <v>-0.2</v>
      </c>
      <c r="AN599" s="285">
        <f t="shared" ref="AN599:AN603" si="287">T599+AR599</f>
        <v>-1.4450910434110967E-3</v>
      </c>
      <c r="AO599" s="284">
        <f t="shared" ref="AO599:AO604" si="288">AO598</f>
        <v>-2.2999999999999998</v>
      </c>
      <c r="AP599" s="285">
        <f t="shared" ref="AP599" si="289">(1+AO595/100)*(1+AN599/100)/(1+AM547/100)*100-100</f>
        <v>-2.1056231001497139</v>
      </c>
      <c r="AQ599" s="286">
        <v>0.2</v>
      </c>
      <c r="AR599" s="287">
        <v>0</v>
      </c>
      <c r="AS599" s="106"/>
      <c r="AT599" s="375">
        <f t="shared" ref="AT599:AT603" si="290">AVERAGE($AU599)+AN599</f>
        <v>-0.30144509104341111</v>
      </c>
      <c r="AU599" s="288">
        <v>-0.3</v>
      </c>
      <c r="AV599" s="289">
        <f t="shared" si="285"/>
        <v>-2.3993104748992096</v>
      </c>
    </row>
    <row r="600" spans="1:51" x14ac:dyDescent="0.3">
      <c r="A600" s="81">
        <v>45675</v>
      </c>
      <c r="B600" s="83">
        <v>-0.2</v>
      </c>
      <c r="C600" s="83">
        <v>-2.2999999999999998</v>
      </c>
      <c r="D600" s="83">
        <v>7922</v>
      </c>
      <c r="E600" s="83">
        <v>3601</v>
      </c>
      <c r="F600" s="83">
        <v>74853</v>
      </c>
      <c r="G600" s="83">
        <v>19909</v>
      </c>
      <c r="H600" s="83">
        <v>4363.8</v>
      </c>
      <c r="I600" s="83">
        <v>700</v>
      </c>
      <c r="N600" s="318">
        <f t="shared" si="272"/>
        <v>1.5901513208514899</v>
      </c>
      <c r="O600" s="318">
        <f>煤价!M208</f>
        <v>-0.7505175983436807</v>
      </c>
      <c r="P600" s="318">
        <f t="shared" si="273"/>
        <v>0.3343549735302247</v>
      </c>
      <c r="Q600" s="318">
        <f t="shared" si="274"/>
        <v>1.4667010071708404</v>
      </c>
      <c r="R600" s="318">
        <f t="shared" si="275"/>
        <v>1.8571574746751196</v>
      </c>
      <c r="S600" s="318">
        <f t="shared" si="276"/>
        <v>1.1778344539763452</v>
      </c>
      <c r="T600" s="82">
        <f t="shared" si="277"/>
        <v>0.1145807169202023</v>
      </c>
      <c r="AL600" s="283">
        <f t="shared" si="283"/>
        <v>45675</v>
      </c>
      <c r="AM600" s="284">
        <f t="shared" si="149"/>
        <v>-0.2</v>
      </c>
      <c r="AN600" s="285">
        <f t="shared" si="287"/>
        <v>0.1145807169202023</v>
      </c>
      <c r="AO600" s="284">
        <f t="shared" si="288"/>
        <v>-2.2999999999999998</v>
      </c>
      <c r="AP600" s="285">
        <f t="shared" ref="AP600:AP601" si="291">(1+AO596/100)*(1+AN600/100)/(1+AM548/100)*100-100</f>
        <v>-1.9920387170029699</v>
      </c>
      <c r="AQ600" s="286">
        <v>0.2</v>
      </c>
      <c r="AR600" s="287">
        <v>0</v>
      </c>
      <c r="AS600" s="106"/>
      <c r="AT600" s="375">
        <f t="shared" si="290"/>
        <v>-0.18541928307979769</v>
      </c>
      <c r="AU600" s="288">
        <v>-0.3</v>
      </c>
      <c r="AV600" s="289">
        <f t="shared" si="285"/>
        <v>-2.2857260917524655</v>
      </c>
    </row>
    <row r="601" spans="1:51" x14ac:dyDescent="0.3">
      <c r="A601" s="81">
        <v>45682</v>
      </c>
      <c r="B601" s="83">
        <v>-0.2</v>
      </c>
      <c r="C601" s="83">
        <v>-2.2999999999999998</v>
      </c>
      <c r="D601" s="83">
        <v>7998</v>
      </c>
      <c r="E601" s="83">
        <v>3626</v>
      </c>
      <c r="F601" s="83">
        <v>74446</v>
      </c>
      <c r="G601" s="83">
        <v>19894</v>
      </c>
      <c r="H601" s="83">
        <v>4353.5</v>
      </c>
      <c r="I601" s="83">
        <v>700</v>
      </c>
      <c r="N601" s="318">
        <f t="shared" si="272"/>
        <v>0.95935369856097452</v>
      </c>
      <c r="O601" s="318">
        <f>煤价!M209</f>
        <v>-1.0430247718383301</v>
      </c>
      <c r="P601" s="318">
        <f t="shared" si="273"/>
        <v>0.69425159677867043</v>
      </c>
      <c r="Q601" s="318">
        <f t="shared" si="274"/>
        <v>-0.54373238213565855</v>
      </c>
      <c r="R601" s="318">
        <f t="shared" si="275"/>
        <v>-7.5342809784515907E-2</v>
      </c>
      <c r="S601" s="318">
        <f t="shared" si="276"/>
        <v>-0.23603281543609</v>
      </c>
      <c r="T601" s="82">
        <f t="shared" si="277"/>
        <v>4.8636175868143554E-2</v>
      </c>
      <c r="X601" t="s">
        <v>78</v>
      </c>
      <c r="AL601" s="283">
        <f t="shared" si="283"/>
        <v>45682</v>
      </c>
      <c r="AM601" s="284">
        <f t="shared" si="149"/>
        <v>-0.2</v>
      </c>
      <c r="AN601" s="285">
        <f t="shared" si="287"/>
        <v>4.8636175868143554E-2</v>
      </c>
      <c r="AO601" s="284">
        <f t="shared" si="288"/>
        <v>-2.2999999999999998</v>
      </c>
      <c r="AP601" s="285">
        <f t="shared" si="291"/>
        <v>-2.0565956474717666</v>
      </c>
      <c r="AQ601" s="286">
        <v>0.2</v>
      </c>
      <c r="AR601" s="287">
        <v>0</v>
      </c>
      <c r="AS601" s="106"/>
      <c r="AT601" s="375">
        <f t="shared" si="290"/>
        <v>-0.25136382413185643</v>
      </c>
      <c r="AU601" s="288">
        <v>-0.3</v>
      </c>
      <c r="AV601" s="289">
        <f t="shared" si="285"/>
        <v>-2.3502830222212623</v>
      </c>
    </row>
    <row r="602" spans="1:51" x14ac:dyDescent="0.3">
      <c r="A602" s="81">
        <v>45689</v>
      </c>
      <c r="B602" s="83">
        <v>0</v>
      </c>
      <c r="C602" s="83">
        <v>0</v>
      </c>
      <c r="D602" s="83">
        <v>8010</v>
      </c>
      <c r="E602" s="83">
        <v>3626</v>
      </c>
      <c r="F602" s="83">
        <v>74485</v>
      </c>
      <c r="G602" s="83">
        <v>19874</v>
      </c>
      <c r="H602" s="83">
        <v>4337.5</v>
      </c>
      <c r="I602" s="83">
        <v>700</v>
      </c>
      <c r="N602" s="318">
        <f t="shared" ref="N602:N603" si="292">D602/D601*100-100</f>
        <v>0.15003750937734139</v>
      </c>
      <c r="O602" s="318" t="e">
        <f>煤价!M210</f>
        <v>#N/A</v>
      </c>
      <c r="P602" s="318">
        <f t="shared" ref="P602:P603" si="293">E602/E601*100-100</f>
        <v>0</v>
      </c>
      <c r="Q602" s="318">
        <f t="shared" ref="Q602:Q603" si="294">F602/F601*100-100</f>
        <v>5.2386965048498269E-2</v>
      </c>
      <c r="R602" s="318">
        <f t="shared" ref="R602:R603" si="295">G602/G601*100-100</f>
        <v>-0.10053282396702912</v>
      </c>
      <c r="S602" s="318">
        <f t="shared" ref="S602:S603" si="296">H602/H601*100-100</f>
        <v>-0.36752038589639824</v>
      </c>
      <c r="T602" s="82" t="e">
        <f t="shared" ref="T602:T603" si="297">B597*$AD$9+N602*$AD$10+N598*$AD$25+O602*$AD$11+O598*$AD$26+P602*$AD$12+P598*$AD$27+Q602*$AD$13+R602*$AD$14+R598*$AD$15+R594*$AD$16+S602*$AD$19+S598*$AD$20+S594*$AD$21+$AD$22+0.05</f>
        <v>#N/A</v>
      </c>
      <c r="AL602" s="283">
        <f t="shared" ref="AL602" si="298">A602</f>
        <v>45689</v>
      </c>
      <c r="AM602" s="374"/>
      <c r="AN602" s="285" t="e">
        <f t="shared" si="287"/>
        <v>#N/A</v>
      </c>
      <c r="AO602" s="284">
        <f t="shared" si="288"/>
        <v>-2.2999999999999998</v>
      </c>
      <c r="AP602" s="285" t="e">
        <f t="shared" ref="AP602" si="299">(1+AO598/100)*(1+AN602/100)/(1+AM550/100)*100-100</f>
        <v>#N/A</v>
      </c>
      <c r="AQ602" s="286">
        <v>0.2</v>
      </c>
      <c r="AR602" s="287">
        <v>0</v>
      </c>
      <c r="AS602" s="106"/>
      <c r="AT602" s="375" t="e">
        <f t="shared" si="290"/>
        <v>#N/A</v>
      </c>
      <c r="AU602" s="288">
        <v>-0.3</v>
      </c>
      <c r="AV602" s="289" t="e">
        <f t="shared" si="285"/>
        <v>#N/A</v>
      </c>
    </row>
    <row r="603" spans="1:51" x14ac:dyDescent="0.3">
      <c r="A603" s="81">
        <v>45696</v>
      </c>
      <c r="B603" s="83">
        <v>0</v>
      </c>
      <c r="C603" s="83">
        <v>0</v>
      </c>
      <c r="D603" s="83">
        <v>8008</v>
      </c>
      <c r="E603" s="83">
        <v>3626</v>
      </c>
      <c r="F603" s="83">
        <v>75092</v>
      </c>
      <c r="G603" s="83">
        <v>19970</v>
      </c>
      <c r="H603" s="83">
        <v>4343.75</v>
      </c>
      <c r="I603" s="83">
        <v>700</v>
      </c>
      <c r="N603" s="318">
        <f t="shared" si="292"/>
        <v>-2.4968789013740889E-2</v>
      </c>
      <c r="O603" s="318">
        <f>煤价!M211</f>
        <v>-3.2938076416333395E-2</v>
      </c>
      <c r="P603" s="318">
        <f t="shared" si="293"/>
        <v>0</v>
      </c>
      <c r="Q603" s="318">
        <f t="shared" si="294"/>
        <v>0.81492918037189099</v>
      </c>
      <c r="R603" s="318">
        <f t="shared" si="295"/>
        <v>0.48304317198348201</v>
      </c>
      <c r="S603" s="318">
        <f t="shared" si="296"/>
        <v>0.14409221902016611</v>
      </c>
      <c r="T603" s="82">
        <f t="shared" si="297"/>
        <v>-3.5176401479153976E-2</v>
      </c>
      <c r="AL603" s="358">
        <f t="shared" ref="AL603:AL604" si="300">A603</f>
        <v>45696</v>
      </c>
      <c r="AM603" s="359" t="s">
        <v>78</v>
      </c>
      <c r="AN603" s="360">
        <f t="shared" si="287"/>
        <v>-3.5176401479153976E-2</v>
      </c>
      <c r="AO603" s="361">
        <f t="shared" si="288"/>
        <v>-2.2999999999999998</v>
      </c>
      <c r="AP603" s="360">
        <f t="shared" ref="AP603:AP604" si="301">(1+AO599/100)*(1+AN603/100)/(1+AM551/100)*100-100</f>
        <v>-2.1386446335121718</v>
      </c>
      <c r="AQ603" s="362">
        <v>0.2</v>
      </c>
      <c r="AR603" s="287">
        <v>0</v>
      </c>
      <c r="AS603" s="363"/>
      <c r="AT603" s="364">
        <f t="shared" si="290"/>
        <v>0.16482359852084605</v>
      </c>
      <c r="AU603" s="365">
        <v>0.2</v>
      </c>
      <c r="AV603" s="366">
        <f t="shared" si="285"/>
        <v>-1.9428530503458319</v>
      </c>
    </row>
    <row r="604" spans="1:51" x14ac:dyDescent="0.3">
      <c r="A604" s="81">
        <v>45703</v>
      </c>
      <c r="B604" s="83">
        <v>0</v>
      </c>
      <c r="C604" s="83">
        <v>0</v>
      </c>
      <c r="D604" s="83">
        <v>0</v>
      </c>
      <c r="E604" s="83">
        <v>0</v>
      </c>
      <c r="F604" s="83">
        <v>0</v>
      </c>
      <c r="G604" s="83">
        <v>0</v>
      </c>
      <c r="H604" s="83">
        <v>4365.6000000000004</v>
      </c>
      <c r="I604" s="83">
        <v>700</v>
      </c>
      <c r="N604" s="367">
        <f t="shared" ref="N604" si="302">D652/D603*100-100</f>
        <v>0.29404065934063794</v>
      </c>
      <c r="O604" s="367">
        <f>煤价!M212</f>
        <v>-1.1004942339373991</v>
      </c>
      <c r="P604" s="367">
        <f t="shared" ref="P604" si="303">E652/E603*100-100</f>
        <v>-1.2305730832873678</v>
      </c>
      <c r="Q604" s="367">
        <f t="shared" ref="Q604" si="304">F652/F603*100-100</f>
        <v>3.0428193549246032</v>
      </c>
      <c r="R604" s="367">
        <f t="shared" ref="R604" si="305">G652/G603*100-100</f>
        <v>0.60698848272409123</v>
      </c>
      <c r="S604" s="367">
        <f t="shared" ref="S604" si="306">H604/H603*100-100</f>
        <v>0.50302158273383668</v>
      </c>
      <c r="T604" s="368">
        <f t="shared" ref="T604" si="307">B606*$AD$9+N604*$AD$10+N600*$AD$25+O604*$AD$11+O600*$AD$26+P604*$AD$12+P600*$AD$27+Q604*$AD$13+R604*$AD$14+R600*$AD$15+R596*$AD$16+S604*$AD$19+S600*$AD$20+S596*$AD$21+$AD$22+0.05</f>
        <v>8.4772941148556796E-2</v>
      </c>
      <c r="AL604" s="358">
        <f t="shared" si="300"/>
        <v>45703</v>
      </c>
      <c r="AM604" s="359" t="s">
        <v>78</v>
      </c>
      <c r="AN604" s="360">
        <f t="shared" ref="AN604" si="308">T604+AR604</f>
        <v>8.4772941148556796E-2</v>
      </c>
      <c r="AO604" s="361">
        <f t="shared" si="288"/>
        <v>-2.2999999999999998</v>
      </c>
      <c r="AP604" s="360">
        <f t="shared" si="301"/>
        <v>-2.0212192750479687</v>
      </c>
      <c r="AQ604" s="362">
        <v>0.2</v>
      </c>
      <c r="AR604" s="287">
        <v>0</v>
      </c>
      <c r="AS604" s="363"/>
      <c r="AT604" s="364">
        <f t="shared" ref="AT604" si="309">AVERAGE($AU604)+AN604</f>
        <v>0.28477294114855678</v>
      </c>
      <c r="AU604" s="365">
        <v>0.2</v>
      </c>
      <c r="AV604" s="366">
        <f>(1+AO600/100)*(1+AT604/100)/(1+AM552/100)*100-100</f>
        <v>-1.8254276918816288</v>
      </c>
    </row>
    <row r="605" spans="1:51" x14ac:dyDescent="0.3">
      <c r="A605" s="81"/>
      <c r="B605" s="83"/>
      <c r="C605" s="83"/>
      <c r="D605" s="83"/>
      <c r="E605" s="83"/>
      <c r="F605" s="83"/>
      <c r="G605" s="83"/>
      <c r="H605" s="83"/>
      <c r="I605" s="83"/>
    </row>
    <row r="606" spans="1:51" x14ac:dyDescent="0.3">
      <c r="A606" s="81"/>
      <c r="B606" s="83"/>
      <c r="C606" s="83"/>
      <c r="D606" s="83"/>
      <c r="E606" s="83"/>
      <c r="F606" s="83"/>
      <c r="G606" s="83"/>
      <c r="H606" s="83"/>
      <c r="I606" s="83"/>
      <c r="AW606" s="35"/>
    </row>
    <row r="607" spans="1:51" x14ac:dyDescent="0.3">
      <c r="A607" s="81">
        <v>45388</v>
      </c>
      <c r="D607" s="188">
        <f>原始数据!AB546</f>
        <v>8414.0090415000013</v>
      </c>
      <c r="E607" s="188">
        <f>原始数据!AI546</f>
        <v>3753.4049000000005</v>
      </c>
      <c r="F607" s="188">
        <f>原始数据!AQ546</f>
        <v>73715.708774999992</v>
      </c>
      <c r="G607" s="188">
        <f>原始数据!AX546</f>
        <v>19661.425499999998</v>
      </c>
      <c r="M607" s="81">
        <v>45325</v>
      </c>
      <c r="N607" s="80">
        <f t="shared" ref="N607:T615" si="310">N550</f>
        <v>1.883497567668698</v>
      </c>
      <c r="O607" s="80">
        <f t="shared" si="310"/>
        <v>0</v>
      </c>
      <c r="P607" s="80">
        <f t="shared" si="310"/>
        <v>2.436647173489348E-2</v>
      </c>
      <c r="Q607" s="80">
        <f t="shared" si="310"/>
        <v>0.75481100411849411</v>
      </c>
      <c r="R607" s="80">
        <f t="shared" si="310"/>
        <v>-0.30749655391792885</v>
      </c>
      <c r="S607" s="80">
        <f t="shared" si="310"/>
        <v>-0.10450230775930436</v>
      </c>
      <c r="T607" s="80">
        <f t="shared" si="310"/>
        <v>3.2511630511859735E-2</v>
      </c>
      <c r="AT607" s="72"/>
      <c r="AU607" s="72"/>
      <c r="AV607" s="72"/>
    </row>
    <row r="608" spans="1:51" x14ac:dyDescent="0.3">
      <c r="A608" s="81">
        <v>45395</v>
      </c>
      <c r="D608" s="188">
        <f>原始数据!AB547</f>
        <v>8411.1265439999988</v>
      </c>
      <c r="E608" s="188">
        <f>原始数据!AI547</f>
        <v>3871.9297400000005</v>
      </c>
      <c r="F608" s="188">
        <f>原始数据!AQ547</f>
        <v>74093.389735000004</v>
      </c>
      <c r="G608" s="188">
        <f>原始数据!AX547</f>
        <v>19767.32</v>
      </c>
      <c r="M608" s="81">
        <v>45332</v>
      </c>
      <c r="N608" s="80">
        <f t="shared" si="310"/>
        <v>-0.25710088148873922</v>
      </c>
      <c r="O608" s="80">
        <f t="shared" si="310"/>
        <v>0</v>
      </c>
      <c r="P608" s="80">
        <f t="shared" si="310"/>
        <v>-0.14616321559074663</v>
      </c>
      <c r="Q608" s="80">
        <f t="shared" si="310"/>
        <v>-0.95717444431514309</v>
      </c>
      <c r="R608" s="80">
        <f t="shared" si="310"/>
        <v>-0.24994681982556699</v>
      </c>
      <c r="S608" s="80">
        <f t="shared" si="310"/>
        <v>-0.64801092610349542</v>
      </c>
      <c r="T608" s="80">
        <f t="shared" si="310"/>
        <v>-0.11640476761574182</v>
      </c>
      <c r="AT608" s="72"/>
      <c r="AU608" s="72"/>
      <c r="AV608" s="72"/>
    </row>
    <row r="609" spans="1:50" x14ac:dyDescent="0.3">
      <c r="A609" s="81">
        <v>45402</v>
      </c>
      <c r="D609" s="188">
        <f>原始数据!AB548</f>
        <v>8294.0824759999996</v>
      </c>
      <c r="E609" s="188">
        <f>原始数据!AI548</f>
        <v>3855.0237199999992</v>
      </c>
      <c r="F609" s="188">
        <f>原始数据!AQ548</f>
        <v>76087.393619999988</v>
      </c>
      <c r="G609" s="188">
        <f>原始数据!AX548</f>
        <v>20780.258600000001</v>
      </c>
      <c r="M609" s="81">
        <v>45339</v>
      </c>
      <c r="N609" s="80">
        <f t="shared" si="310"/>
        <v>-2.4548913710560782E-2</v>
      </c>
      <c r="O609" s="80">
        <f t="shared" si="310"/>
        <v>0</v>
      </c>
      <c r="P609" s="80">
        <f t="shared" si="310"/>
        <v>0.17077335935593396</v>
      </c>
      <c r="Q609" s="80">
        <f t="shared" si="310"/>
        <v>-0.17037276385747191</v>
      </c>
      <c r="R609" s="80">
        <f t="shared" si="310"/>
        <v>-0.10662685930586235</v>
      </c>
      <c r="S609" s="80">
        <f t="shared" si="310"/>
        <v>0</v>
      </c>
      <c r="T609" s="80">
        <f t="shared" si="310"/>
        <v>-7.0899648331912909E-2</v>
      </c>
      <c r="AM609" s="35" t="e">
        <f t="shared" ref="AM609:AU609" si="311">AVERAGE(AM602:AM603)</f>
        <v>#DIV/0!</v>
      </c>
      <c r="AN609" s="60" t="e">
        <f t="shared" si="311"/>
        <v>#N/A</v>
      </c>
      <c r="AO609" s="35">
        <f t="shared" si="311"/>
        <v>-2.2999999999999998</v>
      </c>
      <c r="AP609" s="35" t="e">
        <f t="shared" si="311"/>
        <v>#N/A</v>
      </c>
      <c r="AQ609" s="35">
        <f t="shared" si="311"/>
        <v>0.2</v>
      </c>
      <c r="AR609" s="35">
        <f t="shared" si="311"/>
        <v>0</v>
      </c>
      <c r="AS609" s="35" t="e">
        <f t="shared" si="311"/>
        <v>#DIV/0!</v>
      </c>
      <c r="AT609" s="35" t="e">
        <f t="shared" si="311"/>
        <v>#N/A</v>
      </c>
      <c r="AU609" s="35">
        <f t="shared" si="311"/>
        <v>-4.9999999999999989E-2</v>
      </c>
      <c r="AV609" s="373" t="e">
        <f>(1+AO599/100)*(1+AT609/100)/(1+AM551/100)*100-100</f>
        <v>#N/A</v>
      </c>
      <c r="AX609" s="316" t="s">
        <v>78</v>
      </c>
    </row>
    <row r="610" spans="1:50" x14ac:dyDescent="0.3">
      <c r="A610" s="81">
        <v>45409</v>
      </c>
      <c r="D610" s="188">
        <f>原始数据!AB549</f>
        <v>8513.5667960000028</v>
      </c>
      <c r="E610" s="188">
        <f>原始数据!AI549</f>
        <v>3878.0558000000001</v>
      </c>
      <c r="F610" s="188">
        <f>原始数据!AQ549</f>
        <v>77117.063850000006</v>
      </c>
      <c r="G610" s="188">
        <f>原始数据!AX549</f>
        <v>19978.5206</v>
      </c>
      <c r="M610" s="81">
        <v>45346</v>
      </c>
      <c r="N610" s="80">
        <f t="shared" si="310"/>
        <v>-0.19643953345610043</v>
      </c>
      <c r="O610" s="80">
        <f t="shared" si="310"/>
        <v>0</v>
      </c>
      <c r="P610" s="80">
        <f t="shared" si="310"/>
        <v>-0.340964442279585</v>
      </c>
      <c r="Q610" s="80">
        <f t="shared" si="310"/>
        <v>0.90922465793732954</v>
      </c>
      <c r="R610" s="80">
        <f t="shared" si="310"/>
        <v>-0.30421091957090596</v>
      </c>
      <c r="S610" s="80">
        <f t="shared" si="310"/>
        <v>0.92863410353905351</v>
      </c>
      <c r="T610" s="80">
        <f t="shared" si="310"/>
        <v>-5.5450310253317939E-2</v>
      </c>
      <c r="AT610" s="72"/>
      <c r="AU610" s="72"/>
      <c r="AV610" s="72"/>
    </row>
    <row r="611" spans="1:50" x14ac:dyDescent="0.3">
      <c r="A611" s="81">
        <v>45416</v>
      </c>
      <c r="D611" s="188">
        <f>原始数据!AB550</f>
        <v>8325.2650819999999</v>
      </c>
      <c r="E611" s="188">
        <f>原始数据!AI550</f>
        <v>3875.9820400000008</v>
      </c>
      <c r="F611" s="188">
        <f>原始数据!AQ550</f>
        <v>77528.484479999999</v>
      </c>
      <c r="G611" s="188">
        <f>原始数据!AX550</f>
        <v>19538.496999999999</v>
      </c>
      <c r="M611" s="81">
        <v>45353</v>
      </c>
      <c r="N611" s="80">
        <f t="shared" si="310"/>
        <v>4.9206544470408176E-2</v>
      </c>
      <c r="O611" s="80">
        <f t="shared" si="310"/>
        <v>0</v>
      </c>
      <c r="P611" s="80">
        <f t="shared" si="310"/>
        <v>-0.70869990224828427</v>
      </c>
      <c r="Q611" s="80">
        <f t="shared" si="310"/>
        <v>-6.2693182480899168E-2</v>
      </c>
      <c r="R611" s="80">
        <f t="shared" si="310"/>
        <v>8.0299785867225637E-2</v>
      </c>
      <c r="S611" s="80">
        <f t="shared" si="310"/>
        <v>0.3477504890241363</v>
      </c>
      <c r="T611" s="80">
        <f t="shared" si="310"/>
        <v>-5.2819581176057062E-2</v>
      </c>
      <c r="AT611" s="72"/>
      <c r="AU611" s="72"/>
      <c r="AV611" s="72"/>
    </row>
    <row r="612" spans="1:50" x14ac:dyDescent="0.3">
      <c r="A612" s="81">
        <v>45423</v>
      </c>
      <c r="D612" s="188">
        <f>原始数据!AB551</f>
        <v>8299.9552239999994</v>
      </c>
      <c r="E612" s="188">
        <f>原始数据!AI551</f>
        <v>3903.1895399999994</v>
      </c>
      <c r="F612" s="188">
        <f>原始数据!AQ551</f>
        <v>78592.959564999997</v>
      </c>
      <c r="G612" s="188">
        <f>原始数据!AX551</f>
        <v>19967.96255</v>
      </c>
      <c r="M612" s="81">
        <v>45360</v>
      </c>
      <c r="N612" s="80">
        <f t="shared" si="310"/>
        <v>1.0451248001967457</v>
      </c>
      <c r="O612" s="80">
        <f t="shared" si="310"/>
        <v>0</v>
      </c>
      <c r="P612" s="80">
        <f t="shared" si="310"/>
        <v>-1.5013536795471367</v>
      </c>
      <c r="Q612" s="80">
        <f t="shared" si="310"/>
        <v>0.56459260339923389</v>
      </c>
      <c r="R612" s="80">
        <f t="shared" si="310"/>
        <v>0.60978871355976594</v>
      </c>
      <c r="S612" s="80">
        <f t="shared" si="310"/>
        <v>0.65843621399174879</v>
      </c>
      <c r="T612" s="80">
        <f t="shared" si="310"/>
        <v>-3.0663907626526557E-2</v>
      </c>
      <c r="AT612" s="72"/>
      <c r="AU612" s="72"/>
      <c r="AV612" s="72"/>
    </row>
    <row r="613" spans="1:50" x14ac:dyDescent="0.3">
      <c r="A613" s="81">
        <v>45430</v>
      </c>
      <c r="D613" s="188">
        <f>原始数据!AB552</f>
        <v>8364.7335999999996</v>
      </c>
      <c r="E613" s="188">
        <f>原始数据!AI552</f>
        <v>3862.9881400000004</v>
      </c>
      <c r="F613" s="188">
        <f>原始数据!AQ552</f>
        <v>80804.644145000013</v>
      </c>
      <c r="G613" s="188">
        <f>原始数据!AX552</f>
        <v>20277.288050000003</v>
      </c>
      <c r="M613" s="81">
        <v>45367</v>
      </c>
      <c r="N613" s="80">
        <f t="shared" si="310"/>
        <v>0.17035775127767749</v>
      </c>
      <c r="O613" s="80">
        <f t="shared" si="310"/>
        <v>0</v>
      </c>
      <c r="P613" s="80">
        <f t="shared" si="310"/>
        <v>-2.6736631684157999</v>
      </c>
      <c r="Q613" s="80">
        <f t="shared" si="310"/>
        <v>2.2819590320895884</v>
      </c>
      <c r="R613" s="80">
        <f t="shared" si="310"/>
        <v>0.94103886437343931</v>
      </c>
      <c r="S613" s="80">
        <f t="shared" si="310"/>
        <v>0.61539785686622395</v>
      </c>
      <c r="T613" s="80">
        <f t="shared" si="310"/>
        <v>-0.10458621692934252</v>
      </c>
      <c r="AT613" s="72"/>
      <c r="AU613" s="72"/>
      <c r="AV613" s="72"/>
    </row>
    <row r="614" spans="1:50" x14ac:dyDescent="0.3">
      <c r="A614" s="81">
        <v>45437</v>
      </c>
      <c r="D614" s="188">
        <f>原始数据!AB553</f>
        <v>8176.5256719999998</v>
      </c>
      <c r="E614" s="188">
        <f>原始数据!AI553</f>
        <v>3958.3928599999999</v>
      </c>
      <c r="F614" s="188">
        <f>原始数据!AQ553</f>
        <v>82066.424620000005</v>
      </c>
      <c r="G614" s="188">
        <f>原始数据!AX553</f>
        <v>20698.679399999997</v>
      </c>
      <c r="M614" s="81">
        <v>45374</v>
      </c>
      <c r="N614" s="80">
        <f t="shared" si="310"/>
        <v>0.32798833819242645</v>
      </c>
      <c r="O614" s="80">
        <f t="shared" si="310"/>
        <v>-0.68493150684932402</v>
      </c>
      <c r="P614" s="80">
        <f t="shared" si="310"/>
        <v>-0.94993581514762582</v>
      </c>
      <c r="Q614" s="80">
        <f t="shared" si="310"/>
        <v>2.0991419048294517</v>
      </c>
      <c r="R614" s="80">
        <f t="shared" si="310"/>
        <v>0.45823238175498204</v>
      </c>
      <c r="S614" s="80">
        <f t="shared" si="310"/>
        <v>-0.20530367835758057</v>
      </c>
      <c r="T614" s="80">
        <f t="shared" si="310"/>
        <v>-7.597046300287362E-2</v>
      </c>
      <c r="AT614" s="72"/>
      <c r="AU614" s="72"/>
      <c r="AV614" s="72"/>
    </row>
    <row r="615" spans="1:50" x14ac:dyDescent="0.3">
      <c r="A615" s="81">
        <v>45444</v>
      </c>
      <c r="D615" s="188">
        <f>原始数据!AB554</f>
        <v>8243.3773519999995</v>
      </c>
      <c r="E615" s="188">
        <f>原始数据!AI554</f>
        <v>3911.3293800000001</v>
      </c>
      <c r="F615" s="188">
        <f>原始数据!AQ554</f>
        <v>79763.568647499982</v>
      </c>
      <c r="G615" s="188">
        <f>原始数据!AX554</f>
        <v>20974.303050000002</v>
      </c>
      <c r="M615" s="81">
        <v>45381</v>
      </c>
      <c r="N615" s="80">
        <f t="shared" si="310"/>
        <v>-6.0540016951208031E-2</v>
      </c>
      <c r="O615" s="80">
        <f t="shared" si="310"/>
        <v>-0.68965517241379359</v>
      </c>
      <c r="P615" s="80">
        <f t="shared" si="310"/>
        <v>-1.4515292897874588</v>
      </c>
      <c r="Q615" s="80">
        <f t="shared" si="310"/>
        <v>-0.90435507397373271</v>
      </c>
      <c r="R615" s="80">
        <f t="shared" si="310"/>
        <v>-5.243013684264497E-2</v>
      </c>
      <c r="S615" s="80">
        <f t="shared" si="310"/>
        <v>-0.29144522544144991</v>
      </c>
      <c r="T615" s="80">
        <f t="shared" si="310"/>
        <v>-9.0217120465798786E-2</v>
      </c>
      <c r="AT615" s="72"/>
      <c r="AU615" s="72"/>
      <c r="AV615" s="72"/>
    </row>
    <row r="616" spans="1:50" x14ac:dyDescent="0.3">
      <c r="A616" s="81">
        <v>45451</v>
      </c>
      <c r="D616" s="188">
        <f>原始数据!AB555</f>
        <v>8017.6868320000012</v>
      </c>
      <c r="E616" s="188">
        <f>原始数据!AI555</f>
        <v>3826.5631999999996</v>
      </c>
      <c r="F616" s="188">
        <f>原始数据!AQ555</f>
        <v>80037.990532500015</v>
      </c>
      <c r="G616" s="188">
        <f>原始数据!AX555</f>
        <v>20398.269949999998</v>
      </c>
      <c r="M616" s="81">
        <v>45388</v>
      </c>
      <c r="N616" s="80">
        <v>3.1E-2</v>
      </c>
      <c r="O616" s="80">
        <f t="shared" ref="O616:T625" si="312">O559</f>
        <v>-0.69444444444444287</v>
      </c>
      <c r="P616" s="80">
        <f t="shared" si="312"/>
        <v>-0.7890583903208892</v>
      </c>
      <c r="Q616" s="80">
        <f t="shared" si="312"/>
        <v>1.4943785572097568</v>
      </c>
      <c r="R616" s="80">
        <f t="shared" si="312"/>
        <v>1.7678224833447018</v>
      </c>
      <c r="S616" s="80">
        <f t="shared" si="312"/>
        <v>-3.1522237505740236E-2</v>
      </c>
      <c r="T616" s="80">
        <f t="shared" si="312"/>
        <v>6.9463609910320412E-2</v>
      </c>
      <c r="AT616" s="72"/>
      <c r="AU616" s="72"/>
      <c r="AV616" s="72"/>
    </row>
    <row r="617" spans="1:50" x14ac:dyDescent="0.3">
      <c r="A617" s="81">
        <v>45458</v>
      </c>
      <c r="D617" s="188">
        <f>原始数据!AB556</f>
        <v>8438.8659360000001</v>
      </c>
      <c r="E617" s="188">
        <f>原始数据!AI556</f>
        <v>3817.3649050000004</v>
      </c>
      <c r="F617" s="188">
        <f>原始数据!AQ556</f>
        <v>77733.362659999984</v>
      </c>
      <c r="G617" s="188">
        <f>原始数据!AX556</f>
        <v>20079.211800000001</v>
      </c>
      <c r="M617" s="81">
        <v>45395</v>
      </c>
      <c r="N617" s="80">
        <f t="shared" ref="N617:N655" si="313">N560</f>
        <v>0.15516829792312592</v>
      </c>
      <c r="O617" s="80">
        <f t="shared" si="312"/>
        <v>-0.69930069930069294</v>
      </c>
      <c r="P617" s="80">
        <f t="shared" si="312"/>
        <v>0.66277836691411096</v>
      </c>
      <c r="Q617" s="80">
        <f t="shared" si="312"/>
        <v>3.2472375690607862</v>
      </c>
      <c r="R617" s="80">
        <f t="shared" si="312"/>
        <v>2.3402061855670127</v>
      </c>
      <c r="S617" s="80">
        <f t="shared" si="312"/>
        <v>0.48014906120110368</v>
      </c>
      <c r="T617" s="80">
        <f t="shared" si="312"/>
        <v>0.12448412640239107</v>
      </c>
      <c r="AT617" s="72"/>
      <c r="AU617" s="72"/>
      <c r="AV617" s="72"/>
    </row>
    <row r="618" spans="1:50" x14ac:dyDescent="0.3">
      <c r="A618" s="81">
        <v>45465</v>
      </c>
      <c r="D618" s="188">
        <f>原始数据!AB557</f>
        <v>8408.6309119999987</v>
      </c>
      <c r="E618" s="188">
        <f>原始数据!AI557</f>
        <v>3812.0064949999996</v>
      </c>
      <c r="F618" s="188">
        <f>原始数据!AQ557</f>
        <v>77287.661760000017</v>
      </c>
      <c r="G618" s="188">
        <f>原始数据!AX557</f>
        <v>20051.346600000001</v>
      </c>
      <c r="M618" s="81">
        <v>45402</v>
      </c>
      <c r="N618" s="80">
        <f t="shared" si="313"/>
        <v>1.442021213204626</v>
      </c>
      <c r="O618" s="80">
        <f t="shared" si="312"/>
        <v>0.70422535211267245</v>
      </c>
      <c r="P618" s="80">
        <f t="shared" si="312"/>
        <v>1.5538583091914546</v>
      </c>
      <c r="Q618" s="80">
        <f t="shared" si="312"/>
        <v>0.97925111369747242</v>
      </c>
      <c r="R618" s="80">
        <f t="shared" si="312"/>
        <v>-6.0441220912665017E-2</v>
      </c>
      <c r="S618" s="80">
        <f t="shared" si="312"/>
        <v>0.48641323728691077</v>
      </c>
      <c r="T618" s="80">
        <f t="shared" si="312"/>
        <v>0.17484343194822344</v>
      </c>
      <c r="AT618" s="72"/>
      <c r="AU618" s="72"/>
      <c r="AV618" s="72"/>
    </row>
    <row r="619" spans="1:50" x14ac:dyDescent="0.3">
      <c r="A619" s="81">
        <v>45472</v>
      </c>
      <c r="D619" s="188">
        <f>原始数据!AB558</f>
        <v>8184.0944080000008</v>
      </c>
      <c r="E619" s="188">
        <f>原始数据!AI558</f>
        <v>3742.0740999999998</v>
      </c>
      <c r="F619" s="188">
        <f>原始数据!AQ558</f>
        <v>77116.210500000001</v>
      </c>
      <c r="G619" s="188">
        <f>原始数据!AX558</f>
        <v>20225.134999999998</v>
      </c>
      <c r="M619" s="81">
        <v>45409</v>
      </c>
      <c r="N619" s="80">
        <f t="shared" si="313"/>
        <v>-0.31719924812030342</v>
      </c>
      <c r="O619" s="80">
        <f t="shared" si="312"/>
        <v>0</v>
      </c>
      <c r="P619" s="80">
        <f t="shared" si="312"/>
        <v>0.54460580912862611</v>
      </c>
      <c r="Q619" s="80">
        <f t="shared" si="312"/>
        <v>2.0627161082627907</v>
      </c>
      <c r="R619" s="80">
        <f t="shared" si="312"/>
        <v>0.36790646104223867</v>
      </c>
      <c r="S619" s="80">
        <f t="shared" si="312"/>
        <v>-0.13627459330550096</v>
      </c>
      <c r="T619" s="80">
        <f t="shared" si="312"/>
        <v>3.5090536932704537E-2</v>
      </c>
      <c r="AT619" s="72"/>
      <c r="AU619" s="72"/>
      <c r="AV619" s="72"/>
    </row>
    <row r="620" spans="1:50" x14ac:dyDescent="0.3">
      <c r="A620" s="81">
        <v>45479</v>
      </c>
      <c r="D620" s="188">
        <f>原始数据!AB559</f>
        <v>8193.2333120000003</v>
      </c>
      <c r="E620" s="188">
        <f>原始数据!AI559</f>
        <v>3791.0837000000001</v>
      </c>
      <c r="F620" s="188">
        <f>原始数据!AQ559</f>
        <v>77660.598939999982</v>
      </c>
      <c r="G620" s="188">
        <f>原始数据!AX559</f>
        <v>20052.699199999999</v>
      </c>
      <c r="M620" s="81">
        <v>45416</v>
      </c>
      <c r="N620" s="80">
        <f t="shared" si="313"/>
        <v>-0.90748379493223297</v>
      </c>
      <c r="O620" s="80">
        <f t="shared" si="312"/>
        <v>0</v>
      </c>
      <c r="P620" s="80">
        <f t="shared" si="312"/>
        <v>0.15475883415012959</v>
      </c>
      <c r="Q620" s="80">
        <f t="shared" si="312"/>
        <v>2.0612668743509772</v>
      </c>
      <c r="R620" s="80">
        <f t="shared" si="312"/>
        <v>1.1950790861159959</v>
      </c>
      <c r="S620" s="80">
        <f t="shared" si="312"/>
        <v>0.16346837242360834</v>
      </c>
      <c r="T620" s="80">
        <f t="shared" si="312"/>
        <v>-1.4513083500950166E-2</v>
      </c>
      <c r="AT620" s="72"/>
      <c r="AU620" s="72"/>
      <c r="AV620" s="72"/>
    </row>
    <row r="621" spans="1:50" x14ac:dyDescent="0.3">
      <c r="A621" s="81">
        <v>45486</v>
      </c>
      <c r="D621" s="188">
        <f>原始数据!AB560</f>
        <v>8137.2775279999987</v>
      </c>
      <c r="E621" s="188">
        <f>原始数据!AI560</f>
        <v>3714.8066200000003</v>
      </c>
      <c r="F621" s="188">
        <f>原始数据!AQ560</f>
        <v>78440.667270000005</v>
      </c>
      <c r="G621" s="188">
        <f>原始数据!AX560</f>
        <v>19743.653800000004</v>
      </c>
      <c r="M621" s="81">
        <v>45423</v>
      </c>
      <c r="N621" s="80">
        <f t="shared" si="313"/>
        <v>-0.3805899143672633</v>
      </c>
      <c r="O621" s="80">
        <f t="shared" si="312"/>
        <v>-0.69930069930069294</v>
      </c>
      <c r="P621" s="80">
        <f t="shared" si="312"/>
        <v>0.23177955189285626</v>
      </c>
      <c r="Q621" s="80">
        <f t="shared" si="312"/>
        <v>-0.65879839243018523</v>
      </c>
      <c r="R621" s="80">
        <f t="shared" si="312"/>
        <v>8.4354686647159838E-2</v>
      </c>
      <c r="S621" s="80">
        <f t="shared" si="312"/>
        <v>0.25544596608244774</v>
      </c>
      <c r="T621" s="80">
        <f t="shared" si="312"/>
        <v>-3.5990756215258213E-2</v>
      </c>
      <c r="AT621" s="72"/>
      <c r="AU621" s="72"/>
      <c r="AV621" s="72"/>
    </row>
    <row r="622" spans="1:50" x14ac:dyDescent="0.3">
      <c r="A622" s="81">
        <v>45493</v>
      </c>
      <c r="D622" s="188">
        <f>原始数据!AB561</f>
        <v>8170.0758720000013</v>
      </c>
      <c r="E622" s="188">
        <f>原始数据!AI561</f>
        <v>3733.3213599999999</v>
      </c>
      <c r="F622" s="188">
        <f>原始数据!AQ561</f>
        <v>75915.019610000003</v>
      </c>
      <c r="G622" s="188">
        <f>原始数据!AX561</f>
        <v>19365.773799999995</v>
      </c>
      <c r="M622" s="81">
        <v>45430</v>
      </c>
      <c r="N622" s="80">
        <f t="shared" si="313"/>
        <v>-1.8744030563514826</v>
      </c>
      <c r="O622" s="80">
        <f t="shared" si="312"/>
        <v>0.70422535211267245</v>
      </c>
      <c r="P622" s="80">
        <f t="shared" si="312"/>
        <v>-0.56526207605344325</v>
      </c>
      <c r="Q622" s="80">
        <f t="shared" si="312"/>
        <v>2.1994622967609843</v>
      </c>
      <c r="R622" s="80">
        <f t="shared" si="312"/>
        <v>0.26276648487852583</v>
      </c>
      <c r="S622" s="80">
        <f t="shared" si="312"/>
        <v>0.58036662184160548</v>
      </c>
      <c r="T622" s="80">
        <f t="shared" si="312"/>
        <v>-7.8534360295567804E-2</v>
      </c>
      <c r="AT622" s="72"/>
      <c r="AU622" s="72"/>
      <c r="AV622" s="72"/>
    </row>
    <row r="623" spans="1:50" x14ac:dyDescent="0.3">
      <c r="A623" s="81">
        <v>45500</v>
      </c>
      <c r="D623" s="188">
        <f>原始数据!AB562</f>
        <v>8140.0154079999993</v>
      </c>
      <c r="E623" s="188">
        <f>原始数据!AI562</f>
        <v>3635.0442800000001</v>
      </c>
      <c r="F623" s="188">
        <f>原始数据!AQ562</f>
        <v>73900.971999999994</v>
      </c>
      <c r="G623" s="188">
        <f>原始数据!AX562</f>
        <v>18808.070200000002</v>
      </c>
      <c r="M623" s="81">
        <v>45437</v>
      </c>
      <c r="N623" s="80">
        <f t="shared" si="313"/>
        <v>-3.6500790850467979E-2</v>
      </c>
      <c r="O623" s="80">
        <f t="shared" si="312"/>
        <v>0</v>
      </c>
      <c r="P623" s="80">
        <f t="shared" si="312"/>
        <v>1.3178294573643399</v>
      </c>
      <c r="Q623" s="80">
        <f t="shared" si="312"/>
        <v>3.122964373402823</v>
      </c>
      <c r="R623" s="80">
        <f t="shared" si="312"/>
        <v>1.443900509321054</v>
      </c>
      <c r="S623" s="80">
        <f t="shared" si="312"/>
        <v>0.82752797128983957</v>
      </c>
      <c r="T623" s="80">
        <f t="shared" si="312"/>
        <v>0.10194771786575466</v>
      </c>
      <c r="AT623" s="72"/>
      <c r="AU623" s="72"/>
      <c r="AV623" s="72"/>
    </row>
    <row r="624" spans="1:50" x14ac:dyDescent="0.3">
      <c r="A624" s="81">
        <v>45507</v>
      </c>
      <c r="D624" s="188">
        <f>原始数据!AB563</f>
        <v>8117.7341759999999</v>
      </c>
      <c r="E624" s="188">
        <f>原始数据!AI563</f>
        <v>3595.6468999999997</v>
      </c>
      <c r="F624" s="188">
        <f>原始数据!AQ563</f>
        <v>72527.965670000005</v>
      </c>
      <c r="G624" s="188">
        <f>原始数据!AX563</f>
        <v>18825.893400000001</v>
      </c>
      <c r="M624" s="81">
        <v>45444</v>
      </c>
      <c r="N624" s="80">
        <f t="shared" si="313"/>
        <v>0.41382667964946052</v>
      </c>
      <c r="O624" s="80">
        <f t="shared" si="312"/>
        <v>0</v>
      </c>
      <c r="P624" s="80">
        <f t="shared" si="312"/>
        <v>-0.33154807447080259</v>
      </c>
      <c r="Q624" s="80">
        <f t="shared" si="312"/>
        <v>-0.41301733458047352</v>
      </c>
      <c r="R624" s="80">
        <f t="shared" si="312"/>
        <v>1.774311479405327</v>
      </c>
      <c r="S624" s="80">
        <f t="shared" si="312"/>
        <v>0.63648925924375988</v>
      </c>
      <c r="T624" s="80">
        <f t="shared" si="312"/>
        <v>-1.7113753140362911E-3</v>
      </c>
      <c r="AT624" s="72"/>
      <c r="AU624" s="72"/>
      <c r="AV624" s="72"/>
    </row>
    <row r="625" spans="1:48" x14ac:dyDescent="0.3">
      <c r="A625" s="81">
        <v>45514</v>
      </c>
      <c r="D625" s="188">
        <f>原始数据!AB564</f>
        <v>8117.6968080000006</v>
      </c>
      <c r="E625" s="188">
        <f>原始数据!AI564</f>
        <v>3563.0779400000001</v>
      </c>
      <c r="F625" s="188">
        <f>原始数据!AQ564</f>
        <v>71219.079800000007</v>
      </c>
      <c r="G625" s="188">
        <f>原始数据!AX564</f>
        <v>18937.960800000001</v>
      </c>
      <c r="M625" s="81">
        <v>45451</v>
      </c>
      <c r="N625" s="80">
        <f t="shared" si="313"/>
        <v>-0.13333333333332575</v>
      </c>
      <c r="O625" s="80">
        <f t="shared" si="312"/>
        <v>0.69930069930070715</v>
      </c>
      <c r="P625" s="80">
        <f t="shared" si="312"/>
        <v>-1.4585465711361394</v>
      </c>
      <c r="Q625" s="80">
        <f t="shared" si="312"/>
        <v>-3.4190849099181406</v>
      </c>
      <c r="R625" s="80">
        <f t="shared" si="312"/>
        <v>-0.66095119498061194</v>
      </c>
      <c r="S625" s="80">
        <f t="shared" si="312"/>
        <v>-0.40777264594517248</v>
      </c>
      <c r="T625" s="80">
        <f t="shared" si="312"/>
        <v>1.5655005426978869E-2</v>
      </c>
      <c r="AT625" s="72"/>
      <c r="AU625" s="72"/>
      <c r="AV625" s="72"/>
    </row>
    <row r="626" spans="1:48" x14ac:dyDescent="0.3">
      <c r="A626" s="81">
        <v>45521</v>
      </c>
      <c r="D626" s="188">
        <f>原始数据!AB565</f>
        <v>8326.5470559999994</v>
      </c>
      <c r="E626" s="188">
        <f>原始数据!AI565</f>
        <v>3427.8967599999996</v>
      </c>
      <c r="F626" s="188">
        <f>原始数据!AQ565</f>
        <v>71847.086009999999</v>
      </c>
      <c r="G626" s="188">
        <f>原始数据!AX565</f>
        <v>19207.374399999997</v>
      </c>
      <c r="M626" s="81">
        <v>45458</v>
      </c>
      <c r="N626" s="80">
        <f t="shared" si="313"/>
        <v>0.13351134846462287</v>
      </c>
      <c r="O626" s="80">
        <f t="shared" ref="O626:T635" si="314">O569</f>
        <v>0</v>
      </c>
      <c r="P626" s="80">
        <f t="shared" si="314"/>
        <v>-0.96078940534926005</v>
      </c>
      <c r="Q626" s="80">
        <f t="shared" si="314"/>
        <v>-1.3779080047487895</v>
      </c>
      <c r="R626" s="80">
        <f t="shared" si="314"/>
        <v>-2.0056892145991014</v>
      </c>
      <c r="S626" s="80">
        <f t="shared" si="314"/>
        <v>-0.24023396699394084</v>
      </c>
      <c r="T626" s="80">
        <f t="shared" si="314"/>
        <v>6.7353673686994631E-2</v>
      </c>
      <c r="AT626" s="72"/>
      <c r="AU626" s="72"/>
      <c r="AV626" s="72"/>
    </row>
    <row r="627" spans="1:48" x14ac:dyDescent="0.3">
      <c r="A627" s="81">
        <v>45528</v>
      </c>
      <c r="D627" s="188">
        <f>原始数据!AB566</f>
        <v>7825.1323520000005</v>
      </c>
      <c r="E627" s="188">
        <f>原始数据!AI566</f>
        <v>3491.7245000000003</v>
      </c>
      <c r="F627" s="188">
        <f>原始数据!AQ566</f>
        <v>72757.209350000005</v>
      </c>
      <c r="G627" s="188">
        <f>原始数据!AX566</f>
        <v>19856.907800000001</v>
      </c>
      <c r="M627" s="81">
        <v>45465</v>
      </c>
      <c r="N627" s="80">
        <f t="shared" si="313"/>
        <v>-1.2727272727272663</v>
      </c>
      <c r="O627" s="80">
        <f t="shared" si="314"/>
        <v>0</v>
      </c>
      <c r="P627" s="80">
        <f t="shared" si="314"/>
        <v>-0.2621919244887323</v>
      </c>
      <c r="Q627" s="80">
        <f t="shared" si="314"/>
        <v>-0.48791732298589352</v>
      </c>
      <c r="R627" s="80">
        <f t="shared" si="314"/>
        <v>-1.0184501845018445</v>
      </c>
      <c r="S627" s="80">
        <f t="shared" si="314"/>
        <v>-0.4585907234844484</v>
      </c>
      <c r="T627" s="80">
        <f t="shared" si="314"/>
        <v>8.6215740172435246E-2</v>
      </c>
      <c r="AT627" s="72"/>
      <c r="AU627" s="72"/>
      <c r="AV627" s="72"/>
    </row>
    <row r="628" spans="1:48" x14ac:dyDescent="0.3">
      <c r="A628" s="81">
        <v>45535</v>
      </c>
      <c r="D628" s="188">
        <f>原始数据!AB567</f>
        <v>8098.4090080000005</v>
      </c>
      <c r="E628" s="188">
        <f>原始数据!AI567</f>
        <v>3568.8280800000002</v>
      </c>
      <c r="F628" s="188">
        <f>原始数据!AQ567</f>
        <v>73076.259959999996</v>
      </c>
      <c r="G628" s="188">
        <f>原始数据!AX567</f>
        <v>19568.608250000001</v>
      </c>
      <c r="M628" s="81">
        <v>45472</v>
      </c>
      <c r="N628" s="80">
        <f t="shared" si="313"/>
        <v>-0.1104972375690636</v>
      </c>
      <c r="O628" s="80">
        <f t="shared" si="314"/>
        <v>-0.69444444444444287</v>
      </c>
      <c r="P628" s="80">
        <f t="shared" si="314"/>
        <v>-1.2092534174553151</v>
      </c>
      <c r="Q628" s="80">
        <f t="shared" si="314"/>
        <v>-1.6317916248423501</v>
      </c>
      <c r="R628" s="80">
        <f t="shared" si="314"/>
        <v>-1.3470523908937224</v>
      </c>
      <c r="S628" s="80">
        <f t="shared" si="314"/>
        <v>-8.8354089532160174E-2</v>
      </c>
      <c r="T628" s="80">
        <f t="shared" si="314"/>
        <v>5.1592131882616736E-2</v>
      </c>
      <c r="AT628" s="72"/>
      <c r="AU628" s="72"/>
      <c r="AV628" s="72"/>
    </row>
    <row r="629" spans="1:48" x14ac:dyDescent="0.3">
      <c r="A629" s="81">
        <v>45542</v>
      </c>
      <c r="D629" s="188">
        <f>原始数据!AB568</f>
        <v>7618.6848399999981</v>
      </c>
      <c r="E629" s="188">
        <f>原始数据!AI568</f>
        <v>3455.8925799999997</v>
      </c>
      <c r="F629" s="188">
        <f>原始数据!AQ568</f>
        <v>70907.651440000001</v>
      </c>
      <c r="G629" s="188">
        <f>原始数据!AX568</f>
        <v>18742.81035</v>
      </c>
      <c r="M629" s="81">
        <v>45479</v>
      </c>
      <c r="N629" s="80">
        <f t="shared" si="313"/>
        <v>1.1553588987217438</v>
      </c>
      <c r="O629" s="80">
        <f t="shared" si="314"/>
        <v>0</v>
      </c>
      <c r="P629" s="80">
        <f t="shared" si="314"/>
        <v>0.3991484832357628</v>
      </c>
      <c r="Q629" s="80">
        <f t="shared" si="314"/>
        <v>1.8747219969125268</v>
      </c>
      <c r="R629" s="80">
        <f t="shared" si="314"/>
        <v>0.93213080062477616</v>
      </c>
      <c r="S629" s="80">
        <f t="shared" si="314"/>
        <v>6.7376931822991537E-2</v>
      </c>
      <c r="T629" s="80">
        <f t="shared" si="314"/>
        <v>3.7794775758961383E-2</v>
      </c>
      <c r="AT629" s="72"/>
      <c r="AU629" s="72"/>
      <c r="AV629" s="72"/>
    </row>
    <row r="630" spans="1:48" x14ac:dyDescent="0.3">
      <c r="A630" s="81">
        <v>45549</v>
      </c>
      <c r="D630" s="188">
        <f>原始数据!AB569</f>
        <v>7783.170000000001</v>
      </c>
      <c r="E630" s="188">
        <f>原始数据!AI569</f>
        <v>3490.7565800000002</v>
      </c>
      <c r="F630" s="188">
        <f>原始数据!AQ569</f>
        <v>72140.421329999997</v>
      </c>
      <c r="G630" s="188">
        <f>原始数据!AX569</f>
        <v>19073.374799999998</v>
      </c>
      <c r="I630" s="70">
        <f>煤价!M190</f>
        <v>1.6284204715716344</v>
      </c>
      <c r="M630" s="81">
        <v>45486</v>
      </c>
      <c r="N630" s="80">
        <f t="shared" si="313"/>
        <v>-0.10935601458079702</v>
      </c>
      <c r="O630" s="80">
        <f t="shared" si="314"/>
        <v>0</v>
      </c>
      <c r="P630" s="80">
        <f t="shared" si="314"/>
        <v>-1.03366021733369</v>
      </c>
      <c r="Q630" s="80">
        <f t="shared" si="314"/>
        <v>-0.19776296695816598</v>
      </c>
      <c r="R630" s="80">
        <f t="shared" si="314"/>
        <v>-0.66393769968050265</v>
      </c>
      <c r="S630" s="80">
        <f t="shared" si="314"/>
        <v>-0.73643900180954347</v>
      </c>
      <c r="T630" s="80">
        <f t="shared" si="314"/>
        <v>-0.16448997397903081</v>
      </c>
      <c r="AT630" s="72"/>
      <c r="AU630" s="72"/>
      <c r="AV630" s="72"/>
    </row>
    <row r="631" spans="1:48" x14ac:dyDescent="0.3">
      <c r="A631" s="81">
        <v>45556</v>
      </c>
      <c r="D631" s="188">
        <f>原始数据!AB570</f>
        <v>7968.5461999999998</v>
      </c>
      <c r="E631" s="188">
        <f>原始数据!AI570</f>
        <v>3595.7795466666666</v>
      </c>
      <c r="F631" s="188">
        <f>原始数据!AQ570</f>
        <v>74276.896930000003</v>
      </c>
      <c r="G631" s="188">
        <f>原始数据!AX570</f>
        <v>20207.443800000001</v>
      </c>
      <c r="I631" s="70">
        <f>煤价!M191</f>
        <v>1.0281280310378227</v>
      </c>
      <c r="M631" s="81">
        <v>45493</v>
      </c>
      <c r="N631" s="80">
        <f t="shared" si="313"/>
        <v>0.76633013015448626</v>
      </c>
      <c r="O631" s="80">
        <f t="shared" si="314"/>
        <v>0</v>
      </c>
      <c r="P631" s="80">
        <f t="shared" si="314"/>
        <v>-0.18746652383502749</v>
      </c>
      <c r="Q631" s="80">
        <f t="shared" si="314"/>
        <v>-0.98176718092565807</v>
      </c>
      <c r="R631" s="80">
        <f t="shared" si="314"/>
        <v>-2.0704558017990848</v>
      </c>
      <c r="S631" s="80">
        <f t="shared" si="314"/>
        <v>-0.49177547905716779</v>
      </c>
      <c r="T631" s="80">
        <f t="shared" si="314"/>
        <v>-0.11407403043253302</v>
      </c>
      <c r="AT631" s="72"/>
      <c r="AU631" s="72"/>
      <c r="AV631" s="72"/>
    </row>
    <row r="632" spans="1:48" x14ac:dyDescent="0.3">
      <c r="A632" s="81">
        <v>45563</v>
      </c>
      <c r="D632" s="188">
        <f>原始数据!AB571</f>
        <v>7751.1448959999998</v>
      </c>
      <c r="E632" s="188">
        <f>原始数据!AI571</f>
        <v>3592.9705933333335</v>
      </c>
      <c r="F632" s="188">
        <f>原始数据!AQ571</f>
        <v>75748.48444</v>
      </c>
      <c r="G632" s="188">
        <f>原始数据!AX571</f>
        <v>19711.211200000002</v>
      </c>
      <c r="I632" s="70">
        <f>煤价!M192</f>
        <v>0.46082949308756671</v>
      </c>
      <c r="M632" s="81">
        <v>45500</v>
      </c>
      <c r="N632" s="80">
        <f t="shared" si="313"/>
        <v>-0.21728633510382167</v>
      </c>
      <c r="O632" s="80">
        <f t="shared" si="314"/>
        <v>0</v>
      </c>
      <c r="P632" s="80">
        <f t="shared" si="314"/>
        <v>-2.2269922189428542</v>
      </c>
      <c r="Q632" s="80">
        <f t="shared" si="314"/>
        <v>-4.9769992463029809</v>
      </c>
      <c r="R632" s="80">
        <f t="shared" si="314"/>
        <v>-2.2835736644942699</v>
      </c>
      <c r="S632" s="80">
        <f t="shared" si="314"/>
        <v>-0.78817314246761327</v>
      </c>
      <c r="T632" s="80">
        <f t="shared" si="314"/>
        <v>-0.29962136936577882</v>
      </c>
      <c r="AT632" s="72"/>
      <c r="AU632" s="72"/>
      <c r="AV632" s="72"/>
    </row>
    <row r="633" spans="1:48" x14ac:dyDescent="0.3">
      <c r="A633" s="81">
        <v>45570</v>
      </c>
      <c r="D633" s="188">
        <f>原始数据!AB572</f>
        <v>7651.031656000001</v>
      </c>
      <c r="E633" s="188">
        <f>原始数据!AI572</f>
        <v>3832.4502400000001</v>
      </c>
      <c r="F633" s="188">
        <f>原始数据!AQ572</f>
        <v>76949.132180000001</v>
      </c>
      <c r="G633" s="188">
        <f>原始数据!AX572</f>
        <v>20340.465799999998</v>
      </c>
      <c r="I633" s="70">
        <f>煤价!M193</f>
        <v>0</v>
      </c>
      <c r="M633" s="81">
        <v>45507</v>
      </c>
      <c r="N633" s="80">
        <f t="shared" si="313"/>
        <v>-1.0404064843939125</v>
      </c>
      <c r="O633" s="80">
        <f t="shared" si="314"/>
        <v>0</v>
      </c>
      <c r="P633" s="80">
        <f t="shared" si="314"/>
        <v>-1.5642151481888078</v>
      </c>
      <c r="Q633" s="80">
        <f t="shared" si="314"/>
        <v>-0.27077293364695265</v>
      </c>
      <c r="R633" s="80">
        <f t="shared" si="314"/>
        <v>-0.43062703497531629</v>
      </c>
      <c r="S633" s="80">
        <f t="shared" si="314"/>
        <v>-1.4128054279211426</v>
      </c>
      <c r="T633" s="80">
        <f t="shared" si="314"/>
        <v>-0.17689543549573006</v>
      </c>
      <c r="AT633" s="72"/>
      <c r="AU633" s="72"/>
      <c r="AV633" s="72"/>
    </row>
    <row r="634" spans="1:48" x14ac:dyDescent="0.3">
      <c r="A634" s="81">
        <v>45577</v>
      </c>
      <c r="D634" s="188">
        <f>原始数据!AB573</f>
        <v>7766.3864720000001</v>
      </c>
      <c r="E634" s="188">
        <f>原始数据!AI573</f>
        <v>3923.3886249999996</v>
      </c>
      <c r="F634" s="188">
        <f>原始数据!AQ573</f>
        <v>75601.584589999984</v>
      </c>
      <c r="G634" s="188">
        <f>原始数据!AX573</f>
        <v>19825.9588</v>
      </c>
      <c r="M634" s="81">
        <v>45514</v>
      </c>
      <c r="N634" s="80">
        <f t="shared" si="313"/>
        <v>-7.3349633251822866E-2</v>
      </c>
      <c r="O634" s="80">
        <f t="shared" si="314"/>
        <v>0</v>
      </c>
      <c r="P634" s="80">
        <f t="shared" si="314"/>
        <v>-0.58544744912182978</v>
      </c>
      <c r="Q634" s="80">
        <f t="shared" si="314"/>
        <v>-3.4994377862490751</v>
      </c>
      <c r="R634" s="80">
        <f t="shared" si="314"/>
        <v>-1.123417721518976</v>
      </c>
      <c r="S634" s="80">
        <f t="shared" si="314"/>
        <v>-0.91471382524611045</v>
      </c>
      <c r="T634" s="80">
        <f t="shared" si="314"/>
        <v>-0.13566587909423494</v>
      </c>
      <c r="AT634" s="72"/>
      <c r="AU634" s="72"/>
      <c r="AV634" s="72"/>
    </row>
    <row r="635" spans="1:48" x14ac:dyDescent="0.3">
      <c r="A635" s="81">
        <v>45584</v>
      </c>
      <c r="D635" s="188">
        <f>原始数据!AB574</f>
        <v>7342.1645840000001</v>
      </c>
      <c r="E635" s="188">
        <f>原始数据!AI574</f>
        <v>3818.9029150000006</v>
      </c>
      <c r="F635" s="188">
        <f>原始数据!AQ574</f>
        <v>75154.175799999997</v>
      </c>
      <c r="G635" s="188">
        <f>原始数据!AX574</f>
        <v>19871.0612</v>
      </c>
      <c r="M635" s="81">
        <v>45521</v>
      </c>
      <c r="N635" s="80">
        <f t="shared" si="313"/>
        <v>-2.0185955468558774</v>
      </c>
      <c r="O635" s="80">
        <f t="shared" si="314"/>
        <v>0</v>
      </c>
      <c r="P635" s="80">
        <f t="shared" si="314"/>
        <v>-2.4397083567021838</v>
      </c>
      <c r="Q635" s="80">
        <f t="shared" si="314"/>
        <v>1.4096115042487156</v>
      </c>
      <c r="R635" s="80">
        <f t="shared" si="314"/>
        <v>0.69877847122205594</v>
      </c>
      <c r="S635" s="80">
        <f t="shared" si="314"/>
        <v>-0.40443115878319702</v>
      </c>
      <c r="T635" s="80">
        <f t="shared" si="314"/>
        <v>-0.24087576583992054</v>
      </c>
      <c r="AT635" s="72"/>
      <c r="AU635" s="72"/>
      <c r="AV635" s="72"/>
    </row>
    <row r="636" spans="1:48" x14ac:dyDescent="0.3">
      <c r="A636" s="81">
        <v>45591</v>
      </c>
      <c r="D636" s="188">
        <f>原始数据!AB575</f>
        <v>7640.6873919999998</v>
      </c>
      <c r="E636" s="188">
        <f>原始数据!AI575</f>
        <v>3752.5631999999996</v>
      </c>
      <c r="F636" s="188">
        <f>原始数据!AQ575</f>
        <v>75671.571640000009</v>
      </c>
      <c r="G636" s="188">
        <f>原始数据!AX575</f>
        <v>20754.622800000001</v>
      </c>
      <c r="M636" s="81">
        <v>45528</v>
      </c>
      <c r="N636" s="80">
        <f t="shared" si="313"/>
        <v>-0.46198027219378446</v>
      </c>
      <c r="O636" s="80">
        <f t="shared" ref="O636:T645" si="315">O579</f>
        <v>0</v>
      </c>
      <c r="P636" s="80">
        <f t="shared" si="315"/>
        <v>0.68985340615120094</v>
      </c>
      <c r="Q636" s="80">
        <f t="shared" si="315"/>
        <v>1.7080962923520957</v>
      </c>
      <c r="R636" s="80">
        <f t="shared" si="315"/>
        <v>2.6326941413285425</v>
      </c>
      <c r="S636" s="80">
        <f t="shared" si="315"/>
        <v>-0.95780367231637342</v>
      </c>
      <c r="T636" s="80">
        <f t="shared" si="315"/>
        <v>-2.1097957868903158E-2</v>
      </c>
      <c r="AT636" s="72"/>
      <c r="AU636" s="72"/>
      <c r="AV636" s="72"/>
    </row>
    <row r="637" spans="1:48" x14ac:dyDescent="0.3">
      <c r="A637" s="81">
        <v>45598</v>
      </c>
      <c r="D637" s="188">
        <f>原始数据!AB576</f>
        <v>7514.1018319999994</v>
      </c>
      <c r="E637" s="188">
        <f>原始数据!AI576</f>
        <v>3803.3469999999998</v>
      </c>
      <c r="F637" s="188">
        <f>原始数据!AQ576</f>
        <v>75346.901040000012</v>
      </c>
      <c r="G637" s="188">
        <f>原始数据!AX576</f>
        <v>20576.3246</v>
      </c>
      <c r="M637" s="81">
        <v>45535</v>
      </c>
      <c r="N637" s="80">
        <f t="shared" si="313"/>
        <v>-0.1003512293025608</v>
      </c>
      <c r="O637" s="80">
        <f t="shared" si="315"/>
        <v>0</v>
      </c>
      <c r="P637" s="80">
        <f t="shared" si="315"/>
        <v>1.256066228946608</v>
      </c>
      <c r="Q637" s="80">
        <f t="shared" si="315"/>
        <v>6.7507060687475473E-2</v>
      </c>
      <c r="R637" s="80">
        <f t="shared" si="315"/>
        <v>-9.2903225806452383E-2</v>
      </c>
      <c r="S637" s="80">
        <f t="shared" si="315"/>
        <v>0.35652212665449667</v>
      </c>
      <c r="T637" s="80">
        <f t="shared" si="315"/>
        <v>-3.0834963900560272E-3</v>
      </c>
      <c r="AT637" s="72"/>
      <c r="AU637" s="72"/>
      <c r="AV637" s="72"/>
    </row>
    <row r="638" spans="1:48" x14ac:dyDescent="0.3">
      <c r="A638" s="81">
        <v>45605</v>
      </c>
      <c r="D638" s="188">
        <f>原始数据!AB577</f>
        <v>7856.1243519999998</v>
      </c>
      <c r="E638" s="188">
        <f>原始数据!AI577</f>
        <v>3728.6587600000003</v>
      </c>
      <c r="F638" s="188">
        <f>原始数据!AQ577</f>
        <v>75680.265139999989</v>
      </c>
      <c r="G638" s="188">
        <f>原始数据!AX577</f>
        <v>20336.743000000002</v>
      </c>
      <c r="M638" s="81">
        <v>45542</v>
      </c>
      <c r="N638" s="80">
        <f t="shared" si="313"/>
        <v>-0.50226017076845153</v>
      </c>
      <c r="O638" s="80">
        <f t="shared" si="315"/>
        <v>-0.69930069930069294</v>
      </c>
      <c r="P638" s="80">
        <f t="shared" si="315"/>
        <v>-0.93036368762334121</v>
      </c>
      <c r="Q638" s="80">
        <f t="shared" si="315"/>
        <v>-1.5956714486328707</v>
      </c>
      <c r="R638" s="80">
        <f t="shared" si="315"/>
        <v>-0.94022834116856302</v>
      </c>
      <c r="S638" s="80">
        <f t="shared" si="315"/>
        <v>-1.1723433545006543</v>
      </c>
      <c r="T638" s="80">
        <f t="shared" si="315"/>
        <v>-0.42944785405186425</v>
      </c>
      <c r="AT638" s="72"/>
      <c r="AU638" s="72"/>
      <c r="AV638" s="72"/>
    </row>
    <row r="639" spans="1:48" x14ac:dyDescent="0.3">
      <c r="A639" s="81">
        <v>45612</v>
      </c>
      <c r="D639" s="188">
        <f>原始数据!AB578</f>
        <v>7483.1594480000003</v>
      </c>
      <c r="E639" s="188">
        <f>原始数据!AI578</f>
        <v>3648.9304199999997</v>
      </c>
      <c r="F639" s="188">
        <f>原始数据!AQ578</f>
        <v>72942.969040000011</v>
      </c>
      <c r="G639" s="188">
        <f>原始数据!AX578</f>
        <v>20584.021999999997</v>
      </c>
      <c r="M639" s="81">
        <v>45549</v>
      </c>
      <c r="N639" s="80">
        <f t="shared" si="313"/>
        <v>-1.4639071176173672</v>
      </c>
      <c r="O639" s="80">
        <f t="shared" si="315"/>
        <v>0.70422535211267245</v>
      </c>
      <c r="P639" s="80">
        <f t="shared" si="315"/>
        <v>0.71143995446784913</v>
      </c>
      <c r="Q639" s="80">
        <f t="shared" si="315"/>
        <v>1.1640433718083329</v>
      </c>
      <c r="R639" s="80">
        <f t="shared" si="315"/>
        <v>0.66232073011734371</v>
      </c>
      <c r="S639" s="80">
        <f t="shared" si="315"/>
        <v>-1.8235602486332709</v>
      </c>
      <c r="T639" s="80">
        <f t="shared" si="315"/>
        <v>-0.27708622618885437</v>
      </c>
      <c r="AT639" s="72"/>
      <c r="AU639" s="72"/>
      <c r="AV639" s="72"/>
    </row>
    <row r="640" spans="1:48" x14ac:dyDescent="0.3">
      <c r="A640" s="81">
        <v>45619</v>
      </c>
      <c r="D640" s="188">
        <f>原始数据!AB579</f>
        <v>7744.8762079999997</v>
      </c>
      <c r="E640" s="188">
        <f>原始数据!AI579</f>
        <v>3660.9801200000002</v>
      </c>
      <c r="F640" s="188">
        <f>原始数据!AQ579</f>
        <v>72921.292849999998</v>
      </c>
      <c r="G640" s="188">
        <f>原始数据!AX579</f>
        <v>20724.182799999999</v>
      </c>
      <c r="M640" s="81">
        <v>45556</v>
      </c>
      <c r="N640" s="80">
        <f t="shared" si="313"/>
        <v>-0.24334016393441971</v>
      </c>
      <c r="O640" s="80">
        <f t="shared" si="315"/>
        <v>0</v>
      </c>
      <c r="P640" s="80">
        <f t="shared" si="315"/>
        <v>0.59338796270131411</v>
      </c>
      <c r="Q640" s="80">
        <f t="shared" si="315"/>
        <v>1.4853333702131266</v>
      </c>
      <c r="R640" s="80">
        <f t="shared" si="315"/>
        <v>1.1812247435498904</v>
      </c>
      <c r="S640" s="80">
        <f t="shared" si="315"/>
        <v>-0.30893626759220183</v>
      </c>
      <c r="T640" s="80">
        <f t="shared" si="315"/>
        <v>-0.17701643592798066</v>
      </c>
      <c r="AT640" s="72"/>
      <c r="AU640" s="72"/>
      <c r="AV640" s="72"/>
    </row>
    <row r="641" spans="1:48" x14ac:dyDescent="0.3">
      <c r="A641" s="81">
        <v>45626</v>
      </c>
      <c r="D641" s="188">
        <f>原始数据!AB580</f>
        <v>7623.4977200000012</v>
      </c>
      <c r="E641" s="188">
        <f>原始数据!AI580</f>
        <v>3659.6347000000005</v>
      </c>
      <c r="F641" s="188">
        <f>原始数据!AQ580</f>
        <v>73735.593429999994</v>
      </c>
      <c r="G641" s="188">
        <f>原始数据!AX580</f>
        <v>20307.699400000001</v>
      </c>
      <c r="M641" s="81">
        <v>45563</v>
      </c>
      <c r="N641" s="80">
        <f t="shared" si="313"/>
        <v>-3.0427525998202611</v>
      </c>
      <c r="O641" s="80">
        <f t="shared" si="315"/>
        <v>0</v>
      </c>
      <c r="P641" s="80">
        <f t="shared" si="315"/>
        <v>1.6292134831460601</v>
      </c>
      <c r="Q641" s="80">
        <f t="shared" si="315"/>
        <v>3.5254357394966007</v>
      </c>
      <c r="R641" s="80">
        <f t="shared" si="315"/>
        <v>1.0496671786994369</v>
      </c>
      <c r="S641" s="80">
        <f t="shared" si="315"/>
        <v>-0.24638457418316762</v>
      </c>
      <c r="T641" s="80">
        <f t="shared" si="315"/>
        <v>-0.25001233598037098</v>
      </c>
      <c r="AT641" s="72"/>
      <c r="AU641" s="72"/>
      <c r="AV641" s="72"/>
    </row>
    <row r="642" spans="1:48" x14ac:dyDescent="0.3">
      <c r="A642" s="81">
        <v>45633</v>
      </c>
      <c r="D642" s="188">
        <f>原始数据!AB581</f>
        <v>7643.0610399999987</v>
      </c>
      <c r="E642" s="188">
        <f>原始数据!AI581</f>
        <v>3645.2514399999991</v>
      </c>
      <c r="F642" s="188">
        <f>原始数据!AQ581</f>
        <v>73744.322</v>
      </c>
      <c r="G642" s="188">
        <f>原始数据!AX581</f>
        <v>20174.124200000002</v>
      </c>
      <c r="M642" s="81">
        <v>45570</v>
      </c>
      <c r="N642" s="80">
        <f t="shared" si="313"/>
        <v>0.11917372881356414</v>
      </c>
      <c r="O642" s="80">
        <f t="shared" si="315"/>
        <v>0</v>
      </c>
      <c r="P642" s="80">
        <f t="shared" si="315"/>
        <v>7.7667219458264185</v>
      </c>
      <c r="Q642" s="80">
        <f t="shared" si="315"/>
        <v>1.1096777590564386</v>
      </c>
      <c r="R642" s="80">
        <f t="shared" si="315"/>
        <v>1.8444388142893331</v>
      </c>
      <c r="S642" s="80">
        <f t="shared" si="315"/>
        <v>0.90666421207656356</v>
      </c>
      <c r="T642" s="80">
        <f t="shared" si="315"/>
        <v>0.16467649856921651</v>
      </c>
      <c r="AT642" s="72"/>
      <c r="AU642" s="72"/>
      <c r="AV642" s="72"/>
    </row>
    <row r="643" spans="1:48" x14ac:dyDescent="0.3">
      <c r="A643" s="81">
        <v>45640</v>
      </c>
      <c r="D643" s="188">
        <f>原始数据!AB582</f>
        <v>7764.8533920000009</v>
      </c>
      <c r="E643" s="188">
        <f>原始数据!AI582</f>
        <v>3697.10358</v>
      </c>
      <c r="F643" s="188">
        <f>原始数据!AQ582</f>
        <v>74425.502570000011</v>
      </c>
      <c r="G643" s="188">
        <f>原始数据!AX582</f>
        <v>20075.254999999997</v>
      </c>
      <c r="M643" s="81">
        <v>45577</v>
      </c>
      <c r="N643" s="80">
        <f t="shared" si="313"/>
        <v>3.9677291363588552E-2</v>
      </c>
      <c r="O643" s="80">
        <f t="shared" si="315"/>
        <v>-1.1009174311926606</v>
      </c>
      <c r="P643" s="80">
        <f t="shared" si="315"/>
        <v>-0.64119004873045071</v>
      </c>
      <c r="Q643" s="80">
        <f t="shared" si="315"/>
        <v>-0.65745791618387273</v>
      </c>
      <c r="R643" s="80">
        <f t="shared" si="315"/>
        <v>0.2487685954525034</v>
      </c>
      <c r="S643" s="80">
        <f t="shared" si="315"/>
        <v>2.0068415051311348</v>
      </c>
      <c r="T643" s="80">
        <f t="shared" si="315"/>
        <v>-0.24750809007117019</v>
      </c>
      <c r="AT643" s="72"/>
      <c r="AU643" s="72"/>
      <c r="AV643" s="72"/>
    </row>
    <row r="644" spans="1:48" x14ac:dyDescent="0.3">
      <c r="A644" s="81">
        <v>45647</v>
      </c>
      <c r="D644" s="188">
        <f>原始数据!AB583</f>
        <v>7735.3091839999997</v>
      </c>
      <c r="E644" s="188">
        <f>原始数据!AI583</f>
        <v>3607.7267600000005</v>
      </c>
      <c r="F644" s="188">
        <f>原始数据!AQ583</f>
        <v>73285.035479999991</v>
      </c>
      <c r="G644" s="188">
        <f>原始数据!AX583</f>
        <v>19798.211600000002</v>
      </c>
      <c r="M644" s="81">
        <v>45584</v>
      </c>
      <c r="N644" s="80">
        <f t="shared" si="313"/>
        <v>0.67424643046007304</v>
      </c>
      <c r="O644" s="80">
        <f t="shared" si="315"/>
        <v>-2.1335807050092748</v>
      </c>
      <c r="P644" s="80">
        <f t="shared" si="315"/>
        <v>-1.0325245224574076</v>
      </c>
      <c r="Q644" s="80">
        <f t="shared" si="315"/>
        <v>-0.80596545487904336</v>
      </c>
      <c r="R644" s="80">
        <f t="shared" si="315"/>
        <v>0.95786391384187652</v>
      </c>
      <c r="S644" s="80">
        <f t="shared" si="315"/>
        <v>-0.85848423876592506</v>
      </c>
      <c r="T644" s="80">
        <f t="shared" si="315"/>
        <v>-0.33119313075167078</v>
      </c>
      <c r="AT644" s="72"/>
      <c r="AU644" s="72"/>
      <c r="AV644" s="72"/>
    </row>
    <row r="645" spans="1:48" x14ac:dyDescent="0.3">
      <c r="A645" s="81">
        <v>45654</v>
      </c>
      <c r="D645" s="188">
        <f>原始数据!AB584</f>
        <v>7735.3371360000001</v>
      </c>
      <c r="E645" s="188">
        <f>原始数据!AI584</f>
        <v>3618.2116800000003</v>
      </c>
      <c r="F645" s="188">
        <f>原始数据!AQ584</f>
        <v>73384.109800000006</v>
      </c>
      <c r="G645" s="188">
        <f>原始数据!AX584</f>
        <v>19854.152399999999</v>
      </c>
      <c r="M645" s="81">
        <v>45591</v>
      </c>
      <c r="N645" s="80">
        <f t="shared" si="313"/>
        <v>0.80105055810899728</v>
      </c>
      <c r="O645" s="80">
        <f t="shared" si="315"/>
        <v>1.7772511848341166</v>
      </c>
      <c r="P645" s="80">
        <f t="shared" si="315"/>
        <v>-2.7908189880020871</v>
      </c>
      <c r="Q645" s="80">
        <f t="shared" si="315"/>
        <v>-8.0590823215445084E-2</v>
      </c>
      <c r="R645" s="80">
        <f t="shared" si="315"/>
        <v>1.0225149936092777</v>
      </c>
      <c r="S645" s="80">
        <f t="shared" si="315"/>
        <v>-1.0237676453344307</v>
      </c>
      <c r="T645" s="80">
        <f t="shared" si="315"/>
        <v>-0.29788600928647613</v>
      </c>
      <c r="AT645" s="72"/>
      <c r="AU645" s="72"/>
      <c r="AV645" s="72"/>
    </row>
    <row r="646" spans="1:48" x14ac:dyDescent="0.3">
      <c r="A646" s="81">
        <v>45661</v>
      </c>
      <c r="D646" s="188">
        <f>原始数据!AB585</f>
        <v>7834.2698899999996</v>
      </c>
      <c r="E646" s="188">
        <f>原始数据!AI585</f>
        <v>3644.0294249999997</v>
      </c>
      <c r="F646" s="188">
        <f>原始数据!AQ585</f>
        <v>72845.624062499992</v>
      </c>
      <c r="G646" s="188">
        <f>原始数据!AX585</f>
        <v>19699.859499999999</v>
      </c>
      <c r="M646" s="81">
        <v>45598</v>
      </c>
      <c r="N646" s="80">
        <f t="shared" si="313"/>
        <v>0.33871808233453748</v>
      </c>
      <c r="O646" s="80">
        <f t="shared" ref="O646:T655" si="316">O589</f>
        <v>-0.30267753201397296</v>
      </c>
      <c r="P646" s="80">
        <f t="shared" si="316"/>
        <v>0.56345586262409597</v>
      </c>
      <c r="Q646" s="80">
        <f t="shared" si="316"/>
        <v>4.6277932037554592E-2</v>
      </c>
      <c r="R646" s="80">
        <f t="shared" si="316"/>
        <v>-0.48661800486617324</v>
      </c>
      <c r="S646" s="80">
        <f t="shared" si="316"/>
        <v>-0.49211701449010548</v>
      </c>
      <c r="T646" s="80">
        <f t="shared" si="316"/>
        <v>-0.16083302079158546</v>
      </c>
      <c r="AT646" s="72"/>
      <c r="AU646" s="72"/>
      <c r="AV646" s="72"/>
    </row>
    <row r="647" spans="1:48" x14ac:dyDescent="0.3">
      <c r="A647" s="81">
        <v>45668</v>
      </c>
      <c r="D647" s="188">
        <f>原始数据!AB586</f>
        <v>7831.3690060000008</v>
      </c>
      <c r="E647" s="188">
        <f>原始数据!AI586</f>
        <v>3574.8131149999999</v>
      </c>
      <c r="F647" s="188">
        <f>原始数据!AQ586</f>
        <v>74357.526837500001</v>
      </c>
      <c r="G647" s="188">
        <f>原始数据!AX586</f>
        <v>19666.9859</v>
      </c>
      <c r="M647" s="81">
        <v>45605</v>
      </c>
      <c r="N647" s="80">
        <f t="shared" si="313"/>
        <v>-0.58426382757724582</v>
      </c>
      <c r="O647" s="80">
        <f t="shared" si="316"/>
        <v>-0.6071929005137755</v>
      </c>
      <c r="P647" s="80">
        <f t="shared" si="316"/>
        <v>-0.77374599786553233</v>
      </c>
      <c r="Q647" s="80">
        <f t="shared" si="316"/>
        <v>7.7975285799254834E-2</v>
      </c>
      <c r="R647" s="80">
        <f t="shared" si="316"/>
        <v>2.1222493887530476</v>
      </c>
      <c r="S647" s="80">
        <f t="shared" si="316"/>
        <v>0.1053210000915783</v>
      </c>
      <c r="T647" s="80">
        <f t="shared" si="316"/>
        <v>2.036001145515498E-3</v>
      </c>
      <c r="AT647" s="72"/>
      <c r="AU647" s="72"/>
      <c r="AV647" s="72"/>
    </row>
    <row r="648" spans="1:48" x14ac:dyDescent="0.3">
      <c r="A648" s="81">
        <v>45675</v>
      </c>
      <c r="D648" s="188">
        <f>原始数据!AB587</f>
        <v>8010.3716399999994</v>
      </c>
      <c r="E648" s="188">
        <f>原始数据!AI587</f>
        <v>3639.8980000000001</v>
      </c>
      <c r="F648" s="188">
        <f>原始数据!AQ587</f>
        <v>74743.111870000008</v>
      </c>
      <c r="G648" s="188">
        <f>原始数据!AX587</f>
        <v>20127.59</v>
      </c>
      <c r="M648" s="81">
        <v>45612</v>
      </c>
      <c r="N648" s="80">
        <f t="shared" si="313"/>
        <v>-0.20895912237168091</v>
      </c>
      <c r="O648" s="80">
        <f t="shared" si="316"/>
        <v>-0.44642857142858094</v>
      </c>
      <c r="P648" s="80">
        <f t="shared" si="316"/>
        <v>-1.0217800484001174</v>
      </c>
      <c r="Q648" s="80">
        <f t="shared" si="316"/>
        <v>-2.8352966034546512</v>
      </c>
      <c r="R648" s="80">
        <f t="shared" si="316"/>
        <v>-2.1547596245929981</v>
      </c>
      <c r="S648" s="80">
        <f t="shared" si="316"/>
        <v>-0.4620099720964248</v>
      </c>
      <c r="T648" s="80">
        <f t="shared" si="316"/>
        <v>-0.13345579582789147</v>
      </c>
      <c r="AT648" s="72"/>
      <c r="AU648" s="72"/>
      <c r="AV648" s="72"/>
    </row>
    <row r="649" spans="1:48" x14ac:dyDescent="0.3">
      <c r="A649" s="81">
        <v>45682</v>
      </c>
      <c r="D649" s="188">
        <f>原始数据!AB588</f>
        <v>7811.4766159999999</v>
      </c>
      <c r="E649" s="188">
        <f>原始数据!AI588</f>
        <v>3655.9698399999997</v>
      </c>
      <c r="F649" s="188">
        <f>原始数据!AQ588</f>
        <v>75164.547629999986</v>
      </c>
      <c r="G649" s="188">
        <f>原始数据!AX588</f>
        <v>20142.860400000001</v>
      </c>
      <c r="M649" s="81">
        <v>45619</v>
      </c>
      <c r="N649" s="80">
        <f t="shared" si="313"/>
        <v>0.35335689045936647</v>
      </c>
      <c r="O649" s="80">
        <f t="shared" si="316"/>
        <v>-1.4632995043662889</v>
      </c>
      <c r="P649" s="80">
        <f t="shared" si="316"/>
        <v>-0.78782939418637454</v>
      </c>
      <c r="Q649" s="80">
        <f t="shared" si="316"/>
        <v>0.41453171507399134</v>
      </c>
      <c r="R649" s="80">
        <f t="shared" si="316"/>
        <v>-0.24958402662230128</v>
      </c>
      <c r="S649" s="80">
        <f t="shared" si="316"/>
        <v>-0.24356617647059409</v>
      </c>
      <c r="T649" s="80">
        <f t="shared" si="316"/>
        <v>-6.4891707312897617E-2</v>
      </c>
      <c r="AT649" s="72"/>
      <c r="AU649" s="72"/>
      <c r="AV649" s="72"/>
    </row>
    <row r="650" spans="1:48" x14ac:dyDescent="0.3">
      <c r="A650" s="81">
        <v>45689</v>
      </c>
      <c r="D650" s="188">
        <f>原始数据!AB589</f>
        <v>7880.2661200000002</v>
      </c>
      <c r="E650" s="188">
        <f>原始数据!AI589</f>
        <v>3640.7604200000005</v>
      </c>
      <c r="F650" s="188">
        <f>原始数据!AQ589</f>
        <v>73390.623730000007</v>
      </c>
      <c r="G650" s="188">
        <f>原始数据!AX589</f>
        <v>19682.178800000002</v>
      </c>
      <c r="M650" s="81">
        <v>45626</v>
      </c>
      <c r="N650" s="80">
        <f t="shared" si="313"/>
        <v>0.24778299426186834</v>
      </c>
      <c r="O650" s="80">
        <f t="shared" si="316"/>
        <v>-1.0538922155688524</v>
      </c>
      <c r="P650" s="80">
        <f t="shared" si="316"/>
        <v>-0.57502738225629457</v>
      </c>
      <c r="Q650" s="80">
        <f t="shared" si="316"/>
        <v>-0.74984434639019071</v>
      </c>
      <c r="R650" s="80">
        <f t="shared" si="316"/>
        <v>-0.90761909434333177</v>
      </c>
      <c r="S650" s="80">
        <f t="shared" si="316"/>
        <v>0.12438383931451824</v>
      </c>
      <c r="T650" s="80">
        <f t="shared" si="316"/>
        <v>-9.3581667435537932E-2</v>
      </c>
      <c r="AT650" s="72"/>
      <c r="AU650" s="72"/>
      <c r="AV650" s="72"/>
    </row>
    <row r="651" spans="1:48" x14ac:dyDescent="0.3">
      <c r="A651" s="81">
        <v>45696</v>
      </c>
      <c r="D651" s="188">
        <f>原始数据!AB590</f>
        <v>7907.9264160000002</v>
      </c>
      <c r="E651" s="188">
        <f>原始数据!AI590</f>
        <v>3604.7924999999996</v>
      </c>
      <c r="F651" s="188">
        <f>原始数据!AQ590</f>
        <v>75304.460470000005</v>
      </c>
      <c r="G651" s="188">
        <f>原始数据!AX590</f>
        <v>20010.520599999996</v>
      </c>
      <c r="M651" s="81">
        <v>45633</v>
      </c>
      <c r="N651" s="80">
        <f t="shared" si="313"/>
        <v>0.31221542864577145</v>
      </c>
      <c r="O651" s="80">
        <f t="shared" si="316"/>
        <v>-0.8956669087388125</v>
      </c>
      <c r="P651" s="80">
        <f t="shared" si="316"/>
        <v>0.35802809143486058</v>
      </c>
      <c r="Q651" s="80">
        <f t="shared" si="316"/>
        <v>0.54003927558368048</v>
      </c>
      <c r="R651" s="80">
        <f t="shared" si="316"/>
        <v>7.4264778690974254E-2</v>
      </c>
      <c r="S651" s="80">
        <f t="shared" si="316"/>
        <v>-0.28066623723198347</v>
      </c>
      <c r="T651" s="80">
        <f t="shared" si="316"/>
        <v>0.11635478200079173</v>
      </c>
      <c r="AT651" s="72"/>
      <c r="AU651" s="72"/>
      <c r="AV651" s="72"/>
    </row>
    <row r="652" spans="1:48" x14ac:dyDescent="0.3">
      <c r="A652" s="81">
        <v>45703</v>
      </c>
      <c r="D652" s="188">
        <f>原始数据!AB591</f>
        <v>8031.5467759999992</v>
      </c>
      <c r="E652" s="188">
        <f>原始数据!AI591</f>
        <v>3581.3794200000002</v>
      </c>
      <c r="F652" s="188">
        <f>原始数据!AQ591</f>
        <v>77376.913909999988</v>
      </c>
      <c r="G652" s="188">
        <f>原始数据!AX591</f>
        <v>20091.215600000003</v>
      </c>
      <c r="M652" s="81">
        <v>45640</v>
      </c>
      <c r="N652" s="80">
        <f t="shared" si="313"/>
        <v>0.2334327583970861</v>
      </c>
      <c r="O652" s="80">
        <f t="shared" si="316"/>
        <v>-1.9785051294577305</v>
      </c>
      <c r="P652" s="80">
        <f t="shared" si="316"/>
        <v>0.46652030735454275</v>
      </c>
      <c r="Q652" s="80">
        <f t="shared" si="316"/>
        <v>1.2831642341706981</v>
      </c>
      <c r="R652" s="80">
        <f t="shared" si="316"/>
        <v>-0.16820857863750405</v>
      </c>
      <c r="S652" s="80">
        <f t="shared" si="316"/>
        <v>-0.26300004614037675</v>
      </c>
      <c r="T652" s="80">
        <f t="shared" si="316"/>
        <v>5.1542213752618415E-2</v>
      </c>
      <c r="AT652" s="72"/>
      <c r="AU652" s="72"/>
      <c r="AV652" s="72"/>
    </row>
    <row r="653" spans="1:48" x14ac:dyDescent="0.3">
      <c r="M653" s="81">
        <v>45647</v>
      </c>
      <c r="N653" s="80">
        <f t="shared" si="313"/>
        <v>-2.5876568766975083E-2</v>
      </c>
      <c r="O653" s="80">
        <f t="shared" si="316"/>
        <v>-2.6414153999501644</v>
      </c>
      <c r="P653" s="80">
        <f t="shared" si="316"/>
        <v>-0.4643540016388954</v>
      </c>
      <c r="Q653" s="80">
        <f t="shared" si="316"/>
        <v>-1.6043926610419135</v>
      </c>
      <c r="R653" s="80">
        <f t="shared" si="316"/>
        <v>-2.3440210119431129</v>
      </c>
      <c r="S653" s="80">
        <f t="shared" si="316"/>
        <v>0.60140636565506611</v>
      </c>
      <c r="T653" s="80">
        <f t="shared" si="316"/>
        <v>-2.3219712822684896E-2</v>
      </c>
      <c r="AT653" s="72"/>
      <c r="AU653" s="72"/>
      <c r="AV653" s="72"/>
    </row>
    <row r="654" spans="1:48" x14ac:dyDescent="0.3">
      <c r="M654" s="81">
        <v>45654</v>
      </c>
      <c r="N654" s="80">
        <f t="shared" si="313"/>
        <v>-3.8824899702333937E-2</v>
      </c>
      <c r="O654" s="80">
        <f t="shared" si="316"/>
        <v>-2.3035577169183474</v>
      </c>
      <c r="P654" s="80">
        <f t="shared" si="316"/>
        <v>-0.10976948408341514</v>
      </c>
      <c r="Q654" s="80">
        <f t="shared" si="316"/>
        <v>0.20007621951219789</v>
      </c>
      <c r="R654" s="80">
        <f t="shared" si="316"/>
        <v>0.13193951080890542</v>
      </c>
      <c r="S654" s="80">
        <f t="shared" si="316"/>
        <v>-0.10576657776141474</v>
      </c>
      <c r="T654" s="80">
        <f t="shared" si="316"/>
        <v>3.8824614594281132E-2</v>
      </c>
      <c r="AT654" s="72"/>
      <c r="AU654" s="72"/>
      <c r="AV654" s="72"/>
    </row>
    <row r="655" spans="1:48" x14ac:dyDescent="0.3">
      <c r="M655" s="81">
        <v>45661</v>
      </c>
      <c r="N655" s="80">
        <f t="shared" si="313"/>
        <v>2.5893319523561331E-2</v>
      </c>
      <c r="O655" s="80">
        <f t="shared" si="316"/>
        <v>0.96279800890752831</v>
      </c>
      <c r="P655" s="80">
        <f t="shared" si="316"/>
        <v>-0.1373626373626422</v>
      </c>
      <c r="Q655" s="80">
        <f t="shared" si="316"/>
        <v>-0.74165636588379868</v>
      </c>
      <c r="R655" s="80">
        <f t="shared" si="316"/>
        <v>0.10642610987228807</v>
      </c>
      <c r="S655" s="80">
        <f t="shared" si="316"/>
        <v>-0.54320305666804813</v>
      </c>
      <c r="T655" s="80">
        <f t="shared" si="316"/>
        <v>7.6787325765271183E-2</v>
      </c>
      <c r="AT655" s="72"/>
      <c r="AU655" s="72"/>
      <c r="AV655" s="72"/>
    </row>
    <row r="656" spans="1:48" x14ac:dyDescent="0.3">
      <c r="M656" s="81">
        <v>45668</v>
      </c>
      <c r="N656" s="80">
        <f t="shared" ref="N656:T656" si="317">N599</f>
        <v>0.93191819829148415</v>
      </c>
      <c r="O656" s="80">
        <f t="shared" si="317"/>
        <v>0.26597469996756384</v>
      </c>
      <c r="P656" s="80">
        <f t="shared" si="317"/>
        <v>-1.2654745529573574</v>
      </c>
      <c r="Q656" s="80">
        <f t="shared" si="317"/>
        <v>0.9552091743872495</v>
      </c>
      <c r="R656" s="80">
        <f t="shared" si="317"/>
        <v>-1.047942084746623</v>
      </c>
      <c r="S656" s="80">
        <f t="shared" si="317"/>
        <v>-0.18514232816477261</v>
      </c>
      <c r="T656" s="80">
        <f t="shared" si="317"/>
        <v>-1.4450910434110967E-3</v>
      </c>
      <c r="AT656" s="72"/>
      <c r="AU656" s="72"/>
      <c r="AV656" s="72"/>
    </row>
    <row r="657" spans="13:48" x14ac:dyDescent="0.3">
      <c r="M657" s="81">
        <v>45675</v>
      </c>
      <c r="N657" s="80">
        <f t="shared" ref="N657:T657" si="318">N600</f>
        <v>1.5901513208514899</v>
      </c>
      <c r="O657" s="80">
        <f t="shared" si="318"/>
        <v>-0.7505175983436807</v>
      </c>
      <c r="P657" s="80">
        <f t="shared" si="318"/>
        <v>0.3343549735302247</v>
      </c>
      <c r="Q657" s="80">
        <f t="shared" si="318"/>
        <v>1.4667010071708404</v>
      </c>
      <c r="R657" s="80">
        <f t="shared" si="318"/>
        <v>1.8571574746751196</v>
      </c>
      <c r="S657" s="80">
        <f t="shared" si="318"/>
        <v>1.1778344539763452</v>
      </c>
      <c r="T657" s="80">
        <f t="shared" si="318"/>
        <v>0.1145807169202023</v>
      </c>
      <c r="AT657" s="72"/>
      <c r="AU657" s="72"/>
      <c r="AV657" s="72"/>
    </row>
    <row r="658" spans="13:48" x14ac:dyDescent="0.3">
      <c r="M658" s="81">
        <v>45682</v>
      </c>
      <c r="N658" s="80">
        <f t="shared" ref="N658:T658" si="319">N601</f>
        <v>0.95935369856097452</v>
      </c>
      <c r="O658" s="80">
        <f t="shared" si="319"/>
        <v>-1.0430247718383301</v>
      </c>
      <c r="P658" s="80">
        <f t="shared" si="319"/>
        <v>0.69425159677867043</v>
      </c>
      <c r="Q658" s="80">
        <f t="shared" si="319"/>
        <v>-0.54373238213565855</v>
      </c>
      <c r="R658" s="80">
        <f t="shared" si="319"/>
        <v>-7.5342809784515907E-2</v>
      </c>
      <c r="S658" s="80">
        <f t="shared" si="319"/>
        <v>-0.23603281543609</v>
      </c>
      <c r="T658" s="80">
        <f t="shared" si="319"/>
        <v>4.8636175868143554E-2</v>
      </c>
      <c r="AT658" s="72"/>
      <c r="AU658" s="72"/>
      <c r="AV658" s="72"/>
    </row>
    <row r="659" spans="13:48" x14ac:dyDescent="0.3">
      <c r="M659" s="81">
        <v>45689</v>
      </c>
      <c r="N659" s="80">
        <f t="shared" ref="N659:T659" si="320">N602</f>
        <v>0.15003750937734139</v>
      </c>
      <c r="O659" s="80" t="e">
        <f t="shared" si="320"/>
        <v>#N/A</v>
      </c>
      <c r="P659" s="80">
        <f t="shared" si="320"/>
        <v>0</v>
      </c>
      <c r="Q659" s="80">
        <f t="shared" si="320"/>
        <v>5.2386965048498269E-2</v>
      </c>
      <c r="R659" s="80">
        <f t="shared" si="320"/>
        <v>-0.10053282396702912</v>
      </c>
      <c r="S659" s="80">
        <f t="shared" si="320"/>
        <v>-0.36752038589639824</v>
      </c>
      <c r="T659" s="80" t="e">
        <f t="shared" si="320"/>
        <v>#N/A</v>
      </c>
      <c r="AT659" s="72"/>
      <c r="AU659" s="72"/>
      <c r="AV659" s="72"/>
    </row>
    <row r="660" spans="13:48" x14ac:dyDescent="0.3">
      <c r="M660" s="81">
        <v>45696</v>
      </c>
      <c r="N660" s="80">
        <f t="shared" ref="N660:T660" si="321">N603</f>
        <v>-2.4968789013740889E-2</v>
      </c>
      <c r="O660" s="80">
        <f t="shared" si="321"/>
        <v>-3.2938076416333395E-2</v>
      </c>
      <c r="P660" s="80">
        <f t="shared" si="321"/>
        <v>0</v>
      </c>
      <c r="Q660" s="80">
        <f t="shared" si="321"/>
        <v>0.81492918037189099</v>
      </c>
      <c r="R660" s="80">
        <f t="shared" si="321"/>
        <v>0.48304317198348201</v>
      </c>
      <c r="S660" s="80">
        <f t="shared" si="321"/>
        <v>0.14409221902016611</v>
      </c>
      <c r="T660" s="80">
        <f t="shared" si="321"/>
        <v>-3.5176401479153976E-2</v>
      </c>
      <c r="AT660" s="72"/>
      <c r="AU660" s="72"/>
      <c r="AV660" s="72"/>
    </row>
    <row r="661" spans="13:48" x14ac:dyDescent="0.3">
      <c r="M661" s="81">
        <v>45703</v>
      </c>
      <c r="N661" s="80">
        <f t="shared" ref="N661:T661" si="322">N604</f>
        <v>0.29404065934063794</v>
      </c>
      <c r="O661" s="80">
        <f t="shared" si="322"/>
        <v>-1.1004942339373991</v>
      </c>
      <c r="P661" s="80">
        <f t="shared" si="322"/>
        <v>-1.2305730832873678</v>
      </c>
      <c r="Q661" s="80">
        <f t="shared" si="322"/>
        <v>3.0428193549246032</v>
      </c>
      <c r="R661" s="80">
        <f t="shared" si="322"/>
        <v>0.60698848272409123</v>
      </c>
      <c r="S661" s="80">
        <f t="shared" si="322"/>
        <v>0.50302158273383668</v>
      </c>
      <c r="T661" s="80">
        <f t="shared" si="322"/>
        <v>8.4772941148556796E-2</v>
      </c>
      <c r="AT661" s="72"/>
      <c r="AU661" s="72"/>
      <c r="AV661" s="72"/>
    </row>
    <row r="662" spans="13:48" x14ac:dyDescent="0.3">
      <c r="T662" s="70"/>
      <c r="U662" s="70"/>
      <c r="V662" s="70"/>
      <c r="W662" s="70"/>
      <c r="X662" s="70"/>
      <c r="AT662" s="72"/>
      <c r="AU662" s="72"/>
      <c r="AV662" s="72"/>
    </row>
    <row r="663" spans="13:48" x14ac:dyDescent="0.3">
      <c r="AT663" s="72"/>
      <c r="AU663" s="72"/>
      <c r="AV663" s="72"/>
    </row>
    <row r="664" spans="13:48" x14ac:dyDescent="0.3">
      <c r="AT664" s="72"/>
      <c r="AU664" s="72"/>
      <c r="AV664" s="72"/>
    </row>
    <row r="665" spans="13:48" x14ac:dyDescent="0.3">
      <c r="AT665" s="72"/>
      <c r="AU665" s="72"/>
      <c r="AV665" s="72"/>
    </row>
    <row r="666" spans="13:48" x14ac:dyDescent="0.3">
      <c r="N666" s="70">
        <f t="shared" ref="N666:T666" si="323">$T$614/N614*100</f>
        <v>-23.162550053320111</v>
      </c>
      <c r="O666" s="70">
        <f t="shared" si="323"/>
        <v>11.091687598419403</v>
      </c>
      <c r="P666" s="70">
        <f t="shared" si="323"/>
        <v>7.9974311728700691</v>
      </c>
      <c r="Q666" s="70">
        <f t="shared" si="323"/>
        <v>-3.6191199283902611</v>
      </c>
      <c r="R666" s="70">
        <f t="shared" si="323"/>
        <v>-16.579025408879815</v>
      </c>
      <c r="S666" s="70">
        <f t="shared" si="323"/>
        <v>37.003946354314557</v>
      </c>
      <c r="T666" s="70">
        <f t="shared" si="323"/>
        <v>100</v>
      </c>
      <c r="AT666" s="72"/>
      <c r="AU666" s="72"/>
      <c r="AV666" s="72"/>
    </row>
    <row r="667" spans="13:48" x14ac:dyDescent="0.3">
      <c r="P667" s="70">
        <f>P561*$X$22+P553*$X$23</f>
        <v>-3.7978466502831196E-2</v>
      </c>
      <c r="AT667" s="72"/>
      <c r="AU667" s="72"/>
      <c r="AV667" s="72"/>
    </row>
    <row r="668" spans="13:48" x14ac:dyDescent="0.3">
      <c r="AT668" s="72"/>
      <c r="AU668" s="72"/>
      <c r="AV668" s="72"/>
    </row>
    <row r="669" spans="13:48" x14ac:dyDescent="0.3">
      <c r="AT669" s="72"/>
      <c r="AU669" s="72"/>
      <c r="AV669" s="72"/>
    </row>
    <row r="670" spans="13:48" x14ac:dyDescent="0.3">
      <c r="AT670" s="72"/>
      <c r="AU670" s="72"/>
      <c r="AV670" s="72"/>
    </row>
    <row r="671" spans="13:48" x14ac:dyDescent="0.3">
      <c r="AT671" s="72"/>
      <c r="AU671" s="72"/>
      <c r="AV671" s="72"/>
    </row>
    <row r="672" spans="13:48" x14ac:dyDescent="0.3">
      <c r="AT672" s="72"/>
      <c r="AU672" s="72"/>
      <c r="AV672" s="72"/>
    </row>
    <row r="673" spans="46:48" x14ac:dyDescent="0.3">
      <c r="AT673" s="72"/>
      <c r="AU673" s="72"/>
      <c r="AV673" s="72"/>
    </row>
    <row r="674" spans="46:48" x14ac:dyDescent="0.3">
      <c r="AT674" s="72"/>
      <c r="AU674" s="72"/>
      <c r="AV674" s="72"/>
    </row>
    <row r="675" spans="46:48" x14ac:dyDescent="0.3">
      <c r="AT675" s="72"/>
      <c r="AU675" s="72"/>
      <c r="AV675" s="72"/>
    </row>
    <row r="676" spans="46:48" x14ac:dyDescent="0.3">
      <c r="AT676" s="72"/>
      <c r="AU676" s="72"/>
      <c r="AV676" s="72"/>
    </row>
    <row r="677" spans="46:48" x14ac:dyDescent="0.3">
      <c r="AT677" s="72"/>
      <c r="AU677" s="72"/>
      <c r="AV677" s="72"/>
    </row>
    <row r="678" spans="46:48" x14ac:dyDescent="0.3">
      <c r="AT678" s="72"/>
      <c r="AU678" s="72"/>
      <c r="AV678" s="72"/>
    </row>
    <row r="679" spans="46:48" x14ac:dyDescent="0.3">
      <c r="AT679" s="72"/>
      <c r="AU679" s="72"/>
      <c r="AV679" s="72"/>
    </row>
    <row r="680" spans="46:48" x14ac:dyDescent="0.3">
      <c r="AT680" s="72"/>
      <c r="AU680" s="72"/>
      <c r="AV680" s="72"/>
    </row>
    <row r="681" spans="46:48" x14ac:dyDescent="0.3">
      <c r="AT681" s="72"/>
      <c r="AU681" s="72"/>
      <c r="AV681" s="72"/>
    </row>
    <row r="682" spans="46:48" x14ac:dyDescent="0.3">
      <c r="AT682" s="72"/>
      <c r="AU682" s="72"/>
      <c r="AV682" s="72"/>
    </row>
    <row r="683" spans="46:48" x14ac:dyDescent="0.3">
      <c r="AT683" s="72"/>
      <c r="AU683" s="72"/>
      <c r="AV683" s="72"/>
    </row>
    <row r="684" spans="46:48" x14ac:dyDescent="0.3">
      <c r="AT684" s="72"/>
      <c r="AU684" s="72"/>
      <c r="AV684" s="72"/>
    </row>
    <row r="685" spans="46:48" x14ac:dyDescent="0.3">
      <c r="AT685" s="72"/>
      <c r="AU685" s="72"/>
      <c r="AV685" s="72"/>
    </row>
    <row r="686" spans="46:48" x14ac:dyDescent="0.3">
      <c r="AT686" s="72"/>
      <c r="AU686" s="72"/>
      <c r="AV686" s="72"/>
    </row>
    <row r="687" spans="46:48" x14ac:dyDescent="0.3">
      <c r="AT687" s="72"/>
      <c r="AU687" s="72"/>
      <c r="AV687" s="72"/>
    </row>
    <row r="688" spans="46:48" x14ac:dyDescent="0.3">
      <c r="AT688" s="72"/>
      <c r="AU688" s="72"/>
      <c r="AV688" s="72"/>
    </row>
    <row r="689" spans="46:48" x14ac:dyDescent="0.3">
      <c r="AT689" s="72"/>
      <c r="AU689" s="72"/>
      <c r="AV689" s="72"/>
    </row>
    <row r="690" spans="46:48" x14ac:dyDescent="0.3">
      <c r="AT690" s="72"/>
      <c r="AU690" s="72"/>
      <c r="AV690" s="72"/>
    </row>
    <row r="691" spans="46:48" x14ac:dyDescent="0.3">
      <c r="AT691" s="72"/>
      <c r="AU691" s="72"/>
      <c r="AV691" s="72"/>
    </row>
    <row r="692" spans="46:48" x14ac:dyDescent="0.3">
      <c r="AT692" s="72"/>
      <c r="AU692" s="72"/>
      <c r="AV692" s="72"/>
    </row>
    <row r="693" spans="46:48" x14ac:dyDescent="0.3">
      <c r="AT693" s="72"/>
      <c r="AU693" s="72"/>
      <c r="AV693" s="72"/>
    </row>
    <row r="694" spans="46:48" x14ac:dyDescent="0.3">
      <c r="AT694" s="72"/>
      <c r="AU694" s="72"/>
      <c r="AV694" s="72"/>
    </row>
    <row r="695" spans="46:48" x14ac:dyDescent="0.3">
      <c r="AT695" s="72"/>
      <c r="AU695" s="72"/>
      <c r="AV695" s="72"/>
    </row>
    <row r="696" spans="46:48" x14ac:dyDescent="0.3">
      <c r="AT696" s="72"/>
      <c r="AU696" s="72"/>
      <c r="AV696" s="72"/>
    </row>
    <row r="697" spans="46:48" x14ac:dyDescent="0.3">
      <c r="AT697" s="72"/>
      <c r="AU697" s="72"/>
      <c r="AV697" s="72"/>
    </row>
    <row r="698" spans="46:48" x14ac:dyDescent="0.3">
      <c r="AT698" s="72"/>
      <c r="AU698" s="72"/>
      <c r="AV698" s="72"/>
    </row>
    <row r="699" spans="46:48" x14ac:dyDescent="0.3">
      <c r="AT699" s="72"/>
      <c r="AU699" s="72"/>
      <c r="AV699" s="72"/>
    </row>
    <row r="700" spans="46:48" x14ac:dyDescent="0.3">
      <c r="AT700" s="72"/>
      <c r="AU700" s="72"/>
      <c r="AV700" s="72"/>
    </row>
    <row r="701" spans="46:48" x14ac:dyDescent="0.3">
      <c r="AT701" s="72"/>
      <c r="AU701" s="72"/>
      <c r="AV701" s="72"/>
    </row>
    <row r="702" spans="46:48" x14ac:dyDescent="0.3">
      <c r="AT702" s="72"/>
      <c r="AU702" s="72"/>
      <c r="AV702" s="72"/>
    </row>
    <row r="703" spans="46:48" x14ac:dyDescent="0.3">
      <c r="AT703" s="72"/>
      <c r="AU703" s="72"/>
      <c r="AV703" s="72"/>
    </row>
    <row r="704" spans="46:48" x14ac:dyDescent="0.3">
      <c r="AT704" s="72"/>
      <c r="AU704" s="72"/>
      <c r="AV704" s="72"/>
    </row>
    <row r="705" spans="46:48" x14ac:dyDescent="0.3">
      <c r="AT705" s="72"/>
      <c r="AU705" s="72"/>
      <c r="AV705" s="72"/>
    </row>
    <row r="706" spans="46:48" x14ac:dyDescent="0.3">
      <c r="AT706" s="72"/>
      <c r="AU706" s="72"/>
      <c r="AV706" s="72"/>
    </row>
    <row r="707" spans="46:48" x14ac:dyDescent="0.3">
      <c r="AT707" s="72"/>
      <c r="AU707" s="72"/>
      <c r="AV707" s="72"/>
    </row>
    <row r="708" spans="46:48" x14ac:dyDescent="0.3">
      <c r="AT708" s="72"/>
      <c r="AU708" s="72"/>
      <c r="AV708" s="72"/>
    </row>
    <row r="709" spans="46:48" x14ac:dyDescent="0.3">
      <c r="AT709" s="72"/>
      <c r="AU709" s="72"/>
      <c r="AV709" s="72"/>
    </row>
    <row r="710" spans="46:48" x14ac:dyDescent="0.3">
      <c r="AT710" s="72"/>
      <c r="AU710" s="72"/>
      <c r="AV710" s="72"/>
    </row>
    <row r="711" spans="46:48" x14ac:dyDescent="0.3">
      <c r="AT711" s="72"/>
      <c r="AU711" s="72"/>
      <c r="AV711" s="72"/>
    </row>
    <row r="712" spans="46:48" x14ac:dyDescent="0.3">
      <c r="AT712" s="72"/>
      <c r="AU712" s="72"/>
      <c r="AV712" s="72"/>
    </row>
    <row r="713" spans="46:48" x14ac:dyDescent="0.3">
      <c r="AT713" s="72"/>
      <c r="AU713" s="72"/>
      <c r="AV713" s="72"/>
    </row>
    <row r="714" spans="46:48" x14ac:dyDescent="0.3">
      <c r="AT714" s="72"/>
      <c r="AU714" s="72"/>
      <c r="AV714" s="72"/>
    </row>
    <row r="715" spans="46:48" x14ac:dyDescent="0.3">
      <c r="AT715" s="72"/>
      <c r="AU715" s="72"/>
      <c r="AV715" s="72"/>
    </row>
    <row r="716" spans="46:48" x14ac:dyDescent="0.3">
      <c r="AT716" s="72"/>
      <c r="AU716" s="72"/>
      <c r="AV716" s="72"/>
    </row>
    <row r="717" spans="46:48" x14ac:dyDescent="0.3">
      <c r="AT717" s="72"/>
      <c r="AU717" s="72"/>
      <c r="AV717" s="72"/>
    </row>
    <row r="718" spans="46:48" x14ac:dyDescent="0.3">
      <c r="AT718" s="72"/>
      <c r="AU718" s="72"/>
      <c r="AV718" s="72"/>
    </row>
    <row r="719" spans="46:48" x14ac:dyDescent="0.3">
      <c r="AT719" s="72"/>
      <c r="AU719" s="72"/>
      <c r="AV719" s="72"/>
    </row>
    <row r="720" spans="46:48" x14ac:dyDescent="0.3">
      <c r="AT720" s="72"/>
      <c r="AU720" s="72"/>
      <c r="AV720" s="72"/>
    </row>
    <row r="721" spans="46:48" x14ac:dyDescent="0.3">
      <c r="AT721" s="72"/>
      <c r="AU721" s="72"/>
      <c r="AV721" s="72"/>
    </row>
    <row r="722" spans="46:48" x14ac:dyDescent="0.3">
      <c r="AT722" s="72"/>
      <c r="AU722" s="72"/>
      <c r="AV722" s="72"/>
    </row>
    <row r="723" spans="46:48" x14ac:dyDescent="0.3">
      <c r="AT723" s="72"/>
      <c r="AU723" s="72"/>
      <c r="AV723" s="72"/>
    </row>
    <row r="724" spans="46:48" x14ac:dyDescent="0.3">
      <c r="AT724" s="72"/>
      <c r="AU724" s="72"/>
      <c r="AV724" s="72"/>
    </row>
    <row r="725" spans="46:48" x14ac:dyDescent="0.3">
      <c r="AT725" s="72"/>
      <c r="AU725" s="72"/>
      <c r="AV725" s="72"/>
    </row>
    <row r="726" spans="46:48" x14ac:dyDescent="0.3">
      <c r="AT726" s="72"/>
      <c r="AU726" s="72"/>
      <c r="AV726" s="72"/>
    </row>
    <row r="727" spans="46:48" x14ac:dyDescent="0.3">
      <c r="AT727" s="72"/>
      <c r="AU727" s="72"/>
      <c r="AV727" s="72"/>
    </row>
    <row r="728" spans="46:48" x14ac:dyDescent="0.3">
      <c r="AT728" s="72"/>
      <c r="AU728" s="72"/>
      <c r="AV728" s="72"/>
    </row>
    <row r="729" spans="46:48" x14ac:dyDescent="0.3">
      <c r="AT729" s="72"/>
      <c r="AU729" s="72"/>
      <c r="AV729" s="72"/>
    </row>
    <row r="730" spans="46:48" x14ac:dyDescent="0.3">
      <c r="AT730" s="72"/>
      <c r="AU730" s="72"/>
      <c r="AV730" s="72"/>
    </row>
    <row r="731" spans="46:48" x14ac:dyDescent="0.3">
      <c r="AT731" s="72"/>
      <c r="AU731" s="72"/>
      <c r="AV731" s="72"/>
    </row>
    <row r="732" spans="46:48" x14ac:dyDescent="0.3">
      <c r="AT732" s="72"/>
      <c r="AU732" s="72"/>
      <c r="AV732" s="72"/>
    </row>
    <row r="733" spans="46:48" x14ac:dyDescent="0.3">
      <c r="AT733" s="72"/>
      <c r="AU733" s="72"/>
      <c r="AV733" s="72"/>
    </row>
    <row r="734" spans="46:48" x14ac:dyDescent="0.3">
      <c r="AT734" s="72"/>
      <c r="AU734" s="72"/>
      <c r="AV734" s="72"/>
    </row>
    <row r="735" spans="46:48" x14ac:dyDescent="0.3">
      <c r="AT735" s="72"/>
      <c r="AU735" s="72"/>
      <c r="AV735" s="72"/>
    </row>
    <row r="736" spans="46:48" x14ac:dyDescent="0.3">
      <c r="AT736" s="72"/>
      <c r="AU736" s="72"/>
      <c r="AV736" s="72"/>
    </row>
    <row r="737" spans="46:48" x14ac:dyDescent="0.3">
      <c r="AT737" s="72"/>
      <c r="AU737" s="72"/>
      <c r="AV737" s="72"/>
    </row>
    <row r="738" spans="46:48" x14ac:dyDescent="0.3">
      <c r="AT738" s="72"/>
      <c r="AU738" s="72"/>
      <c r="AV738" s="72"/>
    </row>
    <row r="739" spans="46:48" x14ac:dyDescent="0.3">
      <c r="AT739" s="72"/>
      <c r="AU739" s="72"/>
      <c r="AV739" s="72"/>
    </row>
    <row r="740" spans="46:48" x14ac:dyDescent="0.3">
      <c r="AT740" s="72"/>
      <c r="AU740" s="72"/>
      <c r="AV740" s="72"/>
    </row>
    <row r="741" spans="46:48" x14ac:dyDescent="0.3">
      <c r="AT741" s="72"/>
      <c r="AU741" s="72"/>
      <c r="AV741" s="72"/>
    </row>
    <row r="742" spans="46:48" x14ac:dyDescent="0.3">
      <c r="AT742" s="72"/>
      <c r="AU742" s="72"/>
      <c r="AV742" s="72"/>
    </row>
    <row r="743" spans="46:48" x14ac:dyDescent="0.3">
      <c r="AT743" s="72"/>
      <c r="AU743" s="72"/>
      <c r="AV743" s="72"/>
    </row>
    <row r="744" spans="46:48" x14ac:dyDescent="0.3">
      <c r="AT744" s="72"/>
      <c r="AU744" s="72"/>
      <c r="AV744" s="72"/>
    </row>
    <row r="745" spans="46:48" x14ac:dyDescent="0.3">
      <c r="AT745" s="72"/>
      <c r="AU745" s="72"/>
      <c r="AV745" s="72"/>
    </row>
    <row r="746" spans="46:48" x14ac:dyDescent="0.3">
      <c r="AT746" s="72"/>
      <c r="AU746" s="72"/>
      <c r="AV746" s="72"/>
    </row>
    <row r="747" spans="46:48" x14ac:dyDescent="0.3">
      <c r="AT747" s="72"/>
      <c r="AU747" s="72"/>
      <c r="AV747" s="72"/>
    </row>
    <row r="748" spans="46:48" x14ac:dyDescent="0.3">
      <c r="AT748" s="72"/>
      <c r="AU748" s="72"/>
      <c r="AV748" s="72"/>
    </row>
    <row r="749" spans="46:48" x14ac:dyDescent="0.3">
      <c r="AT749" s="72"/>
      <c r="AU749" s="72"/>
      <c r="AV749" s="72"/>
    </row>
    <row r="750" spans="46:48" x14ac:dyDescent="0.3">
      <c r="AT750" s="72"/>
      <c r="AU750" s="72"/>
      <c r="AV750" s="72"/>
    </row>
    <row r="751" spans="46:48" x14ac:dyDescent="0.3">
      <c r="AT751" s="72"/>
      <c r="AU751" s="72"/>
      <c r="AV751" s="72"/>
    </row>
    <row r="752" spans="46:48" x14ac:dyDescent="0.3">
      <c r="AT752" s="72"/>
      <c r="AU752" s="72"/>
      <c r="AV752" s="72"/>
    </row>
    <row r="753" spans="46:48" x14ac:dyDescent="0.3">
      <c r="AT753" s="72"/>
      <c r="AU753" s="72"/>
      <c r="AV753" s="72"/>
    </row>
    <row r="754" spans="46:48" x14ac:dyDescent="0.3">
      <c r="AT754" s="72"/>
      <c r="AU754" s="72"/>
      <c r="AV754" s="72"/>
    </row>
    <row r="755" spans="46:48" x14ac:dyDescent="0.3">
      <c r="AT755" s="72"/>
      <c r="AU755" s="72"/>
      <c r="AV755" s="72"/>
    </row>
    <row r="756" spans="46:48" x14ac:dyDescent="0.3">
      <c r="AT756" s="72"/>
      <c r="AU756" s="72"/>
      <c r="AV756" s="72"/>
    </row>
    <row r="757" spans="46:48" x14ac:dyDescent="0.3">
      <c r="AT757" s="72"/>
      <c r="AU757" s="72"/>
      <c r="AV757" s="72"/>
    </row>
    <row r="758" spans="46:48" x14ac:dyDescent="0.3">
      <c r="AT758" s="72"/>
      <c r="AU758" s="72"/>
      <c r="AV758" s="72"/>
    </row>
    <row r="759" spans="46:48" x14ac:dyDescent="0.3">
      <c r="AT759" s="72"/>
      <c r="AU759" s="72"/>
      <c r="AV759" s="72"/>
    </row>
    <row r="760" spans="46:48" x14ac:dyDescent="0.3">
      <c r="AT760" s="72"/>
      <c r="AU760" s="72"/>
      <c r="AV760" s="72"/>
    </row>
    <row r="761" spans="46:48" x14ac:dyDescent="0.3">
      <c r="AT761" s="72"/>
      <c r="AU761" s="72"/>
      <c r="AV761" s="72"/>
    </row>
    <row r="762" spans="46:48" x14ac:dyDescent="0.3">
      <c r="AT762" s="72"/>
      <c r="AU762" s="72"/>
      <c r="AV762" s="72"/>
    </row>
    <row r="763" spans="46:48" x14ac:dyDescent="0.3">
      <c r="AT763" s="72"/>
      <c r="AU763" s="72"/>
      <c r="AV763" s="72"/>
    </row>
    <row r="764" spans="46:48" x14ac:dyDescent="0.3">
      <c r="AT764" s="72"/>
      <c r="AU764" s="72"/>
      <c r="AV764" s="72"/>
    </row>
    <row r="765" spans="46:48" x14ac:dyDescent="0.3">
      <c r="AT765" s="72"/>
      <c r="AU765" s="72"/>
      <c r="AV765" s="72"/>
    </row>
    <row r="766" spans="46:48" x14ac:dyDescent="0.3">
      <c r="AT766" s="72"/>
      <c r="AU766" s="72"/>
      <c r="AV766" s="72"/>
    </row>
    <row r="767" spans="46:48" x14ac:dyDescent="0.3">
      <c r="AT767" s="72"/>
      <c r="AU767" s="72"/>
      <c r="AV767" s="72"/>
    </row>
    <row r="768" spans="46:48" x14ac:dyDescent="0.3">
      <c r="AT768" s="72"/>
      <c r="AU768" s="72"/>
      <c r="AV768" s="72"/>
    </row>
    <row r="769" spans="46:48" x14ac:dyDescent="0.3">
      <c r="AT769" s="72"/>
      <c r="AU769" s="72"/>
      <c r="AV769" s="72"/>
    </row>
    <row r="770" spans="46:48" x14ac:dyDescent="0.3">
      <c r="AT770" s="72"/>
      <c r="AU770" s="72"/>
      <c r="AV770" s="72"/>
    </row>
    <row r="771" spans="46:48" x14ac:dyDescent="0.3">
      <c r="AT771" s="72"/>
      <c r="AU771" s="72"/>
      <c r="AV771" s="72"/>
    </row>
    <row r="772" spans="46:48" x14ac:dyDescent="0.3">
      <c r="AT772" s="72"/>
      <c r="AU772" s="72"/>
      <c r="AV772" s="72"/>
    </row>
    <row r="773" spans="46:48" x14ac:dyDescent="0.3">
      <c r="AT773" s="72"/>
      <c r="AU773" s="72"/>
      <c r="AV773" s="72"/>
    </row>
    <row r="774" spans="46:48" x14ac:dyDescent="0.3">
      <c r="AT774" s="72"/>
      <c r="AU774" s="72"/>
      <c r="AV774" s="72"/>
    </row>
    <row r="775" spans="46:48" x14ac:dyDescent="0.3">
      <c r="AT775" s="72"/>
      <c r="AU775" s="72"/>
      <c r="AV775" s="72"/>
    </row>
    <row r="776" spans="46:48" x14ac:dyDescent="0.3">
      <c r="AT776" s="72"/>
      <c r="AU776" s="72"/>
      <c r="AV776" s="72"/>
    </row>
    <row r="777" spans="46:48" x14ac:dyDescent="0.3">
      <c r="AT777" s="72"/>
      <c r="AU777" s="72"/>
      <c r="AV777" s="72"/>
    </row>
    <row r="778" spans="46:48" x14ac:dyDescent="0.3">
      <c r="AT778" s="72"/>
      <c r="AU778" s="72"/>
      <c r="AV778" s="72"/>
    </row>
    <row r="779" spans="46:48" x14ac:dyDescent="0.3">
      <c r="AT779" s="72"/>
      <c r="AU779" s="72"/>
      <c r="AV779" s="72"/>
    </row>
    <row r="780" spans="46:48" x14ac:dyDescent="0.3">
      <c r="AT780" s="72"/>
      <c r="AU780" s="72"/>
      <c r="AV780" s="72"/>
    </row>
    <row r="781" spans="46:48" x14ac:dyDescent="0.3">
      <c r="AT781" s="72"/>
      <c r="AU781" s="72"/>
      <c r="AV781" s="72"/>
    </row>
    <row r="782" spans="46:48" x14ac:dyDescent="0.3">
      <c r="AT782" s="72"/>
      <c r="AU782" s="72"/>
      <c r="AV782" s="72"/>
    </row>
    <row r="783" spans="46:48" x14ac:dyDescent="0.3">
      <c r="AT783" s="72"/>
      <c r="AU783" s="72"/>
      <c r="AV783" s="72"/>
    </row>
    <row r="784" spans="46:48" x14ac:dyDescent="0.3">
      <c r="AT784" s="72"/>
      <c r="AU784" s="72"/>
      <c r="AV784" s="72"/>
    </row>
    <row r="785" spans="46:48" x14ac:dyDescent="0.3">
      <c r="AT785" s="72"/>
      <c r="AU785" s="72"/>
      <c r="AV785" s="72"/>
    </row>
    <row r="786" spans="46:48" x14ac:dyDescent="0.3">
      <c r="AT786" s="72"/>
      <c r="AU786" s="72"/>
      <c r="AV786" s="72"/>
    </row>
    <row r="787" spans="46:48" x14ac:dyDescent="0.3">
      <c r="AT787" s="72"/>
      <c r="AU787" s="72"/>
      <c r="AV787" s="72"/>
    </row>
    <row r="788" spans="46:48" x14ac:dyDescent="0.3">
      <c r="AT788" s="72"/>
      <c r="AU788" s="72"/>
      <c r="AV788" s="72"/>
    </row>
    <row r="789" spans="46:48" x14ac:dyDescent="0.3">
      <c r="AT789" s="73"/>
      <c r="AU789" s="73"/>
      <c r="AV789" s="73"/>
    </row>
    <row r="790" spans="46:48" x14ac:dyDescent="0.3">
      <c r="AT790" s="73"/>
      <c r="AU790" s="73"/>
      <c r="AV790" s="73"/>
    </row>
    <row r="791" spans="46:48" x14ac:dyDescent="0.3">
      <c r="AT791" s="73"/>
      <c r="AU791" s="73"/>
      <c r="AV791" s="73"/>
    </row>
    <row r="792" spans="46:48" x14ac:dyDescent="0.3">
      <c r="AT792" s="73"/>
      <c r="AU792" s="73"/>
      <c r="AV792" s="73"/>
    </row>
    <row r="793" spans="46:48" x14ac:dyDescent="0.3">
      <c r="AT793" s="72"/>
      <c r="AU793" s="72"/>
      <c r="AV793" s="72"/>
    </row>
    <row r="794" spans="46:48" x14ac:dyDescent="0.3">
      <c r="AT794" s="72"/>
      <c r="AU794" s="72"/>
      <c r="AV794" s="72"/>
    </row>
    <row r="795" spans="46:48" x14ac:dyDescent="0.3">
      <c r="AT795" s="72"/>
      <c r="AU795" s="72"/>
      <c r="AV795" s="72"/>
    </row>
    <row r="796" spans="46:48" x14ac:dyDescent="0.3">
      <c r="AT796" s="72"/>
      <c r="AU796" s="72"/>
      <c r="AV796" s="72"/>
    </row>
    <row r="797" spans="46:48" x14ac:dyDescent="0.3">
      <c r="AT797" s="72"/>
      <c r="AU797" s="72"/>
      <c r="AV797" s="72"/>
    </row>
    <row r="798" spans="46:48" x14ac:dyDescent="0.3">
      <c r="AT798" s="72"/>
      <c r="AU798" s="72"/>
      <c r="AV798" s="72"/>
    </row>
    <row r="799" spans="46:48" x14ac:dyDescent="0.3">
      <c r="AT799" s="72"/>
      <c r="AU799" s="72"/>
      <c r="AV799" s="72"/>
    </row>
    <row r="800" spans="46:48" x14ac:dyDescent="0.3">
      <c r="AT800" s="72"/>
      <c r="AU800" s="72"/>
      <c r="AV800" s="72"/>
    </row>
    <row r="801" spans="46:48" x14ac:dyDescent="0.3">
      <c r="AT801" s="72"/>
      <c r="AU801" s="72"/>
      <c r="AV801" s="72"/>
    </row>
    <row r="802" spans="46:48" x14ac:dyDescent="0.3">
      <c r="AT802" s="72"/>
      <c r="AU802" s="72"/>
      <c r="AV802" s="72"/>
    </row>
    <row r="803" spans="46:48" x14ac:dyDescent="0.3">
      <c r="AT803" s="72"/>
      <c r="AU803" s="72"/>
      <c r="AV803" s="72"/>
    </row>
    <row r="804" spans="46:48" x14ac:dyDescent="0.3">
      <c r="AT804" s="72"/>
      <c r="AU804" s="72"/>
      <c r="AV804" s="72"/>
    </row>
    <row r="805" spans="46:48" x14ac:dyDescent="0.3">
      <c r="AT805" s="72"/>
      <c r="AU805" s="72"/>
      <c r="AV805" s="72"/>
    </row>
    <row r="806" spans="46:48" x14ac:dyDescent="0.3">
      <c r="AT806" s="72"/>
      <c r="AU806" s="72"/>
      <c r="AV806" s="72"/>
    </row>
    <row r="807" spans="46:48" x14ac:dyDescent="0.3">
      <c r="AT807" s="72"/>
      <c r="AU807" s="72"/>
      <c r="AV807" s="72"/>
    </row>
    <row r="808" spans="46:48" x14ac:dyDescent="0.3">
      <c r="AT808" s="72"/>
      <c r="AU808" s="72"/>
      <c r="AV808" s="72"/>
    </row>
    <row r="809" spans="46:48" x14ac:dyDescent="0.3">
      <c r="AT809" s="72"/>
      <c r="AU809" s="72"/>
      <c r="AV809" s="72"/>
    </row>
    <row r="810" spans="46:48" x14ac:dyDescent="0.3">
      <c r="AT810" s="72"/>
      <c r="AU810" s="72"/>
      <c r="AV810" s="72"/>
    </row>
    <row r="811" spans="46:48" x14ac:dyDescent="0.3">
      <c r="AT811" s="72"/>
      <c r="AU811" s="72"/>
      <c r="AV811" s="72"/>
    </row>
    <row r="812" spans="46:48" x14ac:dyDescent="0.3">
      <c r="AT812" s="72"/>
      <c r="AU812" s="72"/>
      <c r="AV812" s="72"/>
    </row>
    <row r="813" spans="46:48" x14ac:dyDescent="0.3">
      <c r="AT813" s="72"/>
      <c r="AU813" s="72"/>
      <c r="AV813" s="72"/>
    </row>
    <row r="814" spans="46:48" x14ac:dyDescent="0.3">
      <c r="AT814" s="72"/>
      <c r="AU814" s="72"/>
      <c r="AV814" s="72"/>
    </row>
    <row r="815" spans="46:48" x14ac:dyDescent="0.3">
      <c r="AT815" s="72"/>
      <c r="AU815" s="72"/>
      <c r="AV815" s="72"/>
    </row>
    <row r="816" spans="46:48" x14ac:dyDescent="0.3">
      <c r="AT816" s="72"/>
      <c r="AU816" s="72"/>
      <c r="AV816" s="72"/>
    </row>
    <row r="817" spans="46:48" x14ac:dyDescent="0.3">
      <c r="AT817" s="72"/>
      <c r="AU817" s="72"/>
      <c r="AV817" s="72"/>
    </row>
    <row r="818" spans="46:48" x14ac:dyDescent="0.3">
      <c r="AT818" s="72"/>
      <c r="AU818" s="72"/>
      <c r="AV818" s="72"/>
    </row>
    <row r="819" spans="46:48" x14ac:dyDescent="0.3">
      <c r="AT819" s="72"/>
      <c r="AU819" s="72"/>
      <c r="AV819" s="72"/>
    </row>
    <row r="820" spans="46:48" x14ac:dyDescent="0.3">
      <c r="AT820" s="72"/>
      <c r="AU820" s="72"/>
      <c r="AV820" s="72"/>
    </row>
    <row r="821" spans="46:48" x14ac:dyDescent="0.3">
      <c r="AT821" s="72"/>
      <c r="AU821" s="72"/>
      <c r="AV821" s="72"/>
    </row>
    <row r="822" spans="46:48" x14ac:dyDescent="0.3">
      <c r="AT822" s="72"/>
      <c r="AU822" s="72"/>
      <c r="AV822" s="72"/>
    </row>
    <row r="823" spans="46:48" x14ac:dyDescent="0.3">
      <c r="AT823" s="72"/>
      <c r="AU823" s="72"/>
      <c r="AV823" s="72"/>
    </row>
    <row r="824" spans="46:48" x14ac:dyDescent="0.3">
      <c r="AT824" s="72"/>
      <c r="AU824" s="72"/>
      <c r="AV824" s="72"/>
    </row>
    <row r="825" spans="46:48" x14ac:dyDescent="0.3">
      <c r="AT825" s="72"/>
      <c r="AU825" s="72"/>
      <c r="AV825" s="72"/>
    </row>
    <row r="826" spans="46:48" x14ac:dyDescent="0.3">
      <c r="AT826" s="72"/>
      <c r="AU826" s="72"/>
      <c r="AV826" s="72"/>
    </row>
    <row r="827" spans="46:48" x14ac:dyDescent="0.3">
      <c r="AT827" s="72"/>
      <c r="AU827" s="72"/>
      <c r="AV827" s="72"/>
    </row>
    <row r="828" spans="46:48" x14ac:dyDescent="0.3">
      <c r="AT828" s="72"/>
      <c r="AU828" s="72"/>
      <c r="AV828" s="72"/>
    </row>
    <row r="829" spans="46:48" x14ac:dyDescent="0.3">
      <c r="AT829" s="72"/>
      <c r="AU829" s="72"/>
      <c r="AV829" s="72"/>
    </row>
    <row r="830" spans="46:48" x14ac:dyDescent="0.3">
      <c r="AT830" s="72"/>
      <c r="AU830" s="72"/>
      <c r="AV830" s="72"/>
    </row>
    <row r="831" spans="46:48" x14ac:dyDescent="0.3">
      <c r="AT831" s="72"/>
      <c r="AU831" s="72"/>
      <c r="AV831" s="72"/>
    </row>
    <row r="832" spans="46:48" x14ac:dyDescent="0.3">
      <c r="AT832" s="72"/>
      <c r="AU832" s="72"/>
      <c r="AV832" s="72"/>
    </row>
    <row r="833" spans="46:48" x14ac:dyDescent="0.3">
      <c r="AT833" s="72"/>
      <c r="AU833" s="72"/>
      <c r="AV833" s="72"/>
    </row>
    <row r="834" spans="46:48" x14ac:dyDescent="0.3">
      <c r="AT834" s="72"/>
      <c r="AU834" s="72"/>
      <c r="AV834" s="72"/>
    </row>
    <row r="835" spans="46:48" x14ac:dyDescent="0.3">
      <c r="AT835" s="72"/>
      <c r="AU835" s="72"/>
      <c r="AV835" s="72"/>
    </row>
    <row r="836" spans="46:48" x14ac:dyDescent="0.3">
      <c r="AT836" s="72"/>
      <c r="AU836" s="72"/>
      <c r="AV836" s="72"/>
    </row>
    <row r="837" spans="46:48" x14ac:dyDescent="0.3">
      <c r="AT837" s="72"/>
      <c r="AU837" s="72"/>
      <c r="AV837" s="72"/>
    </row>
    <row r="838" spans="46:48" x14ac:dyDescent="0.3">
      <c r="AT838" s="72"/>
      <c r="AU838" s="72"/>
      <c r="AV838" s="72"/>
    </row>
    <row r="839" spans="46:48" x14ac:dyDescent="0.3">
      <c r="AT839" s="72"/>
      <c r="AU839" s="72"/>
      <c r="AV839" s="72"/>
    </row>
    <row r="840" spans="46:48" x14ac:dyDescent="0.3">
      <c r="AT840" s="72"/>
      <c r="AU840" s="72"/>
      <c r="AV840" s="72"/>
    </row>
    <row r="841" spans="46:48" x14ac:dyDescent="0.3">
      <c r="AT841" s="73"/>
      <c r="AU841" s="73"/>
      <c r="AV841" s="73"/>
    </row>
    <row r="842" spans="46:48" x14ac:dyDescent="0.3">
      <c r="AT842" s="73"/>
      <c r="AU842" s="73"/>
      <c r="AV842" s="73"/>
    </row>
    <row r="843" spans="46:48" x14ac:dyDescent="0.3">
      <c r="AT843" s="73"/>
      <c r="AU843" s="73"/>
      <c r="AV843" s="73"/>
    </row>
    <row r="844" spans="46:48" x14ac:dyDescent="0.3">
      <c r="AT844" s="73"/>
      <c r="AU844" s="73"/>
      <c r="AV844" s="73"/>
    </row>
    <row r="845" spans="46:48" x14ac:dyDescent="0.3">
      <c r="AT845" s="72"/>
      <c r="AU845" s="72"/>
      <c r="AV845" s="72"/>
    </row>
    <row r="846" spans="46:48" x14ac:dyDescent="0.3">
      <c r="AT846" s="72"/>
      <c r="AU846" s="72"/>
      <c r="AV846" s="72"/>
    </row>
    <row r="847" spans="46:48" x14ac:dyDescent="0.3">
      <c r="AT847" s="72"/>
      <c r="AU847" s="72"/>
      <c r="AV847" s="72"/>
    </row>
    <row r="848" spans="46:48" x14ac:dyDescent="0.3">
      <c r="AT848" s="72"/>
      <c r="AU848" s="72"/>
      <c r="AV848" s="72"/>
    </row>
    <row r="849" spans="46:48" x14ac:dyDescent="0.3">
      <c r="AT849" s="72"/>
      <c r="AU849" s="72"/>
      <c r="AV849" s="72"/>
    </row>
    <row r="850" spans="46:48" x14ac:dyDescent="0.3">
      <c r="AT850" s="72"/>
      <c r="AU850" s="72"/>
      <c r="AV850" s="72"/>
    </row>
    <row r="851" spans="46:48" x14ac:dyDescent="0.3">
      <c r="AT851" s="72"/>
      <c r="AU851" s="72"/>
      <c r="AV851" s="72"/>
    </row>
    <row r="852" spans="46:48" x14ac:dyDescent="0.3">
      <c r="AT852" s="72"/>
      <c r="AU852" s="72"/>
      <c r="AV852" s="72"/>
    </row>
    <row r="853" spans="46:48" x14ac:dyDescent="0.3">
      <c r="AT853" s="72"/>
      <c r="AU853" s="72"/>
      <c r="AV853" s="72"/>
    </row>
    <row r="854" spans="46:48" x14ac:dyDescent="0.3">
      <c r="AT854" s="72"/>
      <c r="AU854" s="72"/>
      <c r="AV854" s="72"/>
    </row>
    <row r="855" spans="46:48" x14ac:dyDescent="0.3">
      <c r="AT855" s="72"/>
      <c r="AU855" s="72"/>
      <c r="AV855" s="72"/>
    </row>
    <row r="856" spans="46:48" x14ac:dyDescent="0.3">
      <c r="AT856" s="72"/>
      <c r="AU856" s="72"/>
      <c r="AV856" s="72"/>
    </row>
    <row r="857" spans="46:48" x14ac:dyDescent="0.3">
      <c r="AT857" s="72"/>
      <c r="AU857" s="72"/>
      <c r="AV857" s="72"/>
    </row>
    <row r="858" spans="46:48" x14ac:dyDescent="0.3">
      <c r="AT858" s="72"/>
      <c r="AU858" s="72"/>
      <c r="AV858" s="72"/>
    </row>
    <row r="859" spans="46:48" x14ac:dyDescent="0.3">
      <c r="AT859" s="72"/>
      <c r="AU859" s="72"/>
      <c r="AV859" s="72"/>
    </row>
    <row r="860" spans="46:48" x14ac:dyDescent="0.3">
      <c r="AT860" s="72"/>
      <c r="AU860" s="72"/>
      <c r="AV860" s="72"/>
    </row>
    <row r="861" spans="46:48" x14ac:dyDescent="0.3">
      <c r="AT861" s="72"/>
      <c r="AU861" s="72"/>
      <c r="AV861" s="72"/>
    </row>
    <row r="862" spans="46:48" x14ac:dyDescent="0.3">
      <c r="AT862" s="72"/>
      <c r="AU862" s="72"/>
      <c r="AV862" s="72"/>
    </row>
    <row r="863" spans="46:48" x14ac:dyDescent="0.3">
      <c r="AT863" s="72"/>
      <c r="AU863" s="72"/>
      <c r="AV863" s="72"/>
    </row>
    <row r="864" spans="46:48" x14ac:dyDescent="0.3">
      <c r="AT864" s="72"/>
      <c r="AU864" s="72"/>
      <c r="AV864" s="72"/>
    </row>
    <row r="865" spans="46:48" x14ac:dyDescent="0.3">
      <c r="AT865" s="72"/>
      <c r="AU865" s="72"/>
      <c r="AV865" s="72"/>
    </row>
    <row r="866" spans="46:48" x14ac:dyDescent="0.3">
      <c r="AT866" s="72"/>
      <c r="AU866" s="72"/>
      <c r="AV866" s="72"/>
    </row>
    <row r="867" spans="46:48" x14ac:dyDescent="0.3">
      <c r="AT867" s="72"/>
      <c r="AU867" s="72"/>
      <c r="AV867" s="72"/>
    </row>
    <row r="868" spans="46:48" x14ac:dyDescent="0.3">
      <c r="AT868" s="72"/>
      <c r="AU868" s="72"/>
      <c r="AV868" s="72"/>
    </row>
    <row r="869" spans="46:48" x14ac:dyDescent="0.3">
      <c r="AT869" s="72"/>
      <c r="AU869" s="72"/>
      <c r="AV869" s="72"/>
    </row>
    <row r="870" spans="46:48" x14ac:dyDescent="0.3">
      <c r="AT870" s="72"/>
      <c r="AU870" s="72"/>
      <c r="AV870" s="72"/>
    </row>
    <row r="871" spans="46:48" x14ac:dyDescent="0.3">
      <c r="AT871" s="72"/>
      <c r="AU871" s="72"/>
      <c r="AV871" s="72"/>
    </row>
    <row r="872" spans="46:48" x14ac:dyDescent="0.3">
      <c r="AT872" s="72"/>
      <c r="AU872" s="72"/>
      <c r="AV872" s="72"/>
    </row>
    <row r="873" spans="46:48" x14ac:dyDescent="0.3">
      <c r="AT873" s="72"/>
      <c r="AU873" s="72"/>
      <c r="AV873" s="72"/>
    </row>
    <row r="874" spans="46:48" x14ac:dyDescent="0.3">
      <c r="AT874" s="72"/>
      <c r="AU874" s="72"/>
      <c r="AV874" s="72"/>
    </row>
    <row r="875" spans="46:48" x14ac:dyDescent="0.3">
      <c r="AT875" s="72"/>
      <c r="AU875" s="72"/>
      <c r="AV875" s="72"/>
    </row>
    <row r="876" spans="46:48" x14ac:dyDescent="0.3">
      <c r="AT876" s="72"/>
      <c r="AU876" s="72"/>
      <c r="AV876" s="72"/>
    </row>
    <row r="877" spans="46:48" x14ac:dyDescent="0.3">
      <c r="AT877" s="72"/>
      <c r="AU877" s="72"/>
      <c r="AV877" s="72"/>
    </row>
    <row r="878" spans="46:48" x14ac:dyDescent="0.3">
      <c r="AT878" s="72"/>
      <c r="AU878" s="72"/>
      <c r="AV878" s="72"/>
    </row>
    <row r="879" spans="46:48" x14ac:dyDescent="0.3">
      <c r="AT879" s="72"/>
      <c r="AU879" s="72"/>
      <c r="AV879" s="72"/>
    </row>
    <row r="880" spans="46:48" x14ac:dyDescent="0.3">
      <c r="AT880" s="72"/>
      <c r="AU880" s="72"/>
      <c r="AV880" s="72"/>
    </row>
    <row r="881" spans="46:48" x14ac:dyDescent="0.3">
      <c r="AT881" s="72"/>
      <c r="AU881" s="72"/>
      <c r="AV881" s="72"/>
    </row>
    <row r="882" spans="46:48" x14ac:dyDescent="0.3">
      <c r="AT882" s="72"/>
      <c r="AU882" s="72"/>
      <c r="AV882" s="72"/>
    </row>
    <row r="883" spans="46:48" x14ac:dyDescent="0.3">
      <c r="AT883" s="72"/>
      <c r="AU883" s="72"/>
      <c r="AV883" s="72"/>
    </row>
    <row r="884" spans="46:48" x14ac:dyDescent="0.3">
      <c r="AT884" s="72"/>
      <c r="AU884" s="72"/>
      <c r="AV884" s="72"/>
    </row>
    <row r="885" spans="46:48" x14ac:dyDescent="0.3">
      <c r="AT885" s="72"/>
      <c r="AU885" s="72"/>
      <c r="AV885" s="72"/>
    </row>
    <row r="886" spans="46:48" x14ac:dyDescent="0.3">
      <c r="AT886" s="72"/>
      <c r="AU886" s="72"/>
      <c r="AV886" s="72"/>
    </row>
    <row r="887" spans="46:48" x14ac:dyDescent="0.3">
      <c r="AT887" s="72"/>
      <c r="AU887" s="72"/>
      <c r="AV887" s="72"/>
    </row>
    <row r="888" spans="46:48" x14ac:dyDescent="0.3">
      <c r="AT888" s="72"/>
      <c r="AU888" s="72"/>
      <c r="AV888" s="72"/>
    </row>
    <row r="889" spans="46:48" x14ac:dyDescent="0.3">
      <c r="AT889" s="72"/>
      <c r="AU889" s="72"/>
      <c r="AV889" s="72"/>
    </row>
    <row r="890" spans="46:48" x14ac:dyDescent="0.3">
      <c r="AT890" s="72"/>
      <c r="AU890" s="72"/>
      <c r="AV890" s="72"/>
    </row>
    <row r="891" spans="46:48" x14ac:dyDescent="0.3">
      <c r="AT891" s="72"/>
      <c r="AU891" s="72"/>
      <c r="AV891" s="72"/>
    </row>
    <row r="892" spans="46:48" x14ac:dyDescent="0.3">
      <c r="AT892" s="72"/>
      <c r="AU892" s="72"/>
      <c r="AV892" s="72"/>
    </row>
    <row r="893" spans="46:48" x14ac:dyDescent="0.3">
      <c r="AT893" s="73"/>
      <c r="AU893" s="73"/>
      <c r="AV893" s="73"/>
    </row>
    <row r="894" spans="46:48" x14ac:dyDescent="0.3">
      <c r="AT894" s="73"/>
      <c r="AU894" s="73"/>
      <c r="AV894" s="73"/>
    </row>
    <row r="895" spans="46:48" x14ac:dyDescent="0.3">
      <c r="AT895" s="73"/>
      <c r="AU895" s="73"/>
      <c r="AV895" s="73"/>
    </row>
    <row r="896" spans="46:48" x14ac:dyDescent="0.3">
      <c r="AT896" s="73"/>
      <c r="AU896" s="73"/>
      <c r="AV896" s="73"/>
    </row>
    <row r="897" spans="46:48" x14ac:dyDescent="0.3">
      <c r="AT897" s="73"/>
      <c r="AU897" s="73"/>
      <c r="AV897" s="73"/>
    </row>
    <row r="898" spans="46:48" x14ac:dyDescent="0.3">
      <c r="AT898" s="72"/>
      <c r="AU898" s="72"/>
      <c r="AV898" s="72"/>
    </row>
    <row r="899" spans="46:48" x14ac:dyDescent="0.3">
      <c r="AT899" s="72"/>
      <c r="AU899" s="72"/>
      <c r="AV899" s="72"/>
    </row>
    <row r="900" spans="46:48" x14ac:dyDescent="0.3">
      <c r="AT900" s="72"/>
      <c r="AU900" s="72"/>
      <c r="AV900" s="72"/>
    </row>
    <row r="901" spans="46:48" x14ac:dyDescent="0.3">
      <c r="AT901" s="72"/>
      <c r="AU901" s="72"/>
      <c r="AV901" s="72"/>
    </row>
    <row r="902" spans="46:48" x14ac:dyDescent="0.3">
      <c r="AT902" s="72"/>
      <c r="AU902" s="72"/>
      <c r="AV902" s="72"/>
    </row>
    <row r="903" spans="46:48" x14ac:dyDescent="0.3">
      <c r="AT903" s="72"/>
      <c r="AU903" s="72"/>
      <c r="AV903" s="72"/>
    </row>
    <row r="904" spans="46:48" x14ac:dyDescent="0.3">
      <c r="AT904" s="72"/>
      <c r="AU904" s="72"/>
      <c r="AV904" s="72"/>
    </row>
    <row r="905" spans="46:48" x14ac:dyDescent="0.3">
      <c r="AT905" s="72"/>
      <c r="AU905" s="72"/>
      <c r="AV905" s="72"/>
    </row>
    <row r="906" spans="46:48" x14ac:dyDescent="0.3">
      <c r="AT906" s="72"/>
      <c r="AU906" s="72"/>
      <c r="AV906" s="72"/>
    </row>
    <row r="907" spans="46:48" x14ac:dyDescent="0.3">
      <c r="AT907" s="72"/>
      <c r="AU907" s="72"/>
      <c r="AV907" s="72"/>
    </row>
    <row r="908" spans="46:48" x14ac:dyDescent="0.3">
      <c r="AT908" s="72"/>
      <c r="AU908" s="72"/>
      <c r="AV908" s="72"/>
    </row>
    <row r="909" spans="46:48" x14ac:dyDescent="0.3">
      <c r="AT909" s="72"/>
      <c r="AU909" s="72"/>
      <c r="AV909" s="72"/>
    </row>
    <row r="910" spans="46:48" x14ac:dyDescent="0.3">
      <c r="AT910" s="72"/>
      <c r="AU910" s="72"/>
      <c r="AV910" s="72"/>
    </row>
    <row r="911" spans="46:48" x14ac:dyDescent="0.3">
      <c r="AT911" s="72"/>
      <c r="AU911" s="72"/>
      <c r="AV911" s="72"/>
    </row>
    <row r="912" spans="46:48" x14ac:dyDescent="0.3">
      <c r="AT912" s="72"/>
      <c r="AU912" s="72"/>
      <c r="AV912" s="72"/>
    </row>
    <row r="913" spans="46:48" x14ac:dyDescent="0.3">
      <c r="AT913" s="72"/>
      <c r="AU913" s="72"/>
      <c r="AV913" s="72"/>
    </row>
    <row r="914" spans="46:48" x14ac:dyDescent="0.3">
      <c r="AT914" s="72"/>
      <c r="AU914" s="72"/>
      <c r="AV914" s="72"/>
    </row>
    <row r="915" spans="46:48" x14ac:dyDescent="0.3">
      <c r="AT915" s="72"/>
      <c r="AU915" s="72"/>
      <c r="AV915" s="72"/>
    </row>
    <row r="916" spans="46:48" x14ac:dyDescent="0.3">
      <c r="AT916" s="72"/>
      <c r="AU916" s="72"/>
      <c r="AV916" s="72"/>
    </row>
    <row r="917" spans="46:48" x14ac:dyDescent="0.3">
      <c r="AT917" s="72"/>
      <c r="AU917" s="72"/>
      <c r="AV917" s="72"/>
    </row>
    <row r="918" spans="46:48" x14ac:dyDescent="0.3">
      <c r="AT918" s="72"/>
      <c r="AU918" s="72"/>
      <c r="AV918" s="72"/>
    </row>
    <row r="919" spans="46:48" x14ac:dyDescent="0.3">
      <c r="AT919" s="72"/>
      <c r="AU919" s="72"/>
      <c r="AV919" s="72"/>
    </row>
    <row r="920" spans="46:48" x14ac:dyDescent="0.3">
      <c r="AT920" s="73" t="e">
        <f t="shared" ref="AT920:AT967" si="324">AVERAGE($Z920)+AN920</f>
        <v>#DIV/0!</v>
      </c>
      <c r="AU920" s="73" t="e">
        <f>AVERAGE(AR920:AR923)</f>
        <v>#DIV/0!</v>
      </c>
      <c r="AV920" s="76" t="e">
        <f t="shared" ref="AV920:AV951" si="325">(1+AO916/100)*(1+AT920/100)/(1+AM868/100)*100-100</f>
        <v>#DIV/0!</v>
      </c>
    </row>
    <row r="921" spans="46:48" x14ac:dyDescent="0.3">
      <c r="AT921" s="73" t="e">
        <f t="shared" si="324"/>
        <v>#DIV/0!</v>
      </c>
      <c r="AU921" s="73" t="e">
        <f>AU920</f>
        <v>#DIV/0!</v>
      </c>
      <c r="AV921" s="76" t="e">
        <f t="shared" si="325"/>
        <v>#DIV/0!</v>
      </c>
    </row>
    <row r="922" spans="46:48" x14ac:dyDescent="0.3">
      <c r="AT922" s="73" t="e">
        <f t="shared" si="324"/>
        <v>#DIV/0!</v>
      </c>
      <c r="AU922" s="73" t="e">
        <f>AU921</f>
        <v>#DIV/0!</v>
      </c>
      <c r="AV922" s="76" t="e">
        <f t="shared" si="325"/>
        <v>#DIV/0!</v>
      </c>
    </row>
    <row r="923" spans="46:48" x14ac:dyDescent="0.3">
      <c r="AT923" s="73" t="e">
        <f t="shared" si="324"/>
        <v>#DIV/0!</v>
      </c>
      <c r="AU923" s="73" t="e">
        <f>AU922</f>
        <v>#DIV/0!</v>
      </c>
      <c r="AV923" s="76" t="e">
        <f t="shared" si="325"/>
        <v>#DIV/0!</v>
      </c>
    </row>
    <row r="924" spans="46:48" x14ac:dyDescent="0.3">
      <c r="AT924" s="73" t="e">
        <f t="shared" si="324"/>
        <v>#DIV/0!</v>
      </c>
      <c r="AU924" s="73" t="e">
        <f>AVERAGE(AR924:AR927)</f>
        <v>#DIV/0!</v>
      </c>
      <c r="AV924" s="76" t="e">
        <f t="shared" si="325"/>
        <v>#DIV/0!</v>
      </c>
    </row>
    <row r="925" spans="46:48" x14ac:dyDescent="0.3">
      <c r="AT925" s="73" t="e">
        <f t="shared" si="324"/>
        <v>#DIV/0!</v>
      </c>
      <c r="AU925" s="73" t="e">
        <f>AU924</f>
        <v>#DIV/0!</v>
      </c>
      <c r="AV925" s="76" t="e">
        <f t="shared" si="325"/>
        <v>#DIV/0!</v>
      </c>
    </row>
    <row r="926" spans="46:48" x14ac:dyDescent="0.3">
      <c r="AT926" s="73" t="e">
        <f t="shared" si="324"/>
        <v>#DIV/0!</v>
      </c>
      <c r="AU926" s="73" t="e">
        <f>AU925</f>
        <v>#DIV/0!</v>
      </c>
      <c r="AV926" s="76" t="e">
        <f t="shared" si="325"/>
        <v>#DIV/0!</v>
      </c>
    </row>
    <row r="927" spans="46:48" x14ac:dyDescent="0.3">
      <c r="AT927" s="73" t="e">
        <f t="shared" si="324"/>
        <v>#DIV/0!</v>
      </c>
      <c r="AU927" s="73" t="e">
        <f>AU926</f>
        <v>#DIV/0!</v>
      </c>
      <c r="AV927" s="76" t="e">
        <f t="shared" si="325"/>
        <v>#DIV/0!</v>
      </c>
    </row>
    <row r="928" spans="46:48" x14ac:dyDescent="0.3">
      <c r="AT928" s="73" t="e">
        <f t="shared" si="324"/>
        <v>#DIV/0!</v>
      </c>
      <c r="AU928" s="73" t="e">
        <f>AVERAGE(AR928:AR931)</f>
        <v>#DIV/0!</v>
      </c>
      <c r="AV928" s="76" t="e">
        <f t="shared" si="325"/>
        <v>#DIV/0!</v>
      </c>
    </row>
    <row r="929" spans="46:48" x14ac:dyDescent="0.3">
      <c r="AT929" s="73" t="e">
        <f t="shared" si="324"/>
        <v>#DIV/0!</v>
      </c>
      <c r="AU929" s="73" t="e">
        <f>AU928</f>
        <v>#DIV/0!</v>
      </c>
      <c r="AV929" s="76" t="e">
        <f t="shared" si="325"/>
        <v>#DIV/0!</v>
      </c>
    </row>
    <row r="930" spans="46:48" x14ac:dyDescent="0.3">
      <c r="AT930" s="73" t="e">
        <f t="shared" si="324"/>
        <v>#DIV/0!</v>
      </c>
      <c r="AU930" s="73" t="e">
        <f>AU929</f>
        <v>#DIV/0!</v>
      </c>
      <c r="AV930" s="76" t="e">
        <f t="shared" si="325"/>
        <v>#DIV/0!</v>
      </c>
    </row>
    <row r="931" spans="46:48" x14ac:dyDescent="0.3">
      <c r="AT931" s="73" t="e">
        <f t="shared" si="324"/>
        <v>#DIV/0!</v>
      </c>
      <c r="AU931" s="73" t="e">
        <f>AU930</f>
        <v>#DIV/0!</v>
      </c>
      <c r="AV931" s="76" t="e">
        <f t="shared" si="325"/>
        <v>#DIV/0!</v>
      </c>
    </row>
    <row r="932" spans="46:48" x14ac:dyDescent="0.3">
      <c r="AT932" s="73" t="e">
        <f t="shared" si="324"/>
        <v>#DIV/0!</v>
      </c>
      <c r="AU932" s="73" t="e">
        <f>AVERAGE(AR932:AR935)</f>
        <v>#DIV/0!</v>
      </c>
      <c r="AV932" s="76" t="e">
        <f t="shared" si="325"/>
        <v>#DIV/0!</v>
      </c>
    </row>
    <row r="933" spans="46:48" x14ac:dyDescent="0.3">
      <c r="AT933" s="73" t="e">
        <f t="shared" si="324"/>
        <v>#DIV/0!</v>
      </c>
      <c r="AU933" s="73" t="e">
        <f>AU932</f>
        <v>#DIV/0!</v>
      </c>
      <c r="AV933" s="76" t="e">
        <f t="shared" si="325"/>
        <v>#DIV/0!</v>
      </c>
    </row>
    <row r="934" spans="46:48" x14ac:dyDescent="0.3">
      <c r="AT934" s="73" t="e">
        <f t="shared" si="324"/>
        <v>#DIV/0!</v>
      </c>
      <c r="AU934" s="73" t="e">
        <f>AU933</f>
        <v>#DIV/0!</v>
      </c>
      <c r="AV934" s="76" t="e">
        <f t="shared" si="325"/>
        <v>#DIV/0!</v>
      </c>
    </row>
    <row r="935" spans="46:48" x14ac:dyDescent="0.3">
      <c r="AT935" s="73" t="e">
        <f t="shared" si="324"/>
        <v>#DIV/0!</v>
      </c>
      <c r="AU935" s="73" t="e">
        <f>AU934</f>
        <v>#DIV/0!</v>
      </c>
      <c r="AV935" s="76" t="e">
        <f t="shared" si="325"/>
        <v>#DIV/0!</v>
      </c>
    </row>
    <row r="936" spans="46:48" x14ac:dyDescent="0.3">
      <c r="AT936" s="73" t="e">
        <f t="shared" si="324"/>
        <v>#DIV/0!</v>
      </c>
      <c r="AU936" s="73" t="e">
        <f>AU935</f>
        <v>#DIV/0!</v>
      </c>
      <c r="AV936" s="76" t="e">
        <f t="shared" si="325"/>
        <v>#DIV/0!</v>
      </c>
    </row>
    <row r="937" spans="46:48" x14ac:dyDescent="0.3">
      <c r="AT937" s="73" t="e">
        <f t="shared" si="324"/>
        <v>#DIV/0!</v>
      </c>
      <c r="AU937" s="73" t="e">
        <f>AVERAGE(AR937:AR940)</f>
        <v>#DIV/0!</v>
      </c>
      <c r="AV937" s="76" t="e">
        <f t="shared" si="325"/>
        <v>#DIV/0!</v>
      </c>
    </row>
    <row r="938" spans="46:48" x14ac:dyDescent="0.3">
      <c r="AT938" s="73" t="e">
        <f t="shared" si="324"/>
        <v>#DIV/0!</v>
      </c>
      <c r="AU938" s="73" t="e">
        <f t="shared" ref="AU938:AU944" si="326">AU937</f>
        <v>#DIV/0!</v>
      </c>
      <c r="AV938" s="76" t="e">
        <f t="shared" si="325"/>
        <v>#DIV/0!</v>
      </c>
    </row>
    <row r="939" spans="46:48" x14ac:dyDescent="0.3">
      <c r="AT939" s="73" t="e">
        <f t="shared" si="324"/>
        <v>#DIV/0!</v>
      </c>
      <c r="AU939" s="73" t="e">
        <f t="shared" si="326"/>
        <v>#DIV/0!</v>
      </c>
      <c r="AV939" s="76" t="e">
        <f t="shared" si="325"/>
        <v>#DIV/0!</v>
      </c>
    </row>
    <row r="940" spans="46:48" x14ac:dyDescent="0.3">
      <c r="AT940" s="73" t="e">
        <f t="shared" si="324"/>
        <v>#DIV/0!</v>
      </c>
      <c r="AU940" s="73" t="e">
        <f t="shared" si="326"/>
        <v>#DIV/0!</v>
      </c>
      <c r="AV940" s="76" t="e">
        <f t="shared" si="325"/>
        <v>#DIV/0!</v>
      </c>
    </row>
    <row r="941" spans="46:48" x14ac:dyDescent="0.3">
      <c r="AT941" s="73" t="e">
        <f t="shared" si="324"/>
        <v>#DIV/0!</v>
      </c>
      <c r="AU941" s="73" t="e">
        <f t="shared" si="326"/>
        <v>#DIV/0!</v>
      </c>
      <c r="AV941" s="76" t="e">
        <f t="shared" si="325"/>
        <v>#DIV/0!</v>
      </c>
    </row>
    <row r="942" spans="46:48" x14ac:dyDescent="0.3">
      <c r="AT942" s="73" t="e">
        <f t="shared" si="324"/>
        <v>#DIV/0!</v>
      </c>
      <c r="AU942" s="73" t="e">
        <f t="shared" si="326"/>
        <v>#DIV/0!</v>
      </c>
      <c r="AV942" s="76" t="e">
        <f t="shared" si="325"/>
        <v>#DIV/0!</v>
      </c>
    </row>
    <row r="943" spans="46:48" x14ac:dyDescent="0.3">
      <c r="AT943" s="73" t="e">
        <f t="shared" si="324"/>
        <v>#DIV/0!</v>
      </c>
      <c r="AU943" s="73" t="e">
        <f t="shared" si="326"/>
        <v>#DIV/0!</v>
      </c>
      <c r="AV943" s="76" t="e">
        <f t="shared" si="325"/>
        <v>#DIV/0!</v>
      </c>
    </row>
    <row r="944" spans="46:48" x14ac:dyDescent="0.3">
      <c r="AT944" s="73" t="e">
        <f t="shared" si="324"/>
        <v>#DIV/0!</v>
      </c>
      <c r="AU944" s="73" t="e">
        <f t="shared" si="326"/>
        <v>#DIV/0!</v>
      </c>
      <c r="AV944" s="76" t="e">
        <f t="shared" si="325"/>
        <v>#DIV/0!</v>
      </c>
    </row>
    <row r="945" spans="46:48" x14ac:dyDescent="0.3">
      <c r="AT945" s="78" t="e">
        <f t="shared" si="324"/>
        <v>#DIV/0!</v>
      </c>
      <c r="AU945" s="78" t="e">
        <f>AVERAGE(AR945:AR948)</f>
        <v>#DIV/0!</v>
      </c>
      <c r="AV945" s="77" t="e">
        <f t="shared" si="325"/>
        <v>#DIV/0!</v>
      </c>
    </row>
    <row r="946" spans="46:48" x14ac:dyDescent="0.3">
      <c r="AT946" s="78" t="e">
        <f t="shared" si="324"/>
        <v>#DIV/0!</v>
      </c>
      <c r="AU946" s="78" t="e">
        <f>AU945</f>
        <v>#DIV/0!</v>
      </c>
      <c r="AV946" s="77" t="e">
        <f t="shared" si="325"/>
        <v>#DIV/0!</v>
      </c>
    </row>
    <row r="947" spans="46:48" x14ac:dyDescent="0.3">
      <c r="AT947" s="78" t="e">
        <f t="shared" si="324"/>
        <v>#DIV/0!</v>
      </c>
      <c r="AU947" s="78" t="e">
        <f>AU946</f>
        <v>#DIV/0!</v>
      </c>
      <c r="AV947" s="77" t="e">
        <f t="shared" si="325"/>
        <v>#DIV/0!</v>
      </c>
    </row>
    <row r="948" spans="46:48" x14ac:dyDescent="0.3">
      <c r="AT948" s="78" t="e">
        <f t="shared" si="324"/>
        <v>#DIV/0!</v>
      </c>
      <c r="AU948" s="78" t="e">
        <f>AU947</f>
        <v>#DIV/0!</v>
      </c>
      <c r="AV948" s="77" t="e">
        <f t="shared" si="325"/>
        <v>#DIV/0!</v>
      </c>
    </row>
    <row r="949" spans="46:48" x14ac:dyDescent="0.3">
      <c r="AT949" s="78" t="e">
        <f t="shared" si="324"/>
        <v>#DIV/0!</v>
      </c>
      <c r="AU949" s="78" t="e">
        <f>AU948</f>
        <v>#DIV/0!</v>
      </c>
      <c r="AV949" s="77" t="e">
        <f t="shared" si="325"/>
        <v>#DIV/0!</v>
      </c>
    </row>
    <row r="950" spans="46:48" x14ac:dyDescent="0.3">
      <c r="AT950" s="73" t="e">
        <f t="shared" si="324"/>
        <v>#DIV/0!</v>
      </c>
      <c r="AU950" s="78" t="e">
        <f>AVERAGE(AR950:AR953)</f>
        <v>#DIV/0!</v>
      </c>
      <c r="AV950" s="76" t="e">
        <f t="shared" si="325"/>
        <v>#DIV/0!</v>
      </c>
    </row>
    <row r="951" spans="46:48" x14ac:dyDescent="0.3">
      <c r="AT951" s="73" t="e">
        <f t="shared" si="324"/>
        <v>#DIV/0!</v>
      </c>
      <c r="AU951" s="78" t="e">
        <f>AU950</f>
        <v>#DIV/0!</v>
      </c>
      <c r="AV951" s="76" t="e">
        <f t="shared" si="325"/>
        <v>#DIV/0!</v>
      </c>
    </row>
    <row r="952" spans="46:48" x14ac:dyDescent="0.3">
      <c r="AT952" s="73" t="e">
        <f t="shared" si="324"/>
        <v>#DIV/0!</v>
      </c>
      <c r="AU952" s="78" t="e">
        <f>AU951</f>
        <v>#DIV/0!</v>
      </c>
      <c r="AV952" s="76" t="e">
        <f t="shared" ref="AV952:AV983" si="327">(1+AO948/100)*(1+AT952/100)/(1+AM900/100)*100-100</f>
        <v>#DIV/0!</v>
      </c>
    </row>
    <row r="953" spans="46:48" x14ac:dyDescent="0.3">
      <c r="AT953" s="73" t="e">
        <f t="shared" si="324"/>
        <v>#DIV/0!</v>
      </c>
      <c r="AU953" s="78" t="e">
        <f>AU952</f>
        <v>#DIV/0!</v>
      </c>
      <c r="AV953" s="76" t="e">
        <f t="shared" si="327"/>
        <v>#DIV/0!</v>
      </c>
    </row>
    <row r="954" spans="46:48" x14ac:dyDescent="0.3">
      <c r="AT954" s="78" t="e">
        <f t="shared" si="324"/>
        <v>#DIV/0!</v>
      </c>
      <c r="AU954" s="78" t="e">
        <f>AVERAGE(AR954:AR957)</f>
        <v>#DIV/0!</v>
      </c>
      <c r="AV954" s="77" t="e">
        <f t="shared" si="327"/>
        <v>#DIV/0!</v>
      </c>
    </row>
    <row r="955" spans="46:48" x14ac:dyDescent="0.3">
      <c r="AT955" s="78" t="e">
        <f t="shared" si="324"/>
        <v>#DIV/0!</v>
      </c>
      <c r="AU955" s="78" t="e">
        <f>AU954</f>
        <v>#DIV/0!</v>
      </c>
      <c r="AV955" s="77" t="e">
        <f t="shared" si="327"/>
        <v>#DIV/0!</v>
      </c>
    </row>
    <row r="956" spans="46:48" x14ac:dyDescent="0.3">
      <c r="AT956" s="78" t="e">
        <f t="shared" si="324"/>
        <v>#DIV/0!</v>
      </c>
      <c r="AU956" s="78" t="e">
        <f>AU955</f>
        <v>#DIV/0!</v>
      </c>
      <c r="AV956" s="77" t="e">
        <f t="shared" si="327"/>
        <v>#DIV/0!</v>
      </c>
    </row>
    <row r="957" spans="46:48" x14ac:dyDescent="0.3">
      <c r="AT957" s="78" t="e">
        <f t="shared" si="324"/>
        <v>#DIV/0!</v>
      </c>
      <c r="AU957" s="78" t="e">
        <f>AU956</f>
        <v>#DIV/0!</v>
      </c>
      <c r="AV957" s="77" t="e">
        <f t="shared" si="327"/>
        <v>#DIV/0!</v>
      </c>
    </row>
    <row r="958" spans="46:48" x14ac:dyDescent="0.3">
      <c r="AT958" s="75" t="e">
        <f t="shared" si="324"/>
        <v>#DIV/0!</v>
      </c>
      <c r="AU958" s="75" t="e">
        <f>AVERAGE(AR958:AR961)</f>
        <v>#DIV/0!</v>
      </c>
      <c r="AV958" s="79" t="e">
        <f t="shared" si="327"/>
        <v>#DIV/0!</v>
      </c>
    </row>
    <row r="959" spans="46:48" x14ac:dyDescent="0.3">
      <c r="AT959" s="75" t="e">
        <f t="shared" si="324"/>
        <v>#DIV/0!</v>
      </c>
      <c r="AU959" s="75" t="e">
        <f>AU958</f>
        <v>#DIV/0!</v>
      </c>
      <c r="AV959" s="79" t="e">
        <f t="shared" si="327"/>
        <v>#DIV/0!</v>
      </c>
    </row>
    <row r="960" spans="46:48" x14ac:dyDescent="0.3">
      <c r="AT960" s="75" t="e">
        <f t="shared" si="324"/>
        <v>#DIV/0!</v>
      </c>
      <c r="AU960" s="75" t="e">
        <f>AU959</f>
        <v>#DIV/0!</v>
      </c>
      <c r="AV960" s="79" t="e">
        <f t="shared" si="327"/>
        <v>#DIV/0!</v>
      </c>
    </row>
    <row r="961" spans="46:48" x14ac:dyDescent="0.3">
      <c r="AT961" s="75" t="e">
        <f t="shared" si="324"/>
        <v>#DIV/0!</v>
      </c>
      <c r="AU961" s="75" t="e">
        <f>AU960</f>
        <v>#DIV/0!</v>
      </c>
      <c r="AV961" s="79" t="e">
        <f t="shared" si="327"/>
        <v>#DIV/0!</v>
      </c>
    </row>
    <row r="962" spans="46:48" x14ac:dyDescent="0.3">
      <c r="AT962" s="75" t="e">
        <f t="shared" si="324"/>
        <v>#DIV/0!</v>
      </c>
      <c r="AU962" s="75" t="e">
        <f>AU961</f>
        <v>#DIV/0!</v>
      </c>
      <c r="AV962" s="79" t="e">
        <f t="shared" si="327"/>
        <v>#DIV/0!</v>
      </c>
    </row>
    <row r="963" spans="46:48" x14ac:dyDescent="0.3">
      <c r="AT963" s="73" t="e">
        <f t="shared" si="324"/>
        <v>#DIV/0!</v>
      </c>
      <c r="AU963" s="75" t="e">
        <f>AVERAGE(AR963:AR966)</f>
        <v>#DIV/0!</v>
      </c>
      <c r="AV963" s="76" t="e">
        <f t="shared" si="327"/>
        <v>#DIV/0!</v>
      </c>
    </row>
    <row r="964" spans="46:48" x14ac:dyDescent="0.3">
      <c r="AT964" s="73" t="e">
        <f t="shared" si="324"/>
        <v>#DIV/0!</v>
      </c>
      <c r="AU964" s="73" t="e">
        <f>AU963</f>
        <v>#DIV/0!</v>
      </c>
      <c r="AV964" s="76" t="e">
        <f t="shared" si="327"/>
        <v>#DIV/0!</v>
      </c>
    </row>
    <row r="965" spans="46:48" x14ac:dyDescent="0.3">
      <c r="AT965" s="73" t="e">
        <f t="shared" si="324"/>
        <v>#DIV/0!</v>
      </c>
      <c r="AU965" s="73" t="e">
        <f>AU964</f>
        <v>#DIV/0!</v>
      </c>
      <c r="AV965" s="76" t="e">
        <f t="shared" si="327"/>
        <v>#DIV/0!</v>
      </c>
    </row>
    <row r="966" spans="46:48" x14ac:dyDescent="0.3">
      <c r="AT966" s="73" t="e">
        <f t="shared" si="324"/>
        <v>#DIV/0!</v>
      </c>
      <c r="AU966" s="73" t="e">
        <f>AU965</f>
        <v>#DIV/0!</v>
      </c>
      <c r="AV966" s="76" t="e">
        <f t="shared" si="327"/>
        <v>#DIV/0!</v>
      </c>
    </row>
    <row r="967" spans="46:48" x14ac:dyDescent="0.3">
      <c r="AT967" s="73" t="e">
        <f t="shared" si="324"/>
        <v>#DIV/0!</v>
      </c>
      <c r="AU967" s="73" t="e">
        <f>AVERAGE(AR967:AR970)</f>
        <v>#DIV/0!</v>
      </c>
      <c r="AV967" s="76" t="e">
        <f t="shared" si="327"/>
        <v>#DIV/0!</v>
      </c>
    </row>
    <row r="968" spans="46:48" x14ac:dyDescent="0.3">
      <c r="AT968" s="73" t="e">
        <f>AVERAGE($Z967)+AN968</f>
        <v>#DIV/0!</v>
      </c>
      <c r="AU968" s="73" t="e">
        <f>AU967</f>
        <v>#DIV/0!</v>
      </c>
      <c r="AV968" s="76" t="e">
        <f t="shared" si="327"/>
        <v>#DIV/0!</v>
      </c>
    </row>
    <row r="969" spans="46:48" x14ac:dyDescent="0.3">
      <c r="AT969" s="73" t="e">
        <f t="shared" ref="AT969:AT1000" si="328">AVERAGE($Z969)+AN969</f>
        <v>#DIV/0!</v>
      </c>
      <c r="AU969" s="73" t="e">
        <f>AU968</f>
        <v>#DIV/0!</v>
      </c>
      <c r="AV969" s="76" t="e">
        <f t="shared" si="327"/>
        <v>#DIV/0!</v>
      </c>
    </row>
    <row r="970" spans="46:48" x14ac:dyDescent="0.3">
      <c r="AT970" s="73" t="e">
        <f t="shared" si="328"/>
        <v>#DIV/0!</v>
      </c>
      <c r="AU970" s="73" t="e">
        <f>AU969</f>
        <v>#DIV/0!</v>
      </c>
      <c r="AV970" s="76" t="e">
        <f t="shared" si="327"/>
        <v>#DIV/0!</v>
      </c>
    </row>
    <row r="971" spans="46:48" x14ac:dyDescent="0.3">
      <c r="AT971" s="75" t="e">
        <f t="shared" si="328"/>
        <v>#DIV/0!</v>
      </c>
      <c r="AU971" s="75" t="e">
        <f>AVERAGE(AR971:AR974)</f>
        <v>#DIV/0!</v>
      </c>
      <c r="AV971" s="79" t="e">
        <f t="shared" si="327"/>
        <v>#DIV/0!</v>
      </c>
    </row>
    <row r="972" spans="46:48" x14ac:dyDescent="0.3">
      <c r="AT972" s="75" t="e">
        <f t="shared" si="328"/>
        <v>#DIV/0!</v>
      </c>
      <c r="AU972" s="75" t="e">
        <f>AVERAGE(AR972:AR975)</f>
        <v>#DIV/0!</v>
      </c>
      <c r="AV972" s="79" t="e">
        <f t="shared" si="327"/>
        <v>#DIV/0!</v>
      </c>
    </row>
    <row r="973" spans="46:48" x14ac:dyDescent="0.3">
      <c r="AT973" s="75" t="e">
        <f t="shared" si="328"/>
        <v>#DIV/0!</v>
      </c>
      <c r="AU973" s="75" t="e">
        <f>AU972</f>
        <v>#DIV/0!</v>
      </c>
      <c r="AV973" s="79" t="e">
        <f t="shared" si="327"/>
        <v>#DIV/0!</v>
      </c>
    </row>
    <row r="974" spans="46:48" x14ac:dyDescent="0.3">
      <c r="AT974" s="75" t="e">
        <f t="shared" si="328"/>
        <v>#DIV/0!</v>
      </c>
      <c r="AU974" s="75" t="e">
        <f>AU973</f>
        <v>#DIV/0!</v>
      </c>
      <c r="AV974" s="79" t="e">
        <f t="shared" si="327"/>
        <v>#DIV/0!</v>
      </c>
    </row>
    <row r="975" spans="46:48" x14ac:dyDescent="0.3">
      <c r="AT975" s="75" t="e">
        <f t="shared" si="328"/>
        <v>#DIV/0!</v>
      </c>
      <c r="AU975" s="75" t="e">
        <f>AU974</f>
        <v>#DIV/0!</v>
      </c>
      <c r="AV975" s="79" t="e">
        <f t="shared" si="327"/>
        <v>#DIV/0!</v>
      </c>
    </row>
    <row r="976" spans="46:48" x14ac:dyDescent="0.3">
      <c r="AT976" s="73" t="e">
        <f t="shared" si="328"/>
        <v>#DIV/0!</v>
      </c>
      <c r="AU976" s="73" t="e">
        <f>AVERAGE(AR976:AR979)</f>
        <v>#DIV/0!</v>
      </c>
      <c r="AV976" s="76" t="e">
        <f t="shared" si="327"/>
        <v>#DIV/0!</v>
      </c>
    </row>
    <row r="977" spans="46:48" x14ac:dyDescent="0.3">
      <c r="AT977" s="73" t="e">
        <f t="shared" si="328"/>
        <v>#DIV/0!</v>
      </c>
      <c r="AU977" s="73" t="e">
        <f>AU976</f>
        <v>#DIV/0!</v>
      </c>
      <c r="AV977" s="76" t="e">
        <f t="shared" si="327"/>
        <v>#DIV/0!</v>
      </c>
    </row>
    <row r="978" spans="46:48" x14ac:dyDescent="0.3">
      <c r="AT978" s="73" t="e">
        <f t="shared" si="328"/>
        <v>#DIV/0!</v>
      </c>
      <c r="AU978" s="73" t="e">
        <f>AU977</f>
        <v>#DIV/0!</v>
      </c>
      <c r="AV978" s="76" t="e">
        <f t="shared" si="327"/>
        <v>#DIV/0!</v>
      </c>
    </row>
    <row r="979" spans="46:48" x14ac:dyDescent="0.3">
      <c r="AT979" s="73" t="e">
        <f t="shared" si="328"/>
        <v>#DIV/0!</v>
      </c>
      <c r="AU979" s="73" t="e">
        <f>AU978</f>
        <v>#DIV/0!</v>
      </c>
      <c r="AV979" s="76" t="e">
        <f t="shared" si="327"/>
        <v>#DIV/0!</v>
      </c>
    </row>
    <row r="980" spans="46:48" x14ac:dyDescent="0.3">
      <c r="AT980" s="75" t="e">
        <f t="shared" si="328"/>
        <v>#DIV/0!</v>
      </c>
      <c r="AU980" s="75" t="e">
        <f>AVERAGE(AR980:AR983)</f>
        <v>#DIV/0!</v>
      </c>
      <c r="AV980" s="79" t="e">
        <f t="shared" si="327"/>
        <v>#DIV/0!</v>
      </c>
    </row>
    <row r="981" spans="46:48" x14ac:dyDescent="0.3">
      <c r="AT981" s="75" t="e">
        <f t="shared" si="328"/>
        <v>#DIV/0!</v>
      </c>
      <c r="AU981" s="75" t="e">
        <f>AU980</f>
        <v>#DIV/0!</v>
      </c>
      <c r="AV981" s="79" t="e">
        <f t="shared" si="327"/>
        <v>#DIV/0!</v>
      </c>
    </row>
    <row r="982" spans="46:48" x14ac:dyDescent="0.3">
      <c r="AT982" s="75" t="e">
        <f t="shared" si="328"/>
        <v>#DIV/0!</v>
      </c>
      <c r="AU982" s="75" t="e">
        <f>AU981</f>
        <v>#DIV/0!</v>
      </c>
      <c r="AV982" s="79" t="e">
        <f t="shared" si="327"/>
        <v>#DIV/0!</v>
      </c>
    </row>
    <row r="983" spans="46:48" x14ac:dyDescent="0.3">
      <c r="AT983" s="75" t="e">
        <f t="shared" si="328"/>
        <v>#DIV/0!</v>
      </c>
      <c r="AU983" s="75" t="e">
        <f>AU982</f>
        <v>#DIV/0!</v>
      </c>
      <c r="AV983" s="79" t="e">
        <f t="shared" si="327"/>
        <v>#DIV/0!</v>
      </c>
    </row>
    <row r="984" spans="46:48" x14ac:dyDescent="0.3">
      <c r="AT984" s="73" t="e">
        <f t="shared" si="328"/>
        <v>#DIV/0!</v>
      </c>
      <c r="AU984" s="73" t="e">
        <f>AVERAGE(AR984:AR987)</f>
        <v>#DIV/0!</v>
      </c>
      <c r="AV984" s="76" t="e">
        <f t="shared" ref="AV984:AV1015" si="329">(1+AO980/100)*(1+AT984/100)/(1+AM932/100)*100-100</f>
        <v>#DIV/0!</v>
      </c>
    </row>
    <row r="985" spans="46:48" x14ac:dyDescent="0.3">
      <c r="AT985" s="73" t="e">
        <f t="shared" si="328"/>
        <v>#DIV/0!</v>
      </c>
      <c r="AU985" s="73" t="e">
        <f>AU984</f>
        <v>#DIV/0!</v>
      </c>
      <c r="AV985" s="76" t="e">
        <f t="shared" si="329"/>
        <v>#DIV/0!</v>
      </c>
    </row>
    <row r="986" spans="46:48" x14ac:dyDescent="0.3">
      <c r="AT986" s="73" t="e">
        <f t="shared" si="328"/>
        <v>#DIV/0!</v>
      </c>
      <c r="AU986" s="73" t="e">
        <f>AU985</f>
        <v>#DIV/0!</v>
      </c>
      <c r="AV986" s="76" t="e">
        <f t="shared" si="329"/>
        <v>#DIV/0!</v>
      </c>
    </row>
    <row r="987" spans="46:48" x14ac:dyDescent="0.3">
      <c r="AT987" s="73" t="e">
        <f t="shared" si="328"/>
        <v>#DIV/0!</v>
      </c>
      <c r="AU987" s="73" t="e">
        <f>AU986</f>
        <v>#DIV/0!</v>
      </c>
      <c r="AV987" s="76" t="e">
        <f t="shared" si="329"/>
        <v>#DIV/0!</v>
      </c>
    </row>
    <row r="988" spans="46:48" x14ac:dyDescent="0.3">
      <c r="AT988" s="73" t="e">
        <f t="shared" si="328"/>
        <v>#DIV/0!</v>
      </c>
      <c r="AU988" s="73" t="e">
        <f>AVERAGE(AR988:AR991)</f>
        <v>#DIV/0!</v>
      </c>
      <c r="AV988" s="76" t="e">
        <f t="shared" si="329"/>
        <v>#DIV/0!</v>
      </c>
    </row>
    <row r="989" spans="46:48" x14ac:dyDescent="0.3">
      <c r="AT989" s="73" t="e">
        <f t="shared" si="328"/>
        <v>#DIV/0!</v>
      </c>
      <c r="AU989" s="73" t="e">
        <f>AU988</f>
        <v>#DIV/0!</v>
      </c>
      <c r="AV989" s="76" t="e">
        <f t="shared" si="329"/>
        <v>#DIV/0!</v>
      </c>
    </row>
    <row r="990" spans="46:48" x14ac:dyDescent="0.3">
      <c r="AT990" s="73" t="e">
        <f t="shared" si="328"/>
        <v>#DIV/0!</v>
      </c>
      <c r="AU990" s="73" t="e">
        <f>AU989</f>
        <v>#DIV/0!</v>
      </c>
      <c r="AV990" s="76" t="e">
        <f t="shared" si="329"/>
        <v>#DIV/0!</v>
      </c>
    </row>
    <row r="991" spans="46:48" x14ac:dyDescent="0.3">
      <c r="AT991" s="73" t="e">
        <f t="shared" si="328"/>
        <v>#DIV/0!</v>
      </c>
      <c r="AU991" s="73" t="e">
        <f>AU990</f>
        <v>#DIV/0!</v>
      </c>
      <c r="AV991" s="76" t="e">
        <f t="shared" si="329"/>
        <v>#DIV/0!</v>
      </c>
    </row>
    <row r="992" spans="46:48" x14ac:dyDescent="0.3">
      <c r="AT992" s="73" t="e">
        <f t="shared" si="328"/>
        <v>#DIV/0!</v>
      </c>
      <c r="AU992" s="73" t="e">
        <f>AU991</f>
        <v>#DIV/0!</v>
      </c>
      <c r="AV992" s="76" t="e">
        <f t="shared" si="329"/>
        <v>#DIV/0!</v>
      </c>
    </row>
    <row r="993" spans="46:48" x14ac:dyDescent="0.3">
      <c r="AT993" s="75" t="e">
        <f t="shared" si="328"/>
        <v>#DIV/0!</v>
      </c>
      <c r="AU993" s="73" t="e">
        <f>AVERAGE(AR993:AR997)</f>
        <v>#DIV/0!</v>
      </c>
      <c r="AV993" s="79" t="e">
        <f t="shared" si="329"/>
        <v>#DIV/0!</v>
      </c>
    </row>
    <row r="994" spans="46:48" x14ac:dyDescent="0.3">
      <c r="AT994" s="75" t="e">
        <f t="shared" si="328"/>
        <v>#DIV/0!</v>
      </c>
      <c r="AU994" s="75" t="e">
        <f>AU993</f>
        <v>#DIV/0!</v>
      </c>
      <c r="AV994" s="79" t="e">
        <f t="shared" si="329"/>
        <v>#DIV/0!</v>
      </c>
    </row>
    <row r="995" spans="46:48" x14ac:dyDescent="0.3">
      <c r="AT995" s="75" t="e">
        <f t="shared" si="328"/>
        <v>#DIV/0!</v>
      </c>
      <c r="AU995" s="75" t="e">
        <f>AU994</f>
        <v>#DIV/0!</v>
      </c>
      <c r="AV995" s="79" t="e">
        <f t="shared" si="329"/>
        <v>#DIV/0!</v>
      </c>
    </row>
    <row r="996" spans="46:48" x14ac:dyDescent="0.3">
      <c r="AT996" s="75" t="e">
        <f t="shared" si="328"/>
        <v>#DIV/0!</v>
      </c>
      <c r="AU996" s="75" t="e">
        <f>AU995</f>
        <v>#DIV/0!</v>
      </c>
      <c r="AV996" s="79" t="e">
        <f t="shared" si="329"/>
        <v>#DIV/0!</v>
      </c>
    </row>
    <row r="997" spans="46:48" x14ac:dyDescent="0.3">
      <c r="AT997" s="75" t="e">
        <f t="shared" si="328"/>
        <v>#DIV/0!</v>
      </c>
      <c r="AU997" s="75" t="e">
        <f>AU996</f>
        <v>#DIV/0!</v>
      </c>
      <c r="AV997" s="79" t="e">
        <f t="shared" si="329"/>
        <v>#DIV/0!</v>
      </c>
    </row>
    <row r="998" spans="46:48" x14ac:dyDescent="0.3">
      <c r="AT998" s="73" t="e">
        <f t="shared" si="328"/>
        <v>#DIV/0!</v>
      </c>
      <c r="AU998" s="73" t="e">
        <f>AVERAGE(AR998:AR1001)</f>
        <v>#DIV/0!</v>
      </c>
      <c r="AV998" s="76" t="e">
        <f t="shared" si="329"/>
        <v>#DIV/0!</v>
      </c>
    </row>
    <row r="999" spans="46:48" x14ac:dyDescent="0.3">
      <c r="AT999" s="73" t="e">
        <f t="shared" si="328"/>
        <v>#DIV/0!</v>
      </c>
      <c r="AU999" s="75" t="e">
        <f>AU998</f>
        <v>#DIV/0!</v>
      </c>
      <c r="AV999" s="76" t="e">
        <f t="shared" si="329"/>
        <v>#DIV/0!</v>
      </c>
    </row>
    <row r="1000" spans="46:48" x14ac:dyDescent="0.3">
      <c r="AT1000" s="73" t="e">
        <f t="shared" si="328"/>
        <v>#DIV/0!</v>
      </c>
      <c r="AU1000" s="75" t="e">
        <f>AU999</f>
        <v>#DIV/0!</v>
      </c>
      <c r="AV1000" s="76" t="e">
        <f t="shared" si="329"/>
        <v>#DIV/0!</v>
      </c>
    </row>
    <row r="1001" spans="46:48" x14ac:dyDescent="0.3">
      <c r="AT1001" s="73" t="e">
        <f t="shared" ref="AT1001:AT1032" si="330">AVERAGE($Z1001)+AN1001</f>
        <v>#DIV/0!</v>
      </c>
      <c r="AU1001" s="75" t="e">
        <f>AU1000</f>
        <v>#DIV/0!</v>
      </c>
      <c r="AV1001" s="76" t="e">
        <f t="shared" si="329"/>
        <v>#DIV/0!</v>
      </c>
    </row>
    <row r="1002" spans="46:48" x14ac:dyDescent="0.3">
      <c r="AT1002" s="75" t="e">
        <f t="shared" si="330"/>
        <v>#DIV/0!</v>
      </c>
      <c r="AU1002" s="75" t="e">
        <f>AVERAGE(AR1002:AR1005)</f>
        <v>#DIV/0!</v>
      </c>
      <c r="AV1002" s="79" t="e">
        <f t="shared" si="329"/>
        <v>#DIV/0!</v>
      </c>
    </row>
    <row r="1003" spans="46:48" x14ac:dyDescent="0.3">
      <c r="AT1003" s="75" t="e">
        <f t="shared" si="330"/>
        <v>#DIV/0!</v>
      </c>
      <c r="AU1003" s="75" t="e">
        <f>AU1002</f>
        <v>#DIV/0!</v>
      </c>
      <c r="AV1003" s="79" t="e">
        <f t="shared" si="329"/>
        <v>#DIV/0!</v>
      </c>
    </row>
    <row r="1004" spans="46:48" x14ac:dyDescent="0.3">
      <c r="AT1004" s="75" t="e">
        <f t="shared" si="330"/>
        <v>#DIV/0!</v>
      </c>
      <c r="AU1004" s="75" t="e">
        <f>AU1003</f>
        <v>#DIV/0!</v>
      </c>
      <c r="AV1004" s="79" t="e">
        <f t="shared" si="329"/>
        <v>#DIV/0!</v>
      </c>
    </row>
    <row r="1005" spans="46:48" x14ac:dyDescent="0.3">
      <c r="AT1005" s="75" t="e">
        <f t="shared" si="330"/>
        <v>#DIV/0!</v>
      </c>
      <c r="AU1005" s="75" t="e">
        <f>AU1004</f>
        <v>#DIV/0!</v>
      </c>
      <c r="AV1005" s="79" t="e">
        <f t="shared" si="329"/>
        <v>#DIV/0!</v>
      </c>
    </row>
    <row r="1006" spans="46:48" x14ac:dyDescent="0.3">
      <c r="AT1006" s="73" t="e">
        <f t="shared" si="330"/>
        <v>#DIV/0!</v>
      </c>
      <c r="AU1006" s="73" t="e">
        <f>AVERAGE(AR1006:AR1009)</f>
        <v>#DIV/0!</v>
      </c>
      <c r="AV1006" s="76" t="e">
        <f t="shared" si="329"/>
        <v>#DIV/0!</v>
      </c>
    </row>
    <row r="1007" spans="46:48" x14ac:dyDescent="0.3">
      <c r="AT1007" s="73" t="e">
        <f t="shared" si="330"/>
        <v>#DIV/0!</v>
      </c>
      <c r="AU1007" s="75" t="e">
        <f>AU1006</f>
        <v>#DIV/0!</v>
      </c>
      <c r="AV1007" s="76" t="e">
        <f t="shared" si="329"/>
        <v>#DIV/0!</v>
      </c>
    </row>
    <row r="1008" spans="46:48" x14ac:dyDescent="0.3">
      <c r="AT1008" s="73" t="e">
        <f t="shared" si="330"/>
        <v>#DIV/0!</v>
      </c>
      <c r="AU1008" s="75" t="e">
        <f>AU1007</f>
        <v>#DIV/0!</v>
      </c>
      <c r="AV1008" s="76" t="e">
        <f t="shared" si="329"/>
        <v>#DIV/0!</v>
      </c>
    </row>
    <row r="1009" spans="46:48" x14ac:dyDescent="0.3">
      <c r="AT1009" s="73" t="e">
        <f t="shared" si="330"/>
        <v>#DIV/0!</v>
      </c>
      <c r="AU1009" s="75" t="e">
        <f>AU1008</f>
        <v>#DIV/0!</v>
      </c>
      <c r="AV1009" s="76" t="e">
        <f t="shared" si="329"/>
        <v>#DIV/0!</v>
      </c>
    </row>
    <row r="1010" spans="46:48" x14ac:dyDescent="0.3">
      <c r="AT1010" s="75" t="e">
        <f t="shared" si="330"/>
        <v>#DIV/0!</v>
      </c>
      <c r="AU1010" s="75" t="e">
        <f>AVERAGE(AR1010:AR1013)</f>
        <v>#DIV/0!</v>
      </c>
      <c r="AV1010" s="79" t="e">
        <f t="shared" si="329"/>
        <v>#DIV/0!</v>
      </c>
    </row>
    <row r="1011" spans="46:48" x14ac:dyDescent="0.3">
      <c r="AT1011" s="75" t="e">
        <f t="shared" si="330"/>
        <v>#DIV/0!</v>
      </c>
      <c r="AU1011" s="75" t="e">
        <f>AU1010</f>
        <v>#DIV/0!</v>
      </c>
      <c r="AV1011" s="79" t="e">
        <f t="shared" si="329"/>
        <v>#DIV/0!</v>
      </c>
    </row>
    <row r="1012" spans="46:48" x14ac:dyDescent="0.3">
      <c r="AT1012" s="75" t="e">
        <f t="shared" si="330"/>
        <v>#DIV/0!</v>
      </c>
      <c r="AU1012" s="75" t="e">
        <f>AU1011</f>
        <v>#DIV/0!</v>
      </c>
      <c r="AV1012" s="79" t="e">
        <f t="shared" si="329"/>
        <v>#DIV/0!</v>
      </c>
    </row>
    <row r="1013" spans="46:48" x14ac:dyDescent="0.3">
      <c r="AT1013" s="75" t="e">
        <f t="shared" si="330"/>
        <v>#DIV/0!</v>
      </c>
      <c r="AU1013" s="75" t="e">
        <f>AU1012</f>
        <v>#DIV/0!</v>
      </c>
      <c r="AV1013" s="79" t="e">
        <f t="shared" si="329"/>
        <v>#DIV/0!</v>
      </c>
    </row>
    <row r="1014" spans="46:48" x14ac:dyDescent="0.3">
      <c r="AT1014" s="75" t="e">
        <f t="shared" si="330"/>
        <v>#DIV/0!</v>
      </c>
      <c r="AU1014" s="75" t="e">
        <f>AU1013</f>
        <v>#DIV/0!</v>
      </c>
      <c r="AV1014" s="79" t="e">
        <f t="shared" si="329"/>
        <v>#DIV/0!</v>
      </c>
    </row>
    <row r="1015" spans="46:48" x14ac:dyDescent="0.3">
      <c r="AT1015" s="73" t="e">
        <f t="shared" si="330"/>
        <v>#DIV/0!</v>
      </c>
      <c r="AU1015" s="73" t="e">
        <f>AVERAGE(AR1015:AR1018)</f>
        <v>#DIV/0!</v>
      </c>
      <c r="AV1015" s="76" t="e">
        <f t="shared" si="329"/>
        <v>#DIV/0!</v>
      </c>
    </row>
    <row r="1016" spans="46:48" x14ac:dyDescent="0.3">
      <c r="AT1016" s="73" t="e">
        <f t="shared" si="330"/>
        <v>#DIV/0!</v>
      </c>
      <c r="AU1016" s="75" t="e">
        <f>AU1015</f>
        <v>#DIV/0!</v>
      </c>
      <c r="AV1016" s="76" t="e">
        <f t="shared" ref="AV1016:AV1047" si="331">(1+AO1012/100)*(1+AT1016/100)/(1+AM964/100)*100-100</f>
        <v>#DIV/0!</v>
      </c>
    </row>
    <row r="1017" spans="46:48" x14ac:dyDescent="0.3">
      <c r="AT1017" s="73" t="e">
        <f t="shared" si="330"/>
        <v>#DIV/0!</v>
      </c>
      <c r="AU1017" s="75" t="e">
        <f>AU1016</f>
        <v>#DIV/0!</v>
      </c>
      <c r="AV1017" s="76" t="e">
        <f t="shared" si="331"/>
        <v>#DIV/0!</v>
      </c>
    </row>
    <row r="1018" spans="46:48" x14ac:dyDescent="0.3">
      <c r="AT1018" s="73" t="e">
        <f t="shared" si="330"/>
        <v>#DIV/0!</v>
      </c>
      <c r="AU1018" s="75" t="e">
        <f>AU1017</f>
        <v>#DIV/0!</v>
      </c>
      <c r="AV1018" s="76" t="e">
        <f t="shared" si="331"/>
        <v>#DIV/0!</v>
      </c>
    </row>
    <row r="1019" spans="46:48" x14ac:dyDescent="0.3">
      <c r="AT1019" s="73" t="e">
        <f t="shared" si="330"/>
        <v>#DIV/0!</v>
      </c>
      <c r="AU1019" s="73" t="e">
        <f>AVERAGE(AR1019:AR1022)</f>
        <v>#DIV/0!</v>
      </c>
      <c r="AV1019" s="76" t="e">
        <f t="shared" si="331"/>
        <v>#DIV/0!</v>
      </c>
    </row>
    <row r="1020" spans="46:48" x14ac:dyDescent="0.3">
      <c r="AT1020" s="73" t="e">
        <f t="shared" si="330"/>
        <v>#DIV/0!</v>
      </c>
      <c r="AU1020" s="75" t="e">
        <f>AU1019</f>
        <v>#DIV/0!</v>
      </c>
      <c r="AV1020" s="76" t="e">
        <f t="shared" si="331"/>
        <v>#DIV/0!</v>
      </c>
    </row>
    <row r="1021" spans="46:48" x14ac:dyDescent="0.3">
      <c r="AT1021" s="73" t="e">
        <f t="shared" si="330"/>
        <v>#DIV/0!</v>
      </c>
      <c r="AU1021" s="75" t="e">
        <f>AU1020</f>
        <v>#DIV/0!</v>
      </c>
      <c r="AV1021" s="76" t="e">
        <f t="shared" si="331"/>
        <v>#DIV/0!</v>
      </c>
    </row>
    <row r="1022" spans="46:48" x14ac:dyDescent="0.3">
      <c r="AT1022" s="73" t="e">
        <f t="shared" si="330"/>
        <v>#DIV/0!</v>
      </c>
      <c r="AU1022" s="75" t="e">
        <f>AU1021</f>
        <v>#DIV/0!</v>
      </c>
      <c r="AV1022" s="76" t="e">
        <f t="shared" si="331"/>
        <v>#DIV/0!</v>
      </c>
    </row>
    <row r="1023" spans="46:48" x14ac:dyDescent="0.3">
      <c r="AT1023" s="73" t="e">
        <f t="shared" si="330"/>
        <v>#DIV/0!</v>
      </c>
      <c r="AU1023" s="73" t="e">
        <f>AVERAGE(AR1023:AR1026)</f>
        <v>#DIV/0!</v>
      </c>
      <c r="AV1023" s="76" t="e">
        <f t="shared" si="331"/>
        <v>#DIV/0!</v>
      </c>
    </row>
    <row r="1024" spans="46:48" x14ac:dyDescent="0.3">
      <c r="AT1024" s="73" t="e">
        <f t="shared" si="330"/>
        <v>#DIV/0!</v>
      </c>
      <c r="AU1024" s="75" t="e">
        <f>AU1023</f>
        <v>#DIV/0!</v>
      </c>
      <c r="AV1024" s="76" t="e">
        <f t="shared" si="331"/>
        <v>#DIV/0!</v>
      </c>
    </row>
    <row r="1025" spans="46:48" x14ac:dyDescent="0.3">
      <c r="AT1025" s="73" t="e">
        <f t="shared" si="330"/>
        <v>#DIV/0!</v>
      </c>
      <c r="AU1025" s="75" t="e">
        <f>AU1024</f>
        <v>#DIV/0!</v>
      </c>
      <c r="AV1025" s="76" t="e">
        <f t="shared" si="331"/>
        <v>#DIV/0!</v>
      </c>
    </row>
    <row r="1026" spans="46:48" x14ac:dyDescent="0.3">
      <c r="AT1026" s="73" t="e">
        <f t="shared" si="330"/>
        <v>#DIV/0!</v>
      </c>
      <c r="AU1026" s="75" t="e">
        <f>AU1025</f>
        <v>#DIV/0!</v>
      </c>
      <c r="AV1026" s="76" t="e">
        <f t="shared" si="331"/>
        <v>#DIV/0!</v>
      </c>
    </row>
    <row r="1027" spans="46:48" x14ac:dyDescent="0.3">
      <c r="AT1027" s="73" t="e">
        <f t="shared" si="330"/>
        <v>#DIV/0!</v>
      </c>
      <c r="AU1027" s="73" t="e">
        <f>AU1026</f>
        <v>#DIV/0!</v>
      </c>
      <c r="AV1027" s="76" t="e">
        <f t="shared" si="331"/>
        <v>#DIV/0!</v>
      </c>
    </row>
    <row r="1028" spans="46:48" x14ac:dyDescent="0.3">
      <c r="AT1028" s="75" t="e">
        <f t="shared" si="330"/>
        <v>#DIV/0!</v>
      </c>
      <c r="AU1028" s="75" t="e">
        <f>AVERAGE(AR1028:AR1031)</f>
        <v>#DIV/0!</v>
      </c>
      <c r="AV1028" s="79" t="e">
        <f t="shared" si="331"/>
        <v>#DIV/0!</v>
      </c>
    </row>
    <row r="1029" spans="46:48" x14ac:dyDescent="0.3">
      <c r="AT1029" s="75" t="e">
        <f t="shared" si="330"/>
        <v>#DIV/0!</v>
      </c>
      <c r="AU1029" s="75" t="e">
        <f>AU1028</f>
        <v>#DIV/0!</v>
      </c>
      <c r="AV1029" s="79" t="e">
        <f t="shared" si="331"/>
        <v>#DIV/0!</v>
      </c>
    </row>
    <row r="1030" spans="46:48" x14ac:dyDescent="0.3">
      <c r="AT1030" s="75" t="e">
        <f t="shared" si="330"/>
        <v>#DIV/0!</v>
      </c>
      <c r="AU1030" s="75" t="e">
        <f>AU1029</f>
        <v>#DIV/0!</v>
      </c>
      <c r="AV1030" s="79" t="e">
        <f t="shared" si="331"/>
        <v>#DIV/0!</v>
      </c>
    </row>
    <row r="1031" spans="46:48" x14ac:dyDescent="0.3">
      <c r="AT1031" s="75" t="e">
        <f t="shared" si="330"/>
        <v>#DIV/0!</v>
      </c>
      <c r="AU1031" s="75" t="e">
        <f>AU1030</f>
        <v>#DIV/0!</v>
      </c>
      <c r="AV1031" s="79" t="e">
        <f t="shared" si="331"/>
        <v>#DIV/0!</v>
      </c>
    </row>
    <row r="1032" spans="46:48" x14ac:dyDescent="0.3">
      <c r="AT1032" s="73" t="e">
        <f t="shared" si="330"/>
        <v>#DIV/0!</v>
      </c>
      <c r="AU1032" s="75" t="e">
        <f>AVERAGE(AR1032:AR1035)</f>
        <v>#DIV/0!</v>
      </c>
      <c r="AV1032" s="76" t="e">
        <f t="shared" si="331"/>
        <v>#DIV/0!</v>
      </c>
    </row>
    <row r="1033" spans="46:48" x14ac:dyDescent="0.3">
      <c r="AT1033" s="73" t="e">
        <f t="shared" ref="AT1033:AT1049" si="332">AVERAGE($Z1033)+AN1033</f>
        <v>#DIV/0!</v>
      </c>
      <c r="AU1033" s="75" t="e">
        <f>AU1032</f>
        <v>#DIV/0!</v>
      </c>
      <c r="AV1033" s="76" t="e">
        <f t="shared" si="331"/>
        <v>#DIV/0!</v>
      </c>
    </row>
    <row r="1034" spans="46:48" x14ac:dyDescent="0.3">
      <c r="AT1034" s="73" t="e">
        <f t="shared" si="332"/>
        <v>#DIV/0!</v>
      </c>
      <c r="AU1034" s="75" t="e">
        <f>AU1033</f>
        <v>#DIV/0!</v>
      </c>
      <c r="AV1034" s="76" t="e">
        <f t="shared" si="331"/>
        <v>#DIV/0!</v>
      </c>
    </row>
    <row r="1035" spans="46:48" x14ac:dyDescent="0.3">
      <c r="AT1035" s="73" t="e">
        <f t="shared" si="332"/>
        <v>#DIV/0!</v>
      </c>
      <c r="AU1035" s="75" t="e">
        <f>AU1034</f>
        <v>#DIV/0!</v>
      </c>
      <c r="AV1035" s="76" t="e">
        <f t="shared" si="331"/>
        <v>#DIV/0!</v>
      </c>
    </row>
    <row r="1036" spans="46:48" x14ac:dyDescent="0.3">
      <c r="AT1036" s="73" t="e">
        <f t="shared" si="332"/>
        <v>#DIV/0!</v>
      </c>
      <c r="AU1036" s="75" t="e">
        <f>AU1035</f>
        <v>#DIV/0!</v>
      </c>
      <c r="AV1036" s="76" t="e">
        <f t="shared" si="331"/>
        <v>#DIV/0!</v>
      </c>
    </row>
    <row r="1037" spans="46:48" x14ac:dyDescent="0.3">
      <c r="AT1037" s="73" t="e">
        <f t="shared" si="332"/>
        <v>#DIV/0!</v>
      </c>
      <c r="AU1037" s="75" t="e">
        <f>AVERAGE(AR1037:AR1040)</f>
        <v>#DIV/0!</v>
      </c>
      <c r="AV1037" s="76" t="e">
        <f t="shared" si="331"/>
        <v>#DIV/0!</v>
      </c>
    </row>
    <row r="1038" spans="46:48" x14ac:dyDescent="0.3">
      <c r="AT1038" s="73" t="e">
        <f t="shared" si="332"/>
        <v>#DIV/0!</v>
      </c>
      <c r="AU1038" s="75" t="e">
        <f>AU1037</f>
        <v>#DIV/0!</v>
      </c>
      <c r="AV1038" s="76" t="e">
        <f t="shared" si="331"/>
        <v>#DIV/0!</v>
      </c>
    </row>
    <row r="1039" spans="46:48" x14ac:dyDescent="0.3">
      <c r="AT1039" s="73" t="e">
        <f t="shared" si="332"/>
        <v>#DIV/0!</v>
      </c>
      <c r="AU1039" s="75" t="e">
        <f>AU1038</f>
        <v>#DIV/0!</v>
      </c>
      <c r="AV1039" s="76" t="e">
        <f t="shared" si="331"/>
        <v>#DIV/0!</v>
      </c>
    </row>
    <row r="1040" spans="46:48" x14ac:dyDescent="0.3">
      <c r="AT1040" s="73" t="e">
        <f t="shared" si="332"/>
        <v>#DIV/0!</v>
      </c>
      <c r="AU1040" s="75" t="e">
        <f>AU1039</f>
        <v>#DIV/0!</v>
      </c>
      <c r="AV1040" s="76" t="e">
        <f t="shared" si="331"/>
        <v>#DIV/0!</v>
      </c>
    </row>
    <row r="1041" spans="46:48" x14ac:dyDescent="0.3">
      <c r="AT1041" s="78" t="e">
        <f t="shared" si="332"/>
        <v>#DIV/0!</v>
      </c>
      <c r="AU1041" s="75" t="e">
        <f>AVERAGE(AR1041:AR1044)</f>
        <v>#DIV/0!</v>
      </c>
      <c r="AV1041" s="77" t="e">
        <f t="shared" si="331"/>
        <v>#DIV/0!</v>
      </c>
    </row>
    <row r="1042" spans="46:48" x14ac:dyDescent="0.3">
      <c r="AT1042" s="78" t="e">
        <f t="shared" si="332"/>
        <v>#DIV/0!</v>
      </c>
      <c r="AU1042" s="75" t="e">
        <f>AU1041</f>
        <v>#DIV/0!</v>
      </c>
      <c r="AV1042" s="77" t="e">
        <f t="shared" si="331"/>
        <v>#DIV/0!</v>
      </c>
    </row>
    <row r="1043" spans="46:48" x14ac:dyDescent="0.3">
      <c r="AT1043" s="78" t="e">
        <f t="shared" si="332"/>
        <v>#DIV/0!</v>
      </c>
      <c r="AU1043" s="75" t="e">
        <f>AU1042</f>
        <v>#DIV/0!</v>
      </c>
      <c r="AV1043" s="77" t="e">
        <f t="shared" si="331"/>
        <v>#DIV/0!</v>
      </c>
    </row>
    <row r="1044" spans="46:48" x14ac:dyDescent="0.3">
      <c r="AT1044" s="78" t="e">
        <f t="shared" si="332"/>
        <v>#DIV/0!</v>
      </c>
      <c r="AU1044" s="75" t="e">
        <f>AU1043</f>
        <v>#DIV/0!</v>
      </c>
      <c r="AV1044" s="77" t="e">
        <f t="shared" si="331"/>
        <v>#DIV/0!</v>
      </c>
    </row>
    <row r="1045" spans="46:48" x14ac:dyDescent="0.3">
      <c r="AT1045" s="78" t="e">
        <f t="shared" si="332"/>
        <v>#DIV/0!</v>
      </c>
      <c r="AU1045" s="75" t="e">
        <f>AVERAGE(AR1045:AR1049)</f>
        <v>#DIV/0!</v>
      </c>
      <c r="AV1045" s="77" t="e">
        <f t="shared" si="331"/>
        <v>#DIV/0!</v>
      </c>
    </row>
    <row r="1046" spans="46:48" x14ac:dyDescent="0.3">
      <c r="AT1046" s="73" t="e">
        <f t="shared" si="332"/>
        <v>#DIV/0!</v>
      </c>
      <c r="AU1046" s="75" t="e">
        <f>AU1045</f>
        <v>#DIV/0!</v>
      </c>
      <c r="AV1046" s="76" t="e">
        <f t="shared" si="331"/>
        <v>#DIV/0!</v>
      </c>
    </row>
    <row r="1047" spans="46:48" x14ac:dyDescent="0.3">
      <c r="AT1047" s="73" t="e">
        <f t="shared" si="332"/>
        <v>#DIV/0!</v>
      </c>
      <c r="AU1047" s="75" t="e">
        <f>AU1046</f>
        <v>#DIV/0!</v>
      </c>
      <c r="AV1047" s="76" t="e">
        <f t="shared" si="331"/>
        <v>#DIV/0!</v>
      </c>
    </row>
    <row r="1048" spans="46:48" x14ac:dyDescent="0.3">
      <c r="AT1048" s="73" t="e">
        <f t="shared" si="332"/>
        <v>#DIV/0!</v>
      </c>
      <c r="AU1048" s="75" t="e">
        <f>AU1047</f>
        <v>#DIV/0!</v>
      </c>
      <c r="AV1048" s="76" t="e">
        <f>(1+AO1044/100)*(1+AT1048/100)/(1+AM996/100)*100-100</f>
        <v>#DIV/0!</v>
      </c>
    </row>
    <row r="1049" spans="46:48" x14ac:dyDescent="0.3">
      <c r="AT1049" s="73" t="e">
        <f t="shared" si="332"/>
        <v>#DIV/0!</v>
      </c>
      <c r="AU1049" s="75" t="e">
        <f>AVERAGE(AR1049:AR1052)</f>
        <v>#DIV/0!</v>
      </c>
      <c r="AV1049" s="76" t="e">
        <f>(1+AO1045/100)*(1+AT1049/100)/(1+AM997/100)*100-100</f>
        <v>#DIV/0!</v>
      </c>
    </row>
    <row r="1050" spans="46:48" x14ac:dyDescent="0.3">
      <c r="AT1050" s="73"/>
      <c r="AU1050" s="75" t="e">
        <f>AU1049</f>
        <v>#DIV/0!</v>
      </c>
      <c r="AV1050" s="74">
        <f>AP1050</f>
        <v>0</v>
      </c>
    </row>
    <row r="1051" spans="46:48" x14ac:dyDescent="0.3">
      <c r="AT1051" s="73"/>
      <c r="AU1051" s="73"/>
      <c r="AV1051" s="73"/>
    </row>
    <row r="1052" spans="46:48" x14ac:dyDescent="0.3">
      <c r="AT1052" s="73"/>
      <c r="AU1052" s="73"/>
      <c r="AV1052" s="73"/>
    </row>
    <row r="1053" spans="46:48" x14ac:dyDescent="0.3">
      <c r="AT1053" s="73"/>
      <c r="AU1053" s="73"/>
      <c r="AV1053" s="73"/>
    </row>
    <row r="1054" spans="46:48" x14ac:dyDescent="0.3">
      <c r="AT1054" s="72"/>
      <c r="AU1054" s="72"/>
      <c r="AV1054" s="72"/>
    </row>
    <row r="1055" spans="46:48" x14ac:dyDescent="0.3">
      <c r="AT1055" s="72"/>
      <c r="AU1055" s="72"/>
      <c r="AV1055" s="72"/>
    </row>
    <row r="1056" spans="46:48" x14ac:dyDescent="0.3">
      <c r="AT1056" s="72"/>
      <c r="AU1056" s="72"/>
      <c r="AV1056" s="72"/>
    </row>
    <row r="1057" spans="46:48" x14ac:dyDescent="0.3">
      <c r="AT1057" s="72"/>
      <c r="AU1057" s="72"/>
      <c r="AV1057" s="72"/>
    </row>
    <row r="1058" spans="46:48" x14ac:dyDescent="0.3">
      <c r="AT1058" s="72"/>
      <c r="AU1058" s="72"/>
      <c r="AV1058" s="72"/>
    </row>
    <row r="1059" spans="46:48" x14ac:dyDescent="0.3">
      <c r="AT1059" s="72"/>
      <c r="AU1059" s="72"/>
      <c r="AV1059" s="72"/>
    </row>
    <row r="1060" spans="46:48" x14ac:dyDescent="0.3">
      <c r="AT1060" s="72"/>
      <c r="AU1060" s="72"/>
      <c r="AV1060" s="72"/>
    </row>
    <row r="1061" spans="46:48" x14ac:dyDescent="0.3">
      <c r="AT1061" s="72"/>
      <c r="AU1061" s="72"/>
      <c r="AV1061" s="72"/>
    </row>
    <row r="1062" spans="46:48" x14ac:dyDescent="0.3">
      <c r="AT1062" s="72"/>
      <c r="AU1062" s="72"/>
      <c r="AV1062" s="72"/>
    </row>
    <row r="1063" spans="46:48" x14ac:dyDescent="0.3">
      <c r="AT1063" s="72"/>
      <c r="AU1063" s="72"/>
      <c r="AV1063" s="72"/>
    </row>
    <row r="1064" spans="46:48" x14ac:dyDescent="0.3">
      <c r="AT1064" s="72"/>
      <c r="AU1064" s="72"/>
      <c r="AV1064" s="72"/>
    </row>
    <row r="1065" spans="46:48" x14ac:dyDescent="0.3">
      <c r="AT1065" s="72"/>
      <c r="AU1065" s="72"/>
      <c r="AV1065" s="72"/>
    </row>
    <row r="1066" spans="46:48" x14ac:dyDescent="0.3">
      <c r="AT1066" s="72"/>
      <c r="AU1066" s="72"/>
      <c r="AV1066" s="72"/>
    </row>
    <row r="1067" spans="46:48" x14ac:dyDescent="0.3">
      <c r="AT1067" s="72"/>
      <c r="AU1067" s="72"/>
      <c r="AV1067" s="72"/>
    </row>
    <row r="1068" spans="46:48" x14ac:dyDescent="0.3">
      <c r="AT1068" s="72"/>
      <c r="AU1068" s="72"/>
      <c r="AV1068" s="72"/>
    </row>
    <row r="1069" spans="46:48" x14ac:dyDescent="0.3">
      <c r="AT1069" s="72"/>
      <c r="AU1069" s="72"/>
      <c r="AV1069" s="72"/>
    </row>
    <row r="1070" spans="46:48" x14ac:dyDescent="0.3">
      <c r="AT1070" s="72"/>
      <c r="AU1070" s="72"/>
      <c r="AV1070" s="72"/>
    </row>
    <row r="1071" spans="46:48" x14ac:dyDescent="0.3">
      <c r="AT1071" s="72"/>
      <c r="AU1071" s="72"/>
      <c r="AV1071" s="72"/>
    </row>
    <row r="1072" spans="46:48" x14ac:dyDescent="0.3">
      <c r="AT1072" s="72"/>
      <c r="AU1072" s="72"/>
      <c r="AV1072" s="72"/>
    </row>
    <row r="1073" spans="46:48" x14ac:dyDescent="0.3">
      <c r="AT1073" s="72"/>
      <c r="AU1073" s="72"/>
      <c r="AV1073" s="72"/>
    </row>
    <row r="1074" spans="46:48" x14ac:dyDescent="0.3">
      <c r="AT1074" s="72"/>
      <c r="AU1074" s="72"/>
      <c r="AV1074" s="72"/>
    </row>
    <row r="1075" spans="46:48" x14ac:dyDescent="0.3">
      <c r="AT1075" s="72"/>
      <c r="AU1075" s="72"/>
      <c r="AV1075" s="72"/>
    </row>
    <row r="1076" spans="46:48" x14ac:dyDescent="0.3">
      <c r="AT1076" s="72"/>
      <c r="AU1076" s="72"/>
      <c r="AV1076" s="72"/>
    </row>
    <row r="1077" spans="46:48" x14ac:dyDescent="0.3">
      <c r="AT1077" s="72"/>
      <c r="AU1077" s="72"/>
      <c r="AV1077" s="72"/>
    </row>
    <row r="1078" spans="46:48" x14ac:dyDescent="0.3">
      <c r="AT1078" s="72"/>
      <c r="AU1078" s="72"/>
      <c r="AV1078" s="72"/>
    </row>
    <row r="1079" spans="46:48" x14ac:dyDescent="0.3">
      <c r="AT1079" s="72"/>
      <c r="AU1079" s="72"/>
      <c r="AV1079" s="72"/>
    </row>
  </sheetData>
  <mergeCells count="9">
    <mergeCell ref="AR19:AR20"/>
    <mergeCell ref="AT19:AT20"/>
    <mergeCell ref="AV19:AV20"/>
    <mergeCell ref="AM15:AQ18"/>
    <mergeCell ref="AM19:AM20"/>
    <mergeCell ref="AN19:AN20"/>
    <mergeCell ref="AO19:AO20"/>
    <mergeCell ref="AP19:AP20"/>
    <mergeCell ref="AQ19:AQ20"/>
  </mergeCells>
  <phoneticPr fontId="8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F6A46-E91C-4EA2-82B2-230A7449E531}">
  <dimension ref="A1:H122"/>
  <sheetViews>
    <sheetView zoomScale="80" zoomScaleNormal="80" workbookViewId="0">
      <selection activeCell="L75" sqref="L75"/>
    </sheetView>
  </sheetViews>
  <sheetFormatPr defaultRowHeight="14" x14ac:dyDescent="0.3"/>
  <sheetData>
    <row r="1" spans="1:8" x14ac:dyDescent="0.3">
      <c r="B1" t="s">
        <v>86</v>
      </c>
      <c r="C1" t="s">
        <v>119</v>
      </c>
      <c r="D1" t="s">
        <v>121</v>
      </c>
      <c r="E1" t="s">
        <v>123</v>
      </c>
      <c r="F1" t="s">
        <v>124</v>
      </c>
      <c r="G1" t="s">
        <v>127</v>
      </c>
      <c r="H1" t="s">
        <v>131</v>
      </c>
    </row>
    <row r="2" spans="1:8" x14ac:dyDescent="0.3">
      <c r="A2" s="36" t="s">
        <v>132</v>
      </c>
      <c r="B2">
        <v>2.024</v>
      </c>
      <c r="C2">
        <v>9.7995999999999999</v>
      </c>
      <c r="D2">
        <v>-0.52410000000000001</v>
      </c>
      <c r="E2">
        <v>1.2019</v>
      </c>
      <c r="F2">
        <v>-1.2755000000000001</v>
      </c>
      <c r="G2">
        <v>1.6215999999999999</v>
      </c>
      <c r="H2">
        <v>-0.03</v>
      </c>
    </row>
    <row r="3" spans="1:8" x14ac:dyDescent="0.3">
      <c r="A3" s="36" t="s">
        <v>133</v>
      </c>
      <c r="B3">
        <v>-2.0081000000000002</v>
      </c>
      <c r="C3">
        <v>-3.2454000000000001</v>
      </c>
      <c r="D3">
        <v>-2.4403999999999999</v>
      </c>
      <c r="E3">
        <v>-0.23899999999999999</v>
      </c>
      <c r="F3">
        <v>-3.4975999999999998</v>
      </c>
      <c r="G3">
        <v>-2.9140999999999999</v>
      </c>
      <c r="H3">
        <v>0.01</v>
      </c>
    </row>
    <row r="4" spans="1:8" x14ac:dyDescent="0.3">
      <c r="A4" s="36" t="s">
        <v>134</v>
      </c>
      <c r="B4">
        <v>-0.36530000000000001</v>
      </c>
      <c r="C4">
        <v>-5.8000999999999898</v>
      </c>
      <c r="D4">
        <v>-1.2222999999999999</v>
      </c>
      <c r="E4">
        <v>-2.5569000000000002</v>
      </c>
      <c r="F4">
        <v>-2.5221</v>
      </c>
      <c r="G4">
        <v>-3.1878000000000002</v>
      </c>
      <c r="H4">
        <v>-0.05</v>
      </c>
    </row>
    <row r="5" spans="1:8" x14ac:dyDescent="0.3">
      <c r="A5" s="36" t="s">
        <v>135</v>
      </c>
      <c r="B5">
        <v>-0.60899999999999999</v>
      </c>
      <c r="C5">
        <v>-4.7477999999999998</v>
      </c>
      <c r="D5">
        <v>-1.7265999999999999</v>
      </c>
      <c r="E5">
        <v>-4.9619999999999997</v>
      </c>
      <c r="F5">
        <v>-2.74</v>
      </c>
      <c r="G5">
        <v>-3.3494999999999999</v>
      </c>
      <c r="H5">
        <v>-0.2</v>
      </c>
    </row>
    <row r="6" spans="1:8" x14ac:dyDescent="0.3">
      <c r="A6" s="36" t="s">
        <v>136</v>
      </c>
      <c r="B6">
        <v>-0.65649999999999997</v>
      </c>
      <c r="C6">
        <v>-0.93459999999999999</v>
      </c>
      <c r="D6">
        <v>0.80530000000000002</v>
      </c>
      <c r="E6">
        <v>1.5627</v>
      </c>
      <c r="F6">
        <v>1.89</v>
      </c>
      <c r="G6">
        <v>0.60660000000000003</v>
      </c>
      <c r="H6">
        <v>-0.3</v>
      </c>
    </row>
    <row r="7" spans="1:8" x14ac:dyDescent="0.3">
      <c r="A7" s="36" t="s">
        <v>137</v>
      </c>
      <c r="B7">
        <v>0.33979999999999999</v>
      </c>
      <c r="C7">
        <v>0.70750000000000002</v>
      </c>
      <c r="D7">
        <v>-1.0022</v>
      </c>
      <c r="E7">
        <v>3.4727000000000001</v>
      </c>
      <c r="F7">
        <v>-0.17499999999999999</v>
      </c>
      <c r="G7">
        <v>-0.55389999999999895</v>
      </c>
      <c r="H7">
        <v>-0.25</v>
      </c>
    </row>
    <row r="8" spans="1:8" x14ac:dyDescent="0.3">
      <c r="A8" s="36" t="s">
        <v>138</v>
      </c>
      <c r="B8">
        <v>1.1039000000000001</v>
      </c>
      <c r="C8">
        <v>-1.171</v>
      </c>
      <c r="D8">
        <v>-2.5234999999999999</v>
      </c>
      <c r="E8">
        <v>-0.87739999999999996</v>
      </c>
      <c r="F8">
        <v>-0.18229999999999999</v>
      </c>
      <c r="G8">
        <v>3.7366999999999999</v>
      </c>
      <c r="H8">
        <v>-0.06</v>
      </c>
    </row>
    <row r="9" spans="1:8" x14ac:dyDescent="0.3">
      <c r="A9" s="36" t="s">
        <v>139</v>
      </c>
      <c r="B9">
        <v>-0.42180000000000001</v>
      </c>
      <c r="C9">
        <v>-4.8341000000000003</v>
      </c>
      <c r="D9">
        <v>-1.1137999999999999</v>
      </c>
      <c r="E9">
        <v>2.0512000000000001</v>
      </c>
      <c r="F9">
        <v>0.59709999999999996</v>
      </c>
      <c r="G9">
        <v>1.6451</v>
      </c>
      <c r="H9">
        <v>-0.21</v>
      </c>
    </row>
    <row r="10" spans="1:8" x14ac:dyDescent="0.3">
      <c r="A10" s="36" t="s">
        <v>140</v>
      </c>
      <c r="B10">
        <v>-2.4420999999999999</v>
      </c>
      <c r="C10">
        <v>-4.6315</v>
      </c>
      <c r="D10">
        <v>-1.4763999999999999</v>
      </c>
      <c r="E10">
        <v>-2.2563</v>
      </c>
      <c r="F10">
        <v>0.74719999999999998</v>
      </c>
      <c r="G10">
        <v>-0.25609999999999999</v>
      </c>
      <c r="H10">
        <v>-0.09</v>
      </c>
    </row>
    <row r="11" spans="1:8" x14ac:dyDescent="0.3">
      <c r="A11" s="36" t="s">
        <v>141</v>
      </c>
      <c r="B11">
        <v>-2.3052000000000001</v>
      </c>
      <c r="C11">
        <v>0.2611</v>
      </c>
      <c r="D11">
        <v>-3.8466999999999998</v>
      </c>
      <c r="E11">
        <v>-2.8193000000000001</v>
      </c>
      <c r="F11">
        <v>0.2495</v>
      </c>
      <c r="G11">
        <v>-2.8635999999999999</v>
      </c>
      <c r="H11">
        <v>-0.2</v>
      </c>
    </row>
    <row r="12" spans="1:8" x14ac:dyDescent="0.3">
      <c r="A12" s="36" t="s">
        <v>142</v>
      </c>
      <c r="B12">
        <v>-2.5949</v>
      </c>
      <c r="C12">
        <v>2.0832999999999999</v>
      </c>
      <c r="D12">
        <v>-0.56230000000000002</v>
      </c>
      <c r="E12">
        <v>-1.8059000000000001</v>
      </c>
      <c r="F12">
        <v>-3.464</v>
      </c>
      <c r="G12">
        <v>-6.1265000000000001</v>
      </c>
      <c r="H12">
        <v>-0.4</v>
      </c>
    </row>
    <row r="13" spans="1:8" x14ac:dyDescent="0.3">
      <c r="A13" s="36" t="s">
        <v>143</v>
      </c>
      <c r="B13">
        <v>-5.3750999999999998</v>
      </c>
      <c r="C13">
        <v>4.5918000000000001</v>
      </c>
      <c r="D13">
        <v>0.46860000000000002</v>
      </c>
      <c r="E13">
        <v>-0.96930000000000005</v>
      </c>
      <c r="F13">
        <v>-0.82720000000000005</v>
      </c>
      <c r="G13">
        <v>-2.7248999999999999</v>
      </c>
      <c r="H13">
        <v>-0.4</v>
      </c>
    </row>
    <row r="14" spans="1:8" x14ac:dyDescent="0.3">
      <c r="A14" s="36" t="s">
        <v>144</v>
      </c>
      <c r="B14">
        <v>-4.0564</v>
      </c>
      <c r="C14">
        <v>2.6341000000000001</v>
      </c>
      <c r="D14">
        <v>-2.4605999999999999</v>
      </c>
      <c r="E14">
        <v>-2.0579000000000001</v>
      </c>
      <c r="F14">
        <v>-2.8923999999999999</v>
      </c>
      <c r="G14">
        <v>-8.2022999999999993</v>
      </c>
      <c r="H14">
        <v>-0.49</v>
      </c>
    </row>
    <row r="15" spans="1:8" x14ac:dyDescent="0.3">
      <c r="A15" s="36" t="s">
        <v>145</v>
      </c>
      <c r="B15">
        <v>-12.3734</v>
      </c>
      <c r="C15">
        <v>-1.6160000000000001</v>
      </c>
      <c r="D15">
        <v>-3.8912</v>
      </c>
      <c r="E15">
        <v>-8.0020000000000007</v>
      </c>
      <c r="F15">
        <v>-2.7927</v>
      </c>
      <c r="G15">
        <v>-7.2369000000000003</v>
      </c>
      <c r="H15">
        <v>-0.63</v>
      </c>
    </row>
    <row r="16" spans="1:8" x14ac:dyDescent="0.3">
      <c r="A16" s="36" t="s">
        <v>146</v>
      </c>
      <c r="B16">
        <v>-0.61580000000000001</v>
      </c>
      <c r="C16">
        <v>-2.0933999999999999</v>
      </c>
      <c r="D16">
        <v>-4.6492000000000004</v>
      </c>
      <c r="E16">
        <v>-2.6634000000000002</v>
      </c>
      <c r="F16">
        <v>0.56620000000000004</v>
      </c>
      <c r="G16">
        <v>1.2730999999999999</v>
      </c>
      <c r="H16">
        <v>-1.0900000000000001</v>
      </c>
    </row>
    <row r="17" spans="1:8" x14ac:dyDescent="0.3">
      <c r="A17" s="36" t="s">
        <v>147</v>
      </c>
      <c r="B17">
        <v>2.6480999999999999</v>
      </c>
      <c r="C17">
        <v>-5.0164</v>
      </c>
      <c r="D17">
        <v>-0.93559999999999999</v>
      </c>
      <c r="E17">
        <v>2.3428</v>
      </c>
      <c r="F17">
        <v>0.70369999999999999</v>
      </c>
      <c r="G17">
        <v>3.9276</v>
      </c>
      <c r="H17">
        <v>-0.73</v>
      </c>
    </row>
    <row r="18" spans="1:8" x14ac:dyDescent="0.3">
      <c r="A18" s="36" t="s">
        <v>148</v>
      </c>
      <c r="B18">
        <v>-2.0257999999999998</v>
      </c>
      <c r="C18">
        <v>-7.1169000000000002</v>
      </c>
      <c r="D18">
        <v>-1.3985000000000001</v>
      </c>
      <c r="E18">
        <v>1.3141</v>
      </c>
      <c r="F18">
        <v>0.58930000000000005</v>
      </c>
      <c r="G18">
        <v>5.8139000000000003</v>
      </c>
      <c r="H18">
        <v>-7.0000000000000007E-2</v>
      </c>
    </row>
    <row r="19" spans="1:8" x14ac:dyDescent="0.3">
      <c r="A19" s="36" t="s">
        <v>149</v>
      </c>
      <c r="B19">
        <v>8.1862999999999992</v>
      </c>
      <c r="C19">
        <v>-7.7180999999999997</v>
      </c>
      <c r="D19">
        <v>-3.0760999999999998</v>
      </c>
      <c r="E19">
        <v>4.1131000000000002</v>
      </c>
      <c r="F19">
        <v>-0.28910000000000002</v>
      </c>
      <c r="G19">
        <v>1.8705000000000001</v>
      </c>
      <c r="H19">
        <v>-0.26</v>
      </c>
    </row>
    <row r="20" spans="1:8" x14ac:dyDescent="0.3">
      <c r="A20" s="36" t="s">
        <v>150</v>
      </c>
      <c r="B20">
        <v>-2.4417</v>
      </c>
      <c r="C20">
        <v>0.60609999999999997</v>
      </c>
      <c r="D20">
        <v>-3.9339</v>
      </c>
      <c r="E20">
        <v>-4.907</v>
      </c>
      <c r="F20">
        <v>-2.2483</v>
      </c>
      <c r="G20">
        <v>-2.3994</v>
      </c>
      <c r="H20">
        <v>-0.09</v>
      </c>
    </row>
    <row r="21" spans="1:8" x14ac:dyDescent="0.3">
      <c r="A21" s="36" t="s">
        <v>151</v>
      </c>
      <c r="B21">
        <v>-4.2300000000000004</v>
      </c>
      <c r="C21">
        <v>-0.24099999999999999</v>
      </c>
      <c r="D21">
        <v>-5.5589000000000004</v>
      </c>
      <c r="E21">
        <v>-6.4599000000000002</v>
      </c>
      <c r="F21">
        <v>-3.6831999999999998</v>
      </c>
      <c r="G21">
        <v>-4.9718</v>
      </c>
      <c r="H21">
        <v>-0.43</v>
      </c>
    </row>
    <row r="22" spans="1:8" x14ac:dyDescent="0.3">
      <c r="A22" s="36" t="s">
        <v>152</v>
      </c>
      <c r="B22">
        <v>-6.3204000000000002</v>
      </c>
      <c r="C22">
        <v>-0.96619999999999995</v>
      </c>
      <c r="D22">
        <v>2.0318000000000001</v>
      </c>
      <c r="E22">
        <v>-1.9208000000000001</v>
      </c>
      <c r="F22">
        <v>-1.776</v>
      </c>
      <c r="G22">
        <v>-5.5030000000000001</v>
      </c>
      <c r="H22">
        <v>-0.68</v>
      </c>
    </row>
    <row r="23" spans="1:8" x14ac:dyDescent="0.3">
      <c r="A23" s="36" t="s">
        <v>153</v>
      </c>
      <c r="B23">
        <v>-0.3387</v>
      </c>
      <c r="C23">
        <v>-2.6829000000000001</v>
      </c>
      <c r="D23">
        <v>-2.8331</v>
      </c>
      <c r="E23">
        <v>1.5736000000000001</v>
      </c>
      <c r="F23">
        <v>-1.0954999999999999</v>
      </c>
      <c r="G23">
        <v>-2.1789999999999998</v>
      </c>
      <c r="H23">
        <v>-0.78</v>
      </c>
    </row>
    <row r="24" spans="1:8" x14ac:dyDescent="0.3">
      <c r="A24" s="36" t="s">
        <v>154</v>
      </c>
      <c r="B24">
        <v>0.67069999999999996</v>
      </c>
      <c r="C24">
        <v>-4.7618999999999998</v>
      </c>
      <c r="D24">
        <v>-2.1762000000000001</v>
      </c>
      <c r="E24">
        <v>-1.2786999999999999</v>
      </c>
      <c r="F24">
        <v>-5.6902999999999997</v>
      </c>
      <c r="G24">
        <v>-0.96789999999999998</v>
      </c>
      <c r="H24">
        <v>-0.4</v>
      </c>
    </row>
    <row r="25" spans="1:8" x14ac:dyDescent="0.3">
      <c r="A25" s="36" t="s">
        <v>155</v>
      </c>
      <c r="B25">
        <v>-0.99490000000000001</v>
      </c>
      <c r="C25">
        <v>-2.3026</v>
      </c>
      <c r="D25">
        <v>-2.33259999999999</v>
      </c>
      <c r="E25">
        <v>-7.6417999999999999</v>
      </c>
      <c r="F25">
        <v>-4.0820999999999996</v>
      </c>
      <c r="G25">
        <v>-2.3296999999999999</v>
      </c>
      <c r="H25">
        <v>-0.4</v>
      </c>
    </row>
    <row r="26" spans="1:8" x14ac:dyDescent="0.3">
      <c r="A26" s="36" t="s">
        <v>156</v>
      </c>
      <c r="B26">
        <v>-2.0636999999999999</v>
      </c>
      <c r="C26">
        <v>-0.3367</v>
      </c>
      <c r="D26">
        <v>-3.6709000000000001</v>
      </c>
      <c r="E26">
        <v>-1.2630999999999999</v>
      </c>
      <c r="F26">
        <v>3.4411</v>
      </c>
      <c r="G26">
        <v>-2.8536999999999999</v>
      </c>
      <c r="H26">
        <v>-0.5</v>
      </c>
    </row>
    <row r="27" spans="1:8" x14ac:dyDescent="0.3">
      <c r="A27" s="36" t="s">
        <v>157</v>
      </c>
      <c r="B27">
        <v>-1.5960000000000001</v>
      </c>
      <c r="C27">
        <v>0.33779999999999999</v>
      </c>
      <c r="D27">
        <v>0.82640000000000002</v>
      </c>
      <c r="E27">
        <v>-0.71879999999999999</v>
      </c>
      <c r="F27">
        <v>0.8044</v>
      </c>
      <c r="G27">
        <v>-1.9094</v>
      </c>
      <c r="H27">
        <v>-0.6</v>
      </c>
    </row>
    <row r="28" spans="1:8" x14ac:dyDescent="0.3">
      <c r="A28" s="36" t="s">
        <v>158</v>
      </c>
      <c r="B28">
        <v>-2.2930999999999999</v>
      </c>
      <c r="C28">
        <v>2.3569</v>
      </c>
      <c r="D28">
        <v>0.26179999999999898</v>
      </c>
      <c r="E28">
        <v>9.5799999999999996E-2</v>
      </c>
      <c r="F28">
        <v>-0.84599999999999997</v>
      </c>
      <c r="G28">
        <v>0.69079999999999997</v>
      </c>
      <c r="H28">
        <v>-0.5</v>
      </c>
    </row>
    <row r="29" spans="1:8" x14ac:dyDescent="0.3">
      <c r="A29" s="36" t="s">
        <v>159</v>
      </c>
      <c r="B29">
        <v>-1.2435</v>
      </c>
      <c r="C29">
        <v>2.3683999999999998</v>
      </c>
      <c r="D29">
        <v>8.4138000000000002</v>
      </c>
      <c r="E29">
        <v>3.9293</v>
      </c>
      <c r="F29">
        <v>3.16529999999999</v>
      </c>
      <c r="G29">
        <v>6.7164999999999999</v>
      </c>
      <c r="H29">
        <v>-0.3</v>
      </c>
    </row>
    <row r="30" spans="1:8" x14ac:dyDescent="0.3">
      <c r="A30" s="36" t="s">
        <v>160</v>
      </c>
      <c r="B30">
        <v>-0.37819999999999998</v>
      </c>
      <c r="C30">
        <v>0.2571</v>
      </c>
      <c r="D30">
        <v>12.0318</v>
      </c>
      <c r="E30">
        <v>-1.4999999999999999E-2</v>
      </c>
      <c r="F30">
        <v>4.6700999999999997</v>
      </c>
      <c r="G30">
        <v>1.7235</v>
      </c>
      <c r="H30">
        <v>0.5</v>
      </c>
    </row>
    <row r="31" spans="1:8" x14ac:dyDescent="0.3">
      <c r="A31" s="36" t="s">
        <v>161</v>
      </c>
      <c r="B31">
        <v>3.5323000000000002</v>
      </c>
      <c r="C31">
        <v>0</v>
      </c>
      <c r="D31">
        <v>0.33839999999999898</v>
      </c>
      <c r="E31">
        <v>-2.6676000000000002</v>
      </c>
      <c r="F31">
        <v>2.3976000000000002</v>
      </c>
      <c r="G31">
        <v>-3.2944</v>
      </c>
      <c r="H31">
        <v>0.69999999999999896</v>
      </c>
    </row>
    <row r="32" spans="1:8" x14ac:dyDescent="0.3">
      <c r="A32" s="36" t="s">
        <v>162</v>
      </c>
      <c r="B32">
        <v>3.9946000000000002</v>
      </c>
      <c r="C32">
        <v>2.0512999999999999</v>
      </c>
      <c r="D32">
        <v>-8.609</v>
      </c>
      <c r="E32">
        <v>-0.62329999999999997</v>
      </c>
      <c r="F32">
        <v>0.1812</v>
      </c>
      <c r="G32">
        <v>-0.9768</v>
      </c>
      <c r="H32">
        <v>0.5</v>
      </c>
    </row>
    <row r="33" spans="1:8" x14ac:dyDescent="0.3">
      <c r="A33" s="36" t="s">
        <v>163</v>
      </c>
      <c r="B33">
        <v>-1.0227999999999999</v>
      </c>
      <c r="C33">
        <v>5.8417000000000003</v>
      </c>
      <c r="D33">
        <v>2.0124</v>
      </c>
      <c r="E33">
        <v>5.2862</v>
      </c>
      <c r="F33">
        <v>2.6373000000000002</v>
      </c>
      <c r="G33">
        <v>2.6615000000000002</v>
      </c>
      <c r="H33">
        <v>-0.2</v>
      </c>
    </row>
    <row r="34" spans="1:8" x14ac:dyDescent="0.3">
      <c r="A34" s="36" t="s">
        <v>164</v>
      </c>
      <c r="B34">
        <v>-3.4563999999999999</v>
      </c>
      <c r="C34">
        <v>10.623100000000001</v>
      </c>
      <c r="D34">
        <v>3.6637</v>
      </c>
      <c r="E34">
        <v>-1.4038999999999999</v>
      </c>
      <c r="F34">
        <v>-0.73799999999999999</v>
      </c>
      <c r="G34">
        <v>0.1885</v>
      </c>
      <c r="H34">
        <v>0.2</v>
      </c>
    </row>
    <row r="35" spans="1:8" x14ac:dyDescent="0.3">
      <c r="A35" s="36" t="s">
        <v>165</v>
      </c>
      <c r="B35">
        <v>4.7248999999999999</v>
      </c>
      <c r="C35">
        <v>16.4163</v>
      </c>
      <c r="D35">
        <v>0.51480000000000004</v>
      </c>
      <c r="E35">
        <v>-0.39090000000000003</v>
      </c>
      <c r="F35">
        <v>0.95730000000000004</v>
      </c>
      <c r="G35">
        <v>3.8127</v>
      </c>
      <c r="H35">
        <v>0.2</v>
      </c>
    </row>
    <row r="36" spans="1:8" x14ac:dyDescent="0.3">
      <c r="A36" s="36" t="s">
        <v>166</v>
      </c>
      <c r="B36">
        <v>4.6753</v>
      </c>
      <c r="C36">
        <v>7.2196999999999996</v>
      </c>
      <c r="D36">
        <v>1.6938</v>
      </c>
      <c r="E36">
        <v>1.7871999999999999</v>
      </c>
      <c r="F36">
        <v>4.6486999999999998</v>
      </c>
      <c r="G36">
        <v>6.2793000000000001</v>
      </c>
      <c r="H36">
        <v>0.5</v>
      </c>
    </row>
    <row r="37" spans="1:8" x14ac:dyDescent="0.3">
      <c r="A37" s="36" t="s">
        <v>167</v>
      </c>
      <c r="B37">
        <v>2.15119999999999</v>
      </c>
      <c r="C37">
        <v>3.8395000000000001</v>
      </c>
      <c r="D37">
        <v>9.0068999999999999</v>
      </c>
      <c r="E37">
        <v>13.284800000000001</v>
      </c>
      <c r="F37">
        <v>6.7698</v>
      </c>
      <c r="G37">
        <v>6.7384000000000004</v>
      </c>
      <c r="H37">
        <v>0.69999999999999896</v>
      </c>
    </row>
    <row r="38" spans="1:8" x14ac:dyDescent="0.3">
      <c r="A38" s="36" t="s">
        <v>168</v>
      </c>
      <c r="B38">
        <v>5.5400999999999998</v>
      </c>
      <c r="C38">
        <v>-1.2830999999999999</v>
      </c>
      <c r="D38">
        <v>10.503500000000001</v>
      </c>
      <c r="E38">
        <v>6.9504999999999999</v>
      </c>
      <c r="F38">
        <v>-7.6044999999999998</v>
      </c>
      <c r="G38">
        <v>8.6212</v>
      </c>
      <c r="H38">
        <v>1.5</v>
      </c>
    </row>
    <row r="39" spans="1:8" x14ac:dyDescent="0.3">
      <c r="A39" s="36" t="s">
        <v>169</v>
      </c>
      <c r="B39">
        <v>2.4136000000000002</v>
      </c>
      <c r="C39">
        <v>-0.20960000000000001</v>
      </c>
      <c r="D39">
        <v>0.43059999999999998</v>
      </c>
      <c r="E39">
        <v>0.77590000000000003</v>
      </c>
      <c r="F39">
        <v>-0.54459999999999997</v>
      </c>
      <c r="G39">
        <v>3.2911000000000001</v>
      </c>
      <c r="H39">
        <v>1.6</v>
      </c>
    </row>
    <row r="40" spans="1:8" x14ac:dyDescent="0.3">
      <c r="A40" s="36" t="s">
        <v>170</v>
      </c>
      <c r="B40">
        <v>-1.5945</v>
      </c>
      <c r="C40">
        <v>-0.84030000000000005</v>
      </c>
      <c r="D40">
        <v>4.0773000000000001</v>
      </c>
      <c r="E40">
        <v>2.8220000000000001</v>
      </c>
      <c r="F40">
        <v>3.7124999999999999</v>
      </c>
      <c r="G40">
        <v>3.0609999999999999</v>
      </c>
      <c r="H40">
        <v>0.8</v>
      </c>
    </row>
    <row r="41" spans="1:8" x14ac:dyDescent="0.3">
      <c r="A41" s="36" t="s">
        <v>171</v>
      </c>
      <c r="B41">
        <v>-1.9948999999999999</v>
      </c>
      <c r="C41">
        <v>1.6949000000000001</v>
      </c>
      <c r="D41">
        <v>7.6254999999999997</v>
      </c>
      <c r="E41">
        <v>-0.75019999999999998</v>
      </c>
      <c r="F41">
        <v>-2.98E-2</v>
      </c>
      <c r="G41">
        <v>-7.1630000000000003</v>
      </c>
      <c r="H41">
        <v>0.6</v>
      </c>
    </row>
    <row r="42" spans="1:8" x14ac:dyDescent="0.3">
      <c r="A42" s="36" t="s">
        <v>172</v>
      </c>
      <c r="B42">
        <v>-0.59360000000000002</v>
      </c>
      <c r="C42">
        <v>0.41670000000000001</v>
      </c>
      <c r="D42">
        <v>-3.4382000000000001</v>
      </c>
      <c r="E42">
        <v>-2.1436999999999999</v>
      </c>
      <c r="F42">
        <v>1.8609</v>
      </c>
      <c r="G42">
        <v>-5.8409000000000004</v>
      </c>
      <c r="H42">
        <v>0.3</v>
      </c>
    </row>
    <row r="43" spans="1:8" x14ac:dyDescent="0.3">
      <c r="A43" s="36" t="s">
        <v>173</v>
      </c>
      <c r="B43">
        <v>-1.7807999999999999</v>
      </c>
      <c r="C43">
        <v>-1.6597999999999999</v>
      </c>
      <c r="D43">
        <v>2.1911</v>
      </c>
      <c r="E43">
        <v>-1.6022000000000001</v>
      </c>
      <c r="F43">
        <v>-0.94610000000000005</v>
      </c>
      <c r="G43">
        <v>-3.6012</v>
      </c>
      <c r="H43">
        <v>-0.4</v>
      </c>
    </row>
    <row r="44" spans="1:8" x14ac:dyDescent="0.3">
      <c r="A44" s="36" t="s">
        <v>174</v>
      </c>
      <c r="B44">
        <v>-1.8675999999999999</v>
      </c>
      <c r="C44">
        <v>-3.5865</v>
      </c>
      <c r="D44">
        <v>1.5827</v>
      </c>
      <c r="E44">
        <v>0.56699999999999895</v>
      </c>
      <c r="F44">
        <v>-0.69499999999999895</v>
      </c>
      <c r="G44">
        <v>0.6079</v>
      </c>
      <c r="H44">
        <v>-0.3</v>
      </c>
    </row>
    <row r="45" spans="1:8" x14ac:dyDescent="0.3">
      <c r="A45" s="36" t="s">
        <v>175</v>
      </c>
      <c r="B45">
        <v>-2.4064999999999999</v>
      </c>
      <c r="C45">
        <v>2.1882000000000001</v>
      </c>
      <c r="D45">
        <v>2.8231000000000002</v>
      </c>
      <c r="E45">
        <v>4.1871</v>
      </c>
      <c r="F45">
        <v>2.6053000000000002</v>
      </c>
      <c r="G45">
        <v>3.0049999999999999</v>
      </c>
      <c r="H45">
        <v>-0.2</v>
      </c>
    </row>
    <row r="46" spans="1:8" x14ac:dyDescent="0.3">
      <c r="A46" s="36" t="s">
        <v>176</v>
      </c>
      <c r="B46">
        <v>3.0272999999999999</v>
      </c>
      <c r="C46">
        <v>-0.29980000000000001</v>
      </c>
      <c r="D46">
        <v>5.3480999999999996</v>
      </c>
      <c r="E46">
        <v>5.6242999999999999</v>
      </c>
      <c r="F46">
        <v>9.3842999999999996</v>
      </c>
      <c r="G46">
        <v>3.2698</v>
      </c>
      <c r="H46">
        <v>0.2</v>
      </c>
    </row>
    <row r="47" spans="1:8" x14ac:dyDescent="0.3">
      <c r="A47" s="36" t="s">
        <v>177</v>
      </c>
      <c r="B47">
        <v>2.0701999999999998</v>
      </c>
      <c r="C47">
        <v>8.5900000000000004E-2</v>
      </c>
      <c r="D47">
        <v>2.8549000000000002</v>
      </c>
      <c r="E47">
        <v>1.6588000000000001</v>
      </c>
      <c r="F47">
        <v>3.2057000000000002</v>
      </c>
      <c r="G47">
        <v>6.4135</v>
      </c>
      <c r="H47">
        <v>0.9</v>
      </c>
    </row>
    <row r="48" spans="1:8" x14ac:dyDescent="0.3">
      <c r="A48" s="36" t="s">
        <v>178</v>
      </c>
      <c r="B48">
        <v>5.0456000000000003</v>
      </c>
      <c r="C48">
        <v>-0.1431</v>
      </c>
      <c r="D48">
        <v>-0.1832</v>
      </c>
      <c r="E48">
        <v>3.7330000000000001</v>
      </c>
      <c r="F48">
        <v>-0.1179</v>
      </c>
      <c r="G48">
        <v>0.82320000000000004</v>
      </c>
      <c r="H48">
        <v>1</v>
      </c>
    </row>
    <row r="49" spans="1:8" x14ac:dyDescent="0.3">
      <c r="A49" s="36" t="s">
        <v>179</v>
      </c>
      <c r="B49">
        <v>6.5037000000000003</v>
      </c>
      <c r="C49">
        <v>-0.63039999999999996</v>
      </c>
      <c r="D49">
        <v>1.8855</v>
      </c>
      <c r="E49">
        <v>0.60189999999999999</v>
      </c>
      <c r="F49">
        <v>-3.8277999999999999</v>
      </c>
      <c r="G49">
        <v>1.4123000000000001</v>
      </c>
      <c r="H49">
        <v>0.69999999999999896</v>
      </c>
    </row>
    <row r="50" spans="1:8" x14ac:dyDescent="0.3">
      <c r="A50" s="36" t="s">
        <v>180</v>
      </c>
      <c r="B50">
        <v>1.7814000000000001</v>
      </c>
      <c r="C50">
        <v>-8.6499999999999994E-2</v>
      </c>
      <c r="D50">
        <v>8.4723000000000006</v>
      </c>
      <c r="E50">
        <v>-1.2030000000000001</v>
      </c>
      <c r="F50">
        <v>-7.1372</v>
      </c>
      <c r="G50">
        <v>2.3548</v>
      </c>
      <c r="H50">
        <v>0.5</v>
      </c>
    </row>
    <row r="51" spans="1:8" x14ac:dyDescent="0.3">
      <c r="A51" s="36" t="s">
        <v>181</v>
      </c>
      <c r="B51">
        <v>-0.96509999999999996</v>
      </c>
      <c r="C51">
        <v>0.43290000000000001</v>
      </c>
      <c r="D51">
        <v>-6.1402999999999999</v>
      </c>
      <c r="E51">
        <v>2.1172</v>
      </c>
      <c r="F51">
        <v>2.5541999999999998</v>
      </c>
      <c r="G51">
        <v>1.1733</v>
      </c>
      <c r="H51">
        <v>0.8</v>
      </c>
    </row>
    <row r="52" spans="1:8" x14ac:dyDescent="0.3">
      <c r="A52" s="36" t="s">
        <v>182</v>
      </c>
      <c r="B52">
        <v>-0.80359999999999998</v>
      </c>
      <c r="C52">
        <v>-0.86209999999999998</v>
      </c>
      <c r="D52">
        <v>-1.8758999999999999</v>
      </c>
      <c r="E52">
        <v>-3.5695000000000001</v>
      </c>
      <c r="F52">
        <v>-3.6659000000000002</v>
      </c>
      <c r="G52">
        <v>-1.179</v>
      </c>
      <c r="H52">
        <v>0.3</v>
      </c>
    </row>
    <row r="53" spans="1:8" x14ac:dyDescent="0.3">
      <c r="A53" s="36" t="s">
        <v>183</v>
      </c>
      <c r="B53">
        <v>-0.83209999999999995</v>
      </c>
      <c r="C53">
        <v>-0.86960000000000004</v>
      </c>
      <c r="D53">
        <v>-1.4611000000000001</v>
      </c>
      <c r="E53">
        <v>-1.5106999999999999</v>
      </c>
      <c r="F53">
        <v>-1.3975</v>
      </c>
      <c r="G53">
        <v>-3.11</v>
      </c>
      <c r="H53">
        <v>-0.1</v>
      </c>
    </row>
    <row r="54" spans="1:8" x14ac:dyDescent="0.3">
      <c r="A54" s="36" t="s">
        <v>184</v>
      </c>
      <c r="B54">
        <v>3.08659999999999</v>
      </c>
      <c r="C54">
        <v>0</v>
      </c>
      <c r="D54">
        <v>-2.2334999999999998</v>
      </c>
      <c r="E54">
        <v>-0.1482</v>
      </c>
      <c r="F54">
        <v>3.5640999999999998</v>
      </c>
      <c r="G54">
        <v>-0.15310000000000001</v>
      </c>
      <c r="H54">
        <v>-0.2</v>
      </c>
    </row>
    <row r="55" spans="1:8" x14ac:dyDescent="0.3">
      <c r="A55" s="36" t="s">
        <v>185</v>
      </c>
      <c r="B55">
        <v>4.2565</v>
      </c>
      <c r="C55">
        <v>0</v>
      </c>
      <c r="D55">
        <v>2.9161000000000001</v>
      </c>
      <c r="E55">
        <v>-0.29699999999999999</v>
      </c>
      <c r="F55">
        <v>1.2719</v>
      </c>
      <c r="G55">
        <v>2.3866999999999998</v>
      </c>
      <c r="H55">
        <v>-0.2</v>
      </c>
    </row>
    <row r="56" spans="1:8" x14ac:dyDescent="0.3">
      <c r="A56" s="36" t="s">
        <v>186</v>
      </c>
      <c r="B56">
        <v>2.2907000000000002</v>
      </c>
      <c r="C56">
        <v>-0.87719999999999998</v>
      </c>
      <c r="D56">
        <v>0.97499999999999998</v>
      </c>
      <c r="E56">
        <v>1.907</v>
      </c>
      <c r="F56">
        <v>-0.82050000000000001</v>
      </c>
      <c r="G56">
        <v>-1.6221000000000001</v>
      </c>
      <c r="H56">
        <v>0.4</v>
      </c>
    </row>
    <row r="57" spans="1:8" x14ac:dyDescent="0.3">
      <c r="A57" s="36" t="s">
        <v>187</v>
      </c>
      <c r="B57">
        <v>0.86419999999999997</v>
      </c>
      <c r="C57">
        <v>0</v>
      </c>
      <c r="D57">
        <v>0.80510000000000004</v>
      </c>
      <c r="E57">
        <v>-5.1174999999999997</v>
      </c>
      <c r="F57">
        <v>-2.7105000000000001</v>
      </c>
      <c r="G57">
        <v>0.4662</v>
      </c>
      <c r="H57">
        <v>0.3</v>
      </c>
    </row>
    <row r="58" spans="1:8" x14ac:dyDescent="0.3">
      <c r="A58" s="36" t="s">
        <v>188</v>
      </c>
      <c r="B58">
        <v>2.4769000000000001</v>
      </c>
      <c r="C58">
        <v>0.53100000000000003</v>
      </c>
      <c r="D58">
        <v>4.1318000000000001</v>
      </c>
      <c r="E58">
        <v>-1.0539000000000001</v>
      </c>
      <c r="F58">
        <v>3.4020000000000001</v>
      </c>
      <c r="G58">
        <v>7.8052000000000001</v>
      </c>
      <c r="H58">
        <v>0.1</v>
      </c>
    </row>
    <row r="59" spans="1:8" x14ac:dyDescent="0.3">
      <c r="A59" s="36" t="s">
        <v>189</v>
      </c>
      <c r="B59">
        <v>4.7137000000000002</v>
      </c>
      <c r="C59">
        <v>0.35210000000000002</v>
      </c>
      <c r="D59">
        <v>2.37089999999999</v>
      </c>
      <c r="E59">
        <v>0.55959999999999999</v>
      </c>
      <c r="F59">
        <v>0.22489999999999999</v>
      </c>
      <c r="G59">
        <v>3.0023</v>
      </c>
      <c r="H59">
        <v>0.4</v>
      </c>
    </row>
    <row r="60" spans="1:8" x14ac:dyDescent="0.3">
      <c r="A60" s="36" t="s">
        <v>190</v>
      </c>
      <c r="B60">
        <v>3.4546000000000001</v>
      </c>
      <c r="C60">
        <v>0</v>
      </c>
      <c r="D60">
        <v>0.75829999999999997</v>
      </c>
      <c r="E60">
        <v>1.9037999999999999</v>
      </c>
      <c r="F60">
        <v>-1.9371</v>
      </c>
      <c r="G60">
        <v>-2.0472000000000001</v>
      </c>
      <c r="H60">
        <v>0.6</v>
      </c>
    </row>
    <row r="61" spans="1:8" x14ac:dyDescent="0.3">
      <c r="A61" s="36" t="s">
        <v>191</v>
      </c>
      <c r="B61">
        <v>-6.2370000000000001</v>
      </c>
      <c r="C61">
        <v>0</v>
      </c>
      <c r="D61">
        <v>-1.7112000000000001</v>
      </c>
      <c r="E61">
        <v>-1.298</v>
      </c>
      <c r="F61">
        <v>-2.8795999999999999</v>
      </c>
      <c r="G61">
        <v>-10.1167</v>
      </c>
      <c r="H61">
        <v>0.4</v>
      </c>
    </row>
    <row r="62" spans="1:8" x14ac:dyDescent="0.3">
      <c r="A62" s="36" t="s">
        <v>192</v>
      </c>
      <c r="B62">
        <v>-10.8474</v>
      </c>
      <c r="C62">
        <v>0</v>
      </c>
      <c r="D62">
        <v>-5.7088000000000001</v>
      </c>
      <c r="E62">
        <v>-1.2457</v>
      </c>
      <c r="F62">
        <v>-1.3190999999999999</v>
      </c>
      <c r="G62">
        <v>-5.3768000000000002</v>
      </c>
      <c r="H62">
        <v>-0.2</v>
      </c>
    </row>
    <row r="63" spans="1:8" x14ac:dyDescent="0.3">
      <c r="A63" s="36" t="s">
        <v>193</v>
      </c>
      <c r="B63">
        <v>-4.9215</v>
      </c>
      <c r="C63">
        <v>0</v>
      </c>
      <c r="D63">
        <v>-1.8194999999999999</v>
      </c>
      <c r="E63">
        <v>-2.8479000000000001</v>
      </c>
      <c r="F63">
        <v>-1.5973999999999999</v>
      </c>
      <c r="G63">
        <v>-2.4782999999999999</v>
      </c>
      <c r="H63">
        <v>-1</v>
      </c>
    </row>
    <row r="64" spans="1:8" x14ac:dyDescent="0.3">
      <c r="A64" s="36" t="s">
        <v>194</v>
      </c>
      <c r="B64">
        <v>2.5691999999999999</v>
      </c>
      <c r="C64">
        <v>0.58479999999999999</v>
      </c>
      <c r="D64">
        <v>0.2114</v>
      </c>
      <c r="E64">
        <v>1.4503999999999999</v>
      </c>
      <c r="F64">
        <v>0.1484</v>
      </c>
      <c r="G64">
        <v>0.1089</v>
      </c>
      <c r="H64">
        <v>-0.6</v>
      </c>
    </row>
    <row r="65" spans="1:8" x14ac:dyDescent="0.3">
      <c r="A65" s="36" t="s">
        <v>195</v>
      </c>
      <c r="B65">
        <v>3.7168000000000001</v>
      </c>
      <c r="C65">
        <v>1.1628000000000001</v>
      </c>
      <c r="D65">
        <v>0.86140000000000005</v>
      </c>
      <c r="E65">
        <v>3.0255999999999998</v>
      </c>
      <c r="F65">
        <v>2.7772999999999999</v>
      </c>
      <c r="G65">
        <v>0.55349999999999999</v>
      </c>
      <c r="H65">
        <v>-0.1</v>
      </c>
    </row>
    <row r="66" spans="1:8" x14ac:dyDescent="0.3">
      <c r="A66" s="36" t="s">
        <v>196</v>
      </c>
      <c r="B66">
        <v>0.54339999999999999</v>
      </c>
      <c r="C66">
        <v>0</v>
      </c>
      <c r="D66">
        <v>1.8839999999999999</v>
      </c>
      <c r="E66">
        <v>-0.74560000000000004</v>
      </c>
      <c r="F66">
        <v>1.4849000000000001</v>
      </c>
      <c r="G66">
        <v>-0.68</v>
      </c>
      <c r="H66">
        <v>0.1</v>
      </c>
    </row>
    <row r="67" spans="1:8" x14ac:dyDescent="0.3">
      <c r="A67" s="36" t="s">
        <v>197</v>
      </c>
      <c r="B67">
        <v>1.7004999999999999</v>
      </c>
      <c r="C67">
        <v>0</v>
      </c>
      <c r="D67">
        <v>0.74519999999999997</v>
      </c>
      <c r="E67">
        <v>-3.0983000000000001</v>
      </c>
      <c r="F67">
        <v>1.829</v>
      </c>
      <c r="G67">
        <v>-4.4442000000000004</v>
      </c>
      <c r="H67">
        <v>0.3</v>
      </c>
    </row>
    <row r="68" spans="1:8" x14ac:dyDescent="0.3">
      <c r="A68" s="36" t="s">
        <v>198</v>
      </c>
      <c r="B68">
        <v>-3.6415000000000002</v>
      </c>
      <c r="C68">
        <v>0</v>
      </c>
      <c r="D68">
        <v>-1.6808000000000001</v>
      </c>
      <c r="E68">
        <v>-2.2263000000000002</v>
      </c>
      <c r="F68">
        <v>-1.1892</v>
      </c>
      <c r="G68">
        <v>-3.5114999999999998</v>
      </c>
      <c r="H68">
        <v>0.2</v>
      </c>
    </row>
    <row r="69" spans="1:8" x14ac:dyDescent="0.3">
      <c r="A69" s="36" t="s">
        <v>199</v>
      </c>
      <c r="B69">
        <v>1.2724</v>
      </c>
      <c r="C69">
        <v>-0.3448</v>
      </c>
      <c r="D69">
        <v>0.3841</v>
      </c>
      <c r="E69">
        <v>0.2535</v>
      </c>
      <c r="F69">
        <v>-0.99380000000000002</v>
      </c>
      <c r="G69">
        <v>1.8843000000000001</v>
      </c>
      <c r="H69">
        <v>-0.3</v>
      </c>
    </row>
    <row r="70" spans="1:8" x14ac:dyDescent="0.3">
      <c r="A70" s="36" t="s">
        <v>200</v>
      </c>
      <c r="B70">
        <v>-0.58299999999999996</v>
      </c>
      <c r="C70">
        <v>-0.51900000000000002</v>
      </c>
      <c r="D70">
        <v>-2.4548999999999999</v>
      </c>
      <c r="E70">
        <v>-0.38429999999999997</v>
      </c>
      <c r="F70">
        <v>1.6645000000000001</v>
      </c>
      <c r="G70">
        <v>-2.9502000000000002</v>
      </c>
      <c r="H70">
        <v>-0.2</v>
      </c>
    </row>
    <row r="71" spans="1:8" x14ac:dyDescent="0.3">
      <c r="A71" s="36" t="s">
        <v>201</v>
      </c>
      <c r="B71">
        <v>1.4098999999999999</v>
      </c>
      <c r="C71">
        <v>0</v>
      </c>
      <c r="D71">
        <v>-0.67120000000000002</v>
      </c>
      <c r="E71">
        <v>1.7015</v>
      </c>
      <c r="F71">
        <v>1.5912999999999999</v>
      </c>
      <c r="G71">
        <v>2.9417</v>
      </c>
      <c r="H71">
        <v>-0.1</v>
      </c>
    </row>
    <row r="72" spans="1:8" x14ac:dyDescent="0.3">
      <c r="A72" s="36" t="s">
        <v>202</v>
      </c>
      <c r="B72">
        <v>-0.54020000000000001</v>
      </c>
      <c r="C72">
        <v>0</v>
      </c>
      <c r="D72">
        <v>-0.2152</v>
      </c>
      <c r="E72">
        <v>-0.42330000000000001</v>
      </c>
      <c r="F72">
        <v>-2.3586</v>
      </c>
      <c r="G72">
        <v>-1.7052</v>
      </c>
      <c r="H72">
        <v>0.1</v>
      </c>
    </row>
    <row r="73" spans="1:8" x14ac:dyDescent="0.3">
      <c r="A73" s="36" t="s">
        <v>203</v>
      </c>
      <c r="B73">
        <v>-0.64749999999999996</v>
      </c>
      <c r="C73">
        <v>-2.1739000000000002</v>
      </c>
      <c r="D73">
        <v>1.3149999999999999</v>
      </c>
      <c r="E73">
        <v>0.4194</v>
      </c>
      <c r="F73">
        <v>0.16500000000000001</v>
      </c>
      <c r="G73">
        <v>-4.9351000000000003</v>
      </c>
      <c r="H73">
        <v>0.1</v>
      </c>
    </row>
    <row r="74" spans="1:8" x14ac:dyDescent="0.3">
      <c r="A74" s="36" t="s">
        <v>204</v>
      </c>
      <c r="B74">
        <v>1.5412999999999999</v>
      </c>
      <c r="C74">
        <v>-2</v>
      </c>
      <c r="D74">
        <v>-4.9599999999999998E-2</v>
      </c>
      <c r="E74">
        <v>2.9016000000000002</v>
      </c>
      <c r="F74">
        <v>2.0085999999999999</v>
      </c>
      <c r="G74">
        <v>0.64890000000000003</v>
      </c>
      <c r="H74">
        <v>-0.1</v>
      </c>
    </row>
    <row r="75" spans="1:8" x14ac:dyDescent="0.3">
      <c r="A75" s="36" t="s">
        <v>205</v>
      </c>
      <c r="B75">
        <v>1.2702</v>
      </c>
      <c r="C75">
        <v>0.68030000000000002</v>
      </c>
      <c r="D75">
        <v>-1.6315</v>
      </c>
      <c r="E75">
        <v>0.24249999999999999</v>
      </c>
      <c r="F75">
        <v>0.96379999999999999</v>
      </c>
      <c r="G75">
        <v>-0.57830000000000004</v>
      </c>
      <c r="H75">
        <v>0</v>
      </c>
    </row>
    <row r="76" spans="1:8" x14ac:dyDescent="0.3">
      <c r="A76" s="36" t="s">
        <v>206</v>
      </c>
      <c r="B76">
        <v>-6.3372999999999999</v>
      </c>
      <c r="C76">
        <v>0.67569999999999997</v>
      </c>
      <c r="D76">
        <v>-1.2171000000000001</v>
      </c>
      <c r="E76">
        <v>-4.9408000000000003</v>
      </c>
      <c r="F76">
        <v>-4.7163000000000004</v>
      </c>
      <c r="G76">
        <v>-5.4203999999999999</v>
      </c>
      <c r="H76">
        <v>0</v>
      </c>
    </row>
    <row r="77" spans="1:8" x14ac:dyDescent="0.3">
      <c r="A77" s="36" t="s">
        <v>207</v>
      </c>
      <c r="B77">
        <v>-9.6000999999999994</v>
      </c>
      <c r="C77">
        <v>-0.67110000000000003</v>
      </c>
      <c r="D77">
        <v>-1.9854000000000001</v>
      </c>
      <c r="E77">
        <v>-8.6448</v>
      </c>
      <c r="F77">
        <v>-7.7446999999999999</v>
      </c>
      <c r="G77">
        <v>-7.2028999999999996</v>
      </c>
      <c r="H77">
        <v>-0.5</v>
      </c>
    </row>
    <row r="78" spans="1:8" x14ac:dyDescent="0.3">
      <c r="A78" s="36" t="s">
        <v>208</v>
      </c>
      <c r="B78">
        <v>-7.2671000000000001</v>
      </c>
      <c r="C78">
        <v>-3.7837999999999998</v>
      </c>
      <c r="D78">
        <v>-1.6414</v>
      </c>
      <c r="E78">
        <v>-1.1333</v>
      </c>
      <c r="F78">
        <v>-3.9245000000000001</v>
      </c>
      <c r="G78">
        <v>-8.3012999999999995</v>
      </c>
      <c r="H78">
        <v>-1</v>
      </c>
    </row>
    <row r="79" spans="1:8" x14ac:dyDescent="0.3">
      <c r="A79" s="36" t="s">
        <v>209</v>
      </c>
      <c r="B79">
        <v>-0.40620000000000001</v>
      </c>
      <c r="C79">
        <v>-1.2172000000000001</v>
      </c>
      <c r="D79">
        <v>0.87809999999999999</v>
      </c>
      <c r="E79">
        <v>5.2942999999999998</v>
      </c>
      <c r="F79">
        <v>8.5031999999999996</v>
      </c>
      <c r="G79">
        <v>3.1435</v>
      </c>
      <c r="H79">
        <v>-1.3</v>
      </c>
    </row>
    <row r="80" spans="1:8" x14ac:dyDescent="0.3">
      <c r="A80" s="36" t="s">
        <v>210</v>
      </c>
      <c r="B80">
        <v>-0.4541</v>
      </c>
      <c r="C80">
        <v>1.1848000000000001</v>
      </c>
      <c r="D80">
        <v>1.8472</v>
      </c>
      <c r="E80">
        <v>6.9535999999999998</v>
      </c>
      <c r="F80">
        <v>5.1254999999999997</v>
      </c>
      <c r="G80">
        <v>4.1284000000000001</v>
      </c>
      <c r="H80">
        <v>-0.4</v>
      </c>
    </row>
    <row r="81" spans="1:8" x14ac:dyDescent="0.3">
      <c r="A81" s="36" t="s">
        <v>211</v>
      </c>
      <c r="B81">
        <v>1.3024</v>
      </c>
      <c r="C81">
        <v>1.5457000000000001</v>
      </c>
      <c r="D81">
        <v>-0.47310000000000002</v>
      </c>
      <c r="E81">
        <v>8.5059000000000005</v>
      </c>
      <c r="F81">
        <v>5.2933000000000003</v>
      </c>
      <c r="G81">
        <v>-0.56169999999999998</v>
      </c>
      <c r="H81">
        <v>0.4</v>
      </c>
    </row>
    <row r="82" spans="1:8" x14ac:dyDescent="0.3">
      <c r="A82" s="36" t="s">
        <v>212</v>
      </c>
      <c r="B82">
        <v>0.4723</v>
      </c>
      <c r="C82">
        <v>0.55349999999999999</v>
      </c>
      <c r="D82">
        <v>0.74729999999999996</v>
      </c>
      <c r="E82">
        <v>0.77010000000000001</v>
      </c>
      <c r="F82">
        <v>0.79339999999999999</v>
      </c>
      <c r="G82">
        <v>1.2470000000000001</v>
      </c>
      <c r="H82">
        <v>0.4</v>
      </c>
    </row>
    <row r="83" spans="1:8" x14ac:dyDescent="0.3">
      <c r="A83" s="36" t="s">
        <v>213</v>
      </c>
      <c r="B83">
        <v>-0.82879999999999998</v>
      </c>
      <c r="C83">
        <v>0.55049999999999999</v>
      </c>
      <c r="D83">
        <v>0.1993</v>
      </c>
      <c r="E83">
        <v>0.54300000000000004</v>
      </c>
      <c r="F83">
        <v>-1.0577000000000001</v>
      </c>
      <c r="G83">
        <v>5.6025</v>
      </c>
      <c r="H83">
        <v>0.3</v>
      </c>
    </row>
    <row r="84" spans="1:8" x14ac:dyDescent="0.3">
      <c r="A84" s="36" t="s">
        <v>214</v>
      </c>
      <c r="B84">
        <v>-3.2218</v>
      </c>
      <c r="C84">
        <v>1.2774000000000001</v>
      </c>
      <c r="D84">
        <v>-1.54E-2</v>
      </c>
      <c r="E84">
        <v>-0.23269999999999999</v>
      </c>
      <c r="F84">
        <v>1.6477999999999999</v>
      </c>
      <c r="G84">
        <v>4.4099000000000004</v>
      </c>
      <c r="H84">
        <v>0.1</v>
      </c>
    </row>
    <row r="85" spans="1:8" x14ac:dyDescent="0.3">
      <c r="A85" s="36" t="s">
        <v>215</v>
      </c>
      <c r="B85">
        <v>-0.41760000000000003</v>
      </c>
      <c r="C85">
        <v>2.0270000000000001</v>
      </c>
      <c r="D85">
        <v>4.0126999999999997</v>
      </c>
      <c r="E85">
        <v>2.3953000000000002</v>
      </c>
      <c r="F85">
        <v>5.1341999999999999</v>
      </c>
      <c r="G85">
        <v>6.1212</v>
      </c>
      <c r="H85">
        <v>0</v>
      </c>
    </row>
    <row r="86" spans="1:8" x14ac:dyDescent="0.3">
      <c r="A86" s="36" t="s">
        <v>216</v>
      </c>
      <c r="B86">
        <v>6.3868</v>
      </c>
      <c r="C86">
        <v>2.0750999999999999</v>
      </c>
      <c r="D86">
        <v>2.5785</v>
      </c>
      <c r="E86">
        <v>8.6643000000000008</v>
      </c>
      <c r="F86">
        <v>5.7881</v>
      </c>
      <c r="G86">
        <v>2.5259999999999998</v>
      </c>
      <c r="H86">
        <v>0.5</v>
      </c>
    </row>
    <row r="87" spans="1:8" x14ac:dyDescent="0.3">
      <c r="A87" s="36" t="s">
        <v>217</v>
      </c>
      <c r="B87">
        <v>2.5644</v>
      </c>
      <c r="C87">
        <v>3.1574</v>
      </c>
      <c r="D87">
        <v>3.4241000000000001</v>
      </c>
      <c r="E87">
        <v>1.6854</v>
      </c>
      <c r="F87">
        <v>-6.9573999999999998</v>
      </c>
      <c r="G87">
        <v>-0.27589999999999898</v>
      </c>
      <c r="H87">
        <v>1.1000000000000001</v>
      </c>
    </row>
    <row r="88" spans="1:8" x14ac:dyDescent="0.3">
      <c r="A88" s="36" t="s">
        <v>218</v>
      </c>
      <c r="B88">
        <v>4.1477000000000004</v>
      </c>
      <c r="C88">
        <v>3.4241999999999999</v>
      </c>
      <c r="D88">
        <v>2.0948000000000002</v>
      </c>
      <c r="E88">
        <v>6.2294</v>
      </c>
      <c r="F88">
        <v>4.7293000000000003</v>
      </c>
      <c r="G88">
        <v>8.3495000000000008</v>
      </c>
      <c r="H88">
        <v>1</v>
      </c>
    </row>
    <row r="89" spans="1:8" x14ac:dyDescent="0.3">
      <c r="A89" s="36" t="s">
        <v>219</v>
      </c>
      <c r="B89">
        <v>7.8285999999999998</v>
      </c>
      <c r="C89">
        <v>-5.4595000000000002</v>
      </c>
      <c r="D89">
        <v>4.2904</v>
      </c>
      <c r="E89">
        <v>5.8541999999999996</v>
      </c>
      <c r="F89">
        <v>6.6658999999999997</v>
      </c>
      <c r="G89">
        <v>9.6046999999999993</v>
      </c>
      <c r="H89">
        <v>0.8</v>
      </c>
    </row>
    <row r="90" spans="1:8" x14ac:dyDescent="0.3">
      <c r="A90" s="36" t="s">
        <v>220</v>
      </c>
      <c r="B90">
        <v>-1.3966000000000001</v>
      </c>
      <c r="C90">
        <v>1.2007000000000001</v>
      </c>
      <c r="D90">
        <v>5.3647999999999998</v>
      </c>
      <c r="E90">
        <v>2.556</v>
      </c>
      <c r="F90">
        <v>3.5257999999999998</v>
      </c>
      <c r="G90">
        <v>0.154</v>
      </c>
      <c r="H90">
        <v>1.6</v>
      </c>
    </row>
    <row r="91" spans="1:8" x14ac:dyDescent="0.3">
      <c r="A91" s="36" t="s">
        <v>221</v>
      </c>
      <c r="B91">
        <v>2.0657999999999999</v>
      </c>
      <c r="C91">
        <v>5.3672000000000004</v>
      </c>
      <c r="D91">
        <v>9.1870999999999903</v>
      </c>
      <c r="E91">
        <v>7.2744</v>
      </c>
      <c r="F91">
        <v>6.7346000000000004</v>
      </c>
      <c r="G91">
        <v>-0.1661</v>
      </c>
      <c r="H91">
        <v>0.9</v>
      </c>
    </row>
    <row r="92" spans="1:8" x14ac:dyDescent="0.3">
      <c r="A92" s="36" t="s">
        <v>222</v>
      </c>
      <c r="B92">
        <v>2.556</v>
      </c>
      <c r="C92">
        <v>2.78819999999999</v>
      </c>
      <c r="D92">
        <v>-4.4619999999999997</v>
      </c>
      <c r="E92">
        <v>-3.8866000000000001</v>
      </c>
      <c r="F92">
        <v>-3.0259</v>
      </c>
      <c r="G92">
        <v>-0.1118</v>
      </c>
      <c r="H92">
        <v>1.6</v>
      </c>
    </row>
    <row r="93" spans="1:8" x14ac:dyDescent="0.3">
      <c r="A93" s="36" t="s">
        <v>223</v>
      </c>
      <c r="B93">
        <v>2.3877999999999999</v>
      </c>
      <c r="C93">
        <v>5.0468999999999999</v>
      </c>
      <c r="D93">
        <v>0.71250000000000002</v>
      </c>
      <c r="E93">
        <v>-1.3197000000000001</v>
      </c>
      <c r="F93">
        <v>2.4567000000000001</v>
      </c>
      <c r="G93">
        <v>4.1310000000000002</v>
      </c>
      <c r="H93">
        <v>0.3</v>
      </c>
    </row>
    <row r="94" spans="1:8" x14ac:dyDescent="0.3">
      <c r="A94" s="36" t="s">
        <v>224</v>
      </c>
      <c r="B94">
        <v>-1.9706999999999999</v>
      </c>
      <c r="C94">
        <v>1.6759999999999999</v>
      </c>
      <c r="D94">
        <v>1.8727</v>
      </c>
      <c r="E94">
        <v>-0.1769</v>
      </c>
      <c r="F94">
        <v>4.8673000000000002</v>
      </c>
      <c r="G94">
        <v>1.9716</v>
      </c>
      <c r="H94">
        <v>0.5</v>
      </c>
    </row>
    <row r="95" spans="1:8" x14ac:dyDescent="0.3">
      <c r="A95" s="36" t="s">
        <v>225</v>
      </c>
      <c r="B95">
        <v>1.4964</v>
      </c>
      <c r="C95">
        <v>7.1062000000000003</v>
      </c>
      <c r="D95">
        <v>2.6585999999999999</v>
      </c>
      <c r="E95">
        <v>0.49459999999999998</v>
      </c>
      <c r="F95">
        <v>9.9097000000000008</v>
      </c>
      <c r="G95">
        <v>3.9342000000000001</v>
      </c>
      <c r="H95">
        <v>0.69999999999999896</v>
      </c>
    </row>
    <row r="96" spans="1:8" x14ac:dyDescent="0.3">
      <c r="A96" s="36" t="s">
        <v>226</v>
      </c>
      <c r="B96">
        <v>9.6713000000000005</v>
      </c>
      <c r="C96">
        <v>15.367100000000001</v>
      </c>
      <c r="D96">
        <v>3.7595999999999998</v>
      </c>
      <c r="E96">
        <v>2.2541000000000002</v>
      </c>
      <c r="F96">
        <v>1.0108999999999999</v>
      </c>
      <c r="G96">
        <v>12.9214</v>
      </c>
      <c r="H96">
        <v>1.2</v>
      </c>
    </row>
    <row r="97" spans="1:8" x14ac:dyDescent="0.3">
      <c r="A97" s="36" t="s">
        <v>227</v>
      </c>
      <c r="B97">
        <v>3.8712</v>
      </c>
      <c r="C97">
        <v>-7.3616999999999999</v>
      </c>
      <c r="D97">
        <v>-10.0791</v>
      </c>
      <c r="E97">
        <v>-4.2500000000000003E-2</v>
      </c>
      <c r="F97">
        <v>-13.2544</v>
      </c>
      <c r="G97">
        <v>-12.504899999999999</v>
      </c>
      <c r="H97">
        <v>2.5</v>
      </c>
    </row>
    <row r="98" spans="1:8" x14ac:dyDescent="0.3">
      <c r="A98" s="36" t="s">
        <v>228</v>
      </c>
      <c r="B98">
        <v>-4.8422999999999998</v>
      </c>
      <c r="C98">
        <v>-4.6399999999999997</v>
      </c>
      <c r="D98">
        <v>-2.4339</v>
      </c>
      <c r="E98">
        <v>-1.6278999999999999</v>
      </c>
      <c r="F98">
        <v>0.53859999999999997</v>
      </c>
      <c r="G98">
        <v>-5.6943000000000001</v>
      </c>
      <c r="H98">
        <v>0</v>
      </c>
    </row>
    <row r="99" spans="1:8" x14ac:dyDescent="0.3">
      <c r="A99" s="36" t="s">
        <v>229</v>
      </c>
      <c r="B99">
        <v>1.3962000000000001</v>
      </c>
      <c r="C99">
        <v>-0.50339999999999896</v>
      </c>
      <c r="D99">
        <v>-0.66639999999999999</v>
      </c>
      <c r="E99">
        <v>1.2011000000000001</v>
      </c>
      <c r="F99">
        <v>9.1738999999999997</v>
      </c>
      <c r="G99">
        <v>2.6103999999999998</v>
      </c>
      <c r="H99">
        <v>-1.2</v>
      </c>
    </row>
    <row r="100" spans="1:8" x14ac:dyDescent="0.3">
      <c r="A100" s="36" t="s">
        <v>230</v>
      </c>
      <c r="B100">
        <v>4.9311999999999898</v>
      </c>
      <c r="C100">
        <v>0.73070000000000002</v>
      </c>
      <c r="D100">
        <v>1.3354999999999999</v>
      </c>
      <c r="E100">
        <v>0.24929999999999999</v>
      </c>
      <c r="F100">
        <v>5.2365000000000004</v>
      </c>
      <c r="G100">
        <v>3.7761</v>
      </c>
      <c r="H100">
        <v>-0.2</v>
      </c>
    </row>
    <row r="101" spans="1:8" x14ac:dyDescent="0.3">
      <c r="A101" s="36" t="s">
        <v>231</v>
      </c>
      <c r="B101">
        <v>8.0372000000000003</v>
      </c>
      <c r="C101">
        <v>-1.0267999999999999</v>
      </c>
      <c r="D101">
        <v>1.1686000000000001</v>
      </c>
      <c r="E101">
        <v>1.9192</v>
      </c>
      <c r="F101">
        <v>-0.16769999999999999</v>
      </c>
      <c r="G101">
        <v>5.0715000000000003</v>
      </c>
      <c r="H101">
        <v>0.5</v>
      </c>
    </row>
    <row r="102" spans="1:8" x14ac:dyDescent="0.3">
      <c r="A102" s="36" t="s">
        <v>232</v>
      </c>
      <c r="B102">
        <v>2.4567000000000001</v>
      </c>
      <c r="C102">
        <v>-0.5413</v>
      </c>
      <c r="D102">
        <v>2.2267000000000001</v>
      </c>
      <c r="E102">
        <v>2.2387999999999999</v>
      </c>
      <c r="F102">
        <v>-2.8414999999999999</v>
      </c>
      <c r="G102">
        <v>-1.03E-2</v>
      </c>
      <c r="H102">
        <v>1.1000000000000001</v>
      </c>
    </row>
    <row r="103" spans="1:8" x14ac:dyDescent="0.3">
      <c r="A103" s="36" t="s">
        <v>233</v>
      </c>
      <c r="B103">
        <v>0.4642</v>
      </c>
      <c r="C103">
        <v>0</v>
      </c>
      <c r="D103">
        <v>-1.9541999999999999</v>
      </c>
      <c r="E103">
        <v>-1.8791</v>
      </c>
      <c r="F103">
        <v>-5.3032000000000004</v>
      </c>
      <c r="G103">
        <v>3.14299999999999</v>
      </c>
      <c r="H103">
        <v>0.6</v>
      </c>
    </row>
    <row r="104" spans="1:8" x14ac:dyDescent="0.3">
      <c r="A104" s="36" t="s">
        <v>234</v>
      </c>
      <c r="B104">
        <v>5.3920000000000003</v>
      </c>
      <c r="C104">
        <v>0</v>
      </c>
      <c r="D104">
        <v>-3.7772000000000001</v>
      </c>
      <c r="E104">
        <v>-1.4891000000000001</v>
      </c>
      <c r="F104">
        <v>-1.3887</v>
      </c>
      <c r="G104">
        <v>0.24260000000000001</v>
      </c>
      <c r="H104">
        <v>0.1</v>
      </c>
    </row>
    <row r="105" spans="1:8" x14ac:dyDescent="0.3">
      <c r="A105" s="36" t="s">
        <v>235</v>
      </c>
      <c r="B105">
        <v>-4.2774000000000001</v>
      </c>
      <c r="C105">
        <v>0</v>
      </c>
      <c r="D105">
        <v>-8.6498000000000008</v>
      </c>
      <c r="E105">
        <v>-15.0542</v>
      </c>
      <c r="F105">
        <v>-8.8347999999999995</v>
      </c>
      <c r="G105">
        <v>-11.390700000000001</v>
      </c>
      <c r="H105">
        <v>0</v>
      </c>
    </row>
    <row r="106" spans="1:8" x14ac:dyDescent="0.3">
      <c r="A106" s="36" t="s">
        <v>236</v>
      </c>
      <c r="B106">
        <v>-2.8578999999999999</v>
      </c>
      <c r="C106">
        <v>-0.40820000000000001</v>
      </c>
      <c r="D106">
        <v>-0.49440000000000001</v>
      </c>
      <c r="E106">
        <v>3.3056999999999999</v>
      </c>
      <c r="F106">
        <v>1.1414</v>
      </c>
      <c r="G106">
        <v>-6.2488999999999999</v>
      </c>
      <c r="H106">
        <v>-1.3</v>
      </c>
    </row>
    <row r="107" spans="1:8" x14ac:dyDescent="0.3">
      <c r="A107" s="36" t="s">
        <v>237</v>
      </c>
      <c r="B107">
        <v>1.0085999999999999</v>
      </c>
      <c r="C107">
        <v>0.4098</v>
      </c>
      <c r="D107">
        <v>-2.2010999999999998</v>
      </c>
      <c r="E107">
        <v>0.66679999999999895</v>
      </c>
      <c r="F107">
        <v>-9.6500000000000002E-2</v>
      </c>
      <c r="G107">
        <v>3.2088000000000001</v>
      </c>
      <c r="H107">
        <v>-1.2</v>
      </c>
    </row>
    <row r="108" spans="1:8" x14ac:dyDescent="0.3">
      <c r="A108" s="36" t="s">
        <v>238</v>
      </c>
      <c r="B108">
        <v>-0.52729999999999999</v>
      </c>
      <c r="C108">
        <v>0</v>
      </c>
      <c r="D108">
        <v>-0.49740000000000001</v>
      </c>
      <c r="E108">
        <v>1.3233999999999999</v>
      </c>
      <c r="F108">
        <v>-6.8000000000000005E-2</v>
      </c>
      <c r="G108">
        <v>-0.8014</v>
      </c>
      <c r="H108">
        <v>-0.1</v>
      </c>
    </row>
    <row r="109" spans="1:8" x14ac:dyDescent="0.3">
      <c r="A109" s="36" t="s">
        <v>239</v>
      </c>
      <c r="B109">
        <v>2.3262999999999998</v>
      </c>
      <c r="C109">
        <v>0.54420000000000002</v>
      </c>
      <c r="D109">
        <v>-3.0539999999999998</v>
      </c>
      <c r="E109">
        <v>3.7982</v>
      </c>
      <c r="F109">
        <v>0.76690000000000003</v>
      </c>
      <c r="G109">
        <v>-4.2972999999999999</v>
      </c>
      <c r="H109">
        <v>0.2</v>
      </c>
    </row>
    <row r="110" spans="1:8" x14ac:dyDescent="0.3">
      <c r="A110" s="36" t="s">
        <v>240</v>
      </c>
      <c r="B110">
        <v>-7.5179999999999998</v>
      </c>
      <c r="C110">
        <v>-0.5413</v>
      </c>
      <c r="D110">
        <v>1.3622000000000001</v>
      </c>
      <c r="E110">
        <v>0.55630000000000002</v>
      </c>
      <c r="F110">
        <v>1.5425</v>
      </c>
      <c r="G110">
        <v>-1.2710999999999999</v>
      </c>
      <c r="H110">
        <v>0.1</v>
      </c>
    </row>
    <row r="111" spans="1:8" x14ac:dyDescent="0.3">
      <c r="A111" s="36" t="s">
        <v>241</v>
      </c>
      <c r="B111">
        <v>-2.3146</v>
      </c>
      <c r="C111">
        <v>0</v>
      </c>
      <c r="D111">
        <v>3.2572000000000001</v>
      </c>
      <c r="E111">
        <v>2.3113000000000001</v>
      </c>
      <c r="F111">
        <v>-3.2383999999999999</v>
      </c>
      <c r="G111">
        <v>0.7651</v>
      </c>
      <c r="H111">
        <v>-0.5</v>
      </c>
    </row>
    <row r="112" spans="1:8" x14ac:dyDescent="0.3">
      <c r="A112" s="37" t="s">
        <v>242</v>
      </c>
      <c r="B112">
        <v>1.2171000000000001</v>
      </c>
      <c r="C112">
        <v>-0.34010000000000001</v>
      </c>
      <c r="D112">
        <v>1.2815000000000001</v>
      </c>
      <c r="E112">
        <v>1.8193999999999999</v>
      </c>
      <c r="F112">
        <v>1.4346000000000001</v>
      </c>
      <c r="G112">
        <v>0.85170000000000001</v>
      </c>
      <c r="H112">
        <v>-0.4</v>
      </c>
    </row>
    <row r="113" spans="1:8" x14ac:dyDescent="0.3">
      <c r="A113" s="37" t="s">
        <v>243</v>
      </c>
      <c r="B113">
        <v>-0.72019999999999895</v>
      </c>
      <c r="C113">
        <v>-0.20480000000000001</v>
      </c>
      <c r="D113">
        <v>1.4801</v>
      </c>
      <c r="E113">
        <v>-0.13200000000000001</v>
      </c>
      <c r="F113">
        <v>-1.4350000000000001</v>
      </c>
      <c r="G113">
        <v>-0.47470000000000001</v>
      </c>
      <c r="H113">
        <v>0</v>
      </c>
    </row>
    <row r="114" spans="1:8" x14ac:dyDescent="0.3">
      <c r="A114" s="37" t="s">
        <v>244</v>
      </c>
      <c r="B114">
        <v>-0.66779999999999895</v>
      </c>
      <c r="C114">
        <v>-0.1368</v>
      </c>
      <c r="D114">
        <v>-4.1123000000000003</v>
      </c>
      <c r="E114">
        <v>-0.2429</v>
      </c>
      <c r="F114">
        <v>1.3223</v>
      </c>
      <c r="G114">
        <v>-3.4104000000000001</v>
      </c>
      <c r="H114">
        <v>0</v>
      </c>
    </row>
    <row r="115" spans="1:8" x14ac:dyDescent="0.3">
      <c r="A115" s="37" t="s">
        <v>245</v>
      </c>
      <c r="B115">
        <v>-1.7907</v>
      </c>
      <c r="C115">
        <v>-0.17119999999999999</v>
      </c>
      <c r="D115">
        <v>-5.2310999999999996</v>
      </c>
      <c r="E115">
        <v>-3.9165999999999999</v>
      </c>
      <c r="F115">
        <v>-1.33</v>
      </c>
      <c r="G115">
        <v>-5.9237000000000002</v>
      </c>
      <c r="H115">
        <v>-0.5</v>
      </c>
    </row>
    <row r="116" spans="1:8" x14ac:dyDescent="0.3">
      <c r="A116" s="37" t="s">
        <v>246</v>
      </c>
      <c r="B116">
        <v>-2.0474000000000001</v>
      </c>
      <c r="C116">
        <v>-1.5437000000000001</v>
      </c>
      <c r="D116">
        <v>-1.143</v>
      </c>
      <c r="E116">
        <v>2.323</v>
      </c>
      <c r="F116">
        <v>0.40079999999999999</v>
      </c>
      <c r="G116">
        <v>-3.5758000000000001</v>
      </c>
      <c r="H116">
        <v>-0.9</v>
      </c>
    </row>
    <row r="117" spans="1:8" x14ac:dyDescent="0.3">
      <c r="A117" s="37" t="s">
        <v>247</v>
      </c>
      <c r="B117">
        <v>2.2046000000000001</v>
      </c>
      <c r="C117">
        <v>-0.34839999999999999</v>
      </c>
      <c r="D117">
        <v>0.5323</v>
      </c>
      <c r="E117">
        <v>1.4759</v>
      </c>
      <c r="F117">
        <v>-0.73219999999999996</v>
      </c>
      <c r="G117">
        <v>2.9746999999999999</v>
      </c>
      <c r="H117">
        <v>-0.8</v>
      </c>
    </row>
    <row r="118" spans="1:8" x14ac:dyDescent="0.3">
      <c r="A118" s="37" t="s">
        <v>248</v>
      </c>
      <c r="B118">
        <v>5.6536</v>
      </c>
      <c r="C118">
        <v>0.1399</v>
      </c>
      <c r="D118">
        <v>-0.66500000000000004</v>
      </c>
      <c r="E118">
        <v>0.22309999999999999</v>
      </c>
      <c r="F118">
        <v>0.87470000000000003</v>
      </c>
      <c r="G118">
        <v>6.8735999999999997</v>
      </c>
      <c r="H118">
        <v>-0.2</v>
      </c>
    </row>
    <row r="119" spans="1:8" x14ac:dyDescent="0.3">
      <c r="A119" s="37" t="s">
        <v>249</v>
      </c>
      <c r="B119">
        <v>2.4823</v>
      </c>
      <c r="C119">
        <v>0.55869999999999997</v>
      </c>
      <c r="D119">
        <v>0.25369999999999998</v>
      </c>
      <c r="E119">
        <v>0.38379999999999997</v>
      </c>
      <c r="F119">
        <v>3.59859999999999</v>
      </c>
      <c r="G119">
        <v>6.1158000000000001</v>
      </c>
      <c r="H119">
        <v>0.2</v>
      </c>
    </row>
    <row r="120" spans="1:8" x14ac:dyDescent="0.3">
      <c r="A120" s="37" t="s">
        <v>250</v>
      </c>
      <c r="B120">
        <v>0.40820000000000001</v>
      </c>
      <c r="C120">
        <v>2.0832999999999999</v>
      </c>
      <c r="D120">
        <v>-0.29759999999999898</v>
      </c>
      <c r="E120">
        <v>-2.7717999999999998</v>
      </c>
      <c r="F120">
        <v>-0.15690000000000001</v>
      </c>
      <c r="G120">
        <v>-4.3158000000000003</v>
      </c>
      <c r="H120">
        <v>0.4</v>
      </c>
    </row>
    <row r="121" spans="1:8" x14ac:dyDescent="0.3">
      <c r="A121" s="37" t="s">
        <v>251</v>
      </c>
      <c r="B121">
        <v>-3.1133000000000002</v>
      </c>
      <c r="C121">
        <v>0</v>
      </c>
      <c r="D121">
        <v>3.3997000000000002</v>
      </c>
      <c r="E121">
        <v>1.2995000000000001</v>
      </c>
      <c r="F121">
        <v>-0.95379999999999998</v>
      </c>
      <c r="G121">
        <v>-0.99760000000000004</v>
      </c>
      <c r="H121">
        <v>0</v>
      </c>
    </row>
    <row r="122" spans="1:8" x14ac:dyDescent="0.3">
      <c r="A122" s="37">
        <v>45291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45448-1765-4DD6-ABA4-9ABFB55230ED}">
  <dimension ref="A1:AZ599"/>
  <sheetViews>
    <sheetView zoomScale="70" zoomScaleNormal="70" zoomScaleSheetLayoutView="50" workbookViewId="0">
      <pane xSplit="1" ySplit="5" topLeftCell="S568" activePane="bottomRight" state="frozen"/>
      <selection activeCell="G638" sqref="G638"/>
      <selection pane="topRight" activeCell="G638" sqref="G638"/>
      <selection pane="bottomLeft" activeCell="G638" sqref="G638"/>
      <selection pane="bottomRight" activeCell="AQ597" sqref="AQ597"/>
    </sheetView>
  </sheetViews>
  <sheetFormatPr defaultRowHeight="14" x14ac:dyDescent="0.3"/>
  <cols>
    <col min="2" max="6" width="9.1640625" bestFit="1" customWidth="1"/>
    <col min="7" max="8" width="9.58203125" bestFit="1" customWidth="1"/>
    <col min="11" max="11" width="13.5" customWidth="1"/>
    <col min="16" max="17" width="10.5" bestFit="1" customWidth="1"/>
    <col min="23" max="23" width="12.4140625" customWidth="1"/>
    <col min="29" max="29" width="12.4140625" customWidth="1"/>
    <col min="30" max="30" width="12.58203125" bestFit="1" customWidth="1"/>
    <col min="31" max="31" width="11.33203125" customWidth="1"/>
    <col min="34" max="34" width="11.75" customWidth="1"/>
    <col min="35" max="35" width="10.9140625" customWidth="1"/>
    <col min="36" max="36" width="12.25" customWidth="1"/>
    <col min="38" max="38" width="14" customWidth="1"/>
    <col min="39" max="39" width="10.5" bestFit="1" customWidth="1"/>
    <col min="40" max="40" width="9.58203125" bestFit="1" customWidth="1"/>
    <col min="41" max="41" width="12.1640625" customWidth="1"/>
    <col min="42" max="42" width="10.75" customWidth="1"/>
    <col min="43" max="44" width="11.1640625" customWidth="1"/>
    <col min="45" max="45" width="13.1640625" customWidth="1"/>
    <col min="46" max="46" width="10.5" bestFit="1" customWidth="1"/>
    <col min="48" max="48" width="10.25" customWidth="1"/>
    <col min="50" max="50" width="10.1640625" customWidth="1"/>
    <col min="51" max="51" width="11.5" customWidth="1"/>
  </cols>
  <sheetData>
    <row r="1" spans="1:47" x14ac:dyDescent="0.3">
      <c r="A1" s="138" t="str">
        <f>[19]!edb()</f>
        <v>Wind</v>
      </c>
      <c r="C1" t="s">
        <v>366</v>
      </c>
      <c r="D1" t="s">
        <v>365</v>
      </c>
      <c r="E1" t="s">
        <v>364</v>
      </c>
      <c r="F1" t="s">
        <v>363</v>
      </c>
      <c r="G1" t="s">
        <v>362</v>
      </c>
      <c r="H1" t="s">
        <v>30</v>
      </c>
      <c r="K1" s="132" t="str">
        <f>[19]!edb()</f>
        <v>Wind</v>
      </c>
      <c r="W1" s="137" t="str">
        <f>[19]!edb()</f>
        <v>Wind</v>
      </c>
      <c r="AD1" s="137" t="str">
        <f>[19]!edb()</f>
        <v>Wind</v>
      </c>
      <c r="AL1" s="137" t="str">
        <f>[19]!edb()</f>
        <v>Wind</v>
      </c>
      <c r="AS1" s="137" t="str">
        <f>[19]!edb()</f>
        <v>Wind</v>
      </c>
    </row>
    <row r="2" spans="1:47" s="32" customFormat="1" ht="98" x14ac:dyDescent="0.3">
      <c r="A2" s="385" t="s">
        <v>341</v>
      </c>
      <c r="B2" s="385" t="s">
        <v>361</v>
      </c>
      <c r="C2" s="385" t="s">
        <v>360</v>
      </c>
      <c r="D2" s="385" t="s">
        <v>359</v>
      </c>
      <c r="E2" s="385" t="s">
        <v>358</v>
      </c>
      <c r="F2" s="385" t="s">
        <v>357</v>
      </c>
      <c r="G2" s="385" t="s">
        <v>356</v>
      </c>
      <c r="H2" s="385" t="s">
        <v>355</v>
      </c>
      <c r="K2" s="385" t="s">
        <v>341</v>
      </c>
      <c r="L2" s="385" t="s">
        <v>354</v>
      </c>
      <c r="M2" s="385" t="s">
        <v>353</v>
      </c>
      <c r="N2" s="385" t="s">
        <v>352</v>
      </c>
      <c r="O2" s="385" t="s">
        <v>351</v>
      </c>
      <c r="P2" s="385" t="s">
        <v>350</v>
      </c>
      <c r="Q2" s="385" t="s">
        <v>340</v>
      </c>
      <c r="R2" s="385" t="s">
        <v>349</v>
      </c>
      <c r="S2" s="385" t="s">
        <v>348</v>
      </c>
      <c r="W2" s="385" t="s">
        <v>341</v>
      </c>
      <c r="X2" s="385" t="s">
        <v>347</v>
      </c>
      <c r="Y2" s="385" t="s">
        <v>346</v>
      </c>
      <c r="AD2" s="385" t="s">
        <v>341</v>
      </c>
      <c r="AE2" s="385" t="s">
        <v>345</v>
      </c>
      <c r="AF2" s="385" t="s">
        <v>344</v>
      </c>
      <c r="AL2" s="385" t="s">
        <v>341</v>
      </c>
      <c r="AM2" s="385" t="s">
        <v>343</v>
      </c>
      <c r="AN2" s="385" t="s">
        <v>342</v>
      </c>
      <c r="AS2" s="385" t="s">
        <v>341</v>
      </c>
      <c r="AT2" s="385" t="s">
        <v>340</v>
      </c>
      <c r="AU2" s="385" t="s">
        <v>339</v>
      </c>
    </row>
    <row r="3" spans="1:47" x14ac:dyDescent="0.3">
      <c r="A3" s="389" t="s">
        <v>336</v>
      </c>
      <c r="B3" s="389" t="s">
        <v>338</v>
      </c>
      <c r="C3" s="389" t="s">
        <v>338</v>
      </c>
      <c r="D3" s="389" t="s">
        <v>337</v>
      </c>
      <c r="E3" s="389" t="s">
        <v>335</v>
      </c>
      <c r="F3" s="389" t="s">
        <v>335</v>
      </c>
      <c r="G3" s="389" t="s">
        <v>335</v>
      </c>
      <c r="H3" s="389" t="s">
        <v>335</v>
      </c>
      <c r="K3" s="389" t="s">
        <v>336</v>
      </c>
      <c r="L3" s="389" t="s">
        <v>338</v>
      </c>
      <c r="M3" s="389" t="s">
        <v>338</v>
      </c>
      <c r="N3" s="389" t="s">
        <v>335</v>
      </c>
      <c r="O3" s="389" t="s">
        <v>335</v>
      </c>
      <c r="P3" s="389" t="s">
        <v>335</v>
      </c>
      <c r="Q3" s="389" t="s">
        <v>335</v>
      </c>
      <c r="R3" s="389"/>
      <c r="S3" s="389" t="s">
        <v>335</v>
      </c>
      <c r="W3" s="389" t="s">
        <v>336</v>
      </c>
      <c r="X3" s="389" t="s">
        <v>335</v>
      </c>
      <c r="Y3" s="389" t="s">
        <v>337</v>
      </c>
      <c r="AD3" s="389" t="s">
        <v>336</v>
      </c>
      <c r="AE3" s="389" t="s">
        <v>335</v>
      </c>
      <c r="AF3" s="389" t="s">
        <v>335</v>
      </c>
      <c r="AL3" s="389" t="s">
        <v>336</v>
      </c>
      <c r="AM3" s="389" t="s">
        <v>335</v>
      </c>
      <c r="AN3" s="389" t="s">
        <v>334</v>
      </c>
      <c r="AS3" s="389" t="s">
        <v>336</v>
      </c>
      <c r="AT3" s="389" t="s">
        <v>335</v>
      </c>
      <c r="AU3" s="389" t="s">
        <v>334</v>
      </c>
    </row>
    <row r="4" spans="1:47" x14ac:dyDescent="0.3">
      <c r="A4" s="389" t="s">
        <v>327</v>
      </c>
      <c r="B4" s="389" t="s">
        <v>332</v>
      </c>
      <c r="C4" s="389" t="s">
        <v>332</v>
      </c>
      <c r="D4" s="389" t="s">
        <v>329</v>
      </c>
      <c r="E4" s="389" t="s">
        <v>333</v>
      </c>
      <c r="F4" s="389" t="s">
        <v>328</v>
      </c>
      <c r="G4" s="389" t="s">
        <v>328</v>
      </c>
      <c r="H4" s="389" t="s">
        <v>328</v>
      </c>
      <c r="K4" s="389" t="s">
        <v>327</v>
      </c>
      <c r="L4" s="389" t="s">
        <v>332</v>
      </c>
      <c r="M4" s="389" t="s">
        <v>332</v>
      </c>
      <c r="N4" s="389" t="s">
        <v>326</v>
      </c>
      <c r="O4" s="389" t="s">
        <v>326</v>
      </c>
      <c r="P4" s="389" t="s">
        <v>326</v>
      </c>
      <c r="Q4" s="389" t="s">
        <v>326</v>
      </c>
      <c r="R4" s="389" t="s">
        <v>449</v>
      </c>
      <c r="S4" s="389" t="s">
        <v>330</v>
      </c>
      <c r="W4" s="389" t="s">
        <v>327</v>
      </c>
      <c r="X4" s="389" t="s">
        <v>326</v>
      </c>
      <c r="Y4" s="389" t="s">
        <v>329</v>
      </c>
      <c r="AD4" s="389" t="s">
        <v>327</v>
      </c>
      <c r="AE4" s="389" t="s">
        <v>326</v>
      </c>
      <c r="AF4" s="389" t="s">
        <v>328</v>
      </c>
      <c r="AL4" s="389" t="s">
        <v>327</v>
      </c>
      <c r="AM4" s="389" t="s">
        <v>326</v>
      </c>
      <c r="AN4" s="389" t="s">
        <v>325</v>
      </c>
      <c r="AS4" s="389" t="s">
        <v>327</v>
      </c>
      <c r="AT4" s="389" t="s">
        <v>326</v>
      </c>
      <c r="AU4" s="389" t="s">
        <v>325</v>
      </c>
    </row>
    <row r="5" spans="1:47" x14ac:dyDescent="0.3">
      <c r="A5" s="389" t="s">
        <v>324</v>
      </c>
      <c r="B5" s="390" t="s">
        <v>482</v>
      </c>
      <c r="C5" s="390" t="s">
        <v>482</v>
      </c>
      <c r="D5" s="390" t="s">
        <v>485</v>
      </c>
      <c r="E5" s="390" t="s">
        <v>484</v>
      </c>
      <c r="F5" s="390" t="s">
        <v>484</v>
      </c>
      <c r="G5" s="390" t="s">
        <v>484</v>
      </c>
      <c r="H5" s="390" t="s">
        <v>484</v>
      </c>
      <c r="K5" s="389" t="s">
        <v>324</v>
      </c>
      <c r="L5" s="390" t="s">
        <v>482</v>
      </c>
      <c r="M5" s="390" t="s">
        <v>482</v>
      </c>
      <c r="N5" s="390" t="s">
        <v>483</v>
      </c>
      <c r="O5" s="390" t="s">
        <v>483</v>
      </c>
      <c r="P5" s="390" t="s">
        <v>483</v>
      </c>
      <c r="Q5" s="390" t="s">
        <v>483</v>
      </c>
      <c r="R5" s="390" t="s">
        <v>489</v>
      </c>
      <c r="S5" s="390" t="s">
        <v>483</v>
      </c>
      <c r="W5" s="389" t="s">
        <v>324</v>
      </c>
      <c r="X5" s="390" t="s">
        <v>483</v>
      </c>
      <c r="Y5" s="390" t="s">
        <v>485</v>
      </c>
      <c r="AD5" s="389" t="s">
        <v>324</v>
      </c>
      <c r="AE5" s="390" t="s">
        <v>483</v>
      </c>
      <c r="AF5" s="390" t="s">
        <v>484</v>
      </c>
      <c r="AL5" s="389" t="s">
        <v>324</v>
      </c>
      <c r="AM5" s="390" t="s">
        <v>483</v>
      </c>
      <c r="AN5" s="390" t="s">
        <v>485</v>
      </c>
      <c r="AS5" s="389" t="s">
        <v>324</v>
      </c>
      <c r="AT5" s="390" t="s">
        <v>483</v>
      </c>
      <c r="AU5" s="390" t="s">
        <v>485</v>
      </c>
    </row>
    <row r="6" spans="1:47" x14ac:dyDescent="0.3">
      <c r="A6" s="136">
        <v>34000</v>
      </c>
      <c r="B6" s="20">
        <v>0</v>
      </c>
      <c r="C6" s="20">
        <v>0</v>
      </c>
      <c r="D6" s="20">
        <v>17.617368421052632</v>
      </c>
      <c r="E6" s="20">
        <v>0</v>
      </c>
      <c r="F6" s="20">
        <v>0</v>
      </c>
      <c r="G6" s="20">
        <v>0</v>
      </c>
      <c r="H6" s="20">
        <v>0</v>
      </c>
      <c r="K6" s="135">
        <v>41608</v>
      </c>
      <c r="L6" s="20">
        <v>-0.03</v>
      </c>
      <c r="M6" s="20">
        <v>-1.42</v>
      </c>
      <c r="N6" s="20">
        <v>8236</v>
      </c>
      <c r="O6" s="20">
        <v>3618</v>
      </c>
      <c r="P6" s="20">
        <v>51957</v>
      </c>
      <c r="Q6" s="20">
        <v>15467</v>
      </c>
      <c r="R6" s="20">
        <v>5478.6</v>
      </c>
      <c r="S6" s="20">
        <v>580</v>
      </c>
      <c r="W6" s="135">
        <v>41608</v>
      </c>
      <c r="X6" s="20">
        <v>8236</v>
      </c>
      <c r="Y6" s="20">
        <v>110.748</v>
      </c>
      <c r="AD6" s="135">
        <v>41608</v>
      </c>
      <c r="AE6" s="20">
        <v>0</v>
      </c>
      <c r="AF6" s="20">
        <v>3655.2</v>
      </c>
      <c r="AL6" s="135">
        <v>41608</v>
      </c>
      <c r="AM6" s="20">
        <v>0</v>
      </c>
      <c r="AN6" s="20">
        <v>7041</v>
      </c>
      <c r="AS6" s="135">
        <v>41608</v>
      </c>
      <c r="AT6" s="20">
        <v>15467</v>
      </c>
      <c r="AU6" s="20">
        <v>1720.4</v>
      </c>
    </row>
    <row r="7" spans="1:47" x14ac:dyDescent="0.3">
      <c r="A7" s="136">
        <v>34028</v>
      </c>
      <c r="B7" s="20">
        <v>0</v>
      </c>
      <c r="C7" s="20">
        <v>0</v>
      </c>
      <c r="D7" s="20">
        <v>18.422999999999998</v>
      </c>
      <c r="E7" s="20">
        <v>0</v>
      </c>
      <c r="F7" s="20">
        <v>0</v>
      </c>
      <c r="G7" s="20">
        <v>0</v>
      </c>
      <c r="H7" s="20">
        <v>0</v>
      </c>
      <c r="K7" s="135">
        <v>41615</v>
      </c>
      <c r="L7" s="20">
        <v>0.01</v>
      </c>
      <c r="M7" s="20">
        <v>-1.36</v>
      </c>
      <c r="N7" s="20">
        <v>8236</v>
      </c>
      <c r="O7" s="20">
        <v>3623</v>
      </c>
      <c r="P7" s="20">
        <v>52311</v>
      </c>
      <c r="Q7" s="20">
        <v>15453</v>
      </c>
      <c r="R7" s="20">
        <v>5525.4</v>
      </c>
      <c r="S7" s="20">
        <v>595</v>
      </c>
      <c r="W7" s="135">
        <v>41615</v>
      </c>
      <c r="X7" s="20">
        <v>0</v>
      </c>
      <c r="Y7" s="20">
        <v>111.708</v>
      </c>
      <c r="AD7" s="135">
        <v>41615</v>
      </c>
      <c r="AE7" s="20">
        <v>3623</v>
      </c>
      <c r="AF7" s="20">
        <v>3699</v>
      </c>
      <c r="AL7" s="135">
        <v>41615</v>
      </c>
      <c r="AM7" s="20">
        <v>52311</v>
      </c>
      <c r="AN7" s="20">
        <v>7024.5</v>
      </c>
      <c r="AS7" s="135">
        <v>41615</v>
      </c>
      <c r="AT7" s="20">
        <v>15453</v>
      </c>
      <c r="AU7" s="20">
        <v>1710.6</v>
      </c>
    </row>
    <row r="8" spans="1:47" x14ac:dyDescent="0.3">
      <c r="A8" s="136">
        <v>34059</v>
      </c>
      <c r="B8" s="20">
        <v>0</v>
      </c>
      <c r="C8" s="20">
        <v>0</v>
      </c>
      <c r="D8" s="20">
        <v>18.820869565217389</v>
      </c>
      <c r="E8" s="20">
        <v>0</v>
      </c>
      <c r="F8" s="20">
        <v>0</v>
      </c>
      <c r="G8" s="20">
        <v>0</v>
      </c>
      <c r="H8" s="20">
        <v>0</v>
      </c>
      <c r="K8" s="135">
        <v>41622</v>
      </c>
      <c r="L8" s="20">
        <v>0.01</v>
      </c>
      <c r="M8" s="20">
        <v>-1.36</v>
      </c>
      <c r="N8" s="20">
        <v>8247</v>
      </c>
      <c r="O8" s="20">
        <v>3623</v>
      </c>
      <c r="P8" s="20">
        <v>52311</v>
      </c>
      <c r="Q8" s="20">
        <v>15453</v>
      </c>
      <c r="R8" s="20">
        <v>5565.8</v>
      </c>
      <c r="S8" s="20">
        <v>610</v>
      </c>
      <c r="W8" s="135">
        <v>41622</v>
      </c>
      <c r="X8" s="20">
        <v>8247</v>
      </c>
      <c r="Y8" s="20">
        <v>109.194</v>
      </c>
      <c r="AD8" s="135">
        <v>41622</v>
      </c>
      <c r="AE8" s="20">
        <v>0</v>
      </c>
      <c r="AF8" s="20">
        <v>3715</v>
      </c>
      <c r="AL8" s="135">
        <v>41622</v>
      </c>
      <c r="AM8" s="20">
        <v>0</v>
      </c>
      <c r="AN8" s="20">
        <v>7184.9</v>
      </c>
      <c r="AS8" s="135">
        <v>41622</v>
      </c>
      <c r="AT8" s="20">
        <v>15453</v>
      </c>
      <c r="AU8" s="20">
        <v>1758.1</v>
      </c>
    </row>
    <row r="9" spans="1:47" x14ac:dyDescent="0.3">
      <c r="A9" s="136">
        <v>34089</v>
      </c>
      <c r="B9" s="20">
        <v>0</v>
      </c>
      <c r="C9" s="20">
        <v>0</v>
      </c>
      <c r="D9" s="20">
        <v>18.894500000000001</v>
      </c>
      <c r="E9" s="20">
        <v>0</v>
      </c>
      <c r="F9" s="20">
        <v>0</v>
      </c>
      <c r="G9" s="20">
        <v>0</v>
      </c>
      <c r="H9" s="20">
        <v>0</v>
      </c>
      <c r="K9" s="135">
        <v>41629</v>
      </c>
      <c r="L9" s="20">
        <v>0.01</v>
      </c>
      <c r="M9" s="20">
        <v>-1.36</v>
      </c>
      <c r="N9" s="20">
        <v>8247</v>
      </c>
      <c r="O9" s="20">
        <v>3589</v>
      </c>
      <c r="P9" s="20">
        <v>53108</v>
      </c>
      <c r="Q9" s="20">
        <v>15197</v>
      </c>
      <c r="R9" s="20">
        <v>5523</v>
      </c>
      <c r="S9" s="20">
        <v>625</v>
      </c>
      <c r="W9" s="135">
        <v>41629</v>
      </c>
      <c r="X9" s="20">
        <v>0</v>
      </c>
      <c r="Y9" s="20">
        <v>110.12</v>
      </c>
      <c r="AD9" s="135">
        <v>41629</v>
      </c>
      <c r="AE9" s="20">
        <v>3589</v>
      </c>
      <c r="AF9" s="20">
        <v>3663</v>
      </c>
      <c r="AL9" s="135">
        <v>41629</v>
      </c>
      <c r="AM9" s="20">
        <v>53108</v>
      </c>
      <c r="AN9" s="20">
        <v>7264.9</v>
      </c>
      <c r="AS9" s="135">
        <v>41629</v>
      </c>
      <c r="AT9" s="20">
        <v>15197</v>
      </c>
      <c r="AU9" s="20">
        <v>1743</v>
      </c>
    </row>
    <row r="10" spans="1:47" x14ac:dyDescent="0.3">
      <c r="A10" s="136">
        <v>34120</v>
      </c>
      <c r="B10" s="20">
        <v>0</v>
      </c>
      <c r="C10" s="20">
        <v>0</v>
      </c>
      <c r="D10" s="20">
        <v>18.678421052631577</v>
      </c>
      <c r="E10" s="20">
        <v>0</v>
      </c>
      <c r="F10" s="20">
        <v>0</v>
      </c>
      <c r="G10" s="20">
        <v>0</v>
      </c>
      <c r="H10" s="20">
        <v>0</v>
      </c>
      <c r="K10" s="135">
        <v>41636</v>
      </c>
      <c r="L10" s="20">
        <v>0.01</v>
      </c>
      <c r="M10" s="20">
        <v>-1.36</v>
      </c>
      <c r="N10" s="20">
        <v>8247</v>
      </c>
      <c r="O10" s="20">
        <v>3589</v>
      </c>
      <c r="P10" s="20">
        <v>53108</v>
      </c>
      <c r="Q10" s="20">
        <v>15197</v>
      </c>
      <c r="R10" s="20">
        <v>5488.6</v>
      </c>
      <c r="S10" s="20">
        <v>635</v>
      </c>
      <c r="W10" s="135">
        <v>41636</v>
      </c>
      <c r="X10" s="20">
        <v>0</v>
      </c>
      <c r="Y10" s="20">
        <v>111.905</v>
      </c>
      <c r="AD10" s="135">
        <v>41636</v>
      </c>
      <c r="AE10" s="20">
        <v>0</v>
      </c>
      <c r="AF10" s="20">
        <v>3611.2</v>
      </c>
      <c r="AL10" s="135">
        <v>41636</v>
      </c>
      <c r="AM10" s="20">
        <v>0</v>
      </c>
      <c r="AN10" s="20">
        <v>7302</v>
      </c>
      <c r="AS10" s="135">
        <v>41636</v>
      </c>
      <c r="AT10" s="20">
        <v>15197</v>
      </c>
      <c r="AU10" s="20">
        <v>1727.1666666666667</v>
      </c>
    </row>
    <row r="11" spans="1:47" x14ac:dyDescent="0.3">
      <c r="A11" s="136">
        <v>34150</v>
      </c>
      <c r="B11" s="20">
        <v>0</v>
      </c>
      <c r="C11" s="20">
        <v>0</v>
      </c>
      <c r="D11" s="20">
        <v>17.862272727272728</v>
      </c>
      <c r="E11" s="20">
        <v>0</v>
      </c>
      <c r="F11" s="20">
        <v>0</v>
      </c>
      <c r="G11" s="20">
        <v>0</v>
      </c>
      <c r="H11" s="20">
        <v>0</v>
      </c>
      <c r="K11" s="135">
        <v>41643</v>
      </c>
      <c r="L11" s="20">
        <v>-0.05</v>
      </c>
      <c r="M11" s="20">
        <v>-1.64</v>
      </c>
      <c r="N11" s="20">
        <v>8133</v>
      </c>
      <c r="O11" s="20">
        <v>3528</v>
      </c>
      <c r="P11" s="20">
        <v>52993</v>
      </c>
      <c r="Q11" s="20">
        <v>14879</v>
      </c>
      <c r="R11" s="20">
        <v>5478</v>
      </c>
      <c r="S11" s="20">
        <v>635</v>
      </c>
      <c r="W11" s="135">
        <v>41643</v>
      </c>
      <c r="X11" s="20">
        <v>8133</v>
      </c>
      <c r="Y11" s="20">
        <v>109.17</v>
      </c>
      <c r="AD11" s="135">
        <v>41643</v>
      </c>
      <c r="AE11" s="20">
        <v>3528</v>
      </c>
      <c r="AF11" s="20">
        <v>3577.25</v>
      </c>
      <c r="AL11" s="135">
        <v>41643</v>
      </c>
      <c r="AM11" s="20">
        <v>52993</v>
      </c>
      <c r="AN11" s="20">
        <v>7389.125</v>
      </c>
      <c r="AS11" s="135">
        <v>41643</v>
      </c>
      <c r="AT11" s="20">
        <v>14879</v>
      </c>
      <c r="AU11" s="20">
        <v>1757.375</v>
      </c>
    </row>
    <row r="12" spans="1:47" x14ac:dyDescent="0.3">
      <c r="A12" s="136">
        <v>34181</v>
      </c>
      <c r="B12" s="20">
        <v>0</v>
      </c>
      <c r="C12" s="20">
        <v>0</v>
      </c>
      <c r="D12" s="20">
        <v>16.820454545454545</v>
      </c>
      <c r="E12" s="20">
        <v>0</v>
      </c>
      <c r="F12" s="20">
        <v>0</v>
      </c>
      <c r="G12" s="20">
        <v>0</v>
      </c>
      <c r="H12" s="20">
        <v>0</v>
      </c>
      <c r="K12" s="135">
        <v>41650</v>
      </c>
      <c r="L12" s="20">
        <v>-0.05</v>
      </c>
      <c r="M12" s="20">
        <v>-1.64</v>
      </c>
      <c r="N12" s="20">
        <v>8133</v>
      </c>
      <c r="O12" s="20">
        <v>3528</v>
      </c>
      <c r="P12" s="20">
        <v>52993</v>
      </c>
      <c r="Q12" s="20">
        <v>14879</v>
      </c>
      <c r="R12" s="20">
        <v>5445.8</v>
      </c>
      <c r="S12" s="20">
        <v>610</v>
      </c>
      <c r="W12" s="135">
        <v>41650</v>
      </c>
      <c r="X12" s="20">
        <v>0</v>
      </c>
      <c r="Y12" s="20">
        <v>106.974</v>
      </c>
      <c r="AD12" s="135">
        <v>41650</v>
      </c>
      <c r="AE12" s="20">
        <v>0</v>
      </c>
      <c r="AF12" s="20">
        <v>3482.4</v>
      </c>
      <c r="AL12" s="135">
        <v>41650</v>
      </c>
      <c r="AM12" s="20">
        <v>0</v>
      </c>
      <c r="AN12" s="20">
        <v>7320.2</v>
      </c>
      <c r="AS12" s="135">
        <v>41650</v>
      </c>
      <c r="AT12" s="20">
        <v>14879</v>
      </c>
      <c r="AU12" s="20">
        <v>1723.2</v>
      </c>
    </row>
    <row r="13" spans="1:47" x14ac:dyDescent="0.3">
      <c r="A13" s="136">
        <v>34212</v>
      </c>
      <c r="B13" s="20">
        <v>0</v>
      </c>
      <c r="C13" s="20">
        <v>0</v>
      </c>
      <c r="D13" s="20">
        <v>16.933809523809526</v>
      </c>
      <c r="E13" s="20">
        <v>0</v>
      </c>
      <c r="F13" s="20">
        <v>0</v>
      </c>
      <c r="G13" s="20">
        <v>0</v>
      </c>
      <c r="H13" s="20">
        <v>0</v>
      </c>
      <c r="K13" s="135">
        <v>41657</v>
      </c>
      <c r="L13" s="20">
        <v>-0.05</v>
      </c>
      <c r="M13" s="20">
        <v>-1.64</v>
      </c>
      <c r="N13" s="20">
        <v>8019</v>
      </c>
      <c r="O13" s="20">
        <v>3508</v>
      </c>
      <c r="P13" s="20">
        <v>52174</v>
      </c>
      <c r="Q13" s="20">
        <v>14699</v>
      </c>
      <c r="R13" s="20">
        <v>5360</v>
      </c>
      <c r="S13" s="20">
        <v>600</v>
      </c>
      <c r="W13" s="135">
        <v>41657</v>
      </c>
      <c r="X13" s="20">
        <v>8019</v>
      </c>
      <c r="Y13" s="20">
        <v>106.768</v>
      </c>
      <c r="AD13" s="135">
        <v>41657</v>
      </c>
      <c r="AE13" s="20">
        <v>3508</v>
      </c>
      <c r="AF13" s="20">
        <v>3479.2</v>
      </c>
      <c r="AL13" s="135">
        <v>41657</v>
      </c>
      <c r="AM13" s="20">
        <v>52174</v>
      </c>
      <c r="AN13" s="20">
        <v>7336.5</v>
      </c>
      <c r="AS13" s="135">
        <v>41657</v>
      </c>
      <c r="AT13" s="20">
        <v>14699</v>
      </c>
      <c r="AU13" s="20">
        <v>1734.8</v>
      </c>
    </row>
    <row r="14" spans="1:47" x14ac:dyDescent="0.3">
      <c r="A14" s="136">
        <v>34242</v>
      </c>
      <c r="B14" s="20">
        <v>0</v>
      </c>
      <c r="C14" s="20">
        <v>0</v>
      </c>
      <c r="D14" s="20">
        <v>16.473181818181818</v>
      </c>
      <c r="E14" s="20">
        <v>0</v>
      </c>
      <c r="F14" s="20">
        <v>0</v>
      </c>
      <c r="G14" s="20">
        <v>0</v>
      </c>
      <c r="H14" s="20">
        <v>0</v>
      </c>
      <c r="K14" s="135">
        <v>41664</v>
      </c>
      <c r="L14" s="20">
        <v>-0.05</v>
      </c>
      <c r="M14" s="20">
        <v>-1.64</v>
      </c>
      <c r="N14" s="20">
        <v>8019</v>
      </c>
      <c r="O14" s="20">
        <v>3508</v>
      </c>
      <c r="P14" s="20">
        <v>52174</v>
      </c>
      <c r="Q14" s="20">
        <v>14699</v>
      </c>
      <c r="R14" s="20">
        <v>5313.2</v>
      </c>
      <c r="S14" s="20">
        <v>590</v>
      </c>
      <c r="W14" s="135">
        <v>41664</v>
      </c>
      <c r="X14" s="20">
        <v>0</v>
      </c>
      <c r="Y14" s="20">
        <v>107.36199999999999</v>
      </c>
      <c r="AD14" s="135">
        <v>41664</v>
      </c>
      <c r="AE14" s="20">
        <v>0</v>
      </c>
      <c r="AF14" s="20">
        <v>3441.4</v>
      </c>
      <c r="AL14" s="135">
        <v>41664</v>
      </c>
      <c r="AM14" s="20">
        <v>0</v>
      </c>
      <c r="AN14" s="20">
        <v>7304.8</v>
      </c>
      <c r="AS14" s="135">
        <v>41664</v>
      </c>
      <c r="AT14" s="20">
        <v>14699</v>
      </c>
      <c r="AU14" s="20">
        <v>1743.1</v>
      </c>
    </row>
    <row r="15" spans="1:47" x14ac:dyDescent="0.3">
      <c r="A15" s="136">
        <v>34273</v>
      </c>
      <c r="B15" s="20">
        <v>0</v>
      </c>
      <c r="C15" s="20">
        <v>0</v>
      </c>
      <c r="D15" s="20">
        <v>16.897619047619049</v>
      </c>
      <c r="E15" s="20">
        <v>0</v>
      </c>
      <c r="F15" s="20">
        <v>0</v>
      </c>
      <c r="G15" s="20">
        <v>0</v>
      </c>
      <c r="H15" s="20">
        <v>0</v>
      </c>
      <c r="K15" s="135">
        <v>41671</v>
      </c>
      <c r="L15" s="20">
        <v>-0.2</v>
      </c>
      <c r="M15" s="20">
        <v>-2</v>
      </c>
      <c r="N15" s="20">
        <v>7977</v>
      </c>
      <c r="O15" s="20">
        <v>3491</v>
      </c>
      <c r="P15" s="20">
        <v>51684</v>
      </c>
      <c r="Q15" s="20">
        <v>14458</v>
      </c>
      <c r="R15" s="20">
        <v>5278.6</v>
      </c>
      <c r="S15" s="20">
        <v>585</v>
      </c>
      <c r="W15" s="135">
        <v>41671</v>
      </c>
      <c r="X15" s="20">
        <v>7977</v>
      </c>
      <c r="Y15" s="20">
        <v>107.26</v>
      </c>
      <c r="AD15" s="135">
        <v>41671</v>
      </c>
      <c r="AE15" s="20">
        <v>3491</v>
      </c>
      <c r="AF15" s="20">
        <v>3449.5</v>
      </c>
      <c r="AL15" s="135">
        <v>41671</v>
      </c>
      <c r="AM15" s="20">
        <v>51684</v>
      </c>
      <c r="AN15" s="20">
        <v>7181</v>
      </c>
      <c r="AS15" s="135">
        <v>41671</v>
      </c>
      <c r="AT15" s="20">
        <v>14458</v>
      </c>
      <c r="AU15" s="20">
        <v>1696.6</v>
      </c>
    </row>
    <row r="16" spans="1:47" x14ac:dyDescent="0.3">
      <c r="A16" s="136">
        <v>34303</v>
      </c>
      <c r="B16" s="20">
        <v>0</v>
      </c>
      <c r="C16" s="20">
        <v>0</v>
      </c>
      <c r="D16" s="20">
        <v>15.58909090909091</v>
      </c>
      <c r="E16" s="20">
        <v>0</v>
      </c>
      <c r="F16" s="20">
        <v>0</v>
      </c>
      <c r="G16" s="20">
        <v>0</v>
      </c>
      <c r="H16" s="20">
        <v>0</v>
      </c>
      <c r="K16" s="135">
        <v>41678</v>
      </c>
      <c r="L16" s="20">
        <v>-0.2</v>
      </c>
      <c r="M16" s="20">
        <v>-2</v>
      </c>
      <c r="N16" s="20">
        <v>7977</v>
      </c>
      <c r="O16" s="20">
        <v>3491</v>
      </c>
      <c r="P16" s="20">
        <v>51684</v>
      </c>
      <c r="Q16" s="20">
        <v>14458</v>
      </c>
      <c r="R16" s="20">
        <v>5263</v>
      </c>
      <c r="S16" s="20">
        <v>585</v>
      </c>
      <c r="W16" s="135">
        <v>41678</v>
      </c>
      <c r="X16" s="20">
        <v>0</v>
      </c>
      <c r="Y16" s="20">
        <v>106.96599999999999</v>
      </c>
      <c r="AD16" s="135">
        <v>41678</v>
      </c>
      <c r="AE16" s="20">
        <v>0</v>
      </c>
      <c r="AF16" s="20">
        <v>3418</v>
      </c>
      <c r="AL16" s="135">
        <v>41678</v>
      </c>
      <c r="AM16" s="20">
        <v>0</v>
      </c>
      <c r="AN16" s="20">
        <v>7121.5</v>
      </c>
      <c r="AS16" s="135">
        <v>41678</v>
      </c>
      <c r="AT16" s="20">
        <v>14458</v>
      </c>
      <c r="AU16" s="20">
        <v>1659.1</v>
      </c>
    </row>
    <row r="17" spans="1:47" x14ac:dyDescent="0.3">
      <c r="A17" s="136">
        <v>34334</v>
      </c>
      <c r="B17" s="20">
        <v>0</v>
      </c>
      <c r="C17" s="20">
        <v>0</v>
      </c>
      <c r="D17" s="20">
        <v>13.67047619047619</v>
      </c>
      <c r="E17" s="20">
        <v>0</v>
      </c>
      <c r="F17" s="20">
        <v>0</v>
      </c>
      <c r="G17" s="20">
        <v>0</v>
      </c>
      <c r="H17" s="20">
        <v>0</v>
      </c>
      <c r="K17" s="135">
        <v>41685</v>
      </c>
      <c r="L17" s="20">
        <v>-0.2</v>
      </c>
      <c r="M17" s="20">
        <v>-2</v>
      </c>
      <c r="N17" s="20">
        <v>8116</v>
      </c>
      <c r="O17" s="20">
        <v>3459</v>
      </c>
      <c r="P17" s="20">
        <v>50794</v>
      </c>
      <c r="Q17" s="20">
        <v>14374</v>
      </c>
      <c r="R17" s="20">
        <v>5244.8</v>
      </c>
      <c r="S17" s="20">
        <v>570</v>
      </c>
      <c r="W17" s="135">
        <v>41685</v>
      </c>
      <c r="X17" s="20">
        <v>8116</v>
      </c>
      <c r="Y17" s="20">
        <v>108.782</v>
      </c>
      <c r="AD17" s="135">
        <v>41685</v>
      </c>
      <c r="AE17" s="20">
        <v>3459</v>
      </c>
      <c r="AF17" s="20">
        <v>3402</v>
      </c>
      <c r="AL17" s="135">
        <v>41685</v>
      </c>
      <c r="AM17" s="20">
        <v>50794</v>
      </c>
      <c r="AN17" s="20">
        <v>7163.5</v>
      </c>
      <c r="AS17" s="135">
        <v>41685</v>
      </c>
      <c r="AT17" s="20">
        <v>14374</v>
      </c>
      <c r="AU17" s="20">
        <v>1685.3</v>
      </c>
    </row>
    <row r="18" spans="1:47" x14ac:dyDescent="0.3">
      <c r="A18" s="136">
        <v>34365</v>
      </c>
      <c r="B18" s="20">
        <v>0</v>
      </c>
      <c r="C18" s="20">
        <v>0</v>
      </c>
      <c r="D18" s="20">
        <v>14.003500000000001</v>
      </c>
      <c r="E18" s="20">
        <v>0</v>
      </c>
      <c r="F18" s="20">
        <v>0</v>
      </c>
      <c r="G18" s="20">
        <v>0</v>
      </c>
      <c r="H18" s="20">
        <v>0</v>
      </c>
      <c r="K18" s="135">
        <v>41692</v>
      </c>
      <c r="L18" s="20">
        <v>-0.2</v>
      </c>
      <c r="M18" s="20">
        <v>-2</v>
      </c>
      <c r="N18" s="20">
        <v>8116</v>
      </c>
      <c r="O18" s="20">
        <v>3459</v>
      </c>
      <c r="P18" s="20">
        <v>50794</v>
      </c>
      <c r="Q18" s="20">
        <v>14374</v>
      </c>
      <c r="R18" s="20">
        <v>5181.6000000000004</v>
      </c>
      <c r="S18" s="20">
        <v>560</v>
      </c>
      <c r="W18" s="135">
        <v>41692</v>
      </c>
      <c r="X18" s="20">
        <v>0</v>
      </c>
      <c r="Y18" s="20">
        <v>110.05200000000001</v>
      </c>
      <c r="AD18" s="135">
        <v>41692</v>
      </c>
      <c r="AE18" s="20">
        <v>0</v>
      </c>
      <c r="AF18" s="20">
        <v>3422</v>
      </c>
      <c r="AL18" s="135">
        <v>41692</v>
      </c>
      <c r="AM18" s="20">
        <v>0</v>
      </c>
      <c r="AN18" s="20">
        <v>7206.3</v>
      </c>
      <c r="AS18" s="135">
        <v>41692</v>
      </c>
      <c r="AT18" s="20">
        <v>14374</v>
      </c>
      <c r="AU18" s="20">
        <v>1714.4</v>
      </c>
    </row>
    <row r="19" spans="1:47" x14ac:dyDescent="0.3">
      <c r="A19" s="136">
        <v>34393</v>
      </c>
      <c r="B19" s="20">
        <v>0</v>
      </c>
      <c r="C19" s="20">
        <v>0</v>
      </c>
      <c r="D19" s="20">
        <v>13.6585</v>
      </c>
      <c r="E19" s="20">
        <v>0</v>
      </c>
      <c r="F19" s="20">
        <v>0</v>
      </c>
      <c r="G19" s="20">
        <v>0</v>
      </c>
      <c r="H19" s="20">
        <v>0</v>
      </c>
      <c r="K19" s="135">
        <v>41699</v>
      </c>
      <c r="L19" s="20">
        <v>-0.3</v>
      </c>
      <c r="M19" s="20">
        <v>-2.3018999999999998</v>
      </c>
      <c r="N19" s="20">
        <v>8067</v>
      </c>
      <c r="O19" s="20">
        <v>3426</v>
      </c>
      <c r="P19" s="20">
        <v>49344</v>
      </c>
      <c r="Q19" s="20">
        <v>14148</v>
      </c>
      <c r="R19" s="20">
        <v>5114</v>
      </c>
      <c r="S19" s="20">
        <v>555</v>
      </c>
      <c r="W19" s="135">
        <v>41699</v>
      </c>
      <c r="X19" s="20">
        <v>8067</v>
      </c>
      <c r="Y19" s="20">
        <v>109.54</v>
      </c>
      <c r="AD19" s="135">
        <v>41699</v>
      </c>
      <c r="AE19" s="20">
        <v>3426</v>
      </c>
      <c r="AF19" s="20">
        <v>3324</v>
      </c>
      <c r="AL19" s="135">
        <v>41699</v>
      </c>
      <c r="AM19" s="20">
        <v>49344</v>
      </c>
      <c r="AN19" s="20">
        <v>7117.3</v>
      </c>
      <c r="AS19" s="135">
        <v>41699</v>
      </c>
      <c r="AT19" s="20">
        <v>14148</v>
      </c>
      <c r="AU19" s="20">
        <v>1716.6</v>
      </c>
    </row>
    <row r="20" spans="1:47" x14ac:dyDescent="0.3">
      <c r="A20" s="136">
        <v>34424</v>
      </c>
      <c r="B20" s="20">
        <v>0</v>
      </c>
      <c r="C20" s="20">
        <v>0</v>
      </c>
      <c r="D20" s="20">
        <v>13.514347826086958</v>
      </c>
      <c r="E20" s="20">
        <v>0</v>
      </c>
      <c r="F20" s="20">
        <v>0</v>
      </c>
      <c r="G20" s="20">
        <v>0</v>
      </c>
      <c r="H20" s="20">
        <v>0</v>
      </c>
      <c r="K20" s="135">
        <v>41706</v>
      </c>
      <c r="L20" s="20">
        <v>-0.3</v>
      </c>
      <c r="M20" s="20">
        <v>-2.3018999999999998</v>
      </c>
      <c r="N20" s="20">
        <v>8067</v>
      </c>
      <c r="O20" s="20">
        <v>3426</v>
      </c>
      <c r="P20" s="20">
        <v>49344</v>
      </c>
      <c r="Q20" s="20">
        <v>14148</v>
      </c>
      <c r="R20" s="20">
        <v>5062</v>
      </c>
      <c r="S20" s="20">
        <v>545</v>
      </c>
      <c r="W20" s="135">
        <v>41706</v>
      </c>
      <c r="X20" s="20">
        <v>0</v>
      </c>
      <c r="Y20" s="20">
        <v>109.072</v>
      </c>
      <c r="AD20" s="135">
        <v>41706</v>
      </c>
      <c r="AE20" s="20">
        <v>0</v>
      </c>
      <c r="AF20" s="20">
        <v>3379</v>
      </c>
      <c r="AL20" s="135">
        <v>41706</v>
      </c>
      <c r="AM20" s="20">
        <v>0</v>
      </c>
      <c r="AN20" s="20">
        <v>7031</v>
      </c>
      <c r="AS20" s="135">
        <v>41706</v>
      </c>
      <c r="AT20" s="20">
        <v>14148</v>
      </c>
      <c r="AU20" s="20">
        <v>1712.9</v>
      </c>
    </row>
    <row r="21" spans="1:47" x14ac:dyDescent="0.3">
      <c r="A21" s="136">
        <v>34454</v>
      </c>
      <c r="B21" s="20">
        <v>0</v>
      </c>
      <c r="C21" s="20">
        <v>0</v>
      </c>
      <c r="D21" s="20">
        <v>14.981578947368421</v>
      </c>
      <c r="E21" s="20">
        <v>0</v>
      </c>
      <c r="F21" s="20">
        <v>0</v>
      </c>
      <c r="G21" s="20">
        <v>0</v>
      </c>
      <c r="H21" s="20">
        <v>0</v>
      </c>
      <c r="K21" s="135">
        <v>41713</v>
      </c>
      <c r="L21" s="20">
        <v>-0.3</v>
      </c>
      <c r="M21" s="20">
        <v>-2.3018999999999998</v>
      </c>
      <c r="N21" s="20">
        <v>7928</v>
      </c>
      <c r="O21" s="20">
        <v>3404</v>
      </c>
      <c r="P21" s="20">
        <v>48049</v>
      </c>
      <c r="Q21" s="20">
        <v>13894</v>
      </c>
      <c r="R21" s="20">
        <v>5020</v>
      </c>
      <c r="S21" s="20">
        <v>535</v>
      </c>
      <c r="W21" s="135">
        <v>41713</v>
      </c>
      <c r="X21" s="20">
        <v>7928</v>
      </c>
      <c r="Y21" s="20">
        <v>108.122</v>
      </c>
      <c r="AD21" s="135">
        <v>41713</v>
      </c>
      <c r="AE21" s="20">
        <v>3404</v>
      </c>
      <c r="AF21" s="20">
        <v>3240</v>
      </c>
      <c r="AL21" s="135">
        <v>41713</v>
      </c>
      <c r="AM21" s="20">
        <v>48049</v>
      </c>
      <c r="AN21" s="20">
        <v>6583.9</v>
      </c>
      <c r="AS21" s="135">
        <v>41713</v>
      </c>
      <c r="AT21" s="20">
        <v>13894</v>
      </c>
      <c r="AU21" s="20">
        <v>1715.7</v>
      </c>
    </row>
    <row r="22" spans="1:47" x14ac:dyDescent="0.3">
      <c r="A22" s="136">
        <v>34485</v>
      </c>
      <c r="B22" s="20">
        <v>0</v>
      </c>
      <c r="C22" s="20">
        <v>0</v>
      </c>
      <c r="D22" s="20">
        <v>16.156500000000001</v>
      </c>
      <c r="E22" s="20">
        <v>0</v>
      </c>
      <c r="F22" s="20">
        <v>0</v>
      </c>
      <c r="G22" s="20">
        <v>0</v>
      </c>
      <c r="H22" s="20">
        <v>0</v>
      </c>
      <c r="K22" s="135">
        <v>41720</v>
      </c>
      <c r="L22" s="20">
        <v>-0.3</v>
      </c>
      <c r="M22" s="20">
        <v>-2.3018999999999998</v>
      </c>
      <c r="N22" s="20">
        <v>7928</v>
      </c>
      <c r="O22" s="20">
        <v>3404</v>
      </c>
      <c r="P22" s="20">
        <v>48049</v>
      </c>
      <c r="Q22" s="20">
        <v>13894</v>
      </c>
      <c r="R22" s="20">
        <v>4984.8</v>
      </c>
      <c r="S22" s="20">
        <v>530</v>
      </c>
      <c r="W22" s="135">
        <v>41720</v>
      </c>
      <c r="X22" s="20">
        <v>0</v>
      </c>
      <c r="Y22" s="20">
        <v>106.45</v>
      </c>
      <c r="AD22" s="135">
        <v>41720</v>
      </c>
      <c r="AE22" s="20">
        <v>0</v>
      </c>
      <c r="AF22" s="20">
        <v>3243.4</v>
      </c>
      <c r="AL22" s="135">
        <v>41720</v>
      </c>
      <c r="AM22" s="20">
        <v>0</v>
      </c>
      <c r="AN22" s="20">
        <v>6488.3</v>
      </c>
      <c r="AS22" s="135">
        <v>41720</v>
      </c>
      <c r="AT22" s="20">
        <v>13894</v>
      </c>
      <c r="AU22" s="20">
        <v>1679.5</v>
      </c>
    </row>
    <row r="23" spans="1:47" x14ac:dyDescent="0.3">
      <c r="A23" s="136">
        <v>34515</v>
      </c>
      <c r="B23" s="20">
        <v>0</v>
      </c>
      <c r="C23" s="20">
        <v>0</v>
      </c>
      <c r="D23" s="20">
        <v>16.816363636363636</v>
      </c>
      <c r="E23" s="20">
        <v>0</v>
      </c>
      <c r="F23" s="20">
        <v>0</v>
      </c>
      <c r="G23" s="20">
        <v>0</v>
      </c>
      <c r="H23" s="20">
        <v>0</v>
      </c>
      <c r="K23" s="135">
        <v>41727</v>
      </c>
      <c r="L23" s="20">
        <v>-0.3</v>
      </c>
      <c r="M23" s="20">
        <v>-2.3018999999999998</v>
      </c>
      <c r="N23" s="20">
        <v>7893</v>
      </c>
      <c r="O23" s="20">
        <v>3404</v>
      </c>
      <c r="P23" s="20">
        <v>48049</v>
      </c>
      <c r="Q23" s="20">
        <v>13894</v>
      </c>
      <c r="R23" s="20">
        <v>4993.2</v>
      </c>
      <c r="S23" s="20">
        <v>530</v>
      </c>
      <c r="W23" s="135">
        <v>41727</v>
      </c>
      <c r="X23" s="20">
        <v>7893</v>
      </c>
      <c r="Y23" s="20">
        <v>107.346</v>
      </c>
      <c r="AD23" s="135">
        <v>41727</v>
      </c>
      <c r="AE23" s="20">
        <v>0</v>
      </c>
      <c r="AF23" s="20">
        <v>3260.4</v>
      </c>
      <c r="AL23" s="135">
        <v>41727</v>
      </c>
      <c r="AM23" s="20">
        <v>0</v>
      </c>
      <c r="AN23" s="20">
        <v>6574.5</v>
      </c>
      <c r="AS23" s="135">
        <v>41727</v>
      </c>
      <c r="AT23" s="20">
        <v>13894</v>
      </c>
      <c r="AU23" s="20">
        <v>1700.5</v>
      </c>
    </row>
    <row r="24" spans="1:47" x14ac:dyDescent="0.3">
      <c r="A24" s="136">
        <v>34546</v>
      </c>
      <c r="B24" s="20">
        <v>0</v>
      </c>
      <c r="C24" s="20">
        <v>0</v>
      </c>
      <c r="D24" s="20">
        <v>17.70809523809524</v>
      </c>
      <c r="E24" s="20">
        <v>0</v>
      </c>
      <c r="F24" s="20">
        <v>0</v>
      </c>
      <c r="G24" s="20">
        <v>0</v>
      </c>
      <c r="H24" s="20">
        <v>0</v>
      </c>
      <c r="K24" s="135">
        <v>41734</v>
      </c>
      <c r="L24" s="20">
        <v>-0.24740000000000001</v>
      </c>
      <c r="M24" s="20">
        <v>-2.0042</v>
      </c>
      <c r="N24" s="20">
        <v>7893</v>
      </c>
      <c r="O24" s="20">
        <v>3446</v>
      </c>
      <c r="P24" s="20">
        <v>48810</v>
      </c>
      <c r="Q24" s="20">
        <v>14060</v>
      </c>
      <c r="R24" s="20">
        <v>5045.3999999999996</v>
      </c>
      <c r="S24" s="20">
        <v>530</v>
      </c>
      <c r="W24" s="135">
        <v>41734</v>
      </c>
      <c r="X24" s="20">
        <v>0</v>
      </c>
      <c r="Y24" s="20">
        <v>106.208</v>
      </c>
      <c r="AD24" s="135">
        <v>41734</v>
      </c>
      <c r="AE24" s="20">
        <v>3446</v>
      </c>
      <c r="AF24" s="20">
        <v>3332</v>
      </c>
      <c r="AL24" s="135">
        <v>41734</v>
      </c>
      <c r="AM24" s="20">
        <v>48810</v>
      </c>
      <c r="AN24" s="20">
        <v>6652.8</v>
      </c>
      <c r="AS24" s="135">
        <v>41734</v>
      </c>
      <c r="AT24" s="20">
        <v>14060</v>
      </c>
      <c r="AU24" s="20">
        <v>1768.7</v>
      </c>
    </row>
    <row r="25" spans="1:47" x14ac:dyDescent="0.3">
      <c r="A25" s="136">
        <v>34577</v>
      </c>
      <c r="B25" s="20">
        <v>0</v>
      </c>
      <c r="C25" s="20">
        <v>0</v>
      </c>
      <c r="D25" s="20">
        <v>17.108181818181819</v>
      </c>
      <c r="E25" s="20">
        <v>0</v>
      </c>
      <c r="F25" s="20">
        <v>0</v>
      </c>
      <c r="G25" s="20">
        <v>0</v>
      </c>
      <c r="H25" s="20">
        <v>0</v>
      </c>
      <c r="K25" s="135">
        <v>41741</v>
      </c>
      <c r="L25" s="20">
        <v>-0.24740000000000001</v>
      </c>
      <c r="M25" s="20">
        <v>-2.0042</v>
      </c>
      <c r="N25" s="20">
        <v>7997</v>
      </c>
      <c r="O25" s="20">
        <v>3446</v>
      </c>
      <c r="P25" s="20">
        <v>48810</v>
      </c>
      <c r="Q25" s="20">
        <v>14060</v>
      </c>
      <c r="R25" s="20">
        <v>5044</v>
      </c>
      <c r="S25" s="20">
        <v>530</v>
      </c>
      <c r="W25" s="135">
        <v>41741</v>
      </c>
      <c r="X25" s="20">
        <v>7997</v>
      </c>
      <c r="Y25" s="20">
        <v>107.252</v>
      </c>
      <c r="AD25" s="135">
        <v>41741</v>
      </c>
      <c r="AE25" s="20">
        <v>0</v>
      </c>
      <c r="AF25" s="20">
        <v>3389.5</v>
      </c>
      <c r="AL25" s="135">
        <v>41741</v>
      </c>
      <c r="AM25" s="20">
        <v>0</v>
      </c>
      <c r="AN25" s="20">
        <v>6643.3</v>
      </c>
      <c r="AS25" s="135">
        <v>41741</v>
      </c>
      <c r="AT25" s="20">
        <v>14060</v>
      </c>
      <c r="AU25" s="20">
        <v>1812.8</v>
      </c>
    </row>
    <row r="26" spans="1:47" x14ac:dyDescent="0.3">
      <c r="A26" s="136">
        <v>34607</v>
      </c>
      <c r="B26" s="20">
        <v>0</v>
      </c>
      <c r="C26" s="20">
        <v>0</v>
      </c>
      <c r="D26" s="20">
        <v>16.254090909090909</v>
      </c>
      <c r="E26" s="20">
        <v>0</v>
      </c>
      <c r="F26" s="20">
        <v>0</v>
      </c>
      <c r="G26" s="20">
        <v>0</v>
      </c>
      <c r="H26" s="20">
        <v>0</v>
      </c>
      <c r="K26" s="135">
        <v>41748</v>
      </c>
      <c r="L26" s="20">
        <v>-0.24740000000000001</v>
      </c>
      <c r="M26" s="20">
        <v>-2.0042</v>
      </c>
      <c r="N26" s="20">
        <v>7997</v>
      </c>
      <c r="O26" s="20">
        <v>3439</v>
      </c>
      <c r="P26" s="20">
        <v>50105</v>
      </c>
      <c r="Q26" s="20">
        <v>14512</v>
      </c>
      <c r="R26" s="20">
        <v>5051.6000000000004</v>
      </c>
      <c r="S26" s="20">
        <v>530</v>
      </c>
      <c r="W26" s="135">
        <v>41748</v>
      </c>
      <c r="X26" s="20">
        <v>0</v>
      </c>
      <c r="Y26" s="20">
        <v>109.235</v>
      </c>
      <c r="AD26" s="135">
        <v>41748</v>
      </c>
      <c r="AE26" s="20">
        <v>3439</v>
      </c>
      <c r="AF26" s="20">
        <v>3332</v>
      </c>
      <c r="AL26" s="135">
        <v>41748</v>
      </c>
      <c r="AM26" s="20">
        <v>50105</v>
      </c>
      <c r="AN26" s="20">
        <v>6626.5</v>
      </c>
      <c r="AS26" s="135">
        <v>41748</v>
      </c>
      <c r="AT26" s="20">
        <v>14512</v>
      </c>
      <c r="AU26" s="20">
        <v>1830</v>
      </c>
    </row>
    <row r="27" spans="1:47" x14ac:dyDescent="0.3">
      <c r="A27" s="136">
        <v>34638</v>
      </c>
      <c r="B27" s="20">
        <v>0</v>
      </c>
      <c r="C27" s="20">
        <v>0</v>
      </c>
      <c r="D27" s="20">
        <v>16.51047619047619</v>
      </c>
      <c r="E27" s="20">
        <v>0</v>
      </c>
      <c r="F27" s="20">
        <v>0</v>
      </c>
      <c r="G27" s="20">
        <v>0</v>
      </c>
      <c r="H27" s="20">
        <v>0</v>
      </c>
      <c r="K27" s="135">
        <v>41755</v>
      </c>
      <c r="L27" s="20">
        <v>-0.24740000000000001</v>
      </c>
      <c r="M27" s="20">
        <v>-2.0042</v>
      </c>
      <c r="N27" s="20">
        <v>7997</v>
      </c>
      <c r="O27" s="20">
        <v>3439</v>
      </c>
      <c r="P27" s="20">
        <v>50105</v>
      </c>
      <c r="Q27" s="20">
        <v>14512</v>
      </c>
      <c r="R27" s="20">
        <v>5052.3999999999996</v>
      </c>
      <c r="S27" s="20">
        <v>530</v>
      </c>
      <c r="W27" s="135">
        <v>41755</v>
      </c>
      <c r="X27" s="20">
        <v>0</v>
      </c>
      <c r="Y27" s="20">
        <v>109.648</v>
      </c>
      <c r="AD27" s="135">
        <v>41755</v>
      </c>
      <c r="AE27" s="20">
        <v>0</v>
      </c>
      <c r="AF27" s="20">
        <v>3255.4</v>
      </c>
      <c r="AL27" s="135">
        <v>41755</v>
      </c>
      <c r="AM27" s="20">
        <v>0</v>
      </c>
      <c r="AN27" s="20">
        <v>6697.5</v>
      </c>
      <c r="AS27" s="135">
        <v>41755</v>
      </c>
      <c r="AT27" s="20">
        <v>14512</v>
      </c>
      <c r="AU27" s="20">
        <v>1836.625</v>
      </c>
    </row>
    <row r="28" spans="1:47" x14ac:dyDescent="0.3">
      <c r="A28" s="136">
        <v>34668</v>
      </c>
      <c r="B28" s="20">
        <v>0</v>
      </c>
      <c r="C28" s="20">
        <v>0</v>
      </c>
      <c r="D28" s="20">
        <v>17.115454545454543</v>
      </c>
      <c r="E28" s="20">
        <v>0</v>
      </c>
      <c r="F28" s="20">
        <v>0</v>
      </c>
      <c r="G28" s="20">
        <v>0</v>
      </c>
      <c r="H28" s="20">
        <v>0</v>
      </c>
      <c r="K28" s="135">
        <v>41762</v>
      </c>
      <c r="L28" s="20">
        <v>-5.5100000000000003E-2</v>
      </c>
      <c r="M28" s="20">
        <v>-1.4463999999999999</v>
      </c>
      <c r="N28" s="20">
        <v>7949</v>
      </c>
      <c r="O28" s="20">
        <v>3445</v>
      </c>
      <c r="P28" s="20">
        <v>51446</v>
      </c>
      <c r="Q28" s="20">
        <v>14076</v>
      </c>
      <c r="R28" s="20">
        <v>5030</v>
      </c>
      <c r="S28" s="20">
        <v>530</v>
      </c>
      <c r="W28" s="135">
        <v>41762</v>
      </c>
      <c r="X28" s="20">
        <v>7949</v>
      </c>
      <c r="Y28" s="20">
        <v>108.304</v>
      </c>
      <c r="AD28" s="135">
        <v>41762</v>
      </c>
      <c r="AE28" s="20">
        <v>3445</v>
      </c>
      <c r="AF28" s="20">
        <v>3235</v>
      </c>
      <c r="AL28" s="135">
        <v>41762</v>
      </c>
      <c r="AM28" s="20">
        <v>51446</v>
      </c>
      <c r="AN28" s="20">
        <v>6729.1</v>
      </c>
      <c r="AS28" s="135">
        <v>41762</v>
      </c>
      <c r="AT28" s="20">
        <v>14076</v>
      </c>
      <c r="AU28" s="20">
        <v>1764.5</v>
      </c>
    </row>
    <row r="29" spans="1:47" x14ac:dyDescent="0.3">
      <c r="A29" s="136">
        <v>34699</v>
      </c>
      <c r="B29" s="20">
        <v>0</v>
      </c>
      <c r="C29" s="20">
        <v>0</v>
      </c>
      <c r="D29" s="20">
        <v>16.123999999999999</v>
      </c>
      <c r="E29" s="20">
        <v>0</v>
      </c>
      <c r="F29" s="20">
        <v>0</v>
      </c>
      <c r="G29" s="20">
        <v>0</v>
      </c>
      <c r="H29" s="20">
        <v>0</v>
      </c>
      <c r="K29" s="135">
        <v>41769</v>
      </c>
      <c r="L29" s="20">
        <v>-5.5100000000000003E-2</v>
      </c>
      <c r="M29" s="20">
        <v>-1.4463999999999999</v>
      </c>
      <c r="N29" s="20">
        <v>7949</v>
      </c>
      <c r="O29" s="20">
        <v>3445</v>
      </c>
      <c r="P29" s="20">
        <v>51446</v>
      </c>
      <c r="Q29" s="20">
        <v>14076</v>
      </c>
      <c r="R29" s="20">
        <v>5001.5</v>
      </c>
      <c r="S29" s="20">
        <v>530</v>
      </c>
      <c r="W29" s="135">
        <v>41769</v>
      </c>
      <c r="X29" s="20">
        <v>0</v>
      </c>
      <c r="Y29" s="20">
        <v>107.768</v>
      </c>
      <c r="AD29" s="135">
        <v>41769</v>
      </c>
      <c r="AE29" s="20">
        <v>0</v>
      </c>
      <c r="AF29" s="20">
        <v>3206</v>
      </c>
      <c r="AL29" s="135">
        <v>41769</v>
      </c>
      <c r="AM29" s="20">
        <v>0</v>
      </c>
      <c r="AN29" s="20">
        <v>6722.125</v>
      </c>
      <c r="AS29" s="135">
        <v>41769</v>
      </c>
      <c r="AT29" s="20">
        <v>14076</v>
      </c>
      <c r="AU29" s="20">
        <v>1728.375</v>
      </c>
    </row>
    <row r="30" spans="1:47" x14ac:dyDescent="0.3">
      <c r="A30" s="136">
        <v>34730</v>
      </c>
      <c r="B30" s="20">
        <v>0</v>
      </c>
      <c r="C30" s="20">
        <v>0</v>
      </c>
      <c r="D30" s="20">
        <v>16.564761904761905</v>
      </c>
      <c r="E30" s="20">
        <v>0</v>
      </c>
      <c r="F30" s="20">
        <v>0</v>
      </c>
      <c r="G30" s="20">
        <v>0</v>
      </c>
      <c r="H30" s="20">
        <v>0</v>
      </c>
      <c r="K30" s="135">
        <v>41776</v>
      </c>
      <c r="L30" s="20">
        <v>-5.5100000000000003E-2</v>
      </c>
      <c r="M30" s="20">
        <v>-1.4463999999999999</v>
      </c>
      <c r="N30" s="20">
        <v>7995</v>
      </c>
      <c r="O30" s="20">
        <v>3371</v>
      </c>
      <c r="P30" s="20">
        <v>50904</v>
      </c>
      <c r="Q30" s="20">
        <v>14446</v>
      </c>
      <c r="R30" s="20">
        <v>5001.3999999999996</v>
      </c>
      <c r="S30" s="20">
        <v>535</v>
      </c>
      <c r="W30" s="135">
        <v>41776</v>
      </c>
      <c r="X30" s="20">
        <v>7995</v>
      </c>
      <c r="Y30" s="20">
        <v>109.60599999999999</v>
      </c>
      <c r="AD30" s="135">
        <v>41776</v>
      </c>
      <c r="AE30" s="20">
        <v>3371</v>
      </c>
      <c r="AF30" s="20">
        <v>3155</v>
      </c>
      <c r="AL30" s="135">
        <v>41776</v>
      </c>
      <c r="AM30" s="20">
        <v>50904</v>
      </c>
      <c r="AN30" s="20">
        <v>6938</v>
      </c>
      <c r="AS30" s="135">
        <v>41776</v>
      </c>
      <c r="AT30" s="20">
        <v>14446</v>
      </c>
      <c r="AU30" s="20">
        <v>1744.1</v>
      </c>
    </row>
    <row r="31" spans="1:47" x14ac:dyDescent="0.3">
      <c r="A31" s="136">
        <v>34758</v>
      </c>
      <c r="B31" s="20">
        <v>0</v>
      </c>
      <c r="C31" s="20">
        <v>0</v>
      </c>
      <c r="D31" s="20">
        <v>16.959</v>
      </c>
      <c r="E31" s="20">
        <v>0</v>
      </c>
      <c r="F31" s="20">
        <v>0</v>
      </c>
      <c r="G31" s="20">
        <v>0</v>
      </c>
      <c r="H31" s="20">
        <v>0</v>
      </c>
      <c r="K31" s="135">
        <v>41783</v>
      </c>
      <c r="L31" s="20">
        <v>-5.5100000000000003E-2</v>
      </c>
      <c r="M31" s="20">
        <v>-1.4463999999999999</v>
      </c>
      <c r="N31" s="20">
        <v>7995</v>
      </c>
      <c r="O31" s="20">
        <v>3371</v>
      </c>
      <c r="P31" s="20">
        <v>50904</v>
      </c>
      <c r="Q31" s="20">
        <v>14446</v>
      </c>
      <c r="R31" s="20">
        <v>5015</v>
      </c>
      <c r="S31" s="20">
        <v>535</v>
      </c>
      <c r="W31" s="135">
        <v>41783</v>
      </c>
      <c r="X31" s="20">
        <v>0</v>
      </c>
      <c r="Y31" s="20">
        <v>110.102</v>
      </c>
      <c r="AD31" s="135">
        <v>41783</v>
      </c>
      <c r="AE31" s="20">
        <v>0</v>
      </c>
      <c r="AF31" s="20">
        <v>3081.8</v>
      </c>
      <c r="AL31" s="135">
        <v>41783</v>
      </c>
      <c r="AM31" s="20">
        <v>0</v>
      </c>
      <c r="AN31" s="20">
        <v>6941.8</v>
      </c>
      <c r="AS31" s="135">
        <v>41783</v>
      </c>
      <c r="AT31" s="20">
        <v>14446</v>
      </c>
      <c r="AU31" s="20">
        <v>1737.6</v>
      </c>
    </row>
    <row r="32" spans="1:47" x14ac:dyDescent="0.3">
      <c r="A32" s="136">
        <v>34789</v>
      </c>
      <c r="B32" s="20">
        <v>0</v>
      </c>
      <c r="C32" s="20">
        <v>0</v>
      </c>
      <c r="D32" s="20">
        <v>16.901739130434784</v>
      </c>
      <c r="E32" s="20">
        <v>0</v>
      </c>
      <c r="F32" s="20">
        <v>0</v>
      </c>
      <c r="G32" s="20">
        <v>0</v>
      </c>
      <c r="H32" s="20">
        <v>0</v>
      </c>
      <c r="K32" s="135">
        <v>41790</v>
      </c>
      <c r="L32" s="20">
        <v>-5.5100000000000003E-2</v>
      </c>
      <c r="M32" s="20">
        <v>-1.4463999999999999</v>
      </c>
      <c r="N32" s="20">
        <v>7987</v>
      </c>
      <c r="O32" s="20">
        <v>3371</v>
      </c>
      <c r="P32" s="20">
        <v>50904</v>
      </c>
      <c r="Q32" s="20">
        <v>14446</v>
      </c>
      <c r="R32" s="20">
        <v>5059.6000000000004</v>
      </c>
      <c r="S32" s="20">
        <v>535</v>
      </c>
      <c r="W32" s="135">
        <v>41790</v>
      </c>
      <c r="X32" s="20">
        <v>7987</v>
      </c>
      <c r="Y32" s="20">
        <v>109.90600000000001</v>
      </c>
      <c r="AD32" s="135">
        <v>41790</v>
      </c>
      <c r="AE32" s="20">
        <v>0</v>
      </c>
      <c r="AF32" s="20">
        <v>3114</v>
      </c>
      <c r="AL32" s="135">
        <v>41790</v>
      </c>
      <c r="AM32" s="20">
        <v>0</v>
      </c>
      <c r="AN32" s="20">
        <v>7005.125</v>
      </c>
      <c r="AS32" s="135">
        <v>41790</v>
      </c>
      <c r="AT32" s="20">
        <v>14446</v>
      </c>
      <c r="AU32" s="20">
        <v>1796.75</v>
      </c>
    </row>
    <row r="33" spans="1:47" x14ac:dyDescent="0.3">
      <c r="A33" s="136">
        <v>34819</v>
      </c>
      <c r="B33" s="20">
        <v>0</v>
      </c>
      <c r="C33" s="20">
        <v>0</v>
      </c>
      <c r="D33" s="20">
        <v>18.291666666666668</v>
      </c>
      <c r="E33" s="20">
        <v>0</v>
      </c>
      <c r="F33" s="20">
        <v>0</v>
      </c>
      <c r="G33" s="20">
        <v>28407</v>
      </c>
      <c r="H33" s="20">
        <v>19147</v>
      </c>
      <c r="K33" s="135">
        <v>41797</v>
      </c>
      <c r="L33" s="20">
        <v>-0.21379999999999999</v>
      </c>
      <c r="M33" s="20">
        <v>-1.1092</v>
      </c>
      <c r="N33" s="20">
        <v>7987</v>
      </c>
      <c r="O33" s="20">
        <v>3338</v>
      </c>
      <c r="P33" s="20">
        <v>50093</v>
      </c>
      <c r="Q33" s="20">
        <v>14304</v>
      </c>
      <c r="R33" s="20">
        <v>5111</v>
      </c>
      <c r="S33" s="20">
        <v>530</v>
      </c>
      <c r="W33" s="135">
        <v>41797</v>
      </c>
      <c r="X33" s="20">
        <v>0</v>
      </c>
      <c r="Y33" s="20">
        <v>108.69</v>
      </c>
      <c r="AD33" s="135">
        <v>41797</v>
      </c>
      <c r="AE33" s="20">
        <v>3338</v>
      </c>
      <c r="AF33" s="20">
        <v>3059.25</v>
      </c>
      <c r="AL33" s="135">
        <v>41797</v>
      </c>
      <c r="AM33" s="20">
        <v>50093</v>
      </c>
      <c r="AN33" s="20">
        <v>6845.7</v>
      </c>
      <c r="AS33" s="135">
        <v>41797</v>
      </c>
      <c r="AT33" s="20">
        <v>14304</v>
      </c>
      <c r="AU33" s="20">
        <v>1812.2</v>
      </c>
    </row>
    <row r="34" spans="1:47" x14ac:dyDescent="0.3">
      <c r="A34" s="136">
        <v>34850</v>
      </c>
      <c r="B34" s="20">
        <v>0</v>
      </c>
      <c r="C34" s="20">
        <v>0</v>
      </c>
      <c r="D34" s="20">
        <v>18.318571428571428</v>
      </c>
      <c r="E34" s="20">
        <v>0</v>
      </c>
      <c r="F34" s="20">
        <v>0</v>
      </c>
      <c r="G34" s="20">
        <v>28410.476190476191</v>
      </c>
      <c r="H34" s="20">
        <v>19650</v>
      </c>
      <c r="K34" s="135">
        <v>41804</v>
      </c>
      <c r="L34" s="20">
        <v>-0.21379999999999999</v>
      </c>
      <c r="M34" s="20">
        <v>-1.1092</v>
      </c>
      <c r="N34" s="20">
        <v>8133</v>
      </c>
      <c r="O34" s="20">
        <v>3338</v>
      </c>
      <c r="P34" s="20">
        <v>50093</v>
      </c>
      <c r="Q34" s="20">
        <v>14304</v>
      </c>
      <c r="R34" s="20">
        <v>5169.2</v>
      </c>
      <c r="S34" s="20">
        <v>530</v>
      </c>
      <c r="W34" s="135">
        <v>41804</v>
      </c>
      <c r="X34" s="20">
        <v>8133</v>
      </c>
      <c r="Y34" s="20">
        <v>111.178</v>
      </c>
      <c r="AD34" s="135">
        <v>41804</v>
      </c>
      <c r="AE34" s="20">
        <v>0</v>
      </c>
      <c r="AF34" s="20">
        <v>3050.6</v>
      </c>
      <c r="AL34" s="135">
        <v>41804</v>
      </c>
      <c r="AM34" s="20">
        <v>0</v>
      </c>
      <c r="AN34" s="20">
        <v>6689.8</v>
      </c>
      <c r="AS34" s="135">
        <v>41804</v>
      </c>
      <c r="AT34" s="20">
        <v>14304</v>
      </c>
      <c r="AU34" s="20">
        <v>1838.8</v>
      </c>
    </row>
    <row r="35" spans="1:47" x14ac:dyDescent="0.3">
      <c r="A35" s="136">
        <v>34880</v>
      </c>
      <c r="B35" s="20">
        <v>0</v>
      </c>
      <c r="C35" s="20">
        <v>0</v>
      </c>
      <c r="D35" s="20">
        <v>17.122727272727271</v>
      </c>
      <c r="E35" s="20">
        <v>0</v>
      </c>
      <c r="F35" s="20">
        <v>0</v>
      </c>
      <c r="G35" s="20">
        <v>30268.18181818182</v>
      </c>
      <c r="H35" s="20">
        <v>20387.727272727272</v>
      </c>
      <c r="K35" s="135">
        <v>41811</v>
      </c>
      <c r="L35" s="20">
        <v>-0.21379999999999999</v>
      </c>
      <c r="M35" s="20">
        <v>-1.1092</v>
      </c>
      <c r="N35" s="20">
        <v>8133</v>
      </c>
      <c r="O35" s="20">
        <v>3306</v>
      </c>
      <c r="P35" s="20">
        <v>51359</v>
      </c>
      <c r="Q35" s="20">
        <v>14166</v>
      </c>
      <c r="R35" s="20">
        <v>5236</v>
      </c>
      <c r="S35" s="20">
        <v>525</v>
      </c>
      <c r="W35" s="135">
        <v>41811</v>
      </c>
      <c r="X35" s="20">
        <v>0</v>
      </c>
      <c r="Y35" s="20">
        <v>114.104</v>
      </c>
      <c r="AD35" s="135">
        <v>41811</v>
      </c>
      <c r="AE35" s="20">
        <v>3306</v>
      </c>
      <c r="AF35" s="20">
        <v>3015.2</v>
      </c>
      <c r="AL35" s="135">
        <v>41811</v>
      </c>
      <c r="AM35" s="20">
        <v>51359</v>
      </c>
      <c r="AN35" s="20">
        <v>6738.6</v>
      </c>
      <c r="AS35" s="135">
        <v>41811</v>
      </c>
      <c r="AT35" s="20">
        <v>14166</v>
      </c>
      <c r="AU35" s="20">
        <v>1825.6</v>
      </c>
    </row>
    <row r="36" spans="1:47" x14ac:dyDescent="0.3">
      <c r="A36" s="136">
        <v>34911</v>
      </c>
      <c r="B36" s="20">
        <v>0</v>
      </c>
      <c r="C36" s="20">
        <v>0</v>
      </c>
      <c r="D36" s="20">
        <v>15.939047619047619</v>
      </c>
      <c r="E36" s="20">
        <v>0</v>
      </c>
      <c r="F36" s="20">
        <v>0</v>
      </c>
      <c r="G36" s="20">
        <v>30746.666666666668</v>
      </c>
      <c r="H36" s="20">
        <v>19910.476190476191</v>
      </c>
      <c r="K36" s="135">
        <v>41818</v>
      </c>
      <c r="L36" s="20">
        <v>-0.21379999999999999</v>
      </c>
      <c r="M36" s="20">
        <v>-1.1092</v>
      </c>
      <c r="N36" s="20">
        <v>8110</v>
      </c>
      <c r="O36" s="20">
        <v>3306</v>
      </c>
      <c r="P36" s="20">
        <v>51359</v>
      </c>
      <c r="Q36" s="20">
        <v>14166</v>
      </c>
      <c r="R36" s="20">
        <v>5268.2</v>
      </c>
      <c r="S36" s="20">
        <v>525</v>
      </c>
      <c r="W36" s="135">
        <v>41818</v>
      </c>
      <c r="X36" s="20">
        <v>8110</v>
      </c>
      <c r="Y36" s="20">
        <v>113.818</v>
      </c>
      <c r="AD36" s="135">
        <v>41818</v>
      </c>
      <c r="AE36" s="20">
        <v>0</v>
      </c>
      <c r="AF36" s="20">
        <v>3080</v>
      </c>
      <c r="AL36" s="135">
        <v>41818</v>
      </c>
      <c r="AM36" s="20">
        <v>0</v>
      </c>
      <c r="AN36" s="20">
        <v>6920.5</v>
      </c>
      <c r="AS36" s="135">
        <v>41818</v>
      </c>
      <c r="AT36" s="20">
        <v>14166</v>
      </c>
      <c r="AU36" s="20">
        <v>1857.8</v>
      </c>
    </row>
    <row r="37" spans="1:47" x14ac:dyDescent="0.3">
      <c r="A37" s="136">
        <v>34942</v>
      </c>
      <c r="B37" s="20">
        <v>0</v>
      </c>
      <c r="C37" s="20">
        <v>0</v>
      </c>
      <c r="D37" s="20">
        <v>16.132272727272728</v>
      </c>
      <c r="E37" s="20">
        <v>0</v>
      </c>
      <c r="F37" s="20">
        <v>0</v>
      </c>
      <c r="G37" s="20">
        <v>30285.909090909092</v>
      </c>
      <c r="H37" s="20">
        <v>18483.18181818182</v>
      </c>
      <c r="K37" s="135">
        <v>41825</v>
      </c>
      <c r="L37" s="20">
        <v>-9.2600000000000002E-2</v>
      </c>
      <c r="M37" s="20">
        <v>-0.86880000000000002</v>
      </c>
      <c r="N37" s="20">
        <v>8110</v>
      </c>
      <c r="O37" s="20">
        <v>3289</v>
      </c>
      <c r="P37" s="20">
        <v>51970</v>
      </c>
      <c r="Q37" s="20">
        <v>14176</v>
      </c>
      <c r="R37" s="20">
        <v>5306</v>
      </c>
      <c r="S37" s="20">
        <v>515</v>
      </c>
      <c r="W37" s="135">
        <v>41825</v>
      </c>
      <c r="X37" s="20">
        <v>0</v>
      </c>
      <c r="Y37" s="20">
        <v>111.506</v>
      </c>
      <c r="AD37" s="135">
        <v>41825</v>
      </c>
      <c r="AE37" s="20">
        <v>3289</v>
      </c>
      <c r="AF37" s="20">
        <v>3084.8</v>
      </c>
      <c r="AL37" s="135">
        <v>41825</v>
      </c>
      <c r="AM37" s="20">
        <v>51970</v>
      </c>
      <c r="AN37" s="20">
        <v>7060</v>
      </c>
      <c r="AS37" s="135">
        <v>41825</v>
      </c>
      <c r="AT37" s="20">
        <v>14176</v>
      </c>
      <c r="AU37" s="20">
        <v>1866.6</v>
      </c>
    </row>
    <row r="38" spans="1:47" x14ac:dyDescent="0.3">
      <c r="A38" s="136">
        <v>34972</v>
      </c>
      <c r="B38" s="20">
        <v>0</v>
      </c>
      <c r="C38" s="20">
        <v>0</v>
      </c>
      <c r="D38" s="20">
        <v>16.483809523809523</v>
      </c>
      <c r="E38" s="20">
        <v>0</v>
      </c>
      <c r="F38" s="20">
        <v>0</v>
      </c>
      <c r="G38" s="20">
        <v>29198.571428571428</v>
      </c>
      <c r="H38" s="20">
        <v>17215.714285714286</v>
      </c>
      <c r="K38" s="135">
        <v>41832</v>
      </c>
      <c r="L38" s="20">
        <v>-9.2600000000000002E-2</v>
      </c>
      <c r="M38" s="20">
        <v>-0.86880000000000002</v>
      </c>
      <c r="N38" s="20">
        <v>7942</v>
      </c>
      <c r="O38" s="20">
        <v>3289</v>
      </c>
      <c r="P38" s="20">
        <v>51970</v>
      </c>
      <c r="Q38" s="20">
        <v>14176</v>
      </c>
      <c r="R38" s="20">
        <v>5290.6</v>
      </c>
      <c r="S38" s="20">
        <v>510</v>
      </c>
      <c r="W38" s="135">
        <v>41832</v>
      </c>
      <c r="X38" s="20">
        <v>7942</v>
      </c>
      <c r="Y38" s="20">
        <v>108.55800000000001</v>
      </c>
      <c r="AD38" s="135">
        <v>41832</v>
      </c>
      <c r="AE38" s="20">
        <v>0</v>
      </c>
      <c r="AF38" s="20">
        <v>3106.2</v>
      </c>
      <c r="AL38" s="135">
        <v>41832</v>
      </c>
      <c r="AM38" s="20">
        <v>0</v>
      </c>
      <c r="AN38" s="20">
        <v>7141.9</v>
      </c>
      <c r="AS38" s="135">
        <v>41832</v>
      </c>
      <c r="AT38" s="20">
        <v>14176</v>
      </c>
      <c r="AU38" s="20">
        <v>1904.1</v>
      </c>
    </row>
    <row r="39" spans="1:47" x14ac:dyDescent="0.3">
      <c r="A39" s="136">
        <v>35003</v>
      </c>
      <c r="B39" s="20">
        <v>0</v>
      </c>
      <c r="C39" s="20">
        <v>0</v>
      </c>
      <c r="D39" s="20">
        <v>15.976363636363637</v>
      </c>
      <c r="E39" s="20">
        <v>0</v>
      </c>
      <c r="F39" s="20">
        <v>0</v>
      </c>
      <c r="G39" s="20">
        <v>27472.5</v>
      </c>
      <c r="H39" s="20">
        <v>16749</v>
      </c>
      <c r="K39" s="135">
        <v>41839</v>
      </c>
      <c r="L39" s="20">
        <v>-9.2600000000000002E-2</v>
      </c>
      <c r="M39" s="20">
        <v>-0.86880000000000002</v>
      </c>
      <c r="N39" s="20">
        <v>7942</v>
      </c>
      <c r="O39" s="20">
        <v>3281</v>
      </c>
      <c r="P39" s="20">
        <v>51563</v>
      </c>
      <c r="Q39" s="20">
        <v>14464</v>
      </c>
      <c r="R39" s="20">
        <v>5277.4</v>
      </c>
      <c r="S39" s="20">
        <v>505</v>
      </c>
      <c r="W39" s="135">
        <v>41839</v>
      </c>
      <c r="X39" s="20">
        <v>0</v>
      </c>
      <c r="Y39" s="20">
        <v>106.79600000000001</v>
      </c>
      <c r="AD39" s="135">
        <v>41839</v>
      </c>
      <c r="AE39" s="20">
        <v>3281</v>
      </c>
      <c r="AF39" s="20">
        <v>3128.6</v>
      </c>
      <c r="AL39" s="135">
        <v>41839</v>
      </c>
      <c r="AM39" s="20">
        <v>51563</v>
      </c>
      <c r="AN39" s="20">
        <v>7085.2</v>
      </c>
      <c r="AS39" s="135">
        <v>41839</v>
      </c>
      <c r="AT39" s="20">
        <v>14464</v>
      </c>
      <c r="AU39" s="20">
        <v>1947.9</v>
      </c>
    </row>
    <row r="40" spans="1:47" x14ac:dyDescent="0.3">
      <c r="A40" s="136">
        <v>35033</v>
      </c>
      <c r="B40" s="20">
        <v>0</v>
      </c>
      <c r="C40" s="20">
        <v>0</v>
      </c>
      <c r="D40" s="20">
        <v>16.615454545454543</v>
      </c>
      <c r="E40" s="20">
        <v>0</v>
      </c>
      <c r="F40" s="20">
        <v>0</v>
      </c>
      <c r="G40" s="20">
        <v>26470.909090909092</v>
      </c>
      <c r="H40" s="20">
        <v>16653.18181818182</v>
      </c>
      <c r="K40" s="135">
        <v>41846</v>
      </c>
      <c r="L40" s="20">
        <v>-9.2600000000000002E-2</v>
      </c>
      <c r="M40" s="20">
        <v>-0.86880000000000002</v>
      </c>
      <c r="N40" s="20">
        <v>7942</v>
      </c>
      <c r="O40" s="20">
        <v>3281</v>
      </c>
      <c r="P40" s="20">
        <v>51563</v>
      </c>
      <c r="Q40" s="20">
        <v>14464</v>
      </c>
      <c r="R40" s="20">
        <v>5294</v>
      </c>
      <c r="S40" s="20">
        <v>495</v>
      </c>
      <c r="W40" s="135">
        <v>41846</v>
      </c>
      <c r="X40" s="20">
        <v>0</v>
      </c>
      <c r="Y40" s="20">
        <v>107.7</v>
      </c>
      <c r="AD40" s="135">
        <v>41846</v>
      </c>
      <c r="AE40" s="20">
        <v>0</v>
      </c>
      <c r="AF40" s="20">
        <v>3044.8</v>
      </c>
      <c r="AL40" s="135">
        <v>41846</v>
      </c>
      <c r="AM40" s="20">
        <v>0</v>
      </c>
      <c r="AN40" s="20">
        <v>7089.9</v>
      </c>
      <c r="AS40" s="135">
        <v>41846</v>
      </c>
      <c r="AT40" s="20">
        <v>14464</v>
      </c>
      <c r="AU40" s="20">
        <v>2008.3</v>
      </c>
    </row>
    <row r="41" spans="1:47" x14ac:dyDescent="0.3">
      <c r="A41" s="136">
        <v>35064</v>
      </c>
      <c r="B41" s="20">
        <v>0</v>
      </c>
      <c r="C41" s="20">
        <v>0</v>
      </c>
      <c r="D41" s="20">
        <v>17.726315789473684</v>
      </c>
      <c r="E41" s="20">
        <v>0</v>
      </c>
      <c r="F41" s="20">
        <v>0</v>
      </c>
      <c r="G41" s="20">
        <v>26364.761904761905</v>
      </c>
      <c r="H41" s="20">
        <v>16888.571428571428</v>
      </c>
      <c r="K41" s="135">
        <v>41853</v>
      </c>
      <c r="L41" s="20">
        <v>-0.1978</v>
      </c>
      <c r="M41" s="20">
        <v>-1.2038</v>
      </c>
      <c r="N41" s="20">
        <v>7896</v>
      </c>
      <c r="O41" s="20">
        <v>3257</v>
      </c>
      <c r="P41" s="20">
        <v>50464</v>
      </c>
      <c r="Q41" s="20">
        <v>14327</v>
      </c>
      <c r="R41" s="20">
        <v>5294</v>
      </c>
      <c r="S41" s="20">
        <v>485</v>
      </c>
      <c r="W41" s="135">
        <v>41853</v>
      </c>
      <c r="X41" s="20">
        <v>7896</v>
      </c>
      <c r="Y41" s="20">
        <v>106.532</v>
      </c>
      <c r="AD41" s="135">
        <v>41853</v>
      </c>
      <c r="AE41" s="20">
        <v>3257</v>
      </c>
      <c r="AF41" s="20">
        <v>3075.2</v>
      </c>
      <c r="AL41" s="135">
        <v>41853</v>
      </c>
      <c r="AM41" s="20">
        <v>50464</v>
      </c>
      <c r="AN41" s="20">
        <v>7110.3</v>
      </c>
      <c r="AS41" s="135">
        <v>41853</v>
      </c>
      <c r="AT41" s="20">
        <v>14327</v>
      </c>
      <c r="AU41" s="20">
        <v>1985</v>
      </c>
    </row>
    <row r="42" spans="1:47" x14ac:dyDescent="0.3">
      <c r="A42" s="136">
        <v>35095</v>
      </c>
      <c r="B42" s="20">
        <v>0</v>
      </c>
      <c r="C42" s="20">
        <v>0</v>
      </c>
      <c r="D42" s="20">
        <v>17.44681818181818</v>
      </c>
      <c r="E42" s="20">
        <v>0</v>
      </c>
      <c r="F42" s="20">
        <v>0</v>
      </c>
      <c r="G42" s="20">
        <v>25512.272727272728</v>
      </c>
      <c r="H42" s="20">
        <v>16418.636363636364</v>
      </c>
      <c r="K42" s="135">
        <v>41860</v>
      </c>
      <c r="L42" s="20">
        <v>-0.1978</v>
      </c>
      <c r="M42" s="20">
        <v>-1.2038</v>
      </c>
      <c r="N42" s="20">
        <v>7896</v>
      </c>
      <c r="O42" s="20">
        <v>3257</v>
      </c>
      <c r="P42" s="20">
        <v>50464</v>
      </c>
      <c r="Q42" s="20">
        <v>14327</v>
      </c>
      <c r="R42" s="20">
        <v>5280.2</v>
      </c>
      <c r="S42" s="20">
        <v>480</v>
      </c>
      <c r="W42" s="135">
        <v>41860</v>
      </c>
      <c r="X42" s="20">
        <v>0</v>
      </c>
      <c r="Y42" s="20">
        <v>105.014</v>
      </c>
      <c r="AD42" s="135">
        <v>41860</v>
      </c>
      <c r="AE42" s="20">
        <v>0</v>
      </c>
      <c r="AF42" s="20">
        <v>3100</v>
      </c>
      <c r="AL42" s="135">
        <v>41860</v>
      </c>
      <c r="AM42" s="20">
        <v>0</v>
      </c>
      <c r="AN42" s="20">
        <v>7040</v>
      </c>
      <c r="AS42" s="135">
        <v>41860</v>
      </c>
      <c r="AT42" s="20">
        <v>14327</v>
      </c>
      <c r="AU42" s="20">
        <v>1999.3</v>
      </c>
    </row>
    <row r="43" spans="1:47" x14ac:dyDescent="0.3">
      <c r="A43" s="136">
        <v>35124</v>
      </c>
      <c r="B43" s="20">
        <v>0</v>
      </c>
      <c r="C43" s="20">
        <v>0</v>
      </c>
      <c r="D43" s="20">
        <v>17.104285714285712</v>
      </c>
      <c r="E43" s="20">
        <v>0</v>
      </c>
      <c r="F43" s="20">
        <v>0</v>
      </c>
      <c r="G43" s="20">
        <v>25753.636363636364</v>
      </c>
      <c r="H43" s="20">
        <v>16445.454545454544</v>
      </c>
      <c r="K43" s="135">
        <v>41867</v>
      </c>
      <c r="L43" s="20">
        <v>-0.1978</v>
      </c>
      <c r="M43" s="20">
        <v>-1.2038</v>
      </c>
      <c r="N43" s="20">
        <v>7764</v>
      </c>
      <c r="O43" s="20">
        <v>3216</v>
      </c>
      <c r="P43" s="20">
        <v>50733</v>
      </c>
      <c r="Q43" s="20">
        <v>14527</v>
      </c>
      <c r="R43" s="20">
        <v>5287.8</v>
      </c>
      <c r="S43" s="20">
        <v>480</v>
      </c>
      <c r="W43" s="135">
        <v>41867</v>
      </c>
      <c r="X43" s="20">
        <v>7764</v>
      </c>
      <c r="Y43" s="20">
        <v>103.504</v>
      </c>
      <c r="AD43" s="135">
        <v>41867</v>
      </c>
      <c r="AE43" s="20">
        <v>3216</v>
      </c>
      <c r="AF43" s="20">
        <v>3050.8</v>
      </c>
      <c r="AL43" s="135">
        <v>41867</v>
      </c>
      <c r="AM43" s="20">
        <v>50733</v>
      </c>
      <c r="AN43" s="20">
        <v>6940.1</v>
      </c>
      <c r="AS43" s="135">
        <v>41867</v>
      </c>
      <c r="AT43" s="20">
        <v>14527</v>
      </c>
      <c r="AU43" s="20">
        <v>2016.6</v>
      </c>
    </row>
    <row r="44" spans="1:47" x14ac:dyDescent="0.3">
      <c r="A44" s="136">
        <v>35155</v>
      </c>
      <c r="B44" s="20">
        <v>0</v>
      </c>
      <c r="C44" s="20">
        <v>0</v>
      </c>
      <c r="D44" s="20">
        <v>18.616190476190475</v>
      </c>
      <c r="E44" s="20">
        <v>0</v>
      </c>
      <c r="F44" s="20">
        <v>0</v>
      </c>
      <c r="G44" s="20">
        <v>26220.5</v>
      </c>
      <c r="H44" s="20">
        <v>16439.5</v>
      </c>
      <c r="K44" s="135">
        <v>41874</v>
      </c>
      <c r="L44" s="20">
        <v>-0.1978</v>
      </c>
      <c r="M44" s="20">
        <v>-1.2038</v>
      </c>
      <c r="N44" s="20">
        <v>7764</v>
      </c>
      <c r="O44" s="20">
        <v>3216</v>
      </c>
      <c r="P44" s="20">
        <v>50733</v>
      </c>
      <c r="Q44" s="20">
        <v>14527</v>
      </c>
      <c r="R44" s="20">
        <v>5282</v>
      </c>
      <c r="S44" s="20">
        <v>480</v>
      </c>
      <c r="W44" s="135">
        <v>41874</v>
      </c>
      <c r="X44" s="20">
        <v>0</v>
      </c>
      <c r="Y44" s="20">
        <v>102.072</v>
      </c>
      <c r="AD44" s="135">
        <v>41874</v>
      </c>
      <c r="AE44" s="20">
        <v>0</v>
      </c>
      <c r="AF44" s="20">
        <v>3001.6</v>
      </c>
      <c r="AL44" s="135">
        <v>41874</v>
      </c>
      <c r="AM44" s="20">
        <v>0</v>
      </c>
      <c r="AN44" s="20">
        <v>6971.5</v>
      </c>
      <c r="AS44" s="135">
        <v>41874</v>
      </c>
      <c r="AT44" s="20">
        <v>14527</v>
      </c>
      <c r="AU44" s="20">
        <v>2034.8</v>
      </c>
    </row>
    <row r="45" spans="1:47" x14ac:dyDescent="0.3">
      <c r="A45" s="136">
        <v>35185</v>
      </c>
      <c r="B45" s="20">
        <v>0</v>
      </c>
      <c r="C45" s="20">
        <v>0</v>
      </c>
      <c r="D45" s="20">
        <v>19.869499999999999</v>
      </c>
      <c r="E45" s="20">
        <v>0</v>
      </c>
      <c r="F45" s="20">
        <v>0</v>
      </c>
      <c r="G45" s="20">
        <v>25750.909090909092</v>
      </c>
      <c r="H45" s="20">
        <v>16418.18181818182</v>
      </c>
      <c r="K45" s="135">
        <v>41881</v>
      </c>
      <c r="L45" s="20">
        <v>-0.1978</v>
      </c>
      <c r="M45" s="20">
        <v>-1.2038</v>
      </c>
      <c r="N45" s="20">
        <v>7689</v>
      </c>
      <c r="O45" s="20">
        <v>3216</v>
      </c>
      <c r="P45" s="20">
        <v>50733</v>
      </c>
      <c r="Q45" s="20">
        <v>14527</v>
      </c>
      <c r="R45" s="20">
        <v>5260</v>
      </c>
      <c r="S45" s="20">
        <v>475</v>
      </c>
      <c r="W45" s="135">
        <v>41881</v>
      </c>
      <c r="X45" s="20">
        <v>7689</v>
      </c>
      <c r="Y45" s="20">
        <v>102.70399999999999</v>
      </c>
      <c r="AD45" s="135">
        <v>41881</v>
      </c>
      <c r="AE45" s="20">
        <v>0</v>
      </c>
      <c r="AF45" s="20">
        <v>2960.8</v>
      </c>
      <c r="AL45" s="135">
        <v>41881</v>
      </c>
      <c r="AM45" s="20">
        <v>0</v>
      </c>
      <c r="AN45" s="20">
        <v>7043.75</v>
      </c>
      <c r="AS45" s="135">
        <v>41881</v>
      </c>
      <c r="AT45" s="20">
        <v>14527</v>
      </c>
      <c r="AU45" s="20">
        <v>2096.625</v>
      </c>
    </row>
    <row r="46" spans="1:47" x14ac:dyDescent="0.3">
      <c r="A46" s="136">
        <v>35216</v>
      </c>
      <c r="B46" s="20">
        <v>0</v>
      </c>
      <c r="C46" s="20">
        <v>0</v>
      </c>
      <c r="D46" s="20">
        <v>18.39</v>
      </c>
      <c r="E46" s="20">
        <v>0</v>
      </c>
      <c r="F46" s="20">
        <v>0</v>
      </c>
      <c r="G46" s="20">
        <v>25700.5</v>
      </c>
      <c r="H46" s="20">
        <v>16376.5</v>
      </c>
      <c r="K46" s="135">
        <v>41888</v>
      </c>
      <c r="L46" s="20">
        <v>-0.4</v>
      </c>
      <c r="M46" s="20">
        <v>-1.7996000000000001</v>
      </c>
      <c r="N46" s="20">
        <v>7689</v>
      </c>
      <c r="O46" s="20">
        <v>3135</v>
      </c>
      <c r="P46" s="20">
        <v>49556</v>
      </c>
      <c r="Q46" s="20">
        <v>14678</v>
      </c>
      <c r="R46" s="20">
        <v>5224.3999999999996</v>
      </c>
      <c r="S46" s="20">
        <v>480</v>
      </c>
      <c r="W46" s="135">
        <v>41888</v>
      </c>
      <c r="X46" s="20">
        <v>0</v>
      </c>
      <c r="Y46" s="20">
        <v>101.71</v>
      </c>
      <c r="AD46" s="135">
        <v>41888</v>
      </c>
      <c r="AE46" s="20">
        <v>3135</v>
      </c>
      <c r="AF46" s="20">
        <v>2879.2</v>
      </c>
      <c r="AL46" s="135">
        <v>41888</v>
      </c>
      <c r="AM46" s="20">
        <v>49556</v>
      </c>
      <c r="AN46" s="20">
        <v>6959.8</v>
      </c>
      <c r="AS46" s="135">
        <v>41888</v>
      </c>
      <c r="AT46" s="20">
        <v>14678</v>
      </c>
      <c r="AU46" s="20">
        <v>2080.6999999999998</v>
      </c>
    </row>
    <row r="47" spans="1:47" x14ac:dyDescent="0.3">
      <c r="A47" s="136">
        <v>35246</v>
      </c>
      <c r="B47" s="20">
        <v>0</v>
      </c>
      <c r="C47" s="20">
        <v>0</v>
      </c>
      <c r="D47" s="20">
        <v>18.117000000000001</v>
      </c>
      <c r="E47" s="20">
        <v>0</v>
      </c>
      <c r="F47" s="20">
        <v>0</v>
      </c>
      <c r="G47" s="20">
        <v>22196.315789473683</v>
      </c>
      <c r="H47" s="20">
        <v>15671.052631578947</v>
      </c>
      <c r="K47" s="135">
        <v>41895</v>
      </c>
      <c r="L47" s="20">
        <v>-0.4</v>
      </c>
      <c r="M47" s="20">
        <v>-1.7996000000000001</v>
      </c>
      <c r="N47" s="20">
        <v>7610</v>
      </c>
      <c r="O47" s="20">
        <v>3135</v>
      </c>
      <c r="P47" s="20">
        <v>49556</v>
      </c>
      <c r="Q47" s="20">
        <v>14678</v>
      </c>
      <c r="R47" s="20">
        <v>5153.75</v>
      </c>
      <c r="S47" s="20">
        <v>480</v>
      </c>
      <c r="W47" s="135">
        <v>41895</v>
      </c>
      <c r="X47" s="20">
        <v>7610</v>
      </c>
      <c r="Y47" s="20">
        <v>98.518000000000001</v>
      </c>
      <c r="AD47" s="135">
        <v>41895</v>
      </c>
      <c r="AE47" s="20">
        <v>0</v>
      </c>
      <c r="AF47" s="20">
        <v>2776.5</v>
      </c>
      <c r="AL47" s="135">
        <v>41895</v>
      </c>
      <c r="AM47" s="20">
        <v>0</v>
      </c>
      <c r="AN47" s="20">
        <v>6912</v>
      </c>
      <c r="AS47" s="135">
        <v>41895</v>
      </c>
      <c r="AT47" s="20">
        <v>14678</v>
      </c>
      <c r="AU47" s="20">
        <v>2029.9</v>
      </c>
    </row>
    <row r="48" spans="1:47" x14ac:dyDescent="0.3">
      <c r="A48" s="136">
        <v>35277</v>
      </c>
      <c r="B48" s="20">
        <v>0</v>
      </c>
      <c r="C48" s="20">
        <v>0</v>
      </c>
      <c r="D48" s="20">
        <v>19.192173913043479</v>
      </c>
      <c r="E48" s="20">
        <v>0</v>
      </c>
      <c r="F48" s="20">
        <v>0</v>
      </c>
      <c r="G48" s="20">
        <v>20283.043478260868</v>
      </c>
      <c r="H48" s="20">
        <v>14563.636363636364</v>
      </c>
      <c r="K48" s="135">
        <v>41902</v>
      </c>
      <c r="L48" s="20">
        <v>-0.4</v>
      </c>
      <c r="M48" s="20">
        <v>-1.7996000000000001</v>
      </c>
      <c r="N48" s="20">
        <v>7610</v>
      </c>
      <c r="O48" s="20">
        <v>3089</v>
      </c>
      <c r="P48" s="20">
        <v>48788</v>
      </c>
      <c r="Q48" s="20">
        <v>14248</v>
      </c>
      <c r="R48" s="20">
        <v>5114.2</v>
      </c>
      <c r="S48" s="20">
        <v>480</v>
      </c>
      <c r="W48" s="135">
        <v>41902</v>
      </c>
      <c r="X48" s="20">
        <v>0</v>
      </c>
      <c r="Y48" s="20">
        <v>98.152000000000001</v>
      </c>
      <c r="AD48" s="135">
        <v>41902</v>
      </c>
      <c r="AE48" s="20">
        <v>3089</v>
      </c>
      <c r="AF48" s="20">
        <v>2783.8</v>
      </c>
      <c r="AL48" s="135">
        <v>41902</v>
      </c>
      <c r="AM48" s="20">
        <v>48788</v>
      </c>
      <c r="AN48" s="20">
        <v>6898.5</v>
      </c>
      <c r="AS48" s="135">
        <v>41902</v>
      </c>
      <c r="AT48" s="20">
        <v>14248</v>
      </c>
      <c r="AU48" s="20">
        <v>1958.8</v>
      </c>
    </row>
    <row r="49" spans="1:47" x14ac:dyDescent="0.3">
      <c r="A49" s="136">
        <v>35308</v>
      </c>
      <c r="B49" s="20">
        <v>0</v>
      </c>
      <c r="C49" s="20">
        <v>0</v>
      </c>
      <c r="D49" s="20">
        <v>20.161428571428569</v>
      </c>
      <c r="E49" s="20">
        <v>0</v>
      </c>
      <c r="F49" s="20">
        <v>0</v>
      </c>
      <c r="G49" s="20">
        <v>20566.81818181818</v>
      </c>
      <c r="H49" s="20">
        <v>14380.454545454546</v>
      </c>
      <c r="K49" s="135">
        <v>41909</v>
      </c>
      <c r="L49" s="20">
        <v>-0.4</v>
      </c>
      <c r="M49" s="20">
        <v>-1.7996000000000001</v>
      </c>
      <c r="N49" s="20">
        <v>7610</v>
      </c>
      <c r="O49" s="20">
        <v>3089</v>
      </c>
      <c r="P49" s="20">
        <v>48788</v>
      </c>
      <c r="Q49" s="20">
        <v>14248</v>
      </c>
      <c r="R49" s="20">
        <v>5063.6000000000004</v>
      </c>
      <c r="S49" s="20">
        <v>480</v>
      </c>
      <c r="W49" s="135">
        <v>41909</v>
      </c>
      <c r="X49" s="20">
        <v>0</v>
      </c>
      <c r="Y49" s="20">
        <v>96.953999999999994</v>
      </c>
      <c r="AD49" s="135">
        <v>41909</v>
      </c>
      <c r="AE49" s="20">
        <v>0</v>
      </c>
      <c r="AF49" s="20">
        <v>2613</v>
      </c>
      <c r="AL49" s="135">
        <v>41909</v>
      </c>
      <c r="AM49" s="20">
        <v>0</v>
      </c>
      <c r="AN49" s="20">
        <v>6773.2</v>
      </c>
      <c r="AS49" s="135">
        <v>41909</v>
      </c>
      <c r="AT49" s="20">
        <v>14248</v>
      </c>
      <c r="AU49" s="20">
        <v>1927.7</v>
      </c>
    </row>
    <row r="50" spans="1:47" x14ac:dyDescent="0.3">
      <c r="A50" s="136">
        <v>35338</v>
      </c>
      <c r="B50" s="20">
        <v>0</v>
      </c>
      <c r="C50" s="20">
        <v>0</v>
      </c>
      <c r="D50" s="20">
        <v>22.533333333333331</v>
      </c>
      <c r="E50" s="20">
        <v>0</v>
      </c>
      <c r="F50" s="20">
        <v>0</v>
      </c>
      <c r="G50" s="20">
        <v>20362.5</v>
      </c>
      <c r="H50" s="20">
        <v>14104</v>
      </c>
      <c r="K50" s="135">
        <v>41916</v>
      </c>
      <c r="L50" s="20">
        <v>-0.4</v>
      </c>
      <c r="M50" s="20">
        <v>-2.2427999999999999</v>
      </c>
      <c r="N50" s="20">
        <v>7546</v>
      </c>
      <c r="O50" s="20">
        <v>3072</v>
      </c>
      <c r="P50" s="20">
        <v>48610</v>
      </c>
      <c r="Q50" s="20">
        <v>14037</v>
      </c>
      <c r="R50" s="20">
        <v>5056</v>
      </c>
      <c r="S50" s="20">
        <v>480</v>
      </c>
      <c r="W50" s="135">
        <v>41916</v>
      </c>
      <c r="X50" s="20">
        <v>7546</v>
      </c>
      <c r="Y50" s="20">
        <v>94.352000000000004</v>
      </c>
      <c r="AD50" s="135">
        <v>41916</v>
      </c>
      <c r="AE50" s="20">
        <v>3072</v>
      </c>
      <c r="AF50" s="20">
        <v>2544</v>
      </c>
      <c r="AL50" s="135">
        <v>41916</v>
      </c>
      <c r="AM50" s="20">
        <v>48610</v>
      </c>
      <c r="AN50" s="20">
        <v>6717</v>
      </c>
      <c r="AS50" s="135">
        <v>41916</v>
      </c>
      <c r="AT50" s="20">
        <v>14037</v>
      </c>
      <c r="AU50" s="20">
        <v>1900</v>
      </c>
    </row>
    <row r="51" spans="1:47" x14ac:dyDescent="0.3">
      <c r="A51" s="136">
        <v>35369</v>
      </c>
      <c r="B51" s="20">
        <v>0</v>
      </c>
      <c r="C51" s="20">
        <v>0.34</v>
      </c>
      <c r="D51" s="20">
        <v>23.813478260869566</v>
      </c>
      <c r="E51" s="20">
        <v>0</v>
      </c>
      <c r="F51" s="20">
        <v>0</v>
      </c>
      <c r="G51" s="20">
        <v>19378.095238095237</v>
      </c>
      <c r="H51" s="20">
        <v>13530.476190476191</v>
      </c>
      <c r="K51" s="135">
        <v>41923</v>
      </c>
      <c r="L51" s="20">
        <v>-0.4</v>
      </c>
      <c r="M51" s="20">
        <v>-2.2427999999999999</v>
      </c>
      <c r="N51" s="20">
        <v>7546</v>
      </c>
      <c r="O51" s="20">
        <v>3072</v>
      </c>
      <c r="P51" s="20">
        <v>48610</v>
      </c>
      <c r="Q51" s="20">
        <v>14037</v>
      </c>
      <c r="R51" s="20">
        <v>4946.25</v>
      </c>
      <c r="S51" s="20">
        <v>480</v>
      </c>
      <c r="W51" s="135">
        <v>41923</v>
      </c>
      <c r="X51" s="20">
        <v>0</v>
      </c>
      <c r="Y51" s="20">
        <v>91.308000000000007</v>
      </c>
      <c r="AD51" s="135">
        <v>41923</v>
      </c>
      <c r="AE51" s="20">
        <v>0</v>
      </c>
      <c r="AF51" s="20">
        <v>2543</v>
      </c>
      <c r="AL51" s="135">
        <v>41923</v>
      </c>
      <c r="AM51" s="20">
        <v>0</v>
      </c>
      <c r="AN51" s="20">
        <v>6729.3</v>
      </c>
      <c r="AS51" s="135">
        <v>41923</v>
      </c>
      <c r="AT51" s="20">
        <v>14037</v>
      </c>
      <c r="AU51" s="20">
        <v>1904</v>
      </c>
    </row>
    <row r="52" spans="1:47" x14ac:dyDescent="0.3">
      <c r="A52" s="136">
        <v>35399</v>
      </c>
      <c r="B52" s="20">
        <v>0</v>
      </c>
      <c r="C52" s="20">
        <v>0.04</v>
      </c>
      <c r="D52" s="20">
        <v>22.748095238095239</v>
      </c>
      <c r="E52" s="20">
        <v>0</v>
      </c>
      <c r="F52" s="20">
        <v>0</v>
      </c>
      <c r="G52" s="20">
        <v>19980</v>
      </c>
      <c r="H52" s="20">
        <v>13510</v>
      </c>
      <c r="K52" s="135">
        <v>41930</v>
      </c>
      <c r="L52" s="20">
        <v>-0.4</v>
      </c>
      <c r="M52" s="20">
        <v>-2.2427999999999999</v>
      </c>
      <c r="N52" s="20">
        <v>7356</v>
      </c>
      <c r="O52" s="20">
        <v>3117</v>
      </c>
      <c r="P52" s="20">
        <v>47958</v>
      </c>
      <c r="Q52" s="20">
        <v>13887</v>
      </c>
      <c r="R52" s="20">
        <v>4803.3999999999996</v>
      </c>
      <c r="S52" s="20">
        <v>490</v>
      </c>
      <c r="W52" s="135">
        <v>41930</v>
      </c>
      <c r="X52" s="20">
        <v>7356</v>
      </c>
      <c r="Y52" s="20">
        <v>85.668000000000006</v>
      </c>
      <c r="AD52" s="135">
        <v>41930</v>
      </c>
      <c r="AE52" s="20">
        <v>3117</v>
      </c>
      <c r="AF52" s="20">
        <v>2645.8</v>
      </c>
      <c r="AL52" s="135">
        <v>41930</v>
      </c>
      <c r="AM52" s="20">
        <v>47958</v>
      </c>
      <c r="AN52" s="20">
        <v>6724.5</v>
      </c>
      <c r="AS52" s="135">
        <v>41930</v>
      </c>
      <c r="AT52" s="20">
        <v>13887</v>
      </c>
      <c r="AU52" s="20">
        <v>1905.5</v>
      </c>
    </row>
    <row r="53" spans="1:47" x14ac:dyDescent="0.3">
      <c r="A53" s="136">
        <v>35430</v>
      </c>
      <c r="B53" s="20">
        <v>0</v>
      </c>
      <c r="C53" s="20">
        <v>0.43</v>
      </c>
      <c r="D53" s="20">
        <v>23.4465</v>
      </c>
      <c r="E53" s="20">
        <v>0</v>
      </c>
      <c r="F53" s="20">
        <v>0</v>
      </c>
      <c r="G53" s="20">
        <v>20284.090909090908</v>
      </c>
      <c r="H53" s="20">
        <v>13846.818181818182</v>
      </c>
      <c r="K53" s="135">
        <v>41937</v>
      </c>
      <c r="L53" s="20">
        <v>-0.4</v>
      </c>
      <c r="M53" s="20">
        <v>-2.2427999999999999</v>
      </c>
      <c r="N53" s="20">
        <v>7356</v>
      </c>
      <c r="O53" s="20">
        <v>3117</v>
      </c>
      <c r="P53" s="20">
        <v>47958</v>
      </c>
      <c r="Q53" s="20">
        <v>13887</v>
      </c>
      <c r="R53" s="20">
        <v>4767</v>
      </c>
      <c r="S53" s="20">
        <v>495</v>
      </c>
      <c r="W53" s="135">
        <v>41937</v>
      </c>
      <c r="X53" s="20">
        <v>0</v>
      </c>
      <c r="Y53" s="20">
        <v>85.858000000000004</v>
      </c>
      <c r="AD53" s="135">
        <v>41937</v>
      </c>
      <c r="AE53" s="20">
        <v>0</v>
      </c>
      <c r="AF53" s="20">
        <v>2571.8000000000002</v>
      </c>
      <c r="AL53" s="135">
        <v>41937</v>
      </c>
      <c r="AM53" s="20">
        <v>0</v>
      </c>
      <c r="AN53" s="20">
        <v>6696.7</v>
      </c>
      <c r="AS53" s="135">
        <v>41937</v>
      </c>
      <c r="AT53" s="20">
        <v>13887</v>
      </c>
      <c r="AU53" s="20">
        <v>1968.3</v>
      </c>
    </row>
    <row r="54" spans="1:47" x14ac:dyDescent="0.3">
      <c r="A54" s="136">
        <v>35461</v>
      </c>
      <c r="B54" s="20">
        <v>0</v>
      </c>
      <c r="C54" s="20">
        <v>0.12</v>
      </c>
      <c r="D54" s="20">
        <v>23.225000000000001</v>
      </c>
      <c r="E54" s="20">
        <v>0</v>
      </c>
      <c r="F54" s="20">
        <v>0</v>
      </c>
      <c r="G54" s="20">
        <v>21494.545454545456</v>
      </c>
      <c r="H54" s="20">
        <v>14962.272727272728</v>
      </c>
      <c r="K54" s="135">
        <v>41944</v>
      </c>
      <c r="L54" s="20">
        <v>-0.49259999999999998</v>
      </c>
      <c r="M54" s="20">
        <v>-2.6928000000000001</v>
      </c>
      <c r="N54" s="20">
        <v>7130</v>
      </c>
      <c r="O54" s="20">
        <v>3127</v>
      </c>
      <c r="P54" s="20">
        <v>48007</v>
      </c>
      <c r="Q54" s="20">
        <v>13834</v>
      </c>
      <c r="R54" s="20">
        <v>4761.6000000000004</v>
      </c>
      <c r="S54" s="20">
        <v>495</v>
      </c>
      <c r="W54" s="135">
        <v>41944</v>
      </c>
      <c r="X54" s="20">
        <v>7130</v>
      </c>
      <c r="Y54" s="20">
        <v>86.215999999999994</v>
      </c>
      <c r="AD54" s="135">
        <v>41944</v>
      </c>
      <c r="AE54" s="20">
        <v>3127</v>
      </c>
      <c r="AF54" s="20">
        <v>2566</v>
      </c>
      <c r="AL54" s="135">
        <v>41944</v>
      </c>
      <c r="AM54" s="20">
        <v>48007</v>
      </c>
      <c r="AN54" s="20">
        <v>6827.1</v>
      </c>
      <c r="AS54" s="135">
        <v>41944</v>
      </c>
      <c r="AT54" s="20">
        <v>13834</v>
      </c>
      <c r="AU54" s="20">
        <v>2007.7</v>
      </c>
    </row>
    <row r="55" spans="1:47" x14ac:dyDescent="0.3">
      <c r="A55" s="136">
        <v>35489</v>
      </c>
      <c r="B55" s="20">
        <v>0</v>
      </c>
      <c r="C55" s="20">
        <v>0.44</v>
      </c>
      <c r="D55" s="20">
        <v>20.495999999999999</v>
      </c>
      <c r="E55" s="20">
        <v>0</v>
      </c>
      <c r="F55" s="20">
        <v>0</v>
      </c>
      <c r="G55" s="20">
        <v>23107</v>
      </c>
      <c r="H55" s="20">
        <v>15904</v>
      </c>
      <c r="K55" s="135">
        <v>41951</v>
      </c>
      <c r="L55" s="20">
        <v>-0.49259999999999998</v>
      </c>
      <c r="M55" s="20">
        <v>-2.6928000000000001</v>
      </c>
      <c r="N55" s="20">
        <v>7130</v>
      </c>
      <c r="O55" s="20">
        <v>3127</v>
      </c>
      <c r="P55" s="20">
        <v>48007</v>
      </c>
      <c r="Q55" s="20">
        <v>13834</v>
      </c>
      <c r="R55" s="20">
        <v>4689.6000000000004</v>
      </c>
      <c r="S55" s="20">
        <v>510</v>
      </c>
      <c r="W55" s="135">
        <v>41951</v>
      </c>
      <c r="X55" s="20">
        <v>0</v>
      </c>
      <c r="Y55" s="20">
        <v>83.36</v>
      </c>
      <c r="AD55" s="135">
        <v>41951</v>
      </c>
      <c r="AE55" s="20">
        <v>0</v>
      </c>
      <c r="AF55" s="20">
        <v>2542.6</v>
      </c>
      <c r="AL55" s="135">
        <v>41951</v>
      </c>
      <c r="AM55" s="20">
        <v>0</v>
      </c>
      <c r="AN55" s="20">
        <v>6710.8</v>
      </c>
      <c r="AS55" s="135">
        <v>41951</v>
      </c>
      <c r="AT55" s="20">
        <v>13834</v>
      </c>
      <c r="AU55" s="20">
        <v>2054.8000000000002</v>
      </c>
    </row>
    <row r="56" spans="1:47" x14ac:dyDescent="0.3">
      <c r="A56" s="136">
        <v>35520</v>
      </c>
      <c r="B56" s="20">
        <v>0</v>
      </c>
      <c r="C56" s="20">
        <v>0.47</v>
      </c>
      <c r="D56" s="20">
        <v>19.527368421052632</v>
      </c>
      <c r="E56" s="20">
        <v>0</v>
      </c>
      <c r="F56" s="20">
        <v>0</v>
      </c>
      <c r="G56" s="20">
        <v>23718.571428571428</v>
      </c>
      <c r="H56" s="20">
        <v>16567.619047619046</v>
      </c>
      <c r="K56" s="135">
        <v>41958</v>
      </c>
      <c r="L56" s="20">
        <v>-0.49259999999999998</v>
      </c>
      <c r="M56" s="20">
        <v>-2.6928000000000001</v>
      </c>
      <c r="N56" s="20">
        <v>6971</v>
      </c>
      <c r="O56" s="20">
        <v>3091</v>
      </c>
      <c r="P56" s="20">
        <v>47625</v>
      </c>
      <c r="Q56" s="20">
        <v>13859</v>
      </c>
      <c r="R56" s="20">
        <v>4675.8</v>
      </c>
      <c r="S56" s="20">
        <v>510</v>
      </c>
      <c r="W56" s="135">
        <v>41958</v>
      </c>
      <c r="X56" s="20">
        <v>6971</v>
      </c>
      <c r="Y56" s="20">
        <v>80.343999999999994</v>
      </c>
      <c r="AD56" s="135">
        <v>41958</v>
      </c>
      <c r="AE56" s="20">
        <v>3091</v>
      </c>
      <c r="AF56" s="20">
        <v>2543.8000000000002</v>
      </c>
      <c r="AL56" s="135">
        <v>41958</v>
      </c>
      <c r="AM56" s="20">
        <v>47625</v>
      </c>
      <c r="AN56" s="20">
        <v>6725.3</v>
      </c>
      <c r="AS56" s="135">
        <v>41958</v>
      </c>
      <c r="AT56" s="20">
        <v>13859</v>
      </c>
      <c r="AU56" s="20">
        <v>2041.3</v>
      </c>
    </row>
    <row r="57" spans="1:47" x14ac:dyDescent="0.3">
      <c r="A57" s="136">
        <v>35550</v>
      </c>
      <c r="B57" s="20">
        <v>0</v>
      </c>
      <c r="C57" s="20">
        <v>0.06</v>
      </c>
      <c r="D57" s="20">
        <v>18.187727272727273</v>
      </c>
      <c r="E57" s="20">
        <v>0</v>
      </c>
      <c r="F57" s="20">
        <v>0</v>
      </c>
      <c r="G57" s="20">
        <v>23342.272727272728</v>
      </c>
      <c r="H57" s="20">
        <v>15599.09090909091</v>
      </c>
      <c r="K57" s="135">
        <v>41965</v>
      </c>
      <c r="L57" s="20">
        <v>-0.49259999999999998</v>
      </c>
      <c r="M57" s="20">
        <v>-2.6928000000000001</v>
      </c>
      <c r="N57" s="20">
        <v>6971</v>
      </c>
      <c r="O57" s="20">
        <v>3091</v>
      </c>
      <c r="P57" s="20">
        <v>47625</v>
      </c>
      <c r="Q57" s="20">
        <v>13859</v>
      </c>
      <c r="R57" s="20">
        <v>4683.3999999999996</v>
      </c>
      <c r="S57" s="20">
        <v>515</v>
      </c>
      <c r="W57" s="135">
        <v>41965</v>
      </c>
      <c r="X57" s="20">
        <v>0</v>
      </c>
      <c r="Y57" s="20">
        <v>79.114000000000004</v>
      </c>
      <c r="AD57" s="135">
        <v>41965</v>
      </c>
      <c r="AE57" s="20">
        <v>0</v>
      </c>
      <c r="AF57" s="20">
        <v>2461.8000000000002</v>
      </c>
      <c r="AL57" s="135">
        <v>41965</v>
      </c>
      <c r="AM57" s="20">
        <v>0</v>
      </c>
      <c r="AN57" s="20">
        <v>6725.8</v>
      </c>
      <c r="AS57" s="135">
        <v>41965</v>
      </c>
      <c r="AT57" s="20">
        <v>13859</v>
      </c>
      <c r="AU57" s="20">
        <v>2036.9</v>
      </c>
    </row>
    <row r="58" spans="1:47" x14ac:dyDescent="0.3">
      <c r="A58" s="136">
        <v>35581</v>
      </c>
      <c r="B58" s="20">
        <v>0</v>
      </c>
      <c r="C58" s="20">
        <v>7.0000000000000007E-2</v>
      </c>
      <c r="D58" s="20">
        <v>19.314499999999999</v>
      </c>
      <c r="E58" s="20">
        <v>0</v>
      </c>
      <c r="F58" s="20">
        <v>0</v>
      </c>
      <c r="G58" s="20">
        <v>23753.5</v>
      </c>
      <c r="H58" s="20">
        <v>15385</v>
      </c>
      <c r="K58" s="135">
        <v>41972</v>
      </c>
      <c r="L58" s="20">
        <v>-0.49259999999999998</v>
      </c>
      <c r="M58" s="20">
        <v>-2.6928000000000001</v>
      </c>
      <c r="N58" s="20">
        <v>6926</v>
      </c>
      <c r="O58" s="20">
        <v>3091</v>
      </c>
      <c r="P58" s="20">
        <v>47625</v>
      </c>
      <c r="Q58" s="20">
        <v>13859</v>
      </c>
      <c r="R58" s="20">
        <v>4678.2</v>
      </c>
      <c r="S58" s="20">
        <v>515</v>
      </c>
      <c r="W58" s="135">
        <v>41972</v>
      </c>
      <c r="X58" s="20">
        <v>6926</v>
      </c>
      <c r="Y58" s="20">
        <v>75.697999999999993</v>
      </c>
      <c r="AD58" s="135">
        <v>41972</v>
      </c>
      <c r="AE58" s="20">
        <v>0</v>
      </c>
      <c r="AF58" s="20">
        <v>2472.8000000000002</v>
      </c>
      <c r="AL58" s="135">
        <v>41972</v>
      </c>
      <c r="AM58" s="20">
        <v>0</v>
      </c>
      <c r="AN58" s="20">
        <v>6642.6</v>
      </c>
      <c r="AS58" s="135">
        <v>41972</v>
      </c>
      <c r="AT58" s="20">
        <v>13859</v>
      </c>
      <c r="AU58" s="20">
        <v>2082.6999999999998</v>
      </c>
    </row>
    <row r="59" spans="1:47" x14ac:dyDescent="0.3">
      <c r="A59" s="136">
        <v>35611</v>
      </c>
      <c r="B59" s="20">
        <v>0</v>
      </c>
      <c r="C59" s="20">
        <v>-0.37</v>
      </c>
      <c r="D59" s="20">
        <v>18.088095238095239</v>
      </c>
      <c r="E59" s="20">
        <v>0</v>
      </c>
      <c r="F59" s="20">
        <v>0</v>
      </c>
      <c r="G59" s="20">
        <v>23139</v>
      </c>
      <c r="H59" s="20">
        <v>14450</v>
      </c>
      <c r="K59" s="135">
        <v>41979</v>
      </c>
      <c r="L59" s="20">
        <v>-0.62970000000000004</v>
      </c>
      <c r="M59" s="20">
        <v>-3.3151999999999999</v>
      </c>
      <c r="N59" s="20">
        <v>6926</v>
      </c>
      <c r="O59" s="20">
        <v>3059</v>
      </c>
      <c r="P59" s="20">
        <v>47177</v>
      </c>
      <c r="Q59" s="20">
        <v>13543</v>
      </c>
      <c r="R59" s="20">
        <v>4545.8</v>
      </c>
      <c r="S59" s="20">
        <v>525</v>
      </c>
      <c r="W59" s="135">
        <v>41979</v>
      </c>
      <c r="X59" s="20">
        <v>0</v>
      </c>
      <c r="Y59" s="20">
        <v>70.341999999999999</v>
      </c>
      <c r="AD59" s="135">
        <v>41979</v>
      </c>
      <c r="AE59" s="20">
        <v>3059</v>
      </c>
      <c r="AF59" s="20">
        <v>2537.6</v>
      </c>
      <c r="AL59" s="135">
        <v>41979</v>
      </c>
      <c r="AM59" s="20">
        <v>47177</v>
      </c>
      <c r="AN59" s="20">
        <v>6463.6</v>
      </c>
      <c r="AS59" s="135">
        <v>41979</v>
      </c>
      <c r="AT59" s="20">
        <v>13543</v>
      </c>
      <c r="AU59" s="20">
        <v>1996</v>
      </c>
    </row>
    <row r="60" spans="1:47" x14ac:dyDescent="0.3">
      <c r="A60" s="136">
        <v>35642</v>
      </c>
      <c r="B60" s="20">
        <v>0</v>
      </c>
      <c r="C60" s="20">
        <v>-0.65</v>
      </c>
      <c r="D60" s="20">
        <v>18.389565217391304</v>
      </c>
      <c r="E60" s="20">
        <v>0</v>
      </c>
      <c r="F60" s="20">
        <v>0</v>
      </c>
      <c r="G60" s="20">
        <v>20932.727272727272</v>
      </c>
      <c r="H60" s="20">
        <v>13879.09090909091</v>
      </c>
      <c r="K60" s="135">
        <v>41986</v>
      </c>
      <c r="L60" s="20">
        <v>-0.62970000000000004</v>
      </c>
      <c r="M60" s="20">
        <v>-3.3151999999999999</v>
      </c>
      <c r="N60" s="20">
        <v>6603</v>
      </c>
      <c r="O60" s="20">
        <v>3059</v>
      </c>
      <c r="P60" s="20">
        <v>47177</v>
      </c>
      <c r="Q60" s="20">
        <v>13543</v>
      </c>
      <c r="R60" s="20">
        <v>4362</v>
      </c>
      <c r="S60" s="20">
        <v>530</v>
      </c>
      <c r="W60" s="135">
        <v>41986</v>
      </c>
      <c r="X60" s="20">
        <v>6603</v>
      </c>
      <c r="Y60" s="20">
        <v>64.56</v>
      </c>
      <c r="AD60" s="135">
        <v>41986</v>
      </c>
      <c r="AE60" s="20">
        <v>0</v>
      </c>
      <c r="AF60" s="20">
        <v>2562</v>
      </c>
      <c r="AL60" s="135">
        <v>41986</v>
      </c>
      <c r="AM60" s="20">
        <v>0</v>
      </c>
      <c r="AN60" s="20">
        <v>6468.1</v>
      </c>
      <c r="AS60" s="135">
        <v>41986</v>
      </c>
      <c r="AT60" s="20">
        <v>13543</v>
      </c>
      <c r="AU60" s="20">
        <v>1941.7</v>
      </c>
    </row>
    <row r="61" spans="1:47" x14ac:dyDescent="0.3">
      <c r="A61" s="136">
        <v>35673</v>
      </c>
      <c r="B61" s="20">
        <v>0</v>
      </c>
      <c r="C61" s="20">
        <v>-0.89</v>
      </c>
      <c r="D61" s="20">
        <v>18.861499999999999</v>
      </c>
      <c r="E61" s="20">
        <v>0</v>
      </c>
      <c r="F61" s="20">
        <v>0</v>
      </c>
      <c r="G61" s="20">
        <v>20908.095238095237</v>
      </c>
      <c r="H61" s="20">
        <v>14653.333333333334</v>
      </c>
      <c r="K61" s="135">
        <v>41993</v>
      </c>
      <c r="L61" s="20">
        <v>-0.62970000000000004</v>
      </c>
      <c r="M61" s="20">
        <v>-3.3151999999999999</v>
      </c>
      <c r="N61" s="20">
        <v>6603</v>
      </c>
      <c r="O61" s="20">
        <v>3006</v>
      </c>
      <c r="P61" s="20">
        <v>46487</v>
      </c>
      <c r="Q61" s="20">
        <v>13349</v>
      </c>
      <c r="R61" s="20">
        <v>4185.8</v>
      </c>
      <c r="S61" s="20">
        <v>525</v>
      </c>
      <c r="W61" s="135">
        <v>41993</v>
      </c>
      <c r="X61" s="20">
        <v>0</v>
      </c>
      <c r="Y61" s="20">
        <v>60.55</v>
      </c>
      <c r="AD61" s="135">
        <v>41993</v>
      </c>
      <c r="AE61" s="20">
        <v>3006</v>
      </c>
      <c r="AF61" s="20">
        <v>2552.6</v>
      </c>
      <c r="AL61" s="135">
        <v>41993</v>
      </c>
      <c r="AM61" s="20">
        <v>46487</v>
      </c>
      <c r="AN61" s="20">
        <v>6410.4</v>
      </c>
      <c r="AS61" s="135">
        <v>41993</v>
      </c>
      <c r="AT61" s="20">
        <v>13349</v>
      </c>
      <c r="AU61" s="20">
        <v>1886.3</v>
      </c>
    </row>
    <row r="62" spans="1:47" x14ac:dyDescent="0.3">
      <c r="A62" s="136">
        <v>35703</v>
      </c>
      <c r="B62" s="20">
        <v>0</v>
      </c>
      <c r="C62" s="20">
        <v>-0.95</v>
      </c>
      <c r="D62" s="20">
        <v>18.649999999999999</v>
      </c>
      <c r="E62" s="20">
        <v>0</v>
      </c>
      <c r="F62" s="20">
        <v>0</v>
      </c>
      <c r="G62" s="20">
        <v>20673.636363636364</v>
      </c>
      <c r="H62" s="20">
        <v>14690</v>
      </c>
      <c r="K62" s="135">
        <v>42000</v>
      </c>
      <c r="L62" s="20">
        <v>-0.62970000000000004</v>
      </c>
      <c r="M62" s="20">
        <v>-3.3151999999999999</v>
      </c>
      <c r="N62" s="20">
        <v>6603</v>
      </c>
      <c r="O62" s="20">
        <v>3006</v>
      </c>
      <c r="P62" s="20">
        <v>46487</v>
      </c>
      <c r="Q62" s="20">
        <v>13349</v>
      </c>
      <c r="R62" s="20">
        <v>4178.3999999999996</v>
      </c>
      <c r="S62" s="20">
        <v>525</v>
      </c>
      <c r="W62" s="135">
        <v>42000</v>
      </c>
      <c r="X62" s="20">
        <v>0</v>
      </c>
      <c r="Y62" s="20">
        <v>60.372500000000002</v>
      </c>
      <c r="AD62" s="135">
        <v>42000</v>
      </c>
      <c r="AE62" s="20">
        <v>0</v>
      </c>
      <c r="AF62" s="20">
        <v>2490.8000000000002</v>
      </c>
      <c r="AL62" s="135">
        <v>42000</v>
      </c>
      <c r="AM62" s="20">
        <v>0</v>
      </c>
      <c r="AN62" s="20">
        <v>6383.5</v>
      </c>
      <c r="AS62" s="135">
        <v>42000</v>
      </c>
      <c r="AT62" s="20">
        <v>13349</v>
      </c>
      <c r="AU62" s="20">
        <v>1854.6666666666667</v>
      </c>
    </row>
    <row r="63" spans="1:47" x14ac:dyDescent="0.3">
      <c r="A63" s="136">
        <v>35734</v>
      </c>
      <c r="B63" s="20">
        <v>0</v>
      </c>
      <c r="C63" s="20">
        <v>-0.92</v>
      </c>
      <c r="D63" s="20">
        <v>20.151304347826088</v>
      </c>
      <c r="E63" s="20">
        <v>0</v>
      </c>
      <c r="F63" s="20">
        <v>0</v>
      </c>
      <c r="G63" s="20">
        <v>19896.5</v>
      </c>
      <c r="H63" s="20">
        <v>14303.5</v>
      </c>
      <c r="K63" s="135">
        <v>42007</v>
      </c>
      <c r="L63" s="20">
        <v>-1.0909</v>
      </c>
      <c r="M63" s="20">
        <v>-4.3201999999999998</v>
      </c>
      <c r="N63" s="20">
        <v>6234</v>
      </c>
      <c r="O63" s="20">
        <v>2977</v>
      </c>
      <c r="P63" s="20">
        <v>45813</v>
      </c>
      <c r="Q63" s="20">
        <v>13129</v>
      </c>
      <c r="R63" s="20">
        <v>4162.666666666667</v>
      </c>
      <c r="S63" s="20">
        <v>525</v>
      </c>
      <c r="W63" s="135">
        <v>42007</v>
      </c>
      <c r="X63" s="20">
        <v>6234</v>
      </c>
      <c r="Y63" s="20">
        <v>57.3825</v>
      </c>
      <c r="AD63" s="135">
        <v>42007</v>
      </c>
      <c r="AE63" s="20">
        <v>2977</v>
      </c>
      <c r="AF63" s="20">
        <v>2561</v>
      </c>
      <c r="AL63" s="135">
        <v>42007</v>
      </c>
      <c r="AM63" s="20">
        <v>45813</v>
      </c>
      <c r="AN63" s="20">
        <v>6332.5</v>
      </c>
      <c r="AS63" s="135">
        <v>42007</v>
      </c>
      <c r="AT63" s="20">
        <v>13129</v>
      </c>
      <c r="AU63" s="20">
        <v>1828.875</v>
      </c>
    </row>
    <row r="64" spans="1:47" x14ac:dyDescent="0.3">
      <c r="A64" s="136">
        <v>35764</v>
      </c>
      <c r="B64" s="20">
        <v>0</v>
      </c>
      <c r="C64" s="20">
        <v>-0.61</v>
      </c>
      <c r="D64" s="20">
        <v>19.334</v>
      </c>
      <c r="E64" s="20">
        <v>0</v>
      </c>
      <c r="F64" s="20">
        <v>0</v>
      </c>
      <c r="G64" s="20">
        <v>19027.5</v>
      </c>
      <c r="H64" s="20">
        <v>14206.5</v>
      </c>
      <c r="K64" s="135">
        <v>42014</v>
      </c>
      <c r="L64" s="20">
        <v>-1.0909</v>
      </c>
      <c r="M64" s="20">
        <v>-4.3201999999999998</v>
      </c>
      <c r="N64" s="20">
        <v>6234</v>
      </c>
      <c r="O64" s="20">
        <v>2977</v>
      </c>
      <c r="P64" s="20">
        <v>45813</v>
      </c>
      <c r="Q64" s="20">
        <v>13129</v>
      </c>
      <c r="R64" s="20">
        <v>4058.1666666666665</v>
      </c>
      <c r="S64" s="20">
        <v>520</v>
      </c>
      <c r="W64" s="135">
        <v>42014</v>
      </c>
      <c r="X64" s="20">
        <v>0</v>
      </c>
      <c r="Y64" s="20">
        <v>51.286000000000001</v>
      </c>
      <c r="AD64" s="135">
        <v>42014</v>
      </c>
      <c r="AE64" s="20">
        <v>0</v>
      </c>
      <c r="AF64" s="20">
        <v>2579.6</v>
      </c>
      <c r="AL64" s="135">
        <v>42014</v>
      </c>
      <c r="AM64" s="20">
        <v>0</v>
      </c>
      <c r="AN64" s="20">
        <v>6191.7</v>
      </c>
      <c r="AS64" s="135">
        <v>42014</v>
      </c>
      <c r="AT64" s="20">
        <v>13129</v>
      </c>
      <c r="AU64" s="20">
        <v>1780.4</v>
      </c>
    </row>
    <row r="65" spans="1:47" x14ac:dyDescent="0.3">
      <c r="A65" s="136">
        <v>35795</v>
      </c>
      <c r="B65" s="20">
        <v>0</v>
      </c>
      <c r="C65" s="20">
        <v>-0.92</v>
      </c>
      <c r="D65" s="20">
        <v>17.560476190476191</v>
      </c>
      <c r="E65" s="20">
        <v>0</v>
      </c>
      <c r="F65" s="20">
        <v>0</v>
      </c>
      <c r="G65" s="20">
        <v>17422.857142857141</v>
      </c>
      <c r="H65" s="20">
        <v>14020.952380952382</v>
      </c>
      <c r="K65" s="135">
        <v>42021</v>
      </c>
      <c r="L65" s="20">
        <v>-1.0909</v>
      </c>
      <c r="M65" s="20">
        <v>-4.3201999999999998</v>
      </c>
      <c r="N65" s="20">
        <v>5621</v>
      </c>
      <c r="O65" s="20">
        <v>2852</v>
      </c>
      <c r="P65" s="20">
        <v>40356</v>
      </c>
      <c r="Q65" s="20">
        <v>13012</v>
      </c>
      <c r="R65" s="20">
        <v>3951.8</v>
      </c>
      <c r="S65" s="20">
        <v>520</v>
      </c>
      <c r="W65" s="135">
        <v>42021</v>
      </c>
      <c r="X65" s="20">
        <v>5621</v>
      </c>
      <c r="Y65" s="20">
        <v>48.11</v>
      </c>
      <c r="AD65" s="135">
        <v>42021</v>
      </c>
      <c r="AE65" s="20">
        <v>2852</v>
      </c>
      <c r="AF65" s="20">
        <v>2506.8000000000002</v>
      </c>
      <c r="AL65" s="135">
        <v>42021</v>
      </c>
      <c r="AM65" s="20">
        <v>40356</v>
      </c>
      <c r="AN65" s="20">
        <v>5810.4</v>
      </c>
      <c r="AS65" s="135">
        <v>42021</v>
      </c>
      <c r="AT65" s="20">
        <v>13012</v>
      </c>
      <c r="AU65" s="20">
        <v>1778.8</v>
      </c>
    </row>
    <row r="66" spans="1:47" x14ac:dyDescent="0.3">
      <c r="A66" s="136">
        <v>35826</v>
      </c>
      <c r="B66" s="20">
        <v>0</v>
      </c>
      <c r="C66" s="20">
        <v>-1.32</v>
      </c>
      <c r="D66" s="20">
        <v>15.621904761904762</v>
      </c>
      <c r="E66" s="20">
        <v>0</v>
      </c>
      <c r="F66" s="20">
        <v>0</v>
      </c>
      <c r="G66" s="20">
        <v>17342.142857142859</v>
      </c>
      <c r="H66" s="20">
        <v>13977.857142857143</v>
      </c>
      <c r="K66" s="135">
        <v>42028</v>
      </c>
      <c r="L66" s="20">
        <v>-1.0909</v>
      </c>
      <c r="M66" s="20">
        <v>-4.3201999999999998</v>
      </c>
      <c r="N66" s="20">
        <v>5621</v>
      </c>
      <c r="O66" s="20">
        <v>2852</v>
      </c>
      <c r="P66" s="20">
        <v>40356</v>
      </c>
      <c r="Q66" s="20">
        <v>13012</v>
      </c>
      <c r="R66" s="20">
        <v>3978.6</v>
      </c>
      <c r="S66" s="20">
        <v>520</v>
      </c>
      <c r="W66" s="135">
        <v>42028</v>
      </c>
      <c r="X66" s="20">
        <v>0</v>
      </c>
      <c r="Y66" s="20">
        <v>48.634</v>
      </c>
      <c r="AD66" s="135">
        <v>42028</v>
      </c>
      <c r="AE66" s="20">
        <v>0</v>
      </c>
      <c r="AF66" s="20">
        <v>2492</v>
      </c>
      <c r="AL66" s="135">
        <v>42028</v>
      </c>
      <c r="AM66" s="20">
        <v>0</v>
      </c>
      <c r="AN66" s="20">
        <v>5677</v>
      </c>
      <c r="AS66" s="135">
        <v>42028</v>
      </c>
      <c r="AT66" s="20">
        <v>13012</v>
      </c>
      <c r="AU66" s="20">
        <v>1836.8</v>
      </c>
    </row>
    <row r="67" spans="1:47" x14ac:dyDescent="0.3">
      <c r="A67" s="136">
        <v>35854</v>
      </c>
      <c r="B67" s="20">
        <v>0</v>
      </c>
      <c r="C67" s="20">
        <v>-2.65</v>
      </c>
      <c r="D67" s="20">
        <v>14.743499999999999</v>
      </c>
      <c r="E67" s="20">
        <v>0</v>
      </c>
      <c r="F67" s="20">
        <v>0</v>
      </c>
      <c r="G67" s="20">
        <v>17169.285714285714</v>
      </c>
      <c r="H67" s="20">
        <v>13943.571428571429</v>
      </c>
      <c r="K67" s="135">
        <v>42035</v>
      </c>
      <c r="L67" s="20">
        <v>-1.0909</v>
      </c>
      <c r="M67" s="20">
        <v>-4.3201999999999998</v>
      </c>
      <c r="N67" s="20">
        <v>5860</v>
      </c>
      <c r="O67" s="20">
        <v>2852</v>
      </c>
      <c r="P67" s="20">
        <v>40356</v>
      </c>
      <c r="Q67" s="20">
        <v>13012</v>
      </c>
      <c r="R67" s="20">
        <v>3944</v>
      </c>
      <c r="S67" s="20">
        <v>510</v>
      </c>
      <c r="W67" s="135">
        <v>42035</v>
      </c>
      <c r="X67" s="20">
        <v>5860</v>
      </c>
      <c r="Y67" s="20">
        <v>49.67</v>
      </c>
      <c r="AD67" s="135">
        <v>42035</v>
      </c>
      <c r="AE67" s="20">
        <v>0</v>
      </c>
      <c r="AF67" s="20">
        <v>2475.8000000000002</v>
      </c>
      <c r="AL67" s="135">
        <v>42035</v>
      </c>
      <c r="AM67" s="20">
        <v>0</v>
      </c>
      <c r="AN67" s="20">
        <v>5485.6</v>
      </c>
      <c r="AS67" s="135">
        <v>42035</v>
      </c>
      <c r="AT67" s="20">
        <v>13012</v>
      </c>
      <c r="AU67" s="20">
        <v>1834.9</v>
      </c>
    </row>
    <row r="68" spans="1:47" x14ac:dyDescent="0.3">
      <c r="A68" s="136">
        <v>35885</v>
      </c>
      <c r="B68" s="20">
        <v>0</v>
      </c>
      <c r="C68" s="20">
        <v>-3.2</v>
      </c>
      <c r="D68" s="20">
        <v>13.806818181818182</v>
      </c>
      <c r="E68" s="20">
        <v>0</v>
      </c>
      <c r="F68" s="20">
        <v>0</v>
      </c>
      <c r="G68" s="20">
        <v>17910.454545454544</v>
      </c>
      <c r="H68" s="20">
        <v>13901.363636363636</v>
      </c>
      <c r="K68" s="135">
        <v>42042</v>
      </c>
      <c r="L68" s="20">
        <v>-0.73060000000000003</v>
      </c>
      <c r="M68" s="20">
        <v>-4.7976000000000001</v>
      </c>
      <c r="N68" s="20">
        <v>5860</v>
      </c>
      <c r="O68" s="20">
        <v>2792</v>
      </c>
      <c r="P68" s="20">
        <v>41462</v>
      </c>
      <c r="Q68" s="20">
        <v>13158</v>
      </c>
      <c r="R68" s="20">
        <v>3981</v>
      </c>
      <c r="S68" s="20">
        <v>510</v>
      </c>
      <c r="W68" s="135">
        <v>42042</v>
      </c>
      <c r="X68" s="20">
        <v>0</v>
      </c>
      <c r="Y68" s="20">
        <v>56.238</v>
      </c>
      <c r="AD68" s="135">
        <v>42042</v>
      </c>
      <c r="AE68" s="20">
        <v>2792</v>
      </c>
      <c r="AF68" s="20">
        <v>2487</v>
      </c>
      <c r="AL68" s="135">
        <v>42042</v>
      </c>
      <c r="AM68" s="20">
        <v>41462</v>
      </c>
      <c r="AN68" s="20">
        <v>5645.1</v>
      </c>
      <c r="AS68" s="135">
        <v>42042</v>
      </c>
      <c r="AT68" s="20">
        <v>13158</v>
      </c>
      <c r="AU68" s="20">
        <v>1861</v>
      </c>
    </row>
    <row r="69" spans="1:47" x14ac:dyDescent="0.3">
      <c r="A69" s="136">
        <v>35915</v>
      </c>
      <c r="B69" s="20">
        <v>0</v>
      </c>
      <c r="C69" s="20">
        <v>-3.69</v>
      </c>
      <c r="D69" s="20">
        <v>14.2645</v>
      </c>
      <c r="E69" s="20">
        <v>0</v>
      </c>
      <c r="F69" s="20">
        <v>0</v>
      </c>
      <c r="G69" s="20">
        <v>18209.523809523809</v>
      </c>
      <c r="H69" s="20">
        <v>13847.142857142857</v>
      </c>
      <c r="K69" s="135">
        <v>42049</v>
      </c>
      <c r="L69" s="20">
        <v>-0.73060000000000003</v>
      </c>
      <c r="M69" s="20">
        <v>-4.7976000000000001</v>
      </c>
      <c r="N69" s="20">
        <v>5922</v>
      </c>
      <c r="O69" s="20">
        <v>2792</v>
      </c>
      <c r="P69" s="20">
        <v>41462</v>
      </c>
      <c r="Q69" s="20">
        <v>13158</v>
      </c>
      <c r="R69" s="20">
        <v>4030.6</v>
      </c>
      <c r="S69" s="20">
        <v>510</v>
      </c>
      <c r="W69" s="135">
        <v>42049</v>
      </c>
      <c r="X69" s="20">
        <v>5922</v>
      </c>
      <c r="Y69" s="20">
        <v>57.6</v>
      </c>
      <c r="AD69" s="135">
        <v>42049</v>
      </c>
      <c r="AE69" s="20">
        <v>0</v>
      </c>
      <c r="AF69" s="20">
        <v>2488</v>
      </c>
      <c r="AL69" s="135">
        <v>42049</v>
      </c>
      <c r="AM69" s="20">
        <v>0</v>
      </c>
      <c r="AN69" s="20">
        <v>5665.7</v>
      </c>
      <c r="AS69" s="135">
        <v>42049</v>
      </c>
      <c r="AT69" s="20">
        <v>13158</v>
      </c>
      <c r="AU69" s="20">
        <v>1831.8</v>
      </c>
    </row>
    <row r="70" spans="1:47" x14ac:dyDescent="0.3">
      <c r="A70" s="136">
        <v>35946</v>
      </c>
      <c r="B70" s="20">
        <v>0</v>
      </c>
      <c r="C70" s="20">
        <v>-4.47</v>
      </c>
      <c r="D70" s="20">
        <v>14.478947368421053</v>
      </c>
      <c r="E70" s="20">
        <v>0</v>
      </c>
      <c r="F70" s="20">
        <v>0</v>
      </c>
      <c r="G70" s="20">
        <v>17424</v>
      </c>
      <c r="H70" s="20">
        <v>13772</v>
      </c>
      <c r="K70" s="135">
        <v>42056</v>
      </c>
      <c r="L70" s="20">
        <v>-0.73060000000000003</v>
      </c>
      <c r="M70" s="20">
        <v>-4.7976000000000001</v>
      </c>
      <c r="N70" s="20">
        <v>5922</v>
      </c>
      <c r="O70" s="20">
        <v>2766</v>
      </c>
      <c r="P70" s="20">
        <v>42412</v>
      </c>
      <c r="Q70" s="20">
        <v>13131</v>
      </c>
      <c r="R70" s="20">
        <v>4057</v>
      </c>
      <c r="S70" s="20">
        <v>500</v>
      </c>
      <c r="W70" s="135">
        <v>42056</v>
      </c>
      <c r="X70" s="20">
        <v>0</v>
      </c>
      <c r="Y70" s="20">
        <v>60.978000000000002</v>
      </c>
      <c r="AD70" s="135">
        <v>42056</v>
      </c>
      <c r="AE70" s="20">
        <v>2766</v>
      </c>
      <c r="AF70" s="20">
        <v>2523.5</v>
      </c>
      <c r="AL70" s="135">
        <v>42056</v>
      </c>
      <c r="AM70" s="20">
        <v>42412</v>
      </c>
      <c r="AN70" s="20">
        <v>5698.9</v>
      </c>
      <c r="AS70" s="135">
        <v>42056</v>
      </c>
      <c r="AT70" s="20">
        <v>13131</v>
      </c>
      <c r="AU70" s="20">
        <v>1802.1</v>
      </c>
    </row>
    <row r="71" spans="1:47" x14ac:dyDescent="0.3">
      <c r="A71" s="136">
        <v>35976</v>
      </c>
      <c r="B71" s="20">
        <v>0</v>
      </c>
      <c r="C71" s="20">
        <v>-4.88</v>
      </c>
      <c r="D71" s="20">
        <v>13.519545454545455</v>
      </c>
      <c r="E71" s="20">
        <v>0</v>
      </c>
      <c r="F71" s="20">
        <v>0</v>
      </c>
      <c r="G71" s="20">
        <v>16397</v>
      </c>
      <c r="H71" s="20">
        <v>13371.5</v>
      </c>
      <c r="K71" s="135">
        <v>42063</v>
      </c>
      <c r="L71" s="20">
        <v>-0.73060000000000003</v>
      </c>
      <c r="M71" s="20">
        <v>-4.7976000000000001</v>
      </c>
      <c r="N71" s="20">
        <v>6192</v>
      </c>
      <c r="O71" s="20">
        <v>2766</v>
      </c>
      <c r="P71" s="20">
        <v>42412</v>
      </c>
      <c r="Q71" s="20">
        <v>13131</v>
      </c>
      <c r="R71" s="20">
        <v>4102</v>
      </c>
      <c r="S71" s="20">
        <v>500</v>
      </c>
      <c r="W71" s="135">
        <v>42063</v>
      </c>
      <c r="X71" s="20">
        <v>6192</v>
      </c>
      <c r="Y71" s="20">
        <v>60.363999999999997</v>
      </c>
      <c r="AD71" s="135">
        <v>42063</v>
      </c>
      <c r="AE71" s="20">
        <v>0</v>
      </c>
      <c r="AF71" s="20">
        <v>2490.6666666666665</v>
      </c>
      <c r="AL71" s="135">
        <v>42063</v>
      </c>
      <c r="AM71" s="20">
        <v>0</v>
      </c>
      <c r="AN71" s="20">
        <v>5798.6</v>
      </c>
      <c r="AS71" s="135">
        <v>42063</v>
      </c>
      <c r="AT71" s="20">
        <v>13131</v>
      </c>
      <c r="AU71" s="20">
        <v>1788.2</v>
      </c>
    </row>
    <row r="72" spans="1:47" x14ac:dyDescent="0.3">
      <c r="A72" s="136">
        <v>36007</v>
      </c>
      <c r="B72" s="20">
        <v>0</v>
      </c>
      <c r="C72" s="20">
        <v>-4.96</v>
      </c>
      <c r="D72" s="20">
        <v>13.04913043478261</v>
      </c>
      <c r="E72" s="20">
        <v>0</v>
      </c>
      <c r="F72" s="20">
        <v>0</v>
      </c>
      <c r="G72" s="20">
        <v>16253.478260869566</v>
      </c>
      <c r="H72" s="20">
        <v>12877.391304347826</v>
      </c>
      <c r="K72" s="135">
        <v>42070</v>
      </c>
      <c r="L72" s="20">
        <v>-7.1800000000000003E-2</v>
      </c>
      <c r="M72" s="20">
        <v>-4.5602999999999998</v>
      </c>
      <c r="N72" s="20">
        <v>6192</v>
      </c>
      <c r="O72" s="20">
        <v>2729</v>
      </c>
      <c r="P72" s="20">
        <v>42184</v>
      </c>
      <c r="Q72" s="20">
        <v>13135</v>
      </c>
      <c r="R72" s="20">
        <v>4211.3999999999996</v>
      </c>
      <c r="S72" s="20">
        <v>495</v>
      </c>
      <c r="W72" s="135">
        <v>42070</v>
      </c>
      <c r="X72" s="20">
        <v>0</v>
      </c>
      <c r="Y72" s="20">
        <v>60.264000000000003</v>
      </c>
      <c r="AD72" s="135">
        <v>42070</v>
      </c>
      <c r="AE72" s="20">
        <v>2729</v>
      </c>
      <c r="AF72" s="20">
        <v>2451.8000000000002</v>
      </c>
      <c r="AL72" s="135">
        <v>42070</v>
      </c>
      <c r="AM72" s="20">
        <v>42184</v>
      </c>
      <c r="AN72" s="20">
        <v>5863.1</v>
      </c>
      <c r="AS72" s="135">
        <v>42070</v>
      </c>
      <c r="AT72" s="20">
        <v>13135</v>
      </c>
      <c r="AU72" s="20">
        <v>1788.1</v>
      </c>
    </row>
    <row r="73" spans="1:47" x14ac:dyDescent="0.3">
      <c r="A73" s="136">
        <v>36038</v>
      </c>
      <c r="B73" s="20">
        <v>0</v>
      </c>
      <c r="C73" s="20">
        <v>-5.54</v>
      </c>
      <c r="D73" s="20">
        <v>12.394</v>
      </c>
      <c r="E73" s="20">
        <v>0</v>
      </c>
      <c r="F73" s="20">
        <v>0</v>
      </c>
      <c r="G73" s="20">
        <v>16489.523809523809</v>
      </c>
      <c r="H73" s="20">
        <v>12990.952380952382</v>
      </c>
      <c r="K73" s="135">
        <v>42077</v>
      </c>
      <c r="L73" s="20">
        <v>-7.1800000000000003E-2</v>
      </c>
      <c r="M73" s="20">
        <v>-4.5602999999999998</v>
      </c>
      <c r="N73" s="20">
        <v>5902</v>
      </c>
      <c r="O73" s="20">
        <v>2729</v>
      </c>
      <c r="P73" s="20">
        <v>42184</v>
      </c>
      <c r="Q73" s="20">
        <v>13135</v>
      </c>
      <c r="R73" s="20">
        <v>4196.3999999999996</v>
      </c>
      <c r="S73" s="20">
        <v>485</v>
      </c>
      <c r="W73" s="135">
        <v>42077</v>
      </c>
      <c r="X73" s="20">
        <v>5902</v>
      </c>
      <c r="Y73" s="20">
        <v>56.841999999999999</v>
      </c>
      <c r="AD73" s="135">
        <v>42077</v>
      </c>
      <c r="AE73" s="20">
        <v>0</v>
      </c>
      <c r="AF73" s="20">
        <v>2481.1999999999998</v>
      </c>
      <c r="AL73" s="135">
        <v>42077</v>
      </c>
      <c r="AM73" s="20">
        <v>0</v>
      </c>
      <c r="AN73" s="20">
        <v>5819</v>
      </c>
      <c r="AS73" s="135">
        <v>42077</v>
      </c>
      <c r="AT73" s="20">
        <v>13135</v>
      </c>
      <c r="AU73" s="20">
        <v>1750</v>
      </c>
    </row>
    <row r="74" spans="1:47" x14ac:dyDescent="0.3">
      <c r="A74" s="136">
        <v>36068</v>
      </c>
      <c r="B74" s="20">
        <v>0</v>
      </c>
      <c r="C74" s="20">
        <v>-4.1900000000000004</v>
      </c>
      <c r="D74" s="20">
        <v>13.652727272727272</v>
      </c>
      <c r="E74" s="20">
        <v>0</v>
      </c>
      <c r="F74" s="20">
        <v>0</v>
      </c>
      <c r="G74" s="20">
        <v>16798.636363636364</v>
      </c>
      <c r="H74" s="20">
        <v>12914.09090909091</v>
      </c>
      <c r="K74" s="135">
        <v>42084</v>
      </c>
      <c r="L74" s="20">
        <v>-7.1800000000000003E-2</v>
      </c>
      <c r="M74" s="20">
        <v>-4.5602999999999998</v>
      </c>
      <c r="N74" s="20">
        <v>5902</v>
      </c>
      <c r="O74" s="20">
        <v>2777</v>
      </c>
      <c r="P74" s="20">
        <v>43655</v>
      </c>
      <c r="Q74" s="20">
        <v>13339</v>
      </c>
      <c r="R74" s="20">
        <v>4155.8</v>
      </c>
      <c r="S74" s="20">
        <v>475</v>
      </c>
      <c r="W74" s="135">
        <v>42084</v>
      </c>
      <c r="X74" s="20">
        <v>0</v>
      </c>
      <c r="Y74" s="20">
        <v>54.521999999999998</v>
      </c>
      <c r="AD74" s="135">
        <v>42084</v>
      </c>
      <c r="AE74" s="20">
        <v>2777</v>
      </c>
      <c r="AF74" s="20">
        <v>2497.6</v>
      </c>
      <c r="AL74" s="135">
        <v>42084</v>
      </c>
      <c r="AM74" s="20">
        <v>43655</v>
      </c>
      <c r="AN74" s="20">
        <v>5813.1</v>
      </c>
      <c r="AS74" s="135">
        <v>42084</v>
      </c>
      <c r="AT74" s="20">
        <v>13339</v>
      </c>
      <c r="AU74" s="20">
        <v>1769.6</v>
      </c>
    </row>
    <row r="75" spans="1:47" x14ac:dyDescent="0.3">
      <c r="A75" s="136">
        <v>36099</v>
      </c>
      <c r="B75" s="20">
        <v>0</v>
      </c>
      <c r="C75" s="20">
        <v>-5.38</v>
      </c>
      <c r="D75" s="20">
        <v>13.270909090909091</v>
      </c>
      <c r="E75" s="20">
        <v>0</v>
      </c>
      <c r="F75" s="20">
        <v>0</v>
      </c>
      <c r="G75" s="20">
        <v>15894.5</v>
      </c>
      <c r="H75" s="20">
        <v>13360.5</v>
      </c>
      <c r="K75" s="135">
        <v>42091</v>
      </c>
      <c r="L75" s="20">
        <v>-7.1800000000000003E-2</v>
      </c>
      <c r="M75" s="20">
        <v>-4.5602999999999998</v>
      </c>
      <c r="N75" s="20">
        <v>5902</v>
      </c>
      <c r="O75" s="20">
        <v>2777</v>
      </c>
      <c r="P75" s="20">
        <v>43655</v>
      </c>
      <c r="Q75" s="20">
        <v>13339</v>
      </c>
      <c r="R75" s="20">
        <v>4207.6000000000004</v>
      </c>
      <c r="S75" s="20">
        <v>470</v>
      </c>
      <c r="W75" s="135">
        <v>42091</v>
      </c>
      <c r="X75" s="20">
        <v>0</v>
      </c>
      <c r="Y75" s="20">
        <v>56.622</v>
      </c>
      <c r="AD75" s="135">
        <v>42091</v>
      </c>
      <c r="AE75" s="20">
        <v>0</v>
      </c>
      <c r="AF75" s="20">
        <v>2510.4</v>
      </c>
      <c r="AL75" s="135">
        <v>42091</v>
      </c>
      <c r="AM75" s="20">
        <v>0</v>
      </c>
      <c r="AN75" s="20">
        <v>6146.4</v>
      </c>
      <c r="AS75" s="135">
        <v>42091</v>
      </c>
      <c r="AT75" s="20">
        <v>13339</v>
      </c>
      <c r="AU75" s="20">
        <v>1778.6</v>
      </c>
    </row>
    <row r="76" spans="1:47" x14ac:dyDescent="0.3">
      <c r="A76" s="136">
        <v>36129</v>
      </c>
      <c r="B76" s="20">
        <v>0</v>
      </c>
      <c r="C76" s="20">
        <v>-5.68</v>
      </c>
      <c r="D76" s="20">
        <v>11.924761904761905</v>
      </c>
      <c r="E76" s="20">
        <v>0</v>
      </c>
      <c r="F76" s="20">
        <v>0</v>
      </c>
      <c r="G76" s="20">
        <v>15755.714285714286</v>
      </c>
      <c r="H76" s="20">
        <v>13865.238095238095</v>
      </c>
      <c r="K76" s="135">
        <v>42098</v>
      </c>
      <c r="L76" s="20">
        <v>-0.26019999999999999</v>
      </c>
      <c r="M76" s="20">
        <v>-4.5724999999999998</v>
      </c>
      <c r="N76" s="20">
        <v>5874</v>
      </c>
      <c r="O76" s="20">
        <v>2736</v>
      </c>
      <c r="P76" s="20">
        <v>43454</v>
      </c>
      <c r="Q76" s="20">
        <v>13298</v>
      </c>
      <c r="R76" s="20">
        <v>4250.8</v>
      </c>
      <c r="S76" s="20">
        <v>465</v>
      </c>
      <c r="W76" s="135">
        <v>42098</v>
      </c>
      <c r="X76" s="20">
        <v>5874</v>
      </c>
      <c r="Y76" s="20">
        <v>55.862499999999997</v>
      </c>
      <c r="AD76" s="135">
        <v>42098</v>
      </c>
      <c r="AE76" s="20">
        <v>2736</v>
      </c>
      <c r="AF76" s="20">
        <v>2408</v>
      </c>
      <c r="AL76" s="135">
        <v>42098</v>
      </c>
      <c r="AM76" s="20">
        <v>43454</v>
      </c>
      <c r="AN76" s="20">
        <v>6045.375</v>
      </c>
      <c r="AS76" s="135">
        <v>42098</v>
      </c>
      <c r="AT76" s="20">
        <v>13298</v>
      </c>
      <c r="AU76" s="20">
        <v>1775.375</v>
      </c>
    </row>
    <row r="77" spans="1:47" x14ac:dyDescent="0.3">
      <c r="A77" s="136">
        <v>36160</v>
      </c>
      <c r="B77" s="20">
        <v>0</v>
      </c>
      <c r="C77" s="20">
        <v>-5.38</v>
      </c>
      <c r="D77" s="20">
        <v>10.267619047619048</v>
      </c>
      <c r="E77" s="20">
        <v>0</v>
      </c>
      <c r="F77" s="20">
        <v>0</v>
      </c>
      <c r="G77" s="20">
        <v>15310.434782608696</v>
      </c>
      <c r="H77" s="20">
        <v>14102.608695652174</v>
      </c>
      <c r="K77" s="135">
        <v>42105</v>
      </c>
      <c r="L77" s="20">
        <v>-0.26019999999999999</v>
      </c>
      <c r="M77" s="20">
        <v>-4.5724999999999998</v>
      </c>
      <c r="N77" s="20">
        <v>5874</v>
      </c>
      <c r="O77" s="20">
        <v>2736</v>
      </c>
      <c r="P77" s="20">
        <v>43454</v>
      </c>
      <c r="Q77" s="20">
        <v>13298</v>
      </c>
      <c r="R77" s="20">
        <v>4343</v>
      </c>
      <c r="S77" s="20">
        <v>455</v>
      </c>
      <c r="W77" s="135">
        <v>42105</v>
      </c>
      <c r="X77" s="20">
        <v>0</v>
      </c>
      <c r="Y77" s="20">
        <v>57.442</v>
      </c>
      <c r="AD77" s="135">
        <v>42105</v>
      </c>
      <c r="AE77" s="20">
        <v>0</v>
      </c>
      <c r="AF77" s="20">
        <v>2303.5</v>
      </c>
      <c r="AL77" s="135">
        <v>42105</v>
      </c>
      <c r="AM77" s="20">
        <v>0</v>
      </c>
      <c r="AN77" s="20">
        <v>6050.25</v>
      </c>
      <c r="AS77" s="135">
        <v>42105</v>
      </c>
      <c r="AT77" s="20">
        <v>13298</v>
      </c>
      <c r="AU77" s="20">
        <v>1776.625</v>
      </c>
    </row>
    <row r="78" spans="1:47" x14ac:dyDescent="0.3">
      <c r="A78" s="136">
        <v>36191</v>
      </c>
      <c r="B78" s="20">
        <v>0</v>
      </c>
      <c r="C78" s="20">
        <v>-4.92</v>
      </c>
      <c r="D78" s="20">
        <v>11.03</v>
      </c>
      <c r="E78" s="20">
        <v>0</v>
      </c>
      <c r="F78" s="20">
        <v>0</v>
      </c>
      <c r="G78" s="20">
        <v>15058.5</v>
      </c>
      <c r="H78" s="20">
        <v>13832</v>
      </c>
      <c r="K78" s="135">
        <v>42112</v>
      </c>
      <c r="L78" s="20">
        <v>-0.26019999999999999</v>
      </c>
      <c r="M78" s="20">
        <v>-4.5724999999999998</v>
      </c>
      <c r="N78" s="20">
        <v>5975</v>
      </c>
      <c r="O78" s="20">
        <v>2693</v>
      </c>
      <c r="P78" s="20">
        <v>43513</v>
      </c>
      <c r="Q78" s="20">
        <v>13332</v>
      </c>
      <c r="R78" s="20">
        <v>4401.6000000000004</v>
      </c>
      <c r="S78" s="20">
        <v>445</v>
      </c>
      <c r="W78" s="135">
        <v>42112</v>
      </c>
      <c r="X78" s="20">
        <v>5975</v>
      </c>
      <c r="Y78" s="20">
        <v>60.822000000000003</v>
      </c>
      <c r="AD78" s="135">
        <v>42112</v>
      </c>
      <c r="AE78" s="20">
        <v>2693</v>
      </c>
      <c r="AF78" s="20">
        <v>2311.8000000000002</v>
      </c>
      <c r="AL78" s="135">
        <v>42112</v>
      </c>
      <c r="AM78" s="20">
        <v>43513</v>
      </c>
      <c r="AN78" s="20">
        <v>5996.7</v>
      </c>
      <c r="AS78" s="135">
        <v>42112</v>
      </c>
      <c r="AT78" s="20">
        <v>13332</v>
      </c>
      <c r="AU78" s="20">
        <v>1813.3</v>
      </c>
    </row>
    <row r="79" spans="1:47" x14ac:dyDescent="0.3">
      <c r="A79" s="136">
        <v>36219</v>
      </c>
      <c r="B79" s="20">
        <v>0</v>
      </c>
      <c r="C79" s="20">
        <v>-4.8899999999999997</v>
      </c>
      <c r="D79" s="20">
        <v>10.58</v>
      </c>
      <c r="E79" s="20">
        <v>0</v>
      </c>
      <c r="F79" s="20">
        <v>0</v>
      </c>
      <c r="G79" s="20">
        <v>14981.428571428571</v>
      </c>
      <c r="H79" s="20">
        <v>13929.285714285714</v>
      </c>
      <c r="K79" s="135">
        <v>42119</v>
      </c>
      <c r="L79" s="20">
        <v>-0.26019999999999999</v>
      </c>
      <c r="M79" s="20">
        <v>-4.5724999999999998</v>
      </c>
      <c r="N79" s="20">
        <v>5975</v>
      </c>
      <c r="O79" s="20">
        <v>2693</v>
      </c>
      <c r="P79" s="20">
        <v>43513</v>
      </c>
      <c r="Q79" s="20">
        <v>13332</v>
      </c>
      <c r="R79" s="20">
        <v>4538.2</v>
      </c>
      <c r="S79" s="20">
        <v>435</v>
      </c>
      <c r="W79" s="135">
        <v>42119</v>
      </c>
      <c r="X79" s="20">
        <v>0</v>
      </c>
      <c r="Y79" s="20">
        <v>63.677999999999997</v>
      </c>
      <c r="AD79" s="135">
        <v>42119</v>
      </c>
      <c r="AE79" s="20">
        <v>0</v>
      </c>
      <c r="AF79" s="20">
        <v>2314.4</v>
      </c>
      <c r="AL79" s="135">
        <v>42119</v>
      </c>
      <c r="AM79" s="20">
        <v>0</v>
      </c>
      <c r="AN79" s="20">
        <v>5972.9</v>
      </c>
      <c r="AS79" s="135">
        <v>42119</v>
      </c>
      <c r="AT79" s="20">
        <v>13332</v>
      </c>
      <c r="AU79" s="20">
        <v>1827.6</v>
      </c>
    </row>
    <row r="80" spans="1:47" x14ac:dyDescent="0.3">
      <c r="A80" s="136">
        <v>36250</v>
      </c>
      <c r="B80" s="20">
        <v>0</v>
      </c>
      <c r="C80" s="20">
        <v>-4.62</v>
      </c>
      <c r="D80" s="20">
        <v>12.917391304347825</v>
      </c>
      <c r="E80" s="20">
        <v>0</v>
      </c>
      <c r="F80" s="20">
        <v>0</v>
      </c>
      <c r="G80" s="20">
        <v>14605.217391304348</v>
      </c>
      <c r="H80" s="20">
        <v>13194.347826086956</v>
      </c>
      <c r="K80" s="135">
        <v>42126</v>
      </c>
      <c r="L80" s="20">
        <v>-9.1200000000000003E-2</v>
      </c>
      <c r="M80" s="20">
        <v>-4.6070000000000002</v>
      </c>
      <c r="N80" s="20">
        <v>6432</v>
      </c>
      <c r="O80" s="20">
        <v>2658</v>
      </c>
      <c r="P80" s="20">
        <v>46054</v>
      </c>
      <c r="Q80" s="20">
        <v>13330</v>
      </c>
      <c r="R80" s="20">
        <v>4593</v>
      </c>
      <c r="S80" s="20">
        <v>435</v>
      </c>
      <c r="W80" s="135">
        <v>42126</v>
      </c>
      <c r="X80" s="20">
        <v>6432</v>
      </c>
      <c r="Y80" s="20">
        <v>65.709999999999994</v>
      </c>
      <c r="AD80" s="135">
        <v>42126</v>
      </c>
      <c r="AE80" s="20">
        <v>2658</v>
      </c>
      <c r="AF80" s="20">
        <v>2382</v>
      </c>
      <c r="AL80" s="135">
        <v>42126</v>
      </c>
      <c r="AM80" s="20">
        <v>46054</v>
      </c>
      <c r="AN80" s="20">
        <v>6172.3</v>
      </c>
      <c r="AS80" s="135">
        <v>42126</v>
      </c>
      <c r="AT80" s="20">
        <v>13330</v>
      </c>
      <c r="AU80" s="20">
        <v>1882.9</v>
      </c>
    </row>
    <row r="81" spans="1:47" x14ac:dyDescent="0.3">
      <c r="A81" s="136">
        <v>36280</v>
      </c>
      <c r="B81" s="20">
        <v>0</v>
      </c>
      <c r="C81" s="20">
        <v>-3.86</v>
      </c>
      <c r="D81" s="20">
        <v>15.4435</v>
      </c>
      <c r="E81" s="20">
        <v>0</v>
      </c>
      <c r="F81" s="20">
        <v>0</v>
      </c>
      <c r="G81" s="20">
        <v>15190</v>
      </c>
      <c r="H81" s="20">
        <v>13760</v>
      </c>
      <c r="K81" s="135">
        <v>42133</v>
      </c>
      <c r="L81" s="20">
        <v>-9.1200000000000003E-2</v>
      </c>
      <c r="M81" s="20">
        <v>-4.6070000000000002</v>
      </c>
      <c r="N81" s="20">
        <v>6432</v>
      </c>
      <c r="O81" s="20">
        <v>2658</v>
      </c>
      <c r="P81" s="20">
        <v>46054</v>
      </c>
      <c r="Q81" s="20">
        <v>13330</v>
      </c>
      <c r="R81" s="20">
        <v>4616.6000000000004</v>
      </c>
      <c r="S81" s="20">
        <v>415</v>
      </c>
      <c r="W81" s="135">
        <v>42133</v>
      </c>
      <c r="X81" s="20">
        <v>0</v>
      </c>
      <c r="Y81" s="20">
        <v>66.534000000000006</v>
      </c>
      <c r="AD81" s="135">
        <v>42133</v>
      </c>
      <c r="AE81" s="20">
        <v>0</v>
      </c>
      <c r="AF81" s="20">
        <v>2414</v>
      </c>
      <c r="AL81" s="135">
        <v>42133</v>
      </c>
      <c r="AM81" s="20">
        <v>0</v>
      </c>
      <c r="AN81" s="20">
        <v>6411</v>
      </c>
      <c r="AS81" s="135">
        <v>42133</v>
      </c>
      <c r="AT81" s="20">
        <v>13330</v>
      </c>
      <c r="AU81" s="20">
        <v>1890.125</v>
      </c>
    </row>
    <row r="82" spans="1:47" x14ac:dyDescent="0.3">
      <c r="A82" s="136">
        <v>36311</v>
      </c>
      <c r="B82" s="20">
        <v>0</v>
      </c>
      <c r="C82" s="20">
        <v>-3.42</v>
      </c>
      <c r="D82" s="20">
        <v>15.821052631578947</v>
      </c>
      <c r="E82" s="20">
        <v>0</v>
      </c>
      <c r="F82" s="20">
        <v>0</v>
      </c>
      <c r="G82" s="20">
        <v>15733.5</v>
      </c>
      <c r="H82" s="20">
        <v>14022</v>
      </c>
      <c r="K82" s="135">
        <v>42140</v>
      </c>
      <c r="L82" s="20">
        <v>-9.1200000000000003E-2</v>
      </c>
      <c r="M82" s="20">
        <v>-4.6070000000000002</v>
      </c>
      <c r="N82" s="20">
        <v>6387</v>
      </c>
      <c r="O82" s="20">
        <v>2604</v>
      </c>
      <c r="P82" s="20">
        <v>44490</v>
      </c>
      <c r="Q82" s="20">
        <v>13223</v>
      </c>
      <c r="R82" s="20">
        <v>4574</v>
      </c>
      <c r="S82" s="20">
        <v>415</v>
      </c>
      <c r="W82" s="135">
        <v>42140</v>
      </c>
      <c r="X82" s="20">
        <v>6387</v>
      </c>
      <c r="Y82" s="20">
        <v>66.396000000000001</v>
      </c>
      <c r="AD82" s="135">
        <v>42140</v>
      </c>
      <c r="AE82" s="20">
        <v>2604</v>
      </c>
      <c r="AF82" s="20">
        <v>2387.4</v>
      </c>
      <c r="AL82" s="135">
        <v>42140</v>
      </c>
      <c r="AM82" s="20">
        <v>44490</v>
      </c>
      <c r="AN82" s="20">
        <v>6396.4</v>
      </c>
      <c r="AS82" s="135">
        <v>42140</v>
      </c>
      <c r="AT82" s="20">
        <v>13223</v>
      </c>
      <c r="AU82" s="20">
        <v>1845.2</v>
      </c>
    </row>
    <row r="83" spans="1:47" x14ac:dyDescent="0.3">
      <c r="A83" s="136">
        <v>36341</v>
      </c>
      <c r="B83" s="20">
        <v>0</v>
      </c>
      <c r="C83" s="20">
        <v>-3.6</v>
      </c>
      <c r="D83" s="20">
        <v>16.24909090909091</v>
      </c>
      <c r="E83" s="20">
        <v>0</v>
      </c>
      <c r="F83" s="20">
        <v>0</v>
      </c>
      <c r="G83" s="20">
        <v>14946.363636363636</v>
      </c>
      <c r="H83" s="20">
        <v>13807.727272727272</v>
      </c>
      <c r="K83" s="135">
        <v>42147</v>
      </c>
      <c r="L83" s="20">
        <v>-9.1200000000000003E-2</v>
      </c>
      <c r="M83" s="20">
        <v>-4.6070000000000002</v>
      </c>
      <c r="N83" s="20">
        <v>6387</v>
      </c>
      <c r="O83" s="20">
        <v>2604</v>
      </c>
      <c r="P83" s="20">
        <v>44490</v>
      </c>
      <c r="Q83" s="20">
        <v>13223</v>
      </c>
      <c r="R83" s="20">
        <v>4479.2</v>
      </c>
      <c r="S83" s="20">
        <v>410</v>
      </c>
      <c r="W83" s="135">
        <v>42147</v>
      </c>
      <c r="X83" s="20">
        <v>0</v>
      </c>
      <c r="Y83" s="20">
        <v>65.445999999999998</v>
      </c>
      <c r="AD83" s="135">
        <v>42147</v>
      </c>
      <c r="AE83" s="20">
        <v>0</v>
      </c>
      <c r="AF83" s="20">
        <v>2340.1999999999998</v>
      </c>
      <c r="AL83" s="135">
        <v>42147</v>
      </c>
      <c r="AM83" s="20">
        <v>0</v>
      </c>
      <c r="AN83" s="20">
        <v>6259.7</v>
      </c>
      <c r="AS83" s="135">
        <v>42147</v>
      </c>
      <c r="AT83" s="20">
        <v>13223</v>
      </c>
      <c r="AU83" s="20">
        <v>1751.3</v>
      </c>
    </row>
    <row r="84" spans="1:47" x14ac:dyDescent="0.3">
      <c r="A84" s="136">
        <v>36372</v>
      </c>
      <c r="B84" s="20">
        <v>0</v>
      </c>
      <c r="C84" s="20">
        <v>-2.5099999999999998</v>
      </c>
      <c r="D84" s="20">
        <v>18.757272727272728</v>
      </c>
      <c r="E84" s="20">
        <v>0</v>
      </c>
      <c r="F84" s="20">
        <v>0</v>
      </c>
      <c r="G84" s="20">
        <v>16042.727272727272</v>
      </c>
      <c r="H84" s="20">
        <v>14105</v>
      </c>
      <c r="K84" s="135">
        <v>42154</v>
      </c>
      <c r="L84" s="20">
        <v>-9.1200000000000003E-2</v>
      </c>
      <c r="M84" s="20">
        <v>-4.6070000000000002</v>
      </c>
      <c r="N84" s="20">
        <v>6277</v>
      </c>
      <c r="O84" s="20">
        <v>2604</v>
      </c>
      <c r="P84" s="20">
        <v>44490</v>
      </c>
      <c r="Q84" s="20">
        <v>13223</v>
      </c>
      <c r="R84" s="20">
        <v>4422.3999999999996</v>
      </c>
      <c r="S84" s="20">
        <v>410</v>
      </c>
      <c r="W84" s="135">
        <v>42154</v>
      </c>
      <c r="X84" s="20">
        <v>6277</v>
      </c>
      <c r="Y84" s="20">
        <v>63.887999999999998</v>
      </c>
      <c r="AD84" s="135">
        <v>42154</v>
      </c>
      <c r="AE84" s="20">
        <v>0</v>
      </c>
      <c r="AF84" s="20">
        <v>2353.4</v>
      </c>
      <c r="AL84" s="135">
        <v>42154</v>
      </c>
      <c r="AM84" s="20">
        <v>0</v>
      </c>
      <c r="AN84" s="20">
        <v>6106.25</v>
      </c>
      <c r="AS84" s="135">
        <v>42154</v>
      </c>
      <c r="AT84" s="20">
        <v>13223</v>
      </c>
      <c r="AU84" s="20">
        <v>1708.75</v>
      </c>
    </row>
    <row r="85" spans="1:47" x14ac:dyDescent="0.3">
      <c r="A85" s="136">
        <v>36403</v>
      </c>
      <c r="B85" s="20">
        <v>0</v>
      </c>
      <c r="C85" s="20">
        <v>-2.2999999999999998</v>
      </c>
      <c r="D85" s="20">
        <v>20.350000000000001</v>
      </c>
      <c r="E85" s="20">
        <v>0</v>
      </c>
      <c r="F85" s="20">
        <v>0</v>
      </c>
      <c r="G85" s="20">
        <v>16549.545454545456</v>
      </c>
      <c r="H85" s="20">
        <v>14366.818181818182</v>
      </c>
      <c r="K85" s="135">
        <v>42161</v>
      </c>
      <c r="L85" s="20">
        <v>-0.42909999999999998</v>
      </c>
      <c r="M85" s="20">
        <v>-4.8135000000000003</v>
      </c>
      <c r="N85" s="20">
        <v>6277</v>
      </c>
      <c r="O85" s="20">
        <v>2560</v>
      </c>
      <c r="P85" s="20">
        <v>43841</v>
      </c>
      <c r="Q85" s="20">
        <v>13050</v>
      </c>
      <c r="R85" s="20">
        <v>4407</v>
      </c>
      <c r="S85" s="20">
        <v>415</v>
      </c>
      <c r="W85" s="135">
        <v>42161</v>
      </c>
      <c r="X85" s="20">
        <v>0</v>
      </c>
      <c r="Y85" s="20">
        <v>63.902000000000001</v>
      </c>
      <c r="AD85" s="135">
        <v>42161</v>
      </c>
      <c r="AE85" s="20">
        <v>2560</v>
      </c>
      <c r="AF85" s="20">
        <v>2357.1999999999998</v>
      </c>
      <c r="AL85" s="135">
        <v>42161</v>
      </c>
      <c r="AM85" s="20">
        <v>43841</v>
      </c>
      <c r="AN85" s="20">
        <v>5967.9</v>
      </c>
      <c r="AS85" s="135">
        <v>42161</v>
      </c>
      <c r="AT85" s="20">
        <v>13050</v>
      </c>
      <c r="AU85" s="20">
        <v>1702.1</v>
      </c>
    </row>
    <row r="86" spans="1:47" x14ac:dyDescent="0.3">
      <c r="A86" s="136">
        <v>36433</v>
      </c>
      <c r="B86" s="20">
        <v>0</v>
      </c>
      <c r="C86" s="20">
        <v>-2.1</v>
      </c>
      <c r="D86" s="20">
        <v>22.686818181818182</v>
      </c>
      <c r="E86" s="20">
        <v>0</v>
      </c>
      <c r="F86" s="20">
        <v>0</v>
      </c>
      <c r="G86" s="20">
        <v>17979.545454545456</v>
      </c>
      <c r="H86" s="20">
        <v>15587.727272727272</v>
      </c>
      <c r="K86" s="135">
        <v>42168</v>
      </c>
      <c r="L86" s="20">
        <v>-0.42909999999999998</v>
      </c>
      <c r="M86" s="20">
        <v>-4.8135000000000003</v>
      </c>
      <c r="N86" s="20">
        <v>6229</v>
      </c>
      <c r="O86" s="20">
        <v>2560</v>
      </c>
      <c r="P86" s="20">
        <v>43841</v>
      </c>
      <c r="Q86" s="20">
        <v>13050</v>
      </c>
      <c r="R86" s="20">
        <v>4421.6000000000004</v>
      </c>
      <c r="S86" s="20">
        <v>415</v>
      </c>
      <c r="W86" s="135">
        <v>42168</v>
      </c>
      <c r="X86" s="20">
        <v>6229</v>
      </c>
      <c r="Y86" s="20">
        <v>64.45</v>
      </c>
      <c r="AD86" s="135">
        <v>42168</v>
      </c>
      <c r="AE86" s="20">
        <v>0</v>
      </c>
      <c r="AF86" s="20">
        <v>2337.4</v>
      </c>
      <c r="AL86" s="135">
        <v>42168</v>
      </c>
      <c r="AM86" s="20">
        <v>0</v>
      </c>
      <c r="AN86" s="20">
        <v>5948.8</v>
      </c>
      <c r="AS86" s="135">
        <v>42168</v>
      </c>
      <c r="AT86" s="20">
        <v>13050</v>
      </c>
      <c r="AU86" s="20">
        <v>1709.7</v>
      </c>
    </row>
    <row r="87" spans="1:47" x14ac:dyDescent="0.3">
      <c r="A87" s="136">
        <v>36464</v>
      </c>
      <c r="B87" s="20">
        <v>0</v>
      </c>
      <c r="C87" s="20">
        <v>-0.74</v>
      </c>
      <c r="D87" s="20">
        <v>22.217142857142857</v>
      </c>
      <c r="E87" s="20">
        <v>0</v>
      </c>
      <c r="F87" s="20">
        <v>0</v>
      </c>
      <c r="G87" s="20">
        <v>17970</v>
      </c>
      <c r="H87" s="20">
        <v>15939.375</v>
      </c>
      <c r="K87" s="135">
        <v>42175</v>
      </c>
      <c r="L87" s="20">
        <v>-0.42909999999999998</v>
      </c>
      <c r="M87" s="20">
        <v>-4.8135000000000003</v>
      </c>
      <c r="N87" s="20">
        <v>6229</v>
      </c>
      <c r="O87" s="20">
        <v>2495</v>
      </c>
      <c r="P87" s="20">
        <v>42260</v>
      </c>
      <c r="Q87" s="20">
        <v>12906</v>
      </c>
      <c r="R87" s="20">
        <v>4432.2</v>
      </c>
      <c r="S87" s="20">
        <v>415</v>
      </c>
      <c r="W87" s="135">
        <v>42175</v>
      </c>
      <c r="X87" s="20">
        <v>0</v>
      </c>
      <c r="Y87" s="20">
        <v>63.491999999999997</v>
      </c>
      <c r="AD87" s="135">
        <v>42175</v>
      </c>
      <c r="AE87" s="20">
        <v>2495</v>
      </c>
      <c r="AF87" s="20">
        <v>2255.8000000000002</v>
      </c>
      <c r="AL87" s="135">
        <v>42175</v>
      </c>
      <c r="AM87" s="20">
        <v>42260</v>
      </c>
      <c r="AN87" s="20">
        <v>5737.1</v>
      </c>
      <c r="AS87" s="135">
        <v>42175</v>
      </c>
      <c r="AT87" s="20">
        <v>12906</v>
      </c>
      <c r="AU87" s="20">
        <v>1665.6</v>
      </c>
    </row>
    <row r="88" spans="1:47" x14ac:dyDescent="0.3">
      <c r="A88" s="136">
        <v>36494</v>
      </c>
      <c r="B88" s="20">
        <v>0</v>
      </c>
      <c r="C88" s="20">
        <v>-1.04</v>
      </c>
      <c r="D88" s="20">
        <v>23.940454545454546</v>
      </c>
      <c r="E88" s="20">
        <v>0</v>
      </c>
      <c r="F88" s="20">
        <v>0</v>
      </c>
      <c r="G88" s="20">
        <v>18049.545454545456</v>
      </c>
      <c r="H88" s="20">
        <v>16058.636363636364</v>
      </c>
      <c r="K88" s="135">
        <v>42182</v>
      </c>
      <c r="L88" s="20">
        <v>-0.42909999999999998</v>
      </c>
      <c r="M88" s="20">
        <v>-4.8135000000000003</v>
      </c>
      <c r="N88" s="20">
        <v>6229</v>
      </c>
      <c r="O88" s="20">
        <v>2495</v>
      </c>
      <c r="P88" s="20">
        <v>42260</v>
      </c>
      <c r="Q88" s="20">
        <v>12906</v>
      </c>
      <c r="R88" s="20">
        <v>4404.75</v>
      </c>
      <c r="S88" s="20">
        <v>415</v>
      </c>
      <c r="W88" s="135">
        <v>42182</v>
      </c>
      <c r="X88" s="20">
        <v>0</v>
      </c>
      <c r="Y88" s="20">
        <v>63.548000000000002</v>
      </c>
      <c r="AD88" s="135">
        <v>42182</v>
      </c>
      <c r="AE88" s="20">
        <v>0</v>
      </c>
      <c r="AF88" s="20">
        <v>2230.25</v>
      </c>
      <c r="AL88" s="135">
        <v>42182</v>
      </c>
      <c r="AM88" s="20">
        <v>0</v>
      </c>
      <c r="AN88" s="20">
        <v>5716.5</v>
      </c>
      <c r="AS88" s="135">
        <v>42182</v>
      </c>
      <c r="AT88" s="20">
        <v>12906</v>
      </c>
      <c r="AU88" s="20">
        <v>1672.1</v>
      </c>
    </row>
    <row r="89" spans="1:47" x14ac:dyDescent="0.3">
      <c r="A89" s="136">
        <v>36525</v>
      </c>
      <c r="B89" s="20">
        <v>0</v>
      </c>
      <c r="C89" s="20">
        <v>-0.83</v>
      </c>
      <c r="D89" s="20">
        <v>24.784500000000001</v>
      </c>
      <c r="E89" s="20">
        <v>0</v>
      </c>
      <c r="F89" s="20">
        <v>0</v>
      </c>
      <c r="G89" s="20">
        <v>18474.761904761905</v>
      </c>
      <c r="H89" s="20">
        <v>16266.666666666666</v>
      </c>
      <c r="K89" s="135">
        <v>42189</v>
      </c>
      <c r="L89" s="20">
        <v>-0.67589999999999995</v>
      </c>
      <c r="M89" s="20">
        <v>-5.3692000000000002</v>
      </c>
      <c r="N89" s="20">
        <v>6094</v>
      </c>
      <c r="O89" s="20">
        <v>2373</v>
      </c>
      <c r="P89" s="20">
        <v>40977</v>
      </c>
      <c r="Q89" s="20">
        <v>12584</v>
      </c>
      <c r="R89" s="20">
        <v>4369.8</v>
      </c>
      <c r="S89" s="20">
        <v>415</v>
      </c>
      <c r="W89" s="135">
        <v>42189</v>
      </c>
      <c r="X89" s="20">
        <v>6094</v>
      </c>
      <c r="Y89" s="20">
        <v>62</v>
      </c>
      <c r="AD89" s="135">
        <v>42189</v>
      </c>
      <c r="AE89" s="20">
        <v>2373</v>
      </c>
      <c r="AF89" s="20">
        <v>2143</v>
      </c>
      <c r="AL89" s="135">
        <v>42189</v>
      </c>
      <c r="AM89" s="20">
        <v>40977</v>
      </c>
      <c r="AN89" s="20">
        <v>5753.2</v>
      </c>
      <c r="AS89" s="135">
        <v>42189</v>
      </c>
      <c r="AT89" s="20">
        <v>12584</v>
      </c>
      <c r="AU89" s="20">
        <v>1666.5</v>
      </c>
    </row>
    <row r="90" spans="1:47" x14ac:dyDescent="0.3">
      <c r="A90" s="136">
        <v>36556</v>
      </c>
      <c r="B90" s="20">
        <v>0</v>
      </c>
      <c r="C90" s="20">
        <v>0.03</v>
      </c>
      <c r="D90" s="20">
        <v>25.021000000000001</v>
      </c>
      <c r="E90" s="20">
        <v>0</v>
      </c>
      <c r="F90" s="20">
        <v>0</v>
      </c>
      <c r="G90" s="20">
        <v>19149.473684210527</v>
      </c>
      <c r="H90" s="20">
        <v>16656.315789473683</v>
      </c>
      <c r="K90" s="135">
        <v>42196</v>
      </c>
      <c r="L90" s="20">
        <v>-0.67589999999999995</v>
      </c>
      <c r="M90" s="20">
        <v>-5.3692000000000002</v>
      </c>
      <c r="N90" s="20">
        <v>6094</v>
      </c>
      <c r="O90" s="20">
        <v>2373</v>
      </c>
      <c r="P90" s="20">
        <v>40977</v>
      </c>
      <c r="Q90" s="20">
        <v>12584</v>
      </c>
      <c r="R90" s="20">
        <v>4248</v>
      </c>
      <c r="S90" s="20">
        <v>415</v>
      </c>
      <c r="W90" s="135">
        <v>42196</v>
      </c>
      <c r="X90" s="20">
        <v>0</v>
      </c>
      <c r="Y90" s="20">
        <v>57.555999999999997</v>
      </c>
      <c r="AD90" s="135">
        <v>42196</v>
      </c>
      <c r="AE90" s="20">
        <v>0</v>
      </c>
      <c r="AF90" s="20">
        <v>2000.6</v>
      </c>
      <c r="AL90" s="135">
        <v>42196</v>
      </c>
      <c r="AM90" s="20">
        <v>0</v>
      </c>
      <c r="AN90" s="20">
        <v>5504.6</v>
      </c>
      <c r="AS90" s="135">
        <v>42196</v>
      </c>
      <c r="AT90" s="20">
        <v>12584</v>
      </c>
      <c r="AU90" s="20">
        <v>1642.1</v>
      </c>
    </row>
    <row r="91" spans="1:47" x14ac:dyDescent="0.3">
      <c r="A91" s="136">
        <v>36585</v>
      </c>
      <c r="B91" s="20">
        <v>0</v>
      </c>
      <c r="C91" s="20">
        <v>1.2</v>
      </c>
      <c r="D91" s="20">
        <v>26.620952380952382</v>
      </c>
      <c r="E91" s="20">
        <v>0</v>
      </c>
      <c r="F91" s="20">
        <v>0</v>
      </c>
      <c r="G91" s="20">
        <v>19205.714285714286</v>
      </c>
      <c r="H91" s="20">
        <v>16936.428571428572</v>
      </c>
      <c r="K91" s="135">
        <v>42203</v>
      </c>
      <c r="L91" s="20">
        <v>-0.67589999999999995</v>
      </c>
      <c r="M91" s="20">
        <v>-5.3692000000000002</v>
      </c>
      <c r="N91" s="20">
        <v>5883</v>
      </c>
      <c r="O91" s="20">
        <v>2401</v>
      </c>
      <c r="P91" s="20">
        <v>39562</v>
      </c>
      <c r="Q91" s="20">
        <v>12416</v>
      </c>
      <c r="R91" s="20">
        <v>4189.6000000000004</v>
      </c>
      <c r="S91" s="20">
        <v>415</v>
      </c>
      <c r="W91" s="135">
        <v>42203</v>
      </c>
      <c r="X91" s="20">
        <v>5883</v>
      </c>
      <c r="Y91" s="20">
        <v>57.603999999999999</v>
      </c>
      <c r="AD91" s="135">
        <v>42203</v>
      </c>
      <c r="AE91" s="20">
        <v>2401</v>
      </c>
      <c r="AF91" s="20">
        <v>2002.6</v>
      </c>
      <c r="AL91" s="135">
        <v>42203</v>
      </c>
      <c r="AM91" s="20">
        <v>39562</v>
      </c>
      <c r="AN91" s="20">
        <v>5540</v>
      </c>
      <c r="AS91" s="135">
        <v>42203</v>
      </c>
      <c r="AT91" s="20">
        <v>12416</v>
      </c>
      <c r="AU91" s="20">
        <v>1662.8</v>
      </c>
    </row>
    <row r="92" spans="1:47" x14ac:dyDescent="0.3">
      <c r="A92" s="136">
        <v>36616</v>
      </c>
      <c r="B92" s="20">
        <v>0</v>
      </c>
      <c r="C92" s="20">
        <v>1.87</v>
      </c>
      <c r="D92" s="20">
        <v>26.828260869565216</v>
      </c>
      <c r="E92" s="20">
        <v>0</v>
      </c>
      <c r="F92" s="20">
        <v>0</v>
      </c>
      <c r="G92" s="20">
        <v>18530.869565217392</v>
      </c>
      <c r="H92" s="20">
        <v>16760.869565217392</v>
      </c>
      <c r="K92" s="135">
        <v>42210</v>
      </c>
      <c r="L92" s="20">
        <v>-0.67589999999999995</v>
      </c>
      <c r="M92" s="20">
        <v>-5.3692000000000002</v>
      </c>
      <c r="N92" s="20">
        <v>5883</v>
      </c>
      <c r="O92" s="20">
        <v>2401</v>
      </c>
      <c r="P92" s="20">
        <v>39562</v>
      </c>
      <c r="Q92" s="20">
        <v>12416</v>
      </c>
      <c r="R92" s="20">
        <v>4154</v>
      </c>
      <c r="S92" s="20">
        <v>415</v>
      </c>
      <c r="W92" s="135">
        <v>42210</v>
      </c>
      <c r="X92" s="20">
        <v>0</v>
      </c>
      <c r="Y92" s="20">
        <v>55.942</v>
      </c>
      <c r="AD92" s="135">
        <v>42210</v>
      </c>
      <c r="AE92" s="20">
        <v>0</v>
      </c>
      <c r="AF92" s="20">
        <v>2066.4</v>
      </c>
      <c r="AL92" s="135">
        <v>42210</v>
      </c>
      <c r="AM92" s="20">
        <v>0</v>
      </c>
      <c r="AN92" s="20">
        <v>5363.1</v>
      </c>
      <c r="AS92" s="135">
        <v>42210</v>
      </c>
      <c r="AT92" s="20">
        <v>12416</v>
      </c>
      <c r="AU92" s="20">
        <v>1615.3</v>
      </c>
    </row>
    <row r="93" spans="1:47" x14ac:dyDescent="0.3">
      <c r="A93" s="136">
        <v>36646</v>
      </c>
      <c r="B93" s="20">
        <v>0</v>
      </c>
      <c r="C93" s="20">
        <v>2.59</v>
      </c>
      <c r="D93" s="20">
        <v>23.186666666666667</v>
      </c>
      <c r="E93" s="20">
        <v>0</v>
      </c>
      <c r="F93" s="20">
        <v>0</v>
      </c>
      <c r="G93" s="20">
        <v>17946</v>
      </c>
      <c r="H93" s="20">
        <v>16050.5</v>
      </c>
      <c r="K93" s="135">
        <v>42217</v>
      </c>
      <c r="L93" s="20">
        <v>-0.78159999999999996</v>
      </c>
      <c r="M93" s="20">
        <v>-5.9226999999999999</v>
      </c>
      <c r="N93" s="20">
        <v>5695</v>
      </c>
      <c r="O93" s="20">
        <v>2445</v>
      </c>
      <c r="P93" s="20">
        <v>39688</v>
      </c>
      <c r="Q93" s="20">
        <v>12339</v>
      </c>
      <c r="R93" s="20">
        <v>4092.2</v>
      </c>
      <c r="S93" s="20">
        <v>410</v>
      </c>
      <c r="W93" s="135">
        <v>42217</v>
      </c>
      <c r="X93" s="20">
        <v>5695</v>
      </c>
      <c r="Y93" s="20">
        <v>53.134</v>
      </c>
      <c r="AD93" s="135">
        <v>42217</v>
      </c>
      <c r="AE93" s="20">
        <v>2445</v>
      </c>
      <c r="AF93" s="20">
        <v>2087.4</v>
      </c>
      <c r="AL93" s="135">
        <v>42217</v>
      </c>
      <c r="AM93" s="20">
        <v>39688</v>
      </c>
      <c r="AN93" s="20">
        <v>5238.5</v>
      </c>
      <c r="AS93" s="135">
        <v>42217</v>
      </c>
      <c r="AT93" s="20">
        <v>12339</v>
      </c>
      <c r="AU93" s="20">
        <v>1606.2</v>
      </c>
    </row>
    <row r="94" spans="1:47" x14ac:dyDescent="0.3">
      <c r="A94" s="136">
        <v>36677</v>
      </c>
      <c r="B94" s="20">
        <v>0</v>
      </c>
      <c r="C94" s="20">
        <v>0.67</v>
      </c>
      <c r="D94" s="20">
        <v>27.334285714285713</v>
      </c>
      <c r="E94" s="20">
        <v>0</v>
      </c>
      <c r="F94" s="20">
        <v>0</v>
      </c>
      <c r="G94" s="20">
        <v>18506.666666666668</v>
      </c>
      <c r="H94" s="20">
        <v>16267.777777777777</v>
      </c>
      <c r="K94" s="135">
        <v>42224</v>
      </c>
      <c r="L94" s="20">
        <v>-0.78159999999999996</v>
      </c>
      <c r="M94" s="20">
        <v>-5.9226999999999999</v>
      </c>
      <c r="N94" s="20">
        <v>5695</v>
      </c>
      <c r="O94" s="20">
        <v>2445</v>
      </c>
      <c r="P94" s="20">
        <v>39688</v>
      </c>
      <c r="Q94" s="20">
        <v>12339</v>
      </c>
      <c r="R94" s="20">
        <v>4020.6</v>
      </c>
      <c r="S94" s="20">
        <v>410</v>
      </c>
      <c r="W94" s="135">
        <v>42224</v>
      </c>
      <c r="X94" s="20">
        <v>0</v>
      </c>
      <c r="Y94" s="20">
        <v>49.445999999999998</v>
      </c>
      <c r="AD94" s="135">
        <v>42224</v>
      </c>
      <c r="AE94" s="20">
        <v>0</v>
      </c>
      <c r="AF94" s="20">
        <v>2083.8000000000002</v>
      </c>
      <c r="AL94" s="135">
        <v>42224</v>
      </c>
      <c r="AM94" s="20">
        <v>0</v>
      </c>
      <c r="AN94" s="20">
        <v>5172.8</v>
      </c>
      <c r="AS94" s="135">
        <v>42224</v>
      </c>
      <c r="AT94" s="20">
        <v>12339</v>
      </c>
      <c r="AU94" s="20">
        <v>1564.1</v>
      </c>
    </row>
    <row r="95" spans="1:47" x14ac:dyDescent="0.3">
      <c r="A95" s="136">
        <v>36707</v>
      </c>
      <c r="B95" s="20">
        <v>0</v>
      </c>
      <c r="C95" s="20">
        <v>2.95</v>
      </c>
      <c r="D95" s="20">
        <v>29.267727272727274</v>
      </c>
      <c r="E95" s="20">
        <v>0</v>
      </c>
      <c r="F95" s="20">
        <v>0</v>
      </c>
      <c r="G95" s="20">
        <v>18306.363636363636</v>
      </c>
      <c r="H95" s="20">
        <v>16436.81818181818</v>
      </c>
      <c r="K95" s="135">
        <v>42231</v>
      </c>
      <c r="L95" s="20">
        <v>-0.78159999999999996</v>
      </c>
      <c r="M95" s="20">
        <v>-5.9226999999999999</v>
      </c>
      <c r="N95" s="20">
        <v>5525</v>
      </c>
      <c r="O95" s="20">
        <v>2426</v>
      </c>
      <c r="P95" s="20">
        <v>39304</v>
      </c>
      <c r="Q95" s="20">
        <v>12217</v>
      </c>
      <c r="R95" s="20">
        <v>4005</v>
      </c>
      <c r="S95" s="20">
        <v>410</v>
      </c>
      <c r="W95" s="135">
        <v>42231</v>
      </c>
      <c r="X95" s="20">
        <v>5525</v>
      </c>
      <c r="Y95" s="20">
        <v>49.5</v>
      </c>
      <c r="AD95" s="135">
        <v>42231</v>
      </c>
      <c r="AE95" s="20">
        <v>2426</v>
      </c>
      <c r="AF95" s="20">
        <v>2069.1999999999998</v>
      </c>
      <c r="AL95" s="135">
        <v>42231</v>
      </c>
      <c r="AM95" s="20">
        <v>39304</v>
      </c>
      <c r="AN95" s="20">
        <v>5139.3999999999996</v>
      </c>
      <c r="AS95" s="135">
        <v>42231</v>
      </c>
      <c r="AT95" s="20">
        <v>12217</v>
      </c>
      <c r="AU95" s="20">
        <v>1545.3</v>
      </c>
    </row>
    <row r="96" spans="1:47" x14ac:dyDescent="0.3">
      <c r="A96" s="136">
        <v>36738</v>
      </c>
      <c r="B96" s="20">
        <v>0</v>
      </c>
      <c r="C96" s="20">
        <v>4.5</v>
      </c>
      <c r="D96" s="20">
        <v>28.44142857142857</v>
      </c>
      <c r="E96" s="20">
        <v>0</v>
      </c>
      <c r="F96" s="20">
        <v>0</v>
      </c>
      <c r="G96" s="20">
        <v>18685.714285714286</v>
      </c>
      <c r="H96" s="20">
        <v>16640.476190476191</v>
      </c>
      <c r="K96" s="135">
        <v>42238</v>
      </c>
      <c r="L96" s="20">
        <v>-0.78159999999999996</v>
      </c>
      <c r="M96" s="20">
        <v>-5.9226999999999999</v>
      </c>
      <c r="N96" s="20">
        <v>5525</v>
      </c>
      <c r="O96" s="20">
        <v>2426</v>
      </c>
      <c r="P96" s="20">
        <v>39304</v>
      </c>
      <c r="Q96" s="20">
        <v>12217</v>
      </c>
      <c r="R96" s="20">
        <v>3987.4</v>
      </c>
      <c r="S96" s="20">
        <v>410</v>
      </c>
      <c r="W96" s="135">
        <v>42238</v>
      </c>
      <c r="X96" s="20">
        <v>0</v>
      </c>
      <c r="Y96" s="20">
        <v>47.357999999999997</v>
      </c>
      <c r="AD96" s="135">
        <v>42238</v>
      </c>
      <c r="AE96" s="20">
        <v>0</v>
      </c>
      <c r="AF96" s="20">
        <v>2046.8</v>
      </c>
      <c r="AL96" s="135">
        <v>42238</v>
      </c>
      <c r="AM96" s="20">
        <v>0</v>
      </c>
      <c r="AN96" s="20">
        <v>5042.8999999999996</v>
      </c>
      <c r="AS96" s="135">
        <v>42238</v>
      </c>
      <c r="AT96" s="20">
        <v>12217</v>
      </c>
      <c r="AU96" s="20">
        <v>1529</v>
      </c>
    </row>
    <row r="97" spans="1:47" x14ac:dyDescent="0.3">
      <c r="A97" s="136">
        <v>36769</v>
      </c>
      <c r="B97" s="20">
        <v>0</v>
      </c>
      <c r="C97" s="20">
        <v>3.92</v>
      </c>
      <c r="D97" s="20">
        <v>29.474090909090908</v>
      </c>
      <c r="E97" s="20">
        <v>0</v>
      </c>
      <c r="F97" s="20">
        <v>0</v>
      </c>
      <c r="G97" s="20">
        <v>19168.695652173912</v>
      </c>
      <c r="H97" s="20">
        <v>16430.869565217392</v>
      </c>
      <c r="K97" s="135">
        <v>42245</v>
      </c>
      <c r="L97" s="20">
        <v>-0.78159999999999996</v>
      </c>
      <c r="M97" s="20">
        <v>-5.9226999999999999</v>
      </c>
      <c r="N97" s="20">
        <v>5546</v>
      </c>
      <c r="O97" s="20">
        <v>2426</v>
      </c>
      <c r="P97" s="20">
        <v>39304</v>
      </c>
      <c r="Q97" s="20">
        <v>12217</v>
      </c>
      <c r="R97" s="20">
        <v>3855.4</v>
      </c>
      <c r="S97" s="20">
        <v>410</v>
      </c>
      <c r="W97" s="135">
        <v>42245</v>
      </c>
      <c r="X97" s="20">
        <v>5546</v>
      </c>
      <c r="Y97" s="20">
        <v>45.33</v>
      </c>
      <c r="AD97" s="135">
        <v>42245</v>
      </c>
      <c r="AE97" s="20">
        <v>0</v>
      </c>
      <c r="AF97" s="20">
        <v>1960.4</v>
      </c>
      <c r="AL97" s="135">
        <v>42245</v>
      </c>
      <c r="AM97" s="20">
        <v>0</v>
      </c>
      <c r="AN97" s="20">
        <v>5000.6000000000004</v>
      </c>
      <c r="AS97" s="135">
        <v>42245</v>
      </c>
      <c r="AT97" s="20">
        <v>12217</v>
      </c>
      <c r="AU97" s="20">
        <v>1520.6</v>
      </c>
    </row>
    <row r="98" spans="1:47" x14ac:dyDescent="0.3">
      <c r="A98" s="136">
        <v>36799</v>
      </c>
      <c r="B98" s="20">
        <v>0</v>
      </c>
      <c r="C98" s="20">
        <v>3.7</v>
      </c>
      <c r="D98" s="20">
        <v>32.40190476190476</v>
      </c>
      <c r="E98" s="20">
        <v>0</v>
      </c>
      <c r="F98" s="20">
        <v>0</v>
      </c>
      <c r="G98" s="20">
        <v>19826.666666666668</v>
      </c>
      <c r="H98" s="20">
        <v>16249.047619047618</v>
      </c>
      <c r="K98" s="135">
        <v>42252</v>
      </c>
      <c r="L98" s="20">
        <v>-0.40150000000000002</v>
      </c>
      <c r="M98" s="20">
        <v>-5.9450000000000003</v>
      </c>
      <c r="N98" s="20">
        <v>5546</v>
      </c>
      <c r="O98" s="20">
        <v>2386</v>
      </c>
      <c r="P98" s="20">
        <v>40951</v>
      </c>
      <c r="Q98" s="20">
        <v>12166</v>
      </c>
      <c r="R98" s="20">
        <v>3904.3333333333335</v>
      </c>
      <c r="S98" s="20">
        <v>405</v>
      </c>
      <c r="W98" s="135">
        <v>42252</v>
      </c>
      <c r="X98" s="20">
        <v>0</v>
      </c>
      <c r="Y98" s="20">
        <v>50.9</v>
      </c>
      <c r="AD98" s="135">
        <v>42252</v>
      </c>
      <c r="AE98" s="20">
        <v>2386</v>
      </c>
      <c r="AF98" s="20">
        <v>1958.3333333333333</v>
      </c>
      <c r="AL98" s="135">
        <v>42252</v>
      </c>
      <c r="AM98" s="20">
        <v>40951</v>
      </c>
      <c r="AN98" s="20">
        <v>5147.75</v>
      </c>
      <c r="AS98" s="135">
        <v>42252</v>
      </c>
      <c r="AT98" s="20">
        <v>12166</v>
      </c>
      <c r="AU98" s="20">
        <v>1588.875</v>
      </c>
    </row>
    <row r="99" spans="1:47" x14ac:dyDescent="0.3">
      <c r="A99" s="136">
        <v>36830</v>
      </c>
      <c r="B99" s="20">
        <v>0</v>
      </c>
      <c r="C99" s="20">
        <v>3.6</v>
      </c>
      <c r="D99" s="20">
        <v>31.403181818181817</v>
      </c>
      <c r="E99" s="20">
        <v>0</v>
      </c>
      <c r="F99" s="20">
        <v>0</v>
      </c>
      <c r="G99" s="20">
        <v>19565.294117647059</v>
      </c>
      <c r="H99" s="20">
        <v>15557.058823529413</v>
      </c>
      <c r="K99" s="135">
        <v>42259</v>
      </c>
      <c r="L99" s="20">
        <v>-0.40150000000000002</v>
      </c>
      <c r="M99" s="20">
        <v>-5.9450000000000003</v>
      </c>
      <c r="N99" s="20">
        <v>5636</v>
      </c>
      <c r="O99" s="20">
        <v>2386</v>
      </c>
      <c r="P99" s="20">
        <v>40951</v>
      </c>
      <c r="Q99" s="20">
        <v>12166</v>
      </c>
      <c r="R99" s="20">
        <v>3904.3333333333335</v>
      </c>
      <c r="S99" s="20">
        <v>400</v>
      </c>
      <c r="W99" s="135">
        <v>42259</v>
      </c>
      <c r="X99" s="20">
        <v>5636</v>
      </c>
      <c r="Y99" s="20">
        <v>48.351999999999997</v>
      </c>
      <c r="AD99" s="135">
        <v>42259</v>
      </c>
      <c r="AE99" s="20">
        <v>0</v>
      </c>
      <c r="AF99" s="20">
        <v>1945.2</v>
      </c>
      <c r="AL99" s="135">
        <v>42259</v>
      </c>
      <c r="AM99" s="20">
        <v>0</v>
      </c>
      <c r="AN99" s="20">
        <v>5314.8</v>
      </c>
      <c r="AS99" s="135">
        <v>42259</v>
      </c>
      <c r="AT99" s="20">
        <v>12166</v>
      </c>
      <c r="AU99" s="20">
        <v>1606.3</v>
      </c>
    </row>
    <row r="100" spans="1:47" x14ac:dyDescent="0.3">
      <c r="A100" s="136">
        <v>36860</v>
      </c>
      <c r="B100" s="20">
        <v>0</v>
      </c>
      <c r="C100" s="20">
        <v>3.5</v>
      </c>
      <c r="D100" s="20">
        <v>32.019090909090906</v>
      </c>
      <c r="E100" s="20">
        <v>0</v>
      </c>
      <c r="F100" s="20">
        <v>0</v>
      </c>
      <c r="G100" s="20">
        <v>18823.636363636364</v>
      </c>
      <c r="H100" s="20">
        <v>15325.90909090909</v>
      </c>
      <c r="K100" s="135">
        <v>42266</v>
      </c>
      <c r="L100" s="20">
        <v>-0.40150000000000002</v>
      </c>
      <c r="M100" s="20">
        <v>-5.9450000000000003</v>
      </c>
      <c r="N100" s="20">
        <v>5636</v>
      </c>
      <c r="O100" s="20">
        <v>2347</v>
      </c>
      <c r="P100" s="20">
        <v>39284</v>
      </c>
      <c r="Q100" s="20">
        <v>12121</v>
      </c>
      <c r="R100" s="20">
        <v>3872.8</v>
      </c>
      <c r="S100" s="20">
        <v>400</v>
      </c>
      <c r="W100" s="135">
        <v>42266</v>
      </c>
      <c r="X100" s="20">
        <v>0</v>
      </c>
      <c r="Y100" s="20">
        <v>47.86</v>
      </c>
      <c r="AD100" s="135">
        <v>42266</v>
      </c>
      <c r="AE100" s="20">
        <v>2347</v>
      </c>
      <c r="AF100" s="20">
        <v>1929</v>
      </c>
      <c r="AL100" s="135">
        <v>42266</v>
      </c>
      <c r="AM100" s="20">
        <v>39284</v>
      </c>
      <c r="AN100" s="20">
        <v>5338.2</v>
      </c>
      <c r="AS100" s="135">
        <v>42266</v>
      </c>
      <c r="AT100" s="20">
        <v>12121</v>
      </c>
      <c r="AU100" s="20">
        <v>1605.8</v>
      </c>
    </row>
    <row r="101" spans="1:47" x14ac:dyDescent="0.3">
      <c r="A101" s="136">
        <v>36891</v>
      </c>
      <c r="B101" s="20">
        <v>0</v>
      </c>
      <c r="C101" s="20">
        <v>2.8</v>
      </c>
      <c r="D101" s="20">
        <v>25.97</v>
      </c>
      <c r="E101" s="20">
        <v>0</v>
      </c>
      <c r="F101" s="20">
        <v>0</v>
      </c>
      <c r="G101" s="20">
        <v>18987.619047619046</v>
      </c>
      <c r="H101" s="20">
        <v>15333.333333333334</v>
      </c>
      <c r="K101" s="135">
        <v>42273</v>
      </c>
      <c r="L101" s="20">
        <v>-0.40150000000000002</v>
      </c>
      <c r="M101" s="20">
        <v>-5.9450000000000003</v>
      </c>
      <c r="N101" s="20">
        <v>5636</v>
      </c>
      <c r="O101" s="20">
        <v>2347</v>
      </c>
      <c r="P101" s="20">
        <v>39284</v>
      </c>
      <c r="Q101" s="20">
        <v>12121</v>
      </c>
      <c r="R101" s="20">
        <v>3869.8</v>
      </c>
      <c r="S101" s="20">
        <v>395</v>
      </c>
      <c r="W101" s="135">
        <v>42273</v>
      </c>
      <c r="X101" s="20">
        <v>0</v>
      </c>
      <c r="Y101" s="20">
        <v>48.503999999999998</v>
      </c>
      <c r="AD101" s="135">
        <v>42273</v>
      </c>
      <c r="AE101" s="20">
        <v>0</v>
      </c>
      <c r="AF101" s="20">
        <v>1897.4</v>
      </c>
      <c r="AL101" s="135">
        <v>42273</v>
      </c>
      <c r="AM101" s="20">
        <v>0</v>
      </c>
      <c r="AN101" s="20">
        <v>5130.8</v>
      </c>
      <c r="AS101" s="135">
        <v>42273</v>
      </c>
      <c r="AT101" s="20">
        <v>12121</v>
      </c>
      <c r="AU101" s="20">
        <v>1577.9</v>
      </c>
    </row>
    <row r="102" spans="1:47" x14ac:dyDescent="0.3">
      <c r="A102" s="136">
        <v>36922</v>
      </c>
      <c r="B102" s="20">
        <v>0</v>
      </c>
      <c r="C102" s="20">
        <v>1.43</v>
      </c>
      <c r="D102" s="20">
        <v>25.636363636363637</v>
      </c>
      <c r="E102" s="20">
        <v>0</v>
      </c>
      <c r="F102" s="20">
        <v>0</v>
      </c>
      <c r="G102" s="20">
        <v>17692</v>
      </c>
      <c r="H102" s="20">
        <v>15035.333333333334</v>
      </c>
      <c r="K102" s="135">
        <v>42280</v>
      </c>
      <c r="L102" s="20">
        <v>-0.4</v>
      </c>
      <c r="M102" s="20">
        <v>-5.9</v>
      </c>
      <c r="N102" s="20">
        <v>5623</v>
      </c>
      <c r="O102" s="20">
        <v>2324</v>
      </c>
      <c r="P102" s="20">
        <v>40092</v>
      </c>
      <c r="Q102" s="20">
        <v>11819</v>
      </c>
      <c r="R102" s="20">
        <v>3829.3333333333335</v>
      </c>
      <c r="S102" s="20">
        <v>395</v>
      </c>
      <c r="W102" s="135">
        <v>42280</v>
      </c>
      <c r="X102" s="20">
        <v>5623</v>
      </c>
      <c r="Y102" s="20">
        <v>47.951999999999998</v>
      </c>
      <c r="AD102" s="135">
        <v>42280</v>
      </c>
      <c r="AE102" s="20">
        <v>2324</v>
      </c>
      <c r="AF102" s="20">
        <v>1845.3333333333333</v>
      </c>
      <c r="AL102" s="135">
        <v>42280</v>
      </c>
      <c r="AM102" s="20">
        <v>40092</v>
      </c>
      <c r="AN102" s="20">
        <v>5065.3999999999996</v>
      </c>
      <c r="AS102" s="135">
        <v>42280</v>
      </c>
      <c r="AT102" s="20">
        <v>11819</v>
      </c>
      <c r="AU102" s="20">
        <v>1554.3</v>
      </c>
    </row>
    <row r="103" spans="1:47" x14ac:dyDescent="0.3">
      <c r="A103" s="136">
        <v>36950</v>
      </c>
      <c r="B103" s="20">
        <v>0</v>
      </c>
      <c r="C103" s="20">
        <v>0.9</v>
      </c>
      <c r="D103" s="20">
        <v>27.122</v>
      </c>
      <c r="E103" s="20">
        <v>0</v>
      </c>
      <c r="F103" s="20">
        <v>0</v>
      </c>
      <c r="G103" s="20">
        <v>17738</v>
      </c>
      <c r="H103" s="20">
        <v>14894</v>
      </c>
      <c r="K103" s="135">
        <v>42287</v>
      </c>
      <c r="L103" s="20">
        <v>-0.4</v>
      </c>
      <c r="M103" s="20">
        <v>-5.9</v>
      </c>
      <c r="N103" s="20">
        <v>5623</v>
      </c>
      <c r="O103" s="20">
        <v>2324</v>
      </c>
      <c r="P103" s="20">
        <v>40092</v>
      </c>
      <c r="Q103" s="20">
        <v>11819</v>
      </c>
      <c r="R103" s="20">
        <v>3868.6666666666665</v>
      </c>
      <c r="S103" s="20">
        <v>395</v>
      </c>
      <c r="W103" s="135">
        <v>42287</v>
      </c>
      <c r="X103" s="20">
        <v>0</v>
      </c>
      <c r="Y103" s="20">
        <v>51.64</v>
      </c>
      <c r="AD103" s="135">
        <v>42287</v>
      </c>
      <c r="AE103" s="20">
        <v>0</v>
      </c>
      <c r="AF103" s="20">
        <v>1838.5</v>
      </c>
      <c r="AL103" s="135">
        <v>42287</v>
      </c>
      <c r="AM103" s="20">
        <v>0</v>
      </c>
      <c r="AN103" s="20">
        <v>5207.8999999999996</v>
      </c>
      <c r="AS103" s="135">
        <v>42287</v>
      </c>
      <c r="AT103" s="20">
        <v>11819</v>
      </c>
      <c r="AU103" s="20">
        <v>1563.9</v>
      </c>
    </row>
    <row r="104" spans="1:47" x14ac:dyDescent="0.3">
      <c r="A104" s="136">
        <v>36981</v>
      </c>
      <c r="B104" s="20">
        <v>0</v>
      </c>
      <c r="C104" s="20">
        <v>0.2</v>
      </c>
      <c r="D104" s="20">
        <v>25.613181818181818</v>
      </c>
      <c r="E104" s="20">
        <v>0</v>
      </c>
      <c r="F104" s="20">
        <v>0</v>
      </c>
      <c r="G104" s="20">
        <v>17533.18181818182</v>
      </c>
      <c r="H104" s="20">
        <v>14889.545454545454</v>
      </c>
      <c r="K104" s="135">
        <v>42294</v>
      </c>
      <c r="L104" s="20">
        <v>-0.4</v>
      </c>
      <c r="M104" s="20">
        <v>-5.9</v>
      </c>
      <c r="N104" s="20">
        <v>5634</v>
      </c>
      <c r="O104" s="20">
        <v>2306</v>
      </c>
      <c r="P104" s="20">
        <v>39117</v>
      </c>
      <c r="Q104" s="20">
        <v>11086</v>
      </c>
      <c r="R104" s="20">
        <v>3873.6</v>
      </c>
      <c r="S104" s="20">
        <v>385</v>
      </c>
      <c r="W104" s="135">
        <v>42294</v>
      </c>
      <c r="X104" s="20">
        <v>5634</v>
      </c>
      <c r="Y104" s="20">
        <v>49.484000000000002</v>
      </c>
      <c r="AD104" s="135">
        <v>42294</v>
      </c>
      <c r="AE104" s="20">
        <v>2306</v>
      </c>
      <c r="AF104" s="20">
        <v>1836.2</v>
      </c>
      <c r="AL104" s="135">
        <v>42294</v>
      </c>
      <c r="AM104" s="20">
        <v>39117</v>
      </c>
      <c r="AN104" s="20">
        <v>5297.5</v>
      </c>
      <c r="AS104" s="135">
        <v>42294</v>
      </c>
      <c r="AT104" s="20">
        <v>11086</v>
      </c>
      <c r="AU104" s="20">
        <v>1569.3</v>
      </c>
    </row>
    <row r="105" spans="1:47" x14ac:dyDescent="0.3">
      <c r="A105" s="136">
        <v>37011</v>
      </c>
      <c r="B105" s="20">
        <v>0</v>
      </c>
      <c r="C105" s="20">
        <v>-0.1</v>
      </c>
      <c r="D105" s="20">
        <v>26.552631578947366</v>
      </c>
      <c r="E105" s="20">
        <v>0</v>
      </c>
      <c r="F105" s="20">
        <v>0</v>
      </c>
      <c r="G105" s="20">
        <v>17064.285714285714</v>
      </c>
      <c r="H105" s="20">
        <v>14928.095238095239</v>
      </c>
      <c r="K105" s="135">
        <v>42301</v>
      </c>
      <c r="L105" s="20">
        <v>-0.4</v>
      </c>
      <c r="M105" s="20">
        <v>-5.9</v>
      </c>
      <c r="N105" s="20">
        <v>5634</v>
      </c>
      <c r="O105" s="20">
        <v>2306</v>
      </c>
      <c r="P105" s="20">
        <v>39117</v>
      </c>
      <c r="Q105" s="20">
        <v>11086</v>
      </c>
      <c r="R105" s="20">
        <v>3824.4</v>
      </c>
      <c r="S105" s="20">
        <v>380</v>
      </c>
      <c r="W105" s="135">
        <v>42301</v>
      </c>
      <c r="X105" s="20">
        <v>0</v>
      </c>
      <c r="Y105" s="20">
        <v>48.247999999999998</v>
      </c>
      <c r="AD105" s="135">
        <v>42301</v>
      </c>
      <c r="AE105" s="20">
        <v>0</v>
      </c>
      <c r="AF105" s="20">
        <v>1805.8</v>
      </c>
      <c r="AL105" s="135">
        <v>42301</v>
      </c>
      <c r="AM105" s="20">
        <v>0</v>
      </c>
      <c r="AN105" s="20">
        <v>5236.7</v>
      </c>
      <c r="AS105" s="135">
        <v>42301</v>
      </c>
      <c r="AT105" s="20">
        <v>11086</v>
      </c>
      <c r="AU105" s="20">
        <v>1498.8</v>
      </c>
    </row>
    <row r="106" spans="1:47" x14ac:dyDescent="0.3">
      <c r="A106" s="136">
        <v>37042</v>
      </c>
      <c r="B106" s="20">
        <v>0</v>
      </c>
      <c r="C106" s="20">
        <v>-0.2</v>
      </c>
      <c r="D106" s="20">
        <v>28.534761904761904</v>
      </c>
      <c r="E106" s="20">
        <v>0</v>
      </c>
      <c r="F106" s="20">
        <v>0</v>
      </c>
      <c r="G106" s="20">
        <v>17157.777777777777</v>
      </c>
      <c r="H106" s="20">
        <v>14917.777777777777</v>
      </c>
      <c r="K106" s="135">
        <v>42308</v>
      </c>
      <c r="L106" s="20">
        <v>-0.4</v>
      </c>
      <c r="M106" s="20">
        <v>-5.9</v>
      </c>
      <c r="N106" s="20">
        <v>5606</v>
      </c>
      <c r="O106" s="20">
        <v>2306</v>
      </c>
      <c r="P106" s="20">
        <v>39117</v>
      </c>
      <c r="Q106" s="20">
        <v>11086</v>
      </c>
      <c r="R106" s="20">
        <v>3805.8</v>
      </c>
      <c r="S106" s="20">
        <v>375</v>
      </c>
      <c r="W106" s="135">
        <v>42308</v>
      </c>
      <c r="X106" s="20">
        <v>5606</v>
      </c>
      <c r="Y106" s="20">
        <v>48.351999999999997</v>
      </c>
      <c r="AD106" s="135">
        <v>42308</v>
      </c>
      <c r="AE106" s="20">
        <v>0</v>
      </c>
      <c r="AF106" s="20">
        <v>1795.8</v>
      </c>
      <c r="AL106" s="135">
        <v>42308</v>
      </c>
      <c r="AM106" s="20">
        <v>0</v>
      </c>
      <c r="AN106" s="20">
        <v>5185.6000000000004</v>
      </c>
      <c r="AS106" s="135">
        <v>42308</v>
      </c>
      <c r="AT106" s="20">
        <v>11086</v>
      </c>
      <c r="AU106" s="20">
        <v>1448.8</v>
      </c>
    </row>
    <row r="107" spans="1:47" x14ac:dyDescent="0.3">
      <c r="A107" s="136">
        <v>37072</v>
      </c>
      <c r="B107" s="20">
        <v>0</v>
      </c>
      <c r="C107" s="20">
        <v>-0.6</v>
      </c>
      <c r="D107" s="20">
        <v>27.342857142857142</v>
      </c>
      <c r="E107" s="20">
        <v>0</v>
      </c>
      <c r="F107" s="20">
        <v>0</v>
      </c>
      <c r="G107" s="20">
        <v>16698.571428571428</v>
      </c>
      <c r="H107" s="20">
        <v>14714.761904761905</v>
      </c>
      <c r="K107" s="135">
        <v>42315</v>
      </c>
      <c r="L107" s="20">
        <v>-0.5</v>
      </c>
      <c r="M107" s="20">
        <v>-5.9</v>
      </c>
      <c r="N107" s="20">
        <v>5606</v>
      </c>
      <c r="O107" s="20">
        <v>2286</v>
      </c>
      <c r="P107" s="20">
        <v>37534</v>
      </c>
      <c r="Q107" s="20">
        <v>10953</v>
      </c>
      <c r="R107" s="20">
        <v>3794.6</v>
      </c>
      <c r="S107" s="20">
        <v>375</v>
      </c>
      <c r="W107" s="135">
        <v>42315</v>
      </c>
      <c r="X107" s="20">
        <v>0</v>
      </c>
      <c r="Y107" s="20">
        <v>48.661999999999999</v>
      </c>
      <c r="AD107" s="135">
        <v>42315</v>
      </c>
      <c r="AE107" s="20">
        <v>2286</v>
      </c>
      <c r="AF107" s="20">
        <v>1782</v>
      </c>
      <c r="AL107" s="135">
        <v>42315</v>
      </c>
      <c r="AM107" s="20">
        <v>37534</v>
      </c>
      <c r="AN107" s="20">
        <v>5101</v>
      </c>
      <c r="AS107" s="135">
        <v>42315</v>
      </c>
      <c r="AT107" s="20">
        <v>10953</v>
      </c>
      <c r="AU107" s="20">
        <v>1471.8</v>
      </c>
    </row>
    <row r="108" spans="1:47" x14ac:dyDescent="0.3">
      <c r="A108" s="136">
        <v>37103</v>
      </c>
      <c r="B108" s="20">
        <v>0</v>
      </c>
      <c r="C108" s="20">
        <v>-1.3</v>
      </c>
      <c r="D108" s="20">
        <v>25.269545454545455</v>
      </c>
      <c r="E108" s="20">
        <v>0</v>
      </c>
      <c r="F108" s="20">
        <v>0</v>
      </c>
      <c r="G108" s="20">
        <v>15784.545454545454</v>
      </c>
      <c r="H108" s="20">
        <v>13873.181818181818</v>
      </c>
      <c r="K108" s="135">
        <v>42322</v>
      </c>
      <c r="L108" s="20">
        <v>-0.5</v>
      </c>
      <c r="M108" s="20">
        <v>-5.9</v>
      </c>
      <c r="N108" s="20">
        <v>5539</v>
      </c>
      <c r="O108" s="20">
        <v>2286</v>
      </c>
      <c r="P108" s="20">
        <v>37534</v>
      </c>
      <c r="Q108" s="20">
        <v>10953</v>
      </c>
      <c r="R108" s="20">
        <v>3771.6</v>
      </c>
      <c r="S108" s="20">
        <v>370</v>
      </c>
      <c r="W108" s="135">
        <v>42322</v>
      </c>
      <c r="X108" s="20">
        <v>5539</v>
      </c>
      <c r="Y108" s="20">
        <v>45.622</v>
      </c>
      <c r="AD108" s="135">
        <v>42322</v>
      </c>
      <c r="AE108" s="20">
        <v>0</v>
      </c>
      <c r="AF108" s="20">
        <v>1782</v>
      </c>
      <c r="AL108" s="135">
        <v>42322</v>
      </c>
      <c r="AM108" s="20">
        <v>0</v>
      </c>
      <c r="AN108" s="20">
        <v>4910.3999999999996</v>
      </c>
      <c r="AS108" s="135">
        <v>42322</v>
      </c>
      <c r="AT108" s="20">
        <v>10953</v>
      </c>
      <c r="AU108" s="20">
        <v>1489.3</v>
      </c>
    </row>
    <row r="109" spans="1:47" x14ac:dyDescent="0.3">
      <c r="A109" s="136">
        <v>37134</v>
      </c>
      <c r="B109" s="20">
        <v>0</v>
      </c>
      <c r="C109" s="20">
        <v>-2</v>
      </c>
      <c r="D109" s="20">
        <v>25.810454545454544</v>
      </c>
      <c r="E109" s="20">
        <v>0</v>
      </c>
      <c r="F109" s="20">
        <v>0</v>
      </c>
      <c r="G109" s="20">
        <v>15298.695652173914</v>
      </c>
      <c r="H109" s="20">
        <v>13675.217391304348</v>
      </c>
      <c r="K109" s="135">
        <v>42329</v>
      </c>
      <c r="L109" s="20">
        <v>-0.5</v>
      </c>
      <c r="M109" s="20">
        <v>-5.9</v>
      </c>
      <c r="N109" s="20">
        <v>5539</v>
      </c>
      <c r="O109" s="20">
        <v>2236</v>
      </c>
      <c r="P109" s="20">
        <v>35622</v>
      </c>
      <c r="Q109" s="20">
        <v>11017</v>
      </c>
      <c r="R109" s="20">
        <v>3734.6</v>
      </c>
      <c r="S109" s="20">
        <v>370</v>
      </c>
      <c r="W109" s="135">
        <v>42329</v>
      </c>
      <c r="X109" s="20">
        <v>0</v>
      </c>
      <c r="Y109" s="20">
        <v>44.222000000000001</v>
      </c>
      <c r="AD109" s="135">
        <v>42329</v>
      </c>
      <c r="AE109" s="20">
        <v>2236</v>
      </c>
      <c r="AF109" s="20">
        <v>1732.2</v>
      </c>
      <c r="AL109" s="135">
        <v>42329</v>
      </c>
      <c r="AM109" s="20">
        <v>35622</v>
      </c>
      <c r="AN109" s="20">
        <v>4686.8</v>
      </c>
      <c r="AS109" s="135">
        <v>42329</v>
      </c>
      <c r="AT109" s="20">
        <v>11017</v>
      </c>
      <c r="AU109" s="20">
        <v>1459.1</v>
      </c>
    </row>
    <row r="110" spans="1:47" x14ac:dyDescent="0.3">
      <c r="A110" s="136">
        <v>37164</v>
      </c>
      <c r="B110" s="20">
        <v>0</v>
      </c>
      <c r="C110" s="20">
        <v>-2.9</v>
      </c>
      <c r="D110" s="20">
        <v>26.150500000000001</v>
      </c>
      <c r="E110" s="20">
        <v>0</v>
      </c>
      <c r="F110" s="20">
        <v>0</v>
      </c>
      <c r="G110" s="20">
        <v>14995.5</v>
      </c>
      <c r="H110" s="20">
        <v>13760.5</v>
      </c>
      <c r="K110" s="135">
        <v>42336</v>
      </c>
      <c r="L110" s="20">
        <v>-0.5</v>
      </c>
      <c r="M110" s="20">
        <v>-5.9</v>
      </c>
      <c r="N110" s="20">
        <v>5464</v>
      </c>
      <c r="O110" s="20">
        <v>2236</v>
      </c>
      <c r="P110" s="20">
        <v>35622</v>
      </c>
      <c r="Q110" s="20">
        <v>11017</v>
      </c>
      <c r="R110" s="20">
        <v>3710.6</v>
      </c>
      <c r="S110" s="20">
        <v>370</v>
      </c>
      <c r="W110" s="135">
        <v>42336</v>
      </c>
      <c r="X110" s="20">
        <v>5464</v>
      </c>
      <c r="Y110" s="20">
        <v>45.488</v>
      </c>
      <c r="AD110" s="135">
        <v>42336</v>
      </c>
      <c r="AE110" s="20">
        <v>0</v>
      </c>
      <c r="AF110" s="20">
        <v>1673.6</v>
      </c>
      <c r="AL110" s="135">
        <v>42336</v>
      </c>
      <c r="AM110" s="20">
        <v>0</v>
      </c>
      <c r="AN110" s="20">
        <v>4577.3</v>
      </c>
      <c r="AS110" s="135">
        <v>42336</v>
      </c>
      <c r="AT110" s="20">
        <v>11017</v>
      </c>
      <c r="AU110" s="20">
        <v>1447.1</v>
      </c>
    </row>
    <row r="111" spans="1:47" x14ac:dyDescent="0.3">
      <c r="A111" s="136">
        <v>37195</v>
      </c>
      <c r="B111" s="20">
        <v>0</v>
      </c>
      <c r="C111" s="20">
        <v>-3.1</v>
      </c>
      <c r="D111" s="20">
        <v>21.54695652173913</v>
      </c>
      <c r="E111" s="20">
        <v>0</v>
      </c>
      <c r="F111" s="20">
        <v>0</v>
      </c>
      <c r="G111" s="20">
        <v>14320</v>
      </c>
      <c r="H111" s="20">
        <v>13315</v>
      </c>
      <c r="K111" s="135">
        <v>42343</v>
      </c>
      <c r="L111" s="20">
        <v>-0.6</v>
      </c>
      <c r="M111" s="20">
        <v>-5.9</v>
      </c>
      <c r="N111" s="20">
        <v>5464</v>
      </c>
      <c r="O111" s="20">
        <v>2180</v>
      </c>
      <c r="P111" s="20">
        <v>35776</v>
      </c>
      <c r="Q111" s="20">
        <v>11210</v>
      </c>
      <c r="R111" s="20">
        <v>3708</v>
      </c>
      <c r="S111" s="20">
        <v>370</v>
      </c>
      <c r="W111" s="135">
        <v>42343</v>
      </c>
      <c r="X111" s="20">
        <v>0</v>
      </c>
      <c r="Y111" s="20">
        <v>43.676000000000002</v>
      </c>
      <c r="AD111" s="135">
        <v>42343</v>
      </c>
      <c r="AE111" s="20">
        <v>2180</v>
      </c>
      <c r="AF111" s="20">
        <v>1643.2</v>
      </c>
      <c r="AL111" s="135">
        <v>42343</v>
      </c>
      <c r="AM111" s="20">
        <v>35776</v>
      </c>
      <c r="AN111" s="20">
        <v>4593.1000000000004</v>
      </c>
      <c r="AS111" s="135">
        <v>42343</v>
      </c>
      <c r="AT111" s="20">
        <v>11210</v>
      </c>
      <c r="AU111" s="20">
        <v>1461.9</v>
      </c>
    </row>
    <row r="112" spans="1:47" x14ac:dyDescent="0.3">
      <c r="A112" s="136">
        <v>37225</v>
      </c>
      <c r="B112" s="20">
        <v>0</v>
      </c>
      <c r="C112" s="20">
        <v>-3.7</v>
      </c>
      <c r="D112" s="20">
        <v>19.242727272727272</v>
      </c>
      <c r="E112" s="20">
        <v>0</v>
      </c>
      <c r="F112" s="20">
        <v>0</v>
      </c>
      <c r="G112" s="20">
        <v>14576.363636363636</v>
      </c>
      <c r="H112" s="20">
        <v>13308.181818181818</v>
      </c>
      <c r="K112" s="135">
        <v>42350</v>
      </c>
      <c r="L112" s="20">
        <v>-0.6</v>
      </c>
      <c r="M112" s="20">
        <v>-5.9</v>
      </c>
      <c r="N112" s="20">
        <v>5451</v>
      </c>
      <c r="O112" s="20">
        <v>2180</v>
      </c>
      <c r="P112" s="20">
        <v>35776</v>
      </c>
      <c r="Q112" s="20">
        <v>11210</v>
      </c>
      <c r="R112" s="20">
        <v>3672.4</v>
      </c>
      <c r="S112" s="20">
        <v>370</v>
      </c>
      <c r="W112" s="135">
        <v>42350</v>
      </c>
      <c r="X112" s="20">
        <v>5451</v>
      </c>
      <c r="Y112" s="20">
        <v>39.752000000000002</v>
      </c>
      <c r="AD112" s="135">
        <v>42350</v>
      </c>
      <c r="AE112" s="20">
        <v>0</v>
      </c>
      <c r="AF112" s="20">
        <v>1655.4</v>
      </c>
      <c r="AL112" s="135">
        <v>42350</v>
      </c>
      <c r="AM112" s="20">
        <v>0</v>
      </c>
      <c r="AN112" s="20">
        <v>4603.8</v>
      </c>
      <c r="AS112" s="135">
        <v>42350</v>
      </c>
      <c r="AT112" s="20">
        <v>11210</v>
      </c>
      <c r="AU112" s="20">
        <v>1486.6</v>
      </c>
    </row>
    <row r="113" spans="1:47" x14ac:dyDescent="0.3">
      <c r="A113" s="136">
        <v>37256</v>
      </c>
      <c r="B113" s="20">
        <v>0</v>
      </c>
      <c r="C113" s="20">
        <v>-4</v>
      </c>
      <c r="D113" s="20">
        <v>19.162105263157894</v>
      </c>
      <c r="E113" s="20">
        <v>0</v>
      </c>
      <c r="F113" s="20">
        <v>0</v>
      </c>
      <c r="G113" s="20">
        <v>15159.545454545454</v>
      </c>
      <c r="H113" s="20">
        <v>13472.727272727272</v>
      </c>
      <c r="K113" s="135">
        <v>42357</v>
      </c>
      <c r="L113" s="20">
        <v>-0.6</v>
      </c>
      <c r="M113" s="20">
        <v>-5.9</v>
      </c>
      <c r="N113" s="20">
        <v>5451</v>
      </c>
      <c r="O113" s="20">
        <v>2176</v>
      </c>
      <c r="P113" s="20">
        <v>36456</v>
      </c>
      <c r="Q113" s="20">
        <v>11516</v>
      </c>
      <c r="R113" s="20">
        <v>3618</v>
      </c>
      <c r="S113" s="20">
        <v>370</v>
      </c>
      <c r="W113" s="135">
        <v>42357</v>
      </c>
      <c r="X113" s="20">
        <v>0</v>
      </c>
      <c r="Y113" s="20">
        <v>37.5</v>
      </c>
      <c r="AD113" s="135">
        <v>42357</v>
      </c>
      <c r="AE113" s="20">
        <v>2176</v>
      </c>
      <c r="AF113" s="20">
        <v>1674.2</v>
      </c>
      <c r="AL113" s="135">
        <v>42357</v>
      </c>
      <c r="AM113" s="20">
        <v>36456</v>
      </c>
      <c r="AN113" s="20">
        <v>4601.8</v>
      </c>
      <c r="AS113" s="135">
        <v>42357</v>
      </c>
      <c r="AT113" s="20">
        <v>11516</v>
      </c>
      <c r="AU113" s="20">
        <v>1484.4</v>
      </c>
    </row>
    <row r="114" spans="1:47" x14ac:dyDescent="0.3">
      <c r="A114" s="136">
        <v>37287</v>
      </c>
      <c r="B114" s="20">
        <v>-1.1000000000000001</v>
      </c>
      <c r="C114" s="20">
        <v>-4.2</v>
      </c>
      <c r="D114" s="20">
        <v>19.720454545454544</v>
      </c>
      <c r="E114" s="20">
        <v>0</v>
      </c>
      <c r="F114" s="20">
        <v>0</v>
      </c>
      <c r="G114" s="20">
        <v>15732.631578947368</v>
      </c>
      <c r="H114" s="20">
        <v>13646.315789473685</v>
      </c>
      <c r="K114" s="135">
        <v>42364</v>
      </c>
      <c r="L114" s="20">
        <v>-0.6</v>
      </c>
      <c r="M114" s="20">
        <v>-5.9</v>
      </c>
      <c r="N114" s="20">
        <v>5451</v>
      </c>
      <c r="O114" s="20">
        <v>2176</v>
      </c>
      <c r="P114" s="20">
        <v>36456</v>
      </c>
      <c r="Q114" s="20">
        <v>11516</v>
      </c>
      <c r="R114" s="20">
        <v>3609</v>
      </c>
      <c r="S114" s="20">
        <v>370</v>
      </c>
      <c r="W114" s="135">
        <v>42364</v>
      </c>
      <c r="X114" s="20">
        <v>0</v>
      </c>
      <c r="Y114" s="20">
        <v>36.927500000000002</v>
      </c>
      <c r="AD114" s="135">
        <v>42364</v>
      </c>
      <c r="AE114" s="20">
        <v>0</v>
      </c>
      <c r="AF114" s="20">
        <v>1730</v>
      </c>
      <c r="AL114" s="135">
        <v>42364</v>
      </c>
      <c r="AM114" s="20">
        <v>0</v>
      </c>
      <c r="AN114" s="20">
        <v>4677.25</v>
      </c>
      <c r="AS114" s="135">
        <v>42364</v>
      </c>
      <c r="AT114" s="20">
        <v>11516</v>
      </c>
      <c r="AU114" s="20">
        <v>1527</v>
      </c>
    </row>
    <row r="115" spans="1:47" x14ac:dyDescent="0.3">
      <c r="A115" s="136">
        <v>37315</v>
      </c>
      <c r="B115" s="20">
        <v>-0.4</v>
      </c>
      <c r="C115" s="20">
        <v>-4.2</v>
      </c>
      <c r="D115" s="20">
        <v>20.370999999999999</v>
      </c>
      <c r="E115" s="20">
        <v>0</v>
      </c>
      <c r="F115" s="20">
        <v>0</v>
      </c>
      <c r="G115" s="20">
        <v>15903.571428571429</v>
      </c>
      <c r="H115" s="20">
        <v>13494.285714285714</v>
      </c>
      <c r="K115" s="135">
        <v>42371</v>
      </c>
      <c r="L115" s="20">
        <v>-0.5</v>
      </c>
      <c r="M115" s="20">
        <v>-5.3</v>
      </c>
      <c r="N115" s="20">
        <v>5463</v>
      </c>
      <c r="O115" s="20">
        <v>2187</v>
      </c>
      <c r="P115" s="20">
        <v>36726</v>
      </c>
      <c r="Q115" s="20">
        <v>11634</v>
      </c>
      <c r="R115" s="20">
        <v>3636</v>
      </c>
      <c r="S115" s="20">
        <v>370</v>
      </c>
      <c r="W115" s="135">
        <v>42371</v>
      </c>
      <c r="X115" s="20">
        <v>5463</v>
      </c>
      <c r="Y115" s="20">
        <v>37.037500000000001</v>
      </c>
      <c r="AD115" s="135">
        <v>42371</v>
      </c>
      <c r="AE115" s="20">
        <v>2187</v>
      </c>
      <c r="AF115" s="20">
        <v>1768.5</v>
      </c>
      <c r="AL115" s="135">
        <v>42371</v>
      </c>
      <c r="AM115" s="20">
        <v>36726</v>
      </c>
      <c r="AN115" s="20">
        <v>4700.666666666667</v>
      </c>
      <c r="AS115" s="135">
        <v>42371</v>
      </c>
      <c r="AT115" s="20">
        <v>11634</v>
      </c>
      <c r="AU115" s="20">
        <v>1516.5</v>
      </c>
    </row>
    <row r="116" spans="1:47" x14ac:dyDescent="0.3">
      <c r="A116" s="136">
        <v>37346</v>
      </c>
      <c r="B116" s="20">
        <v>-0.7</v>
      </c>
      <c r="C116" s="20">
        <v>-4</v>
      </c>
      <c r="D116" s="20">
        <v>24.268999999999998</v>
      </c>
      <c r="E116" s="20">
        <v>0</v>
      </c>
      <c r="F116" s="20">
        <v>0</v>
      </c>
      <c r="G116" s="20">
        <v>16142.380952380952</v>
      </c>
      <c r="H116" s="20">
        <v>13555.714285714286</v>
      </c>
      <c r="K116" s="135">
        <v>42378</v>
      </c>
      <c r="L116" s="20">
        <v>-0.5</v>
      </c>
      <c r="M116" s="20">
        <v>-5.3</v>
      </c>
      <c r="N116" s="20">
        <v>5448</v>
      </c>
      <c r="O116" s="20">
        <v>2208</v>
      </c>
      <c r="P116" s="20">
        <v>36409</v>
      </c>
      <c r="Q116" s="20">
        <v>11517</v>
      </c>
      <c r="R116" s="20">
        <v>3640.8</v>
      </c>
      <c r="S116" s="20">
        <v>370</v>
      </c>
      <c r="W116" s="135">
        <v>42378</v>
      </c>
      <c r="X116" s="20">
        <v>5448</v>
      </c>
      <c r="Y116" s="20">
        <v>35.033999999999999</v>
      </c>
      <c r="AD116" s="135">
        <v>42378</v>
      </c>
      <c r="AE116" s="20">
        <v>2208</v>
      </c>
      <c r="AF116" s="20">
        <v>1777.6</v>
      </c>
      <c r="AL116" s="135">
        <v>42378</v>
      </c>
      <c r="AM116" s="20">
        <v>36409</v>
      </c>
      <c r="AN116" s="20">
        <v>4578.5</v>
      </c>
      <c r="AS116" s="135">
        <v>42378</v>
      </c>
      <c r="AT116" s="20">
        <v>11517</v>
      </c>
      <c r="AU116" s="20">
        <v>1465.4</v>
      </c>
    </row>
    <row r="117" spans="1:47" x14ac:dyDescent="0.3">
      <c r="A117" s="136">
        <v>37376</v>
      </c>
      <c r="B117" s="20">
        <v>0.5</v>
      </c>
      <c r="C117" s="20">
        <v>-3.06</v>
      </c>
      <c r="D117" s="20">
        <v>25.786666666666665</v>
      </c>
      <c r="E117" s="20">
        <v>0</v>
      </c>
      <c r="F117" s="20">
        <v>0</v>
      </c>
      <c r="G117" s="20">
        <v>16060.454545454546</v>
      </c>
      <c r="H117" s="20">
        <v>13589.545454545454</v>
      </c>
      <c r="K117" s="135">
        <v>42385</v>
      </c>
      <c r="L117" s="20">
        <v>-0.5</v>
      </c>
      <c r="M117" s="20">
        <v>-5.3</v>
      </c>
      <c r="N117" s="20">
        <v>5342</v>
      </c>
      <c r="O117" s="20">
        <v>2194</v>
      </c>
      <c r="P117" s="20">
        <v>35111</v>
      </c>
      <c r="Q117" s="20">
        <v>11399</v>
      </c>
      <c r="R117" s="20">
        <v>3571.8</v>
      </c>
      <c r="S117" s="20">
        <v>370</v>
      </c>
      <c r="W117" s="135">
        <v>42385</v>
      </c>
      <c r="X117" s="20">
        <v>5342</v>
      </c>
      <c r="Y117" s="20">
        <v>30.538</v>
      </c>
      <c r="AD117" s="135">
        <v>42385</v>
      </c>
      <c r="AE117" s="20">
        <v>2194</v>
      </c>
      <c r="AF117" s="20">
        <v>1754.8</v>
      </c>
      <c r="AL117" s="135">
        <v>42385</v>
      </c>
      <c r="AM117" s="20">
        <v>35111</v>
      </c>
      <c r="AN117" s="20">
        <v>4362.7</v>
      </c>
      <c r="AS117" s="135">
        <v>42385</v>
      </c>
      <c r="AT117" s="20">
        <v>11399</v>
      </c>
      <c r="AU117" s="20">
        <v>1465.4</v>
      </c>
    </row>
    <row r="118" spans="1:47" x14ac:dyDescent="0.3">
      <c r="A118" s="136">
        <v>37407</v>
      </c>
      <c r="B118" s="20">
        <v>1.4</v>
      </c>
      <c r="C118" s="20">
        <v>-2.63</v>
      </c>
      <c r="D118" s="20">
        <v>25.721818181818183</v>
      </c>
      <c r="E118" s="20">
        <v>0</v>
      </c>
      <c r="F118" s="20">
        <v>0</v>
      </c>
      <c r="G118" s="20">
        <v>16074.444444444445</v>
      </c>
      <c r="H118" s="20">
        <v>13491.666666666666</v>
      </c>
      <c r="K118" s="135">
        <v>42392</v>
      </c>
      <c r="L118" s="20">
        <v>-0.5</v>
      </c>
      <c r="M118" s="20">
        <v>-5.3</v>
      </c>
      <c r="N118" s="20">
        <v>5309</v>
      </c>
      <c r="O118" s="20">
        <v>2197</v>
      </c>
      <c r="P118" s="20">
        <v>35301</v>
      </c>
      <c r="Q118" s="20">
        <v>11367</v>
      </c>
      <c r="R118" s="20">
        <v>3527.6</v>
      </c>
      <c r="S118" s="20">
        <v>370</v>
      </c>
      <c r="W118" s="135">
        <v>42392</v>
      </c>
      <c r="X118" s="20">
        <v>5309</v>
      </c>
      <c r="Y118" s="20">
        <v>29.324000000000002</v>
      </c>
      <c r="AD118" s="135">
        <v>42392</v>
      </c>
      <c r="AE118" s="20">
        <v>2197</v>
      </c>
      <c r="AF118" s="20">
        <v>1820.4</v>
      </c>
      <c r="AL118" s="135">
        <v>42392</v>
      </c>
      <c r="AM118" s="20">
        <v>35301</v>
      </c>
      <c r="AN118" s="20">
        <v>4398.3</v>
      </c>
      <c r="AS118" s="135">
        <v>42392</v>
      </c>
      <c r="AT118" s="20">
        <v>11367</v>
      </c>
      <c r="AU118" s="20">
        <v>1481.9</v>
      </c>
    </row>
    <row r="119" spans="1:47" x14ac:dyDescent="0.3">
      <c r="A119" s="136">
        <v>37437</v>
      </c>
      <c r="B119" s="20">
        <v>0.4</v>
      </c>
      <c r="C119" s="20">
        <v>-2.5</v>
      </c>
      <c r="D119" s="20">
        <v>24.67</v>
      </c>
      <c r="E119" s="20">
        <v>0</v>
      </c>
      <c r="F119" s="20">
        <v>0</v>
      </c>
      <c r="G119" s="20">
        <v>16496</v>
      </c>
      <c r="H119" s="20">
        <v>13525</v>
      </c>
      <c r="K119" s="135">
        <v>42399</v>
      </c>
      <c r="L119" s="20">
        <v>-0.5</v>
      </c>
      <c r="M119" s="20">
        <v>-5.3</v>
      </c>
      <c r="N119" s="20">
        <v>5290</v>
      </c>
      <c r="O119" s="20">
        <v>2194</v>
      </c>
      <c r="P119" s="20">
        <v>35735</v>
      </c>
      <c r="Q119" s="20">
        <v>11355</v>
      </c>
      <c r="R119" s="20">
        <v>3556.6</v>
      </c>
      <c r="S119" s="20">
        <v>375</v>
      </c>
      <c r="W119" s="135">
        <v>42399</v>
      </c>
      <c r="X119" s="20">
        <v>5290</v>
      </c>
      <c r="Y119" s="20">
        <v>32.805999999999997</v>
      </c>
      <c r="AD119" s="135">
        <v>42399</v>
      </c>
      <c r="AE119" s="20">
        <v>2194</v>
      </c>
      <c r="AF119" s="20">
        <v>1839</v>
      </c>
      <c r="AL119" s="135">
        <v>42399</v>
      </c>
      <c r="AM119" s="20">
        <v>35735</v>
      </c>
      <c r="AN119" s="20">
        <v>4511.5</v>
      </c>
      <c r="AS119" s="135">
        <v>42399</v>
      </c>
      <c r="AT119" s="20">
        <v>11355</v>
      </c>
      <c r="AU119" s="20">
        <v>1505</v>
      </c>
    </row>
    <row r="120" spans="1:47" x14ac:dyDescent="0.3">
      <c r="A120" s="136">
        <v>37468</v>
      </c>
      <c r="B120" s="20">
        <v>0.1</v>
      </c>
      <c r="C120" s="20">
        <v>-2.2999999999999998</v>
      </c>
      <c r="D120" s="20">
        <v>25.574347826086957</v>
      </c>
      <c r="E120" s="20">
        <v>0</v>
      </c>
      <c r="F120" s="20">
        <v>0</v>
      </c>
      <c r="G120" s="20">
        <v>16048.695652173914</v>
      </c>
      <c r="H120" s="20">
        <v>13326.95652173913</v>
      </c>
      <c r="K120" s="135">
        <v>42406</v>
      </c>
      <c r="L120" s="20">
        <v>-0.3</v>
      </c>
      <c r="M120" s="20">
        <v>-4.9000000000000004</v>
      </c>
      <c r="N120" s="20">
        <v>5276</v>
      </c>
      <c r="O120" s="20">
        <v>2193</v>
      </c>
      <c r="P120" s="20">
        <v>35876</v>
      </c>
      <c r="Q120" s="20">
        <v>11255</v>
      </c>
      <c r="R120" s="20">
        <v>3573.8333333333335</v>
      </c>
      <c r="S120" s="20">
        <v>380</v>
      </c>
      <c r="W120" s="135">
        <v>42406</v>
      </c>
      <c r="X120" s="20">
        <v>5276</v>
      </c>
      <c r="Y120" s="20">
        <v>34.103999999999999</v>
      </c>
      <c r="AD120" s="135">
        <v>42406</v>
      </c>
      <c r="AE120" s="20">
        <v>2193</v>
      </c>
      <c r="AF120" s="20">
        <v>1829.2</v>
      </c>
      <c r="AL120" s="135">
        <v>42406</v>
      </c>
      <c r="AM120" s="20">
        <v>35876</v>
      </c>
      <c r="AN120" s="20">
        <v>4614.3999999999996</v>
      </c>
      <c r="AS120" s="135">
        <v>42406</v>
      </c>
      <c r="AT120" s="20">
        <v>11255</v>
      </c>
      <c r="AU120" s="20">
        <v>1524.3</v>
      </c>
    </row>
    <row r="121" spans="1:47" x14ac:dyDescent="0.3">
      <c r="A121" s="136">
        <v>37499</v>
      </c>
      <c r="B121" s="20">
        <v>0.2</v>
      </c>
      <c r="C121" s="20">
        <v>-1.7</v>
      </c>
      <c r="D121" s="20">
        <v>26.292380952380952</v>
      </c>
      <c r="E121" s="20">
        <v>0</v>
      </c>
      <c r="F121" s="20">
        <v>0</v>
      </c>
      <c r="G121" s="20">
        <v>14988.636363636364</v>
      </c>
      <c r="H121" s="20">
        <v>13154.545454545454</v>
      </c>
      <c r="K121" s="135">
        <v>42413</v>
      </c>
      <c r="L121" s="20">
        <v>-0.3</v>
      </c>
      <c r="M121" s="20">
        <v>-4.9000000000000004</v>
      </c>
      <c r="N121" s="20">
        <v>5262</v>
      </c>
      <c r="O121" s="20">
        <v>2191</v>
      </c>
      <c r="P121" s="20">
        <v>35939</v>
      </c>
      <c r="Q121" s="20">
        <v>11258</v>
      </c>
      <c r="R121" s="20">
        <v>3573.8333333333335</v>
      </c>
      <c r="S121" s="20">
        <v>380</v>
      </c>
      <c r="W121" s="135">
        <v>42413</v>
      </c>
      <c r="X121" s="20">
        <v>5262</v>
      </c>
      <c r="Y121" s="20">
        <v>31.492000000000001</v>
      </c>
      <c r="AD121" s="135">
        <v>42413</v>
      </c>
      <c r="AE121" s="20">
        <v>2191</v>
      </c>
      <c r="AF121" s="20">
        <v>0</v>
      </c>
      <c r="AL121" s="135">
        <v>42413</v>
      </c>
      <c r="AM121" s="20">
        <v>35939</v>
      </c>
      <c r="AN121" s="20">
        <v>4514.5</v>
      </c>
      <c r="AS121" s="135">
        <v>42413</v>
      </c>
      <c r="AT121" s="20">
        <v>11258</v>
      </c>
      <c r="AU121" s="20">
        <v>1496</v>
      </c>
    </row>
    <row r="122" spans="1:47" x14ac:dyDescent="0.3">
      <c r="A122" s="136">
        <v>37529</v>
      </c>
      <c r="B122" s="20">
        <v>0.1</v>
      </c>
      <c r="C122" s="20">
        <v>-1.4</v>
      </c>
      <c r="D122" s="20">
        <v>28.322380952380954</v>
      </c>
      <c r="E122" s="20">
        <v>0</v>
      </c>
      <c r="F122" s="20">
        <v>0</v>
      </c>
      <c r="G122" s="20">
        <v>15024.761904761905</v>
      </c>
      <c r="H122" s="20">
        <v>13265.714285714286</v>
      </c>
      <c r="K122" s="135">
        <v>42420</v>
      </c>
      <c r="L122" s="20">
        <v>-0.3</v>
      </c>
      <c r="M122" s="20">
        <v>-4.9000000000000004</v>
      </c>
      <c r="N122" s="20">
        <v>5238</v>
      </c>
      <c r="O122" s="20">
        <v>2200</v>
      </c>
      <c r="P122" s="20">
        <v>35703</v>
      </c>
      <c r="Q122" s="20">
        <v>11317</v>
      </c>
      <c r="R122" s="20">
        <v>3592.3333333333335</v>
      </c>
      <c r="S122" s="20">
        <v>380</v>
      </c>
      <c r="W122" s="135">
        <v>42420</v>
      </c>
      <c r="X122" s="20">
        <v>5238</v>
      </c>
      <c r="Y122" s="20">
        <v>33.472000000000001</v>
      </c>
      <c r="AD122" s="135">
        <v>42420</v>
      </c>
      <c r="AE122" s="20">
        <v>2200</v>
      </c>
      <c r="AF122" s="20">
        <v>1867.4</v>
      </c>
      <c r="AL122" s="135">
        <v>42420</v>
      </c>
      <c r="AM122" s="20">
        <v>35703</v>
      </c>
      <c r="AN122" s="20">
        <v>4574.8999999999996</v>
      </c>
      <c r="AS122" s="135">
        <v>42420</v>
      </c>
      <c r="AT122" s="20">
        <v>11317</v>
      </c>
      <c r="AU122" s="20">
        <v>1527.2</v>
      </c>
    </row>
    <row r="123" spans="1:47" x14ac:dyDescent="0.3">
      <c r="A123" s="136">
        <v>37560</v>
      </c>
      <c r="B123" s="20">
        <v>0.5</v>
      </c>
      <c r="C123" s="20">
        <v>-1</v>
      </c>
      <c r="D123" s="20">
        <v>27.263043478260869</v>
      </c>
      <c r="E123" s="20">
        <v>0</v>
      </c>
      <c r="F123" s="20">
        <v>0</v>
      </c>
      <c r="G123" s="20">
        <v>15131.111111111111</v>
      </c>
      <c r="H123" s="20">
        <v>13436.666666666666</v>
      </c>
      <c r="K123" s="135">
        <v>42427</v>
      </c>
      <c r="L123" s="20">
        <v>-0.3</v>
      </c>
      <c r="M123" s="20">
        <v>-4.9000000000000004</v>
      </c>
      <c r="N123" s="20">
        <v>5213</v>
      </c>
      <c r="O123" s="20">
        <v>2223</v>
      </c>
      <c r="P123" s="20">
        <v>36045</v>
      </c>
      <c r="Q123" s="20">
        <v>11600</v>
      </c>
      <c r="R123" s="20">
        <v>3625.8</v>
      </c>
      <c r="S123" s="20">
        <v>380</v>
      </c>
      <c r="W123" s="135">
        <v>42427</v>
      </c>
      <c r="X123" s="20">
        <v>5213</v>
      </c>
      <c r="Y123" s="20">
        <v>34.552</v>
      </c>
      <c r="AD123" s="135">
        <v>42427</v>
      </c>
      <c r="AE123" s="20">
        <v>2223</v>
      </c>
      <c r="AF123" s="20">
        <v>1931.6</v>
      </c>
      <c r="AL123" s="135">
        <v>42427</v>
      </c>
      <c r="AM123" s="20">
        <v>36045</v>
      </c>
      <c r="AN123" s="20">
        <v>4656.2</v>
      </c>
      <c r="AS123" s="135">
        <v>42427</v>
      </c>
      <c r="AT123" s="20">
        <v>11600</v>
      </c>
      <c r="AU123" s="20">
        <v>1577.8</v>
      </c>
    </row>
    <row r="124" spans="1:47" x14ac:dyDescent="0.3">
      <c r="A124" s="136">
        <v>37590</v>
      </c>
      <c r="B124" s="20">
        <v>0.1</v>
      </c>
      <c r="C124" s="20">
        <v>-0.4</v>
      </c>
      <c r="D124" s="20">
        <v>24.253333333333334</v>
      </c>
      <c r="E124" s="20">
        <v>0</v>
      </c>
      <c r="F124" s="20">
        <v>0</v>
      </c>
      <c r="G124" s="20">
        <v>15872.857142857143</v>
      </c>
      <c r="H124" s="20">
        <v>13868.095238095239</v>
      </c>
      <c r="K124" s="135">
        <v>42434</v>
      </c>
      <c r="L124" s="20">
        <v>0.5</v>
      </c>
      <c r="M124" s="20">
        <v>-4.3</v>
      </c>
      <c r="N124" s="20">
        <v>5182</v>
      </c>
      <c r="O124" s="20">
        <v>2244</v>
      </c>
      <c r="P124" s="20">
        <v>36705</v>
      </c>
      <c r="Q124" s="20">
        <v>11602</v>
      </c>
      <c r="R124" s="20">
        <v>3696.2</v>
      </c>
      <c r="S124" s="20">
        <v>385</v>
      </c>
      <c r="W124" s="135">
        <v>42434</v>
      </c>
      <c r="X124" s="20">
        <v>5182</v>
      </c>
      <c r="Y124" s="20">
        <v>37.1</v>
      </c>
      <c r="AD124" s="135">
        <v>42434</v>
      </c>
      <c r="AE124" s="20">
        <v>2244</v>
      </c>
      <c r="AF124" s="20">
        <v>1975</v>
      </c>
      <c r="AL124" s="135">
        <v>42434</v>
      </c>
      <c r="AM124" s="20">
        <v>36705</v>
      </c>
      <c r="AN124" s="20">
        <v>4791.8</v>
      </c>
      <c r="AS124" s="135">
        <v>42434</v>
      </c>
      <c r="AT124" s="20">
        <v>11602</v>
      </c>
      <c r="AU124" s="20">
        <v>1600</v>
      </c>
    </row>
    <row r="125" spans="1:47" x14ac:dyDescent="0.3">
      <c r="A125" s="136">
        <v>37621</v>
      </c>
      <c r="B125" s="20">
        <v>-0.5</v>
      </c>
      <c r="C125" s="20">
        <v>0.4</v>
      </c>
      <c r="D125" s="20">
        <v>27.2835</v>
      </c>
      <c r="E125" s="20">
        <v>0</v>
      </c>
      <c r="F125" s="20">
        <v>0</v>
      </c>
      <c r="G125" s="20">
        <v>16274.09090909091</v>
      </c>
      <c r="H125" s="20">
        <v>13803.636363636364</v>
      </c>
      <c r="K125" s="135">
        <v>42441</v>
      </c>
      <c r="L125" s="20">
        <v>0.5</v>
      </c>
      <c r="M125" s="20">
        <v>-4.3</v>
      </c>
      <c r="N125" s="20">
        <v>5191</v>
      </c>
      <c r="O125" s="20">
        <v>2444</v>
      </c>
      <c r="P125" s="20">
        <v>37079</v>
      </c>
      <c r="Q125" s="20">
        <v>11663</v>
      </c>
      <c r="R125" s="20">
        <v>3826.8</v>
      </c>
      <c r="S125" s="20">
        <v>390</v>
      </c>
      <c r="W125" s="135">
        <v>42441</v>
      </c>
      <c r="X125" s="20">
        <v>5191</v>
      </c>
      <c r="Y125" s="20">
        <v>40.4</v>
      </c>
      <c r="AD125" s="135">
        <v>42441</v>
      </c>
      <c r="AE125" s="20">
        <v>2444</v>
      </c>
      <c r="AF125" s="20">
        <v>2106.1999999999998</v>
      </c>
      <c r="AL125" s="135">
        <v>42441</v>
      </c>
      <c r="AM125" s="20">
        <v>37079</v>
      </c>
      <c r="AN125" s="20">
        <v>4955.5</v>
      </c>
      <c r="AS125" s="135">
        <v>42441</v>
      </c>
      <c r="AT125" s="20">
        <v>11663</v>
      </c>
      <c r="AU125" s="20">
        <v>1573.5</v>
      </c>
    </row>
    <row r="126" spans="1:47" x14ac:dyDescent="0.3">
      <c r="A126" s="136">
        <v>37652</v>
      </c>
      <c r="B126" s="20">
        <v>0.9</v>
      </c>
      <c r="C126" s="20">
        <v>2.4</v>
      </c>
      <c r="D126" s="20">
        <v>30.084090909090911</v>
      </c>
      <c r="E126" s="20">
        <v>0</v>
      </c>
      <c r="F126" s="20">
        <v>0</v>
      </c>
      <c r="G126" s="20">
        <v>16767.5</v>
      </c>
      <c r="H126" s="20">
        <v>13774</v>
      </c>
      <c r="K126" s="135">
        <v>42448</v>
      </c>
      <c r="L126" s="20">
        <v>0.5</v>
      </c>
      <c r="M126" s="20">
        <v>-4.3</v>
      </c>
      <c r="N126" s="20">
        <v>5183</v>
      </c>
      <c r="O126" s="20">
        <v>2414</v>
      </c>
      <c r="P126" s="20">
        <v>37662</v>
      </c>
      <c r="Q126" s="20">
        <v>11752</v>
      </c>
      <c r="R126" s="20">
        <v>3839.2</v>
      </c>
      <c r="S126" s="20">
        <v>390</v>
      </c>
      <c r="W126" s="135">
        <v>42448</v>
      </c>
      <c r="X126" s="20">
        <v>5183</v>
      </c>
      <c r="Y126" s="20">
        <v>40.268000000000001</v>
      </c>
      <c r="AD126" s="135">
        <v>42448</v>
      </c>
      <c r="AE126" s="20">
        <v>2414</v>
      </c>
      <c r="AF126" s="20">
        <v>2033.2</v>
      </c>
      <c r="AL126" s="135">
        <v>42448</v>
      </c>
      <c r="AM126" s="20">
        <v>37662</v>
      </c>
      <c r="AN126" s="20">
        <v>4998.2</v>
      </c>
      <c r="AS126" s="135">
        <v>42448</v>
      </c>
      <c r="AT126" s="20">
        <v>11752</v>
      </c>
      <c r="AU126" s="20">
        <v>1507.4</v>
      </c>
    </row>
    <row r="127" spans="1:47" x14ac:dyDescent="0.3">
      <c r="A127" s="136">
        <v>37680</v>
      </c>
      <c r="B127" s="20">
        <v>1.1000000000000001</v>
      </c>
      <c r="C127" s="20">
        <v>4</v>
      </c>
      <c r="D127" s="20">
        <v>32.017499999999998</v>
      </c>
      <c r="E127" s="20">
        <v>0</v>
      </c>
      <c r="F127" s="20">
        <v>0</v>
      </c>
      <c r="G127" s="20">
        <v>17176</v>
      </c>
      <c r="H127" s="20">
        <v>14242</v>
      </c>
      <c r="K127" s="135">
        <v>42455</v>
      </c>
      <c r="L127" s="20">
        <v>0.5</v>
      </c>
      <c r="M127" s="20">
        <v>-4.3</v>
      </c>
      <c r="N127" s="20">
        <v>5172</v>
      </c>
      <c r="O127" s="20">
        <v>2446</v>
      </c>
      <c r="P127" s="20">
        <v>37758</v>
      </c>
      <c r="Q127" s="20">
        <v>11851</v>
      </c>
      <c r="R127" s="20">
        <v>3895.4</v>
      </c>
      <c r="S127" s="20">
        <v>390</v>
      </c>
      <c r="W127" s="135">
        <v>42455</v>
      </c>
      <c r="X127" s="20">
        <v>5172</v>
      </c>
      <c r="Y127" s="20">
        <v>41.06</v>
      </c>
      <c r="AD127" s="135">
        <v>42455</v>
      </c>
      <c r="AE127" s="20">
        <v>2446</v>
      </c>
      <c r="AF127" s="20">
        <v>2157.6</v>
      </c>
      <c r="AL127" s="135">
        <v>42455</v>
      </c>
      <c r="AM127" s="20">
        <v>37758</v>
      </c>
      <c r="AN127" s="20">
        <v>5035.25</v>
      </c>
      <c r="AS127" s="135">
        <v>42455</v>
      </c>
      <c r="AT127" s="20">
        <v>11851</v>
      </c>
      <c r="AU127" s="20">
        <v>1479.125</v>
      </c>
    </row>
    <row r="128" spans="1:47" x14ac:dyDescent="0.3">
      <c r="A128" s="136">
        <v>37711</v>
      </c>
      <c r="B128" s="20">
        <v>-0.1</v>
      </c>
      <c r="C128" s="20">
        <v>4.5999999999999996</v>
      </c>
      <c r="D128" s="20">
        <v>29.11095238095238</v>
      </c>
      <c r="E128" s="20">
        <v>0</v>
      </c>
      <c r="F128" s="20">
        <v>0</v>
      </c>
      <c r="G128" s="20">
        <v>17129.047619047618</v>
      </c>
      <c r="H128" s="20">
        <v>14293.333333333334</v>
      </c>
      <c r="K128" s="135">
        <v>42462</v>
      </c>
      <c r="L128" s="20">
        <v>0.7</v>
      </c>
      <c r="M128" s="20">
        <v>-3.4</v>
      </c>
      <c r="N128" s="20">
        <v>5154</v>
      </c>
      <c r="O128" s="20">
        <v>2477</v>
      </c>
      <c r="P128" s="20">
        <v>37051</v>
      </c>
      <c r="Q128" s="20">
        <v>11941</v>
      </c>
      <c r="R128" s="20">
        <v>3927.4</v>
      </c>
      <c r="S128" s="20">
        <v>390</v>
      </c>
      <c r="W128" s="135">
        <v>42462</v>
      </c>
      <c r="X128" s="20">
        <v>5154</v>
      </c>
      <c r="Y128" s="20">
        <v>39.387999999999998</v>
      </c>
      <c r="AD128" s="135">
        <v>42462</v>
      </c>
      <c r="AE128" s="20">
        <v>2477</v>
      </c>
      <c r="AF128" s="20">
        <v>2147.8000000000002</v>
      </c>
      <c r="AL128" s="135">
        <v>42462</v>
      </c>
      <c r="AM128" s="20">
        <v>37051</v>
      </c>
      <c r="AN128" s="20">
        <v>4903.75</v>
      </c>
      <c r="AS128" s="135">
        <v>42462</v>
      </c>
      <c r="AT128" s="20">
        <v>11941</v>
      </c>
      <c r="AU128" s="20">
        <v>1491.625</v>
      </c>
    </row>
    <row r="129" spans="1:47" x14ac:dyDescent="0.3">
      <c r="A129" s="136">
        <v>37741</v>
      </c>
      <c r="B129" s="20">
        <v>-0.4</v>
      </c>
      <c r="C129" s="20">
        <v>3.6</v>
      </c>
      <c r="D129" s="20">
        <v>24.637499999999999</v>
      </c>
      <c r="E129" s="20">
        <v>0</v>
      </c>
      <c r="F129" s="20">
        <v>0</v>
      </c>
      <c r="G129" s="20">
        <v>16549.545454545456</v>
      </c>
      <c r="H129" s="20">
        <v>14299.09090909091</v>
      </c>
      <c r="K129" s="135">
        <v>42469</v>
      </c>
      <c r="L129" s="20">
        <v>0.7</v>
      </c>
      <c r="M129" s="20">
        <v>-3.4</v>
      </c>
      <c r="N129" s="20">
        <v>5136</v>
      </c>
      <c r="O129" s="20">
        <v>2516</v>
      </c>
      <c r="P129" s="20">
        <v>36866</v>
      </c>
      <c r="Q129" s="20">
        <v>12000</v>
      </c>
      <c r="R129" s="20">
        <v>3922</v>
      </c>
      <c r="S129" s="20">
        <v>390</v>
      </c>
      <c r="W129" s="135">
        <v>42469</v>
      </c>
      <c r="X129" s="20">
        <v>5136</v>
      </c>
      <c r="Y129" s="20">
        <v>39.353999999999999</v>
      </c>
      <c r="AD129" s="135">
        <v>42469</v>
      </c>
      <c r="AE129" s="20">
        <v>2516</v>
      </c>
      <c r="AF129" s="20">
        <v>2185</v>
      </c>
      <c r="AL129" s="135">
        <v>42469</v>
      </c>
      <c r="AM129" s="20">
        <v>36866</v>
      </c>
      <c r="AN129" s="20">
        <v>4747.2</v>
      </c>
      <c r="AS129" s="135">
        <v>42469</v>
      </c>
      <c r="AT129" s="20">
        <v>12000</v>
      </c>
      <c r="AU129" s="20">
        <v>1495.8</v>
      </c>
    </row>
    <row r="130" spans="1:47" x14ac:dyDescent="0.3">
      <c r="A130" s="136">
        <v>37772</v>
      </c>
      <c r="B130" s="20">
        <v>-0.5</v>
      </c>
      <c r="C130" s="20">
        <v>2</v>
      </c>
      <c r="D130" s="20">
        <v>25.346</v>
      </c>
      <c r="E130" s="20">
        <v>0</v>
      </c>
      <c r="F130" s="20">
        <v>0</v>
      </c>
      <c r="G130" s="20">
        <v>17126.666666666668</v>
      </c>
      <c r="H130" s="20">
        <v>14595.333333333334</v>
      </c>
      <c r="K130" s="135">
        <v>42476</v>
      </c>
      <c r="L130" s="20">
        <v>0.7</v>
      </c>
      <c r="M130" s="20">
        <v>-3.4</v>
      </c>
      <c r="N130" s="20">
        <v>5141</v>
      </c>
      <c r="O130" s="20">
        <v>2661</v>
      </c>
      <c r="P130" s="20">
        <v>37112</v>
      </c>
      <c r="Q130" s="20">
        <v>12145</v>
      </c>
      <c r="R130" s="20">
        <v>3910.4</v>
      </c>
      <c r="S130" s="20">
        <v>390</v>
      </c>
      <c r="W130" s="135">
        <v>42476</v>
      </c>
      <c r="X130" s="20">
        <v>5141</v>
      </c>
      <c r="Y130" s="20">
        <v>43.728000000000002</v>
      </c>
      <c r="AD130" s="135">
        <v>42476</v>
      </c>
      <c r="AE130" s="20">
        <v>2661</v>
      </c>
      <c r="AF130" s="20">
        <v>2321.8000000000002</v>
      </c>
      <c r="AL130" s="135">
        <v>42476</v>
      </c>
      <c r="AM130" s="20">
        <v>37112</v>
      </c>
      <c r="AN130" s="20">
        <v>4768.5</v>
      </c>
      <c r="AS130" s="135">
        <v>42476</v>
      </c>
      <c r="AT130" s="20">
        <v>12145</v>
      </c>
      <c r="AU130" s="20">
        <v>1527.3</v>
      </c>
    </row>
    <row r="131" spans="1:47" x14ac:dyDescent="0.3">
      <c r="A131" s="136">
        <v>37802</v>
      </c>
      <c r="B131" s="20">
        <v>-0.3</v>
      </c>
      <c r="C131" s="20">
        <v>1.3</v>
      </c>
      <c r="D131" s="20">
        <v>27.151904761904763</v>
      </c>
      <c r="E131" s="20">
        <v>0</v>
      </c>
      <c r="F131" s="20">
        <v>0</v>
      </c>
      <c r="G131" s="20">
        <v>17437.142857142859</v>
      </c>
      <c r="H131" s="20">
        <v>14739.523809523809</v>
      </c>
      <c r="K131" s="135">
        <v>42483</v>
      </c>
      <c r="L131" s="20">
        <v>0.7</v>
      </c>
      <c r="M131" s="20">
        <v>-3.4</v>
      </c>
      <c r="N131" s="20">
        <v>5131</v>
      </c>
      <c r="O131" s="20">
        <v>2846</v>
      </c>
      <c r="P131" s="20">
        <v>37696</v>
      </c>
      <c r="Q131" s="20">
        <v>12460</v>
      </c>
      <c r="R131" s="20">
        <v>3891</v>
      </c>
      <c r="S131" s="20">
        <v>390</v>
      </c>
      <c r="W131" s="135">
        <v>42483</v>
      </c>
      <c r="X131" s="20">
        <v>5131</v>
      </c>
      <c r="Y131" s="20">
        <v>44.475999999999999</v>
      </c>
      <c r="AD131" s="135">
        <v>42483</v>
      </c>
      <c r="AE131" s="20">
        <v>2846</v>
      </c>
      <c r="AF131" s="20">
        <v>2544</v>
      </c>
      <c r="AL131" s="135">
        <v>42483</v>
      </c>
      <c r="AM131" s="20">
        <v>37696</v>
      </c>
      <c r="AN131" s="20">
        <v>4917.8999999999996</v>
      </c>
      <c r="AS131" s="135">
        <v>42483</v>
      </c>
      <c r="AT131" s="20">
        <v>12460</v>
      </c>
      <c r="AU131" s="20">
        <v>1594.7</v>
      </c>
    </row>
    <row r="132" spans="1:47" x14ac:dyDescent="0.3">
      <c r="A132" s="136">
        <v>37833</v>
      </c>
      <c r="B132" s="20">
        <v>0.2</v>
      </c>
      <c r="C132" s="20">
        <v>1.4</v>
      </c>
      <c r="D132" s="20">
        <v>28.303043478260872</v>
      </c>
      <c r="E132" s="20">
        <v>0</v>
      </c>
      <c r="F132" s="20">
        <v>0</v>
      </c>
      <c r="G132" s="20">
        <v>17496.521739130436</v>
      </c>
      <c r="H132" s="20">
        <v>14631.739130434782</v>
      </c>
      <c r="K132" s="135">
        <v>42490</v>
      </c>
      <c r="L132" s="20">
        <v>0.7</v>
      </c>
      <c r="M132" s="20">
        <v>-3.4</v>
      </c>
      <c r="N132" s="20">
        <v>5250</v>
      </c>
      <c r="O132" s="20">
        <v>2871</v>
      </c>
      <c r="P132" s="20">
        <v>37752</v>
      </c>
      <c r="Q132" s="20">
        <v>12775</v>
      </c>
      <c r="R132" s="20">
        <v>3900.8</v>
      </c>
      <c r="S132" s="20">
        <v>390</v>
      </c>
      <c r="W132" s="135">
        <v>42490</v>
      </c>
      <c r="X132" s="20">
        <v>5250</v>
      </c>
      <c r="Y132" s="20">
        <v>46.734000000000002</v>
      </c>
      <c r="AD132" s="135">
        <v>42490</v>
      </c>
      <c r="AE132" s="20">
        <v>2871</v>
      </c>
      <c r="AF132" s="20">
        <v>2568.8000000000002</v>
      </c>
      <c r="AL132" s="135">
        <v>42490</v>
      </c>
      <c r="AM132" s="20">
        <v>37752</v>
      </c>
      <c r="AN132" s="20">
        <v>4965.1000000000004</v>
      </c>
      <c r="AS132" s="135">
        <v>42490</v>
      </c>
      <c r="AT132" s="20">
        <v>12775</v>
      </c>
      <c r="AU132" s="20">
        <v>1647.5</v>
      </c>
    </row>
    <row r="133" spans="1:47" x14ac:dyDescent="0.3">
      <c r="A133" s="136">
        <v>37864</v>
      </c>
      <c r="B133" s="20">
        <v>0.2</v>
      </c>
      <c r="C133" s="20">
        <v>1.4</v>
      </c>
      <c r="D133" s="20">
        <v>29.396000000000001</v>
      </c>
      <c r="E133" s="20">
        <v>0</v>
      </c>
      <c r="F133" s="20">
        <v>0</v>
      </c>
      <c r="G133" s="20">
        <v>17813.333333333332</v>
      </c>
      <c r="H133" s="20">
        <v>14620</v>
      </c>
      <c r="K133" s="135">
        <v>42497</v>
      </c>
      <c r="L133" s="20">
        <v>0.5</v>
      </c>
      <c r="M133" s="20">
        <v>-2.8</v>
      </c>
      <c r="N133" s="20">
        <v>5248</v>
      </c>
      <c r="O133" s="20">
        <v>2853</v>
      </c>
      <c r="P133" s="20">
        <v>37142</v>
      </c>
      <c r="Q133" s="20">
        <v>12722</v>
      </c>
      <c r="R133" s="20">
        <v>3866</v>
      </c>
      <c r="S133" s="20">
        <v>390</v>
      </c>
      <c r="W133" s="135">
        <v>42497</v>
      </c>
      <c r="X133" s="20">
        <v>5248</v>
      </c>
      <c r="Y133" s="20">
        <v>45.16</v>
      </c>
      <c r="AD133" s="135">
        <v>42497</v>
      </c>
      <c r="AE133" s="20">
        <v>2853</v>
      </c>
      <c r="AF133" s="20">
        <v>2386.75</v>
      </c>
      <c r="AL133" s="135">
        <v>42497</v>
      </c>
      <c r="AM133" s="20">
        <v>37142</v>
      </c>
      <c r="AN133" s="20">
        <v>4872</v>
      </c>
      <c r="AS133" s="135">
        <v>42497</v>
      </c>
      <c r="AT133" s="20">
        <v>12722</v>
      </c>
      <c r="AU133" s="20">
        <v>1610.125</v>
      </c>
    </row>
    <row r="134" spans="1:47" x14ac:dyDescent="0.3">
      <c r="A134" s="136">
        <v>37894</v>
      </c>
      <c r="B134" s="20">
        <v>0.1</v>
      </c>
      <c r="C134" s="20">
        <v>1.4</v>
      </c>
      <c r="D134" s="20">
        <v>26.719545454545454</v>
      </c>
      <c r="E134" s="20">
        <v>0</v>
      </c>
      <c r="F134" s="20">
        <v>0</v>
      </c>
      <c r="G134" s="20">
        <v>18285.454545454544</v>
      </c>
      <c r="H134" s="20">
        <v>14637.272727272728</v>
      </c>
      <c r="K134" s="135">
        <v>42504</v>
      </c>
      <c r="L134" s="20">
        <v>0.5</v>
      </c>
      <c r="M134" s="20">
        <v>-2.8</v>
      </c>
      <c r="N134" s="20">
        <v>5320</v>
      </c>
      <c r="O134" s="20">
        <v>2716</v>
      </c>
      <c r="P134" s="20">
        <v>36118</v>
      </c>
      <c r="Q134" s="20">
        <v>12405</v>
      </c>
      <c r="R134" s="20">
        <v>3784.8</v>
      </c>
      <c r="S134" s="20">
        <v>390</v>
      </c>
      <c r="W134" s="135">
        <v>42504</v>
      </c>
      <c r="X134" s="20">
        <v>5320</v>
      </c>
      <c r="Y134" s="20">
        <v>46.531999999999996</v>
      </c>
      <c r="AD134" s="135">
        <v>42504</v>
      </c>
      <c r="AE134" s="20">
        <v>2716</v>
      </c>
      <c r="AF134" s="20">
        <v>2139.6</v>
      </c>
      <c r="AL134" s="135">
        <v>42504</v>
      </c>
      <c r="AM134" s="20">
        <v>36118</v>
      </c>
      <c r="AN134" s="20">
        <v>4720.3</v>
      </c>
      <c r="AS134" s="135">
        <v>42504</v>
      </c>
      <c r="AT134" s="20">
        <v>12405</v>
      </c>
      <c r="AU134" s="20">
        <v>1546.6</v>
      </c>
    </row>
    <row r="135" spans="1:47" x14ac:dyDescent="0.3">
      <c r="A135" s="136">
        <v>37925</v>
      </c>
      <c r="B135" s="20">
        <v>0.3</v>
      </c>
      <c r="C135" s="20">
        <v>1.2</v>
      </c>
      <c r="D135" s="20">
        <v>28.673478260869565</v>
      </c>
      <c r="E135" s="20">
        <v>0</v>
      </c>
      <c r="F135" s="20">
        <v>0</v>
      </c>
      <c r="G135" s="20">
        <v>20193.333333333332</v>
      </c>
      <c r="H135" s="20">
        <v>15131.666666666666</v>
      </c>
      <c r="K135" s="135">
        <v>42511</v>
      </c>
      <c r="L135" s="20">
        <v>0.5</v>
      </c>
      <c r="M135" s="20">
        <v>-2.8</v>
      </c>
      <c r="N135" s="20">
        <v>5332</v>
      </c>
      <c r="O135" s="20">
        <v>2639</v>
      </c>
      <c r="P135" s="20">
        <v>35844</v>
      </c>
      <c r="Q135" s="20">
        <v>12604</v>
      </c>
      <c r="R135" s="20">
        <v>3772.4</v>
      </c>
      <c r="S135" s="20">
        <v>390</v>
      </c>
      <c r="W135" s="135">
        <v>42511</v>
      </c>
      <c r="X135" s="20">
        <v>5332</v>
      </c>
      <c r="Y135" s="20">
        <v>48.942</v>
      </c>
      <c r="AD135" s="135">
        <v>42511</v>
      </c>
      <c r="AE135" s="20">
        <v>2639</v>
      </c>
      <c r="AF135" s="20">
        <v>2064.4</v>
      </c>
      <c r="AL135" s="135">
        <v>42511</v>
      </c>
      <c r="AM135" s="20">
        <v>35844</v>
      </c>
      <c r="AN135" s="20">
        <v>4620.3</v>
      </c>
      <c r="AS135" s="135">
        <v>42511</v>
      </c>
      <c r="AT135" s="20">
        <v>12604</v>
      </c>
      <c r="AU135" s="20">
        <v>1536.4</v>
      </c>
    </row>
    <row r="136" spans="1:47" x14ac:dyDescent="0.3">
      <c r="A136" s="136">
        <v>37955</v>
      </c>
      <c r="B136" s="20">
        <v>0.8</v>
      </c>
      <c r="C136" s="20">
        <v>1.9</v>
      </c>
      <c r="D136" s="20">
        <v>28.716000000000001</v>
      </c>
      <c r="E136" s="20">
        <v>0</v>
      </c>
      <c r="F136" s="20">
        <v>0</v>
      </c>
      <c r="G136" s="20">
        <v>21247.5</v>
      </c>
      <c r="H136" s="20">
        <v>15528.5</v>
      </c>
      <c r="K136" s="135">
        <v>42518</v>
      </c>
      <c r="L136" s="20">
        <v>0.5</v>
      </c>
      <c r="M136" s="20">
        <v>-2.8</v>
      </c>
      <c r="N136" s="20">
        <v>5479</v>
      </c>
      <c r="O136" s="20">
        <v>2525</v>
      </c>
      <c r="P136" s="20">
        <v>36098</v>
      </c>
      <c r="Q136" s="20">
        <v>12502</v>
      </c>
      <c r="R136" s="20">
        <v>3734.2</v>
      </c>
      <c r="S136" s="20">
        <v>390</v>
      </c>
      <c r="W136" s="135">
        <v>42518</v>
      </c>
      <c r="X136" s="20">
        <v>5479</v>
      </c>
      <c r="Y136" s="20">
        <v>49.122</v>
      </c>
      <c r="AD136" s="135">
        <v>42518</v>
      </c>
      <c r="AE136" s="20">
        <v>2525</v>
      </c>
      <c r="AF136" s="20">
        <v>1958.4</v>
      </c>
      <c r="AL136" s="135">
        <v>42518</v>
      </c>
      <c r="AM136" s="20">
        <v>36098</v>
      </c>
      <c r="AN136" s="20">
        <v>4655.2</v>
      </c>
      <c r="AS136" s="135">
        <v>42518</v>
      </c>
      <c r="AT136" s="20">
        <v>12502</v>
      </c>
      <c r="AU136" s="20">
        <v>1544.6</v>
      </c>
    </row>
    <row r="137" spans="1:47" x14ac:dyDescent="0.3">
      <c r="A137" s="136">
        <v>37986</v>
      </c>
      <c r="B137" s="20">
        <v>0.6</v>
      </c>
      <c r="C137" s="20">
        <v>3</v>
      </c>
      <c r="D137" s="20">
        <v>29.557619047619049</v>
      </c>
      <c r="E137" s="20">
        <v>0</v>
      </c>
      <c r="F137" s="20">
        <v>0</v>
      </c>
      <c r="G137" s="20">
        <v>22346.08695652174</v>
      </c>
      <c r="H137" s="20">
        <v>16014.782608695652</v>
      </c>
      <c r="K137" s="135">
        <v>42525</v>
      </c>
      <c r="L137" s="20">
        <v>-0.2</v>
      </c>
      <c r="M137" s="20">
        <v>-2.6</v>
      </c>
      <c r="N137" s="20">
        <v>5492</v>
      </c>
      <c r="O137" s="20">
        <v>2453</v>
      </c>
      <c r="P137" s="20">
        <v>35808</v>
      </c>
      <c r="Q137" s="20">
        <v>12651</v>
      </c>
      <c r="R137" s="20">
        <v>3721.4</v>
      </c>
      <c r="S137" s="20">
        <v>390</v>
      </c>
      <c r="W137" s="135">
        <v>42525</v>
      </c>
      <c r="X137" s="20">
        <v>5492</v>
      </c>
      <c r="Y137" s="20">
        <v>49.77</v>
      </c>
      <c r="AD137" s="135">
        <v>42525</v>
      </c>
      <c r="AE137" s="20">
        <v>2453</v>
      </c>
      <c r="AF137" s="20">
        <v>1978.6</v>
      </c>
      <c r="AL137" s="135">
        <v>42525</v>
      </c>
      <c r="AM137" s="20">
        <v>35808</v>
      </c>
      <c r="AN137" s="20">
        <v>4647.25</v>
      </c>
      <c r="AS137" s="135">
        <v>42525</v>
      </c>
      <c r="AT137" s="20">
        <v>12651</v>
      </c>
      <c r="AU137" s="20">
        <v>1548.5</v>
      </c>
    </row>
    <row r="138" spans="1:47" x14ac:dyDescent="0.3">
      <c r="A138" s="136">
        <v>38017</v>
      </c>
      <c r="B138" s="20">
        <v>1.3</v>
      </c>
      <c r="C138" s="20">
        <v>3.5</v>
      </c>
      <c r="D138" s="20">
        <v>30.448095238095238</v>
      </c>
      <c r="E138" s="20">
        <v>0</v>
      </c>
      <c r="F138" s="20">
        <v>0</v>
      </c>
      <c r="G138" s="20">
        <v>24123.076923076922</v>
      </c>
      <c r="H138" s="20">
        <v>16732.307692307691</v>
      </c>
      <c r="K138" s="135">
        <v>42532</v>
      </c>
      <c r="L138" s="20">
        <v>-0.2</v>
      </c>
      <c r="M138" s="20">
        <v>-2.6</v>
      </c>
      <c r="N138" s="20">
        <v>5579</v>
      </c>
      <c r="O138" s="20">
        <v>2467</v>
      </c>
      <c r="P138" s="20">
        <v>35969</v>
      </c>
      <c r="Q138" s="20">
        <v>12447</v>
      </c>
      <c r="R138" s="20">
        <v>3726.3333333333335</v>
      </c>
      <c r="S138" s="20">
        <v>400</v>
      </c>
      <c r="W138" s="135">
        <v>42532</v>
      </c>
      <c r="X138" s="20">
        <v>5579</v>
      </c>
      <c r="Y138" s="20">
        <v>51.398000000000003</v>
      </c>
      <c r="AD138" s="135">
        <v>42532</v>
      </c>
      <c r="AE138" s="20">
        <v>2467</v>
      </c>
      <c r="AF138" s="20">
        <v>2061.6666666666665</v>
      </c>
      <c r="AL138" s="135">
        <v>42532</v>
      </c>
      <c r="AM138" s="20">
        <v>35969</v>
      </c>
      <c r="AN138" s="20">
        <v>4587.1000000000004</v>
      </c>
      <c r="AS138" s="135">
        <v>42532</v>
      </c>
      <c r="AT138" s="20">
        <v>12447</v>
      </c>
      <c r="AU138" s="20">
        <v>1572.1</v>
      </c>
    </row>
    <row r="139" spans="1:47" x14ac:dyDescent="0.3">
      <c r="A139" s="136">
        <v>38046</v>
      </c>
      <c r="B139" s="20">
        <v>1.3</v>
      </c>
      <c r="C139" s="20">
        <v>3.5</v>
      </c>
      <c r="D139" s="20">
        <v>30.297499999999999</v>
      </c>
      <c r="E139" s="20">
        <v>0</v>
      </c>
      <c r="F139" s="20">
        <v>0</v>
      </c>
      <c r="G139" s="20">
        <v>26939.5</v>
      </c>
      <c r="H139" s="20">
        <v>18019.5</v>
      </c>
      <c r="K139" s="135">
        <v>42539</v>
      </c>
      <c r="L139" s="20">
        <v>-0.2</v>
      </c>
      <c r="M139" s="20">
        <v>-2.6</v>
      </c>
      <c r="N139" s="20">
        <v>5583</v>
      </c>
      <c r="O139" s="20">
        <v>2452</v>
      </c>
      <c r="P139" s="20">
        <v>36038</v>
      </c>
      <c r="Q139" s="20">
        <v>12429</v>
      </c>
      <c r="R139" s="20">
        <v>3728.3333333333335</v>
      </c>
      <c r="S139" s="20">
        <v>400</v>
      </c>
      <c r="W139" s="135">
        <v>42539</v>
      </c>
      <c r="X139" s="20">
        <v>5583</v>
      </c>
      <c r="Y139" s="20">
        <v>49.101999999999997</v>
      </c>
      <c r="AD139" s="135">
        <v>42539</v>
      </c>
      <c r="AE139" s="20">
        <v>2452</v>
      </c>
      <c r="AF139" s="20">
        <v>2098.8000000000002</v>
      </c>
      <c r="AL139" s="135">
        <v>42539</v>
      </c>
      <c r="AM139" s="20">
        <v>36038</v>
      </c>
      <c r="AN139" s="20">
        <v>4540.7</v>
      </c>
      <c r="AS139" s="135">
        <v>42539</v>
      </c>
      <c r="AT139" s="20">
        <v>12429</v>
      </c>
      <c r="AU139" s="20">
        <v>1599</v>
      </c>
    </row>
    <row r="140" spans="1:47" x14ac:dyDescent="0.3">
      <c r="A140" s="136">
        <v>38077</v>
      </c>
      <c r="B140" s="20">
        <v>0.3</v>
      </c>
      <c r="C140" s="20">
        <v>4</v>
      </c>
      <c r="D140" s="20">
        <v>32.60521739130435</v>
      </c>
      <c r="E140" s="20">
        <v>0</v>
      </c>
      <c r="F140" s="20">
        <v>0</v>
      </c>
      <c r="G140" s="20">
        <v>28722.608695652172</v>
      </c>
      <c r="H140" s="20">
        <v>18011.739130434784</v>
      </c>
      <c r="K140" s="135">
        <v>42546</v>
      </c>
      <c r="L140" s="20">
        <v>-0.2</v>
      </c>
      <c r="M140" s="20">
        <v>-2.6</v>
      </c>
      <c r="N140" s="20">
        <v>5579</v>
      </c>
      <c r="O140" s="20">
        <v>2437</v>
      </c>
      <c r="P140" s="20">
        <v>36482</v>
      </c>
      <c r="Q140" s="20">
        <v>12797</v>
      </c>
      <c r="R140" s="20">
        <v>3740.8</v>
      </c>
      <c r="S140" s="20">
        <v>400</v>
      </c>
      <c r="W140" s="135">
        <v>42546</v>
      </c>
      <c r="X140" s="20">
        <v>5579</v>
      </c>
      <c r="Y140" s="20">
        <v>50.094000000000001</v>
      </c>
      <c r="AD140" s="135">
        <v>42546</v>
      </c>
      <c r="AE140" s="20">
        <v>2437</v>
      </c>
      <c r="AF140" s="20">
        <v>2111.8000000000002</v>
      </c>
      <c r="AL140" s="135">
        <v>42546</v>
      </c>
      <c r="AM140" s="20">
        <v>36482</v>
      </c>
      <c r="AN140" s="20">
        <v>4653.8999999999996</v>
      </c>
      <c r="AS140" s="135">
        <v>42546</v>
      </c>
      <c r="AT140" s="20">
        <v>12797</v>
      </c>
      <c r="AU140" s="20">
        <v>1616.7</v>
      </c>
    </row>
    <row r="141" spans="1:47" x14ac:dyDescent="0.3">
      <c r="A141" s="136">
        <v>38107</v>
      </c>
      <c r="B141" s="20">
        <v>0.6</v>
      </c>
      <c r="C141" s="20">
        <v>5</v>
      </c>
      <c r="D141" s="20">
        <v>32.965000000000003</v>
      </c>
      <c r="E141" s="20">
        <v>0</v>
      </c>
      <c r="F141" s="20">
        <v>0</v>
      </c>
      <c r="G141" s="20">
        <v>26628.636363636364</v>
      </c>
      <c r="H141" s="20">
        <v>18401.363636363636</v>
      </c>
      <c r="K141" s="135">
        <v>42553</v>
      </c>
      <c r="L141" s="20">
        <v>0.2</v>
      </c>
      <c r="M141" s="20">
        <v>-1.7</v>
      </c>
      <c r="N141" s="20">
        <v>5575</v>
      </c>
      <c r="O141" s="20">
        <v>2457</v>
      </c>
      <c r="P141" s="20">
        <v>37651</v>
      </c>
      <c r="Q141" s="20">
        <v>12886</v>
      </c>
      <c r="R141" s="20">
        <v>3785.6</v>
      </c>
      <c r="S141" s="20">
        <v>400</v>
      </c>
      <c r="W141" s="135">
        <v>42553</v>
      </c>
      <c r="X141" s="20">
        <v>5575</v>
      </c>
      <c r="Y141" s="20">
        <v>49.276000000000003</v>
      </c>
      <c r="AD141" s="135">
        <v>42553</v>
      </c>
      <c r="AE141" s="20">
        <v>2457</v>
      </c>
      <c r="AF141" s="20">
        <v>2272.8000000000002</v>
      </c>
      <c r="AL141" s="135">
        <v>42553</v>
      </c>
      <c r="AM141" s="20">
        <v>37651</v>
      </c>
      <c r="AN141" s="20">
        <v>4772</v>
      </c>
      <c r="AS141" s="135">
        <v>42553</v>
      </c>
      <c r="AT141" s="20">
        <v>12886</v>
      </c>
      <c r="AU141" s="20">
        <v>1617.7</v>
      </c>
    </row>
    <row r="142" spans="1:47" x14ac:dyDescent="0.3">
      <c r="A142" s="136">
        <v>38138</v>
      </c>
      <c r="B142" s="20">
        <v>0.2</v>
      </c>
      <c r="C142" s="20">
        <v>5.7</v>
      </c>
      <c r="D142" s="20">
        <v>36.961052631578944</v>
      </c>
      <c r="E142" s="20">
        <v>0</v>
      </c>
      <c r="F142" s="20">
        <v>0</v>
      </c>
      <c r="G142" s="20">
        <v>24333.125</v>
      </c>
      <c r="H142" s="20">
        <v>15938.125</v>
      </c>
      <c r="K142" s="135">
        <v>42560</v>
      </c>
      <c r="L142" s="20">
        <v>0.2</v>
      </c>
      <c r="M142" s="20">
        <v>-1.7</v>
      </c>
      <c r="N142" s="20">
        <v>5554</v>
      </c>
      <c r="O142" s="20">
        <v>2486</v>
      </c>
      <c r="P142" s="20">
        <v>37249</v>
      </c>
      <c r="Q142" s="20">
        <v>13052</v>
      </c>
      <c r="R142" s="20">
        <v>3842</v>
      </c>
      <c r="S142" s="20">
        <v>415</v>
      </c>
      <c r="W142" s="135">
        <v>42560</v>
      </c>
      <c r="X142" s="20">
        <v>5554</v>
      </c>
      <c r="Y142" s="20">
        <v>48.003999999999998</v>
      </c>
      <c r="AD142" s="135">
        <v>42560</v>
      </c>
      <c r="AE142" s="20">
        <v>2486</v>
      </c>
      <c r="AF142" s="20">
        <v>2394.1999999999998</v>
      </c>
      <c r="AL142" s="135">
        <v>42560</v>
      </c>
      <c r="AM142" s="20">
        <v>37249</v>
      </c>
      <c r="AN142" s="20">
        <v>4780.3</v>
      </c>
      <c r="AS142" s="135">
        <v>42560</v>
      </c>
      <c r="AT142" s="20">
        <v>13052</v>
      </c>
      <c r="AU142" s="20">
        <v>1635.6</v>
      </c>
    </row>
    <row r="143" spans="1:47" x14ac:dyDescent="0.3">
      <c r="A143" s="136">
        <v>38168</v>
      </c>
      <c r="B143" s="20">
        <v>0.4</v>
      </c>
      <c r="C143" s="20">
        <v>6.4</v>
      </c>
      <c r="D143" s="20">
        <v>35.505000000000003</v>
      </c>
      <c r="E143" s="20">
        <v>0</v>
      </c>
      <c r="F143" s="20">
        <v>0</v>
      </c>
      <c r="G143" s="20">
        <v>25100.454545454544</v>
      </c>
      <c r="H143" s="20">
        <v>15910.454545454546</v>
      </c>
      <c r="K143" s="135">
        <v>42567</v>
      </c>
      <c r="L143" s="20">
        <v>0.2</v>
      </c>
      <c r="M143" s="20">
        <v>-1.7</v>
      </c>
      <c r="N143" s="20">
        <v>5539</v>
      </c>
      <c r="O143" s="20">
        <v>2527</v>
      </c>
      <c r="P143" s="20">
        <v>38442</v>
      </c>
      <c r="Q143" s="20">
        <v>13083</v>
      </c>
      <c r="R143" s="20">
        <v>3849.6</v>
      </c>
      <c r="S143" s="20">
        <v>420</v>
      </c>
      <c r="W143" s="135">
        <v>42567</v>
      </c>
      <c r="X143" s="20">
        <v>5539</v>
      </c>
      <c r="Y143" s="20">
        <v>47.192</v>
      </c>
      <c r="AD143" s="135">
        <v>42567</v>
      </c>
      <c r="AE143" s="20">
        <v>2527</v>
      </c>
      <c r="AF143" s="20">
        <v>2497.4</v>
      </c>
      <c r="AL143" s="135">
        <v>42567</v>
      </c>
      <c r="AM143" s="20">
        <v>38442</v>
      </c>
      <c r="AN143" s="20">
        <v>4866.6000000000004</v>
      </c>
      <c r="AS143" s="135">
        <v>42567</v>
      </c>
      <c r="AT143" s="20">
        <v>13083</v>
      </c>
      <c r="AU143" s="20">
        <v>1664.5</v>
      </c>
    </row>
    <row r="144" spans="1:47" x14ac:dyDescent="0.3">
      <c r="A144" s="136">
        <v>38199</v>
      </c>
      <c r="B144" s="20">
        <v>0.4</v>
      </c>
      <c r="C144" s="20">
        <v>6.4</v>
      </c>
      <c r="D144" s="20">
        <v>37.523181818181818</v>
      </c>
      <c r="E144" s="20">
        <v>0</v>
      </c>
      <c r="F144" s="20">
        <v>0</v>
      </c>
      <c r="G144" s="20">
        <v>25649.090909090908</v>
      </c>
      <c r="H144" s="20">
        <v>15478.181818181818</v>
      </c>
      <c r="K144" s="135">
        <v>42574</v>
      </c>
      <c r="L144" s="20">
        <v>0.2</v>
      </c>
      <c r="M144" s="20">
        <v>-1.7</v>
      </c>
      <c r="N144" s="20">
        <v>5439</v>
      </c>
      <c r="O144" s="20">
        <v>2518</v>
      </c>
      <c r="P144" s="20">
        <v>38552</v>
      </c>
      <c r="Q144" s="20">
        <v>12767</v>
      </c>
      <c r="R144" s="20">
        <v>3846</v>
      </c>
      <c r="S144" s="20">
        <v>420</v>
      </c>
      <c r="W144" s="135">
        <v>42574</v>
      </c>
      <c r="X144" s="20">
        <v>5439</v>
      </c>
      <c r="Y144" s="20">
        <v>46.536000000000001</v>
      </c>
      <c r="AD144" s="135">
        <v>42574</v>
      </c>
      <c r="AE144" s="20">
        <v>2518</v>
      </c>
      <c r="AF144" s="20">
        <v>2351.1999999999998</v>
      </c>
      <c r="AL144" s="135">
        <v>42574</v>
      </c>
      <c r="AM144" s="20">
        <v>38552</v>
      </c>
      <c r="AN144" s="20">
        <v>4917.3999999999996</v>
      </c>
      <c r="AS144" s="135">
        <v>42574</v>
      </c>
      <c r="AT144" s="20">
        <v>12767</v>
      </c>
      <c r="AU144" s="20">
        <v>1618.3</v>
      </c>
    </row>
    <row r="145" spans="1:47" x14ac:dyDescent="0.3">
      <c r="A145" s="136">
        <v>38230</v>
      </c>
      <c r="B145" s="20">
        <v>0.6</v>
      </c>
      <c r="C145" s="20">
        <v>6.8</v>
      </c>
      <c r="D145" s="20">
        <v>41.454285714285717</v>
      </c>
      <c r="E145" s="20">
        <v>0</v>
      </c>
      <c r="F145" s="20">
        <v>0</v>
      </c>
      <c r="G145" s="20">
        <v>26171.81818181818</v>
      </c>
      <c r="H145" s="20">
        <v>15701.363636363636</v>
      </c>
      <c r="K145" s="135">
        <v>42581</v>
      </c>
      <c r="L145" s="20">
        <v>0.2</v>
      </c>
      <c r="M145" s="20">
        <v>-1.7</v>
      </c>
      <c r="N145" s="20">
        <v>5400</v>
      </c>
      <c r="O145" s="20">
        <v>2520</v>
      </c>
      <c r="P145" s="20">
        <v>38012</v>
      </c>
      <c r="Q145" s="20">
        <v>12776</v>
      </c>
      <c r="R145" s="20">
        <v>3832.8</v>
      </c>
      <c r="S145" s="20">
        <v>430</v>
      </c>
      <c r="W145" s="135">
        <v>42581</v>
      </c>
      <c r="X145" s="20">
        <v>5400</v>
      </c>
      <c r="Y145" s="20">
        <v>43.643999999999998</v>
      </c>
      <c r="AD145" s="135">
        <v>42581</v>
      </c>
      <c r="AE145" s="20">
        <v>2520</v>
      </c>
      <c r="AF145" s="20">
        <v>2396.1999999999998</v>
      </c>
      <c r="AL145" s="135">
        <v>42581</v>
      </c>
      <c r="AM145" s="20">
        <v>38012</v>
      </c>
      <c r="AN145" s="20">
        <v>4873.3</v>
      </c>
      <c r="AS145" s="135">
        <v>42581</v>
      </c>
      <c r="AT145" s="20">
        <v>12776</v>
      </c>
      <c r="AU145" s="20">
        <v>1597.9</v>
      </c>
    </row>
    <row r="146" spans="1:47" x14ac:dyDescent="0.3">
      <c r="A146" s="136">
        <v>38260</v>
      </c>
      <c r="B146" s="20">
        <v>1.1000000000000001</v>
      </c>
      <c r="C146" s="20">
        <v>7.9</v>
      </c>
      <c r="D146" s="20">
        <v>42.73</v>
      </c>
      <c r="E146" s="20">
        <v>0</v>
      </c>
      <c r="F146" s="20">
        <v>0</v>
      </c>
      <c r="G146" s="20">
        <v>27045.909090909092</v>
      </c>
      <c r="H146" s="20">
        <v>16386.81818181818</v>
      </c>
      <c r="K146" s="135">
        <v>42588</v>
      </c>
      <c r="L146" s="20">
        <v>0.2</v>
      </c>
      <c r="M146" s="20">
        <v>-0.8</v>
      </c>
      <c r="N146" s="20">
        <v>5261</v>
      </c>
      <c r="O146" s="20">
        <v>2547</v>
      </c>
      <c r="P146" s="20">
        <v>37938</v>
      </c>
      <c r="Q146" s="20">
        <v>12709</v>
      </c>
      <c r="R146" s="20">
        <v>3815.8</v>
      </c>
      <c r="S146" s="20">
        <v>435</v>
      </c>
      <c r="W146" s="135">
        <v>42588</v>
      </c>
      <c r="X146" s="20">
        <v>5261</v>
      </c>
      <c r="Y146" s="20">
        <v>43.12</v>
      </c>
      <c r="AD146" s="135">
        <v>42588</v>
      </c>
      <c r="AE146" s="20">
        <v>2547</v>
      </c>
      <c r="AF146" s="20">
        <v>2485.4</v>
      </c>
      <c r="AL146" s="135">
        <v>42588</v>
      </c>
      <c r="AM146" s="20">
        <v>37938</v>
      </c>
      <c r="AN146" s="20">
        <v>4843.3</v>
      </c>
      <c r="AS146" s="135">
        <v>42588</v>
      </c>
      <c r="AT146" s="20">
        <v>12709</v>
      </c>
      <c r="AU146" s="20">
        <v>1629</v>
      </c>
    </row>
    <row r="147" spans="1:47" x14ac:dyDescent="0.3">
      <c r="A147" s="136">
        <v>38291</v>
      </c>
      <c r="B147" s="20">
        <v>0.8</v>
      </c>
      <c r="C147" s="20">
        <v>8.4</v>
      </c>
      <c r="D147" s="20">
        <v>49.01761904761905</v>
      </c>
      <c r="E147" s="20">
        <v>0</v>
      </c>
      <c r="F147" s="20">
        <v>0</v>
      </c>
      <c r="G147" s="20">
        <v>27792.5</v>
      </c>
      <c r="H147" s="20">
        <v>16355</v>
      </c>
      <c r="K147" s="135">
        <v>42595</v>
      </c>
      <c r="L147" s="20">
        <v>0.2</v>
      </c>
      <c r="M147" s="20">
        <v>-0.8</v>
      </c>
      <c r="N147" s="20">
        <v>5236</v>
      </c>
      <c r="O147" s="20">
        <v>2578</v>
      </c>
      <c r="P147" s="20">
        <v>37682</v>
      </c>
      <c r="Q147" s="20">
        <v>12824</v>
      </c>
      <c r="R147" s="20">
        <v>3813.8</v>
      </c>
      <c r="S147" s="20">
        <v>450</v>
      </c>
      <c r="W147" s="135">
        <v>42595</v>
      </c>
      <c r="X147" s="20">
        <v>5236</v>
      </c>
      <c r="Y147" s="20">
        <v>45.485999999999997</v>
      </c>
      <c r="AD147" s="135">
        <v>42595</v>
      </c>
      <c r="AE147" s="20">
        <v>2578</v>
      </c>
      <c r="AF147" s="20">
        <v>2578.6</v>
      </c>
      <c r="AL147" s="135">
        <v>42595</v>
      </c>
      <c r="AM147" s="20">
        <v>37682</v>
      </c>
      <c r="AN147" s="20">
        <v>4801.1000000000004</v>
      </c>
      <c r="AS147" s="135">
        <v>42595</v>
      </c>
      <c r="AT147" s="20">
        <v>12824</v>
      </c>
      <c r="AU147" s="20">
        <v>1636.4</v>
      </c>
    </row>
    <row r="148" spans="1:47" x14ac:dyDescent="0.3">
      <c r="A148" s="136">
        <v>38321</v>
      </c>
      <c r="B148" s="20">
        <v>0.5</v>
      </c>
      <c r="C148" s="20">
        <v>8.1</v>
      </c>
      <c r="D148" s="20">
        <v>44.888636363636365</v>
      </c>
      <c r="E148" s="20">
        <v>0</v>
      </c>
      <c r="F148" s="20">
        <v>0</v>
      </c>
      <c r="G148" s="20">
        <v>28892.727272727272</v>
      </c>
      <c r="H148" s="20">
        <v>15818.181818181818</v>
      </c>
      <c r="K148" s="135">
        <v>42602</v>
      </c>
      <c r="L148" s="20">
        <v>0.2</v>
      </c>
      <c r="M148" s="20">
        <v>-0.8</v>
      </c>
      <c r="N148" s="20">
        <v>5360</v>
      </c>
      <c r="O148" s="20">
        <v>2612</v>
      </c>
      <c r="P148" s="20">
        <v>37462</v>
      </c>
      <c r="Q148" s="20">
        <v>12929</v>
      </c>
      <c r="R148" s="20">
        <v>3846.4</v>
      </c>
      <c r="S148" s="20">
        <v>470</v>
      </c>
      <c r="W148" s="135">
        <v>42602</v>
      </c>
      <c r="X148" s="20">
        <v>5360</v>
      </c>
      <c r="Y148" s="20">
        <v>49.84</v>
      </c>
      <c r="AD148" s="135">
        <v>42602</v>
      </c>
      <c r="AE148" s="20">
        <v>2612</v>
      </c>
      <c r="AF148" s="20">
        <v>2578</v>
      </c>
      <c r="AL148" s="135">
        <v>42602</v>
      </c>
      <c r="AM148" s="20">
        <v>37462</v>
      </c>
      <c r="AN148" s="20">
        <v>4775.2</v>
      </c>
      <c r="AS148" s="135">
        <v>42602</v>
      </c>
      <c r="AT148" s="20">
        <v>12929</v>
      </c>
      <c r="AU148" s="20">
        <v>1669</v>
      </c>
    </row>
    <row r="149" spans="1:47" x14ac:dyDescent="0.3">
      <c r="A149" s="136">
        <v>38352</v>
      </c>
      <c r="B149" s="20">
        <v>-0.4</v>
      </c>
      <c r="C149" s="20">
        <v>7.1</v>
      </c>
      <c r="D149" s="20">
        <v>40.36</v>
      </c>
      <c r="E149" s="20">
        <v>0</v>
      </c>
      <c r="F149" s="20">
        <v>0</v>
      </c>
      <c r="G149" s="20">
        <v>28663.91304347826</v>
      </c>
      <c r="H149" s="20">
        <v>16014.782608695652</v>
      </c>
      <c r="K149" s="135">
        <v>42609</v>
      </c>
      <c r="L149" s="20">
        <v>0.2</v>
      </c>
      <c r="M149" s="20">
        <v>-0.8</v>
      </c>
      <c r="N149" s="20">
        <v>5388</v>
      </c>
      <c r="O149" s="20">
        <v>2636</v>
      </c>
      <c r="P149" s="20">
        <v>36710</v>
      </c>
      <c r="Q149" s="20">
        <v>12808</v>
      </c>
      <c r="R149" s="20">
        <v>3879.8</v>
      </c>
      <c r="S149" s="20">
        <v>480</v>
      </c>
      <c r="W149" s="135">
        <v>42609</v>
      </c>
      <c r="X149" s="20">
        <v>5388</v>
      </c>
      <c r="Y149" s="20">
        <v>49.552</v>
      </c>
      <c r="AD149" s="135">
        <v>42609</v>
      </c>
      <c r="AE149" s="20">
        <v>2636</v>
      </c>
      <c r="AF149" s="20">
        <v>2571.4</v>
      </c>
      <c r="AL149" s="135">
        <v>42609</v>
      </c>
      <c r="AM149" s="20">
        <v>36710</v>
      </c>
      <c r="AN149" s="20">
        <v>4674.2</v>
      </c>
      <c r="AS149" s="135">
        <v>42609</v>
      </c>
      <c r="AT149" s="20">
        <v>12808</v>
      </c>
      <c r="AU149" s="20">
        <v>1642.6</v>
      </c>
    </row>
    <row r="150" spans="1:47" x14ac:dyDescent="0.3">
      <c r="A150" s="136">
        <v>38383</v>
      </c>
      <c r="B150" s="20">
        <v>0.1</v>
      </c>
      <c r="C150" s="20">
        <v>5.8</v>
      </c>
      <c r="D150" s="20">
        <v>44.399000000000001</v>
      </c>
      <c r="E150" s="20">
        <v>0</v>
      </c>
      <c r="F150" s="20">
        <v>0</v>
      </c>
      <c r="G150" s="20">
        <v>29245.5</v>
      </c>
      <c r="H150" s="20">
        <v>16070.5</v>
      </c>
      <c r="K150" s="135">
        <v>42616</v>
      </c>
      <c r="L150" s="20">
        <v>0.5</v>
      </c>
      <c r="M150" s="20">
        <v>0.1</v>
      </c>
      <c r="N150" s="20">
        <v>5530</v>
      </c>
      <c r="O150" s="20">
        <v>2626</v>
      </c>
      <c r="P150" s="20">
        <v>36743</v>
      </c>
      <c r="Q150" s="20">
        <v>12867</v>
      </c>
      <c r="R150" s="20">
        <v>3909.8</v>
      </c>
      <c r="S150" s="20">
        <v>495</v>
      </c>
      <c r="W150" s="135">
        <v>42616</v>
      </c>
      <c r="X150" s="20">
        <v>5530</v>
      </c>
      <c r="Y150" s="20">
        <v>47.39</v>
      </c>
      <c r="AD150" s="135">
        <v>42616</v>
      </c>
      <c r="AE150" s="20">
        <v>2626</v>
      </c>
      <c r="AF150" s="20">
        <v>2433</v>
      </c>
      <c r="AL150" s="135">
        <v>42616</v>
      </c>
      <c r="AM150" s="20">
        <v>36743</v>
      </c>
      <c r="AN150" s="20">
        <v>4609.625</v>
      </c>
      <c r="AS150" s="135">
        <v>42616</v>
      </c>
      <c r="AT150" s="20">
        <v>12867</v>
      </c>
      <c r="AU150" s="20">
        <v>1601.875</v>
      </c>
    </row>
    <row r="151" spans="1:47" x14ac:dyDescent="0.3">
      <c r="A151" s="136">
        <v>38411</v>
      </c>
      <c r="B151" s="20">
        <v>0.7</v>
      </c>
      <c r="C151" s="20">
        <v>5.38</v>
      </c>
      <c r="D151" s="20">
        <v>45.98</v>
      </c>
      <c r="E151" s="20">
        <v>0</v>
      </c>
      <c r="F151" s="20">
        <v>0</v>
      </c>
      <c r="G151" s="20">
        <v>30332.307692307691</v>
      </c>
      <c r="H151" s="20">
        <v>16380.76923076923</v>
      </c>
      <c r="K151" s="135">
        <v>42623</v>
      </c>
      <c r="L151" s="20">
        <v>0.5</v>
      </c>
      <c r="M151" s="20">
        <v>0.1</v>
      </c>
      <c r="N151" s="20">
        <v>5582</v>
      </c>
      <c r="O151" s="20">
        <v>2627</v>
      </c>
      <c r="P151" s="20">
        <v>36978</v>
      </c>
      <c r="Q151" s="20">
        <v>12803</v>
      </c>
      <c r="R151" s="20">
        <v>3940.8</v>
      </c>
      <c r="S151" s="20">
        <v>515</v>
      </c>
      <c r="W151" s="135">
        <v>42623</v>
      </c>
      <c r="X151" s="20">
        <v>5582</v>
      </c>
      <c r="Y151" s="20">
        <v>48.173999999999999</v>
      </c>
      <c r="AD151" s="135">
        <v>42623</v>
      </c>
      <c r="AE151" s="20">
        <v>2627</v>
      </c>
      <c r="AF151" s="20">
        <v>2380.1999999999998</v>
      </c>
      <c r="AL151" s="135">
        <v>42623</v>
      </c>
      <c r="AM151" s="20">
        <v>36978</v>
      </c>
      <c r="AN151" s="20">
        <v>4621.8</v>
      </c>
      <c r="AS151" s="135">
        <v>42623</v>
      </c>
      <c r="AT151" s="20">
        <v>12803</v>
      </c>
      <c r="AU151" s="20">
        <v>1571.6</v>
      </c>
    </row>
    <row r="152" spans="1:47" x14ac:dyDescent="0.3">
      <c r="A152" s="136">
        <v>38442</v>
      </c>
      <c r="B152" s="20">
        <v>0.5</v>
      </c>
      <c r="C152" s="20">
        <v>5.6</v>
      </c>
      <c r="D152" s="20">
        <v>53.159523809523812</v>
      </c>
      <c r="E152" s="20">
        <v>0</v>
      </c>
      <c r="F152" s="20">
        <v>0</v>
      </c>
      <c r="G152" s="20">
        <v>31326.956521739132</v>
      </c>
      <c r="H152" s="20">
        <v>16752.17391304348</v>
      </c>
      <c r="K152" s="135">
        <v>42630</v>
      </c>
      <c r="L152" s="20">
        <v>0.5</v>
      </c>
      <c r="M152" s="20">
        <v>0.1</v>
      </c>
      <c r="N152" s="20">
        <v>5605</v>
      </c>
      <c r="O152" s="20">
        <v>2604</v>
      </c>
      <c r="P152" s="20">
        <v>37034</v>
      </c>
      <c r="Q152" s="20">
        <v>12783</v>
      </c>
      <c r="R152" s="20">
        <v>3971.3333333333335</v>
      </c>
      <c r="S152" s="20">
        <v>535</v>
      </c>
      <c r="W152" s="135">
        <v>42630</v>
      </c>
      <c r="X152" s="20">
        <v>5605</v>
      </c>
      <c r="Y152" s="20">
        <v>46.725999999999999</v>
      </c>
      <c r="AD152" s="135">
        <v>42630</v>
      </c>
      <c r="AE152" s="20">
        <v>2604</v>
      </c>
      <c r="AF152" s="20">
        <v>2279.6666666666665</v>
      </c>
      <c r="AL152" s="135">
        <v>42630</v>
      </c>
      <c r="AM152" s="20">
        <v>37034</v>
      </c>
      <c r="AN152" s="20">
        <v>4673.8999999999996</v>
      </c>
      <c r="AS152" s="135">
        <v>42630</v>
      </c>
      <c r="AT152" s="20">
        <v>12783</v>
      </c>
      <c r="AU152" s="20">
        <v>1554.9</v>
      </c>
    </row>
    <row r="153" spans="1:47" x14ac:dyDescent="0.3">
      <c r="A153" s="136">
        <v>38472</v>
      </c>
      <c r="B153" s="20">
        <v>1.1000000000000001</v>
      </c>
      <c r="C153" s="20">
        <v>5.78</v>
      </c>
      <c r="D153" s="20">
        <v>53.73952380952381</v>
      </c>
      <c r="E153" s="20">
        <v>0</v>
      </c>
      <c r="F153" s="20">
        <v>0</v>
      </c>
      <c r="G153" s="20">
        <v>32369.523809523809</v>
      </c>
      <c r="H153" s="20">
        <v>16748.095238095237</v>
      </c>
      <c r="K153" s="135">
        <v>42637</v>
      </c>
      <c r="L153" s="20">
        <v>0.5</v>
      </c>
      <c r="M153" s="20">
        <v>0.1</v>
      </c>
      <c r="N153" s="20">
        <v>5537</v>
      </c>
      <c r="O153" s="20">
        <v>2585</v>
      </c>
      <c r="P153" s="20">
        <v>37693</v>
      </c>
      <c r="Q153" s="20">
        <v>12971</v>
      </c>
      <c r="R153" s="20">
        <v>4010.1666666666665</v>
      </c>
      <c r="S153" s="20">
        <v>555</v>
      </c>
      <c r="W153" s="135">
        <v>42637</v>
      </c>
      <c r="X153" s="20">
        <v>5537</v>
      </c>
      <c r="Y153" s="20">
        <v>46.44</v>
      </c>
      <c r="AD153" s="135">
        <v>42637</v>
      </c>
      <c r="AE153" s="20">
        <v>2585</v>
      </c>
      <c r="AF153" s="20">
        <v>2269.4</v>
      </c>
      <c r="AL153" s="135">
        <v>42637</v>
      </c>
      <c r="AM153" s="20">
        <v>37693</v>
      </c>
      <c r="AN153" s="20">
        <v>4765.5</v>
      </c>
      <c r="AS153" s="135">
        <v>42637</v>
      </c>
      <c r="AT153" s="20">
        <v>12971</v>
      </c>
      <c r="AU153" s="20">
        <v>1588.1</v>
      </c>
    </row>
    <row r="154" spans="1:47" x14ac:dyDescent="0.3">
      <c r="A154" s="136">
        <v>38503</v>
      </c>
      <c r="B154" s="20">
        <v>0.2</v>
      </c>
      <c r="C154" s="20">
        <v>5.9</v>
      </c>
      <c r="D154" s="20">
        <v>49.897500000000001</v>
      </c>
      <c r="E154" s="20">
        <v>0</v>
      </c>
      <c r="F154" s="20">
        <v>0</v>
      </c>
      <c r="G154" s="20">
        <v>31212.352941176472</v>
      </c>
      <c r="H154" s="20">
        <v>16708.823529411766</v>
      </c>
      <c r="K154" s="135">
        <v>42644</v>
      </c>
      <c r="L154" s="20">
        <v>0.7</v>
      </c>
      <c r="M154" s="20">
        <v>1.2</v>
      </c>
      <c r="N154" s="20">
        <v>5557</v>
      </c>
      <c r="O154" s="20">
        <v>2591</v>
      </c>
      <c r="P154" s="20">
        <v>38060</v>
      </c>
      <c r="Q154" s="20">
        <v>13277</v>
      </c>
      <c r="R154" s="20">
        <v>4077.2</v>
      </c>
      <c r="S154" s="20">
        <v>565</v>
      </c>
      <c r="W154" s="135">
        <v>42644</v>
      </c>
      <c r="X154" s="20">
        <v>5557</v>
      </c>
      <c r="Y154" s="20">
        <v>48.061999999999998</v>
      </c>
      <c r="AD154" s="135">
        <v>42644</v>
      </c>
      <c r="AE154" s="20">
        <v>2591</v>
      </c>
      <c r="AF154" s="20">
        <v>2289.4</v>
      </c>
      <c r="AL154" s="135">
        <v>42644</v>
      </c>
      <c r="AM154" s="20">
        <v>38060</v>
      </c>
      <c r="AN154" s="20">
        <v>4805</v>
      </c>
      <c r="AS154" s="135">
        <v>42644</v>
      </c>
      <c r="AT154" s="20">
        <v>13277</v>
      </c>
      <c r="AU154" s="20">
        <v>1645.6</v>
      </c>
    </row>
    <row r="155" spans="1:47" x14ac:dyDescent="0.3">
      <c r="A155" s="136">
        <v>38533</v>
      </c>
      <c r="B155" s="20">
        <v>-0.4</v>
      </c>
      <c r="C155" s="20">
        <v>5.2</v>
      </c>
      <c r="D155" s="20">
        <v>55.590909090909093</v>
      </c>
      <c r="E155" s="20">
        <v>0</v>
      </c>
      <c r="F155" s="20">
        <v>0</v>
      </c>
      <c r="G155" s="20">
        <v>32729.090909090908</v>
      </c>
      <c r="H155" s="20">
        <v>16760</v>
      </c>
      <c r="K155" s="135">
        <v>42651</v>
      </c>
      <c r="L155" s="20">
        <v>0.7</v>
      </c>
      <c r="M155" s="20">
        <v>1.2</v>
      </c>
      <c r="N155" s="20">
        <v>5577</v>
      </c>
      <c r="O155" s="20">
        <v>2595</v>
      </c>
      <c r="P155" s="20">
        <v>37946</v>
      </c>
      <c r="Q155" s="20">
        <v>13324</v>
      </c>
      <c r="R155" s="20">
        <v>4111</v>
      </c>
      <c r="S155" s="20">
        <v>565</v>
      </c>
      <c r="W155" s="135">
        <v>42651</v>
      </c>
      <c r="X155" s="20">
        <v>5577</v>
      </c>
      <c r="Y155" s="20">
        <v>51.612000000000002</v>
      </c>
      <c r="AD155" s="135">
        <v>42651</v>
      </c>
      <c r="AE155" s="20">
        <v>2595</v>
      </c>
      <c r="AF155" s="20">
        <v>0</v>
      </c>
      <c r="AL155" s="135">
        <v>42651</v>
      </c>
      <c r="AM155" s="20">
        <v>37946</v>
      </c>
      <c r="AN155" s="20">
        <v>4771.8</v>
      </c>
      <c r="AS155" s="135">
        <v>42651</v>
      </c>
      <c r="AT155" s="20">
        <v>13324</v>
      </c>
      <c r="AU155" s="20">
        <v>1665.1</v>
      </c>
    </row>
    <row r="156" spans="1:47" x14ac:dyDescent="0.3">
      <c r="A156" s="136">
        <v>38564</v>
      </c>
      <c r="B156" s="20">
        <v>0.2</v>
      </c>
      <c r="C156" s="20">
        <v>5.2</v>
      </c>
      <c r="D156" s="20">
        <v>58.05238095238095</v>
      </c>
      <c r="E156" s="20">
        <v>0</v>
      </c>
      <c r="F156" s="20">
        <v>0</v>
      </c>
      <c r="G156" s="20">
        <v>33460</v>
      </c>
      <c r="H156" s="20">
        <v>16493.333333333332</v>
      </c>
      <c r="K156" s="135">
        <v>42658</v>
      </c>
      <c r="L156" s="20">
        <v>0.7</v>
      </c>
      <c r="M156" s="20">
        <v>1.2</v>
      </c>
      <c r="N156" s="20">
        <v>5665</v>
      </c>
      <c r="O156" s="20">
        <v>2622</v>
      </c>
      <c r="P156" s="20">
        <v>38053</v>
      </c>
      <c r="Q156" s="20">
        <v>13374</v>
      </c>
      <c r="R156" s="20">
        <v>4197.5</v>
      </c>
      <c r="S156" s="20">
        <v>570</v>
      </c>
      <c r="W156" s="135">
        <v>42658</v>
      </c>
      <c r="X156" s="20">
        <v>5665</v>
      </c>
      <c r="Y156" s="20">
        <v>52.268000000000001</v>
      </c>
      <c r="AD156" s="135">
        <v>42658</v>
      </c>
      <c r="AE156" s="20">
        <v>2622</v>
      </c>
      <c r="AF156" s="20">
        <v>2323.4</v>
      </c>
      <c r="AL156" s="135">
        <v>42658</v>
      </c>
      <c r="AM156" s="20">
        <v>38053</v>
      </c>
      <c r="AN156" s="20">
        <v>4763.8999999999996</v>
      </c>
      <c r="AS156" s="135">
        <v>42658</v>
      </c>
      <c r="AT156" s="20">
        <v>13374</v>
      </c>
      <c r="AU156" s="20">
        <v>1680.2</v>
      </c>
    </row>
    <row r="157" spans="1:47" x14ac:dyDescent="0.3">
      <c r="A157" s="136">
        <v>38595</v>
      </c>
      <c r="B157" s="20">
        <v>0.7</v>
      </c>
      <c r="C157" s="20">
        <v>5.3</v>
      </c>
      <c r="D157" s="20">
        <v>63.780454545454546</v>
      </c>
      <c r="E157" s="20">
        <v>0</v>
      </c>
      <c r="F157" s="20">
        <v>0</v>
      </c>
      <c r="G157" s="20">
        <v>34587.82608695652</v>
      </c>
      <c r="H157" s="20">
        <v>16546.08695652174</v>
      </c>
      <c r="K157" s="135">
        <v>42665</v>
      </c>
      <c r="L157" s="20">
        <v>0.7</v>
      </c>
      <c r="M157" s="20">
        <v>1.2</v>
      </c>
      <c r="N157" s="20">
        <v>6006</v>
      </c>
      <c r="O157" s="20">
        <v>2678</v>
      </c>
      <c r="P157" s="20">
        <v>37691</v>
      </c>
      <c r="Q157" s="20">
        <v>13269</v>
      </c>
      <c r="R157" s="20">
        <v>4255.8</v>
      </c>
      <c r="S157" s="20">
        <v>580</v>
      </c>
      <c r="W157" s="135">
        <v>42665</v>
      </c>
      <c r="X157" s="20">
        <v>6006</v>
      </c>
      <c r="Y157" s="20">
        <v>51.805999999999997</v>
      </c>
      <c r="AD157" s="135">
        <v>42665</v>
      </c>
      <c r="AE157" s="20">
        <v>2678</v>
      </c>
      <c r="AF157" s="20">
        <v>2451.4</v>
      </c>
      <c r="AL157" s="135">
        <v>42665</v>
      </c>
      <c r="AM157" s="20">
        <v>37691</v>
      </c>
      <c r="AN157" s="20">
        <v>4650</v>
      </c>
      <c r="AS157" s="135">
        <v>42665</v>
      </c>
      <c r="AT157" s="20">
        <v>13269</v>
      </c>
      <c r="AU157" s="20">
        <v>1632</v>
      </c>
    </row>
    <row r="158" spans="1:47" x14ac:dyDescent="0.3">
      <c r="A158" s="136">
        <v>38625</v>
      </c>
      <c r="B158" s="20">
        <v>0.3</v>
      </c>
      <c r="C158" s="20">
        <v>4.5</v>
      </c>
      <c r="D158" s="20">
        <v>63.884090909090908</v>
      </c>
      <c r="E158" s="20">
        <v>0</v>
      </c>
      <c r="F158" s="20">
        <v>0</v>
      </c>
      <c r="G158" s="20">
        <v>34991.36363636364</v>
      </c>
      <c r="H158" s="20">
        <v>16516.363636363636</v>
      </c>
      <c r="K158" s="135">
        <v>42672</v>
      </c>
      <c r="L158" s="20">
        <v>0.7</v>
      </c>
      <c r="M158" s="20">
        <v>1.2</v>
      </c>
      <c r="N158" s="20">
        <v>6041</v>
      </c>
      <c r="O158" s="20">
        <v>2708</v>
      </c>
      <c r="P158" s="20">
        <v>38183</v>
      </c>
      <c r="Q158" s="20">
        <v>14200</v>
      </c>
      <c r="R158" s="20">
        <v>4299.2</v>
      </c>
      <c r="S158" s="20">
        <v>595</v>
      </c>
      <c r="W158" s="135">
        <v>42672</v>
      </c>
      <c r="X158" s="20">
        <v>6041</v>
      </c>
      <c r="Y158" s="20">
        <v>50.481999999999999</v>
      </c>
      <c r="AD158" s="135">
        <v>42672</v>
      </c>
      <c r="AE158" s="20">
        <v>2708</v>
      </c>
      <c r="AF158" s="20">
        <v>2527</v>
      </c>
      <c r="AL158" s="135">
        <v>42672</v>
      </c>
      <c r="AM158" s="20">
        <v>38183</v>
      </c>
      <c r="AN158" s="20">
        <v>4723.8</v>
      </c>
      <c r="AS158" s="135">
        <v>42672</v>
      </c>
      <c r="AT158" s="20">
        <v>14200</v>
      </c>
      <c r="AU158" s="20">
        <v>1666.7</v>
      </c>
    </row>
    <row r="159" spans="1:47" x14ac:dyDescent="0.3">
      <c r="A159" s="136">
        <v>38656</v>
      </c>
      <c r="B159" s="20">
        <v>0.3</v>
      </c>
      <c r="C159" s="20">
        <v>4</v>
      </c>
      <c r="D159" s="20">
        <v>59.597619047619048</v>
      </c>
      <c r="E159" s="20">
        <v>0</v>
      </c>
      <c r="F159" s="20">
        <v>0</v>
      </c>
      <c r="G159" s="20">
        <v>37090</v>
      </c>
      <c r="H159" s="20">
        <v>17148.125</v>
      </c>
      <c r="K159" s="135">
        <v>42679</v>
      </c>
      <c r="L159" s="20">
        <v>1.5</v>
      </c>
      <c r="M159" s="20">
        <v>3.3</v>
      </c>
      <c r="N159" s="20">
        <v>6041</v>
      </c>
      <c r="O159" s="20">
        <v>2765</v>
      </c>
      <c r="P159" s="20">
        <v>38947</v>
      </c>
      <c r="Q159" s="20">
        <v>14116</v>
      </c>
      <c r="R159" s="20">
        <v>4373.8</v>
      </c>
      <c r="S159" s="20">
        <v>605</v>
      </c>
      <c r="W159" s="135">
        <v>42679</v>
      </c>
      <c r="X159" s="20">
        <v>6041</v>
      </c>
      <c r="Y159" s="20">
        <v>47.045999999999999</v>
      </c>
      <c r="AD159" s="135">
        <v>42679</v>
      </c>
      <c r="AE159" s="20">
        <v>2765</v>
      </c>
      <c r="AF159" s="20">
        <v>2638</v>
      </c>
      <c r="AL159" s="135">
        <v>42679</v>
      </c>
      <c r="AM159" s="20">
        <v>38947</v>
      </c>
      <c r="AN159" s="20">
        <v>4884.3999999999996</v>
      </c>
      <c r="AS159" s="135">
        <v>42679</v>
      </c>
      <c r="AT159" s="20">
        <v>14116</v>
      </c>
      <c r="AU159" s="20">
        <v>1721.7</v>
      </c>
    </row>
    <row r="160" spans="1:47" x14ac:dyDescent="0.3">
      <c r="A160" s="136">
        <v>38686</v>
      </c>
      <c r="B160" s="20">
        <v>-0.2</v>
      </c>
      <c r="C160" s="20">
        <v>3.2</v>
      </c>
      <c r="D160" s="20">
        <v>56.44409090909091</v>
      </c>
      <c r="E160" s="20">
        <v>0</v>
      </c>
      <c r="F160" s="20">
        <v>0</v>
      </c>
      <c r="G160" s="20">
        <v>36786.818181818184</v>
      </c>
      <c r="H160" s="20">
        <v>17271.81818181818</v>
      </c>
      <c r="K160" s="135">
        <v>42686</v>
      </c>
      <c r="L160" s="20">
        <v>1.5</v>
      </c>
      <c r="M160" s="20">
        <v>3.3</v>
      </c>
      <c r="N160" s="20">
        <v>6032</v>
      </c>
      <c r="O160" s="20">
        <v>2904</v>
      </c>
      <c r="P160" s="20">
        <v>43452</v>
      </c>
      <c r="Q160" s="20">
        <v>14856</v>
      </c>
      <c r="R160" s="20">
        <v>4445.3999999999996</v>
      </c>
      <c r="S160" s="20">
        <v>610</v>
      </c>
      <c r="W160" s="135">
        <v>42686</v>
      </c>
      <c r="X160" s="20">
        <v>6032</v>
      </c>
      <c r="Y160" s="20">
        <v>45.828000000000003</v>
      </c>
      <c r="AD160" s="135">
        <v>42686</v>
      </c>
      <c r="AE160" s="20">
        <v>2904</v>
      </c>
      <c r="AF160" s="20">
        <v>2934</v>
      </c>
      <c r="AL160" s="135">
        <v>42686</v>
      </c>
      <c r="AM160" s="20">
        <v>43452</v>
      </c>
      <c r="AN160" s="20">
        <v>5386</v>
      </c>
      <c r="AS160" s="135">
        <v>42686</v>
      </c>
      <c r="AT160" s="20">
        <v>14856</v>
      </c>
      <c r="AU160" s="20">
        <v>1741.8</v>
      </c>
    </row>
    <row r="161" spans="1:47" x14ac:dyDescent="0.3">
      <c r="A161" s="136">
        <v>38717</v>
      </c>
      <c r="B161" s="20">
        <v>-0.4</v>
      </c>
      <c r="C161" s="20">
        <v>3.2</v>
      </c>
      <c r="D161" s="20">
        <v>57.643333333333331</v>
      </c>
      <c r="E161" s="20">
        <v>0</v>
      </c>
      <c r="F161" s="20">
        <v>0</v>
      </c>
      <c r="G161" s="20">
        <v>39892.727272727272</v>
      </c>
      <c r="H161" s="20">
        <v>19063.636363636364</v>
      </c>
      <c r="K161" s="135">
        <v>42693</v>
      </c>
      <c r="L161" s="20">
        <v>1.5</v>
      </c>
      <c r="M161" s="20">
        <v>3.3</v>
      </c>
      <c r="N161" s="20">
        <v>5857</v>
      </c>
      <c r="O161" s="20">
        <v>2924</v>
      </c>
      <c r="P161" s="20">
        <v>43246</v>
      </c>
      <c r="Q161" s="20">
        <v>14206</v>
      </c>
      <c r="R161" s="20">
        <v>4552.8</v>
      </c>
      <c r="S161" s="20">
        <v>605</v>
      </c>
      <c r="W161" s="135">
        <v>42693</v>
      </c>
      <c r="X161" s="20">
        <v>5857</v>
      </c>
      <c r="Y161" s="20">
        <v>46.271999999999998</v>
      </c>
      <c r="AD161" s="135">
        <v>42693</v>
      </c>
      <c r="AE161" s="20">
        <v>2924</v>
      </c>
      <c r="AF161" s="20">
        <v>2865.6</v>
      </c>
      <c r="AL161" s="135">
        <v>42693</v>
      </c>
      <c r="AM161" s="20">
        <v>43246</v>
      </c>
      <c r="AN161" s="20">
        <v>5479.8</v>
      </c>
      <c r="AS161" s="135">
        <v>42693</v>
      </c>
      <c r="AT161" s="20">
        <v>14206</v>
      </c>
      <c r="AU161" s="20">
        <v>1723.1</v>
      </c>
    </row>
    <row r="162" spans="1:47" x14ac:dyDescent="0.3">
      <c r="A162" s="136">
        <v>38748</v>
      </c>
      <c r="B162" s="20">
        <v>0</v>
      </c>
      <c r="C162" s="20">
        <v>3.05</v>
      </c>
      <c r="D162" s="20">
        <v>63.899523809523807</v>
      </c>
      <c r="E162" s="20">
        <v>0</v>
      </c>
      <c r="F162" s="20">
        <v>0</v>
      </c>
      <c r="G162" s="20">
        <v>43923.888888888891</v>
      </c>
      <c r="H162" s="20">
        <v>20102.222222222223</v>
      </c>
      <c r="K162" s="135">
        <v>42700</v>
      </c>
      <c r="L162" s="20">
        <v>1.5</v>
      </c>
      <c r="M162" s="20">
        <v>3.3</v>
      </c>
      <c r="N162" s="20">
        <v>5860</v>
      </c>
      <c r="O162" s="20">
        <v>2965</v>
      </c>
      <c r="P162" s="20">
        <v>46404</v>
      </c>
      <c r="Q162" s="20">
        <v>14656</v>
      </c>
      <c r="R162" s="20">
        <v>4634.6000000000004</v>
      </c>
      <c r="S162" s="20">
        <v>600</v>
      </c>
      <c r="W162" s="135">
        <v>42700</v>
      </c>
      <c r="X162" s="20">
        <v>5860</v>
      </c>
      <c r="Y162" s="20">
        <v>48.642000000000003</v>
      </c>
      <c r="AD162" s="135">
        <v>42700</v>
      </c>
      <c r="AE162" s="20">
        <v>2965</v>
      </c>
      <c r="AF162" s="20">
        <v>2893.6</v>
      </c>
      <c r="AL162" s="135">
        <v>42700</v>
      </c>
      <c r="AM162" s="20">
        <v>46404</v>
      </c>
      <c r="AN162" s="20">
        <v>5674.9</v>
      </c>
      <c r="AS162" s="135">
        <v>42700</v>
      </c>
      <c r="AT162" s="20">
        <v>14656</v>
      </c>
      <c r="AU162" s="20">
        <v>1751.1</v>
      </c>
    </row>
    <row r="163" spans="1:47" x14ac:dyDescent="0.3">
      <c r="A163" s="136">
        <v>38776</v>
      </c>
      <c r="B163" s="20">
        <v>0.7</v>
      </c>
      <c r="C163" s="20">
        <v>3.01</v>
      </c>
      <c r="D163" s="20">
        <v>61.381500000000003</v>
      </c>
      <c r="E163" s="20">
        <v>0</v>
      </c>
      <c r="F163" s="20">
        <v>0</v>
      </c>
      <c r="G163" s="20">
        <v>46758.23529411765</v>
      </c>
      <c r="H163" s="20">
        <v>20867.058823529413</v>
      </c>
      <c r="K163" s="135">
        <v>42707</v>
      </c>
      <c r="L163" s="20">
        <v>1.6</v>
      </c>
      <c r="M163" s="20">
        <v>5.5</v>
      </c>
      <c r="N163" s="20">
        <v>6019</v>
      </c>
      <c r="O163" s="20">
        <v>3056</v>
      </c>
      <c r="P163" s="20">
        <v>46506</v>
      </c>
      <c r="Q163" s="20">
        <v>13993</v>
      </c>
      <c r="R163" s="20">
        <v>4675.8</v>
      </c>
      <c r="S163" s="20">
        <v>600</v>
      </c>
      <c r="W163" s="135">
        <v>42707</v>
      </c>
      <c r="X163" s="20">
        <v>6019</v>
      </c>
      <c r="Y163" s="20">
        <v>50.698</v>
      </c>
      <c r="AD163" s="135">
        <v>42707</v>
      </c>
      <c r="AE163" s="20">
        <v>3056</v>
      </c>
      <c r="AF163" s="20">
        <v>3153</v>
      </c>
      <c r="AL163" s="135">
        <v>42707</v>
      </c>
      <c r="AM163" s="20">
        <v>46506</v>
      </c>
      <c r="AN163" s="20">
        <v>5792.5</v>
      </c>
      <c r="AS163" s="135">
        <v>42707</v>
      </c>
      <c r="AT163" s="20">
        <v>13993</v>
      </c>
      <c r="AU163" s="20">
        <v>1730</v>
      </c>
    </row>
    <row r="164" spans="1:47" x14ac:dyDescent="0.3">
      <c r="A164" s="136">
        <v>38807</v>
      </c>
      <c r="B164" s="20">
        <v>0</v>
      </c>
      <c r="C164" s="20">
        <v>2.4900000000000002</v>
      </c>
      <c r="D164" s="20">
        <v>63.131739130434781</v>
      </c>
      <c r="E164" s="20">
        <v>0</v>
      </c>
      <c r="F164" s="20">
        <v>0</v>
      </c>
      <c r="G164" s="20">
        <v>47324.782608695656</v>
      </c>
      <c r="H164" s="20">
        <v>19770</v>
      </c>
      <c r="K164" s="135">
        <v>42714</v>
      </c>
      <c r="L164" s="20">
        <v>1.6</v>
      </c>
      <c r="M164" s="20">
        <v>5.5</v>
      </c>
      <c r="N164" s="20">
        <v>6061</v>
      </c>
      <c r="O164" s="20">
        <v>3155</v>
      </c>
      <c r="P164" s="20">
        <v>46781</v>
      </c>
      <c r="Q164" s="20">
        <v>13431</v>
      </c>
      <c r="R164" s="20">
        <v>4792.3999999999996</v>
      </c>
      <c r="S164" s="20">
        <v>600</v>
      </c>
      <c r="W164" s="135">
        <v>42714</v>
      </c>
      <c r="X164" s="20">
        <v>6061</v>
      </c>
      <c r="Y164" s="20">
        <v>54.018000000000001</v>
      </c>
      <c r="AD164" s="135">
        <v>42714</v>
      </c>
      <c r="AE164" s="20">
        <v>3155</v>
      </c>
      <c r="AF164" s="20">
        <v>3278</v>
      </c>
      <c r="AL164" s="135">
        <v>42714</v>
      </c>
      <c r="AM164" s="20">
        <v>46781</v>
      </c>
      <c r="AN164" s="20">
        <v>5856.6</v>
      </c>
      <c r="AS164" s="135">
        <v>42714</v>
      </c>
      <c r="AT164" s="20">
        <v>13431</v>
      </c>
      <c r="AU164" s="20">
        <v>1729.6</v>
      </c>
    </row>
    <row r="165" spans="1:47" x14ac:dyDescent="0.3">
      <c r="A165" s="136">
        <v>38837</v>
      </c>
      <c r="B165" s="20">
        <v>0.5</v>
      </c>
      <c r="C165" s="20">
        <v>1.87</v>
      </c>
      <c r="D165" s="20">
        <v>70.284999999999997</v>
      </c>
      <c r="E165" s="20">
        <v>0</v>
      </c>
      <c r="F165" s="20">
        <v>0</v>
      </c>
      <c r="G165" s="20">
        <v>58570</v>
      </c>
      <c r="H165" s="20">
        <v>20831.5</v>
      </c>
      <c r="K165" s="135">
        <v>42721</v>
      </c>
      <c r="L165" s="20">
        <v>1.6</v>
      </c>
      <c r="M165" s="20">
        <v>5.5</v>
      </c>
      <c r="N165" s="20">
        <v>6398</v>
      </c>
      <c r="O165" s="20">
        <v>3283</v>
      </c>
      <c r="P165" s="20">
        <v>46701</v>
      </c>
      <c r="Q165" s="20">
        <v>13109</v>
      </c>
      <c r="R165" s="20">
        <v>4992</v>
      </c>
      <c r="S165" s="20">
        <v>595</v>
      </c>
      <c r="W165" s="135">
        <v>42721</v>
      </c>
      <c r="X165" s="20">
        <v>6398</v>
      </c>
      <c r="Y165" s="20">
        <v>54.908000000000001</v>
      </c>
      <c r="AD165" s="135">
        <v>42721</v>
      </c>
      <c r="AE165" s="20">
        <v>3283</v>
      </c>
      <c r="AF165" s="20">
        <v>3409</v>
      </c>
      <c r="AL165" s="135">
        <v>42721</v>
      </c>
      <c r="AM165" s="20">
        <v>46701</v>
      </c>
      <c r="AN165" s="20">
        <v>5717.8</v>
      </c>
      <c r="AS165" s="135">
        <v>42721</v>
      </c>
      <c r="AT165" s="20">
        <v>13109</v>
      </c>
      <c r="AU165" s="20">
        <v>1745</v>
      </c>
    </row>
    <row r="166" spans="1:47" x14ac:dyDescent="0.3">
      <c r="A166" s="136">
        <v>38868</v>
      </c>
      <c r="B166" s="20">
        <v>0.8</v>
      </c>
      <c r="C166" s="20">
        <v>2.4300000000000002</v>
      </c>
      <c r="D166" s="20">
        <v>70.795000000000002</v>
      </c>
      <c r="E166" s="20">
        <v>0</v>
      </c>
      <c r="F166" s="20">
        <v>0</v>
      </c>
      <c r="G166" s="20">
        <v>76208.333333333328</v>
      </c>
      <c r="H166" s="20">
        <v>22346.111111111109</v>
      </c>
      <c r="K166" s="135">
        <v>42728</v>
      </c>
      <c r="L166" s="20">
        <v>1.6</v>
      </c>
      <c r="M166" s="20">
        <v>5.5</v>
      </c>
      <c r="N166" s="20">
        <v>6420</v>
      </c>
      <c r="O166" s="20">
        <v>3265</v>
      </c>
      <c r="P166" s="20">
        <v>44881</v>
      </c>
      <c r="Q166" s="20">
        <v>13239</v>
      </c>
      <c r="R166" s="20">
        <v>4995.3999999999996</v>
      </c>
      <c r="S166" s="20">
        <v>595</v>
      </c>
      <c r="W166" s="135">
        <v>42728</v>
      </c>
      <c r="X166" s="20">
        <v>6420</v>
      </c>
      <c r="Y166" s="20">
        <v>54.988</v>
      </c>
      <c r="AD166" s="135">
        <v>42728</v>
      </c>
      <c r="AE166" s="20">
        <v>3265</v>
      </c>
      <c r="AF166" s="20">
        <v>3137.8</v>
      </c>
      <c r="AL166" s="135">
        <v>42728</v>
      </c>
      <c r="AM166" s="20">
        <v>44881</v>
      </c>
      <c r="AN166" s="20">
        <v>5490.6</v>
      </c>
      <c r="AS166" s="135">
        <v>42728</v>
      </c>
      <c r="AT166" s="20">
        <v>13239</v>
      </c>
      <c r="AU166" s="20">
        <v>1729.5</v>
      </c>
    </row>
    <row r="167" spans="1:47" x14ac:dyDescent="0.3">
      <c r="A167" s="136">
        <v>38898</v>
      </c>
      <c r="B167" s="20">
        <v>0.6</v>
      </c>
      <c r="C167" s="20">
        <v>3.52</v>
      </c>
      <c r="D167" s="20">
        <v>70.015000000000001</v>
      </c>
      <c r="E167" s="20">
        <v>0</v>
      </c>
      <c r="F167" s="20">
        <v>0</v>
      </c>
      <c r="G167" s="20">
        <v>62803.63636363636</v>
      </c>
      <c r="H167" s="20">
        <v>20177.727272727272</v>
      </c>
      <c r="K167" s="135">
        <v>42735</v>
      </c>
      <c r="L167" s="20">
        <v>1.6</v>
      </c>
      <c r="M167" s="20">
        <v>5.5</v>
      </c>
      <c r="N167" s="20">
        <v>6487</v>
      </c>
      <c r="O167" s="20">
        <v>3206</v>
      </c>
      <c r="P167" s="20">
        <v>45140</v>
      </c>
      <c r="Q167" s="20">
        <v>13023</v>
      </c>
      <c r="R167" s="20">
        <v>5005</v>
      </c>
      <c r="S167" s="20">
        <v>595</v>
      </c>
      <c r="W167" s="135">
        <v>42735</v>
      </c>
      <c r="X167" s="20">
        <v>6487</v>
      </c>
      <c r="Y167" s="20">
        <v>56.317500000000003</v>
      </c>
      <c r="AD167" s="135">
        <v>42735</v>
      </c>
      <c r="AE167" s="20">
        <v>3206</v>
      </c>
      <c r="AF167" s="20">
        <v>2947</v>
      </c>
      <c r="AL167" s="135">
        <v>42735</v>
      </c>
      <c r="AM167" s="20">
        <v>45140</v>
      </c>
      <c r="AN167" s="20">
        <v>5500.333333333333</v>
      </c>
      <c r="AS167" s="135">
        <v>42735</v>
      </c>
      <c r="AT167" s="20">
        <v>13023</v>
      </c>
      <c r="AU167" s="20">
        <v>1717.6666666666667</v>
      </c>
    </row>
    <row r="168" spans="1:47" x14ac:dyDescent="0.3">
      <c r="A168" s="136">
        <v>38929</v>
      </c>
      <c r="B168" s="20">
        <v>0.3</v>
      </c>
      <c r="C168" s="20">
        <v>3.58</v>
      </c>
      <c r="D168" s="20">
        <v>74.350952380952378</v>
      </c>
      <c r="E168" s="20">
        <v>0</v>
      </c>
      <c r="F168" s="20">
        <v>0</v>
      </c>
      <c r="G168" s="20">
        <v>67353.333333333328</v>
      </c>
      <c r="H168" s="20">
        <v>19249.523809523809</v>
      </c>
      <c r="K168" s="135">
        <v>42742</v>
      </c>
      <c r="L168" s="20">
        <v>0.8</v>
      </c>
      <c r="M168" s="20">
        <v>6.9</v>
      </c>
      <c r="N168" s="20">
        <v>6475</v>
      </c>
      <c r="O168" s="20">
        <v>3173</v>
      </c>
      <c r="P168" s="20">
        <v>45291</v>
      </c>
      <c r="Q168" s="20">
        <v>12974</v>
      </c>
      <c r="R168" s="20">
        <v>5014.25</v>
      </c>
      <c r="S168" s="20">
        <v>595</v>
      </c>
      <c r="W168" s="135">
        <v>42742</v>
      </c>
      <c r="X168" s="20">
        <v>6475</v>
      </c>
      <c r="Y168" s="20">
        <v>56.48</v>
      </c>
      <c r="AD168" s="135">
        <v>42742</v>
      </c>
      <c r="AE168" s="20">
        <v>3173</v>
      </c>
      <c r="AF168" s="20">
        <v>2925.5</v>
      </c>
      <c r="AL168" s="135">
        <v>42742</v>
      </c>
      <c r="AM168" s="20">
        <v>45291</v>
      </c>
      <c r="AN168" s="20">
        <v>5558</v>
      </c>
      <c r="AS168" s="135">
        <v>42742</v>
      </c>
      <c r="AT168" s="20">
        <v>12974</v>
      </c>
      <c r="AU168" s="20">
        <v>1708.625</v>
      </c>
    </row>
    <row r="169" spans="1:47" x14ac:dyDescent="0.3">
      <c r="A169" s="136">
        <v>38960</v>
      </c>
      <c r="B169" s="20">
        <v>0.5</v>
      </c>
      <c r="C169" s="20">
        <v>3.4</v>
      </c>
      <c r="D169" s="20">
        <v>73.90652173913044</v>
      </c>
      <c r="E169" s="20">
        <v>0</v>
      </c>
      <c r="F169" s="20">
        <v>0</v>
      </c>
      <c r="G169" s="20">
        <v>68000.869565217392</v>
      </c>
      <c r="H169" s="20">
        <v>18776.08695652174</v>
      </c>
      <c r="K169" s="135">
        <v>42749</v>
      </c>
      <c r="L169" s="20">
        <v>0.8</v>
      </c>
      <c r="M169" s="20">
        <v>6.9</v>
      </c>
      <c r="N169" s="20">
        <v>6469</v>
      </c>
      <c r="O169" s="20">
        <v>3194</v>
      </c>
      <c r="P169" s="20">
        <v>46560</v>
      </c>
      <c r="Q169" s="20">
        <v>13284</v>
      </c>
      <c r="R169" s="20">
        <v>5054.3999999999996</v>
      </c>
      <c r="S169" s="20">
        <v>595</v>
      </c>
      <c r="W169" s="135">
        <v>42749</v>
      </c>
      <c r="X169" s="20">
        <v>6469</v>
      </c>
      <c r="Y169" s="20">
        <v>55.027999999999999</v>
      </c>
      <c r="AD169" s="135">
        <v>42749</v>
      </c>
      <c r="AE169" s="20">
        <v>3194</v>
      </c>
      <c r="AF169" s="20">
        <v>3129.4</v>
      </c>
      <c r="AL169" s="135">
        <v>42749</v>
      </c>
      <c r="AM169" s="20">
        <v>46560</v>
      </c>
      <c r="AN169" s="20">
        <v>5690.5</v>
      </c>
      <c r="AS169" s="135">
        <v>42749</v>
      </c>
      <c r="AT169" s="20">
        <v>13284</v>
      </c>
      <c r="AU169" s="20">
        <v>1760.3</v>
      </c>
    </row>
    <row r="170" spans="1:47" x14ac:dyDescent="0.3">
      <c r="A170" s="136">
        <v>38990</v>
      </c>
      <c r="B170" s="20">
        <v>-0.1</v>
      </c>
      <c r="C170" s="20">
        <v>3.5</v>
      </c>
      <c r="D170" s="20">
        <v>63.888095238095239</v>
      </c>
      <c r="E170" s="20">
        <v>0</v>
      </c>
      <c r="F170" s="20">
        <v>0</v>
      </c>
      <c r="G170" s="20">
        <v>70654.761904761908</v>
      </c>
      <c r="H170" s="20">
        <v>19586.190476190477</v>
      </c>
      <c r="K170" s="135">
        <v>42756</v>
      </c>
      <c r="L170" s="20">
        <v>0.8</v>
      </c>
      <c r="M170" s="20">
        <v>6.9</v>
      </c>
      <c r="N170" s="20">
        <v>6407</v>
      </c>
      <c r="O170" s="20">
        <v>3230</v>
      </c>
      <c r="P170" s="20">
        <v>46568</v>
      </c>
      <c r="Q170" s="20">
        <v>13307</v>
      </c>
      <c r="R170" s="20">
        <v>5112.6000000000004</v>
      </c>
      <c r="S170" s="20">
        <v>595</v>
      </c>
      <c r="W170" s="135">
        <v>42756</v>
      </c>
      <c r="X170" s="20">
        <v>6407</v>
      </c>
      <c r="Y170" s="20">
        <v>54.98</v>
      </c>
      <c r="AD170" s="135">
        <v>42756</v>
      </c>
      <c r="AE170" s="20">
        <v>3230</v>
      </c>
      <c r="AF170" s="20">
        <v>3288.8</v>
      </c>
      <c r="AL170" s="135">
        <v>42756</v>
      </c>
      <c r="AM170" s="20">
        <v>46568</v>
      </c>
      <c r="AN170" s="20">
        <v>5753.1</v>
      </c>
      <c r="AS170" s="135">
        <v>42756</v>
      </c>
      <c r="AT170" s="20">
        <v>13307</v>
      </c>
      <c r="AU170" s="20">
        <v>1817.8</v>
      </c>
    </row>
    <row r="171" spans="1:47" x14ac:dyDescent="0.3">
      <c r="A171" s="136">
        <v>39021</v>
      </c>
      <c r="B171" s="20">
        <v>0.2</v>
      </c>
      <c r="C171" s="20">
        <v>2.9</v>
      </c>
      <c r="D171" s="20">
        <v>60.108181818181819</v>
      </c>
      <c r="E171" s="20">
        <v>0</v>
      </c>
      <c r="F171" s="20">
        <v>0</v>
      </c>
      <c r="G171" s="20">
        <v>70642.352941176476</v>
      </c>
      <c r="H171" s="20">
        <v>20491.764705882353</v>
      </c>
      <c r="K171" s="135">
        <v>42763</v>
      </c>
      <c r="L171" s="20">
        <v>0.8</v>
      </c>
      <c r="M171" s="20">
        <v>6.9</v>
      </c>
      <c r="N171" s="20">
        <v>6363</v>
      </c>
      <c r="O171" s="20">
        <v>3230</v>
      </c>
      <c r="P171" s="20">
        <v>47016</v>
      </c>
      <c r="Q171" s="20">
        <v>13580</v>
      </c>
      <c r="R171" s="20">
        <v>5142</v>
      </c>
      <c r="S171" s="20">
        <v>595</v>
      </c>
      <c r="W171" s="135">
        <v>42763</v>
      </c>
      <c r="X171" s="20">
        <v>6363</v>
      </c>
      <c r="Y171" s="20">
        <v>55.502000000000002</v>
      </c>
      <c r="AD171" s="135">
        <v>42763</v>
      </c>
      <c r="AE171" s="20">
        <v>3230</v>
      </c>
      <c r="AF171" s="20">
        <v>3265.75</v>
      </c>
      <c r="AL171" s="135">
        <v>42763</v>
      </c>
      <c r="AM171" s="20">
        <v>47016</v>
      </c>
      <c r="AN171" s="20">
        <v>5851.6</v>
      </c>
      <c r="AS171" s="135">
        <v>42763</v>
      </c>
      <c r="AT171" s="20">
        <v>13580</v>
      </c>
      <c r="AU171" s="20">
        <v>1850.8</v>
      </c>
    </row>
    <row r="172" spans="1:47" x14ac:dyDescent="0.3">
      <c r="A172" s="136">
        <v>39051</v>
      </c>
      <c r="B172" s="20">
        <v>-0.3</v>
      </c>
      <c r="C172" s="20">
        <v>2.78</v>
      </c>
      <c r="D172" s="20">
        <v>60.167272727272724</v>
      </c>
      <c r="E172" s="20">
        <v>0</v>
      </c>
      <c r="F172" s="20">
        <v>0</v>
      </c>
      <c r="G172" s="20">
        <v>65683.181818181823</v>
      </c>
      <c r="H172" s="20">
        <v>20107.272727272728</v>
      </c>
      <c r="K172" s="135">
        <v>42770</v>
      </c>
      <c r="L172" s="20">
        <v>0.6</v>
      </c>
      <c r="M172" s="20">
        <v>7.8</v>
      </c>
      <c r="N172" s="20">
        <v>6345</v>
      </c>
      <c r="O172" s="20">
        <v>3226</v>
      </c>
      <c r="P172" s="20">
        <v>46941</v>
      </c>
      <c r="Q172" s="20">
        <v>13453</v>
      </c>
      <c r="R172" s="20">
        <v>5200.5</v>
      </c>
      <c r="S172" s="20">
        <v>595</v>
      </c>
      <c r="W172" s="135">
        <v>42770</v>
      </c>
      <c r="X172" s="20">
        <v>6345</v>
      </c>
      <c r="Y172" s="20">
        <v>56.171999999999997</v>
      </c>
      <c r="AD172" s="135">
        <v>42770</v>
      </c>
      <c r="AE172" s="20">
        <v>3226</v>
      </c>
      <c r="AF172" s="20">
        <v>3174</v>
      </c>
      <c r="AL172" s="135">
        <v>42770</v>
      </c>
      <c r="AM172" s="20">
        <v>46941</v>
      </c>
      <c r="AN172" s="20">
        <v>5889.6</v>
      </c>
      <c r="AS172" s="135">
        <v>42770</v>
      </c>
      <c r="AT172" s="20">
        <v>13453</v>
      </c>
      <c r="AU172" s="20">
        <v>1813.4</v>
      </c>
    </row>
    <row r="173" spans="1:47" x14ac:dyDescent="0.3">
      <c r="A173" s="136">
        <v>39082</v>
      </c>
      <c r="B173" s="20">
        <v>0</v>
      </c>
      <c r="C173" s="20">
        <v>3.1</v>
      </c>
      <c r="D173" s="20">
        <v>63.123684210526314</v>
      </c>
      <c r="E173" s="20">
        <v>0</v>
      </c>
      <c r="F173" s="20">
        <v>0</v>
      </c>
      <c r="G173" s="20">
        <v>62719.047619047618</v>
      </c>
      <c r="H173" s="20">
        <v>20376.190476190477</v>
      </c>
      <c r="K173" s="135">
        <v>42777</v>
      </c>
      <c r="L173" s="20">
        <v>0.6</v>
      </c>
      <c r="M173" s="20">
        <v>7.8</v>
      </c>
      <c r="N173" s="20">
        <v>6307</v>
      </c>
      <c r="O173" s="20">
        <v>3268</v>
      </c>
      <c r="P173" s="20">
        <v>46933</v>
      </c>
      <c r="Q173" s="20">
        <v>13757</v>
      </c>
      <c r="R173" s="20">
        <v>5286.4</v>
      </c>
      <c r="S173" s="20">
        <v>590</v>
      </c>
      <c r="W173" s="135">
        <v>42777</v>
      </c>
      <c r="X173" s="20">
        <v>6307</v>
      </c>
      <c r="Y173" s="20">
        <v>55.643999999999998</v>
      </c>
      <c r="AD173" s="135">
        <v>42777</v>
      </c>
      <c r="AE173" s="20">
        <v>3268</v>
      </c>
      <c r="AF173" s="20">
        <v>3191</v>
      </c>
      <c r="AL173" s="135">
        <v>42777</v>
      </c>
      <c r="AM173" s="20">
        <v>46933</v>
      </c>
      <c r="AN173" s="20">
        <v>5837.6</v>
      </c>
      <c r="AS173" s="135">
        <v>42777</v>
      </c>
      <c r="AT173" s="20">
        <v>13757</v>
      </c>
      <c r="AU173" s="20">
        <v>1826</v>
      </c>
    </row>
    <row r="174" spans="1:47" x14ac:dyDescent="0.3">
      <c r="A174" s="136">
        <v>39113</v>
      </c>
      <c r="B174" s="20">
        <v>0.2</v>
      </c>
      <c r="C174" s="20">
        <v>3.3</v>
      </c>
      <c r="D174" s="20">
        <v>54.977391304347826</v>
      </c>
      <c r="E174" s="20">
        <v>0</v>
      </c>
      <c r="F174" s="20">
        <v>0</v>
      </c>
      <c r="G174" s="20">
        <v>53756.5</v>
      </c>
      <c r="H174" s="20">
        <v>19620.5</v>
      </c>
      <c r="K174" s="135">
        <v>42784</v>
      </c>
      <c r="L174" s="20">
        <v>0.6</v>
      </c>
      <c r="M174" s="20">
        <v>7.8</v>
      </c>
      <c r="N174" s="20">
        <v>6320</v>
      </c>
      <c r="O174" s="20">
        <v>3383</v>
      </c>
      <c r="P174" s="20">
        <v>48698</v>
      </c>
      <c r="Q174" s="20">
        <v>14167</v>
      </c>
      <c r="R174" s="20">
        <v>5294</v>
      </c>
      <c r="S174" s="20">
        <v>590</v>
      </c>
      <c r="W174" s="135">
        <v>42784</v>
      </c>
      <c r="X174" s="20">
        <v>6320</v>
      </c>
      <c r="Y174" s="20">
        <v>55.753999999999998</v>
      </c>
      <c r="AD174" s="135">
        <v>42784</v>
      </c>
      <c r="AE174" s="20">
        <v>3383</v>
      </c>
      <c r="AF174" s="20">
        <v>3420.4</v>
      </c>
      <c r="AL174" s="135">
        <v>42784</v>
      </c>
      <c r="AM174" s="20">
        <v>48698</v>
      </c>
      <c r="AN174" s="20">
        <v>6045.2</v>
      </c>
      <c r="AS174" s="135">
        <v>42784</v>
      </c>
      <c r="AT174" s="20">
        <v>14167</v>
      </c>
      <c r="AU174" s="20">
        <v>1875</v>
      </c>
    </row>
    <row r="175" spans="1:47" x14ac:dyDescent="0.3">
      <c r="A175" s="136">
        <v>39141</v>
      </c>
      <c r="B175" s="20">
        <v>0</v>
      </c>
      <c r="C175" s="20">
        <v>2.6</v>
      </c>
      <c r="D175" s="20">
        <v>59.006</v>
      </c>
      <c r="E175" s="20">
        <v>0</v>
      </c>
      <c r="F175" s="20">
        <v>0</v>
      </c>
      <c r="G175" s="20">
        <v>53389.333333333336</v>
      </c>
      <c r="H175" s="20">
        <v>19686</v>
      </c>
      <c r="K175" s="135">
        <v>42791</v>
      </c>
      <c r="L175" s="20">
        <v>0.6</v>
      </c>
      <c r="M175" s="20">
        <v>7.8</v>
      </c>
      <c r="N175" s="20">
        <v>6332</v>
      </c>
      <c r="O175" s="20">
        <v>3473</v>
      </c>
      <c r="P175" s="20">
        <v>48096</v>
      </c>
      <c r="Q175" s="20">
        <v>13741</v>
      </c>
      <c r="R175" s="20">
        <v>5199.8</v>
      </c>
      <c r="S175" s="20">
        <v>590</v>
      </c>
      <c r="W175" s="135">
        <v>42791</v>
      </c>
      <c r="X175" s="20">
        <v>6332</v>
      </c>
      <c r="Y175" s="20">
        <v>56.25</v>
      </c>
      <c r="AD175" s="135">
        <v>42791</v>
      </c>
      <c r="AE175" s="20">
        <v>3473</v>
      </c>
      <c r="AF175" s="20">
        <v>3522.6</v>
      </c>
      <c r="AL175" s="135">
        <v>42791</v>
      </c>
      <c r="AM175" s="20">
        <v>48096</v>
      </c>
      <c r="AN175" s="20">
        <v>5976.8</v>
      </c>
      <c r="AS175" s="135">
        <v>42791</v>
      </c>
      <c r="AT175" s="20">
        <v>13741</v>
      </c>
      <c r="AU175" s="20">
        <v>1877.7</v>
      </c>
    </row>
    <row r="176" spans="1:47" x14ac:dyDescent="0.3">
      <c r="A176" s="136">
        <v>39172</v>
      </c>
      <c r="B176" s="20">
        <v>0.1</v>
      </c>
      <c r="C176" s="20">
        <v>2.7</v>
      </c>
      <c r="D176" s="20">
        <v>62.51318181818182</v>
      </c>
      <c r="E176" s="20">
        <v>0</v>
      </c>
      <c r="F176" s="20">
        <v>0</v>
      </c>
      <c r="G176" s="20">
        <v>59483.181818181816</v>
      </c>
      <c r="H176" s="20">
        <v>19544.545454545456</v>
      </c>
      <c r="K176" s="135">
        <v>42798</v>
      </c>
      <c r="L176" s="20">
        <v>0.3</v>
      </c>
      <c r="M176" s="20">
        <v>7.6</v>
      </c>
      <c r="N176" s="20">
        <v>6314</v>
      </c>
      <c r="O176" s="20">
        <v>3563</v>
      </c>
      <c r="P176" s="20">
        <v>48010</v>
      </c>
      <c r="Q176" s="20">
        <v>13957</v>
      </c>
      <c r="R176" s="20">
        <v>5105</v>
      </c>
      <c r="S176" s="20">
        <v>595</v>
      </c>
      <c r="W176" s="135">
        <v>42798</v>
      </c>
      <c r="X176" s="20">
        <v>6314</v>
      </c>
      <c r="Y176" s="20">
        <v>55.771999999999998</v>
      </c>
      <c r="AD176" s="135">
        <v>42798</v>
      </c>
      <c r="AE176" s="20">
        <v>3563</v>
      </c>
      <c r="AF176" s="20">
        <v>3542</v>
      </c>
      <c r="AL176" s="135">
        <v>42798</v>
      </c>
      <c r="AM176" s="20">
        <v>48010</v>
      </c>
      <c r="AN176" s="20">
        <v>5961.4</v>
      </c>
      <c r="AS176" s="135">
        <v>42798</v>
      </c>
      <c r="AT176" s="20">
        <v>13957</v>
      </c>
      <c r="AU176" s="20">
        <v>1915</v>
      </c>
    </row>
    <row r="177" spans="1:47" x14ac:dyDescent="0.3">
      <c r="A177" s="136">
        <v>39202</v>
      </c>
      <c r="B177" s="20">
        <v>0.7</v>
      </c>
      <c r="C177" s="20">
        <v>2.9</v>
      </c>
      <c r="D177" s="20">
        <v>67.659047619047612</v>
      </c>
      <c r="E177" s="20">
        <v>0</v>
      </c>
      <c r="F177" s="20">
        <v>0</v>
      </c>
      <c r="G177" s="20">
        <v>70312.380952380947</v>
      </c>
      <c r="H177" s="20">
        <v>19854.285714285714</v>
      </c>
      <c r="K177" s="135">
        <v>42805</v>
      </c>
      <c r="L177" s="20">
        <v>0.3</v>
      </c>
      <c r="M177" s="20">
        <v>7.6</v>
      </c>
      <c r="N177" s="20">
        <v>6284</v>
      </c>
      <c r="O177" s="20">
        <v>3582</v>
      </c>
      <c r="P177" s="20">
        <v>47033</v>
      </c>
      <c r="Q177" s="20">
        <v>13659</v>
      </c>
      <c r="R177" s="20">
        <v>5010.2</v>
      </c>
      <c r="S177" s="20">
        <v>595</v>
      </c>
      <c r="W177" s="135">
        <v>42805</v>
      </c>
      <c r="X177" s="20">
        <v>6284</v>
      </c>
      <c r="Y177" s="20">
        <v>53.72</v>
      </c>
      <c r="AD177" s="135">
        <v>42805</v>
      </c>
      <c r="AE177" s="20">
        <v>3582</v>
      </c>
      <c r="AF177" s="20">
        <v>3448.2</v>
      </c>
      <c r="AL177" s="135">
        <v>42805</v>
      </c>
      <c r="AM177" s="20">
        <v>47033</v>
      </c>
      <c r="AN177" s="20">
        <v>5762.9</v>
      </c>
      <c r="AS177" s="135">
        <v>42805</v>
      </c>
      <c r="AT177" s="20">
        <v>13659</v>
      </c>
      <c r="AU177" s="20">
        <v>1867.7</v>
      </c>
    </row>
    <row r="178" spans="1:47" x14ac:dyDescent="0.3">
      <c r="A178" s="136">
        <v>39233</v>
      </c>
      <c r="B178" s="20">
        <v>0.7</v>
      </c>
      <c r="C178" s="20">
        <v>2.8</v>
      </c>
      <c r="D178" s="20">
        <v>67.966521739130428</v>
      </c>
      <c r="E178" s="20">
        <v>0</v>
      </c>
      <c r="F178" s="20">
        <v>0</v>
      </c>
      <c r="G178" s="20">
        <v>66006.111111111109</v>
      </c>
      <c r="H178" s="20">
        <v>20152.222222222223</v>
      </c>
      <c r="K178" s="135">
        <v>42812</v>
      </c>
      <c r="L178" s="20">
        <v>0.3</v>
      </c>
      <c r="M178" s="20">
        <v>7.6</v>
      </c>
      <c r="N178" s="20">
        <v>6198</v>
      </c>
      <c r="O178" s="20">
        <v>3623</v>
      </c>
      <c r="P178" s="20">
        <v>47409</v>
      </c>
      <c r="Q178" s="20">
        <v>13773</v>
      </c>
      <c r="R178" s="20">
        <v>4855.3999999999996</v>
      </c>
      <c r="S178" s="20">
        <v>600</v>
      </c>
      <c r="W178" s="135">
        <v>42812</v>
      </c>
      <c r="X178" s="20">
        <v>6198</v>
      </c>
      <c r="Y178" s="20">
        <v>51.515999999999998</v>
      </c>
      <c r="AD178" s="135">
        <v>42812</v>
      </c>
      <c r="AE178" s="20">
        <v>3623</v>
      </c>
      <c r="AF178" s="20">
        <v>3576.8</v>
      </c>
      <c r="AL178" s="135">
        <v>42812</v>
      </c>
      <c r="AM178" s="20">
        <v>47409</v>
      </c>
      <c r="AN178" s="20">
        <v>5838.2</v>
      </c>
      <c r="AS178" s="135">
        <v>42812</v>
      </c>
      <c r="AT178" s="20">
        <v>13773</v>
      </c>
      <c r="AU178" s="20">
        <v>1878.4</v>
      </c>
    </row>
    <row r="179" spans="1:47" x14ac:dyDescent="0.3">
      <c r="A179" s="136">
        <v>39263</v>
      </c>
      <c r="B179" s="20">
        <v>0.3</v>
      </c>
      <c r="C179" s="20">
        <v>2.4900000000000002</v>
      </c>
      <c r="D179" s="20">
        <v>70.567142857142855</v>
      </c>
      <c r="E179" s="20">
        <v>0</v>
      </c>
      <c r="F179" s="20">
        <v>0</v>
      </c>
      <c r="G179" s="20">
        <v>64171.428571428572</v>
      </c>
      <c r="H179" s="20">
        <v>19682.380952380954</v>
      </c>
      <c r="K179" s="135">
        <v>42819</v>
      </c>
      <c r="L179" s="20">
        <v>0.3</v>
      </c>
      <c r="M179" s="20">
        <v>7.6</v>
      </c>
      <c r="N179" s="20">
        <v>6166</v>
      </c>
      <c r="O179" s="20">
        <v>3608</v>
      </c>
      <c r="P179" s="20">
        <v>46949</v>
      </c>
      <c r="Q179" s="20">
        <v>13750</v>
      </c>
      <c r="R179" s="20">
        <v>4784.3999999999996</v>
      </c>
      <c r="S179" s="20">
        <v>605</v>
      </c>
      <c r="W179" s="135">
        <v>42819</v>
      </c>
      <c r="X179" s="20">
        <v>6166</v>
      </c>
      <c r="Y179" s="20">
        <v>50.915999999999997</v>
      </c>
      <c r="AD179" s="135">
        <v>42819</v>
      </c>
      <c r="AE179" s="20">
        <v>3608</v>
      </c>
      <c r="AF179" s="20">
        <v>3374.6</v>
      </c>
      <c r="AL179" s="135">
        <v>42819</v>
      </c>
      <c r="AM179" s="20">
        <v>46949</v>
      </c>
      <c r="AN179" s="20">
        <v>5788.3</v>
      </c>
      <c r="AS179" s="135">
        <v>42819</v>
      </c>
      <c r="AT179" s="20">
        <v>13750</v>
      </c>
      <c r="AU179" s="20">
        <v>1913.3</v>
      </c>
    </row>
    <row r="180" spans="1:47" x14ac:dyDescent="0.3">
      <c r="A180" s="136">
        <v>39294</v>
      </c>
      <c r="B180" s="20">
        <v>0.2</v>
      </c>
      <c r="C180" s="20">
        <v>2.4</v>
      </c>
      <c r="D180" s="20">
        <v>75.797727272727272</v>
      </c>
      <c r="E180" s="20">
        <v>0</v>
      </c>
      <c r="F180" s="20">
        <v>0</v>
      </c>
      <c r="G180" s="20">
        <v>66354.545454545456</v>
      </c>
      <c r="H180" s="20">
        <v>19576.363636363636</v>
      </c>
      <c r="K180" s="135">
        <v>42826</v>
      </c>
      <c r="L180" s="20">
        <v>-0.4</v>
      </c>
      <c r="M180" s="20">
        <v>6.4</v>
      </c>
      <c r="N180" s="20">
        <v>6037</v>
      </c>
      <c r="O180" s="20">
        <v>3584</v>
      </c>
      <c r="P180" s="20">
        <v>47146</v>
      </c>
      <c r="Q180" s="20">
        <v>13738</v>
      </c>
      <c r="R180" s="20">
        <v>4674.833333333333</v>
      </c>
      <c r="S180" s="20">
        <v>605</v>
      </c>
      <c r="W180" s="135">
        <v>42826</v>
      </c>
      <c r="X180" s="20">
        <v>6037</v>
      </c>
      <c r="Y180" s="20">
        <v>52.058</v>
      </c>
      <c r="AD180" s="135">
        <v>42826</v>
      </c>
      <c r="AE180" s="20">
        <v>3584</v>
      </c>
      <c r="AF180" s="20">
        <v>3115.4</v>
      </c>
      <c r="AL180" s="135">
        <v>42826</v>
      </c>
      <c r="AM180" s="20">
        <v>47146</v>
      </c>
      <c r="AN180" s="20">
        <v>5800.8</v>
      </c>
      <c r="AS180" s="135">
        <v>42826</v>
      </c>
      <c r="AT180" s="20">
        <v>13738</v>
      </c>
      <c r="AU180" s="20">
        <v>1933.4</v>
      </c>
    </row>
    <row r="181" spans="1:47" x14ac:dyDescent="0.3">
      <c r="A181" s="136">
        <v>39325</v>
      </c>
      <c r="B181" s="20">
        <v>0.7</v>
      </c>
      <c r="C181" s="20">
        <v>2.6</v>
      </c>
      <c r="D181" s="20">
        <v>71.303478260869568</v>
      </c>
      <c r="E181" s="20">
        <v>0</v>
      </c>
      <c r="F181" s="20">
        <v>0</v>
      </c>
      <c r="G181" s="20">
        <v>65120</v>
      </c>
      <c r="H181" s="20">
        <v>19401.739130434784</v>
      </c>
      <c r="K181" s="135">
        <v>42833</v>
      </c>
      <c r="L181" s="20">
        <v>-0.4</v>
      </c>
      <c r="M181" s="20">
        <v>6.4</v>
      </c>
      <c r="N181" s="20">
        <v>6050</v>
      </c>
      <c r="O181" s="20">
        <v>3566</v>
      </c>
      <c r="P181" s="20">
        <v>47288</v>
      </c>
      <c r="Q181" s="20">
        <v>14022</v>
      </c>
      <c r="R181" s="20">
        <v>4682</v>
      </c>
      <c r="S181" s="20">
        <v>605</v>
      </c>
      <c r="W181" s="135">
        <v>42833</v>
      </c>
      <c r="X181" s="20">
        <v>6050</v>
      </c>
      <c r="Y181" s="20">
        <v>54.356000000000002</v>
      </c>
      <c r="AD181" s="135">
        <v>42833</v>
      </c>
      <c r="AE181" s="20">
        <v>3566</v>
      </c>
      <c r="AF181" s="20">
        <v>3164</v>
      </c>
      <c r="AL181" s="135">
        <v>42833</v>
      </c>
      <c r="AM181" s="20">
        <v>47288</v>
      </c>
      <c r="AN181" s="20">
        <v>5798.1</v>
      </c>
      <c r="AS181" s="135">
        <v>42833</v>
      </c>
      <c r="AT181" s="20">
        <v>14022</v>
      </c>
      <c r="AU181" s="20">
        <v>1946.8</v>
      </c>
    </row>
    <row r="182" spans="1:47" x14ac:dyDescent="0.3">
      <c r="A182" s="136">
        <v>39355</v>
      </c>
      <c r="B182" s="20">
        <v>0</v>
      </c>
      <c r="C182" s="20">
        <v>2.7</v>
      </c>
      <c r="D182" s="20">
        <v>76.83</v>
      </c>
      <c r="E182" s="20">
        <v>0</v>
      </c>
      <c r="F182" s="20">
        <v>0</v>
      </c>
      <c r="G182" s="20">
        <v>66098.5</v>
      </c>
      <c r="H182" s="20">
        <v>19341</v>
      </c>
      <c r="K182" s="135">
        <v>42840</v>
      </c>
      <c r="L182" s="20">
        <v>-0.4</v>
      </c>
      <c r="M182" s="20">
        <v>6.4</v>
      </c>
      <c r="N182" s="20">
        <v>6214</v>
      </c>
      <c r="O182" s="20">
        <v>3488</v>
      </c>
      <c r="P182" s="20">
        <v>46159</v>
      </c>
      <c r="Q182" s="20">
        <v>13863</v>
      </c>
      <c r="R182" s="20">
        <v>4644</v>
      </c>
      <c r="S182" s="20">
        <v>605</v>
      </c>
      <c r="W182" s="135">
        <v>42840</v>
      </c>
      <c r="X182" s="20">
        <v>6214</v>
      </c>
      <c r="Y182" s="20">
        <v>55.99</v>
      </c>
      <c r="AD182" s="135">
        <v>42840</v>
      </c>
      <c r="AE182" s="20">
        <v>3488</v>
      </c>
      <c r="AF182" s="20">
        <v>2965.2</v>
      </c>
      <c r="AL182" s="135">
        <v>42840</v>
      </c>
      <c r="AM182" s="20">
        <v>46159</v>
      </c>
      <c r="AN182" s="20">
        <v>5704.25</v>
      </c>
      <c r="AS182" s="135">
        <v>42840</v>
      </c>
      <c r="AT182" s="20">
        <v>13863</v>
      </c>
      <c r="AU182" s="20">
        <v>1908.375</v>
      </c>
    </row>
    <row r="183" spans="1:47" x14ac:dyDescent="0.3">
      <c r="A183" s="136">
        <v>39386</v>
      </c>
      <c r="B183" s="20">
        <v>0.7</v>
      </c>
      <c r="C183" s="20">
        <v>3.2</v>
      </c>
      <c r="D183" s="20">
        <v>82.342173913043482</v>
      </c>
      <c r="E183" s="20">
        <v>0</v>
      </c>
      <c r="F183" s="20">
        <v>0</v>
      </c>
      <c r="G183" s="20">
        <v>66262.222222222219</v>
      </c>
      <c r="H183" s="20">
        <v>18853.333333333332</v>
      </c>
      <c r="K183" s="135">
        <v>42847</v>
      </c>
      <c r="L183" s="20">
        <v>-0.4</v>
      </c>
      <c r="M183" s="20">
        <v>6.4</v>
      </c>
      <c r="N183" s="20">
        <v>6200</v>
      </c>
      <c r="O183" s="20">
        <v>3399</v>
      </c>
      <c r="P183" s="20">
        <v>45608</v>
      </c>
      <c r="Q183" s="20">
        <v>14058</v>
      </c>
      <c r="R183" s="20">
        <v>4535.8</v>
      </c>
      <c r="S183" s="20">
        <v>600</v>
      </c>
      <c r="W183" s="135">
        <v>42847</v>
      </c>
      <c r="X183" s="20">
        <v>6200</v>
      </c>
      <c r="Y183" s="20">
        <v>53.625999999999998</v>
      </c>
      <c r="AD183" s="135">
        <v>42847</v>
      </c>
      <c r="AE183" s="20">
        <v>3399</v>
      </c>
      <c r="AF183" s="20">
        <v>2880.2</v>
      </c>
      <c r="AL183" s="135">
        <v>42847</v>
      </c>
      <c r="AM183" s="20">
        <v>45608</v>
      </c>
      <c r="AN183" s="20">
        <v>5608.375</v>
      </c>
      <c r="AS183" s="135">
        <v>42847</v>
      </c>
      <c r="AT183" s="20">
        <v>14058</v>
      </c>
      <c r="AU183" s="20">
        <v>1919.125</v>
      </c>
    </row>
    <row r="184" spans="1:47" x14ac:dyDescent="0.3">
      <c r="A184" s="136">
        <v>39416</v>
      </c>
      <c r="B184" s="20">
        <v>1</v>
      </c>
      <c r="C184" s="20">
        <v>4.55</v>
      </c>
      <c r="D184" s="20">
        <v>92.12318181818182</v>
      </c>
      <c r="E184" s="20">
        <v>0</v>
      </c>
      <c r="F184" s="20">
        <v>0</v>
      </c>
      <c r="G184" s="20">
        <v>58868.63636363636</v>
      </c>
      <c r="H184" s="20">
        <v>18223.636363636364</v>
      </c>
      <c r="K184" s="135">
        <v>42854</v>
      </c>
      <c r="L184" s="20">
        <v>-0.4</v>
      </c>
      <c r="M184" s="20">
        <v>6.4</v>
      </c>
      <c r="N184" s="20">
        <v>6188</v>
      </c>
      <c r="O184" s="20">
        <v>3421</v>
      </c>
      <c r="P184" s="20">
        <v>46126</v>
      </c>
      <c r="Q184" s="20">
        <v>14184</v>
      </c>
      <c r="R184" s="20">
        <v>4480.6000000000004</v>
      </c>
      <c r="S184" s="20">
        <v>600</v>
      </c>
      <c r="W184" s="135">
        <v>42854</v>
      </c>
      <c r="X184" s="20">
        <v>6188</v>
      </c>
      <c r="Y184" s="20">
        <v>51.738</v>
      </c>
      <c r="AD184" s="135">
        <v>42854</v>
      </c>
      <c r="AE184" s="20">
        <v>3421</v>
      </c>
      <c r="AF184" s="20">
        <v>2971.2</v>
      </c>
      <c r="AL184" s="135">
        <v>42854</v>
      </c>
      <c r="AM184" s="20">
        <v>46126</v>
      </c>
      <c r="AN184" s="20">
        <v>5663.4</v>
      </c>
      <c r="AS184" s="135">
        <v>42854</v>
      </c>
      <c r="AT184" s="20">
        <v>14184</v>
      </c>
      <c r="AU184" s="20">
        <v>1942.6</v>
      </c>
    </row>
    <row r="185" spans="1:47" x14ac:dyDescent="0.3">
      <c r="A185" s="136">
        <v>39447</v>
      </c>
      <c r="B185" s="20">
        <v>0.8</v>
      </c>
      <c r="C185" s="20">
        <v>5.43</v>
      </c>
      <c r="D185" s="20">
        <v>91.419047619047618</v>
      </c>
      <c r="E185" s="20">
        <v>0</v>
      </c>
      <c r="F185" s="20">
        <v>0</v>
      </c>
      <c r="G185" s="20">
        <v>56642.5</v>
      </c>
      <c r="H185" s="20">
        <v>18088</v>
      </c>
      <c r="K185" s="135">
        <v>42861</v>
      </c>
      <c r="L185" s="20">
        <v>-0.3</v>
      </c>
      <c r="M185" s="20">
        <v>5.5</v>
      </c>
      <c r="N185" s="20">
        <v>6133</v>
      </c>
      <c r="O185" s="20">
        <v>3470</v>
      </c>
      <c r="P185" s="20">
        <v>45930</v>
      </c>
      <c r="Q185" s="20">
        <v>13890</v>
      </c>
      <c r="R185" s="20">
        <v>4443</v>
      </c>
      <c r="S185" s="20">
        <v>600</v>
      </c>
      <c r="W185" s="135">
        <v>42861</v>
      </c>
      <c r="X185" s="20">
        <v>6133</v>
      </c>
      <c r="Y185" s="20">
        <v>50.05</v>
      </c>
      <c r="AD185" s="135">
        <v>42861</v>
      </c>
      <c r="AE185" s="20">
        <v>3470</v>
      </c>
      <c r="AF185" s="20">
        <v>3048.5</v>
      </c>
      <c r="AL185" s="135">
        <v>42861</v>
      </c>
      <c r="AM185" s="20">
        <v>45930</v>
      </c>
      <c r="AN185" s="20">
        <v>5614.125</v>
      </c>
      <c r="AS185" s="135">
        <v>42861</v>
      </c>
      <c r="AT185" s="20">
        <v>13890</v>
      </c>
      <c r="AU185" s="20">
        <v>1910.375</v>
      </c>
    </row>
    <row r="186" spans="1:47" x14ac:dyDescent="0.3">
      <c r="A186" s="136">
        <v>39478</v>
      </c>
      <c r="B186" s="20">
        <v>0.8</v>
      </c>
      <c r="C186" s="20">
        <v>6.1</v>
      </c>
      <c r="D186" s="20">
        <v>91.98086956521739</v>
      </c>
      <c r="E186" s="20">
        <v>0</v>
      </c>
      <c r="F186" s="20">
        <v>0</v>
      </c>
      <c r="G186" s="20">
        <v>60048.63636363636</v>
      </c>
      <c r="H186" s="20">
        <v>18445.454545454544</v>
      </c>
      <c r="K186" s="135">
        <v>42868</v>
      </c>
      <c r="L186" s="20">
        <v>-0.3</v>
      </c>
      <c r="M186" s="20">
        <v>5.5</v>
      </c>
      <c r="N186" s="20">
        <v>6007</v>
      </c>
      <c r="O186" s="20">
        <v>3505</v>
      </c>
      <c r="P186" s="20">
        <v>45035</v>
      </c>
      <c r="Q186" s="20">
        <v>13841</v>
      </c>
      <c r="R186" s="20">
        <v>4345.3999999999996</v>
      </c>
      <c r="S186" s="20">
        <v>595</v>
      </c>
      <c r="W186" s="135">
        <v>42868</v>
      </c>
      <c r="X186" s="20">
        <v>6007</v>
      </c>
      <c r="Y186" s="20">
        <v>49.98</v>
      </c>
      <c r="AD186" s="135">
        <v>42868</v>
      </c>
      <c r="AE186" s="20">
        <v>3505</v>
      </c>
      <c r="AF186" s="20">
        <v>3014.8</v>
      </c>
      <c r="AL186" s="135">
        <v>42868</v>
      </c>
      <c r="AM186" s="20">
        <v>45035</v>
      </c>
      <c r="AN186" s="20">
        <v>5514.9</v>
      </c>
      <c r="AS186" s="135">
        <v>42868</v>
      </c>
      <c r="AT186" s="20">
        <v>13841</v>
      </c>
      <c r="AU186" s="20">
        <v>1878</v>
      </c>
    </row>
    <row r="187" spans="1:47" x14ac:dyDescent="0.3">
      <c r="A187" s="136">
        <v>39507</v>
      </c>
      <c r="B187" s="20">
        <v>0.5</v>
      </c>
      <c r="C187" s="20">
        <v>6.62</v>
      </c>
      <c r="D187" s="20">
        <v>94.649523809523814</v>
      </c>
      <c r="E187" s="20">
        <v>0</v>
      </c>
      <c r="F187" s="20">
        <v>0</v>
      </c>
      <c r="G187" s="20">
        <v>65866.875</v>
      </c>
      <c r="H187" s="20">
        <v>19670.625</v>
      </c>
      <c r="K187" s="135">
        <v>42875</v>
      </c>
      <c r="L187" s="20">
        <v>-0.3</v>
      </c>
      <c r="M187" s="20">
        <v>5.5</v>
      </c>
      <c r="N187" s="20">
        <v>6003</v>
      </c>
      <c r="O187" s="20">
        <v>3570</v>
      </c>
      <c r="P187" s="20">
        <v>45438</v>
      </c>
      <c r="Q187" s="20">
        <v>13914</v>
      </c>
      <c r="R187" s="20">
        <v>4387</v>
      </c>
      <c r="S187" s="20">
        <v>595</v>
      </c>
      <c r="W187" s="135">
        <v>42875</v>
      </c>
      <c r="X187" s="20">
        <v>6003</v>
      </c>
      <c r="Y187" s="20">
        <v>52.36</v>
      </c>
      <c r="AD187" s="135">
        <v>42875</v>
      </c>
      <c r="AE187" s="20">
        <v>3570</v>
      </c>
      <c r="AF187" s="20">
        <v>3067.2</v>
      </c>
      <c r="AL187" s="135">
        <v>42875</v>
      </c>
      <c r="AM187" s="20">
        <v>45438</v>
      </c>
      <c r="AN187" s="20">
        <v>5566.2</v>
      </c>
      <c r="AS187" s="135">
        <v>42875</v>
      </c>
      <c r="AT187" s="20">
        <v>13914</v>
      </c>
      <c r="AU187" s="20">
        <v>1917.1</v>
      </c>
    </row>
    <row r="188" spans="1:47" x14ac:dyDescent="0.3">
      <c r="A188" s="136">
        <v>39538</v>
      </c>
      <c r="B188" s="20">
        <v>1.3</v>
      </c>
      <c r="C188" s="20">
        <v>7.95</v>
      </c>
      <c r="D188" s="20">
        <v>102.63190476190476</v>
      </c>
      <c r="E188" s="20">
        <v>0</v>
      </c>
      <c r="F188" s="20">
        <v>0</v>
      </c>
      <c r="G188" s="20">
        <v>66604.761904761908</v>
      </c>
      <c r="H188" s="20">
        <v>19995</v>
      </c>
      <c r="K188" s="135">
        <v>42882</v>
      </c>
      <c r="L188" s="20">
        <v>-0.3</v>
      </c>
      <c r="M188" s="20">
        <v>5.5</v>
      </c>
      <c r="N188" s="20">
        <v>6070</v>
      </c>
      <c r="O188" s="20">
        <v>3633</v>
      </c>
      <c r="P188" s="20">
        <v>45811</v>
      </c>
      <c r="Q188" s="20">
        <v>13951</v>
      </c>
      <c r="R188" s="20">
        <v>4469.666666666667</v>
      </c>
      <c r="S188" s="20">
        <v>580</v>
      </c>
      <c r="W188" s="135">
        <v>42882</v>
      </c>
      <c r="X188" s="20">
        <v>6070</v>
      </c>
      <c r="Y188" s="20">
        <v>53.118000000000002</v>
      </c>
      <c r="AD188" s="135">
        <v>42882</v>
      </c>
      <c r="AE188" s="20">
        <v>3633</v>
      </c>
      <c r="AF188" s="20">
        <v>3273.8</v>
      </c>
      <c r="AL188" s="135">
        <v>42882</v>
      </c>
      <c r="AM188" s="20">
        <v>45811</v>
      </c>
      <c r="AN188" s="20">
        <v>5667.2</v>
      </c>
      <c r="AS188" s="135">
        <v>42882</v>
      </c>
      <c r="AT188" s="20">
        <v>13951</v>
      </c>
      <c r="AU188" s="20">
        <v>1943.4</v>
      </c>
    </row>
    <row r="189" spans="1:47" x14ac:dyDescent="0.3">
      <c r="A189" s="136">
        <v>39568</v>
      </c>
      <c r="B189" s="20">
        <v>0.8</v>
      </c>
      <c r="C189" s="20">
        <v>8.1199999999999992</v>
      </c>
      <c r="D189" s="20">
        <v>110.41318181818181</v>
      </c>
      <c r="E189" s="20">
        <v>0</v>
      </c>
      <c r="F189" s="20">
        <v>0</v>
      </c>
      <c r="G189" s="20">
        <v>65174.285714285717</v>
      </c>
      <c r="H189" s="20">
        <v>19122.380952380954</v>
      </c>
      <c r="K189" s="135">
        <v>42889</v>
      </c>
      <c r="L189" s="20">
        <v>-0.2</v>
      </c>
      <c r="M189" s="20">
        <v>5.5</v>
      </c>
      <c r="N189" s="20">
        <v>6061</v>
      </c>
      <c r="O189" s="20">
        <v>3628</v>
      </c>
      <c r="P189" s="20">
        <v>45380</v>
      </c>
      <c r="Q189" s="20">
        <v>13822</v>
      </c>
      <c r="R189" s="20">
        <v>4461</v>
      </c>
      <c r="S189" s="20">
        <v>580</v>
      </c>
      <c r="W189" s="135">
        <v>42889</v>
      </c>
      <c r="X189" s="20">
        <v>6061</v>
      </c>
      <c r="Y189" s="20">
        <v>51.003999999999998</v>
      </c>
      <c r="AD189" s="135">
        <v>42889</v>
      </c>
      <c r="AE189" s="20">
        <v>3628</v>
      </c>
      <c r="AF189" s="20">
        <v>3110.6666666666665</v>
      </c>
      <c r="AL189" s="135">
        <v>42889</v>
      </c>
      <c r="AM189" s="20">
        <v>45380</v>
      </c>
      <c r="AN189" s="20">
        <v>5604.875</v>
      </c>
      <c r="AS189" s="135">
        <v>42889</v>
      </c>
      <c r="AT189" s="20">
        <v>13822</v>
      </c>
      <c r="AU189" s="20">
        <v>1927.375</v>
      </c>
    </row>
    <row r="190" spans="1:47" x14ac:dyDescent="0.3">
      <c r="A190" s="136">
        <v>39599</v>
      </c>
      <c r="B190" s="20">
        <v>0.8</v>
      </c>
      <c r="C190" s="20">
        <v>8.2200000000000006</v>
      </c>
      <c r="D190" s="20">
        <v>124.82318181818182</v>
      </c>
      <c r="E190" s="20">
        <v>0</v>
      </c>
      <c r="F190" s="20">
        <v>0</v>
      </c>
      <c r="G190" s="20">
        <v>62870</v>
      </c>
      <c r="H190" s="20">
        <v>18983.25</v>
      </c>
      <c r="K190" s="135">
        <v>42896</v>
      </c>
      <c r="L190" s="20">
        <v>-0.2</v>
      </c>
      <c r="M190" s="20">
        <v>5.5</v>
      </c>
      <c r="N190" s="20">
        <v>6032</v>
      </c>
      <c r="O190" s="20">
        <v>3575</v>
      </c>
      <c r="P190" s="20">
        <v>45308</v>
      </c>
      <c r="Q190" s="20">
        <v>13827</v>
      </c>
      <c r="R190" s="20">
        <v>4434</v>
      </c>
      <c r="S190" s="20">
        <v>565</v>
      </c>
      <c r="W190" s="135">
        <v>42896</v>
      </c>
      <c r="X190" s="20">
        <v>6032</v>
      </c>
      <c r="Y190" s="20">
        <v>48.731999999999999</v>
      </c>
      <c r="AD190" s="135">
        <v>42896</v>
      </c>
      <c r="AE190" s="20">
        <v>3575</v>
      </c>
      <c r="AF190" s="20">
        <v>2971.8</v>
      </c>
      <c r="AL190" s="135">
        <v>42896</v>
      </c>
      <c r="AM190" s="20">
        <v>45308</v>
      </c>
      <c r="AN190" s="20">
        <v>5617.8</v>
      </c>
      <c r="AS190" s="135">
        <v>42896</v>
      </c>
      <c r="AT190" s="20">
        <v>13827</v>
      </c>
      <c r="AU190" s="20">
        <v>1903.6</v>
      </c>
    </row>
    <row r="191" spans="1:47" x14ac:dyDescent="0.3">
      <c r="A191" s="136">
        <v>39629</v>
      </c>
      <c r="B191" s="20">
        <v>1</v>
      </c>
      <c r="C191" s="20">
        <v>8.84</v>
      </c>
      <c r="D191" s="20">
        <v>133.89904761904762</v>
      </c>
      <c r="E191" s="20">
        <v>0</v>
      </c>
      <c r="F191" s="20">
        <v>0</v>
      </c>
      <c r="G191" s="20">
        <v>61300.5</v>
      </c>
      <c r="H191" s="20">
        <v>18994.5</v>
      </c>
      <c r="K191" s="135">
        <v>42903</v>
      </c>
      <c r="L191" s="20">
        <v>-0.2</v>
      </c>
      <c r="M191" s="20">
        <v>5.5</v>
      </c>
      <c r="N191" s="20">
        <v>5935</v>
      </c>
      <c r="O191" s="20">
        <v>3588</v>
      </c>
      <c r="P191" s="20">
        <v>45498</v>
      </c>
      <c r="Q191" s="20">
        <v>13578</v>
      </c>
      <c r="R191" s="20">
        <v>4453.8</v>
      </c>
      <c r="S191" s="20">
        <v>565</v>
      </c>
      <c r="W191" s="135">
        <v>42903</v>
      </c>
      <c r="X191" s="20">
        <v>5935</v>
      </c>
      <c r="Y191" s="20">
        <v>47.66</v>
      </c>
      <c r="AD191" s="135">
        <v>42903</v>
      </c>
      <c r="AE191" s="20">
        <v>3588</v>
      </c>
      <c r="AF191" s="20">
        <v>3043.2</v>
      </c>
      <c r="AL191" s="135">
        <v>42903</v>
      </c>
      <c r="AM191" s="20">
        <v>45498</v>
      </c>
      <c r="AN191" s="20">
        <v>5677.6</v>
      </c>
      <c r="AS191" s="135">
        <v>42903</v>
      </c>
      <c r="AT191" s="20">
        <v>13578</v>
      </c>
      <c r="AU191" s="20">
        <v>1875.3</v>
      </c>
    </row>
    <row r="192" spans="1:47" x14ac:dyDescent="0.3">
      <c r="A192" s="136">
        <v>39660</v>
      </c>
      <c r="B192" s="20">
        <v>1.3</v>
      </c>
      <c r="C192" s="20">
        <v>10.029999999999999</v>
      </c>
      <c r="D192" s="20">
        <v>134.59652173913042</v>
      </c>
      <c r="E192" s="20">
        <v>0</v>
      </c>
      <c r="F192" s="20">
        <v>0</v>
      </c>
      <c r="G192" s="20">
        <v>62421.304347826088</v>
      </c>
      <c r="H192" s="20">
        <v>19270.217391304348</v>
      </c>
      <c r="K192" s="135">
        <v>42910</v>
      </c>
      <c r="L192" s="20">
        <v>-0.2</v>
      </c>
      <c r="M192" s="20">
        <v>5.5</v>
      </c>
      <c r="N192" s="20">
        <v>5901</v>
      </c>
      <c r="O192" s="20">
        <v>3593</v>
      </c>
      <c r="P192" s="20">
        <v>45828</v>
      </c>
      <c r="Q192" s="20">
        <v>13854</v>
      </c>
      <c r="R192" s="20">
        <v>4443.8</v>
      </c>
      <c r="S192" s="20">
        <v>575</v>
      </c>
      <c r="W192" s="135">
        <v>42910</v>
      </c>
      <c r="X192" s="20">
        <v>5901</v>
      </c>
      <c r="Y192" s="20">
        <v>45.701999999999998</v>
      </c>
      <c r="AD192" s="135">
        <v>42910</v>
      </c>
      <c r="AE192" s="20">
        <v>3593</v>
      </c>
      <c r="AF192" s="20">
        <v>3093</v>
      </c>
      <c r="AL192" s="135">
        <v>42910</v>
      </c>
      <c r="AM192" s="20">
        <v>45828</v>
      </c>
      <c r="AN192" s="20">
        <v>5704.1</v>
      </c>
      <c r="AS192" s="135">
        <v>42910</v>
      </c>
      <c r="AT192" s="20">
        <v>13854</v>
      </c>
      <c r="AU192" s="20">
        <v>1871.2</v>
      </c>
    </row>
    <row r="193" spans="1:47" x14ac:dyDescent="0.3">
      <c r="A193" s="136">
        <v>39691</v>
      </c>
      <c r="B193" s="20">
        <v>0.7</v>
      </c>
      <c r="C193" s="20">
        <v>10.06</v>
      </c>
      <c r="D193" s="20">
        <v>115.48238095238095</v>
      </c>
      <c r="E193" s="20">
        <v>0</v>
      </c>
      <c r="F193" s="20">
        <v>0</v>
      </c>
      <c r="G193" s="20">
        <v>58823.809523809527</v>
      </c>
      <c r="H193" s="20">
        <v>18344.285714285714</v>
      </c>
      <c r="K193" s="135">
        <v>42917</v>
      </c>
      <c r="L193" s="20">
        <v>0.2</v>
      </c>
      <c r="M193" s="20">
        <v>5.5</v>
      </c>
      <c r="N193" s="20">
        <v>5772</v>
      </c>
      <c r="O193" s="20">
        <v>3619</v>
      </c>
      <c r="P193" s="20">
        <v>47045</v>
      </c>
      <c r="Q193" s="20">
        <v>13931</v>
      </c>
      <c r="R193" s="20">
        <v>4433</v>
      </c>
      <c r="S193" s="20">
        <v>580</v>
      </c>
      <c r="W193" s="135">
        <v>42917</v>
      </c>
      <c r="X193" s="20">
        <v>5772</v>
      </c>
      <c r="Y193" s="20">
        <v>47.026000000000003</v>
      </c>
      <c r="AD193" s="135">
        <v>42917</v>
      </c>
      <c r="AE193" s="20">
        <v>3619</v>
      </c>
      <c r="AF193" s="20">
        <v>3228.6</v>
      </c>
      <c r="AL193" s="135">
        <v>42917</v>
      </c>
      <c r="AM193" s="20">
        <v>47045</v>
      </c>
      <c r="AN193" s="20">
        <v>5839</v>
      </c>
      <c r="AS193" s="135">
        <v>42917</v>
      </c>
      <c r="AT193" s="20">
        <v>13931</v>
      </c>
      <c r="AU193" s="20">
        <v>1881.7</v>
      </c>
    </row>
    <row r="194" spans="1:47" x14ac:dyDescent="0.3">
      <c r="A194" s="136">
        <v>39721</v>
      </c>
      <c r="B194" s="20">
        <v>-0.8</v>
      </c>
      <c r="C194" s="20">
        <v>9.1300000000000008</v>
      </c>
      <c r="D194" s="20">
        <v>101.02772727272728</v>
      </c>
      <c r="E194" s="20">
        <v>0</v>
      </c>
      <c r="F194" s="20">
        <v>0</v>
      </c>
      <c r="G194" s="20">
        <v>55025.26315789474</v>
      </c>
      <c r="H194" s="20">
        <v>16443.684210526317</v>
      </c>
      <c r="K194" s="135">
        <v>42924</v>
      </c>
      <c r="L194" s="20">
        <v>0.2</v>
      </c>
      <c r="M194" s="20">
        <v>5.5</v>
      </c>
      <c r="N194" s="20">
        <v>5783</v>
      </c>
      <c r="O194" s="20">
        <v>3640</v>
      </c>
      <c r="P194" s="20">
        <v>46903</v>
      </c>
      <c r="Q194" s="20">
        <v>14048</v>
      </c>
      <c r="R194" s="20">
        <v>4466.6000000000004</v>
      </c>
      <c r="S194" s="20">
        <v>580</v>
      </c>
      <c r="W194" s="135">
        <v>42924</v>
      </c>
      <c r="X194" s="20">
        <v>5783</v>
      </c>
      <c r="Y194" s="20">
        <v>48.38</v>
      </c>
      <c r="AD194" s="135">
        <v>42924</v>
      </c>
      <c r="AE194" s="20">
        <v>3640</v>
      </c>
      <c r="AF194" s="20">
        <v>3393.4</v>
      </c>
      <c r="AL194" s="135">
        <v>42924</v>
      </c>
      <c r="AM194" s="20">
        <v>46903</v>
      </c>
      <c r="AN194" s="20">
        <v>5839.3</v>
      </c>
      <c r="AS194" s="135">
        <v>42924</v>
      </c>
      <c r="AT194" s="20">
        <v>14048</v>
      </c>
      <c r="AU194" s="20">
        <v>1915.9</v>
      </c>
    </row>
    <row r="195" spans="1:47" x14ac:dyDescent="0.3">
      <c r="A195" s="136">
        <v>39752</v>
      </c>
      <c r="B195" s="20">
        <v>-1.6</v>
      </c>
      <c r="C195" s="20">
        <v>6.59</v>
      </c>
      <c r="D195" s="20">
        <v>74.174782608695651</v>
      </c>
      <c r="E195" s="20">
        <v>0</v>
      </c>
      <c r="F195" s="20">
        <v>0</v>
      </c>
      <c r="G195" s="20">
        <v>39100</v>
      </c>
      <c r="H195" s="20">
        <v>14068</v>
      </c>
      <c r="K195" s="135">
        <v>42931</v>
      </c>
      <c r="L195" s="20">
        <v>0.2</v>
      </c>
      <c r="M195" s="20">
        <v>5.5</v>
      </c>
      <c r="N195" s="20">
        <v>5777</v>
      </c>
      <c r="O195" s="20">
        <v>3686</v>
      </c>
      <c r="P195" s="20">
        <v>46935</v>
      </c>
      <c r="Q195" s="20">
        <v>14111</v>
      </c>
      <c r="R195" s="20">
        <v>4551.6000000000004</v>
      </c>
      <c r="S195" s="20">
        <v>585</v>
      </c>
      <c r="W195" s="135">
        <v>42931</v>
      </c>
      <c r="X195" s="20">
        <v>5777</v>
      </c>
      <c r="Y195" s="20">
        <v>47.893999999999998</v>
      </c>
      <c r="AD195" s="135">
        <v>42931</v>
      </c>
      <c r="AE195" s="20">
        <v>3686</v>
      </c>
      <c r="AF195" s="20">
        <v>3545.6</v>
      </c>
      <c r="AL195" s="135">
        <v>42931</v>
      </c>
      <c r="AM195" s="20">
        <v>46935</v>
      </c>
      <c r="AN195" s="20">
        <v>5843.5</v>
      </c>
      <c r="AS195" s="135">
        <v>42931</v>
      </c>
      <c r="AT195" s="20">
        <v>14111</v>
      </c>
      <c r="AU195" s="20">
        <v>1897</v>
      </c>
    </row>
    <row r="196" spans="1:47" x14ac:dyDescent="0.3">
      <c r="A196" s="136">
        <v>39782</v>
      </c>
      <c r="B196" s="20">
        <v>-3.4</v>
      </c>
      <c r="C196" s="20">
        <v>1.99</v>
      </c>
      <c r="D196" s="20">
        <v>55.066000000000003</v>
      </c>
      <c r="E196" s="20">
        <v>0</v>
      </c>
      <c r="F196" s="20">
        <v>0</v>
      </c>
      <c r="G196" s="20">
        <v>29358.5</v>
      </c>
      <c r="H196" s="20">
        <v>13560</v>
      </c>
      <c r="K196" s="135">
        <v>42938</v>
      </c>
      <c r="L196" s="20">
        <v>0.2</v>
      </c>
      <c r="M196" s="20">
        <v>5.5</v>
      </c>
      <c r="N196" s="20">
        <v>5779</v>
      </c>
      <c r="O196" s="20">
        <v>3729</v>
      </c>
      <c r="P196" s="20">
        <v>47469</v>
      </c>
      <c r="Q196" s="20">
        <v>14283</v>
      </c>
      <c r="R196" s="20">
        <v>4628</v>
      </c>
      <c r="S196" s="20">
        <v>585</v>
      </c>
      <c r="W196" s="135">
        <v>42938</v>
      </c>
      <c r="X196" s="20">
        <v>5779</v>
      </c>
      <c r="Y196" s="20">
        <v>48.863999999999997</v>
      </c>
      <c r="AD196" s="135">
        <v>42938</v>
      </c>
      <c r="AE196" s="20">
        <v>3729</v>
      </c>
      <c r="AF196" s="20">
        <v>3592.6</v>
      </c>
      <c r="AL196" s="135">
        <v>42938</v>
      </c>
      <c r="AM196" s="20">
        <v>47469</v>
      </c>
      <c r="AN196" s="20">
        <v>5958.7</v>
      </c>
      <c r="AS196" s="135">
        <v>42938</v>
      </c>
      <c r="AT196" s="20">
        <v>14283</v>
      </c>
      <c r="AU196" s="20">
        <v>1898.8</v>
      </c>
    </row>
    <row r="197" spans="1:47" x14ac:dyDescent="0.3">
      <c r="A197" s="136">
        <v>39813</v>
      </c>
      <c r="B197" s="20">
        <v>-2.2999999999999998</v>
      </c>
      <c r="C197" s="20">
        <v>-1.1399999999999999</v>
      </c>
      <c r="D197" s="20">
        <v>43.624545454545455</v>
      </c>
      <c r="E197" s="20">
        <v>0</v>
      </c>
      <c r="F197" s="20">
        <v>0</v>
      </c>
      <c r="G197" s="20">
        <v>24343.043478260868</v>
      </c>
      <c r="H197" s="20">
        <v>11026.08695652174</v>
      </c>
      <c r="K197" s="135">
        <v>42945</v>
      </c>
      <c r="L197" s="20">
        <v>0.2</v>
      </c>
      <c r="M197" s="20">
        <v>5.5</v>
      </c>
      <c r="N197" s="20">
        <v>5850</v>
      </c>
      <c r="O197" s="20">
        <v>3754</v>
      </c>
      <c r="P197" s="20">
        <v>49613</v>
      </c>
      <c r="Q197" s="20">
        <v>14206</v>
      </c>
      <c r="R197" s="20">
        <v>4643.6000000000004</v>
      </c>
      <c r="S197" s="20">
        <v>585</v>
      </c>
      <c r="W197" s="135">
        <v>42945</v>
      </c>
      <c r="X197" s="20">
        <v>5850</v>
      </c>
      <c r="Y197" s="20">
        <v>50.756</v>
      </c>
      <c r="AD197" s="135">
        <v>42945</v>
      </c>
      <c r="AE197" s="20">
        <v>3754</v>
      </c>
      <c r="AF197" s="20">
        <v>3551.2</v>
      </c>
      <c r="AL197" s="135">
        <v>42945</v>
      </c>
      <c r="AM197" s="20">
        <v>49613</v>
      </c>
      <c r="AN197" s="20">
        <v>6199.2</v>
      </c>
      <c r="AS197" s="135">
        <v>42945</v>
      </c>
      <c r="AT197" s="20">
        <v>14206</v>
      </c>
      <c r="AU197" s="20">
        <v>1902.7</v>
      </c>
    </row>
    <row r="198" spans="1:47" x14ac:dyDescent="0.3">
      <c r="A198" s="136">
        <v>39844</v>
      </c>
      <c r="B198" s="20">
        <v>-1.4</v>
      </c>
      <c r="C198" s="20">
        <v>-3.35</v>
      </c>
      <c r="D198" s="20">
        <v>46.353809523809524</v>
      </c>
      <c r="E198" s="20">
        <v>0</v>
      </c>
      <c r="F198" s="20">
        <v>0</v>
      </c>
      <c r="G198" s="20">
        <v>26726.666666666668</v>
      </c>
      <c r="H198" s="20">
        <v>11847.333333333334</v>
      </c>
      <c r="K198" s="135">
        <v>42952</v>
      </c>
      <c r="L198" s="20">
        <v>0.9</v>
      </c>
      <c r="M198" s="20">
        <v>6.3</v>
      </c>
      <c r="N198" s="20">
        <v>5887</v>
      </c>
      <c r="O198" s="20">
        <v>3798</v>
      </c>
      <c r="P198" s="20">
        <v>49906</v>
      </c>
      <c r="Q198" s="20">
        <v>14458</v>
      </c>
      <c r="R198" s="20">
        <v>4661</v>
      </c>
      <c r="S198" s="20">
        <v>585</v>
      </c>
      <c r="W198" s="135">
        <v>42952</v>
      </c>
      <c r="X198" s="20">
        <v>5887</v>
      </c>
      <c r="Y198" s="20">
        <v>52.244</v>
      </c>
      <c r="AD198" s="135">
        <v>42952</v>
      </c>
      <c r="AE198" s="20">
        <v>3798</v>
      </c>
      <c r="AF198" s="20">
        <v>3735.4</v>
      </c>
      <c r="AL198" s="135">
        <v>42952</v>
      </c>
      <c r="AM198" s="20">
        <v>49906</v>
      </c>
      <c r="AN198" s="20">
        <v>6313.5</v>
      </c>
      <c r="AS198" s="135">
        <v>42952</v>
      </c>
      <c r="AT198" s="20">
        <v>14458</v>
      </c>
      <c r="AU198" s="20">
        <v>1895.3</v>
      </c>
    </row>
    <row r="199" spans="1:47" x14ac:dyDescent="0.3">
      <c r="A199" s="136">
        <v>39872</v>
      </c>
      <c r="B199" s="20">
        <v>-0.7</v>
      </c>
      <c r="C199" s="20">
        <v>-4.47</v>
      </c>
      <c r="D199" s="20">
        <v>44.406999999999996</v>
      </c>
      <c r="E199" s="20">
        <v>0</v>
      </c>
      <c r="F199" s="20">
        <v>0</v>
      </c>
      <c r="G199" s="20">
        <v>27491.5</v>
      </c>
      <c r="H199" s="20">
        <v>11827</v>
      </c>
      <c r="K199" s="135">
        <v>42959</v>
      </c>
      <c r="L199" s="20">
        <v>0.9</v>
      </c>
      <c r="M199" s="20">
        <v>6.3</v>
      </c>
      <c r="N199" s="20">
        <v>5991</v>
      </c>
      <c r="O199" s="20">
        <v>3916</v>
      </c>
      <c r="P199" s="20">
        <v>50186</v>
      </c>
      <c r="Q199" s="20">
        <v>15522</v>
      </c>
      <c r="R199" s="20">
        <v>4706</v>
      </c>
      <c r="S199" s="20">
        <v>585</v>
      </c>
      <c r="W199" s="135">
        <v>42959</v>
      </c>
      <c r="X199" s="20">
        <v>5991</v>
      </c>
      <c r="Y199" s="20">
        <v>52.241999999999997</v>
      </c>
      <c r="AD199" s="135">
        <v>42959</v>
      </c>
      <c r="AE199" s="20">
        <v>3916</v>
      </c>
      <c r="AF199" s="20">
        <v>3948.4</v>
      </c>
      <c r="AL199" s="135">
        <v>42959</v>
      </c>
      <c r="AM199" s="20">
        <v>50186</v>
      </c>
      <c r="AN199" s="20">
        <v>6386.4</v>
      </c>
      <c r="AS199" s="135">
        <v>42959</v>
      </c>
      <c r="AT199" s="20">
        <v>15522</v>
      </c>
      <c r="AU199" s="20">
        <v>1996.7</v>
      </c>
    </row>
    <row r="200" spans="1:47" x14ac:dyDescent="0.3">
      <c r="A200" s="136">
        <v>39903</v>
      </c>
      <c r="B200" s="20">
        <v>-0.3</v>
      </c>
      <c r="C200" s="20">
        <v>-6</v>
      </c>
      <c r="D200" s="20">
        <v>47.785454545454542</v>
      </c>
      <c r="E200" s="20">
        <v>0</v>
      </c>
      <c r="F200" s="20">
        <v>3558</v>
      </c>
      <c r="G200" s="20">
        <v>30709.090909090908</v>
      </c>
      <c r="H200" s="20">
        <v>12134.772727272728</v>
      </c>
      <c r="K200" s="135">
        <v>42966</v>
      </c>
      <c r="L200" s="20">
        <v>0.9</v>
      </c>
      <c r="M200" s="20">
        <v>6.3</v>
      </c>
      <c r="N200" s="20">
        <v>6006</v>
      </c>
      <c r="O200" s="20">
        <v>3920</v>
      </c>
      <c r="P200" s="20">
        <v>50422</v>
      </c>
      <c r="Q200" s="20">
        <v>15905</v>
      </c>
      <c r="R200" s="20">
        <v>4697.3999999999996</v>
      </c>
      <c r="S200" s="20">
        <v>580</v>
      </c>
      <c r="W200" s="135">
        <v>42966</v>
      </c>
      <c r="X200" s="20">
        <v>6006</v>
      </c>
      <c r="Y200" s="20">
        <v>51.11</v>
      </c>
      <c r="AD200" s="135">
        <v>42966</v>
      </c>
      <c r="AE200" s="20">
        <v>3920</v>
      </c>
      <c r="AF200" s="20">
        <v>3785.8</v>
      </c>
      <c r="AL200" s="135">
        <v>42966</v>
      </c>
      <c r="AM200" s="20">
        <v>50422</v>
      </c>
      <c r="AN200" s="20">
        <v>6415.8</v>
      </c>
      <c r="AS200" s="135">
        <v>42966</v>
      </c>
      <c r="AT200" s="20">
        <v>15905</v>
      </c>
      <c r="AU200" s="20">
        <v>2072.1999999999998</v>
      </c>
    </row>
    <row r="201" spans="1:47" x14ac:dyDescent="0.3">
      <c r="A201" s="136">
        <v>39933</v>
      </c>
      <c r="B201" s="20">
        <v>0.2</v>
      </c>
      <c r="C201" s="20">
        <v>-6.6</v>
      </c>
      <c r="D201" s="20">
        <v>51.479500000000002</v>
      </c>
      <c r="E201" s="20">
        <v>0</v>
      </c>
      <c r="F201" s="20">
        <v>3524</v>
      </c>
      <c r="G201" s="20">
        <v>36643.809523809527</v>
      </c>
      <c r="H201" s="20">
        <v>12789.523809523809</v>
      </c>
      <c r="K201" s="135">
        <v>42973</v>
      </c>
      <c r="L201" s="20">
        <v>0.9</v>
      </c>
      <c r="M201" s="20">
        <v>6.3</v>
      </c>
      <c r="N201" s="20">
        <v>6007</v>
      </c>
      <c r="O201" s="20">
        <v>3967</v>
      </c>
      <c r="P201" s="20">
        <v>51144</v>
      </c>
      <c r="Q201" s="20">
        <v>16079</v>
      </c>
      <c r="R201" s="20">
        <v>4744.3999999999996</v>
      </c>
      <c r="S201" s="20">
        <v>580</v>
      </c>
      <c r="W201" s="135">
        <v>42973</v>
      </c>
      <c r="X201" s="20">
        <v>6007</v>
      </c>
      <c r="Y201" s="20">
        <v>52.11</v>
      </c>
      <c r="AD201" s="135">
        <v>42973</v>
      </c>
      <c r="AE201" s="20">
        <v>3967</v>
      </c>
      <c r="AF201" s="20">
        <v>3879.2</v>
      </c>
      <c r="AL201" s="135">
        <v>42973</v>
      </c>
      <c r="AM201" s="20">
        <v>51144</v>
      </c>
      <c r="AN201" s="20">
        <v>6588.9</v>
      </c>
      <c r="AS201" s="135">
        <v>42973</v>
      </c>
      <c r="AT201" s="20">
        <v>16079</v>
      </c>
      <c r="AU201" s="20">
        <v>2094.6</v>
      </c>
    </row>
    <row r="202" spans="1:47" x14ac:dyDescent="0.3">
      <c r="A202" s="136">
        <v>39964</v>
      </c>
      <c r="B202" s="20">
        <v>0.1</v>
      </c>
      <c r="C202" s="20">
        <v>-7.2</v>
      </c>
      <c r="D202" s="20">
        <v>58.851578947368424</v>
      </c>
      <c r="E202" s="20">
        <v>0</v>
      </c>
      <c r="F202" s="20">
        <v>3614.7222222222222</v>
      </c>
      <c r="G202" s="20">
        <v>36885.555555555555</v>
      </c>
      <c r="H202" s="20">
        <v>12773.888888888889</v>
      </c>
      <c r="K202" s="135">
        <v>42980</v>
      </c>
      <c r="L202" s="20">
        <v>1</v>
      </c>
      <c r="M202" s="20">
        <v>6.9</v>
      </c>
      <c r="N202" s="20">
        <v>6005</v>
      </c>
      <c r="O202" s="20">
        <v>3985</v>
      </c>
      <c r="P202" s="20">
        <v>52208</v>
      </c>
      <c r="Q202" s="20">
        <v>15976</v>
      </c>
      <c r="R202" s="20">
        <v>4836.8</v>
      </c>
      <c r="S202" s="20">
        <v>580</v>
      </c>
      <c r="W202" s="135">
        <v>42980</v>
      </c>
      <c r="X202" s="20">
        <v>6005</v>
      </c>
      <c r="Y202" s="20">
        <v>51.975999999999999</v>
      </c>
      <c r="AD202" s="135">
        <v>42980</v>
      </c>
      <c r="AE202" s="20">
        <v>3985</v>
      </c>
      <c r="AF202" s="20">
        <v>3896.2</v>
      </c>
      <c r="AL202" s="135">
        <v>42980</v>
      </c>
      <c r="AM202" s="20">
        <v>52208</v>
      </c>
      <c r="AN202" s="20">
        <v>6780</v>
      </c>
      <c r="AS202" s="135">
        <v>42980</v>
      </c>
      <c r="AT202" s="20">
        <v>15976</v>
      </c>
      <c r="AU202" s="20">
        <v>2096.375</v>
      </c>
    </row>
    <row r="203" spans="1:47" x14ac:dyDescent="0.3">
      <c r="A203" s="136">
        <v>39994</v>
      </c>
      <c r="B203" s="20">
        <v>0.3</v>
      </c>
      <c r="C203" s="20">
        <v>-7.8</v>
      </c>
      <c r="D203" s="20">
        <v>69.347272727272724</v>
      </c>
      <c r="E203" s="20">
        <v>0</v>
      </c>
      <c r="F203" s="20">
        <v>3813.2727272727275</v>
      </c>
      <c r="G203" s="20">
        <v>39890</v>
      </c>
      <c r="H203" s="20">
        <v>13318.181818181818</v>
      </c>
      <c r="K203" s="135">
        <v>42987</v>
      </c>
      <c r="L203" s="20">
        <v>1</v>
      </c>
      <c r="M203" s="20">
        <v>6.9</v>
      </c>
      <c r="N203" s="20">
        <v>6026</v>
      </c>
      <c r="O203" s="20">
        <v>4048</v>
      </c>
      <c r="P203" s="20">
        <v>52573</v>
      </c>
      <c r="Q203" s="20">
        <v>15885</v>
      </c>
      <c r="R203" s="20">
        <v>5020.2</v>
      </c>
      <c r="S203" s="20">
        <v>580</v>
      </c>
      <c r="W203" s="135">
        <v>42987</v>
      </c>
      <c r="X203" s="20">
        <v>6026</v>
      </c>
      <c r="Y203" s="20">
        <v>53.637999999999998</v>
      </c>
      <c r="AD203" s="135">
        <v>42987</v>
      </c>
      <c r="AE203" s="20">
        <v>4048</v>
      </c>
      <c r="AF203" s="20">
        <v>4036.8</v>
      </c>
      <c r="AL203" s="135">
        <v>42987</v>
      </c>
      <c r="AM203" s="20">
        <v>52573</v>
      </c>
      <c r="AN203" s="20">
        <v>6852.7</v>
      </c>
      <c r="AS203" s="135">
        <v>42987</v>
      </c>
      <c r="AT203" s="20">
        <v>15885</v>
      </c>
      <c r="AU203" s="20">
        <v>2078.8000000000002</v>
      </c>
    </row>
    <row r="204" spans="1:47" x14ac:dyDescent="0.3">
      <c r="A204" s="136">
        <v>40025</v>
      </c>
      <c r="B204" s="20">
        <v>1</v>
      </c>
      <c r="C204" s="20">
        <v>-8.1999999999999993</v>
      </c>
      <c r="D204" s="20">
        <v>65.813478260869559</v>
      </c>
      <c r="E204" s="20">
        <v>0</v>
      </c>
      <c r="F204" s="20">
        <v>4039</v>
      </c>
      <c r="G204" s="20">
        <v>41573.478260869568</v>
      </c>
      <c r="H204" s="20">
        <v>13815.652173913044</v>
      </c>
      <c r="K204" s="135">
        <v>42994</v>
      </c>
      <c r="L204" s="20">
        <v>1</v>
      </c>
      <c r="M204" s="20">
        <v>6.9</v>
      </c>
      <c r="N204" s="20">
        <v>6052</v>
      </c>
      <c r="O204" s="20">
        <v>4035</v>
      </c>
      <c r="P204" s="20">
        <v>50751</v>
      </c>
      <c r="Q204" s="20">
        <v>15942</v>
      </c>
      <c r="R204" s="20">
        <v>5052.6000000000004</v>
      </c>
      <c r="S204" s="20">
        <v>580</v>
      </c>
      <c r="W204" s="135">
        <v>42994</v>
      </c>
      <c r="X204" s="20">
        <v>6052</v>
      </c>
      <c r="Y204" s="20">
        <v>54.872</v>
      </c>
      <c r="AD204" s="135">
        <v>42994</v>
      </c>
      <c r="AE204" s="20">
        <v>4035</v>
      </c>
      <c r="AF204" s="20">
        <v>3894.4</v>
      </c>
      <c r="AL204" s="135">
        <v>42994</v>
      </c>
      <c r="AM204" s="20">
        <v>50751</v>
      </c>
      <c r="AN204" s="20">
        <v>6548.2</v>
      </c>
      <c r="AS204" s="135">
        <v>42994</v>
      </c>
      <c r="AT204" s="20">
        <v>15942</v>
      </c>
      <c r="AU204" s="20">
        <v>2079.9</v>
      </c>
    </row>
    <row r="205" spans="1:47" x14ac:dyDescent="0.3">
      <c r="A205" s="136">
        <v>40056</v>
      </c>
      <c r="B205" s="20">
        <v>0.8</v>
      </c>
      <c r="C205" s="20">
        <v>-7.86</v>
      </c>
      <c r="D205" s="20">
        <v>72.864999999999995</v>
      </c>
      <c r="E205" s="20">
        <v>0</v>
      </c>
      <c r="F205" s="20">
        <v>4502.2857142857147</v>
      </c>
      <c r="G205" s="20">
        <v>48453.333333333336</v>
      </c>
      <c r="H205" s="20">
        <v>15051.190476190477</v>
      </c>
      <c r="K205" s="135">
        <v>43001</v>
      </c>
      <c r="L205" s="20">
        <v>1</v>
      </c>
      <c r="M205" s="20">
        <v>6.9</v>
      </c>
      <c r="N205" s="20">
        <v>6162</v>
      </c>
      <c r="O205" s="20">
        <v>4010</v>
      </c>
      <c r="P205" s="20">
        <v>50218</v>
      </c>
      <c r="Q205" s="20">
        <v>16209</v>
      </c>
      <c r="R205" s="20">
        <v>5036</v>
      </c>
      <c r="S205" s="20">
        <v>585</v>
      </c>
      <c r="W205" s="135">
        <v>43001</v>
      </c>
      <c r="X205" s="20">
        <v>6162</v>
      </c>
      <c r="Y205" s="20">
        <v>56.04</v>
      </c>
      <c r="AD205" s="135">
        <v>43001</v>
      </c>
      <c r="AE205" s="20">
        <v>4010</v>
      </c>
      <c r="AF205" s="20">
        <v>3728.6</v>
      </c>
      <c r="AL205" s="135">
        <v>43001</v>
      </c>
      <c r="AM205" s="20">
        <v>50218</v>
      </c>
      <c r="AN205" s="20">
        <v>6462.3</v>
      </c>
      <c r="AS205" s="135">
        <v>43001</v>
      </c>
      <c r="AT205" s="20">
        <v>16209</v>
      </c>
      <c r="AU205" s="20">
        <v>2125.8000000000002</v>
      </c>
    </row>
    <row r="206" spans="1:47" x14ac:dyDescent="0.3">
      <c r="A206" s="136">
        <v>40086</v>
      </c>
      <c r="B206" s="20">
        <v>0.6</v>
      </c>
      <c r="C206" s="20">
        <v>-6.99</v>
      </c>
      <c r="D206" s="20">
        <v>69.611363636363635</v>
      </c>
      <c r="E206" s="20">
        <v>0</v>
      </c>
      <c r="F206" s="20">
        <v>3940.181818181818</v>
      </c>
      <c r="G206" s="20">
        <v>48496.818181818184</v>
      </c>
      <c r="H206" s="20">
        <v>14905</v>
      </c>
      <c r="K206" s="135">
        <v>43008</v>
      </c>
      <c r="L206" s="20">
        <v>1</v>
      </c>
      <c r="M206" s="20">
        <v>6.9</v>
      </c>
      <c r="N206" s="20">
        <v>6237</v>
      </c>
      <c r="O206" s="20">
        <v>3980</v>
      </c>
      <c r="P206" s="20">
        <v>50504</v>
      </c>
      <c r="Q206" s="20">
        <v>15926</v>
      </c>
      <c r="R206" s="20">
        <v>5031</v>
      </c>
      <c r="S206" s="20">
        <v>585</v>
      </c>
      <c r="W206" s="135">
        <v>43008</v>
      </c>
      <c r="X206" s="20">
        <v>6237</v>
      </c>
      <c r="Y206" s="20">
        <v>58.078000000000003</v>
      </c>
      <c r="AD206" s="135">
        <v>43008</v>
      </c>
      <c r="AE206" s="20">
        <v>3980</v>
      </c>
      <c r="AF206" s="20">
        <v>3617.4</v>
      </c>
      <c r="AL206" s="135">
        <v>43008</v>
      </c>
      <c r="AM206" s="20">
        <v>50504</v>
      </c>
      <c r="AN206" s="20">
        <v>6431</v>
      </c>
      <c r="AS206" s="135">
        <v>43008</v>
      </c>
      <c r="AT206" s="20">
        <v>15926</v>
      </c>
      <c r="AU206" s="20">
        <v>2114.8000000000002</v>
      </c>
    </row>
    <row r="207" spans="1:47" x14ac:dyDescent="0.3">
      <c r="A207" s="136">
        <v>40117</v>
      </c>
      <c r="B207" s="20">
        <v>0.1</v>
      </c>
      <c r="C207" s="20">
        <v>-5.85</v>
      </c>
      <c r="D207" s="20">
        <v>76.063636363636363</v>
      </c>
      <c r="E207" s="20">
        <v>0</v>
      </c>
      <c r="F207" s="20">
        <v>3819.25</v>
      </c>
      <c r="G207" s="20">
        <v>50046.875</v>
      </c>
      <c r="H207" s="20">
        <v>15048.4375</v>
      </c>
      <c r="K207" s="135">
        <v>43015</v>
      </c>
      <c r="L207" s="20">
        <v>0.7</v>
      </c>
      <c r="M207" s="20">
        <v>6.9</v>
      </c>
      <c r="N207" s="20">
        <v>6339</v>
      </c>
      <c r="O207" s="20">
        <v>4000</v>
      </c>
      <c r="P207" s="20">
        <v>51295</v>
      </c>
      <c r="Q207" s="20">
        <v>16023</v>
      </c>
      <c r="R207" s="20">
        <v>5031</v>
      </c>
      <c r="S207" s="20">
        <v>585</v>
      </c>
      <c r="W207" s="135">
        <v>43015</v>
      </c>
      <c r="X207" s="20">
        <v>6339</v>
      </c>
      <c r="Y207" s="20">
        <v>56.107999999999997</v>
      </c>
      <c r="AD207" s="135">
        <v>43015</v>
      </c>
      <c r="AE207" s="20">
        <v>4000</v>
      </c>
      <c r="AF207" s="20">
        <v>0</v>
      </c>
      <c r="AL207" s="135">
        <v>43015</v>
      </c>
      <c r="AM207" s="20">
        <v>51295</v>
      </c>
      <c r="AN207" s="20">
        <v>6501</v>
      </c>
      <c r="AS207" s="135">
        <v>43015</v>
      </c>
      <c r="AT207" s="20">
        <v>16023</v>
      </c>
      <c r="AU207" s="20">
        <v>2113.3000000000002</v>
      </c>
    </row>
    <row r="208" spans="1:47" x14ac:dyDescent="0.3">
      <c r="A208" s="136">
        <v>40147</v>
      </c>
      <c r="B208" s="20">
        <v>0.6</v>
      </c>
      <c r="C208" s="20">
        <v>-2.08</v>
      </c>
      <c r="D208" s="20">
        <v>78.234761904761911</v>
      </c>
      <c r="E208" s="20">
        <v>0</v>
      </c>
      <c r="F208" s="20">
        <v>4052.2380952380954</v>
      </c>
      <c r="G208" s="20">
        <v>52579.047619047618</v>
      </c>
      <c r="H208" s="20">
        <v>15377.857142857143</v>
      </c>
      <c r="K208" s="135">
        <v>43022</v>
      </c>
      <c r="L208" s="20">
        <v>0.7</v>
      </c>
      <c r="M208" s="20">
        <v>6.9</v>
      </c>
      <c r="N208" s="20">
        <v>6385</v>
      </c>
      <c r="O208" s="20">
        <v>4005</v>
      </c>
      <c r="P208" s="20">
        <v>52906</v>
      </c>
      <c r="Q208" s="20">
        <v>15999</v>
      </c>
      <c r="R208" s="20">
        <v>5023.2</v>
      </c>
      <c r="S208" s="20">
        <v>585</v>
      </c>
      <c r="W208" s="135">
        <v>43022</v>
      </c>
      <c r="X208" s="20">
        <v>6385</v>
      </c>
      <c r="Y208" s="20">
        <v>56.552</v>
      </c>
      <c r="AD208" s="135">
        <v>43022</v>
      </c>
      <c r="AE208" s="20">
        <v>4005</v>
      </c>
      <c r="AF208" s="20">
        <v>3639.6</v>
      </c>
      <c r="AL208" s="135">
        <v>43022</v>
      </c>
      <c r="AM208" s="20">
        <v>52906</v>
      </c>
      <c r="AN208" s="20">
        <v>6720.8</v>
      </c>
      <c r="AS208" s="135">
        <v>43022</v>
      </c>
      <c r="AT208" s="20">
        <v>15999</v>
      </c>
      <c r="AU208" s="20">
        <v>2129.9</v>
      </c>
    </row>
    <row r="209" spans="1:47" x14ac:dyDescent="0.3">
      <c r="A209" s="136">
        <v>40178</v>
      </c>
      <c r="B209" s="20">
        <v>1</v>
      </c>
      <c r="C209" s="20">
        <v>1.7</v>
      </c>
      <c r="D209" s="20">
        <v>75.09571428571428</v>
      </c>
      <c r="E209" s="20">
        <v>0</v>
      </c>
      <c r="F209" s="20">
        <v>4401.434782608696</v>
      </c>
      <c r="G209" s="20">
        <v>56038.260869565216</v>
      </c>
      <c r="H209" s="20">
        <v>16324.347826086956</v>
      </c>
      <c r="K209" s="135">
        <v>43029</v>
      </c>
      <c r="L209" s="20">
        <v>0.7</v>
      </c>
      <c r="M209" s="20">
        <v>6.9</v>
      </c>
      <c r="N209" s="20">
        <v>6440</v>
      </c>
      <c r="O209" s="20">
        <v>4003</v>
      </c>
      <c r="P209" s="20">
        <v>54135</v>
      </c>
      <c r="Q209" s="20">
        <v>15848</v>
      </c>
      <c r="R209" s="20">
        <v>5069.3999999999996</v>
      </c>
      <c r="S209" s="20">
        <v>580</v>
      </c>
      <c r="W209" s="135">
        <v>43029</v>
      </c>
      <c r="X209" s="20">
        <v>6440</v>
      </c>
      <c r="Y209" s="20">
        <v>57.765999999999998</v>
      </c>
      <c r="AD209" s="135">
        <v>43029</v>
      </c>
      <c r="AE209" s="20">
        <v>4003</v>
      </c>
      <c r="AF209" s="20">
        <v>3723.6</v>
      </c>
      <c r="AL209" s="135">
        <v>43029</v>
      </c>
      <c r="AM209" s="20">
        <v>54135</v>
      </c>
      <c r="AN209" s="20">
        <v>7001.8</v>
      </c>
      <c r="AS209" s="135">
        <v>43029</v>
      </c>
      <c r="AT209" s="20">
        <v>15848</v>
      </c>
      <c r="AU209" s="20">
        <v>2129.8000000000002</v>
      </c>
    </row>
    <row r="210" spans="1:47" x14ac:dyDescent="0.3">
      <c r="A210" s="136">
        <v>40209</v>
      </c>
      <c r="B210" s="20">
        <v>0.5</v>
      </c>
      <c r="C210" s="20">
        <v>4.32</v>
      </c>
      <c r="D210" s="20">
        <v>76.986500000000007</v>
      </c>
      <c r="E210" s="20">
        <v>0</v>
      </c>
      <c r="F210" s="20">
        <v>4412.95</v>
      </c>
      <c r="G210" s="20">
        <v>60285.5</v>
      </c>
      <c r="H210" s="20">
        <v>17460.75</v>
      </c>
      <c r="K210" s="135">
        <v>43036</v>
      </c>
      <c r="L210" s="20">
        <v>0.7</v>
      </c>
      <c r="M210" s="20">
        <v>6.9</v>
      </c>
      <c r="N210" s="20">
        <v>6452</v>
      </c>
      <c r="O210" s="20">
        <v>4009</v>
      </c>
      <c r="P210" s="20">
        <v>54320</v>
      </c>
      <c r="Q210" s="20">
        <v>16005</v>
      </c>
      <c r="R210" s="20">
        <v>5113</v>
      </c>
      <c r="S210" s="20">
        <v>580</v>
      </c>
      <c r="W210" s="135">
        <v>43036</v>
      </c>
      <c r="X210" s="20">
        <v>6452</v>
      </c>
      <c r="Y210" s="20">
        <v>58.776000000000003</v>
      </c>
      <c r="AD210" s="135">
        <v>43036</v>
      </c>
      <c r="AE210" s="20">
        <v>4009</v>
      </c>
      <c r="AF210" s="20">
        <v>3689.4</v>
      </c>
      <c r="AL210" s="135">
        <v>43036</v>
      </c>
      <c r="AM210" s="20">
        <v>54320</v>
      </c>
      <c r="AN210" s="20">
        <v>6959.9</v>
      </c>
      <c r="AS210" s="135">
        <v>43036</v>
      </c>
      <c r="AT210" s="20">
        <v>16005</v>
      </c>
      <c r="AU210" s="20">
        <v>2144.1999999999998</v>
      </c>
    </row>
    <row r="211" spans="1:47" x14ac:dyDescent="0.3">
      <c r="A211" s="136">
        <v>40237</v>
      </c>
      <c r="B211" s="20">
        <v>0.4</v>
      </c>
      <c r="C211" s="20">
        <v>5.39</v>
      </c>
      <c r="D211" s="20">
        <v>74.883499999999998</v>
      </c>
      <c r="E211" s="20">
        <v>0</v>
      </c>
      <c r="F211" s="20">
        <v>4203.8</v>
      </c>
      <c r="G211" s="20">
        <v>55602.666666666664</v>
      </c>
      <c r="H211" s="20">
        <v>16613.666666666668</v>
      </c>
      <c r="K211" s="135">
        <v>43043</v>
      </c>
      <c r="L211" s="20">
        <v>0.5</v>
      </c>
      <c r="M211" s="20">
        <v>5.8</v>
      </c>
      <c r="N211" s="20">
        <v>6617</v>
      </c>
      <c r="O211" s="20">
        <v>4009</v>
      </c>
      <c r="P211" s="20">
        <v>54101</v>
      </c>
      <c r="Q211" s="20">
        <v>15902</v>
      </c>
      <c r="R211" s="20">
        <v>5080.3999999999996</v>
      </c>
      <c r="S211" s="20">
        <v>580</v>
      </c>
      <c r="W211" s="135">
        <v>43043</v>
      </c>
      <c r="X211" s="20">
        <v>6617</v>
      </c>
      <c r="Y211" s="20">
        <v>61.09</v>
      </c>
      <c r="AD211" s="135">
        <v>43043</v>
      </c>
      <c r="AE211" s="20">
        <v>4009</v>
      </c>
      <c r="AF211" s="20">
        <v>3611.2</v>
      </c>
      <c r="AL211" s="135">
        <v>43043</v>
      </c>
      <c r="AM211" s="20">
        <v>54101</v>
      </c>
      <c r="AN211" s="20">
        <v>6862.5</v>
      </c>
      <c r="AS211" s="135">
        <v>43043</v>
      </c>
      <c r="AT211" s="20">
        <v>15902</v>
      </c>
      <c r="AU211" s="20">
        <v>2157.6</v>
      </c>
    </row>
    <row r="212" spans="1:47" x14ac:dyDescent="0.3">
      <c r="A212" s="136">
        <v>40268</v>
      </c>
      <c r="B212" s="20">
        <v>0.5</v>
      </c>
      <c r="C212" s="20">
        <v>5.91</v>
      </c>
      <c r="D212" s="20">
        <v>79.853999999999999</v>
      </c>
      <c r="E212" s="20">
        <v>0</v>
      </c>
      <c r="F212" s="20">
        <v>4588.782608695652</v>
      </c>
      <c r="G212" s="20">
        <v>60010.869565217392</v>
      </c>
      <c r="H212" s="20">
        <v>16761.304347826088</v>
      </c>
      <c r="K212" s="135">
        <v>43050</v>
      </c>
      <c r="L212" s="20">
        <v>0.5</v>
      </c>
      <c r="M212" s="20">
        <v>5.8</v>
      </c>
      <c r="N212" s="20">
        <v>6747</v>
      </c>
      <c r="O212" s="20">
        <v>4040</v>
      </c>
      <c r="P212" s="20">
        <v>53480</v>
      </c>
      <c r="Q212" s="20">
        <v>15409</v>
      </c>
      <c r="R212" s="20">
        <v>5117.6000000000004</v>
      </c>
      <c r="S212" s="20">
        <v>580</v>
      </c>
      <c r="W212" s="135">
        <v>43050</v>
      </c>
      <c r="X212" s="20">
        <v>6747</v>
      </c>
      <c r="Y212" s="20">
        <v>63.78</v>
      </c>
      <c r="AD212" s="135">
        <v>43050</v>
      </c>
      <c r="AE212" s="20">
        <v>4040</v>
      </c>
      <c r="AF212" s="20">
        <v>3732.6</v>
      </c>
      <c r="AL212" s="135">
        <v>43050</v>
      </c>
      <c r="AM212" s="20">
        <v>53480</v>
      </c>
      <c r="AN212" s="20">
        <v>6830.3</v>
      </c>
      <c r="AS212" s="135">
        <v>43050</v>
      </c>
      <c r="AT212" s="20">
        <v>15409</v>
      </c>
      <c r="AU212" s="20">
        <v>2110.9</v>
      </c>
    </row>
    <row r="213" spans="1:47" x14ac:dyDescent="0.3">
      <c r="A213" s="136">
        <v>40298</v>
      </c>
      <c r="B213" s="20">
        <v>1</v>
      </c>
      <c r="C213" s="20">
        <v>6.81</v>
      </c>
      <c r="D213" s="20">
        <v>86.076250000000002</v>
      </c>
      <c r="E213" s="20">
        <v>0</v>
      </c>
      <c r="F213" s="20">
        <v>4768.7619047619046</v>
      </c>
      <c r="G213" s="20">
        <v>61530.952380952382</v>
      </c>
      <c r="H213" s="20">
        <v>16705</v>
      </c>
      <c r="K213" s="135">
        <v>43057</v>
      </c>
      <c r="L213" s="20">
        <v>0.5</v>
      </c>
      <c r="M213" s="20">
        <v>5.8</v>
      </c>
      <c r="N213" s="20">
        <v>6933</v>
      </c>
      <c r="O213" s="20">
        <v>4101</v>
      </c>
      <c r="P213" s="20">
        <v>52736</v>
      </c>
      <c r="Q213" s="20">
        <v>15255</v>
      </c>
      <c r="R213" s="20">
        <v>5138.6000000000004</v>
      </c>
      <c r="S213" s="20">
        <v>580</v>
      </c>
      <c r="W213" s="135">
        <v>43057</v>
      </c>
      <c r="X213" s="20">
        <v>6933</v>
      </c>
      <c r="Y213" s="20">
        <v>62.264000000000003</v>
      </c>
      <c r="AD213" s="135">
        <v>43057</v>
      </c>
      <c r="AE213" s="20">
        <v>4101</v>
      </c>
      <c r="AF213" s="20">
        <v>3734.6</v>
      </c>
      <c r="AL213" s="135">
        <v>43057</v>
      </c>
      <c r="AM213" s="20">
        <v>52736</v>
      </c>
      <c r="AN213" s="20">
        <v>6759.7</v>
      </c>
      <c r="AS213" s="135">
        <v>43057</v>
      </c>
      <c r="AT213" s="20">
        <v>15255</v>
      </c>
      <c r="AU213" s="20">
        <v>2090</v>
      </c>
    </row>
    <row r="214" spans="1:47" x14ac:dyDescent="0.3">
      <c r="A214" s="136">
        <v>40329</v>
      </c>
      <c r="B214" s="20">
        <v>0.6</v>
      </c>
      <c r="C214" s="20">
        <v>7.13</v>
      </c>
      <c r="D214" s="20">
        <v>76.601052631578952</v>
      </c>
      <c r="E214" s="20">
        <v>0</v>
      </c>
      <c r="F214" s="20">
        <v>4372.95</v>
      </c>
      <c r="G214" s="20">
        <v>55272.5</v>
      </c>
      <c r="H214" s="20">
        <v>15448.5</v>
      </c>
      <c r="K214" s="135">
        <v>43064</v>
      </c>
      <c r="L214" s="20">
        <v>0.5</v>
      </c>
      <c r="M214" s="20">
        <v>5.8</v>
      </c>
      <c r="N214" s="20">
        <v>6985</v>
      </c>
      <c r="O214" s="20">
        <v>4169</v>
      </c>
      <c r="P214" s="20">
        <v>53619</v>
      </c>
      <c r="Q214" s="20">
        <v>14864</v>
      </c>
      <c r="R214" s="20">
        <v>5168.3999999999996</v>
      </c>
      <c r="S214" s="20">
        <v>575</v>
      </c>
      <c r="W214" s="135">
        <v>43064</v>
      </c>
      <c r="X214" s="20">
        <v>6985</v>
      </c>
      <c r="Y214" s="20">
        <v>63.103999999999999</v>
      </c>
      <c r="AD214" s="135">
        <v>43064</v>
      </c>
      <c r="AE214" s="20">
        <v>4169</v>
      </c>
      <c r="AF214" s="20">
        <v>3763.2</v>
      </c>
      <c r="AL214" s="135">
        <v>43064</v>
      </c>
      <c r="AM214" s="20">
        <v>53619</v>
      </c>
      <c r="AN214" s="20">
        <v>6863.1</v>
      </c>
      <c r="AS214" s="135">
        <v>43064</v>
      </c>
      <c r="AT214" s="20">
        <v>14864</v>
      </c>
      <c r="AU214" s="20">
        <v>2081.6999999999998</v>
      </c>
    </row>
    <row r="215" spans="1:47" x14ac:dyDescent="0.3">
      <c r="A215" s="136">
        <v>40359</v>
      </c>
      <c r="B215" s="20">
        <v>-0.3</v>
      </c>
      <c r="C215" s="20">
        <v>6.41</v>
      </c>
      <c r="D215" s="20">
        <v>75.598636363636359</v>
      </c>
      <c r="E215" s="20">
        <v>0</v>
      </c>
      <c r="F215" s="20">
        <v>4099.9473684210525</v>
      </c>
      <c r="G215" s="20">
        <v>52287.368421052633</v>
      </c>
      <c r="H215" s="20">
        <v>14724.21052631579</v>
      </c>
      <c r="K215" s="135">
        <v>43071</v>
      </c>
      <c r="L215" s="20">
        <v>0.8</v>
      </c>
      <c r="M215" s="20">
        <v>4.9000000000000004</v>
      </c>
      <c r="N215" s="20">
        <v>6995</v>
      </c>
      <c r="O215" s="20">
        <v>4351</v>
      </c>
      <c r="P215" s="20">
        <v>52510</v>
      </c>
      <c r="Q215" s="20">
        <v>14334</v>
      </c>
      <c r="R215" s="20">
        <v>5185.3999999999996</v>
      </c>
      <c r="S215" s="20">
        <v>575</v>
      </c>
      <c r="W215" s="135">
        <v>43071</v>
      </c>
      <c r="X215" s="20">
        <v>6995</v>
      </c>
      <c r="Y215" s="20">
        <v>63.572000000000003</v>
      </c>
      <c r="AD215" s="135">
        <v>43071</v>
      </c>
      <c r="AE215" s="20">
        <v>4351</v>
      </c>
      <c r="AF215" s="20">
        <v>3915.2</v>
      </c>
      <c r="AL215" s="135">
        <v>43071</v>
      </c>
      <c r="AM215" s="20">
        <v>52510</v>
      </c>
      <c r="AN215" s="20">
        <v>6788.7</v>
      </c>
      <c r="AS215" s="135">
        <v>43071</v>
      </c>
      <c r="AT215" s="20">
        <v>14334</v>
      </c>
      <c r="AU215" s="20">
        <v>2070.1999999999998</v>
      </c>
    </row>
    <row r="216" spans="1:47" x14ac:dyDescent="0.3">
      <c r="A216" s="136">
        <v>40390</v>
      </c>
      <c r="B216" s="20">
        <v>-0.4</v>
      </c>
      <c r="C216" s="20">
        <v>4.84</v>
      </c>
      <c r="D216" s="20">
        <v>75.328636363636363</v>
      </c>
      <c r="E216" s="20">
        <v>0</v>
      </c>
      <c r="F216" s="20">
        <v>4060.9545454545455</v>
      </c>
      <c r="G216" s="20">
        <v>53509.545454545456</v>
      </c>
      <c r="H216" s="20">
        <v>14989.09090909091</v>
      </c>
      <c r="K216" s="135">
        <v>43078</v>
      </c>
      <c r="L216" s="20">
        <v>0.8</v>
      </c>
      <c r="M216" s="20">
        <v>4.9000000000000004</v>
      </c>
      <c r="N216" s="20">
        <v>6990</v>
      </c>
      <c r="O216" s="20">
        <v>4468</v>
      </c>
      <c r="P216" s="20">
        <v>51319</v>
      </c>
      <c r="Q216" s="20">
        <v>14092</v>
      </c>
      <c r="R216" s="20">
        <v>5250.6</v>
      </c>
      <c r="S216" s="20">
        <v>575</v>
      </c>
      <c r="W216" s="135">
        <v>43078</v>
      </c>
      <c r="X216" s="20">
        <v>6990</v>
      </c>
      <c r="Y216" s="20">
        <v>62.426000000000002</v>
      </c>
      <c r="AD216" s="135">
        <v>43078</v>
      </c>
      <c r="AE216" s="20">
        <v>4468</v>
      </c>
      <c r="AF216" s="20">
        <v>3954.8</v>
      </c>
      <c r="AL216" s="135">
        <v>43078</v>
      </c>
      <c r="AM216" s="20">
        <v>51319</v>
      </c>
      <c r="AN216" s="20">
        <v>6612</v>
      </c>
      <c r="AS216" s="135">
        <v>43078</v>
      </c>
      <c r="AT216" s="20">
        <v>14092</v>
      </c>
      <c r="AU216" s="20">
        <v>2023.8</v>
      </c>
    </row>
    <row r="217" spans="1:47" x14ac:dyDescent="0.3">
      <c r="A217" s="136">
        <v>40421</v>
      </c>
      <c r="B217" s="20">
        <v>0.4</v>
      </c>
      <c r="C217" s="20">
        <v>4.32</v>
      </c>
      <c r="D217" s="20">
        <v>77.261428571428567</v>
      </c>
      <c r="E217" s="20">
        <v>0</v>
      </c>
      <c r="F217" s="20">
        <v>4317.409090909091</v>
      </c>
      <c r="G217" s="20">
        <v>57524.545454545456</v>
      </c>
      <c r="H217" s="20">
        <v>15495.227272727272</v>
      </c>
      <c r="K217" s="135">
        <v>43085</v>
      </c>
      <c r="L217" s="20">
        <v>0.8</v>
      </c>
      <c r="M217" s="20">
        <v>4.9000000000000004</v>
      </c>
      <c r="N217" s="20">
        <v>6970</v>
      </c>
      <c r="O217" s="20">
        <v>4502</v>
      </c>
      <c r="P217" s="20">
        <v>52227</v>
      </c>
      <c r="Q217" s="20">
        <v>14129</v>
      </c>
      <c r="R217" s="20">
        <v>5263.4</v>
      </c>
      <c r="S217" s="20">
        <v>575</v>
      </c>
      <c r="W217" s="135">
        <v>43085</v>
      </c>
      <c r="X217" s="20">
        <v>6970</v>
      </c>
      <c r="Y217" s="20">
        <v>63.402000000000001</v>
      </c>
      <c r="AD217" s="135">
        <v>43085</v>
      </c>
      <c r="AE217" s="20">
        <v>4502</v>
      </c>
      <c r="AF217" s="20">
        <v>3863</v>
      </c>
      <c r="AL217" s="135">
        <v>43085</v>
      </c>
      <c r="AM217" s="20">
        <v>52227</v>
      </c>
      <c r="AN217" s="20">
        <v>6661</v>
      </c>
      <c r="AS217" s="135">
        <v>43085</v>
      </c>
      <c r="AT217" s="20">
        <v>14129</v>
      </c>
      <c r="AU217" s="20">
        <v>2009.1</v>
      </c>
    </row>
    <row r="218" spans="1:47" x14ac:dyDescent="0.3">
      <c r="A218" s="136">
        <v>40451</v>
      </c>
      <c r="B218" s="20">
        <v>0.6</v>
      </c>
      <c r="C218" s="20">
        <v>4.33</v>
      </c>
      <c r="D218" s="20">
        <v>78.329090909090908</v>
      </c>
      <c r="E218" s="20">
        <v>0</v>
      </c>
      <c r="F218" s="20">
        <v>4398.0526315789475</v>
      </c>
      <c r="G218" s="20">
        <v>59701.57894736842</v>
      </c>
      <c r="H218" s="20">
        <v>15741.052631578947</v>
      </c>
      <c r="K218" s="135">
        <v>43092</v>
      </c>
      <c r="L218" s="20">
        <v>0.8</v>
      </c>
      <c r="M218" s="20">
        <v>4.9000000000000004</v>
      </c>
      <c r="N218" s="20">
        <v>6879</v>
      </c>
      <c r="O218" s="20">
        <v>4473</v>
      </c>
      <c r="P218" s="20">
        <v>53529</v>
      </c>
      <c r="Q218" s="20">
        <v>14336</v>
      </c>
      <c r="R218" s="20">
        <v>5280.2</v>
      </c>
      <c r="S218" s="20">
        <v>580</v>
      </c>
      <c r="W218" s="135">
        <v>43092</v>
      </c>
      <c r="X218" s="20">
        <v>6879</v>
      </c>
      <c r="Y218" s="20">
        <v>64.305999999999997</v>
      </c>
      <c r="AD218" s="135">
        <v>43092</v>
      </c>
      <c r="AE218" s="20">
        <v>4473</v>
      </c>
      <c r="AF218" s="20">
        <v>3846.2</v>
      </c>
      <c r="AL218" s="135">
        <v>43092</v>
      </c>
      <c r="AM218" s="20">
        <v>53529</v>
      </c>
      <c r="AN218" s="20">
        <v>6922</v>
      </c>
      <c r="AS218" s="135">
        <v>43092</v>
      </c>
      <c r="AT218" s="20">
        <v>14336</v>
      </c>
      <c r="AU218" s="20">
        <v>2089.1999999999998</v>
      </c>
    </row>
    <row r="219" spans="1:47" x14ac:dyDescent="0.3">
      <c r="A219" s="136">
        <v>40482</v>
      </c>
      <c r="B219" s="20">
        <v>0.7</v>
      </c>
      <c r="C219" s="20">
        <v>5.04</v>
      </c>
      <c r="D219" s="20">
        <v>83.538095238095238</v>
      </c>
      <c r="E219" s="20">
        <v>0</v>
      </c>
      <c r="F219" s="20">
        <v>4436.5625</v>
      </c>
      <c r="G219" s="20">
        <v>63208.125</v>
      </c>
      <c r="H219" s="20">
        <v>16479.0625</v>
      </c>
      <c r="K219" s="135">
        <v>43099</v>
      </c>
      <c r="L219" s="20">
        <v>0.8</v>
      </c>
      <c r="M219" s="20">
        <v>4.9000000000000004</v>
      </c>
      <c r="N219" s="20">
        <v>6876</v>
      </c>
      <c r="O219" s="20">
        <v>4333</v>
      </c>
      <c r="P219" s="20">
        <v>54618</v>
      </c>
      <c r="Q219" s="20">
        <v>14416</v>
      </c>
      <c r="R219" s="20">
        <v>5273.4</v>
      </c>
      <c r="S219" s="20">
        <v>580</v>
      </c>
      <c r="W219" s="135">
        <v>43099</v>
      </c>
      <c r="X219" s="20">
        <v>6876</v>
      </c>
      <c r="Y219" s="20">
        <v>66.762500000000003</v>
      </c>
      <c r="AD219" s="135">
        <v>43099</v>
      </c>
      <c r="AE219" s="20">
        <v>4333</v>
      </c>
      <c r="AF219" s="20">
        <v>3807</v>
      </c>
      <c r="AL219" s="135">
        <v>43099</v>
      </c>
      <c r="AM219" s="20">
        <v>54618</v>
      </c>
      <c r="AN219" s="20">
        <v>7171</v>
      </c>
      <c r="AS219" s="135">
        <v>43099</v>
      </c>
      <c r="AT219" s="20">
        <v>14416</v>
      </c>
      <c r="AU219" s="20">
        <v>2229</v>
      </c>
    </row>
    <row r="220" spans="1:47" x14ac:dyDescent="0.3">
      <c r="A220" s="136">
        <v>40512</v>
      </c>
      <c r="B220" s="20">
        <v>1.4</v>
      </c>
      <c r="C220" s="20">
        <v>6.06</v>
      </c>
      <c r="D220" s="20">
        <v>86.208636363636359</v>
      </c>
      <c r="E220" s="20">
        <v>0</v>
      </c>
      <c r="F220" s="20">
        <v>4653.045454545455</v>
      </c>
      <c r="G220" s="20">
        <v>64287.727272727272</v>
      </c>
      <c r="H220" s="20">
        <v>16605.454545454544</v>
      </c>
      <c r="K220" s="135">
        <v>43106</v>
      </c>
      <c r="L220" s="20">
        <v>0.3</v>
      </c>
      <c r="M220" s="20">
        <v>4.3</v>
      </c>
      <c r="N220" s="20">
        <v>6866</v>
      </c>
      <c r="O220" s="20">
        <v>4270</v>
      </c>
      <c r="P220" s="20">
        <v>54255</v>
      </c>
      <c r="Q220" s="20">
        <v>14597</v>
      </c>
      <c r="R220" s="20">
        <v>5310.25</v>
      </c>
      <c r="S220" s="20">
        <v>580</v>
      </c>
      <c r="W220" s="135">
        <v>43106</v>
      </c>
      <c r="X220" s="20">
        <v>6866</v>
      </c>
      <c r="Y220" s="20">
        <v>67.525000000000006</v>
      </c>
      <c r="AD220" s="135">
        <v>43106</v>
      </c>
      <c r="AE220" s="20">
        <v>4270</v>
      </c>
      <c r="AF220" s="20">
        <v>3822.25</v>
      </c>
      <c r="AL220" s="135">
        <v>43106</v>
      </c>
      <c r="AM220" s="20">
        <v>54255</v>
      </c>
      <c r="AN220" s="20">
        <v>7149</v>
      </c>
      <c r="AS220" s="135">
        <v>43106</v>
      </c>
      <c r="AT220" s="20">
        <v>14597</v>
      </c>
      <c r="AU220" s="20">
        <v>2233.125</v>
      </c>
    </row>
    <row r="221" spans="1:47" x14ac:dyDescent="0.3">
      <c r="A221" s="136">
        <v>40543</v>
      </c>
      <c r="B221" s="20">
        <v>0.7</v>
      </c>
      <c r="C221" s="20">
        <v>5.93</v>
      </c>
      <c r="D221" s="20">
        <v>92.121428571428567</v>
      </c>
      <c r="E221" s="20">
        <v>0</v>
      </c>
      <c r="F221" s="20">
        <v>4755.565217391304</v>
      </c>
      <c r="G221" s="20">
        <v>67874.782608695648</v>
      </c>
      <c r="H221" s="20">
        <v>16573.260869565216</v>
      </c>
      <c r="K221" s="135">
        <v>43113</v>
      </c>
      <c r="L221" s="20">
        <v>0.3</v>
      </c>
      <c r="M221" s="20">
        <v>4.3</v>
      </c>
      <c r="N221" s="20">
        <v>6852</v>
      </c>
      <c r="O221" s="20">
        <v>4130</v>
      </c>
      <c r="P221" s="20">
        <v>54256</v>
      </c>
      <c r="Q221" s="20">
        <v>14846</v>
      </c>
      <c r="R221" s="20">
        <v>5354.2</v>
      </c>
      <c r="S221" s="20">
        <v>580</v>
      </c>
      <c r="W221" s="135">
        <v>43113</v>
      </c>
      <c r="X221" s="20">
        <v>6852</v>
      </c>
      <c r="Y221" s="20">
        <v>68.986000000000004</v>
      </c>
      <c r="AD221" s="135">
        <v>43113</v>
      </c>
      <c r="AE221" s="20">
        <v>4130</v>
      </c>
      <c r="AF221" s="20">
        <v>3817.2</v>
      </c>
      <c r="AL221" s="135">
        <v>43113</v>
      </c>
      <c r="AM221" s="20">
        <v>54256</v>
      </c>
      <c r="AN221" s="20">
        <v>7102.1</v>
      </c>
      <c r="AS221" s="135">
        <v>43113</v>
      </c>
      <c r="AT221" s="20">
        <v>14846</v>
      </c>
      <c r="AU221" s="20">
        <v>2174.8000000000002</v>
      </c>
    </row>
    <row r="222" spans="1:47" x14ac:dyDescent="0.3">
      <c r="A222" s="136">
        <v>40574</v>
      </c>
      <c r="B222" s="20">
        <v>0.87</v>
      </c>
      <c r="C222" s="20">
        <v>6.6</v>
      </c>
      <c r="D222" s="20">
        <v>96.884</v>
      </c>
      <c r="E222" s="20">
        <v>0</v>
      </c>
      <c r="F222" s="20">
        <v>4891.25</v>
      </c>
      <c r="G222" s="20">
        <v>71484</v>
      </c>
      <c r="H222" s="20">
        <v>16879.5</v>
      </c>
      <c r="K222" s="135">
        <v>43120</v>
      </c>
      <c r="L222" s="20">
        <v>0.3</v>
      </c>
      <c r="M222" s="20">
        <v>4.3</v>
      </c>
      <c r="N222" s="20">
        <v>6907</v>
      </c>
      <c r="O222" s="20">
        <v>4061</v>
      </c>
      <c r="P222" s="20">
        <v>53367</v>
      </c>
      <c r="Q222" s="20">
        <v>14434</v>
      </c>
      <c r="R222" s="20">
        <v>5329.2</v>
      </c>
      <c r="S222" s="20">
        <v>580</v>
      </c>
      <c r="W222" s="135">
        <v>43120</v>
      </c>
      <c r="X222" s="20">
        <v>6907</v>
      </c>
      <c r="Y222" s="20">
        <v>69.341999999999999</v>
      </c>
      <c r="AD222" s="135">
        <v>43120</v>
      </c>
      <c r="AE222" s="20">
        <v>4061</v>
      </c>
      <c r="AF222" s="20">
        <v>3828</v>
      </c>
      <c r="AL222" s="135">
        <v>43120</v>
      </c>
      <c r="AM222" s="20">
        <v>53367</v>
      </c>
      <c r="AN222" s="20">
        <v>7075.2</v>
      </c>
      <c r="AS222" s="135">
        <v>43120</v>
      </c>
      <c r="AT222" s="20">
        <v>14434</v>
      </c>
      <c r="AU222" s="20">
        <v>2213.5</v>
      </c>
    </row>
    <row r="223" spans="1:47" x14ac:dyDescent="0.3">
      <c r="A223" s="136">
        <v>40602</v>
      </c>
      <c r="B223" s="20">
        <v>0.85</v>
      </c>
      <c r="C223" s="20">
        <v>7.23</v>
      </c>
      <c r="D223" s="20">
        <v>104.143</v>
      </c>
      <c r="E223" s="20">
        <v>0</v>
      </c>
      <c r="F223" s="20">
        <v>5045</v>
      </c>
      <c r="G223" s="20">
        <v>74523.333333333328</v>
      </c>
      <c r="H223" s="20">
        <v>17091.333333333332</v>
      </c>
      <c r="K223" s="135">
        <v>43127</v>
      </c>
      <c r="L223" s="20">
        <v>0.3</v>
      </c>
      <c r="M223" s="20">
        <v>4.3</v>
      </c>
      <c r="N223" s="20">
        <v>6907</v>
      </c>
      <c r="O223" s="20">
        <v>4061</v>
      </c>
      <c r="P223" s="20">
        <v>53367</v>
      </c>
      <c r="Q223" s="20">
        <v>14434</v>
      </c>
      <c r="R223" s="20">
        <v>5307.2</v>
      </c>
      <c r="S223" s="20">
        <v>580</v>
      </c>
      <c r="W223" s="135">
        <v>43127</v>
      </c>
      <c r="X223" s="20">
        <v>0</v>
      </c>
      <c r="Y223" s="20">
        <v>70.091999999999999</v>
      </c>
      <c r="AD223" s="135">
        <v>43127</v>
      </c>
      <c r="AE223" s="20">
        <v>0</v>
      </c>
      <c r="AF223" s="20">
        <v>3934.8</v>
      </c>
      <c r="AL223" s="135">
        <v>43127</v>
      </c>
      <c r="AM223" s="20">
        <v>0</v>
      </c>
      <c r="AN223" s="20">
        <v>7014.5</v>
      </c>
      <c r="AS223" s="135">
        <v>43127</v>
      </c>
      <c r="AT223" s="20">
        <v>14434</v>
      </c>
      <c r="AU223" s="20">
        <v>2228</v>
      </c>
    </row>
    <row r="224" spans="1:47" x14ac:dyDescent="0.3">
      <c r="A224" s="136">
        <v>40633</v>
      </c>
      <c r="B224" s="20">
        <v>0.62</v>
      </c>
      <c r="C224" s="20">
        <v>7.31</v>
      </c>
      <c r="D224" s="20">
        <v>114.57130434782609</v>
      </c>
      <c r="E224" s="20">
        <v>0</v>
      </c>
      <c r="F224" s="20">
        <v>4765.130434782609</v>
      </c>
      <c r="G224" s="20">
        <v>71614.782608695648</v>
      </c>
      <c r="H224" s="20">
        <v>16754.782608695652</v>
      </c>
      <c r="K224" s="135">
        <v>43134</v>
      </c>
      <c r="L224" s="20">
        <v>-0.1</v>
      </c>
      <c r="M224" s="20">
        <v>3.7</v>
      </c>
      <c r="N224" s="20">
        <v>6889</v>
      </c>
      <c r="O224" s="20">
        <v>4071</v>
      </c>
      <c r="P224" s="20">
        <v>52679</v>
      </c>
      <c r="Q224" s="20">
        <v>14269</v>
      </c>
      <c r="R224" s="20">
        <v>5309</v>
      </c>
      <c r="S224" s="20">
        <v>580</v>
      </c>
      <c r="W224" s="135">
        <v>43134</v>
      </c>
      <c r="X224" s="20">
        <v>6889</v>
      </c>
      <c r="Y224" s="20">
        <v>69.152000000000001</v>
      </c>
      <c r="AD224" s="135">
        <v>43134</v>
      </c>
      <c r="AE224" s="20">
        <v>4071</v>
      </c>
      <c r="AF224" s="20">
        <v>3935.2</v>
      </c>
      <c r="AL224" s="135">
        <v>43134</v>
      </c>
      <c r="AM224" s="20">
        <v>52679</v>
      </c>
      <c r="AN224" s="20">
        <v>7060.9</v>
      </c>
      <c r="AS224" s="135">
        <v>43134</v>
      </c>
      <c r="AT224" s="20">
        <v>14269</v>
      </c>
      <c r="AU224" s="20">
        <v>2230.1999999999998</v>
      </c>
    </row>
    <row r="225" spans="1:47" x14ac:dyDescent="0.3">
      <c r="A225" s="136">
        <v>40663</v>
      </c>
      <c r="B225" s="20">
        <v>0.55000000000000004</v>
      </c>
      <c r="C225" s="20">
        <v>6.82</v>
      </c>
      <c r="D225" s="20">
        <v>122.66500000000001</v>
      </c>
      <c r="E225" s="20">
        <v>0</v>
      </c>
      <c r="F225" s="20">
        <v>4865.1578947368425</v>
      </c>
      <c r="G225" s="20">
        <v>71110.526315789481</v>
      </c>
      <c r="H225" s="20">
        <v>16775.78947368421</v>
      </c>
      <c r="K225" s="135">
        <v>43141</v>
      </c>
      <c r="L225" s="20">
        <v>-0.1</v>
      </c>
      <c r="M225" s="20">
        <v>3.7</v>
      </c>
      <c r="N225" s="20">
        <v>6854</v>
      </c>
      <c r="O225" s="20">
        <v>4080</v>
      </c>
      <c r="P225" s="20">
        <v>51534</v>
      </c>
      <c r="Q225" s="20">
        <v>14188</v>
      </c>
      <c r="R225" s="20">
        <v>5283</v>
      </c>
      <c r="S225" s="20">
        <v>580</v>
      </c>
      <c r="W225" s="135">
        <v>43141</v>
      </c>
      <c r="X225" s="20">
        <v>6854</v>
      </c>
      <c r="Y225" s="20">
        <v>65.518000000000001</v>
      </c>
      <c r="AD225" s="135">
        <v>43141</v>
      </c>
      <c r="AE225" s="20">
        <v>4080</v>
      </c>
      <c r="AF225" s="20">
        <v>3938.4</v>
      </c>
      <c r="AL225" s="135">
        <v>43141</v>
      </c>
      <c r="AM225" s="20">
        <v>51534</v>
      </c>
      <c r="AN225" s="20">
        <v>6941.8</v>
      </c>
      <c r="AS225" s="135">
        <v>43141</v>
      </c>
      <c r="AT225" s="20">
        <v>14188</v>
      </c>
      <c r="AU225" s="20">
        <v>2177.9</v>
      </c>
    </row>
    <row r="226" spans="1:47" x14ac:dyDescent="0.3">
      <c r="A226" s="136">
        <v>40694</v>
      </c>
      <c r="B226" s="20">
        <v>0.34</v>
      </c>
      <c r="C226" s="20">
        <v>6.79</v>
      </c>
      <c r="D226" s="20">
        <v>113.65300000000001</v>
      </c>
      <c r="E226" s="20">
        <v>0</v>
      </c>
      <c r="F226" s="20">
        <v>4841.4285714285716</v>
      </c>
      <c r="G226" s="20">
        <v>67027.619047619053</v>
      </c>
      <c r="H226" s="20">
        <v>16679.047619047618</v>
      </c>
      <c r="K226" s="135">
        <v>43148</v>
      </c>
      <c r="L226" s="20">
        <v>-0.1</v>
      </c>
      <c r="M226" s="20">
        <v>3.7</v>
      </c>
      <c r="N226" s="20">
        <v>6791</v>
      </c>
      <c r="O226" s="20">
        <v>4077</v>
      </c>
      <c r="P226" s="20">
        <v>51739</v>
      </c>
      <c r="Q226" s="20">
        <v>14018</v>
      </c>
      <c r="R226" s="20">
        <v>5241.75</v>
      </c>
      <c r="S226" s="20">
        <v>575</v>
      </c>
      <c r="W226" s="135">
        <v>43148</v>
      </c>
      <c r="X226" s="20">
        <v>6791</v>
      </c>
      <c r="Y226" s="20">
        <v>63.768000000000001</v>
      </c>
      <c r="AD226" s="135">
        <v>43148</v>
      </c>
      <c r="AE226" s="20">
        <v>4077</v>
      </c>
      <c r="AF226" s="20">
        <v>3919.3333333333335</v>
      </c>
      <c r="AL226" s="135">
        <v>43148</v>
      </c>
      <c r="AM226" s="20">
        <v>51739</v>
      </c>
      <c r="AN226" s="20">
        <v>6982.7</v>
      </c>
      <c r="AS226" s="135">
        <v>43148</v>
      </c>
      <c r="AT226" s="20">
        <v>14018</v>
      </c>
      <c r="AU226" s="20">
        <v>2148.9</v>
      </c>
    </row>
    <row r="227" spans="1:47" x14ac:dyDescent="0.3">
      <c r="A227" s="136">
        <v>40724</v>
      </c>
      <c r="B227" s="20">
        <v>-0.03</v>
      </c>
      <c r="C227" s="20">
        <v>7.12</v>
      </c>
      <c r="D227" s="20">
        <v>113.43904761904761</v>
      </c>
      <c r="E227" s="20">
        <v>0</v>
      </c>
      <c r="F227" s="20">
        <v>4781.8095238095239</v>
      </c>
      <c r="G227" s="20">
        <v>67900.952380952382</v>
      </c>
      <c r="H227" s="20">
        <v>17024.285714285714</v>
      </c>
      <c r="K227" s="135">
        <v>43155</v>
      </c>
      <c r="L227" s="20">
        <v>-0.1</v>
      </c>
      <c r="M227" s="20">
        <v>3.7</v>
      </c>
      <c r="N227" s="20">
        <v>6745</v>
      </c>
      <c r="O227" s="20">
        <v>4075</v>
      </c>
      <c r="P227" s="20">
        <v>52181</v>
      </c>
      <c r="Q227" s="20">
        <v>13883</v>
      </c>
      <c r="R227" s="20">
        <v>5242.333333333333</v>
      </c>
      <c r="S227" s="20">
        <v>575</v>
      </c>
      <c r="W227" s="135">
        <v>43155</v>
      </c>
      <c r="X227" s="20">
        <v>6745</v>
      </c>
      <c r="Y227" s="20">
        <v>66.007999999999996</v>
      </c>
      <c r="AD227" s="135">
        <v>43155</v>
      </c>
      <c r="AE227" s="20">
        <v>4075</v>
      </c>
      <c r="AF227" s="20">
        <v>3889.5</v>
      </c>
      <c r="AL227" s="135">
        <v>43155</v>
      </c>
      <c r="AM227" s="20">
        <v>52181</v>
      </c>
      <c r="AN227" s="20">
        <v>7045.7</v>
      </c>
      <c r="AS227" s="135">
        <v>43155</v>
      </c>
      <c r="AT227" s="20">
        <v>13883</v>
      </c>
      <c r="AU227" s="20">
        <v>2219.8000000000002</v>
      </c>
    </row>
    <row r="228" spans="1:47" x14ac:dyDescent="0.3">
      <c r="A228" s="136">
        <v>40755</v>
      </c>
      <c r="B228" s="20">
        <v>0.03</v>
      </c>
      <c r="C228" s="20">
        <v>7.54</v>
      </c>
      <c r="D228" s="20">
        <v>116.27095238095238</v>
      </c>
      <c r="E228" s="20">
        <v>0</v>
      </c>
      <c r="F228" s="20">
        <v>4865.2857142857147</v>
      </c>
      <c r="G228" s="20">
        <v>71770.476190476184</v>
      </c>
      <c r="H228" s="20">
        <v>17603.095238095237</v>
      </c>
      <c r="K228" s="135">
        <v>43162</v>
      </c>
      <c r="L228" s="20">
        <v>-0.2</v>
      </c>
      <c r="M228" s="20">
        <v>3.1</v>
      </c>
      <c r="N228" s="20">
        <v>6761</v>
      </c>
      <c r="O228" s="20">
        <v>4124</v>
      </c>
      <c r="P228" s="20">
        <v>52105</v>
      </c>
      <c r="Q228" s="20">
        <v>14142</v>
      </c>
      <c r="R228" s="20">
        <v>5240.3999999999996</v>
      </c>
      <c r="S228" s="20">
        <v>570</v>
      </c>
      <c r="W228" s="135">
        <v>43162</v>
      </c>
      <c r="X228" s="20">
        <v>6761</v>
      </c>
      <c r="Y228" s="20">
        <v>65.622</v>
      </c>
      <c r="AD228" s="135">
        <v>43162</v>
      </c>
      <c r="AE228" s="20">
        <v>4124</v>
      </c>
      <c r="AF228" s="20">
        <v>4015.6</v>
      </c>
      <c r="AL228" s="135">
        <v>43162</v>
      </c>
      <c r="AM228" s="20">
        <v>52105</v>
      </c>
      <c r="AN228" s="20">
        <v>6965.4</v>
      </c>
      <c r="AS228" s="135">
        <v>43162</v>
      </c>
      <c r="AT228" s="20">
        <v>14142</v>
      </c>
      <c r="AU228" s="20">
        <v>2161.3000000000002</v>
      </c>
    </row>
    <row r="229" spans="1:47" x14ac:dyDescent="0.3">
      <c r="A229" s="136">
        <v>40786</v>
      </c>
      <c r="B229" s="20">
        <v>0.11</v>
      </c>
      <c r="C229" s="20">
        <v>7.25</v>
      </c>
      <c r="D229" s="20">
        <v>109.95045454545455</v>
      </c>
      <c r="E229" s="20">
        <v>0</v>
      </c>
      <c r="F229" s="20">
        <v>4839.652173913043</v>
      </c>
      <c r="G229" s="20">
        <v>67930.869565217392</v>
      </c>
      <c r="H229" s="20">
        <v>17523.478260869564</v>
      </c>
      <c r="K229" s="135">
        <v>43169</v>
      </c>
      <c r="L229" s="20">
        <v>-0.2</v>
      </c>
      <c r="M229" s="20">
        <v>3.1</v>
      </c>
      <c r="N229" s="20">
        <v>6752</v>
      </c>
      <c r="O229" s="20">
        <v>4086</v>
      </c>
      <c r="P229" s="20">
        <v>51776</v>
      </c>
      <c r="Q229" s="20">
        <v>13987</v>
      </c>
      <c r="R229" s="20">
        <v>5177.3999999999996</v>
      </c>
      <c r="S229" s="20">
        <v>570</v>
      </c>
      <c r="W229" s="135">
        <v>43169</v>
      </c>
      <c r="X229" s="20">
        <v>6752</v>
      </c>
      <c r="Y229" s="20">
        <v>64.953999999999994</v>
      </c>
      <c r="AD229" s="135">
        <v>43169</v>
      </c>
      <c r="AE229" s="20">
        <v>4086</v>
      </c>
      <c r="AF229" s="20">
        <v>3892.8</v>
      </c>
      <c r="AL229" s="135">
        <v>43169</v>
      </c>
      <c r="AM229" s="20">
        <v>51776</v>
      </c>
      <c r="AN229" s="20">
        <v>6865.9</v>
      </c>
      <c r="AS229" s="135">
        <v>43169</v>
      </c>
      <c r="AT229" s="20">
        <v>13987</v>
      </c>
      <c r="AU229" s="20">
        <v>2108.9</v>
      </c>
    </row>
    <row r="230" spans="1:47" x14ac:dyDescent="0.3">
      <c r="A230" s="136">
        <v>40816</v>
      </c>
      <c r="B230" s="20">
        <v>0.02</v>
      </c>
      <c r="C230" s="20">
        <v>6.52</v>
      </c>
      <c r="D230" s="20">
        <v>109.2015</v>
      </c>
      <c r="E230" s="20">
        <v>0</v>
      </c>
      <c r="F230" s="20">
        <v>4649.8095238095239</v>
      </c>
      <c r="G230" s="20">
        <v>62597.142857142855</v>
      </c>
      <c r="H230" s="20">
        <v>17071.904761904763</v>
      </c>
      <c r="K230" s="135">
        <v>43176</v>
      </c>
      <c r="L230" s="20">
        <v>-0.2</v>
      </c>
      <c r="M230" s="20">
        <v>3.1</v>
      </c>
      <c r="N230" s="20">
        <v>6727</v>
      </c>
      <c r="O230" s="20">
        <v>4036</v>
      </c>
      <c r="P230" s="20">
        <v>51687</v>
      </c>
      <c r="Q230" s="20">
        <v>13809</v>
      </c>
      <c r="R230" s="20">
        <v>5096.6000000000004</v>
      </c>
      <c r="S230" s="20">
        <v>570</v>
      </c>
      <c r="W230" s="135">
        <v>43176</v>
      </c>
      <c r="X230" s="20">
        <v>6727</v>
      </c>
      <c r="Y230" s="20">
        <v>65.162000000000006</v>
      </c>
      <c r="AD230" s="135">
        <v>43176</v>
      </c>
      <c r="AE230" s="20">
        <v>4036</v>
      </c>
      <c r="AF230" s="20">
        <v>3724.6</v>
      </c>
      <c r="AL230" s="135">
        <v>43176</v>
      </c>
      <c r="AM230" s="20">
        <v>51687</v>
      </c>
      <c r="AN230" s="20">
        <v>6912.7</v>
      </c>
      <c r="AS230" s="135">
        <v>43176</v>
      </c>
      <c r="AT230" s="20">
        <v>13809</v>
      </c>
      <c r="AU230" s="20">
        <v>2080.9</v>
      </c>
    </row>
    <row r="231" spans="1:47" x14ac:dyDescent="0.3">
      <c r="A231" s="136">
        <v>40847</v>
      </c>
      <c r="B231" s="20">
        <v>-0.66</v>
      </c>
      <c r="C231" s="20">
        <v>5</v>
      </c>
      <c r="D231" s="20">
        <v>107.70190476190476</v>
      </c>
      <c r="E231" s="20">
        <v>0</v>
      </c>
      <c r="F231" s="20">
        <v>4144</v>
      </c>
      <c r="G231" s="20">
        <v>55293.125</v>
      </c>
      <c r="H231" s="20">
        <v>16507.1875</v>
      </c>
      <c r="K231" s="135">
        <v>43183</v>
      </c>
      <c r="L231" s="20">
        <v>-0.2</v>
      </c>
      <c r="M231" s="20">
        <v>3.1</v>
      </c>
      <c r="N231" s="20">
        <v>6740</v>
      </c>
      <c r="O231" s="20">
        <v>3964</v>
      </c>
      <c r="P231" s="20">
        <v>50800</v>
      </c>
      <c r="Q231" s="20">
        <v>13765</v>
      </c>
      <c r="R231" s="20">
        <v>5044.3999999999996</v>
      </c>
      <c r="S231" s="20">
        <v>570</v>
      </c>
      <c r="W231" s="135">
        <v>43183</v>
      </c>
      <c r="X231" s="20">
        <v>6740</v>
      </c>
      <c r="Y231" s="20">
        <v>68.459999999999994</v>
      </c>
      <c r="AD231" s="135">
        <v>43183</v>
      </c>
      <c r="AE231" s="20">
        <v>3964</v>
      </c>
      <c r="AF231" s="20">
        <v>3608.2</v>
      </c>
      <c r="AL231" s="135">
        <v>43183</v>
      </c>
      <c r="AM231" s="20">
        <v>50800</v>
      </c>
      <c r="AN231" s="20">
        <v>6731</v>
      </c>
      <c r="AS231" s="135">
        <v>43183</v>
      </c>
      <c r="AT231" s="20">
        <v>13765</v>
      </c>
      <c r="AU231" s="20">
        <v>2061.6</v>
      </c>
    </row>
    <row r="232" spans="1:47" x14ac:dyDescent="0.3">
      <c r="A232" s="136">
        <v>40877</v>
      </c>
      <c r="B232" s="20">
        <v>-0.68</v>
      </c>
      <c r="C232" s="20">
        <v>2.72</v>
      </c>
      <c r="D232" s="20">
        <v>110.06181818181818</v>
      </c>
      <c r="E232" s="20">
        <v>0</v>
      </c>
      <c r="F232" s="20">
        <v>4101.181818181818</v>
      </c>
      <c r="G232" s="20">
        <v>56350.454545454544</v>
      </c>
      <c r="H232" s="20">
        <v>16085.227272727272</v>
      </c>
      <c r="K232" s="135">
        <v>43190</v>
      </c>
      <c r="L232" s="20">
        <v>-0.2</v>
      </c>
      <c r="M232" s="20">
        <v>3.1</v>
      </c>
      <c r="N232" s="20">
        <v>6835</v>
      </c>
      <c r="O232" s="20">
        <v>3871</v>
      </c>
      <c r="P232" s="20">
        <v>49868</v>
      </c>
      <c r="Q232" s="20">
        <v>13760</v>
      </c>
      <c r="R232" s="20">
        <v>5019.2</v>
      </c>
      <c r="S232" s="20">
        <v>570</v>
      </c>
      <c r="W232" s="135">
        <v>43190</v>
      </c>
      <c r="X232" s="20">
        <v>6835</v>
      </c>
      <c r="Y232" s="20">
        <v>70.007499999999993</v>
      </c>
      <c r="AD232" s="135">
        <v>43190</v>
      </c>
      <c r="AE232" s="20">
        <v>3871</v>
      </c>
      <c r="AF232" s="20">
        <v>3316.8</v>
      </c>
      <c r="AL232" s="135">
        <v>43190</v>
      </c>
      <c r="AM232" s="20">
        <v>49868</v>
      </c>
      <c r="AN232" s="20">
        <v>6607</v>
      </c>
      <c r="AS232" s="135">
        <v>43190</v>
      </c>
      <c r="AT232" s="20">
        <v>13760</v>
      </c>
      <c r="AU232" s="20">
        <v>2015.75</v>
      </c>
    </row>
    <row r="233" spans="1:47" x14ac:dyDescent="0.3">
      <c r="A233" s="136">
        <v>40908</v>
      </c>
      <c r="B233" s="20">
        <v>-0.32</v>
      </c>
      <c r="C233" s="20">
        <v>1.69</v>
      </c>
      <c r="D233" s="20">
        <v>106.91684210526316</v>
      </c>
      <c r="E233" s="20">
        <v>0</v>
      </c>
      <c r="F233" s="20">
        <v>4178.545454545455</v>
      </c>
      <c r="G233" s="20">
        <v>55792.727272727272</v>
      </c>
      <c r="H233" s="20">
        <v>15952.272727272728</v>
      </c>
      <c r="K233" s="135">
        <v>43197</v>
      </c>
      <c r="L233" s="20">
        <v>-0.2</v>
      </c>
      <c r="M233" s="20">
        <v>3.4</v>
      </c>
      <c r="N233" s="20">
        <v>6850</v>
      </c>
      <c r="O233" s="20">
        <v>3893</v>
      </c>
      <c r="P233" s="20">
        <v>50571</v>
      </c>
      <c r="Q233" s="20">
        <v>13969</v>
      </c>
      <c r="R233" s="20">
        <v>5018</v>
      </c>
      <c r="S233" s="20">
        <v>570</v>
      </c>
      <c r="W233" s="135">
        <v>43197</v>
      </c>
      <c r="X233" s="20">
        <v>6850</v>
      </c>
      <c r="Y233" s="20">
        <v>67.843999999999994</v>
      </c>
      <c r="AD233" s="135">
        <v>43197</v>
      </c>
      <c r="AE233" s="20">
        <v>3893</v>
      </c>
      <c r="AF233" s="20">
        <v>3360</v>
      </c>
      <c r="AL233" s="135">
        <v>43197</v>
      </c>
      <c r="AM233" s="20">
        <v>50571</v>
      </c>
      <c r="AN233" s="20">
        <v>6712.75</v>
      </c>
      <c r="AS233" s="135">
        <v>43197</v>
      </c>
      <c r="AT233" s="20">
        <v>13969</v>
      </c>
      <c r="AU233" s="20">
        <v>1979.5</v>
      </c>
    </row>
    <row r="234" spans="1:47" x14ac:dyDescent="0.3">
      <c r="A234" s="136">
        <v>40939</v>
      </c>
      <c r="B234" s="20">
        <v>-7.0000000000000007E-2</v>
      </c>
      <c r="C234" s="20">
        <v>0.73</v>
      </c>
      <c r="D234" s="20">
        <v>111.33761904761904</v>
      </c>
      <c r="E234" s="20">
        <v>0</v>
      </c>
      <c r="F234" s="20">
        <v>4242.8666666666668</v>
      </c>
      <c r="G234" s="20">
        <v>57954.666666666664</v>
      </c>
      <c r="H234" s="20">
        <v>16177.333333333334</v>
      </c>
      <c r="K234" s="135">
        <v>43204</v>
      </c>
      <c r="L234" s="20">
        <v>-0.2</v>
      </c>
      <c r="M234" s="20">
        <v>3.4</v>
      </c>
      <c r="N234" s="20">
        <v>6929</v>
      </c>
      <c r="O234" s="20">
        <v>3903</v>
      </c>
      <c r="P234" s="20">
        <v>50808</v>
      </c>
      <c r="Q234" s="20">
        <v>14292</v>
      </c>
      <c r="R234" s="20">
        <v>5047</v>
      </c>
      <c r="S234" s="20">
        <v>570</v>
      </c>
      <c r="W234" s="135">
        <v>43204</v>
      </c>
      <c r="X234" s="20">
        <v>6929</v>
      </c>
      <c r="Y234" s="20">
        <v>71.27</v>
      </c>
      <c r="AD234" s="135">
        <v>43204</v>
      </c>
      <c r="AE234" s="20">
        <v>3903</v>
      </c>
      <c r="AF234" s="20">
        <v>3404.2</v>
      </c>
      <c r="AL234" s="135">
        <v>43204</v>
      </c>
      <c r="AM234" s="20">
        <v>50808</v>
      </c>
      <c r="AN234" s="20">
        <v>6834.3</v>
      </c>
      <c r="AS234" s="135">
        <v>43204</v>
      </c>
      <c r="AT234" s="20">
        <v>14292</v>
      </c>
      <c r="AU234" s="20">
        <v>2216.6</v>
      </c>
    </row>
    <row r="235" spans="1:47" x14ac:dyDescent="0.3">
      <c r="A235" s="136">
        <v>40968</v>
      </c>
      <c r="B235" s="20">
        <v>0.14000000000000001</v>
      </c>
      <c r="C235" s="20">
        <v>0.03</v>
      </c>
      <c r="D235" s="20">
        <v>118.88095238095238</v>
      </c>
      <c r="E235" s="20">
        <v>0</v>
      </c>
      <c r="F235" s="20">
        <v>4260.4761904761908</v>
      </c>
      <c r="G235" s="20">
        <v>60344.761904761908</v>
      </c>
      <c r="H235" s="20">
        <v>16223.809523809523</v>
      </c>
      <c r="K235" s="135">
        <v>43211</v>
      </c>
      <c r="L235" s="20">
        <v>-0.2</v>
      </c>
      <c r="M235" s="20">
        <v>3.4</v>
      </c>
      <c r="N235" s="20">
        <v>6960</v>
      </c>
      <c r="O235" s="20">
        <v>3935</v>
      </c>
      <c r="P235" s="20">
        <v>51640</v>
      </c>
      <c r="Q235" s="20">
        <v>14835</v>
      </c>
      <c r="R235" s="20">
        <v>5126.6000000000004</v>
      </c>
      <c r="S235" s="20">
        <v>570</v>
      </c>
      <c r="W235" s="135">
        <v>43211</v>
      </c>
      <c r="X235" s="20">
        <v>6960</v>
      </c>
      <c r="Y235" s="20">
        <v>72.864000000000004</v>
      </c>
      <c r="AD235" s="135">
        <v>43211</v>
      </c>
      <c r="AE235" s="20">
        <v>3935</v>
      </c>
      <c r="AF235" s="20">
        <v>3441.4</v>
      </c>
      <c r="AL235" s="135">
        <v>43211</v>
      </c>
      <c r="AM235" s="20">
        <v>51640</v>
      </c>
      <c r="AN235" s="20">
        <v>6882.5</v>
      </c>
      <c r="AS235" s="135">
        <v>43211</v>
      </c>
      <c r="AT235" s="20">
        <v>14835</v>
      </c>
      <c r="AU235" s="20">
        <v>2465.6</v>
      </c>
    </row>
    <row r="236" spans="1:47" x14ac:dyDescent="0.3">
      <c r="A236" s="136">
        <v>40999</v>
      </c>
      <c r="B236" s="20">
        <v>0.27</v>
      </c>
      <c r="C236" s="20">
        <v>-0.32</v>
      </c>
      <c r="D236" s="20">
        <v>124.38454545454546</v>
      </c>
      <c r="E236" s="20">
        <v>0</v>
      </c>
      <c r="F236" s="20">
        <v>4321</v>
      </c>
      <c r="G236" s="20">
        <v>60347.727272727272</v>
      </c>
      <c r="H236" s="20">
        <v>16181.363636363636</v>
      </c>
      <c r="K236" s="135">
        <v>43218</v>
      </c>
      <c r="L236" s="20">
        <v>-0.2</v>
      </c>
      <c r="M236" s="20">
        <v>3.4</v>
      </c>
      <c r="N236" s="20">
        <v>7148</v>
      </c>
      <c r="O236" s="20">
        <v>3975</v>
      </c>
      <c r="P236" s="20">
        <v>51666</v>
      </c>
      <c r="Q236" s="20">
        <v>14455</v>
      </c>
      <c r="R236" s="20">
        <v>5139</v>
      </c>
      <c r="S236" s="20">
        <v>570</v>
      </c>
      <c r="W236" s="135">
        <v>43218</v>
      </c>
      <c r="X236" s="20">
        <v>7148</v>
      </c>
      <c r="Y236" s="20">
        <v>74.39</v>
      </c>
      <c r="AD236" s="135">
        <v>43218</v>
      </c>
      <c r="AE236" s="20">
        <v>3975</v>
      </c>
      <c r="AF236" s="20">
        <v>3556.4</v>
      </c>
      <c r="AL236" s="135">
        <v>43218</v>
      </c>
      <c r="AM236" s="20">
        <v>51666</v>
      </c>
      <c r="AN236" s="20">
        <v>6910.6</v>
      </c>
      <c r="AS236" s="135">
        <v>43218</v>
      </c>
      <c r="AT236" s="20">
        <v>14455</v>
      </c>
      <c r="AU236" s="20">
        <v>2275</v>
      </c>
    </row>
    <row r="237" spans="1:47" x14ac:dyDescent="0.3">
      <c r="A237" s="136">
        <v>41029</v>
      </c>
      <c r="B237" s="20">
        <v>0.16</v>
      </c>
      <c r="C237" s="20">
        <v>-0.7</v>
      </c>
      <c r="D237" s="20">
        <v>120.21052631578948</v>
      </c>
      <c r="E237" s="20">
        <v>0</v>
      </c>
      <c r="F237" s="20">
        <v>4332.6470588235297</v>
      </c>
      <c r="G237" s="20">
        <v>58216.470588235294</v>
      </c>
      <c r="H237" s="20">
        <v>16115.588235294117</v>
      </c>
      <c r="K237" s="135">
        <v>43225</v>
      </c>
      <c r="L237" s="20">
        <v>0.4</v>
      </c>
      <c r="M237" s="20">
        <v>4.0999999999999996</v>
      </c>
      <c r="N237" s="20">
        <v>7138</v>
      </c>
      <c r="O237" s="20">
        <v>4058</v>
      </c>
      <c r="P237" s="20">
        <v>50976</v>
      </c>
      <c r="Q237" s="20">
        <v>14432</v>
      </c>
      <c r="R237" s="20">
        <v>5179</v>
      </c>
      <c r="S237" s="20">
        <v>570</v>
      </c>
      <c r="W237" s="135">
        <v>43225</v>
      </c>
      <c r="X237" s="20">
        <v>7138</v>
      </c>
      <c r="Y237" s="20">
        <v>74.03</v>
      </c>
      <c r="AD237" s="135">
        <v>43225</v>
      </c>
      <c r="AE237" s="20">
        <v>4058</v>
      </c>
      <c r="AF237" s="20">
        <v>3678.3333333333335</v>
      </c>
      <c r="AL237" s="135">
        <v>43225</v>
      </c>
      <c r="AM237" s="20">
        <v>50976</v>
      </c>
      <c r="AN237" s="20">
        <v>6793.1</v>
      </c>
      <c r="AS237" s="135">
        <v>43225</v>
      </c>
      <c r="AT237" s="20">
        <v>14432</v>
      </c>
      <c r="AU237" s="20">
        <v>2283.1999999999998</v>
      </c>
    </row>
    <row r="238" spans="1:47" x14ac:dyDescent="0.3">
      <c r="A238" s="136">
        <v>41060</v>
      </c>
      <c r="B238" s="20">
        <v>-0.37</v>
      </c>
      <c r="C238" s="20">
        <v>-1.4</v>
      </c>
      <c r="D238" s="20">
        <v>109.93363636363637</v>
      </c>
      <c r="E238" s="20">
        <v>0</v>
      </c>
      <c r="F238" s="20">
        <v>4125.909090909091</v>
      </c>
      <c r="G238" s="20">
        <v>56338.181818181816</v>
      </c>
      <c r="H238" s="20">
        <v>16086.818181818182</v>
      </c>
      <c r="K238" s="135">
        <v>43232</v>
      </c>
      <c r="L238" s="20">
        <v>0.4</v>
      </c>
      <c r="M238" s="20">
        <v>4.0999999999999996</v>
      </c>
      <c r="N238" s="20">
        <v>7203</v>
      </c>
      <c r="O238" s="20">
        <v>4034</v>
      </c>
      <c r="P238" s="20">
        <v>51094</v>
      </c>
      <c r="Q238" s="20">
        <v>14558</v>
      </c>
      <c r="R238" s="20">
        <v>5229.8</v>
      </c>
      <c r="S238" s="20">
        <v>570</v>
      </c>
      <c r="W238" s="135">
        <v>43232</v>
      </c>
      <c r="X238" s="20">
        <v>7203</v>
      </c>
      <c r="Y238" s="20">
        <v>76.563999999999993</v>
      </c>
      <c r="AD238" s="135">
        <v>43232</v>
      </c>
      <c r="AE238" s="20">
        <v>4034</v>
      </c>
      <c r="AF238" s="20">
        <v>3628.8</v>
      </c>
      <c r="AL238" s="135">
        <v>43232</v>
      </c>
      <c r="AM238" s="20">
        <v>51094</v>
      </c>
      <c r="AN238" s="20">
        <v>6809.75</v>
      </c>
      <c r="AS238" s="135">
        <v>43232</v>
      </c>
      <c r="AT238" s="20">
        <v>14558</v>
      </c>
      <c r="AU238" s="20">
        <v>2319.875</v>
      </c>
    </row>
    <row r="239" spans="1:47" x14ac:dyDescent="0.3">
      <c r="A239" s="136">
        <v>41090</v>
      </c>
      <c r="B239" s="20">
        <v>-0.73</v>
      </c>
      <c r="C239" s="20">
        <v>-2.08</v>
      </c>
      <c r="D239" s="20">
        <v>95.542105263157893</v>
      </c>
      <c r="E239" s="20">
        <v>0</v>
      </c>
      <c r="F239" s="20">
        <v>4100.5</v>
      </c>
      <c r="G239" s="20">
        <v>54168.5</v>
      </c>
      <c r="H239" s="20">
        <v>15702.5</v>
      </c>
      <c r="K239" s="135">
        <v>43239</v>
      </c>
      <c r="L239" s="20">
        <v>0.4</v>
      </c>
      <c r="M239" s="20">
        <v>4.0999999999999996</v>
      </c>
      <c r="N239" s="20">
        <v>7341</v>
      </c>
      <c r="O239" s="20">
        <v>4051</v>
      </c>
      <c r="P239" s="20">
        <v>50907</v>
      </c>
      <c r="Q239" s="20">
        <v>14676</v>
      </c>
      <c r="R239" s="20">
        <v>5248</v>
      </c>
      <c r="S239" s="20">
        <v>570</v>
      </c>
      <c r="W239" s="135">
        <v>43239</v>
      </c>
      <c r="X239" s="20">
        <v>7341</v>
      </c>
      <c r="Y239" s="20">
        <v>78.75</v>
      </c>
      <c r="AD239" s="135">
        <v>43239</v>
      </c>
      <c r="AE239" s="20">
        <v>4051</v>
      </c>
      <c r="AF239" s="20">
        <v>3670.4</v>
      </c>
      <c r="AL239" s="135">
        <v>43239</v>
      </c>
      <c r="AM239" s="20">
        <v>50907</v>
      </c>
      <c r="AN239" s="20">
        <v>6809.1</v>
      </c>
      <c r="AS239" s="135">
        <v>43239</v>
      </c>
      <c r="AT239" s="20">
        <v>14676</v>
      </c>
      <c r="AU239" s="20">
        <v>2299</v>
      </c>
    </row>
    <row r="240" spans="1:47" x14ac:dyDescent="0.3">
      <c r="A240" s="136">
        <v>41121</v>
      </c>
      <c r="B240" s="20">
        <v>-0.77</v>
      </c>
      <c r="C240" s="20">
        <v>-2.87</v>
      </c>
      <c r="D240" s="20">
        <v>102.35590909090909</v>
      </c>
      <c r="E240" s="20">
        <v>0</v>
      </c>
      <c r="F240" s="20">
        <v>3888.7727272727275</v>
      </c>
      <c r="G240" s="20">
        <v>55336.818181818184</v>
      </c>
      <c r="H240" s="20">
        <v>15502.272727272728</v>
      </c>
      <c r="K240" s="135">
        <v>43246</v>
      </c>
      <c r="L240" s="20">
        <v>0.4</v>
      </c>
      <c r="M240" s="20">
        <v>4.0999999999999996</v>
      </c>
      <c r="N240" s="20">
        <v>7392</v>
      </c>
      <c r="O240" s="20">
        <v>4021</v>
      </c>
      <c r="P240" s="20">
        <v>51100</v>
      </c>
      <c r="Q240" s="20">
        <v>14617</v>
      </c>
      <c r="R240" s="20">
        <v>5208.6000000000004</v>
      </c>
      <c r="S240" s="20">
        <v>570</v>
      </c>
      <c r="W240" s="135">
        <v>43246</v>
      </c>
      <c r="X240" s="20">
        <v>7392</v>
      </c>
      <c r="Y240" s="20">
        <v>78.763999999999996</v>
      </c>
      <c r="AD240" s="135">
        <v>43246</v>
      </c>
      <c r="AE240" s="20">
        <v>4021</v>
      </c>
      <c r="AF240" s="20">
        <v>3573.8</v>
      </c>
      <c r="AL240" s="135">
        <v>43246</v>
      </c>
      <c r="AM240" s="20">
        <v>51100</v>
      </c>
      <c r="AN240" s="20">
        <v>6862.7</v>
      </c>
      <c r="AS240" s="135">
        <v>43246</v>
      </c>
      <c r="AT240" s="20">
        <v>14617</v>
      </c>
      <c r="AU240" s="20">
        <v>2264.8000000000002</v>
      </c>
    </row>
    <row r="241" spans="1:47" x14ac:dyDescent="0.3">
      <c r="A241" s="136">
        <v>41152</v>
      </c>
      <c r="B241" s="20">
        <v>-0.52</v>
      </c>
      <c r="C241" s="20">
        <v>-3.48</v>
      </c>
      <c r="D241" s="20">
        <v>111.80818181818182</v>
      </c>
      <c r="E241" s="20">
        <v>0</v>
      </c>
      <c r="F241" s="20">
        <v>3604.478260869565</v>
      </c>
      <c r="G241" s="20">
        <v>54901.304347826088</v>
      </c>
      <c r="H241" s="20">
        <v>15338.91304347826</v>
      </c>
      <c r="K241" s="135">
        <v>43253</v>
      </c>
      <c r="L241" s="20">
        <v>0.3</v>
      </c>
      <c r="M241" s="20">
        <v>4.7</v>
      </c>
      <c r="N241" s="20">
        <v>7519</v>
      </c>
      <c r="O241" s="20">
        <v>4040</v>
      </c>
      <c r="P241" s="20">
        <v>51071</v>
      </c>
      <c r="Q241" s="20">
        <v>14602</v>
      </c>
      <c r="R241" s="20">
        <v>5174.3999999999996</v>
      </c>
      <c r="S241" s="20">
        <v>570</v>
      </c>
      <c r="W241" s="135">
        <v>43253</v>
      </c>
      <c r="X241" s="20">
        <v>7519</v>
      </c>
      <c r="Y241" s="20">
        <v>76.513999999999996</v>
      </c>
      <c r="AD241" s="135">
        <v>43253</v>
      </c>
      <c r="AE241" s="20">
        <v>4040</v>
      </c>
      <c r="AF241" s="20">
        <v>3649.4</v>
      </c>
      <c r="AL241" s="135">
        <v>43253</v>
      </c>
      <c r="AM241" s="20">
        <v>51071</v>
      </c>
      <c r="AN241" s="20">
        <v>6822.625</v>
      </c>
      <c r="AS241" s="135">
        <v>43253</v>
      </c>
      <c r="AT241" s="20">
        <v>14602</v>
      </c>
      <c r="AU241" s="20">
        <v>2270.5</v>
      </c>
    </row>
    <row r="242" spans="1:47" x14ac:dyDescent="0.3">
      <c r="A242" s="136">
        <v>41182</v>
      </c>
      <c r="B242" s="20">
        <v>-0.06</v>
      </c>
      <c r="C242" s="20">
        <v>-3.55</v>
      </c>
      <c r="D242" s="20">
        <v>112.541</v>
      </c>
      <c r="E242" s="20">
        <v>0</v>
      </c>
      <c r="F242" s="20">
        <v>3468.1</v>
      </c>
      <c r="G242" s="20">
        <v>58415</v>
      </c>
      <c r="H242" s="20">
        <v>15695</v>
      </c>
      <c r="K242" s="135">
        <v>43260</v>
      </c>
      <c r="L242" s="20">
        <v>0.3</v>
      </c>
      <c r="M242" s="20">
        <v>4.7</v>
      </c>
      <c r="N242" s="20">
        <v>7491</v>
      </c>
      <c r="O242" s="20">
        <v>4066</v>
      </c>
      <c r="P242" s="20">
        <v>53049</v>
      </c>
      <c r="Q242" s="20">
        <v>14764</v>
      </c>
      <c r="R242" s="20">
        <v>5180</v>
      </c>
      <c r="S242" s="20">
        <v>565</v>
      </c>
      <c r="W242" s="135">
        <v>43260</v>
      </c>
      <c r="X242" s="20">
        <v>7491</v>
      </c>
      <c r="Y242" s="20">
        <v>75.962000000000003</v>
      </c>
      <c r="AD242" s="135">
        <v>43260</v>
      </c>
      <c r="AE242" s="20">
        <v>4066</v>
      </c>
      <c r="AF242" s="20">
        <v>3761.6</v>
      </c>
      <c r="AL242" s="135">
        <v>43260</v>
      </c>
      <c r="AM242" s="20">
        <v>53049</v>
      </c>
      <c r="AN242" s="20">
        <v>7112.2</v>
      </c>
      <c r="AS242" s="135">
        <v>43260</v>
      </c>
      <c r="AT242" s="20">
        <v>14764</v>
      </c>
      <c r="AU242" s="20">
        <v>2315</v>
      </c>
    </row>
    <row r="243" spans="1:47" x14ac:dyDescent="0.3">
      <c r="A243" s="136">
        <v>41213</v>
      </c>
      <c r="B243" s="20">
        <v>0.16</v>
      </c>
      <c r="C243" s="20">
        <v>-2.76</v>
      </c>
      <c r="D243" s="20">
        <v>111.01217391304348</v>
      </c>
      <c r="E243" s="20">
        <v>0</v>
      </c>
      <c r="F243" s="20">
        <v>3646.2777777777778</v>
      </c>
      <c r="G243" s="20">
        <v>58099.444444444445</v>
      </c>
      <c r="H243" s="20">
        <v>15447.222222222223</v>
      </c>
      <c r="K243" s="135">
        <v>43267</v>
      </c>
      <c r="L243" s="20">
        <v>0.3</v>
      </c>
      <c r="M243" s="20">
        <v>4.7</v>
      </c>
      <c r="N243" s="20">
        <v>7410</v>
      </c>
      <c r="O243" s="20">
        <v>4107</v>
      </c>
      <c r="P243" s="20">
        <v>53009</v>
      </c>
      <c r="Q243" s="20">
        <v>14536</v>
      </c>
      <c r="R243" s="20">
        <v>5164.3999999999996</v>
      </c>
      <c r="S243" s="20">
        <v>565</v>
      </c>
      <c r="W243" s="135">
        <v>43267</v>
      </c>
      <c r="X243" s="20">
        <v>7410</v>
      </c>
      <c r="Y243" s="20">
        <v>75.691999999999993</v>
      </c>
      <c r="AD243" s="135">
        <v>43267</v>
      </c>
      <c r="AE243" s="20">
        <v>4107</v>
      </c>
      <c r="AF243" s="20">
        <v>3847.2</v>
      </c>
      <c r="AL243" s="135">
        <v>43267</v>
      </c>
      <c r="AM243" s="20">
        <v>53009</v>
      </c>
      <c r="AN243" s="20">
        <v>7191.7</v>
      </c>
      <c r="AS243" s="135">
        <v>43267</v>
      </c>
      <c r="AT243" s="20">
        <v>14536</v>
      </c>
      <c r="AU243" s="20">
        <v>2280.8000000000002</v>
      </c>
    </row>
    <row r="244" spans="1:47" x14ac:dyDescent="0.3">
      <c r="A244" s="136">
        <v>41243</v>
      </c>
      <c r="B244" s="20">
        <v>-0.12</v>
      </c>
      <c r="C244" s="20">
        <v>-2.2000000000000002</v>
      </c>
      <c r="D244" s="20">
        <v>109.02772727272728</v>
      </c>
      <c r="E244" s="20">
        <v>0</v>
      </c>
      <c r="F244" s="20">
        <v>3598.818181818182</v>
      </c>
      <c r="G244" s="20">
        <v>56123.63636363636</v>
      </c>
      <c r="H244" s="20">
        <v>15310.454545454546</v>
      </c>
      <c r="K244" s="135">
        <v>43274</v>
      </c>
      <c r="L244" s="20">
        <v>0.3</v>
      </c>
      <c r="M244" s="20">
        <v>4.7</v>
      </c>
      <c r="N244" s="20">
        <v>7383</v>
      </c>
      <c r="O244" s="20">
        <v>4109</v>
      </c>
      <c r="P244" s="20">
        <v>51548</v>
      </c>
      <c r="Q244" s="20">
        <v>14234</v>
      </c>
      <c r="R244" s="20">
        <v>5084.25</v>
      </c>
      <c r="S244" s="20">
        <v>565</v>
      </c>
      <c r="W244" s="135">
        <v>43274</v>
      </c>
      <c r="X244" s="20">
        <v>7383</v>
      </c>
      <c r="Y244" s="20">
        <v>74.751999999999995</v>
      </c>
      <c r="AD244" s="135">
        <v>43274</v>
      </c>
      <c r="AE244" s="20">
        <v>4109</v>
      </c>
      <c r="AF244" s="20">
        <v>3789</v>
      </c>
      <c r="AL244" s="135">
        <v>43274</v>
      </c>
      <c r="AM244" s="20">
        <v>51548</v>
      </c>
      <c r="AN244" s="20">
        <v>6847.6</v>
      </c>
      <c r="AS244" s="135">
        <v>43274</v>
      </c>
      <c r="AT244" s="20">
        <v>14234</v>
      </c>
      <c r="AU244" s="20">
        <v>2182.3000000000002</v>
      </c>
    </row>
    <row r="245" spans="1:47" x14ac:dyDescent="0.3">
      <c r="A245" s="136">
        <v>41274</v>
      </c>
      <c r="B245" s="20">
        <v>-0.06</v>
      </c>
      <c r="C245" s="20">
        <v>-1.94</v>
      </c>
      <c r="D245" s="20">
        <v>108.7555</v>
      </c>
      <c r="E245" s="20">
        <v>0</v>
      </c>
      <c r="F245" s="20">
        <v>3745.3333333333335</v>
      </c>
      <c r="G245" s="20">
        <v>57506.666666666664</v>
      </c>
      <c r="H245" s="20">
        <v>15319.523809523809</v>
      </c>
      <c r="K245" s="135">
        <v>43281</v>
      </c>
      <c r="L245" s="20">
        <v>0.3</v>
      </c>
      <c r="M245" s="20">
        <v>4.7</v>
      </c>
      <c r="N245" s="20">
        <v>7372</v>
      </c>
      <c r="O245" s="20">
        <v>4080</v>
      </c>
      <c r="P245" s="20">
        <v>51284</v>
      </c>
      <c r="Q245" s="20">
        <v>14120</v>
      </c>
      <c r="R245" s="20">
        <v>5059.6000000000004</v>
      </c>
      <c r="S245" s="20">
        <v>565</v>
      </c>
      <c r="W245" s="135">
        <v>43281</v>
      </c>
      <c r="X245" s="20">
        <v>7372</v>
      </c>
      <c r="Y245" s="20">
        <v>77.19</v>
      </c>
      <c r="AD245" s="135">
        <v>43281</v>
      </c>
      <c r="AE245" s="20">
        <v>4080</v>
      </c>
      <c r="AF245" s="20">
        <v>3727.4</v>
      </c>
      <c r="AL245" s="135">
        <v>43281</v>
      </c>
      <c r="AM245" s="20">
        <v>51284</v>
      </c>
      <c r="AN245" s="20">
        <v>6695.8</v>
      </c>
      <c r="AS245" s="135">
        <v>43281</v>
      </c>
      <c r="AT245" s="20">
        <v>14120</v>
      </c>
      <c r="AU245" s="20">
        <v>2176.9</v>
      </c>
    </row>
    <row r="246" spans="1:47" x14ac:dyDescent="0.3">
      <c r="A246" s="136">
        <v>41305</v>
      </c>
      <c r="B246" s="20">
        <v>0.24</v>
      </c>
      <c r="C246" s="20">
        <v>-1.64</v>
      </c>
      <c r="D246" s="20">
        <v>112.01</v>
      </c>
      <c r="E246" s="20">
        <v>0</v>
      </c>
      <c r="F246" s="20">
        <v>4008.7</v>
      </c>
      <c r="G246" s="20">
        <v>58478.5</v>
      </c>
      <c r="H246" s="20">
        <v>15195.5</v>
      </c>
      <c r="K246" s="135">
        <v>43288</v>
      </c>
      <c r="L246" s="20">
        <v>0.1</v>
      </c>
      <c r="M246" s="20">
        <v>4.5999999999999996</v>
      </c>
      <c r="N246" s="20">
        <v>7380</v>
      </c>
      <c r="O246" s="20">
        <v>4073</v>
      </c>
      <c r="P246" s="20">
        <v>49925</v>
      </c>
      <c r="Q246" s="20">
        <v>13984</v>
      </c>
      <c r="R246" s="20">
        <v>5105.2</v>
      </c>
      <c r="S246" s="20">
        <v>565</v>
      </c>
      <c r="W246" s="135">
        <v>43288</v>
      </c>
      <c r="X246" s="20">
        <v>7380</v>
      </c>
      <c r="Y246" s="20">
        <v>77.56</v>
      </c>
      <c r="AD246" s="135">
        <v>43288</v>
      </c>
      <c r="AE246" s="20">
        <v>4073</v>
      </c>
      <c r="AF246" s="20">
        <v>3770.6</v>
      </c>
      <c r="AL246" s="135">
        <v>43288</v>
      </c>
      <c r="AM246" s="20">
        <v>49925</v>
      </c>
      <c r="AN246" s="20">
        <v>6472.8</v>
      </c>
      <c r="AS246" s="135">
        <v>43288</v>
      </c>
      <c r="AT246" s="20">
        <v>13984</v>
      </c>
      <c r="AU246" s="20">
        <v>2132.8000000000002</v>
      </c>
    </row>
    <row r="247" spans="1:47" x14ac:dyDescent="0.3">
      <c r="A247" s="136">
        <v>41333</v>
      </c>
      <c r="B247" s="20">
        <v>0.15</v>
      </c>
      <c r="C247" s="20">
        <v>-1.63</v>
      </c>
      <c r="D247" s="20">
        <v>115.749</v>
      </c>
      <c r="E247" s="20">
        <v>0</v>
      </c>
      <c r="F247" s="20">
        <v>4108.9333333333334</v>
      </c>
      <c r="G247" s="20">
        <v>58697.333333333336</v>
      </c>
      <c r="H247" s="20">
        <v>15066.333333333334</v>
      </c>
      <c r="K247" s="135">
        <v>43295</v>
      </c>
      <c r="L247" s="20">
        <v>0.1</v>
      </c>
      <c r="M247" s="20">
        <v>4.5999999999999996</v>
      </c>
      <c r="N247" s="20">
        <v>7560</v>
      </c>
      <c r="O247" s="20">
        <v>4108</v>
      </c>
      <c r="P247" s="20">
        <v>48870</v>
      </c>
      <c r="Q247" s="20">
        <v>14028</v>
      </c>
      <c r="R247" s="20">
        <v>5136.3999999999996</v>
      </c>
      <c r="S247" s="20">
        <v>565</v>
      </c>
      <c r="W247" s="135">
        <v>43295</v>
      </c>
      <c r="X247" s="20">
        <v>7560</v>
      </c>
      <c r="Y247" s="20">
        <v>76.022000000000006</v>
      </c>
      <c r="AD247" s="135">
        <v>43295</v>
      </c>
      <c r="AE247" s="20">
        <v>4108</v>
      </c>
      <c r="AF247" s="20">
        <v>3886.4</v>
      </c>
      <c r="AL247" s="135">
        <v>43295</v>
      </c>
      <c r="AM247" s="20">
        <v>48870</v>
      </c>
      <c r="AN247" s="20">
        <v>6242.4</v>
      </c>
      <c r="AS247" s="135">
        <v>43295</v>
      </c>
      <c r="AT247" s="20">
        <v>14028</v>
      </c>
      <c r="AU247" s="20">
        <v>2120.6</v>
      </c>
    </row>
    <row r="248" spans="1:47" x14ac:dyDescent="0.3">
      <c r="A248" s="136">
        <v>41364</v>
      </c>
      <c r="B248" s="20">
        <v>-0.03</v>
      </c>
      <c r="C248" s="20">
        <v>-1.92</v>
      </c>
      <c r="D248" s="20">
        <v>109.29300000000001</v>
      </c>
      <c r="E248" s="20">
        <v>0</v>
      </c>
      <c r="F248" s="20">
        <v>3885.4761904761904</v>
      </c>
      <c r="G248" s="20">
        <v>56152.857142857145</v>
      </c>
      <c r="H248" s="20">
        <v>14749.761904761905</v>
      </c>
      <c r="K248" s="135">
        <v>43302</v>
      </c>
      <c r="L248" s="20">
        <v>0.1</v>
      </c>
      <c r="M248" s="20">
        <v>4.5999999999999996</v>
      </c>
      <c r="N248" s="20">
        <v>7545</v>
      </c>
      <c r="O248" s="20">
        <v>4118</v>
      </c>
      <c r="P248" s="20">
        <v>48767</v>
      </c>
      <c r="Q248" s="20">
        <v>14015</v>
      </c>
      <c r="R248" s="20">
        <v>5139.8</v>
      </c>
      <c r="S248" s="20">
        <v>565</v>
      </c>
      <c r="W248" s="135">
        <v>43302</v>
      </c>
      <c r="X248" s="20">
        <v>7545</v>
      </c>
      <c r="Y248" s="20">
        <v>72.510000000000005</v>
      </c>
      <c r="AD248" s="135">
        <v>43302</v>
      </c>
      <c r="AE248" s="20">
        <v>4118</v>
      </c>
      <c r="AF248" s="20">
        <v>3958</v>
      </c>
      <c r="AL248" s="135">
        <v>43302</v>
      </c>
      <c r="AM248" s="20">
        <v>48767</v>
      </c>
      <c r="AN248" s="20">
        <v>6081.5</v>
      </c>
      <c r="AS248" s="135">
        <v>43302</v>
      </c>
      <c r="AT248" s="20">
        <v>14015</v>
      </c>
      <c r="AU248" s="20">
        <v>2083.4</v>
      </c>
    </row>
    <row r="249" spans="1:47" x14ac:dyDescent="0.3">
      <c r="A249" s="136">
        <v>41394</v>
      </c>
      <c r="B249" s="20">
        <v>-0.55000000000000004</v>
      </c>
      <c r="C249" s="20">
        <v>-2.62</v>
      </c>
      <c r="D249" s="20">
        <v>103.05190476190477</v>
      </c>
      <c r="E249" s="20">
        <v>0</v>
      </c>
      <c r="F249" s="20">
        <v>3730.6666666666665</v>
      </c>
      <c r="G249" s="20">
        <v>52700</v>
      </c>
      <c r="H249" s="20">
        <v>14587.5</v>
      </c>
      <c r="K249" s="135">
        <v>43309</v>
      </c>
      <c r="L249" s="20">
        <v>0.1</v>
      </c>
      <c r="M249" s="20">
        <v>4.5999999999999996</v>
      </c>
      <c r="N249" s="20">
        <v>7512</v>
      </c>
      <c r="O249" s="20">
        <v>4154</v>
      </c>
      <c r="P249" s="20">
        <v>49764</v>
      </c>
      <c r="Q249" s="20">
        <v>14211</v>
      </c>
      <c r="R249" s="20">
        <v>5183.3999999999996</v>
      </c>
      <c r="S249" s="20">
        <v>565</v>
      </c>
      <c r="W249" s="135">
        <v>43309</v>
      </c>
      <c r="X249" s="20">
        <v>7512</v>
      </c>
      <c r="Y249" s="20">
        <v>73.852000000000004</v>
      </c>
      <c r="AD249" s="135">
        <v>43309</v>
      </c>
      <c r="AE249" s="20">
        <v>4154</v>
      </c>
      <c r="AF249" s="20">
        <v>4014.6</v>
      </c>
      <c r="AL249" s="135">
        <v>43309</v>
      </c>
      <c r="AM249" s="20">
        <v>49764</v>
      </c>
      <c r="AN249" s="20">
        <v>6215.7</v>
      </c>
      <c r="AS249" s="135">
        <v>43309</v>
      </c>
      <c r="AT249" s="20">
        <v>14211</v>
      </c>
      <c r="AU249" s="20">
        <v>2075.5</v>
      </c>
    </row>
    <row r="250" spans="1:47" x14ac:dyDescent="0.3">
      <c r="A250" s="136">
        <v>41425</v>
      </c>
      <c r="B250" s="20">
        <v>-0.62</v>
      </c>
      <c r="C250" s="20">
        <v>-2.87</v>
      </c>
      <c r="D250" s="20">
        <v>103.10285714285715</v>
      </c>
      <c r="E250" s="20">
        <v>0</v>
      </c>
      <c r="F250" s="20">
        <v>3572.0454545454545</v>
      </c>
      <c r="G250" s="20">
        <v>52488.181818181816</v>
      </c>
      <c r="H250" s="20">
        <v>14606.363636363636</v>
      </c>
      <c r="K250" s="135">
        <v>43316</v>
      </c>
      <c r="L250" s="20">
        <v>0.4</v>
      </c>
      <c r="M250" s="20">
        <v>4.0999999999999996</v>
      </c>
      <c r="N250" s="20">
        <v>7555</v>
      </c>
      <c r="O250" s="20">
        <v>4198</v>
      </c>
      <c r="P250" s="20">
        <v>49209</v>
      </c>
      <c r="Q250" s="20">
        <v>14315</v>
      </c>
      <c r="R250" s="20">
        <v>5286.8</v>
      </c>
      <c r="S250" s="20">
        <v>565</v>
      </c>
      <c r="W250" s="135">
        <v>43316</v>
      </c>
      <c r="X250" s="20">
        <v>7555</v>
      </c>
      <c r="Y250" s="20">
        <v>73.653999999999996</v>
      </c>
      <c r="AD250" s="135">
        <v>43316</v>
      </c>
      <c r="AE250" s="20">
        <v>4198</v>
      </c>
      <c r="AF250" s="20">
        <v>4151.3999999999996</v>
      </c>
      <c r="AL250" s="135">
        <v>43316</v>
      </c>
      <c r="AM250" s="20">
        <v>49209</v>
      </c>
      <c r="AN250" s="20">
        <v>6153</v>
      </c>
      <c r="AS250" s="135">
        <v>43316</v>
      </c>
      <c r="AT250" s="20">
        <v>14315</v>
      </c>
      <c r="AU250" s="20">
        <v>2038</v>
      </c>
    </row>
    <row r="251" spans="1:47" x14ac:dyDescent="0.3">
      <c r="A251" s="136">
        <v>41455</v>
      </c>
      <c r="B251" s="20">
        <v>-0.55000000000000004</v>
      </c>
      <c r="C251" s="20">
        <v>-2.7</v>
      </c>
      <c r="D251" s="20">
        <v>103.3215</v>
      </c>
      <c r="E251" s="20">
        <v>0</v>
      </c>
      <c r="F251" s="20">
        <v>3459.4705882352941</v>
      </c>
      <c r="G251" s="20">
        <v>50803.529411764706</v>
      </c>
      <c r="H251" s="20">
        <v>14572.64705882353</v>
      </c>
      <c r="K251" s="135">
        <v>43323</v>
      </c>
      <c r="L251" s="20">
        <v>0.4</v>
      </c>
      <c r="M251" s="20">
        <v>4.0999999999999996</v>
      </c>
      <c r="N251" s="20">
        <v>7690</v>
      </c>
      <c r="O251" s="20">
        <v>4239</v>
      </c>
      <c r="P251" s="20">
        <v>49528</v>
      </c>
      <c r="Q251" s="20">
        <v>14561</v>
      </c>
      <c r="R251" s="20">
        <v>5452.4</v>
      </c>
      <c r="S251" s="20">
        <v>565</v>
      </c>
      <c r="W251" s="135">
        <v>43323</v>
      </c>
      <c r="X251" s="20">
        <v>7690</v>
      </c>
      <c r="Y251" s="20">
        <v>73.111999999999995</v>
      </c>
      <c r="AD251" s="135">
        <v>43323</v>
      </c>
      <c r="AE251" s="20">
        <v>4239</v>
      </c>
      <c r="AF251" s="20">
        <v>4219.6000000000004</v>
      </c>
      <c r="AL251" s="135">
        <v>43323</v>
      </c>
      <c r="AM251" s="20">
        <v>49528</v>
      </c>
      <c r="AN251" s="20">
        <v>6130.4</v>
      </c>
      <c r="AS251" s="135">
        <v>43323</v>
      </c>
      <c r="AT251" s="20">
        <v>14561</v>
      </c>
      <c r="AU251" s="20">
        <v>2041.2</v>
      </c>
    </row>
    <row r="252" spans="1:47" x14ac:dyDescent="0.3">
      <c r="A252" s="136">
        <v>41486</v>
      </c>
      <c r="B252" s="20">
        <v>-0.33</v>
      </c>
      <c r="C252" s="20">
        <v>-2.27</v>
      </c>
      <c r="D252" s="20">
        <v>107.05260869565217</v>
      </c>
      <c r="E252" s="20">
        <v>0</v>
      </c>
      <c r="F252" s="20">
        <v>3638.1739130434785</v>
      </c>
      <c r="G252" s="20">
        <v>49760.434782608696</v>
      </c>
      <c r="H252" s="20">
        <v>14320.434782608696</v>
      </c>
      <c r="K252" s="135">
        <v>43330</v>
      </c>
      <c r="L252" s="20">
        <v>0.4</v>
      </c>
      <c r="M252" s="20">
        <v>4.0999999999999996</v>
      </c>
      <c r="N252" s="20">
        <v>7706</v>
      </c>
      <c r="O252" s="20">
        <v>4292</v>
      </c>
      <c r="P252" s="20">
        <v>48198</v>
      </c>
      <c r="Q252" s="20">
        <v>14404</v>
      </c>
      <c r="R252" s="20">
        <v>5523.6</v>
      </c>
      <c r="S252" s="20">
        <v>570</v>
      </c>
      <c r="W252" s="135">
        <v>43330</v>
      </c>
      <c r="X252" s="20">
        <v>7706</v>
      </c>
      <c r="Y252" s="20">
        <v>71.817999999999998</v>
      </c>
      <c r="AD252" s="135">
        <v>43330</v>
      </c>
      <c r="AE252" s="20">
        <v>4292</v>
      </c>
      <c r="AF252" s="20">
        <v>4302.6000000000004</v>
      </c>
      <c r="AL252" s="135">
        <v>43330</v>
      </c>
      <c r="AM252" s="20">
        <v>48198</v>
      </c>
      <c r="AN252" s="20">
        <v>5937.4</v>
      </c>
      <c r="AS252" s="135">
        <v>43330</v>
      </c>
      <c r="AT252" s="20">
        <v>14404</v>
      </c>
      <c r="AU252" s="20">
        <v>2016.3</v>
      </c>
    </row>
    <row r="253" spans="1:47" x14ac:dyDescent="0.3">
      <c r="A253" s="136">
        <v>41517</v>
      </c>
      <c r="B253" s="20">
        <v>0.14000000000000001</v>
      </c>
      <c r="C253" s="20">
        <v>-1.62</v>
      </c>
      <c r="D253" s="20">
        <v>109.89272727272727</v>
      </c>
      <c r="E253" s="20">
        <v>0</v>
      </c>
      <c r="F253" s="20">
        <v>3766.818181818182</v>
      </c>
      <c r="G253" s="20">
        <v>51832.272727272728</v>
      </c>
      <c r="H253" s="20">
        <v>14370.227272727272</v>
      </c>
      <c r="K253" s="135">
        <v>43337</v>
      </c>
      <c r="L253" s="20">
        <v>0.4</v>
      </c>
      <c r="M253" s="20">
        <v>4.0999999999999996</v>
      </c>
      <c r="N253" s="20">
        <v>7711</v>
      </c>
      <c r="O253" s="20">
        <v>4354</v>
      </c>
      <c r="P253" s="20">
        <v>48423</v>
      </c>
      <c r="Q253" s="20">
        <v>14634</v>
      </c>
      <c r="R253" s="20">
        <v>5639.2</v>
      </c>
      <c r="S253" s="20">
        <v>570</v>
      </c>
      <c r="W253" s="135">
        <v>43337</v>
      </c>
      <c r="X253" s="20">
        <v>7711</v>
      </c>
      <c r="Y253" s="20">
        <v>74.034000000000006</v>
      </c>
      <c r="AD253" s="135">
        <v>43337</v>
      </c>
      <c r="AE253" s="20">
        <v>4354</v>
      </c>
      <c r="AF253" s="20">
        <v>4335.6000000000004</v>
      </c>
      <c r="AL253" s="135">
        <v>43337</v>
      </c>
      <c r="AM253" s="20">
        <v>48423</v>
      </c>
      <c r="AN253" s="20">
        <v>5980</v>
      </c>
      <c r="AS253" s="135">
        <v>43337</v>
      </c>
      <c r="AT253" s="20">
        <v>14634</v>
      </c>
      <c r="AU253" s="20">
        <v>2039.1</v>
      </c>
    </row>
    <row r="254" spans="1:47" x14ac:dyDescent="0.3">
      <c r="A254" s="136">
        <v>41547</v>
      </c>
      <c r="B254" s="20">
        <v>0.23</v>
      </c>
      <c r="C254" s="20">
        <v>-1.34</v>
      </c>
      <c r="D254" s="20">
        <v>110.24857142857142</v>
      </c>
      <c r="E254" s="20">
        <v>541.06666666666672</v>
      </c>
      <c r="F254" s="20">
        <v>3682.7368421052633</v>
      </c>
      <c r="G254" s="20">
        <v>51894.210526315786</v>
      </c>
      <c r="H254" s="20">
        <v>14207.631578947368</v>
      </c>
      <c r="K254" s="135">
        <v>43344</v>
      </c>
      <c r="L254" s="20">
        <v>0.6</v>
      </c>
      <c r="M254" s="20">
        <v>3.6</v>
      </c>
      <c r="N254" s="20">
        <v>7763</v>
      </c>
      <c r="O254" s="20">
        <v>4333</v>
      </c>
      <c r="P254" s="20">
        <v>48700</v>
      </c>
      <c r="Q254" s="20">
        <v>14775</v>
      </c>
      <c r="R254" s="20">
        <v>5741.6</v>
      </c>
      <c r="S254" s="20">
        <v>570</v>
      </c>
      <c r="W254" s="135">
        <v>43344</v>
      </c>
      <c r="X254" s="20">
        <v>7763</v>
      </c>
      <c r="Y254" s="20">
        <v>76.897999999999996</v>
      </c>
      <c r="AD254" s="135">
        <v>43344</v>
      </c>
      <c r="AE254" s="20">
        <v>4333</v>
      </c>
      <c r="AF254" s="20">
        <v>4186.8</v>
      </c>
      <c r="AL254" s="135">
        <v>43344</v>
      </c>
      <c r="AM254" s="20">
        <v>48700</v>
      </c>
      <c r="AN254" s="20">
        <v>6067.125</v>
      </c>
      <c r="AS254" s="135">
        <v>43344</v>
      </c>
      <c r="AT254" s="20">
        <v>14775</v>
      </c>
      <c r="AU254" s="20">
        <v>2110.75</v>
      </c>
    </row>
    <row r="255" spans="1:47" x14ac:dyDescent="0.3">
      <c r="A255" s="136">
        <v>41578</v>
      </c>
      <c r="B255" s="20">
        <v>0</v>
      </c>
      <c r="C255" s="20">
        <v>-1.51</v>
      </c>
      <c r="D255" s="20">
        <v>109.03695652173913</v>
      </c>
      <c r="E255" s="20">
        <v>556.35555555555561</v>
      </c>
      <c r="F255" s="20">
        <v>3562.7777777777778</v>
      </c>
      <c r="G255" s="20">
        <v>51898.888888888891</v>
      </c>
      <c r="H255" s="20">
        <v>14389.722222222223</v>
      </c>
      <c r="K255" s="135">
        <v>43351</v>
      </c>
      <c r="L255" s="20">
        <v>0.6</v>
      </c>
      <c r="M255" s="20">
        <v>3.6</v>
      </c>
      <c r="N255" s="20">
        <v>7933</v>
      </c>
      <c r="O255" s="20">
        <v>4358</v>
      </c>
      <c r="P255" s="20">
        <v>47914</v>
      </c>
      <c r="Q255" s="20">
        <v>14646</v>
      </c>
      <c r="R255" s="20">
        <v>5799.2</v>
      </c>
      <c r="S255" s="20">
        <v>570</v>
      </c>
      <c r="W255" s="135">
        <v>43351</v>
      </c>
      <c r="X255" s="20">
        <v>7933</v>
      </c>
      <c r="Y255" s="20">
        <v>77.384</v>
      </c>
      <c r="AD255" s="135">
        <v>43351</v>
      </c>
      <c r="AE255" s="20">
        <v>4358</v>
      </c>
      <c r="AF255" s="20">
        <v>4122.8</v>
      </c>
      <c r="AL255" s="135">
        <v>43351</v>
      </c>
      <c r="AM255" s="20">
        <v>47914</v>
      </c>
      <c r="AN255" s="20">
        <v>5889.4</v>
      </c>
      <c r="AS255" s="135">
        <v>43351</v>
      </c>
      <c r="AT255" s="20">
        <v>14646</v>
      </c>
      <c r="AU255" s="20">
        <v>2046</v>
      </c>
    </row>
    <row r="256" spans="1:47" x14ac:dyDescent="0.3">
      <c r="A256" s="136">
        <v>41608</v>
      </c>
      <c r="B256" s="20">
        <v>-0.03</v>
      </c>
      <c r="C256" s="20">
        <v>-1.42</v>
      </c>
      <c r="D256" s="20">
        <v>107.84952380952382</v>
      </c>
      <c r="E256" s="20">
        <v>571.61904761904759</v>
      </c>
      <c r="F256" s="20">
        <v>3647.0952380952381</v>
      </c>
      <c r="G256" s="20">
        <v>50903.809523809527</v>
      </c>
      <c r="H256" s="20">
        <v>14212.380952380952</v>
      </c>
      <c r="K256" s="135">
        <v>43358</v>
      </c>
      <c r="L256" s="20">
        <v>0.6</v>
      </c>
      <c r="M256" s="20">
        <v>3.6</v>
      </c>
      <c r="N256" s="20">
        <v>7999</v>
      </c>
      <c r="O256" s="20">
        <v>4381</v>
      </c>
      <c r="P256" s="20">
        <v>48445</v>
      </c>
      <c r="Q256" s="20">
        <v>14542</v>
      </c>
      <c r="R256" s="20">
        <v>5791.4</v>
      </c>
      <c r="S256" s="20">
        <v>570</v>
      </c>
      <c r="W256" s="135">
        <v>43358</v>
      </c>
      <c r="X256" s="20">
        <v>7999</v>
      </c>
      <c r="Y256" s="20">
        <v>78.488</v>
      </c>
      <c r="AD256" s="135">
        <v>43358</v>
      </c>
      <c r="AE256" s="20">
        <v>4381</v>
      </c>
      <c r="AF256" s="20">
        <v>4121.2</v>
      </c>
      <c r="AL256" s="135">
        <v>43358</v>
      </c>
      <c r="AM256" s="20">
        <v>48445</v>
      </c>
      <c r="AN256" s="20">
        <v>5903.6</v>
      </c>
      <c r="AS256" s="135">
        <v>43358</v>
      </c>
      <c r="AT256" s="20">
        <v>14542</v>
      </c>
      <c r="AU256" s="20">
        <v>2009.3</v>
      </c>
    </row>
    <row r="257" spans="1:47" x14ac:dyDescent="0.3">
      <c r="A257" s="136">
        <v>41639</v>
      </c>
      <c r="B257" s="20">
        <v>0.01</v>
      </c>
      <c r="C257" s="20">
        <v>-1.36</v>
      </c>
      <c r="D257" s="20">
        <v>110.52095238095238</v>
      </c>
      <c r="E257" s="20">
        <v>579.75454545454545</v>
      </c>
      <c r="F257" s="20">
        <v>3664.4545454545455</v>
      </c>
      <c r="G257" s="20">
        <v>51305</v>
      </c>
      <c r="H257" s="20">
        <v>14025.454545454546</v>
      </c>
      <c r="K257" s="135">
        <v>43365</v>
      </c>
      <c r="L257" s="20">
        <v>0.6</v>
      </c>
      <c r="M257" s="20">
        <v>3.6</v>
      </c>
      <c r="N257" s="20">
        <v>8115</v>
      </c>
      <c r="O257" s="20">
        <v>4412</v>
      </c>
      <c r="P257" s="20">
        <v>49695</v>
      </c>
      <c r="Q257" s="20">
        <v>14619</v>
      </c>
      <c r="R257" s="20">
        <v>5673.4</v>
      </c>
      <c r="S257" s="20">
        <v>570</v>
      </c>
      <c r="W257" s="135">
        <v>43365</v>
      </c>
      <c r="X257" s="20">
        <v>8115</v>
      </c>
      <c r="Y257" s="20">
        <v>78.796000000000006</v>
      </c>
      <c r="AD257" s="135">
        <v>43365</v>
      </c>
      <c r="AE257" s="20">
        <v>4412</v>
      </c>
      <c r="AF257" s="20">
        <v>4138.8</v>
      </c>
      <c r="AL257" s="135">
        <v>43365</v>
      </c>
      <c r="AM257" s="20">
        <v>49695</v>
      </c>
      <c r="AN257" s="20">
        <v>6036</v>
      </c>
      <c r="AS257" s="135">
        <v>43365</v>
      </c>
      <c r="AT257" s="20">
        <v>14619</v>
      </c>
      <c r="AU257" s="20">
        <v>2006.1</v>
      </c>
    </row>
    <row r="258" spans="1:47" x14ac:dyDescent="0.3">
      <c r="A258" s="136">
        <v>41670</v>
      </c>
      <c r="B258" s="20">
        <v>-0.05</v>
      </c>
      <c r="C258" s="20">
        <v>-1.64</v>
      </c>
      <c r="D258" s="20">
        <v>106.71772727272727</v>
      </c>
      <c r="E258" s="20">
        <v>548.26666666666665</v>
      </c>
      <c r="F258" s="20">
        <v>3473.5714285714284</v>
      </c>
      <c r="G258" s="20">
        <v>51589.523809523809</v>
      </c>
      <c r="H258" s="20">
        <v>13766.904761904761</v>
      </c>
      <c r="K258" s="135">
        <v>43372</v>
      </c>
      <c r="L258" s="20">
        <v>0.6</v>
      </c>
      <c r="M258" s="20">
        <v>3.6</v>
      </c>
      <c r="N258" s="20">
        <v>8142</v>
      </c>
      <c r="O258" s="20">
        <v>4388</v>
      </c>
      <c r="P258" s="20">
        <v>50285</v>
      </c>
      <c r="Q258" s="20">
        <v>14475</v>
      </c>
      <c r="R258" s="20">
        <v>5630.2</v>
      </c>
      <c r="S258" s="20">
        <v>570</v>
      </c>
      <c r="W258" s="135">
        <v>43372</v>
      </c>
      <c r="X258" s="20">
        <v>8142</v>
      </c>
      <c r="Y258" s="20">
        <v>81.77</v>
      </c>
      <c r="AD258" s="135">
        <v>43372</v>
      </c>
      <c r="AE258" s="20">
        <v>4388</v>
      </c>
      <c r="AF258" s="20">
        <v>4035.25</v>
      </c>
      <c r="AL258" s="135">
        <v>43372</v>
      </c>
      <c r="AM258" s="20">
        <v>50285</v>
      </c>
      <c r="AN258" s="20">
        <v>6251.1</v>
      </c>
      <c r="AS258" s="135">
        <v>43372</v>
      </c>
      <c r="AT258" s="20">
        <v>14475</v>
      </c>
      <c r="AU258" s="20">
        <v>2030.6</v>
      </c>
    </row>
    <row r="259" spans="1:47" x14ac:dyDescent="0.3">
      <c r="A259" s="136">
        <v>41698</v>
      </c>
      <c r="B259" s="20">
        <v>-0.2</v>
      </c>
      <c r="C259" s="20">
        <v>-2</v>
      </c>
      <c r="D259" s="20">
        <v>108.56399999999999</v>
      </c>
      <c r="E259" s="20">
        <v>530.98749999999995</v>
      </c>
      <c r="F259" s="20">
        <v>3384.875</v>
      </c>
      <c r="G259" s="20">
        <v>50369.375</v>
      </c>
      <c r="H259" s="20">
        <v>13398.75</v>
      </c>
      <c r="K259" s="135">
        <v>43379</v>
      </c>
      <c r="L259" s="20">
        <v>0.4</v>
      </c>
      <c r="M259" s="20">
        <v>3.3</v>
      </c>
      <c r="N259" s="20">
        <v>8274</v>
      </c>
      <c r="O259" s="20">
        <v>4382</v>
      </c>
      <c r="P259" s="20">
        <v>50141</v>
      </c>
      <c r="Q259" s="20">
        <v>14383</v>
      </c>
      <c r="R259" s="20">
        <v>5644</v>
      </c>
      <c r="S259" s="20">
        <v>570</v>
      </c>
      <c r="W259" s="135">
        <v>43379</v>
      </c>
      <c r="X259" s="20">
        <v>8274</v>
      </c>
      <c r="Y259" s="20">
        <v>84.962000000000003</v>
      </c>
      <c r="AD259" s="135">
        <v>43379</v>
      </c>
      <c r="AE259" s="20">
        <v>4382</v>
      </c>
      <c r="AF259" s="20">
        <v>0</v>
      </c>
      <c r="AL259" s="135">
        <v>43379</v>
      </c>
      <c r="AM259" s="20">
        <v>50141</v>
      </c>
      <c r="AN259" s="20">
        <v>6242.7</v>
      </c>
      <c r="AS259" s="135">
        <v>43379</v>
      </c>
      <c r="AT259" s="20">
        <v>14383</v>
      </c>
      <c r="AU259" s="20">
        <v>2135.5</v>
      </c>
    </row>
    <row r="260" spans="1:47" x14ac:dyDescent="0.3">
      <c r="A260" s="136">
        <v>41729</v>
      </c>
      <c r="B260" s="20">
        <v>-0.3</v>
      </c>
      <c r="C260" s="20">
        <v>-2.3018999999999998</v>
      </c>
      <c r="D260" s="20">
        <v>107.45142857142856</v>
      </c>
      <c r="E260" s="20">
        <v>513.95238095238096</v>
      </c>
      <c r="F260" s="20">
        <v>3282.8571428571427</v>
      </c>
      <c r="G260" s="20">
        <v>46305.714285714283</v>
      </c>
      <c r="H260" s="20">
        <v>13065.238095238095</v>
      </c>
      <c r="K260" s="135">
        <v>43386</v>
      </c>
      <c r="L260" s="20">
        <v>0.4</v>
      </c>
      <c r="M260" s="20">
        <v>3.3</v>
      </c>
      <c r="N260" s="20">
        <v>8330</v>
      </c>
      <c r="O260" s="20">
        <v>4403</v>
      </c>
      <c r="P260" s="20">
        <v>50132</v>
      </c>
      <c r="Q260" s="20">
        <v>14313</v>
      </c>
      <c r="R260" s="20">
        <v>5718.6</v>
      </c>
      <c r="S260" s="20">
        <v>570</v>
      </c>
      <c r="W260" s="135">
        <v>43386</v>
      </c>
      <c r="X260" s="20">
        <v>8330</v>
      </c>
      <c r="Y260" s="20">
        <v>82.537999999999997</v>
      </c>
      <c r="AD260" s="135">
        <v>43386</v>
      </c>
      <c r="AE260" s="20">
        <v>4403</v>
      </c>
      <c r="AF260" s="20">
        <v>4020.6</v>
      </c>
      <c r="AL260" s="135">
        <v>43386</v>
      </c>
      <c r="AM260" s="20">
        <v>50132</v>
      </c>
      <c r="AN260" s="20">
        <v>6232.4</v>
      </c>
      <c r="AS260" s="135">
        <v>43386</v>
      </c>
      <c r="AT260" s="20">
        <v>14313</v>
      </c>
      <c r="AU260" s="20">
        <v>2040.6</v>
      </c>
    </row>
    <row r="261" spans="1:47" x14ac:dyDescent="0.3">
      <c r="A261" s="136">
        <v>41759</v>
      </c>
      <c r="B261" s="20">
        <v>-0.24740000000000001</v>
      </c>
      <c r="C261" s="20">
        <v>-2.0042</v>
      </c>
      <c r="D261" s="20">
        <v>108.01900000000001</v>
      </c>
      <c r="E261" s="20">
        <v>535.3047619047619</v>
      </c>
      <c r="F261" s="20">
        <v>3311.1428571428573</v>
      </c>
      <c r="G261" s="20">
        <v>46778.095238095237</v>
      </c>
      <c r="H261" s="20">
        <v>13247.619047619048</v>
      </c>
      <c r="K261" s="135">
        <v>43393</v>
      </c>
      <c r="L261" s="20">
        <v>0.4</v>
      </c>
      <c r="M261" s="20">
        <v>3.3</v>
      </c>
      <c r="N261" s="20">
        <v>8320</v>
      </c>
      <c r="O261" s="20">
        <v>4429</v>
      </c>
      <c r="P261" s="20">
        <v>50109</v>
      </c>
      <c r="Q261" s="20">
        <v>14222</v>
      </c>
      <c r="R261" s="20">
        <v>5658</v>
      </c>
      <c r="S261" s="20">
        <v>570</v>
      </c>
      <c r="W261" s="135">
        <v>43393</v>
      </c>
      <c r="X261" s="20">
        <v>8320</v>
      </c>
      <c r="Y261" s="20">
        <v>80.262</v>
      </c>
      <c r="AD261" s="135">
        <v>43393</v>
      </c>
      <c r="AE261" s="20">
        <v>4429</v>
      </c>
      <c r="AF261" s="20">
        <v>4134</v>
      </c>
      <c r="AL261" s="135">
        <v>43393</v>
      </c>
      <c r="AM261" s="20">
        <v>50109</v>
      </c>
      <c r="AN261" s="20">
        <v>6217.1</v>
      </c>
      <c r="AS261" s="135">
        <v>43393</v>
      </c>
      <c r="AT261" s="20">
        <v>14222</v>
      </c>
      <c r="AU261" s="20">
        <v>2019.6</v>
      </c>
    </row>
    <row r="262" spans="1:47" x14ac:dyDescent="0.3">
      <c r="A262" s="136">
        <v>41790</v>
      </c>
      <c r="B262" s="20">
        <v>-5.5100000000000003E-2</v>
      </c>
      <c r="C262" s="20">
        <v>-1.4463999999999999</v>
      </c>
      <c r="D262" s="20">
        <v>108.94</v>
      </c>
      <c r="E262" s="20">
        <v>522.85</v>
      </c>
      <c r="F262" s="20">
        <v>3139.2</v>
      </c>
      <c r="G262" s="20">
        <v>48226</v>
      </c>
      <c r="H262" s="20">
        <v>13235.25</v>
      </c>
      <c r="K262" s="135">
        <v>43400</v>
      </c>
      <c r="L262" s="20">
        <v>0.4</v>
      </c>
      <c r="M262" s="20">
        <v>3.3</v>
      </c>
      <c r="N262" s="20">
        <v>8377</v>
      </c>
      <c r="O262" s="20">
        <v>4458</v>
      </c>
      <c r="P262" s="20">
        <v>49695</v>
      </c>
      <c r="Q262" s="20">
        <v>14235</v>
      </c>
      <c r="R262" s="20">
        <v>5533</v>
      </c>
      <c r="S262" s="20">
        <v>570</v>
      </c>
      <c r="W262" s="135">
        <v>43400</v>
      </c>
      <c r="X262" s="20">
        <v>8377</v>
      </c>
      <c r="Y262" s="20">
        <v>77.39</v>
      </c>
      <c r="AD262" s="135">
        <v>43400</v>
      </c>
      <c r="AE262" s="20">
        <v>4458</v>
      </c>
      <c r="AF262" s="20">
        <v>4168.8</v>
      </c>
      <c r="AL262" s="135">
        <v>43400</v>
      </c>
      <c r="AM262" s="20">
        <v>49695</v>
      </c>
      <c r="AN262" s="20">
        <v>6207.1</v>
      </c>
      <c r="AS262" s="135">
        <v>43400</v>
      </c>
      <c r="AT262" s="20">
        <v>14235</v>
      </c>
      <c r="AU262" s="20">
        <v>1985.8</v>
      </c>
    </row>
    <row r="263" spans="1:47" x14ac:dyDescent="0.3">
      <c r="A263" s="136">
        <v>41820</v>
      </c>
      <c r="B263" s="20">
        <v>-0.21379999999999999</v>
      </c>
      <c r="C263" s="20">
        <v>-1.1092</v>
      </c>
      <c r="D263" s="20">
        <v>111.44047619047619</v>
      </c>
      <c r="E263" s="20">
        <v>503.57</v>
      </c>
      <c r="F263" s="20">
        <v>3052.2</v>
      </c>
      <c r="G263" s="20">
        <v>48428</v>
      </c>
      <c r="H263" s="20">
        <v>13501</v>
      </c>
      <c r="K263" s="135">
        <v>43407</v>
      </c>
      <c r="L263" s="20">
        <v>-0.2</v>
      </c>
      <c r="M263" s="20">
        <v>2.7</v>
      </c>
      <c r="N263" s="20">
        <v>8314</v>
      </c>
      <c r="O263" s="20">
        <v>4465</v>
      </c>
      <c r="P263" s="20">
        <v>49036</v>
      </c>
      <c r="Q263" s="20">
        <v>13958</v>
      </c>
      <c r="R263" s="20">
        <v>5410.4</v>
      </c>
      <c r="S263" s="20">
        <v>570</v>
      </c>
      <c r="W263" s="135">
        <v>43407</v>
      </c>
      <c r="X263" s="20">
        <v>8314</v>
      </c>
      <c r="Y263" s="20">
        <v>74.888000000000005</v>
      </c>
      <c r="AD263" s="135">
        <v>43407</v>
      </c>
      <c r="AE263" s="20">
        <v>4465</v>
      </c>
      <c r="AF263" s="20">
        <v>4130.8</v>
      </c>
      <c r="AL263" s="135">
        <v>43407</v>
      </c>
      <c r="AM263" s="20">
        <v>49036</v>
      </c>
      <c r="AN263" s="20">
        <v>6158.8</v>
      </c>
      <c r="AS263" s="135">
        <v>43407</v>
      </c>
      <c r="AT263" s="20">
        <v>13958</v>
      </c>
      <c r="AU263" s="20">
        <v>1961.3</v>
      </c>
    </row>
    <row r="264" spans="1:47" x14ac:dyDescent="0.3">
      <c r="A264" s="136">
        <v>41851</v>
      </c>
      <c r="B264" s="20">
        <v>-9.2600000000000002E-2</v>
      </c>
      <c r="C264" s="20">
        <v>-0.86880000000000002</v>
      </c>
      <c r="D264" s="20">
        <v>108.34478260869565</v>
      </c>
      <c r="E264" s="20">
        <v>486.4</v>
      </c>
      <c r="F264" s="20">
        <v>3089.4347826086955</v>
      </c>
      <c r="G264" s="20">
        <v>50487.82608695652</v>
      </c>
      <c r="H264" s="20">
        <v>13832.608695652174</v>
      </c>
      <c r="K264" s="135">
        <v>43414</v>
      </c>
      <c r="L264" s="20">
        <v>-0.2</v>
      </c>
      <c r="M264" s="20">
        <v>2.7</v>
      </c>
      <c r="N264" s="20">
        <v>8004</v>
      </c>
      <c r="O264" s="20">
        <v>4486</v>
      </c>
      <c r="P264" s="20">
        <v>49612</v>
      </c>
      <c r="Q264" s="20">
        <v>14003</v>
      </c>
      <c r="R264" s="20">
        <v>5252</v>
      </c>
      <c r="S264" s="20">
        <v>570</v>
      </c>
      <c r="W264" s="135">
        <v>43414</v>
      </c>
      <c r="X264" s="20">
        <v>8004</v>
      </c>
      <c r="Y264" s="20">
        <v>71.64</v>
      </c>
      <c r="AD264" s="135">
        <v>43414</v>
      </c>
      <c r="AE264" s="20">
        <v>4486</v>
      </c>
      <c r="AF264" s="20">
        <v>3976</v>
      </c>
      <c r="AL264" s="135">
        <v>43414</v>
      </c>
      <c r="AM264" s="20">
        <v>49612</v>
      </c>
      <c r="AN264" s="20">
        <v>6175.8</v>
      </c>
      <c r="AS264" s="135">
        <v>43414</v>
      </c>
      <c r="AT264" s="20">
        <v>14003</v>
      </c>
      <c r="AU264" s="20">
        <v>1960.4</v>
      </c>
    </row>
    <row r="265" spans="1:47" x14ac:dyDescent="0.3">
      <c r="A265" s="136">
        <v>41882</v>
      </c>
      <c r="B265" s="20">
        <v>-0.1978</v>
      </c>
      <c r="C265" s="20">
        <v>-1.2038</v>
      </c>
      <c r="D265" s="20">
        <v>103.7105</v>
      </c>
      <c r="E265" s="20">
        <v>516.3047619047619</v>
      </c>
      <c r="F265" s="20">
        <v>3029.9523809523807</v>
      </c>
      <c r="G265" s="20">
        <v>49888.571428571428</v>
      </c>
      <c r="H265" s="20">
        <v>14184.761904761905</v>
      </c>
      <c r="K265" s="135">
        <v>43421</v>
      </c>
      <c r="L265" s="20">
        <v>-0.2</v>
      </c>
      <c r="M265" s="20">
        <v>2.7</v>
      </c>
      <c r="N265" s="20">
        <v>7891</v>
      </c>
      <c r="O265" s="20">
        <v>4399</v>
      </c>
      <c r="P265" s="20">
        <v>49177</v>
      </c>
      <c r="Q265" s="20">
        <v>13789</v>
      </c>
      <c r="R265" s="20">
        <v>5057</v>
      </c>
      <c r="S265" s="20">
        <v>570</v>
      </c>
      <c r="W265" s="135">
        <v>43421</v>
      </c>
      <c r="X265" s="20">
        <v>7891</v>
      </c>
      <c r="Y265" s="20">
        <v>67.018000000000001</v>
      </c>
      <c r="AD265" s="135">
        <v>43421</v>
      </c>
      <c r="AE265" s="20">
        <v>4399</v>
      </c>
      <c r="AF265" s="20">
        <v>3889</v>
      </c>
      <c r="AL265" s="135">
        <v>43421</v>
      </c>
      <c r="AM265" s="20">
        <v>49177</v>
      </c>
      <c r="AN265" s="20">
        <v>6137.7</v>
      </c>
      <c r="AS265" s="135">
        <v>43421</v>
      </c>
      <c r="AT265" s="20">
        <v>13789</v>
      </c>
      <c r="AU265" s="20">
        <v>1924.2</v>
      </c>
    </row>
    <row r="266" spans="1:47" x14ac:dyDescent="0.3">
      <c r="A266" s="136">
        <v>41912</v>
      </c>
      <c r="B266" s="20">
        <v>-0.4</v>
      </c>
      <c r="C266" s="20">
        <v>-1.7996000000000001</v>
      </c>
      <c r="D266" s="20">
        <v>99.193636363636358</v>
      </c>
      <c r="E266" s="20">
        <v>514.03809523809525</v>
      </c>
      <c r="F266" s="20">
        <v>2741.6190476190477</v>
      </c>
      <c r="G266" s="20">
        <v>48723.809523809527</v>
      </c>
      <c r="H266" s="20">
        <v>14404.523809523809</v>
      </c>
      <c r="K266" s="135">
        <v>43428</v>
      </c>
      <c r="L266" s="20">
        <v>-0.2</v>
      </c>
      <c r="M266" s="20">
        <v>2.7</v>
      </c>
      <c r="N266" s="20">
        <v>7483</v>
      </c>
      <c r="O266" s="20">
        <v>4258</v>
      </c>
      <c r="P266" s="20">
        <v>49520</v>
      </c>
      <c r="Q266" s="20">
        <v>13884</v>
      </c>
      <c r="R266" s="20">
        <v>4939</v>
      </c>
      <c r="S266" s="20">
        <v>570</v>
      </c>
      <c r="W266" s="135">
        <v>43428</v>
      </c>
      <c r="X266" s="20">
        <v>7483</v>
      </c>
      <c r="Y266" s="20">
        <v>62.84</v>
      </c>
      <c r="AD266" s="135">
        <v>43428</v>
      </c>
      <c r="AE266" s="20">
        <v>4258</v>
      </c>
      <c r="AF266" s="20">
        <v>3749.4</v>
      </c>
      <c r="AL266" s="135">
        <v>43428</v>
      </c>
      <c r="AM266" s="20">
        <v>49520</v>
      </c>
      <c r="AN266" s="20">
        <v>6244</v>
      </c>
      <c r="AS266" s="135">
        <v>43428</v>
      </c>
      <c r="AT266" s="20">
        <v>13884</v>
      </c>
      <c r="AU266" s="20">
        <v>1930.8</v>
      </c>
    </row>
    <row r="267" spans="1:47" x14ac:dyDescent="0.3">
      <c r="A267" s="136">
        <v>41943</v>
      </c>
      <c r="B267" s="20">
        <v>-0.4</v>
      </c>
      <c r="C267" s="20">
        <v>-2.2427999999999999</v>
      </c>
      <c r="D267" s="20">
        <v>88.330434782608691</v>
      </c>
      <c r="E267" s="20">
        <v>519.97777777777776</v>
      </c>
      <c r="F267" s="20">
        <v>2585.9444444444443</v>
      </c>
      <c r="G267" s="20">
        <v>47432.777777777781</v>
      </c>
      <c r="H267" s="20">
        <v>13820.555555555555</v>
      </c>
      <c r="K267" s="135">
        <v>43435</v>
      </c>
      <c r="L267" s="20">
        <v>-1</v>
      </c>
      <c r="M267" s="20">
        <v>0.9</v>
      </c>
      <c r="N267" s="20">
        <v>7338</v>
      </c>
      <c r="O267" s="20">
        <v>4104</v>
      </c>
      <c r="P267" s="20">
        <v>49505</v>
      </c>
      <c r="Q267" s="20">
        <v>13750</v>
      </c>
      <c r="R267" s="20">
        <v>4759.3999999999996</v>
      </c>
      <c r="S267" s="20">
        <v>570</v>
      </c>
      <c r="W267" s="135">
        <v>43435</v>
      </c>
      <c r="X267" s="20">
        <v>7338</v>
      </c>
      <c r="Y267" s="20">
        <v>59.533999999999999</v>
      </c>
      <c r="AD267" s="135">
        <v>43435</v>
      </c>
      <c r="AE267" s="20">
        <v>4104</v>
      </c>
      <c r="AF267" s="20">
        <v>3406.4</v>
      </c>
      <c r="AL267" s="135">
        <v>43435</v>
      </c>
      <c r="AM267" s="20">
        <v>49505</v>
      </c>
      <c r="AN267" s="20">
        <v>6226.7</v>
      </c>
      <c r="AS267" s="135">
        <v>43435</v>
      </c>
      <c r="AT267" s="20">
        <v>13750</v>
      </c>
      <c r="AU267" s="20">
        <v>1925.1</v>
      </c>
    </row>
    <row r="268" spans="1:47" x14ac:dyDescent="0.3">
      <c r="A268" s="136">
        <v>41973</v>
      </c>
      <c r="B268" s="20">
        <v>-0.49259999999999998</v>
      </c>
      <c r="C268" s="20">
        <v>-2.6928000000000001</v>
      </c>
      <c r="D268" s="20">
        <v>79.852500000000006</v>
      </c>
      <c r="E268" s="20">
        <v>500.03</v>
      </c>
      <c r="F268" s="20">
        <v>2505.25</v>
      </c>
      <c r="G268" s="20">
        <v>47236.5</v>
      </c>
      <c r="H268" s="20">
        <v>13803</v>
      </c>
      <c r="K268" s="135">
        <v>43442</v>
      </c>
      <c r="L268" s="20">
        <v>-1</v>
      </c>
      <c r="M268" s="20">
        <v>0.9</v>
      </c>
      <c r="N268" s="20">
        <v>7041</v>
      </c>
      <c r="O268" s="20">
        <v>4135</v>
      </c>
      <c r="P268" s="20">
        <v>49307</v>
      </c>
      <c r="Q268" s="20">
        <v>13703</v>
      </c>
      <c r="R268" s="20">
        <v>4778.2</v>
      </c>
      <c r="S268" s="20">
        <v>570</v>
      </c>
      <c r="W268" s="135">
        <v>43442</v>
      </c>
      <c r="X268" s="20">
        <v>7041</v>
      </c>
      <c r="Y268" s="20">
        <v>61.411999999999999</v>
      </c>
      <c r="AD268" s="135">
        <v>43442</v>
      </c>
      <c r="AE268" s="20">
        <v>4135</v>
      </c>
      <c r="AF268" s="20">
        <v>3370</v>
      </c>
      <c r="AL268" s="135">
        <v>43442</v>
      </c>
      <c r="AM268" s="20">
        <v>49307</v>
      </c>
      <c r="AN268" s="20">
        <v>6206.4</v>
      </c>
      <c r="AS268" s="135">
        <v>43442</v>
      </c>
      <c r="AT268" s="20">
        <v>13703</v>
      </c>
      <c r="AU268" s="20">
        <v>1968.2</v>
      </c>
    </row>
    <row r="269" spans="1:47" x14ac:dyDescent="0.3">
      <c r="A269" s="136">
        <v>42004</v>
      </c>
      <c r="B269" s="20">
        <v>-0.62970000000000004</v>
      </c>
      <c r="C269" s="20">
        <v>-3.3151999999999999</v>
      </c>
      <c r="D269" s="20">
        <v>63.893500000000003</v>
      </c>
      <c r="E269" s="20">
        <v>497.03478260869565</v>
      </c>
      <c r="F269" s="20">
        <v>2539.0434782608695</v>
      </c>
      <c r="G269" s="20">
        <v>45660.434782608696</v>
      </c>
      <c r="H269" s="20">
        <v>13290.434782608696</v>
      </c>
      <c r="K269" s="135">
        <v>43449</v>
      </c>
      <c r="L269" s="20">
        <v>-1</v>
      </c>
      <c r="M269" s="20">
        <v>0.9</v>
      </c>
      <c r="N269" s="20">
        <v>7043</v>
      </c>
      <c r="O269" s="20">
        <v>4081</v>
      </c>
      <c r="P269" s="20">
        <v>49071</v>
      </c>
      <c r="Q269" s="20">
        <v>13697</v>
      </c>
      <c r="R269" s="20">
        <v>4812</v>
      </c>
      <c r="S269" s="20">
        <v>570</v>
      </c>
      <c r="W269" s="135">
        <v>43449</v>
      </c>
      <c r="X269" s="20">
        <v>7043</v>
      </c>
      <c r="Y269" s="20">
        <v>60.41</v>
      </c>
      <c r="AD269" s="135">
        <v>43449</v>
      </c>
      <c r="AE269" s="20">
        <v>4081</v>
      </c>
      <c r="AF269" s="20">
        <v>3362.6</v>
      </c>
      <c r="AL269" s="135">
        <v>43449</v>
      </c>
      <c r="AM269" s="20">
        <v>49071</v>
      </c>
      <c r="AN269" s="20">
        <v>6145.2</v>
      </c>
      <c r="AS269" s="135">
        <v>43449</v>
      </c>
      <c r="AT269" s="20">
        <v>13697</v>
      </c>
      <c r="AU269" s="20">
        <v>1932.1</v>
      </c>
    </row>
    <row r="270" spans="1:47" x14ac:dyDescent="0.3">
      <c r="A270" s="136">
        <v>42035</v>
      </c>
      <c r="B270" s="20">
        <v>-1.0909</v>
      </c>
      <c r="C270" s="20">
        <v>-4.3201999999999998</v>
      </c>
      <c r="D270" s="20">
        <v>50.25714285714286</v>
      </c>
      <c r="E270" s="20">
        <v>472.24</v>
      </c>
      <c r="F270" s="20">
        <v>2513.5500000000002</v>
      </c>
      <c r="G270" s="20">
        <v>41993.5</v>
      </c>
      <c r="H270" s="20">
        <v>12806.5</v>
      </c>
      <c r="K270" s="135">
        <v>43456</v>
      </c>
      <c r="L270" s="20">
        <v>-1</v>
      </c>
      <c r="M270" s="20">
        <v>0.9</v>
      </c>
      <c r="N270" s="20">
        <v>6899</v>
      </c>
      <c r="O270" s="20">
        <v>4092</v>
      </c>
      <c r="P270" s="20">
        <v>48362</v>
      </c>
      <c r="Q270" s="20">
        <v>13677</v>
      </c>
      <c r="R270" s="20">
        <v>4807.2</v>
      </c>
      <c r="S270" s="20">
        <v>570</v>
      </c>
      <c r="W270" s="135">
        <v>43456</v>
      </c>
      <c r="X270" s="20">
        <v>6899</v>
      </c>
      <c r="Y270" s="20">
        <v>56.256</v>
      </c>
      <c r="AD270" s="135">
        <v>43456</v>
      </c>
      <c r="AE270" s="20">
        <v>4092</v>
      </c>
      <c r="AF270" s="20">
        <v>3448.8</v>
      </c>
      <c r="AL270" s="135">
        <v>43456</v>
      </c>
      <c r="AM270" s="20">
        <v>48362</v>
      </c>
      <c r="AN270" s="20">
        <v>6025.5</v>
      </c>
      <c r="AS270" s="135">
        <v>43456</v>
      </c>
      <c r="AT270" s="20">
        <v>13677</v>
      </c>
      <c r="AU270" s="20">
        <v>1929.8</v>
      </c>
    </row>
    <row r="271" spans="1:47" x14ac:dyDescent="0.3">
      <c r="A271" s="136">
        <v>42063</v>
      </c>
      <c r="B271" s="20">
        <v>-0.73060000000000003</v>
      </c>
      <c r="C271" s="20">
        <v>-4.7976000000000001</v>
      </c>
      <c r="D271" s="20">
        <v>59.414499999999997</v>
      </c>
      <c r="E271" s="20">
        <v>461.64</v>
      </c>
      <c r="F271" s="20">
        <v>2492.9333333333334</v>
      </c>
      <c r="G271" s="20">
        <v>41419.333333333336</v>
      </c>
      <c r="H271" s="20">
        <v>13085.333333333334</v>
      </c>
      <c r="K271" s="135">
        <v>43463</v>
      </c>
      <c r="L271" s="20">
        <v>-1</v>
      </c>
      <c r="M271" s="20">
        <v>0.9</v>
      </c>
      <c r="N271" s="20">
        <v>6854</v>
      </c>
      <c r="O271" s="20">
        <v>4070</v>
      </c>
      <c r="P271" s="20">
        <v>48280</v>
      </c>
      <c r="Q271" s="20">
        <v>13698</v>
      </c>
      <c r="R271" s="20">
        <v>4680</v>
      </c>
      <c r="S271" s="20">
        <v>570</v>
      </c>
      <c r="W271" s="135">
        <v>43463</v>
      </c>
      <c r="X271" s="20">
        <v>6854</v>
      </c>
      <c r="Y271" s="20">
        <v>52.325000000000003</v>
      </c>
      <c r="AD271" s="135">
        <v>43463</v>
      </c>
      <c r="AE271" s="20">
        <v>4070</v>
      </c>
      <c r="AF271" s="20">
        <v>3419.4</v>
      </c>
      <c r="AL271" s="135">
        <v>43463</v>
      </c>
      <c r="AM271" s="20">
        <v>48280</v>
      </c>
      <c r="AN271" s="20">
        <v>5979.833333333333</v>
      </c>
      <c r="AS271" s="135">
        <v>43463</v>
      </c>
      <c r="AT271" s="20">
        <v>13698</v>
      </c>
      <c r="AU271" s="20">
        <v>1892.5</v>
      </c>
    </row>
    <row r="272" spans="1:47" x14ac:dyDescent="0.3">
      <c r="A272" s="136">
        <v>42094</v>
      </c>
      <c r="B272" s="20">
        <v>-7.1800000000000003E-2</v>
      </c>
      <c r="C272" s="20">
        <v>-4.5602999999999998</v>
      </c>
      <c r="D272" s="20">
        <v>57.287272727272729</v>
      </c>
      <c r="E272" s="20">
        <v>449.65454545454543</v>
      </c>
      <c r="F272" s="20">
        <v>2482.681818181818</v>
      </c>
      <c r="G272" s="20">
        <v>42781.818181818184</v>
      </c>
      <c r="H272" s="20">
        <v>13132.954545454546</v>
      </c>
      <c r="K272" s="135">
        <v>43470</v>
      </c>
      <c r="L272" s="20">
        <v>-0.6</v>
      </c>
      <c r="M272" s="20">
        <v>0.1</v>
      </c>
      <c r="N272" s="20">
        <v>6587</v>
      </c>
      <c r="O272" s="20">
        <v>4039</v>
      </c>
      <c r="P272" s="20">
        <v>47445</v>
      </c>
      <c r="Q272" s="20">
        <v>13435</v>
      </c>
      <c r="R272" s="20">
        <v>4606.333333333333</v>
      </c>
      <c r="S272" s="20">
        <v>570</v>
      </c>
      <c r="W272" s="135">
        <v>43470</v>
      </c>
      <c r="X272" s="20">
        <v>6587</v>
      </c>
      <c r="Y272" s="20">
        <v>55.43</v>
      </c>
      <c r="AD272" s="135">
        <v>43470</v>
      </c>
      <c r="AE272" s="20">
        <v>4039</v>
      </c>
      <c r="AF272" s="20">
        <v>3422.6666666666665</v>
      </c>
      <c r="AL272" s="135">
        <v>43470</v>
      </c>
      <c r="AM272" s="20">
        <v>47445</v>
      </c>
      <c r="AN272" s="20">
        <v>5863.75</v>
      </c>
      <c r="AS272" s="135">
        <v>43470</v>
      </c>
      <c r="AT272" s="20">
        <v>13435</v>
      </c>
      <c r="AU272" s="20">
        <v>1858</v>
      </c>
    </row>
    <row r="273" spans="1:47" x14ac:dyDescent="0.3">
      <c r="A273" s="136">
        <v>42124</v>
      </c>
      <c r="B273" s="20">
        <v>-0.26019999999999999</v>
      </c>
      <c r="C273" s="20">
        <v>-4.5724999999999998</v>
      </c>
      <c r="D273" s="20">
        <v>61.892499999999998</v>
      </c>
      <c r="E273" s="20">
        <v>411.26666666666665</v>
      </c>
      <c r="F273" s="20">
        <v>2333.2857142857142</v>
      </c>
      <c r="G273" s="20">
        <v>43454.285714285717</v>
      </c>
      <c r="H273" s="20">
        <v>13240</v>
      </c>
      <c r="K273" s="135">
        <v>43477</v>
      </c>
      <c r="L273" s="20">
        <v>-0.6</v>
      </c>
      <c r="M273" s="20">
        <v>0.1</v>
      </c>
      <c r="N273" s="20">
        <v>6605</v>
      </c>
      <c r="O273" s="20">
        <v>4019</v>
      </c>
      <c r="P273" s="20">
        <v>47389</v>
      </c>
      <c r="Q273" s="20">
        <v>13447</v>
      </c>
      <c r="R273" s="20">
        <v>4640.8</v>
      </c>
      <c r="S273" s="20">
        <v>570</v>
      </c>
      <c r="W273" s="135">
        <v>43477</v>
      </c>
      <c r="X273" s="20">
        <v>6605</v>
      </c>
      <c r="Y273" s="20">
        <v>59.93</v>
      </c>
      <c r="AD273" s="135">
        <v>43477</v>
      </c>
      <c r="AE273" s="20">
        <v>4019</v>
      </c>
      <c r="AF273" s="20">
        <v>3513.4</v>
      </c>
      <c r="AL273" s="135">
        <v>43477</v>
      </c>
      <c r="AM273" s="20">
        <v>47389</v>
      </c>
      <c r="AN273" s="20">
        <v>5918.6</v>
      </c>
      <c r="AS273" s="135">
        <v>43477</v>
      </c>
      <c r="AT273" s="20">
        <v>13447</v>
      </c>
      <c r="AU273" s="20">
        <v>1839.4</v>
      </c>
    </row>
    <row r="274" spans="1:47" x14ac:dyDescent="0.3">
      <c r="A274" s="136">
        <v>42155</v>
      </c>
      <c r="B274" s="20">
        <v>-9.1200000000000003E-2</v>
      </c>
      <c r="C274" s="20">
        <v>-4.6070000000000002</v>
      </c>
      <c r="D274" s="20">
        <v>65.777368421052628</v>
      </c>
      <c r="E274" s="20">
        <v>422.38</v>
      </c>
      <c r="F274" s="20">
        <v>2373.75</v>
      </c>
      <c r="G274" s="20">
        <v>45370.5</v>
      </c>
      <c r="H274" s="20">
        <v>13314.5</v>
      </c>
      <c r="K274" s="135">
        <v>43484</v>
      </c>
      <c r="L274" s="20">
        <v>-0.6</v>
      </c>
      <c r="M274" s="20">
        <v>0.1</v>
      </c>
      <c r="N274" s="20">
        <v>6637</v>
      </c>
      <c r="O274" s="20">
        <v>4009</v>
      </c>
      <c r="P274" s="20">
        <v>47378</v>
      </c>
      <c r="Q274" s="20">
        <v>13438</v>
      </c>
      <c r="R274" s="20">
        <v>4654.8</v>
      </c>
      <c r="S274" s="20">
        <v>570</v>
      </c>
      <c r="W274" s="135">
        <v>43484</v>
      </c>
      <c r="X274" s="20">
        <v>6637</v>
      </c>
      <c r="Y274" s="20">
        <v>60.966000000000001</v>
      </c>
      <c r="AD274" s="135">
        <v>43484</v>
      </c>
      <c r="AE274" s="20">
        <v>4009</v>
      </c>
      <c r="AF274" s="20">
        <v>3552</v>
      </c>
      <c r="AL274" s="135">
        <v>43484</v>
      </c>
      <c r="AM274" s="20">
        <v>47378</v>
      </c>
      <c r="AN274" s="20">
        <v>5921.8</v>
      </c>
      <c r="AS274" s="135">
        <v>43484</v>
      </c>
      <c r="AT274" s="20">
        <v>13438</v>
      </c>
      <c r="AU274" s="20">
        <v>1816.1</v>
      </c>
    </row>
    <row r="275" spans="1:47" x14ac:dyDescent="0.3">
      <c r="A275" s="136">
        <v>42185</v>
      </c>
      <c r="B275" s="20">
        <v>-0.42909999999999998</v>
      </c>
      <c r="C275" s="20">
        <v>-4.8135000000000003</v>
      </c>
      <c r="D275" s="20">
        <v>64.516818181818181</v>
      </c>
      <c r="E275" s="20">
        <v>415.36190476190478</v>
      </c>
      <c r="F275" s="20">
        <v>2286.1904761904761</v>
      </c>
      <c r="G275" s="20">
        <v>42678.571428571428</v>
      </c>
      <c r="H275" s="20">
        <v>12856.190476190477</v>
      </c>
      <c r="K275" s="135">
        <v>43491</v>
      </c>
      <c r="L275" s="20">
        <v>-0.6</v>
      </c>
      <c r="M275" s="20">
        <v>0.1</v>
      </c>
      <c r="N275" s="20">
        <v>6638</v>
      </c>
      <c r="O275" s="20">
        <v>4013</v>
      </c>
      <c r="P275" s="20">
        <v>47254</v>
      </c>
      <c r="Q275" s="20">
        <v>13580</v>
      </c>
      <c r="R275" s="20">
        <v>4667.2</v>
      </c>
      <c r="S275" s="20">
        <v>570</v>
      </c>
      <c r="W275" s="135">
        <v>43491</v>
      </c>
      <c r="X275" s="20">
        <v>6638</v>
      </c>
      <c r="Y275" s="20">
        <v>61.622</v>
      </c>
      <c r="AD275" s="135">
        <v>43491</v>
      </c>
      <c r="AE275" s="20">
        <v>4013</v>
      </c>
      <c r="AF275" s="20">
        <v>3665.4</v>
      </c>
      <c r="AL275" s="135">
        <v>43491</v>
      </c>
      <c r="AM275" s="20">
        <v>47254</v>
      </c>
      <c r="AN275" s="20">
        <v>5916.9</v>
      </c>
      <c r="AS275" s="135">
        <v>43491</v>
      </c>
      <c r="AT275" s="20">
        <v>13580</v>
      </c>
      <c r="AU275" s="20">
        <v>1861</v>
      </c>
    </row>
    <row r="276" spans="1:47" x14ac:dyDescent="0.3">
      <c r="A276" s="136">
        <v>42216</v>
      </c>
      <c r="B276" s="20">
        <v>-0.67589999999999995</v>
      </c>
      <c r="C276" s="20">
        <v>-5.3692000000000002</v>
      </c>
      <c r="D276" s="20">
        <v>56.908260869565218</v>
      </c>
      <c r="E276" s="20">
        <v>387.53913043478263</v>
      </c>
      <c r="F276" s="20">
        <v>2050.5652173913045</v>
      </c>
      <c r="G276" s="20">
        <v>39927.82608695652</v>
      </c>
      <c r="H276" s="20">
        <v>12411.739130434782</v>
      </c>
      <c r="K276" s="135">
        <v>43498</v>
      </c>
      <c r="L276" s="20">
        <v>-0.1</v>
      </c>
      <c r="M276" s="20">
        <v>0.1</v>
      </c>
      <c r="N276" s="20">
        <v>6758</v>
      </c>
      <c r="O276" s="20">
        <v>4019</v>
      </c>
      <c r="P276" s="20">
        <v>47600</v>
      </c>
      <c r="Q276" s="20">
        <v>13507</v>
      </c>
      <c r="R276" s="20">
        <v>4655</v>
      </c>
      <c r="S276" s="20">
        <v>570</v>
      </c>
      <c r="W276" s="135">
        <v>43498</v>
      </c>
      <c r="X276" s="20">
        <v>6758</v>
      </c>
      <c r="Y276" s="20">
        <v>61.508000000000003</v>
      </c>
      <c r="AD276" s="135">
        <v>43498</v>
      </c>
      <c r="AE276" s="20">
        <v>4019</v>
      </c>
      <c r="AF276" s="20">
        <v>3707.2</v>
      </c>
      <c r="AL276" s="135">
        <v>43498</v>
      </c>
      <c r="AM276" s="20">
        <v>47600</v>
      </c>
      <c r="AN276" s="20">
        <v>6065.1</v>
      </c>
      <c r="AS276" s="135">
        <v>43498</v>
      </c>
      <c r="AT276" s="20">
        <v>13507</v>
      </c>
      <c r="AU276" s="20">
        <v>1867.4</v>
      </c>
    </row>
    <row r="277" spans="1:47" x14ac:dyDescent="0.3">
      <c r="A277" s="136">
        <v>42247</v>
      </c>
      <c r="B277" s="20">
        <v>-0.78159999999999996</v>
      </c>
      <c r="C277" s="20">
        <v>-5.9226999999999999</v>
      </c>
      <c r="D277" s="20">
        <v>48.44761904761905</v>
      </c>
      <c r="E277" s="20">
        <v>381.8857142857143</v>
      </c>
      <c r="F277" s="20">
        <v>2036.2380952380952</v>
      </c>
      <c r="G277" s="20">
        <v>38675.238095238092</v>
      </c>
      <c r="H277" s="20">
        <v>12013.809523809523</v>
      </c>
      <c r="K277" s="135">
        <v>43505</v>
      </c>
      <c r="L277" s="20">
        <v>-0.1</v>
      </c>
      <c r="M277" s="20">
        <v>0.1</v>
      </c>
      <c r="N277" s="20">
        <v>6771</v>
      </c>
      <c r="O277" s="20">
        <v>4022</v>
      </c>
      <c r="P277" s="20">
        <v>47714</v>
      </c>
      <c r="Q277" s="20">
        <v>13453</v>
      </c>
      <c r="R277" s="20">
        <v>4663</v>
      </c>
      <c r="S277" s="20">
        <v>570</v>
      </c>
      <c r="W277" s="135">
        <v>43505</v>
      </c>
      <c r="X277" s="20">
        <v>6771</v>
      </c>
      <c r="Y277" s="20">
        <v>62.182000000000002</v>
      </c>
      <c r="AD277" s="135">
        <v>43505</v>
      </c>
      <c r="AE277" s="20">
        <v>4022</v>
      </c>
      <c r="AF277" s="20">
        <v>0</v>
      </c>
      <c r="AL277" s="135">
        <v>43505</v>
      </c>
      <c r="AM277" s="20">
        <v>47714</v>
      </c>
      <c r="AN277" s="20">
        <v>6178.9</v>
      </c>
      <c r="AS277" s="135">
        <v>43505</v>
      </c>
      <c r="AT277" s="20">
        <v>13453</v>
      </c>
      <c r="AU277" s="20">
        <v>1870.1</v>
      </c>
    </row>
    <row r="278" spans="1:47" x14ac:dyDescent="0.3">
      <c r="A278" s="136">
        <v>42277</v>
      </c>
      <c r="B278" s="20">
        <v>-0.40150000000000002</v>
      </c>
      <c r="C278" s="20">
        <v>-5.9450000000000003</v>
      </c>
      <c r="D278" s="20">
        <v>49.774545454545454</v>
      </c>
      <c r="E278" s="20">
        <v>373.36</v>
      </c>
      <c r="F278" s="20">
        <v>1915.45</v>
      </c>
      <c r="G278" s="20">
        <v>39751</v>
      </c>
      <c r="H278" s="20">
        <v>11880.5</v>
      </c>
      <c r="K278" s="135">
        <v>43512</v>
      </c>
      <c r="L278" s="20">
        <v>-0.1</v>
      </c>
      <c r="M278" s="20">
        <v>0.1</v>
      </c>
      <c r="N278" s="20">
        <v>6779</v>
      </c>
      <c r="O278" s="20">
        <v>4042</v>
      </c>
      <c r="P278" s="20">
        <v>47881</v>
      </c>
      <c r="Q278" s="20">
        <v>13470</v>
      </c>
      <c r="R278" s="20">
        <v>4661.8</v>
      </c>
      <c r="S278" s="20">
        <v>570</v>
      </c>
      <c r="W278" s="135">
        <v>43512</v>
      </c>
      <c r="X278" s="20">
        <v>6779</v>
      </c>
      <c r="Y278" s="20">
        <v>63.671999999999997</v>
      </c>
      <c r="AD278" s="135">
        <v>43512</v>
      </c>
      <c r="AE278" s="20">
        <v>4042</v>
      </c>
      <c r="AF278" s="20">
        <v>3743</v>
      </c>
      <c r="AL278" s="135">
        <v>43512</v>
      </c>
      <c r="AM278" s="20">
        <v>47881</v>
      </c>
      <c r="AN278" s="20">
        <v>6147.7</v>
      </c>
      <c r="AS278" s="135">
        <v>43512</v>
      </c>
      <c r="AT278" s="20">
        <v>13470</v>
      </c>
      <c r="AU278" s="20">
        <v>1837.2</v>
      </c>
    </row>
    <row r="279" spans="1:47" x14ac:dyDescent="0.3">
      <c r="A279" s="136">
        <v>42308</v>
      </c>
      <c r="B279" s="20">
        <v>-0.4</v>
      </c>
      <c r="C279" s="20">
        <v>-5.9</v>
      </c>
      <c r="D279" s="20">
        <v>49.562272727272727</v>
      </c>
      <c r="E279" s="20">
        <v>349.30588235294118</v>
      </c>
      <c r="F279" s="20">
        <v>1815.6470588235295</v>
      </c>
      <c r="G279" s="20">
        <v>39376.470588235294</v>
      </c>
      <c r="H279" s="20">
        <v>10981.176470588236</v>
      </c>
      <c r="K279" s="135">
        <v>43519</v>
      </c>
      <c r="L279" s="20">
        <v>-0.1</v>
      </c>
      <c r="M279" s="20">
        <v>0.1</v>
      </c>
      <c r="N279" s="20">
        <v>6839</v>
      </c>
      <c r="O279" s="20">
        <v>4031</v>
      </c>
      <c r="P279" s="20">
        <v>49019</v>
      </c>
      <c r="Q279" s="20">
        <v>13550</v>
      </c>
      <c r="R279" s="20">
        <v>4646</v>
      </c>
      <c r="S279" s="20">
        <v>575</v>
      </c>
      <c r="W279" s="135">
        <v>43519</v>
      </c>
      <c r="X279" s="20">
        <v>6839</v>
      </c>
      <c r="Y279" s="20">
        <v>66.843999999999994</v>
      </c>
      <c r="AD279" s="135">
        <v>43519</v>
      </c>
      <c r="AE279" s="20">
        <v>4031</v>
      </c>
      <c r="AF279" s="20">
        <v>3663.6</v>
      </c>
      <c r="AL279" s="135">
        <v>43519</v>
      </c>
      <c r="AM279" s="20">
        <v>49019</v>
      </c>
      <c r="AN279" s="20">
        <v>6349.5</v>
      </c>
      <c r="AS279" s="135">
        <v>43519</v>
      </c>
      <c r="AT279" s="20">
        <v>13550</v>
      </c>
      <c r="AU279" s="20">
        <v>1846.9</v>
      </c>
    </row>
    <row r="280" spans="1:47" x14ac:dyDescent="0.3">
      <c r="A280" s="136">
        <v>42338</v>
      </c>
      <c r="B280" s="20">
        <v>-0.5</v>
      </c>
      <c r="C280" s="20">
        <v>-5.9</v>
      </c>
      <c r="D280" s="20">
        <v>46.167142857142856</v>
      </c>
      <c r="E280" s="20">
        <v>304.0761904761905</v>
      </c>
      <c r="F280" s="20">
        <v>1737.4285714285713</v>
      </c>
      <c r="G280" s="20">
        <v>36260</v>
      </c>
      <c r="H280" s="20">
        <v>10148.809523809523</v>
      </c>
      <c r="K280" s="135">
        <v>43526</v>
      </c>
      <c r="L280" s="20">
        <v>0.1</v>
      </c>
      <c r="M280" s="20">
        <v>0.4</v>
      </c>
      <c r="N280" s="20">
        <v>7031</v>
      </c>
      <c r="O280" s="20">
        <v>4038</v>
      </c>
      <c r="P280" s="20">
        <v>49658</v>
      </c>
      <c r="Q280" s="20">
        <v>13695</v>
      </c>
      <c r="R280" s="20">
        <v>4638.2</v>
      </c>
      <c r="S280" s="20">
        <v>575</v>
      </c>
      <c r="W280" s="135">
        <v>43526</v>
      </c>
      <c r="X280" s="20">
        <v>7031</v>
      </c>
      <c r="Y280" s="20">
        <v>65.492000000000004</v>
      </c>
      <c r="AD280" s="135">
        <v>43526</v>
      </c>
      <c r="AE280" s="20">
        <v>4038</v>
      </c>
      <c r="AF280" s="20">
        <v>3734</v>
      </c>
      <c r="AL280" s="135">
        <v>43526</v>
      </c>
      <c r="AM280" s="20">
        <v>49658</v>
      </c>
      <c r="AN280" s="20">
        <v>6531.6</v>
      </c>
      <c r="AS280" s="135">
        <v>43526</v>
      </c>
      <c r="AT280" s="20">
        <v>13695</v>
      </c>
      <c r="AU280" s="20">
        <v>1887.6</v>
      </c>
    </row>
    <row r="281" spans="1:47" x14ac:dyDescent="0.3">
      <c r="A281" s="136">
        <v>42369</v>
      </c>
      <c r="B281" s="20">
        <v>-0.6</v>
      </c>
      <c r="C281" s="20">
        <v>-5.9</v>
      </c>
      <c r="D281" s="20">
        <v>39.445238095238096</v>
      </c>
      <c r="E281" s="20">
        <v>299.5130434782609</v>
      </c>
      <c r="F281" s="20">
        <v>1693.5217391304348</v>
      </c>
      <c r="G281" s="20">
        <v>35608.260869565216</v>
      </c>
      <c r="H281" s="20">
        <v>10530.869565217392</v>
      </c>
      <c r="K281" s="135">
        <v>43533</v>
      </c>
      <c r="L281" s="20">
        <v>0.1</v>
      </c>
      <c r="M281" s="20">
        <v>0.4</v>
      </c>
      <c r="N281" s="20">
        <v>7028</v>
      </c>
      <c r="O281" s="20">
        <v>4063</v>
      </c>
      <c r="P281" s="20">
        <v>49578</v>
      </c>
      <c r="Q281" s="20">
        <v>13732</v>
      </c>
      <c r="R281" s="20">
        <v>4701</v>
      </c>
      <c r="S281" s="20">
        <v>580</v>
      </c>
      <c r="W281" s="135">
        <v>43533</v>
      </c>
      <c r="X281" s="20">
        <v>7028</v>
      </c>
      <c r="Y281" s="20">
        <v>65.912000000000006</v>
      </c>
      <c r="AD281" s="135">
        <v>43533</v>
      </c>
      <c r="AE281" s="20">
        <v>4063</v>
      </c>
      <c r="AF281" s="20">
        <v>3787.6</v>
      </c>
      <c r="AL281" s="135">
        <v>43533</v>
      </c>
      <c r="AM281" s="20">
        <v>49578</v>
      </c>
      <c r="AN281" s="20">
        <v>6467</v>
      </c>
      <c r="AS281" s="135">
        <v>43533</v>
      </c>
      <c r="AT281" s="20">
        <v>13732</v>
      </c>
      <c r="AU281" s="20">
        <v>1852.6</v>
      </c>
    </row>
    <row r="282" spans="1:47" x14ac:dyDescent="0.3">
      <c r="A282" s="136">
        <v>42400</v>
      </c>
      <c r="B282" s="20">
        <v>-0.5</v>
      </c>
      <c r="C282" s="20">
        <v>-5.3</v>
      </c>
      <c r="D282" s="20">
        <v>32.3245</v>
      </c>
      <c r="E282" s="20">
        <v>311.54000000000002</v>
      </c>
      <c r="F282" s="20">
        <v>1797.95</v>
      </c>
      <c r="G282" s="20">
        <v>35386.5</v>
      </c>
      <c r="H282" s="20">
        <v>10714.5</v>
      </c>
      <c r="K282" s="135">
        <v>43540</v>
      </c>
      <c r="L282" s="20">
        <v>0.1</v>
      </c>
      <c r="M282" s="20">
        <v>0.4</v>
      </c>
      <c r="N282" s="20">
        <v>7039</v>
      </c>
      <c r="O282" s="20">
        <v>4069</v>
      </c>
      <c r="P282" s="20">
        <v>49470</v>
      </c>
      <c r="Q282" s="20">
        <v>13852</v>
      </c>
      <c r="R282" s="20">
        <v>4709.3999999999996</v>
      </c>
      <c r="S282" s="20">
        <v>580</v>
      </c>
      <c r="W282" s="135">
        <v>43540</v>
      </c>
      <c r="X282" s="20">
        <v>7039</v>
      </c>
      <c r="Y282" s="20">
        <v>67.037999999999997</v>
      </c>
      <c r="AD282" s="135">
        <v>43540</v>
      </c>
      <c r="AE282" s="20">
        <v>4069</v>
      </c>
      <c r="AF282" s="20">
        <v>3776.8</v>
      </c>
      <c r="AL282" s="135">
        <v>43540</v>
      </c>
      <c r="AM282" s="20">
        <v>49470</v>
      </c>
      <c r="AN282" s="20">
        <v>6458.6</v>
      </c>
      <c r="AS282" s="135">
        <v>43540</v>
      </c>
      <c r="AT282" s="20">
        <v>13852</v>
      </c>
      <c r="AU282" s="20">
        <v>1859.1</v>
      </c>
    </row>
    <row r="283" spans="1:47" x14ac:dyDescent="0.3">
      <c r="A283" s="136">
        <v>42429</v>
      </c>
      <c r="B283" s="20">
        <v>-0.3</v>
      </c>
      <c r="C283" s="20">
        <v>-4.9000000000000004</v>
      </c>
      <c r="D283" s="20">
        <v>33.86333333333333</v>
      </c>
      <c r="E283" s="20">
        <v>326.28750000000002</v>
      </c>
      <c r="F283" s="20">
        <v>1880</v>
      </c>
      <c r="G283" s="20">
        <v>35913.125</v>
      </c>
      <c r="H283" s="20">
        <v>10992.1875</v>
      </c>
      <c r="K283" s="135">
        <v>43547</v>
      </c>
      <c r="L283" s="20">
        <v>0.1</v>
      </c>
      <c r="M283" s="20">
        <v>0.4</v>
      </c>
      <c r="N283" s="20">
        <v>7030</v>
      </c>
      <c r="O283" s="20">
        <v>4085</v>
      </c>
      <c r="P283" s="20">
        <v>49730</v>
      </c>
      <c r="Q283" s="20">
        <v>14045</v>
      </c>
      <c r="R283" s="20">
        <v>4656</v>
      </c>
      <c r="S283" s="20">
        <v>580</v>
      </c>
      <c r="W283" s="135">
        <v>43547</v>
      </c>
      <c r="X283" s="20">
        <v>7030</v>
      </c>
      <c r="Y283" s="20">
        <v>67.707999999999998</v>
      </c>
      <c r="AD283" s="135">
        <v>43547</v>
      </c>
      <c r="AE283" s="20">
        <v>4085</v>
      </c>
      <c r="AF283" s="20">
        <v>3782</v>
      </c>
      <c r="AL283" s="135">
        <v>43547</v>
      </c>
      <c r="AM283" s="20">
        <v>49730</v>
      </c>
      <c r="AN283" s="20">
        <v>6474.8</v>
      </c>
      <c r="AS283" s="135">
        <v>43547</v>
      </c>
      <c r="AT283" s="20">
        <v>14045</v>
      </c>
      <c r="AU283" s="20">
        <v>1893.5</v>
      </c>
    </row>
    <row r="284" spans="1:47" x14ac:dyDescent="0.3">
      <c r="A284" s="136">
        <v>42460</v>
      </c>
      <c r="B284" s="20">
        <v>0.5</v>
      </c>
      <c r="C284" s="20">
        <v>-4.3</v>
      </c>
      <c r="D284" s="20">
        <v>40.121904761904759</v>
      </c>
      <c r="E284" s="20">
        <v>354.46086956521737</v>
      </c>
      <c r="F284" s="20">
        <v>2086.6521739130435</v>
      </c>
      <c r="G284" s="20">
        <v>37523.478260869568</v>
      </c>
      <c r="H284" s="20">
        <v>11461.739130434782</v>
      </c>
      <c r="K284" s="135">
        <v>43554</v>
      </c>
      <c r="L284" s="20">
        <v>0.1</v>
      </c>
      <c r="M284" s="20">
        <v>0.4</v>
      </c>
      <c r="N284" s="20">
        <v>7067</v>
      </c>
      <c r="O284" s="20">
        <v>4061</v>
      </c>
      <c r="P284" s="20">
        <v>49101</v>
      </c>
      <c r="Q284" s="20">
        <v>14025</v>
      </c>
      <c r="R284" s="20">
        <v>4653</v>
      </c>
      <c r="S284" s="20">
        <v>580</v>
      </c>
      <c r="W284" s="135">
        <v>43554</v>
      </c>
      <c r="X284" s="20">
        <v>7067</v>
      </c>
      <c r="Y284" s="20">
        <v>67.843999999999994</v>
      </c>
      <c r="AD284" s="135">
        <v>43554</v>
      </c>
      <c r="AE284" s="20">
        <v>4061</v>
      </c>
      <c r="AF284" s="20">
        <v>3714.2</v>
      </c>
      <c r="AL284" s="135">
        <v>43554</v>
      </c>
      <c r="AM284" s="20">
        <v>49101</v>
      </c>
      <c r="AN284" s="20">
        <v>6379.5</v>
      </c>
      <c r="AS284" s="135">
        <v>43554</v>
      </c>
      <c r="AT284" s="20">
        <v>14025</v>
      </c>
      <c r="AU284" s="20">
        <v>1880.1</v>
      </c>
    </row>
    <row r="285" spans="1:47" x14ac:dyDescent="0.3">
      <c r="A285" s="136">
        <v>42490</v>
      </c>
      <c r="B285" s="20">
        <v>0.7</v>
      </c>
      <c r="C285" s="20">
        <v>-3.4</v>
      </c>
      <c r="D285" s="20">
        <v>43.224761904761905</v>
      </c>
      <c r="E285" s="20">
        <v>379.36</v>
      </c>
      <c r="F285" s="20">
        <v>2404</v>
      </c>
      <c r="G285" s="20">
        <v>37049</v>
      </c>
      <c r="H285" s="20">
        <v>12157.75</v>
      </c>
      <c r="K285" s="135">
        <v>43561</v>
      </c>
      <c r="L285" s="20">
        <v>0.3</v>
      </c>
      <c r="M285" s="20">
        <v>0.9</v>
      </c>
      <c r="N285" s="20">
        <v>7005</v>
      </c>
      <c r="O285" s="20">
        <v>4082</v>
      </c>
      <c r="P285" s="20">
        <v>49066</v>
      </c>
      <c r="Q285" s="20">
        <v>13946</v>
      </c>
      <c r="R285" s="20">
        <v>4636</v>
      </c>
      <c r="S285" s="20">
        <v>580</v>
      </c>
      <c r="W285" s="135">
        <v>43561</v>
      </c>
      <c r="X285" s="20">
        <v>7005</v>
      </c>
      <c r="Y285" s="20">
        <v>69.486000000000004</v>
      </c>
      <c r="AD285" s="135">
        <v>43561</v>
      </c>
      <c r="AE285" s="20">
        <v>4082</v>
      </c>
      <c r="AF285" s="20">
        <v>3541</v>
      </c>
      <c r="AL285" s="135">
        <v>43561</v>
      </c>
      <c r="AM285" s="20">
        <v>49066</v>
      </c>
      <c r="AN285" s="20">
        <v>6455</v>
      </c>
      <c r="AS285" s="135">
        <v>43561</v>
      </c>
      <c r="AT285" s="20">
        <v>13946</v>
      </c>
      <c r="AU285" s="20">
        <v>1869.4</v>
      </c>
    </row>
    <row r="286" spans="1:47" x14ac:dyDescent="0.3">
      <c r="A286" s="136">
        <v>42521</v>
      </c>
      <c r="B286" s="20">
        <v>0.5</v>
      </c>
      <c r="C286" s="20">
        <v>-2.8</v>
      </c>
      <c r="D286" s="20">
        <v>47.921818181818182</v>
      </c>
      <c r="E286" s="20">
        <v>385.18095238095236</v>
      </c>
      <c r="F286" s="20">
        <v>2112</v>
      </c>
      <c r="G286" s="20">
        <v>35949.047619047618</v>
      </c>
      <c r="H286" s="20">
        <v>12263.571428571429</v>
      </c>
      <c r="K286" s="135">
        <v>43568</v>
      </c>
      <c r="L286" s="20">
        <v>0.3</v>
      </c>
      <c r="M286" s="20">
        <v>0.9</v>
      </c>
      <c r="N286" s="20">
        <v>7049</v>
      </c>
      <c r="O286" s="20">
        <v>4136</v>
      </c>
      <c r="P286" s="20">
        <v>49144</v>
      </c>
      <c r="Q286" s="20">
        <v>13958</v>
      </c>
      <c r="R286" s="20">
        <v>4656.8</v>
      </c>
      <c r="S286" s="20">
        <v>580</v>
      </c>
      <c r="W286" s="135">
        <v>43568</v>
      </c>
      <c r="X286" s="20">
        <v>7049</v>
      </c>
      <c r="Y286" s="20">
        <v>71.164000000000001</v>
      </c>
      <c r="AD286" s="135">
        <v>43568</v>
      </c>
      <c r="AE286" s="20">
        <v>4136</v>
      </c>
      <c r="AF286" s="20">
        <v>3749.8</v>
      </c>
      <c r="AL286" s="135">
        <v>43568</v>
      </c>
      <c r="AM286" s="20">
        <v>49144</v>
      </c>
      <c r="AN286" s="20">
        <v>6460</v>
      </c>
      <c r="AS286" s="135">
        <v>43568</v>
      </c>
      <c r="AT286" s="20">
        <v>13958</v>
      </c>
      <c r="AU286" s="20">
        <v>1850.5</v>
      </c>
    </row>
    <row r="287" spans="1:47" x14ac:dyDescent="0.3">
      <c r="A287" s="136">
        <v>42551</v>
      </c>
      <c r="B287" s="20">
        <v>-0.2</v>
      </c>
      <c r="C287" s="20">
        <v>-2.6</v>
      </c>
      <c r="D287" s="20">
        <v>50.273478260869567</v>
      </c>
      <c r="E287" s="20">
        <v>416.21</v>
      </c>
      <c r="F287" s="20">
        <v>2107.9</v>
      </c>
      <c r="G287" s="20">
        <v>35894</v>
      </c>
      <c r="H287" s="20">
        <v>12076.25</v>
      </c>
      <c r="K287" s="135">
        <v>43575</v>
      </c>
      <c r="L287" s="20">
        <v>0.3</v>
      </c>
      <c r="M287" s="20">
        <v>0.9</v>
      </c>
      <c r="N287" s="20">
        <v>7111</v>
      </c>
      <c r="O287" s="20">
        <v>4165</v>
      </c>
      <c r="P287" s="20">
        <v>49373</v>
      </c>
      <c r="Q287" s="20">
        <v>14135</v>
      </c>
      <c r="R287" s="20">
        <v>4670.6000000000004</v>
      </c>
      <c r="S287" s="20">
        <v>580</v>
      </c>
      <c r="W287" s="135">
        <v>43575</v>
      </c>
      <c r="X287" s="20">
        <v>7111</v>
      </c>
      <c r="Y287" s="20">
        <v>71.622500000000002</v>
      </c>
      <c r="AD287" s="135">
        <v>43575</v>
      </c>
      <c r="AE287" s="20">
        <v>4165</v>
      </c>
      <c r="AF287" s="20">
        <v>3771.2</v>
      </c>
      <c r="AL287" s="135">
        <v>43575</v>
      </c>
      <c r="AM287" s="20">
        <v>49373</v>
      </c>
      <c r="AN287" s="20">
        <v>6468.25</v>
      </c>
      <c r="AS287" s="135">
        <v>43575</v>
      </c>
      <c r="AT287" s="20">
        <v>14135</v>
      </c>
      <c r="AU287" s="20">
        <v>1840.5</v>
      </c>
    </row>
    <row r="288" spans="1:47" x14ac:dyDescent="0.3">
      <c r="A288" s="136">
        <v>42582</v>
      </c>
      <c r="B288" s="20">
        <v>0.2</v>
      </c>
      <c r="C288" s="20">
        <v>-1.7</v>
      </c>
      <c r="D288" s="20">
        <v>47.123809523809527</v>
      </c>
      <c r="E288" s="20">
        <v>427</v>
      </c>
      <c r="F288" s="20">
        <v>2406.6190476190477</v>
      </c>
      <c r="G288" s="20">
        <v>37842.857142857145</v>
      </c>
      <c r="H288" s="20">
        <v>12432.857142857143</v>
      </c>
      <c r="K288" s="135">
        <v>43582</v>
      </c>
      <c r="L288" s="20">
        <v>0.3</v>
      </c>
      <c r="M288" s="20">
        <v>0.9</v>
      </c>
      <c r="N288" s="20">
        <v>7144</v>
      </c>
      <c r="O288" s="20">
        <v>4176</v>
      </c>
      <c r="P288" s="20">
        <v>48970</v>
      </c>
      <c r="Q288" s="20">
        <v>14264</v>
      </c>
      <c r="R288" s="20">
        <v>4635</v>
      </c>
      <c r="S288" s="20">
        <v>580</v>
      </c>
      <c r="W288" s="135">
        <v>43582</v>
      </c>
      <c r="X288" s="20">
        <v>7144</v>
      </c>
      <c r="Y288" s="20">
        <v>73.924000000000007</v>
      </c>
      <c r="AD288" s="135">
        <v>43582</v>
      </c>
      <c r="AE288" s="20">
        <v>4176</v>
      </c>
      <c r="AF288" s="20">
        <v>3754</v>
      </c>
      <c r="AL288" s="135">
        <v>43582</v>
      </c>
      <c r="AM288" s="20">
        <v>48970</v>
      </c>
      <c r="AN288" s="20">
        <v>6409</v>
      </c>
      <c r="AS288" s="135">
        <v>43582</v>
      </c>
      <c r="AT288" s="20">
        <v>14264</v>
      </c>
      <c r="AU288" s="20">
        <v>1848.25</v>
      </c>
    </row>
    <row r="289" spans="1:47" x14ac:dyDescent="0.3">
      <c r="A289" s="136">
        <v>42613</v>
      </c>
      <c r="B289" s="20">
        <v>0.2</v>
      </c>
      <c r="C289" s="20">
        <v>-0.8</v>
      </c>
      <c r="D289" s="20">
        <v>47.385217391304352</v>
      </c>
      <c r="E289" s="20">
        <v>478.80869565217392</v>
      </c>
      <c r="F289" s="20">
        <v>2539.913043478261</v>
      </c>
      <c r="G289" s="20">
        <v>37206.956521739128</v>
      </c>
      <c r="H289" s="20">
        <v>12348.695652173914</v>
      </c>
      <c r="K289" s="135">
        <v>43589</v>
      </c>
      <c r="L289" s="20">
        <v>0.2</v>
      </c>
      <c r="M289" s="20">
        <v>0.6</v>
      </c>
      <c r="N289" s="20">
        <v>7225</v>
      </c>
      <c r="O289" s="20">
        <v>4187</v>
      </c>
      <c r="P289" s="20">
        <v>48845</v>
      </c>
      <c r="Q289" s="20">
        <v>14268</v>
      </c>
      <c r="R289" s="20">
        <v>4618.666666666667</v>
      </c>
      <c r="S289" s="20">
        <v>580</v>
      </c>
      <c r="W289" s="135">
        <v>43589</v>
      </c>
      <c r="X289" s="20">
        <v>7225</v>
      </c>
      <c r="Y289" s="20">
        <v>71.724000000000004</v>
      </c>
      <c r="AD289" s="135">
        <v>43589</v>
      </c>
      <c r="AE289" s="20">
        <v>4187</v>
      </c>
      <c r="AF289" s="20">
        <v>3785.5</v>
      </c>
      <c r="AL289" s="135">
        <v>43589</v>
      </c>
      <c r="AM289" s="20">
        <v>48845</v>
      </c>
      <c r="AN289" s="20">
        <v>6322</v>
      </c>
      <c r="AS289" s="135">
        <v>43589</v>
      </c>
      <c r="AT289" s="20">
        <v>14268</v>
      </c>
      <c r="AU289" s="20">
        <v>1796.9</v>
      </c>
    </row>
    <row r="290" spans="1:47" x14ac:dyDescent="0.3">
      <c r="A290" s="136">
        <v>42643</v>
      </c>
      <c r="B290" s="20">
        <v>0.5</v>
      </c>
      <c r="C290" s="20">
        <v>0.1</v>
      </c>
      <c r="D290" s="20">
        <v>47.618181818181817</v>
      </c>
      <c r="E290" s="20">
        <v>517.67999999999995</v>
      </c>
      <c r="F290" s="20">
        <v>2317.4</v>
      </c>
      <c r="G290" s="20">
        <v>37037</v>
      </c>
      <c r="H290" s="20">
        <v>12151.75</v>
      </c>
      <c r="K290" s="135">
        <v>43596</v>
      </c>
      <c r="L290" s="20">
        <v>0.2</v>
      </c>
      <c r="M290" s="20">
        <v>0.6</v>
      </c>
      <c r="N290" s="20">
        <v>7218</v>
      </c>
      <c r="O290" s="20">
        <v>4187</v>
      </c>
      <c r="P290" s="20">
        <v>47750</v>
      </c>
      <c r="Q290" s="20">
        <v>14261</v>
      </c>
      <c r="R290" s="20">
        <v>4580.333333333333</v>
      </c>
      <c r="S290" s="20">
        <v>580</v>
      </c>
      <c r="W290" s="135">
        <v>43596</v>
      </c>
      <c r="X290" s="20">
        <v>7218</v>
      </c>
      <c r="Y290" s="20">
        <v>70.5</v>
      </c>
      <c r="AD290" s="135">
        <v>43596</v>
      </c>
      <c r="AE290" s="20">
        <v>4187</v>
      </c>
      <c r="AF290" s="20">
        <v>3749.4</v>
      </c>
      <c r="AL290" s="135">
        <v>43596</v>
      </c>
      <c r="AM290" s="20">
        <v>47750</v>
      </c>
      <c r="AN290" s="20">
        <v>6131.125</v>
      </c>
      <c r="AS290" s="135">
        <v>43596</v>
      </c>
      <c r="AT290" s="20">
        <v>14261</v>
      </c>
      <c r="AU290" s="20">
        <v>1764.875</v>
      </c>
    </row>
    <row r="291" spans="1:47" x14ac:dyDescent="0.3">
      <c r="A291" s="136">
        <v>42674</v>
      </c>
      <c r="B291" s="20">
        <v>0.7</v>
      </c>
      <c r="C291" s="20">
        <v>1.2</v>
      </c>
      <c r="D291" s="20">
        <v>51.731428571428573</v>
      </c>
      <c r="E291" s="20">
        <v>587.5</v>
      </c>
      <c r="F291" s="20">
        <v>2443.1875</v>
      </c>
      <c r="G291" s="20">
        <v>37635.625</v>
      </c>
      <c r="H291" s="20">
        <v>12980.3125</v>
      </c>
      <c r="K291" s="135">
        <v>43603</v>
      </c>
      <c r="L291" s="20">
        <v>0.2</v>
      </c>
      <c r="M291" s="20">
        <v>0.6</v>
      </c>
      <c r="N291" s="20">
        <v>7183</v>
      </c>
      <c r="O291" s="20">
        <v>4153</v>
      </c>
      <c r="P291" s="20">
        <v>47818</v>
      </c>
      <c r="Q291" s="20">
        <v>14464</v>
      </c>
      <c r="R291" s="20">
        <v>4462.8</v>
      </c>
      <c r="S291" s="20">
        <v>580</v>
      </c>
      <c r="W291" s="135">
        <v>43603</v>
      </c>
      <c r="X291" s="20">
        <v>7183</v>
      </c>
      <c r="Y291" s="20">
        <v>71.614000000000004</v>
      </c>
      <c r="AD291" s="135">
        <v>43603</v>
      </c>
      <c r="AE291" s="20">
        <v>4153</v>
      </c>
      <c r="AF291" s="20">
        <v>3712.8</v>
      </c>
      <c r="AL291" s="135">
        <v>43603</v>
      </c>
      <c r="AM291" s="20">
        <v>47818</v>
      </c>
      <c r="AN291" s="20">
        <v>6033.1</v>
      </c>
      <c r="AS291" s="135">
        <v>43603</v>
      </c>
      <c r="AT291" s="20">
        <v>14464</v>
      </c>
      <c r="AU291" s="20">
        <v>1799.3</v>
      </c>
    </row>
    <row r="292" spans="1:47" x14ac:dyDescent="0.3">
      <c r="A292" s="136">
        <v>42704</v>
      </c>
      <c r="B292" s="20">
        <v>1.5</v>
      </c>
      <c r="C292" s="20">
        <v>3.3</v>
      </c>
      <c r="D292" s="20">
        <v>47.561818181818182</v>
      </c>
      <c r="E292" s="20">
        <v>626.56363636363642</v>
      </c>
      <c r="F292" s="20">
        <v>2891.8636363636365</v>
      </c>
      <c r="G292" s="20">
        <v>43758.63636363636</v>
      </c>
      <c r="H292" s="20">
        <v>13745.90909090909</v>
      </c>
      <c r="K292" s="135">
        <v>43610</v>
      </c>
      <c r="L292" s="20">
        <v>0.2</v>
      </c>
      <c r="M292" s="20">
        <v>0.6</v>
      </c>
      <c r="N292" s="20">
        <v>7176</v>
      </c>
      <c r="O292" s="20">
        <v>4173</v>
      </c>
      <c r="P292" s="20">
        <v>47008</v>
      </c>
      <c r="Q292" s="20">
        <v>14351</v>
      </c>
      <c r="R292" s="20">
        <v>4371.8</v>
      </c>
      <c r="S292" s="20">
        <v>580</v>
      </c>
      <c r="W292" s="135">
        <v>43610</v>
      </c>
      <c r="X292" s="20">
        <v>7176</v>
      </c>
      <c r="Y292" s="20">
        <v>70.317999999999998</v>
      </c>
      <c r="AD292" s="135">
        <v>43610</v>
      </c>
      <c r="AE292" s="20">
        <v>4173</v>
      </c>
      <c r="AF292" s="20">
        <v>3857.4</v>
      </c>
      <c r="AL292" s="135">
        <v>43610</v>
      </c>
      <c r="AM292" s="20">
        <v>47008</v>
      </c>
      <c r="AN292" s="20">
        <v>5937.6</v>
      </c>
      <c r="AS292" s="135">
        <v>43610</v>
      </c>
      <c r="AT292" s="20">
        <v>14351</v>
      </c>
      <c r="AU292" s="20">
        <v>1760.1</v>
      </c>
    </row>
    <row r="293" spans="1:47" x14ac:dyDescent="0.3">
      <c r="A293" s="136">
        <v>42735</v>
      </c>
      <c r="B293" s="20">
        <v>1.6</v>
      </c>
      <c r="C293" s="20">
        <v>5.5</v>
      </c>
      <c r="D293" s="20">
        <v>55.209000000000003</v>
      </c>
      <c r="E293" s="20">
        <v>538.86363636363637</v>
      </c>
      <c r="F293" s="20">
        <v>3185.318181818182</v>
      </c>
      <c r="G293" s="20">
        <v>46201.818181818184</v>
      </c>
      <c r="H293" s="20">
        <v>12986.818181818182</v>
      </c>
      <c r="K293" s="135">
        <v>43617</v>
      </c>
      <c r="L293" s="20">
        <v>-0.3</v>
      </c>
      <c r="M293" s="20">
        <v>0</v>
      </c>
      <c r="N293" s="20">
        <v>7186</v>
      </c>
      <c r="O293" s="20">
        <v>4153</v>
      </c>
      <c r="P293" s="20">
        <v>46658</v>
      </c>
      <c r="Q293" s="20">
        <v>14322</v>
      </c>
      <c r="R293" s="20">
        <v>4315</v>
      </c>
      <c r="S293" s="20">
        <v>580</v>
      </c>
      <c r="W293" s="135">
        <v>43617</v>
      </c>
      <c r="X293" s="20">
        <v>7186</v>
      </c>
      <c r="Y293" s="20">
        <v>68.206000000000003</v>
      </c>
      <c r="AD293" s="135">
        <v>43617</v>
      </c>
      <c r="AE293" s="20">
        <v>4153</v>
      </c>
      <c r="AF293" s="20">
        <v>3822.6</v>
      </c>
      <c r="AL293" s="135">
        <v>43617</v>
      </c>
      <c r="AM293" s="20">
        <v>46658</v>
      </c>
      <c r="AN293" s="20">
        <v>5856.125</v>
      </c>
      <c r="AS293" s="135">
        <v>43617</v>
      </c>
      <c r="AT293" s="20">
        <v>14322</v>
      </c>
      <c r="AU293" s="20">
        <v>1766.5</v>
      </c>
    </row>
    <row r="294" spans="1:47" x14ac:dyDescent="0.3">
      <c r="A294" s="136">
        <v>42766</v>
      </c>
      <c r="B294" s="20">
        <v>0.8</v>
      </c>
      <c r="C294" s="20">
        <v>6.9</v>
      </c>
      <c r="D294" s="20">
        <v>55.544761904761906</v>
      </c>
      <c r="E294" s="20">
        <v>516.85555555555561</v>
      </c>
      <c r="F294" s="20">
        <v>3158.6666666666665</v>
      </c>
      <c r="G294" s="20">
        <v>46625.555555555555</v>
      </c>
      <c r="H294" s="20">
        <v>13191.666666666666</v>
      </c>
      <c r="K294" s="135">
        <v>43624</v>
      </c>
      <c r="L294" s="20">
        <v>-0.3</v>
      </c>
      <c r="M294" s="20">
        <v>0</v>
      </c>
      <c r="N294" s="20">
        <v>7152</v>
      </c>
      <c r="O294" s="20">
        <v>4120</v>
      </c>
      <c r="P294" s="20">
        <v>46194</v>
      </c>
      <c r="Q294" s="20">
        <v>14237</v>
      </c>
      <c r="R294" s="20">
        <v>4267.25</v>
      </c>
      <c r="S294" s="20">
        <v>580</v>
      </c>
      <c r="W294" s="135">
        <v>43624</v>
      </c>
      <c r="X294" s="20">
        <v>7152</v>
      </c>
      <c r="Y294" s="20">
        <v>61.768000000000001</v>
      </c>
      <c r="AD294" s="135">
        <v>43624</v>
      </c>
      <c r="AE294" s="20">
        <v>4120</v>
      </c>
      <c r="AF294" s="20">
        <v>3727.75</v>
      </c>
      <c r="AL294" s="135">
        <v>43624</v>
      </c>
      <c r="AM294" s="20">
        <v>46194</v>
      </c>
      <c r="AN294" s="20">
        <v>5801.5</v>
      </c>
      <c r="AS294" s="135">
        <v>43624</v>
      </c>
      <c r="AT294" s="20">
        <v>14237</v>
      </c>
      <c r="AU294" s="20">
        <v>1751.3</v>
      </c>
    </row>
    <row r="295" spans="1:47" x14ac:dyDescent="0.3">
      <c r="A295" s="136">
        <v>42794</v>
      </c>
      <c r="B295" s="20">
        <v>0.6</v>
      </c>
      <c r="C295" s="20">
        <v>7.8</v>
      </c>
      <c r="D295" s="20">
        <v>56.168500000000002</v>
      </c>
      <c r="E295" s="20">
        <v>546.04444444444448</v>
      </c>
      <c r="F295" s="20">
        <v>3387.8333333333335</v>
      </c>
      <c r="G295" s="20">
        <v>48185</v>
      </c>
      <c r="H295" s="20">
        <v>13973.333333333334</v>
      </c>
      <c r="K295" s="135">
        <v>43631</v>
      </c>
      <c r="L295" s="20">
        <v>-0.3</v>
      </c>
      <c r="M295" s="20">
        <v>0</v>
      </c>
      <c r="N295" s="20">
        <v>6826</v>
      </c>
      <c r="O295" s="20">
        <v>4101</v>
      </c>
      <c r="P295" s="20">
        <v>46334</v>
      </c>
      <c r="Q295" s="20">
        <v>14212</v>
      </c>
      <c r="R295" s="20">
        <v>4266</v>
      </c>
      <c r="S295" s="20">
        <v>580</v>
      </c>
      <c r="W295" s="135">
        <v>43631</v>
      </c>
      <c r="X295" s="20">
        <v>6826</v>
      </c>
      <c r="Y295" s="20">
        <v>61.573999999999998</v>
      </c>
      <c r="AD295" s="135">
        <v>43631</v>
      </c>
      <c r="AE295" s="20">
        <v>4101</v>
      </c>
      <c r="AF295" s="20">
        <v>3770</v>
      </c>
      <c r="AL295" s="135">
        <v>43631</v>
      </c>
      <c r="AM295" s="20">
        <v>46334</v>
      </c>
      <c r="AN295" s="20">
        <v>5824.9</v>
      </c>
      <c r="AS295" s="135">
        <v>43631</v>
      </c>
      <c r="AT295" s="20">
        <v>14212</v>
      </c>
      <c r="AU295" s="20">
        <v>1744.4</v>
      </c>
    </row>
    <row r="296" spans="1:47" x14ac:dyDescent="0.3">
      <c r="A296" s="136">
        <v>42825</v>
      </c>
      <c r="B296" s="20">
        <v>0.3</v>
      </c>
      <c r="C296" s="20">
        <v>7.6</v>
      </c>
      <c r="D296" s="20">
        <v>52.637391304347823</v>
      </c>
      <c r="E296" s="20">
        <v>607.42608695652177</v>
      </c>
      <c r="F296" s="20">
        <v>3397.7391304347825</v>
      </c>
      <c r="G296" s="20">
        <v>47463.043478260872</v>
      </c>
      <c r="H296" s="20">
        <v>13842.391304347826</v>
      </c>
      <c r="K296" s="135">
        <v>43638</v>
      </c>
      <c r="L296" s="20">
        <v>-0.3</v>
      </c>
      <c r="M296" s="20">
        <v>0</v>
      </c>
      <c r="N296" s="20">
        <v>6869</v>
      </c>
      <c r="O296" s="20">
        <v>4075</v>
      </c>
      <c r="P296" s="20">
        <v>46728</v>
      </c>
      <c r="Q296" s="20">
        <v>14102</v>
      </c>
      <c r="R296" s="20">
        <v>4271.8</v>
      </c>
      <c r="S296" s="20">
        <v>580</v>
      </c>
      <c r="W296" s="135">
        <v>43638</v>
      </c>
      <c r="X296" s="20">
        <v>6869</v>
      </c>
      <c r="Y296" s="20">
        <v>62.91</v>
      </c>
      <c r="AD296" s="135">
        <v>43638</v>
      </c>
      <c r="AE296" s="20">
        <v>4075</v>
      </c>
      <c r="AF296" s="20">
        <v>3762</v>
      </c>
      <c r="AL296" s="135">
        <v>43638</v>
      </c>
      <c r="AM296" s="20">
        <v>46728</v>
      </c>
      <c r="AN296" s="20">
        <v>5880.5</v>
      </c>
      <c r="AS296" s="135">
        <v>43638</v>
      </c>
      <c r="AT296" s="20">
        <v>14102</v>
      </c>
      <c r="AU296" s="20">
        <v>1744.1</v>
      </c>
    </row>
    <row r="297" spans="1:47" x14ac:dyDescent="0.3">
      <c r="A297" s="136">
        <v>42855</v>
      </c>
      <c r="B297" s="20">
        <v>-0.4</v>
      </c>
      <c r="C297" s="20">
        <v>6.4</v>
      </c>
      <c r="D297" s="20">
        <v>54.015789473684208</v>
      </c>
      <c r="E297" s="20">
        <v>586.77777777777783</v>
      </c>
      <c r="F297" s="20">
        <v>2976.3888888888887</v>
      </c>
      <c r="G297" s="20">
        <v>46430.555555555555</v>
      </c>
      <c r="H297" s="20">
        <v>14221.111111111111</v>
      </c>
      <c r="K297" s="135">
        <v>43645</v>
      </c>
      <c r="L297" s="20">
        <v>-0.3</v>
      </c>
      <c r="M297" s="20">
        <v>0</v>
      </c>
      <c r="N297" s="20">
        <v>6895</v>
      </c>
      <c r="O297" s="20">
        <v>4106</v>
      </c>
      <c r="P297" s="20">
        <v>46967</v>
      </c>
      <c r="Q297" s="20">
        <v>14100</v>
      </c>
      <c r="R297" s="20">
        <v>4326.2</v>
      </c>
      <c r="S297" s="20">
        <v>580</v>
      </c>
      <c r="W297" s="135">
        <v>43645</v>
      </c>
      <c r="X297" s="20">
        <v>6895</v>
      </c>
      <c r="Y297" s="20">
        <v>65.900000000000006</v>
      </c>
      <c r="AD297" s="135">
        <v>43645</v>
      </c>
      <c r="AE297" s="20">
        <v>4106</v>
      </c>
      <c r="AF297" s="20">
        <v>3987.2</v>
      </c>
      <c r="AL297" s="135">
        <v>43645</v>
      </c>
      <c r="AM297" s="20">
        <v>46967</v>
      </c>
      <c r="AN297" s="20">
        <v>5966.8</v>
      </c>
      <c r="AS297" s="135">
        <v>43645</v>
      </c>
      <c r="AT297" s="20">
        <v>14100</v>
      </c>
      <c r="AU297" s="20">
        <v>1776.5</v>
      </c>
    </row>
    <row r="298" spans="1:47" x14ac:dyDescent="0.3">
      <c r="A298" s="136">
        <v>42886</v>
      </c>
      <c r="B298" s="20">
        <v>-0.3</v>
      </c>
      <c r="C298" s="20">
        <v>5.5</v>
      </c>
      <c r="D298" s="20">
        <v>51.529130434782608</v>
      </c>
      <c r="E298" s="20">
        <v>519.34</v>
      </c>
      <c r="F298" s="20">
        <v>3107.7</v>
      </c>
      <c r="G298" s="20">
        <v>45505</v>
      </c>
      <c r="H298" s="20">
        <v>13935.75</v>
      </c>
      <c r="K298" s="135">
        <v>43652</v>
      </c>
      <c r="L298" s="20">
        <v>-0.2</v>
      </c>
      <c r="M298" s="20">
        <v>-0.3</v>
      </c>
      <c r="N298" s="20">
        <v>6943</v>
      </c>
      <c r="O298" s="20">
        <v>4126</v>
      </c>
      <c r="P298" s="20">
        <v>46504</v>
      </c>
      <c r="Q298" s="20">
        <v>13971</v>
      </c>
      <c r="R298" s="20">
        <v>4415.2</v>
      </c>
      <c r="S298" s="20">
        <v>580</v>
      </c>
      <c r="W298" s="135">
        <v>43652</v>
      </c>
      <c r="X298" s="20">
        <v>6943</v>
      </c>
      <c r="Y298" s="20">
        <v>63.762</v>
      </c>
      <c r="AD298" s="135">
        <v>43652</v>
      </c>
      <c r="AE298" s="20">
        <v>4126</v>
      </c>
      <c r="AF298" s="20">
        <v>4052</v>
      </c>
      <c r="AL298" s="135">
        <v>43652</v>
      </c>
      <c r="AM298" s="20">
        <v>46504</v>
      </c>
      <c r="AN298" s="20">
        <v>5908</v>
      </c>
      <c r="AS298" s="135">
        <v>43652</v>
      </c>
      <c r="AT298" s="20">
        <v>13971</v>
      </c>
      <c r="AU298" s="20">
        <v>1767.8</v>
      </c>
    </row>
    <row r="299" spans="1:47" x14ac:dyDescent="0.3">
      <c r="A299" s="136">
        <v>42916</v>
      </c>
      <c r="B299" s="20">
        <v>-0.2</v>
      </c>
      <c r="C299" s="20">
        <v>5.5</v>
      </c>
      <c r="D299" s="20">
        <v>47.707272727272724</v>
      </c>
      <c r="E299" s="20">
        <v>557.60909090909092</v>
      </c>
      <c r="F299" s="20">
        <v>3083.3636363636365</v>
      </c>
      <c r="G299" s="20">
        <v>45918.181818181816</v>
      </c>
      <c r="H299" s="20">
        <v>13791.136363636364</v>
      </c>
      <c r="K299" s="135">
        <v>43659</v>
      </c>
      <c r="L299" s="20">
        <v>-0.2</v>
      </c>
      <c r="M299" s="20">
        <v>-0.3</v>
      </c>
      <c r="N299" s="20">
        <v>7052</v>
      </c>
      <c r="O299" s="20">
        <v>4114</v>
      </c>
      <c r="P299" s="20">
        <v>46436</v>
      </c>
      <c r="Q299" s="20">
        <v>13993</v>
      </c>
      <c r="R299" s="20">
        <v>4420.2</v>
      </c>
      <c r="S299" s="20">
        <v>580</v>
      </c>
      <c r="W299" s="135">
        <v>43659</v>
      </c>
      <c r="X299" s="20">
        <v>7052</v>
      </c>
      <c r="Y299" s="20">
        <v>65.703999999999994</v>
      </c>
      <c r="AD299" s="135">
        <v>43659</v>
      </c>
      <c r="AE299" s="20">
        <v>4114</v>
      </c>
      <c r="AF299" s="20">
        <v>4014.2</v>
      </c>
      <c r="AL299" s="135">
        <v>43659</v>
      </c>
      <c r="AM299" s="20">
        <v>46436</v>
      </c>
      <c r="AN299" s="20">
        <v>5890.9</v>
      </c>
      <c r="AS299" s="135">
        <v>43659</v>
      </c>
      <c r="AT299" s="20">
        <v>13993</v>
      </c>
      <c r="AU299" s="20">
        <v>1796.8</v>
      </c>
    </row>
    <row r="300" spans="1:47" x14ac:dyDescent="0.3">
      <c r="A300" s="136">
        <v>42947</v>
      </c>
      <c r="B300" s="20">
        <v>0.2</v>
      </c>
      <c r="C300" s="20">
        <v>5.5</v>
      </c>
      <c r="D300" s="20">
        <v>49.175238095238093</v>
      </c>
      <c r="E300" s="20">
        <v>597.05714285714282</v>
      </c>
      <c r="F300" s="20">
        <v>3527.4761904761904</v>
      </c>
      <c r="G300" s="20">
        <v>47916.190476190473</v>
      </c>
      <c r="H300" s="20">
        <v>14328.333333333334</v>
      </c>
      <c r="K300" s="135">
        <v>43666</v>
      </c>
      <c r="L300" s="20">
        <v>-0.2</v>
      </c>
      <c r="M300" s="20">
        <v>-0.3</v>
      </c>
      <c r="N300" s="20">
        <v>7042</v>
      </c>
      <c r="O300" s="20">
        <v>4116</v>
      </c>
      <c r="P300" s="20">
        <v>46855</v>
      </c>
      <c r="Q300" s="20">
        <v>14070</v>
      </c>
      <c r="R300" s="20">
        <v>4391.2</v>
      </c>
      <c r="S300" s="20">
        <v>575</v>
      </c>
      <c r="W300" s="135">
        <v>43666</v>
      </c>
      <c r="X300" s="20">
        <v>7042</v>
      </c>
      <c r="Y300" s="20">
        <v>63.777999999999999</v>
      </c>
      <c r="AD300" s="135">
        <v>43666</v>
      </c>
      <c r="AE300" s="20">
        <v>4116</v>
      </c>
      <c r="AF300" s="20">
        <v>4004.4</v>
      </c>
      <c r="AL300" s="135">
        <v>43666</v>
      </c>
      <c r="AM300" s="20">
        <v>46855</v>
      </c>
      <c r="AN300" s="20">
        <v>5978.5</v>
      </c>
      <c r="AS300" s="135">
        <v>43666</v>
      </c>
      <c r="AT300" s="20">
        <v>14070</v>
      </c>
      <c r="AU300" s="20">
        <v>1821.5</v>
      </c>
    </row>
    <row r="301" spans="1:47" x14ac:dyDescent="0.3">
      <c r="A301" s="136">
        <v>42978</v>
      </c>
      <c r="B301" s="20">
        <v>0.9</v>
      </c>
      <c r="C301" s="20">
        <v>6.3</v>
      </c>
      <c r="D301" s="20">
        <v>51.73086956521739</v>
      </c>
      <c r="E301" s="20">
        <v>598.78260869565213</v>
      </c>
      <c r="F301" s="20">
        <v>3850.8260869565215</v>
      </c>
      <c r="G301" s="20">
        <v>51171.739130434784</v>
      </c>
      <c r="H301" s="20">
        <v>15909.565217391304</v>
      </c>
      <c r="K301" s="135">
        <v>43673</v>
      </c>
      <c r="L301" s="20">
        <v>-0.2</v>
      </c>
      <c r="M301" s="20">
        <v>-0.3</v>
      </c>
      <c r="N301" s="20">
        <v>7058</v>
      </c>
      <c r="O301" s="20">
        <v>4109</v>
      </c>
      <c r="P301" s="20">
        <v>46900</v>
      </c>
      <c r="Q301" s="20">
        <v>14054</v>
      </c>
      <c r="R301" s="20">
        <v>4295.2</v>
      </c>
      <c r="S301" s="20">
        <v>575</v>
      </c>
      <c r="W301" s="135">
        <v>43673</v>
      </c>
      <c r="X301" s="20">
        <v>7058</v>
      </c>
      <c r="Y301" s="20">
        <v>63.423999999999999</v>
      </c>
      <c r="AD301" s="135">
        <v>43673</v>
      </c>
      <c r="AE301" s="20">
        <v>4109</v>
      </c>
      <c r="AF301" s="20">
        <v>3936.2</v>
      </c>
      <c r="AL301" s="135">
        <v>43673</v>
      </c>
      <c r="AM301" s="20">
        <v>46900</v>
      </c>
      <c r="AN301" s="20">
        <v>5982.2</v>
      </c>
      <c r="AS301" s="135">
        <v>43673</v>
      </c>
      <c r="AT301" s="20">
        <v>14054</v>
      </c>
      <c r="AU301" s="20">
        <v>1794.4</v>
      </c>
    </row>
    <row r="302" spans="1:47" x14ac:dyDescent="0.3">
      <c r="A302" s="136">
        <v>43008</v>
      </c>
      <c r="B302" s="20">
        <v>1</v>
      </c>
      <c r="C302" s="20">
        <v>6.9</v>
      </c>
      <c r="D302" s="20">
        <v>55.287619047619046</v>
      </c>
      <c r="E302" s="20">
        <v>641.86666666666667</v>
      </c>
      <c r="F302" s="20">
        <v>3827.5714285714284</v>
      </c>
      <c r="G302" s="20">
        <v>51325.714285714283</v>
      </c>
      <c r="H302" s="20">
        <v>16510.952380952382</v>
      </c>
      <c r="K302" s="135">
        <v>43680</v>
      </c>
      <c r="L302" s="20">
        <v>-0.1</v>
      </c>
      <c r="M302" s="20">
        <v>-0.8</v>
      </c>
      <c r="N302" s="20">
        <v>7074</v>
      </c>
      <c r="O302" s="20">
        <v>4094</v>
      </c>
      <c r="P302" s="20">
        <v>46580</v>
      </c>
      <c r="Q302" s="20">
        <v>14064</v>
      </c>
      <c r="R302" s="20">
        <v>4258.8</v>
      </c>
      <c r="S302" s="20">
        <v>580</v>
      </c>
      <c r="W302" s="135">
        <v>43680</v>
      </c>
      <c r="X302" s="20">
        <v>7074</v>
      </c>
      <c r="Y302" s="20">
        <v>63.198</v>
      </c>
      <c r="AD302" s="135">
        <v>43680</v>
      </c>
      <c r="AE302" s="20">
        <v>4094</v>
      </c>
      <c r="AF302" s="20">
        <v>3878.4</v>
      </c>
      <c r="AL302" s="135">
        <v>43680</v>
      </c>
      <c r="AM302" s="20">
        <v>46580</v>
      </c>
      <c r="AN302" s="20">
        <v>5892.7</v>
      </c>
      <c r="AS302" s="135">
        <v>43680</v>
      </c>
      <c r="AT302" s="20">
        <v>14064</v>
      </c>
      <c r="AU302" s="20">
        <v>1767.7</v>
      </c>
    </row>
    <row r="303" spans="1:47" x14ac:dyDescent="0.3">
      <c r="A303" s="136">
        <v>43039</v>
      </c>
      <c r="B303" s="20">
        <v>0.7</v>
      </c>
      <c r="C303" s="20">
        <v>6.9</v>
      </c>
      <c r="D303" s="20">
        <v>57.560454545454547</v>
      </c>
      <c r="E303" s="20">
        <v>622.52941176470586</v>
      </c>
      <c r="F303" s="20">
        <v>3673.5882352941176</v>
      </c>
      <c r="G303" s="20">
        <v>53990.588235294119</v>
      </c>
      <c r="H303" s="20">
        <v>16385.294117647059</v>
      </c>
      <c r="K303" s="135">
        <v>43687</v>
      </c>
      <c r="L303" s="20">
        <v>-0.1</v>
      </c>
      <c r="M303" s="20">
        <v>-0.8</v>
      </c>
      <c r="N303" s="20">
        <v>7006</v>
      </c>
      <c r="O303" s="20">
        <v>4044</v>
      </c>
      <c r="P303" s="20">
        <v>46420</v>
      </c>
      <c r="Q303" s="20">
        <v>14093</v>
      </c>
      <c r="R303" s="20">
        <v>4224.3999999999996</v>
      </c>
      <c r="S303" s="20">
        <v>575</v>
      </c>
      <c r="W303" s="135">
        <v>43687</v>
      </c>
      <c r="X303" s="20">
        <v>7006</v>
      </c>
      <c r="Y303" s="20">
        <v>58.177999999999997</v>
      </c>
      <c r="AD303" s="135">
        <v>43687</v>
      </c>
      <c r="AE303" s="20">
        <v>4044</v>
      </c>
      <c r="AF303" s="20">
        <v>3713</v>
      </c>
      <c r="AL303" s="135">
        <v>43687</v>
      </c>
      <c r="AM303" s="20">
        <v>46420</v>
      </c>
      <c r="AN303" s="20">
        <v>5690.9</v>
      </c>
      <c r="AS303" s="135">
        <v>43687</v>
      </c>
      <c r="AT303" s="20">
        <v>14093</v>
      </c>
      <c r="AU303" s="20">
        <v>1738.3</v>
      </c>
    </row>
    <row r="304" spans="1:47" x14ac:dyDescent="0.3">
      <c r="A304" s="136">
        <v>43069</v>
      </c>
      <c r="B304" s="20">
        <v>0.5</v>
      </c>
      <c r="C304" s="20">
        <v>5.8</v>
      </c>
      <c r="D304" s="20">
        <v>62.68272727272727</v>
      </c>
      <c r="E304" s="20">
        <v>637.65454545454543</v>
      </c>
      <c r="F304" s="20">
        <v>3755.409090909091</v>
      </c>
      <c r="G304" s="20">
        <v>53691.818181818184</v>
      </c>
      <c r="H304" s="20">
        <v>15457.727272727272</v>
      </c>
      <c r="K304" s="135">
        <v>43694</v>
      </c>
      <c r="L304" s="20">
        <v>-0.1</v>
      </c>
      <c r="M304" s="20">
        <v>-0.8</v>
      </c>
      <c r="N304" s="20">
        <v>7011</v>
      </c>
      <c r="O304" s="20">
        <v>4015</v>
      </c>
      <c r="P304" s="20">
        <v>46321</v>
      </c>
      <c r="Q304" s="20">
        <v>14296</v>
      </c>
      <c r="R304" s="20">
        <v>4236.8</v>
      </c>
      <c r="S304" s="20">
        <v>575</v>
      </c>
      <c r="W304" s="135">
        <v>43694</v>
      </c>
      <c r="X304" s="20">
        <v>7011</v>
      </c>
      <c r="Y304" s="20">
        <v>59.244</v>
      </c>
      <c r="AD304" s="135">
        <v>43694</v>
      </c>
      <c r="AE304" s="20">
        <v>4015</v>
      </c>
      <c r="AF304" s="20">
        <v>3676.6</v>
      </c>
      <c r="AL304" s="135">
        <v>43694</v>
      </c>
      <c r="AM304" s="20">
        <v>46321</v>
      </c>
      <c r="AN304" s="20">
        <v>5712</v>
      </c>
      <c r="AS304" s="135">
        <v>43694</v>
      </c>
      <c r="AT304" s="20">
        <v>14296</v>
      </c>
      <c r="AU304" s="20">
        <v>1742.6</v>
      </c>
    </row>
    <row r="305" spans="1:47" x14ac:dyDescent="0.3">
      <c r="A305" s="136">
        <v>43100</v>
      </c>
      <c r="B305" s="20">
        <v>0.8</v>
      </c>
      <c r="C305" s="20">
        <v>4.9000000000000004</v>
      </c>
      <c r="D305" s="20">
        <v>63.810499999999998</v>
      </c>
      <c r="E305" s="20">
        <v>660.42857142857144</v>
      </c>
      <c r="F305" s="20">
        <v>3872.9523809523807</v>
      </c>
      <c r="G305" s="20">
        <v>53338.571428571428</v>
      </c>
      <c r="H305" s="20">
        <v>14556.666666666666</v>
      </c>
      <c r="K305" s="135">
        <v>43701</v>
      </c>
      <c r="L305" s="20">
        <v>-0.1</v>
      </c>
      <c r="M305" s="20">
        <v>-0.8</v>
      </c>
      <c r="N305" s="20">
        <v>6906</v>
      </c>
      <c r="O305" s="20">
        <v>3983</v>
      </c>
      <c r="P305" s="20">
        <v>46489</v>
      </c>
      <c r="Q305" s="20">
        <v>14427</v>
      </c>
      <c r="R305" s="20">
        <v>4232.2</v>
      </c>
      <c r="S305" s="20">
        <v>575</v>
      </c>
      <c r="W305" s="135">
        <v>43701</v>
      </c>
      <c r="X305" s="20">
        <v>6906</v>
      </c>
      <c r="Y305" s="20">
        <v>59.866</v>
      </c>
      <c r="AD305" s="135">
        <v>43701</v>
      </c>
      <c r="AE305" s="20">
        <v>3983</v>
      </c>
      <c r="AF305" s="20">
        <v>3593</v>
      </c>
      <c r="AL305" s="135">
        <v>43701</v>
      </c>
      <c r="AM305" s="20">
        <v>46489</v>
      </c>
      <c r="AN305" s="20">
        <v>5698.6</v>
      </c>
      <c r="AS305" s="135">
        <v>43701</v>
      </c>
      <c r="AT305" s="20">
        <v>14427</v>
      </c>
      <c r="AU305" s="20">
        <v>1751</v>
      </c>
    </row>
    <row r="306" spans="1:47" x14ac:dyDescent="0.3">
      <c r="A306" s="136">
        <v>43131</v>
      </c>
      <c r="B306" s="20">
        <v>0.3</v>
      </c>
      <c r="C306" s="20">
        <v>4.3</v>
      </c>
      <c r="D306" s="20">
        <v>68.904545454545456</v>
      </c>
      <c r="E306" s="20">
        <v>642.59090909090912</v>
      </c>
      <c r="F306" s="20">
        <v>3862.5</v>
      </c>
      <c r="G306" s="20">
        <v>54175.454545454544</v>
      </c>
      <c r="H306" s="20">
        <v>14880.681818181818</v>
      </c>
      <c r="K306" s="135">
        <v>43708</v>
      </c>
      <c r="L306" s="20">
        <v>-0.1</v>
      </c>
      <c r="M306" s="20">
        <v>-0.8</v>
      </c>
      <c r="N306" s="20">
        <v>6917</v>
      </c>
      <c r="O306" s="20">
        <v>3940</v>
      </c>
      <c r="P306" s="20">
        <v>46662</v>
      </c>
      <c r="Q306" s="20">
        <v>14397</v>
      </c>
      <c r="R306" s="20">
        <v>4238.6000000000004</v>
      </c>
      <c r="S306" s="20">
        <v>575</v>
      </c>
      <c r="W306" s="135">
        <v>43708</v>
      </c>
      <c r="X306" s="20">
        <v>6917</v>
      </c>
      <c r="Y306" s="20">
        <v>60.042000000000002</v>
      </c>
      <c r="AD306" s="135">
        <v>43708</v>
      </c>
      <c r="AE306" s="20">
        <v>3940</v>
      </c>
      <c r="AF306" s="20">
        <v>3328.2</v>
      </c>
      <c r="AL306" s="135">
        <v>43708</v>
      </c>
      <c r="AM306" s="20">
        <v>46662</v>
      </c>
      <c r="AN306" s="20">
        <v>5678.75</v>
      </c>
      <c r="AS306" s="135">
        <v>43708</v>
      </c>
      <c r="AT306" s="20">
        <v>14397</v>
      </c>
      <c r="AU306" s="20">
        <v>1723.5</v>
      </c>
    </row>
    <row r="307" spans="1:47" x14ac:dyDescent="0.3">
      <c r="A307" s="136">
        <v>43159</v>
      </c>
      <c r="B307" s="20">
        <v>-0.1</v>
      </c>
      <c r="C307" s="20">
        <v>3.7</v>
      </c>
      <c r="D307" s="20">
        <v>65.564999999999998</v>
      </c>
      <c r="E307" s="20">
        <v>649.90666666666664</v>
      </c>
      <c r="F307" s="20">
        <v>3943.4666666666667</v>
      </c>
      <c r="G307" s="20">
        <v>52778.666666666664</v>
      </c>
      <c r="H307" s="20">
        <v>14301.666666666666</v>
      </c>
      <c r="K307" s="135">
        <v>43715</v>
      </c>
      <c r="L307" s="20">
        <v>0.1</v>
      </c>
      <c r="M307" s="20">
        <v>-1.2</v>
      </c>
      <c r="N307" s="20">
        <v>7002</v>
      </c>
      <c r="O307" s="20">
        <v>3974</v>
      </c>
      <c r="P307" s="20">
        <v>47068</v>
      </c>
      <c r="Q307" s="20">
        <v>14524</v>
      </c>
      <c r="R307" s="20">
        <v>4272.3999999999996</v>
      </c>
      <c r="S307" s="20">
        <v>575</v>
      </c>
      <c r="W307" s="135">
        <v>43715</v>
      </c>
      <c r="X307" s="20">
        <v>7002</v>
      </c>
      <c r="Y307" s="20">
        <v>60.021999999999998</v>
      </c>
      <c r="AD307" s="135">
        <v>43715</v>
      </c>
      <c r="AE307" s="20">
        <v>3974</v>
      </c>
      <c r="AF307" s="20">
        <v>3410.4</v>
      </c>
      <c r="AL307" s="135">
        <v>43715</v>
      </c>
      <c r="AM307" s="20">
        <v>47068</v>
      </c>
      <c r="AN307" s="20">
        <v>5675</v>
      </c>
      <c r="AS307" s="135">
        <v>43715</v>
      </c>
      <c r="AT307" s="20">
        <v>14524</v>
      </c>
      <c r="AU307" s="20">
        <v>1736.3</v>
      </c>
    </row>
    <row r="308" spans="1:47" x14ac:dyDescent="0.3">
      <c r="A308" s="136">
        <v>43190</v>
      </c>
      <c r="B308" s="20">
        <v>-0.2</v>
      </c>
      <c r="C308" s="20">
        <v>3.1</v>
      </c>
      <c r="D308" s="20">
        <v>66.451904761904757</v>
      </c>
      <c r="E308" s="20">
        <v>603.4727272727273</v>
      </c>
      <c r="F308" s="20">
        <v>3670.7727272727275</v>
      </c>
      <c r="G308" s="20">
        <v>51350</v>
      </c>
      <c r="H308" s="20">
        <v>14037.272727272728</v>
      </c>
      <c r="K308" s="135">
        <v>43722</v>
      </c>
      <c r="L308" s="20">
        <v>0.1</v>
      </c>
      <c r="M308" s="20">
        <v>-1.2</v>
      </c>
      <c r="N308" s="20">
        <v>7019</v>
      </c>
      <c r="O308" s="20">
        <v>3990</v>
      </c>
      <c r="P308" s="20">
        <v>47335</v>
      </c>
      <c r="Q308" s="20">
        <v>14626</v>
      </c>
      <c r="R308" s="20">
        <v>4334</v>
      </c>
      <c r="S308" s="20">
        <v>575</v>
      </c>
      <c r="W308" s="135">
        <v>43722</v>
      </c>
      <c r="X308" s="20">
        <v>7019</v>
      </c>
      <c r="Y308" s="20">
        <v>61.276000000000003</v>
      </c>
      <c r="AD308" s="135">
        <v>43722</v>
      </c>
      <c r="AE308" s="20">
        <v>3990</v>
      </c>
      <c r="AF308" s="20">
        <v>3477.5</v>
      </c>
      <c r="AL308" s="135">
        <v>43722</v>
      </c>
      <c r="AM308" s="20">
        <v>47335</v>
      </c>
      <c r="AN308" s="20">
        <v>5797.3</v>
      </c>
      <c r="AS308" s="135">
        <v>43722</v>
      </c>
      <c r="AT308" s="20">
        <v>14626</v>
      </c>
      <c r="AU308" s="20">
        <v>1775.9</v>
      </c>
    </row>
    <row r="309" spans="1:47" x14ac:dyDescent="0.3">
      <c r="A309" s="136">
        <v>43220</v>
      </c>
      <c r="B309" s="20">
        <v>-0.2</v>
      </c>
      <c r="C309" s="20">
        <v>3.4</v>
      </c>
      <c r="D309" s="20">
        <v>71.454285714285717</v>
      </c>
      <c r="E309" s="20">
        <v>577.4666666666667</v>
      </c>
      <c r="F309" s="20">
        <v>3449.4444444444443</v>
      </c>
      <c r="G309" s="20">
        <v>51000</v>
      </c>
      <c r="H309" s="20">
        <v>14497.5</v>
      </c>
      <c r="K309" s="135">
        <v>43729</v>
      </c>
      <c r="L309" s="20">
        <v>0.1</v>
      </c>
      <c r="M309" s="20">
        <v>-1.2</v>
      </c>
      <c r="N309" s="20">
        <v>7155</v>
      </c>
      <c r="O309" s="20">
        <v>3988</v>
      </c>
      <c r="P309" s="20">
        <v>47442</v>
      </c>
      <c r="Q309" s="20">
        <v>14433</v>
      </c>
      <c r="R309" s="20">
        <v>4413.6000000000004</v>
      </c>
      <c r="S309" s="20">
        <v>575</v>
      </c>
      <c r="W309" s="135">
        <v>43729</v>
      </c>
      <c r="X309" s="20">
        <v>7155</v>
      </c>
      <c r="Y309" s="20">
        <v>65.17</v>
      </c>
      <c r="AD309" s="135">
        <v>43729</v>
      </c>
      <c r="AE309" s="20">
        <v>3988</v>
      </c>
      <c r="AF309" s="20">
        <v>3488.2</v>
      </c>
      <c r="AL309" s="135">
        <v>43729</v>
      </c>
      <c r="AM309" s="20">
        <v>47442</v>
      </c>
      <c r="AN309" s="20">
        <v>5784</v>
      </c>
      <c r="AS309" s="135">
        <v>43729</v>
      </c>
      <c r="AT309" s="20">
        <v>14433</v>
      </c>
      <c r="AU309" s="20">
        <v>1759.3</v>
      </c>
    </row>
    <row r="310" spans="1:47" x14ac:dyDescent="0.3">
      <c r="A310" s="136">
        <v>43251</v>
      </c>
      <c r="B310" s="20">
        <v>0.4</v>
      </c>
      <c r="C310" s="20">
        <v>4.0999999999999996</v>
      </c>
      <c r="D310" s="20">
        <v>77.019565217391303</v>
      </c>
      <c r="E310" s="20">
        <v>612.5</v>
      </c>
      <c r="F310" s="20">
        <v>3632.181818181818</v>
      </c>
      <c r="G310" s="20">
        <v>51300.909090909088</v>
      </c>
      <c r="H310" s="20">
        <v>14704.09090909091</v>
      </c>
      <c r="K310" s="135">
        <v>43736</v>
      </c>
      <c r="L310" s="20">
        <v>0.1</v>
      </c>
      <c r="M310" s="20">
        <v>-1.2</v>
      </c>
      <c r="N310" s="20">
        <v>7149</v>
      </c>
      <c r="O310" s="20">
        <v>4001</v>
      </c>
      <c r="P310" s="20">
        <v>47297</v>
      </c>
      <c r="Q310" s="20">
        <v>14346</v>
      </c>
      <c r="R310" s="20">
        <v>4403.3999999999996</v>
      </c>
      <c r="S310" s="20">
        <v>575</v>
      </c>
      <c r="W310" s="135">
        <v>43736</v>
      </c>
      <c r="X310" s="20">
        <v>7149</v>
      </c>
      <c r="Y310" s="20">
        <v>62.981999999999999</v>
      </c>
      <c r="AD310" s="135">
        <v>43736</v>
      </c>
      <c r="AE310" s="20">
        <v>4001</v>
      </c>
      <c r="AF310" s="20">
        <v>3474.6</v>
      </c>
      <c r="AL310" s="135">
        <v>43736</v>
      </c>
      <c r="AM310" s="20">
        <v>47297</v>
      </c>
      <c r="AN310" s="20">
        <v>5729.1</v>
      </c>
      <c r="AS310" s="135">
        <v>43736</v>
      </c>
      <c r="AT310" s="20">
        <v>14346</v>
      </c>
      <c r="AU310" s="20">
        <v>1736.1</v>
      </c>
    </row>
    <row r="311" spans="1:47" x14ac:dyDescent="0.3">
      <c r="A311" s="136">
        <v>43281</v>
      </c>
      <c r="B311" s="20">
        <v>0.3</v>
      </c>
      <c r="C311" s="20">
        <v>4.7</v>
      </c>
      <c r="D311" s="20">
        <v>75.780952380952385</v>
      </c>
      <c r="E311" s="20">
        <v>639.83000000000004</v>
      </c>
      <c r="F311" s="20">
        <v>3778.8</v>
      </c>
      <c r="G311" s="20">
        <v>52559.5</v>
      </c>
      <c r="H311" s="20">
        <v>14496.5</v>
      </c>
      <c r="K311" s="135">
        <v>43743</v>
      </c>
      <c r="L311" s="20">
        <v>0.1</v>
      </c>
      <c r="M311" s="20">
        <v>-1.6</v>
      </c>
      <c r="N311" s="20">
        <v>7149</v>
      </c>
      <c r="O311" s="20">
        <v>4001</v>
      </c>
      <c r="P311" s="20">
        <v>47297</v>
      </c>
      <c r="Q311" s="20">
        <v>14346</v>
      </c>
      <c r="R311" s="20">
        <v>4390.5</v>
      </c>
      <c r="S311" s="20">
        <v>575</v>
      </c>
      <c r="W311" s="135">
        <v>43743</v>
      </c>
      <c r="X311" s="20">
        <v>0</v>
      </c>
      <c r="Y311" s="20">
        <v>58.688000000000002</v>
      </c>
      <c r="AD311" s="135">
        <v>43743</v>
      </c>
      <c r="AE311" s="20">
        <v>0</v>
      </c>
      <c r="AF311" s="20">
        <v>3485</v>
      </c>
      <c r="AL311" s="135">
        <v>43743</v>
      </c>
      <c r="AM311" s="20">
        <v>0</v>
      </c>
      <c r="AN311" s="20">
        <v>5638.4</v>
      </c>
      <c r="AS311" s="135">
        <v>43743</v>
      </c>
      <c r="AT311" s="20">
        <v>14346</v>
      </c>
      <c r="AU311" s="20">
        <v>1700.9</v>
      </c>
    </row>
    <row r="312" spans="1:47" x14ac:dyDescent="0.3">
      <c r="A312" s="136">
        <v>43312</v>
      </c>
      <c r="B312" s="20">
        <v>0.1</v>
      </c>
      <c r="C312" s="20">
        <v>4.5999999999999996</v>
      </c>
      <c r="D312" s="20">
        <v>75.084090909090904</v>
      </c>
      <c r="E312" s="20">
        <v>620.56363636363642</v>
      </c>
      <c r="F312" s="20">
        <v>3928.5454545454545</v>
      </c>
      <c r="G312" s="20">
        <v>49474.090909090912</v>
      </c>
      <c r="H312" s="20">
        <v>14161.136363636364</v>
      </c>
      <c r="K312" s="135">
        <v>43750</v>
      </c>
      <c r="L312" s="20">
        <v>0.1</v>
      </c>
      <c r="M312" s="20">
        <v>-1.6</v>
      </c>
      <c r="N312" s="20">
        <v>7104</v>
      </c>
      <c r="O312" s="20">
        <v>3998</v>
      </c>
      <c r="P312" s="20">
        <v>46931</v>
      </c>
      <c r="Q312" s="20">
        <v>14161</v>
      </c>
      <c r="R312" s="20">
        <v>4389.3999999999996</v>
      </c>
      <c r="S312" s="20">
        <v>575</v>
      </c>
      <c r="W312" s="135">
        <v>43750</v>
      </c>
      <c r="X312" s="20">
        <v>7104</v>
      </c>
      <c r="Y312" s="20">
        <v>58.904000000000003</v>
      </c>
      <c r="AD312" s="135">
        <v>43750</v>
      </c>
      <c r="AE312" s="20">
        <v>3998</v>
      </c>
      <c r="AF312" s="20">
        <v>3411.75</v>
      </c>
      <c r="AL312" s="135">
        <v>43750</v>
      </c>
      <c r="AM312" s="20">
        <v>46931</v>
      </c>
      <c r="AN312" s="20">
        <v>5679.6</v>
      </c>
      <c r="AS312" s="135">
        <v>43750</v>
      </c>
      <c r="AT312" s="20">
        <v>14161</v>
      </c>
      <c r="AU312" s="20">
        <v>1726.6</v>
      </c>
    </row>
    <row r="313" spans="1:47" x14ac:dyDescent="0.3">
      <c r="A313" s="136">
        <v>43343</v>
      </c>
      <c r="B313" s="20">
        <v>0.4</v>
      </c>
      <c r="C313" s="20">
        <v>4.0999999999999996</v>
      </c>
      <c r="D313" s="20">
        <v>74.011739130434776</v>
      </c>
      <c r="E313" s="20">
        <v>608.74782608695648</v>
      </c>
      <c r="F313" s="20">
        <v>4247.826086956522</v>
      </c>
      <c r="G313" s="20">
        <v>48925.65217391304</v>
      </c>
      <c r="H313" s="20">
        <v>14624.565217391304</v>
      </c>
      <c r="K313" s="135">
        <v>43757</v>
      </c>
      <c r="L313" s="20">
        <v>0.1</v>
      </c>
      <c r="M313" s="20">
        <v>-1.6</v>
      </c>
      <c r="N313" s="20">
        <v>7079</v>
      </c>
      <c r="O313" s="20">
        <v>3978</v>
      </c>
      <c r="P313" s="20">
        <v>46902</v>
      </c>
      <c r="Q313" s="20">
        <v>14135</v>
      </c>
      <c r="R313" s="20">
        <v>4317.3999999999996</v>
      </c>
      <c r="S313" s="20">
        <v>575</v>
      </c>
      <c r="W313" s="135">
        <v>43757</v>
      </c>
      <c r="X313" s="20">
        <v>7079</v>
      </c>
      <c r="Y313" s="20">
        <v>59.368000000000002</v>
      </c>
      <c r="AD313" s="135">
        <v>43757</v>
      </c>
      <c r="AE313" s="20">
        <v>3978</v>
      </c>
      <c r="AF313" s="20">
        <v>3332.4</v>
      </c>
      <c r="AL313" s="135">
        <v>43757</v>
      </c>
      <c r="AM313" s="20">
        <v>46902</v>
      </c>
      <c r="AN313" s="20">
        <v>5725</v>
      </c>
      <c r="AS313" s="135">
        <v>43757</v>
      </c>
      <c r="AT313" s="20">
        <v>14135</v>
      </c>
      <c r="AU313" s="20">
        <v>1713</v>
      </c>
    </row>
    <row r="314" spans="1:47" x14ac:dyDescent="0.3">
      <c r="A314" s="136">
        <v>43373</v>
      </c>
      <c r="B314" s="20">
        <v>0.6</v>
      </c>
      <c r="C314" s="20">
        <v>3.6</v>
      </c>
      <c r="D314" s="20">
        <v>78.8095</v>
      </c>
      <c r="E314" s="20">
        <v>627.23157894736846</v>
      </c>
      <c r="F314" s="20">
        <v>4108.1578947368425</v>
      </c>
      <c r="G314" s="20">
        <v>48655.789473684214</v>
      </c>
      <c r="H314" s="20">
        <v>14617.368421052632</v>
      </c>
      <c r="K314" s="135">
        <v>43764</v>
      </c>
      <c r="L314" s="20">
        <v>0.1</v>
      </c>
      <c r="M314" s="20">
        <v>-1.6</v>
      </c>
      <c r="N314" s="20">
        <v>6946</v>
      </c>
      <c r="O314" s="20">
        <v>3963</v>
      </c>
      <c r="P314" s="20">
        <v>47423</v>
      </c>
      <c r="Q314" s="20">
        <v>14126</v>
      </c>
      <c r="R314" s="20">
        <v>4233.3999999999996</v>
      </c>
      <c r="S314" s="20">
        <v>575</v>
      </c>
      <c r="W314" s="135">
        <v>43764</v>
      </c>
      <c r="X314" s="20">
        <v>6946</v>
      </c>
      <c r="Y314" s="20">
        <v>60.704000000000001</v>
      </c>
      <c r="AD314" s="135">
        <v>43764</v>
      </c>
      <c r="AE314" s="20">
        <v>3963</v>
      </c>
      <c r="AF314" s="20">
        <v>3309.4</v>
      </c>
      <c r="AL314" s="135">
        <v>43764</v>
      </c>
      <c r="AM314" s="20">
        <v>47423</v>
      </c>
      <c r="AN314" s="20">
        <v>5824.7</v>
      </c>
      <c r="AS314" s="135">
        <v>43764</v>
      </c>
      <c r="AT314" s="20">
        <v>14126</v>
      </c>
      <c r="AU314" s="20">
        <v>1716.1</v>
      </c>
    </row>
    <row r="315" spans="1:47" x14ac:dyDescent="0.3">
      <c r="A315" s="136">
        <v>43404</v>
      </c>
      <c r="B315" s="20">
        <v>0.4</v>
      </c>
      <c r="C315" s="20">
        <v>3.3</v>
      </c>
      <c r="D315" s="20">
        <v>80.539565217391299</v>
      </c>
      <c r="E315" s="20">
        <v>650.79999999999995</v>
      </c>
      <c r="F315" s="20">
        <v>4117.8888888888887</v>
      </c>
      <c r="G315" s="20">
        <v>50173.888888888891</v>
      </c>
      <c r="H315" s="20">
        <v>14235.833333333334</v>
      </c>
      <c r="K315" s="135">
        <v>43771</v>
      </c>
      <c r="L315" s="20">
        <v>-0.1</v>
      </c>
      <c r="M315" s="20">
        <v>-1.4</v>
      </c>
      <c r="N315" s="20">
        <v>6923</v>
      </c>
      <c r="O315" s="20">
        <v>3970</v>
      </c>
      <c r="P315" s="20">
        <v>47368</v>
      </c>
      <c r="Q315" s="20">
        <v>14119</v>
      </c>
      <c r="R315" s="20">
        <v>4174.8</v>
      </c>
      <c r="S315" s="20">
        <v>575</v>
      </c>
      <c r="W315" s="135">
        <v>43771</v>
      </c>
      <c r="X315" s="20">
        <v>6923</v>
      </c>
      <c r="Y315" s="20">
        <v>61.137999999999998</v>
      </c>
      <c r="AD315" s="135">
        <v>43771</v>
      </c>
      <c r="AE315" s="20">
        <v>3970</v>
      </c>
      <c r="AF315" s="20">
        <v>3353.8</v>
      </c>
      <c r="AL315" s="135">
        <v>43771</v>
      </c>
      <c r="AM315" s="20">
        <v>47368</v>
      </c>
      <c r="AN315" s="20">
        <v>5854.6</v>
      </c>
      <c r="AS315" s="135">
        <v>43771</v>
      </c>
      <c r="AT315" s="20">
        <v>14119</v>
      </c>
      <c r="AU315" s="20">
        <v>1743.9</v>
      </c>
    </row>
    <row r="316" spans="1:47" x14ac:dyDescent="0.3">
      <c r="A316" s="136">
        <v>43434</v>
      </c>
      <c r="B316" s="20">
        <v>-0.2</v>
      </c>
      <c r="C316" s="20">
        <v>2.7</v>
      </c>
      <c r="D316" s="20">
        <v>66.107727272727274</v>
      </c>
      <c r="E316" s="20">
        <v>614.87272727272727</v>
      </c>
      <c r="F316" s="20">
        <v>3784.2272727272725</v>
      </c>
      <c r="G316" s="20">
        <v>49363.181818181816</v>
      </c>
      <c r="H316" s="20">
        <v>13803.181818181818</v>
      </c>
      <c r="K316" s="135">
        <v>43778</v>
      </c>
      <c r="L316" s="20">
        <v>-0.1</v>
      </c>
      <c r="M316" s="20">
        <v>-1.4</v>
      </c>
      <c r="N316" s="20">
        <v>6990</v>
      </c>
      <c r="O316" s="20">
        <v>3986</v>
      </c>
      <c r="P316" s="20">
        <v>47329</v>
      </c>
      <c r="Q316" s="20">
        <v>14240</v>
      </c>
      <c r="R316" s="20">
        <v>4111.8</v>
      </c>
      <c r="S316" s="20">
        <v>570</v>
      </c>
      <c r="W316" s="135">
        <v>43778</v>
      </c>
      <c r="X316" s="20">
        <v>6990</v>
      </c>
      <c r="Y316" s="20">
        <v>62.326000000000001</v>
      </c>
      <c r="AD316" s="135">
        <v>43778</v>
      </c>
      <c r="AE316" s="20">
        <v>3986</v>
      </c>
      <c r="AF316" s="20">
        <v>3413.8</v>
      </c>
      <c r="AL316" s="135">
        <v>43778</v>
      </c>
      <c r="AM316" s="20">
        <v>47329</v>
      </c>
      <c r="AN316" s="20">
        <v>5906.5</v>
      </c>
      <c r="AS316" s="135">
        <v>43778</v>
      </c>
      <c r="AT316" s="20">
        <v>14240</v>
      </c>
      <c r="AU316" s="20">
        <v>1812.6</v>
      </c>
    </row>
    <row r="317" spans="1:47" x14ac:dyDescent="0.3">
      <c r="A317" s="136">
        <v>43465</v>
      </c>
      <c r="B317" s="20">
        <v>-1</v>
      </c>
      <c r="C317" s="20">
        <v>0.9</v>
      </c>
      <c r="D317" s="20">
        <v>57.829500000000003</v>
      </c>
      <c r="E317" s="20">
        <v>569.08000000000004</v>
      </c>
      <c r="F317" s="20">
        <v>3400.2</v>
      </c>
      <c r="G317" s="20">
        <v>48843</v>
      </c>
      <c r="H317" s="20">
        <v>13699.75</v>
      </c>
      <c r="K317" s="135">
        <v>43785</v>
      </c>
      <c r="L317" s="20">
        <v>-0.1</v>
      </c>
      <c r="M317" s="20">
        <v>-1.4</v>
      </c>
      <c r="N317" s="20">
        <v>6977</v>
      </c>
      <c r="O317" s="20">
        <v>4003</v>
      </c>
      <c r="P317" s="20">
        <v>47174</v>
      </c>
      <c r="Q317" s="20">
        <v>14103</v>
      </c>
      <c r="R317" s="20">
        <v>4082.8</v>
      </c>
      <c r="S317" s="20">
        <v>560</v>
      </c>
      <c r="W317" s="135">
        <v>43785</v>
      </c>
      <c r="X317" s="20">
        <v>6977</v>
      </c>
      <c r="Y317" s="20">
        <v>62.438000000000002</v>
      </c>
      <c r="AD317" s="135">
        <v>43785</v>
      </c>
      <c r="AE317" s="20">
        <v>4003</v>
      </c>
      <c r="AF317" s="20">
        <v>3446</v>
      </c>
      <c r="AL317" s="135">
        <v>43785</v>
      </c>
      <c r="AM317" s="20">
        <v>47174</v>
      </c>
      <c r="AN317" s="20">
        <v>5833</v>
      </c>
      <c r="AS317" s="135">
        <v>43785</v>
      </c>
      <c r="AT317" s="20">
        <v>14103</v>
      </c>
      <c r="AU317" s="20">
        <v>1767.1</v>
      </c>
    </row>
    <row r="318" spans="1:47" x14ac:dyDescent="0.3">
      <c r="A318" s="136">
        <v>43496</v>
      </c>
      <c r="B318" s="20">
        <v>-0.6</v>
      </c>
      <c r="C318" s="20">
        <v>0.1</v>
      </c>
      <c r="D318" s="20">
        <v>60.167727272727276</v>
      </c>
      <c r="E318" s="20">
        <v>572.56363636363642</v>
      </c>
      <c r="F318" s="20">
        <v>3578.318181818182</v>
      </c>
      <c r="G318" s="20">
        <v>47434.090909090912</v>
      </c>
      <c r="H318" s="20">
        <v>13432.5</v>
      </c>
      <c r="K318" s="135">
        <v>43792</v>
      </c>
      <c r="L318" s="20">
        <v>-0.1</v>
      </c>
      <c r="M318" s="20">
        <v>-1.4</v>
      </c>
      <c r="N318" s="20">
        <v>7044</v>
      </c>
      <c r="O318" s="20">
        <v>4090</v>
      </c>
      <c r="P318" s="20">
        <v>47143</v>
      </c>
      <c r="Q318" s="20">
        <v>14189</v>
      </c>
      <c r="R318" s="20">
        <v>4040.6</v>
      </c>
      <c r="S318" s="20">
        <v>560</v>
      </c>
      <c r="W318" s="135">
        <v>43792</v>
      </c>
      <c r="X318" s="20">
        <v>7044</v>
      </c>
      <c r="Y318" s="20">
        <v>62.622</v>
      </c>
      <c r="AD318" s="135">
        <v>43792</v>
      </c>
      <c r="AE318" s="20">
        <v>4090</v>
      </c>
      <c r="AF318" s="20">
        <v>3617.6</v>
      </c>
      <c r="AL318" s="135">
        <v>43792</v>
      </c>
      <c r="AM318" s="20">
        <v>47143</v>
      </c>
      <c r="AN318" s="20">
        <v>5833.9</v>
      </c>
      <c r="AS318" s="135">
        <v>43792</v>
      </c>
      <c r="AT318" s="20">
        <v>14189</v>
      </c>
      <c r="AU318" s="20">
        <v>1745.9</v>
      </c>
    </row>
    <row r="319" spans="1:47" x14ac:dyDescent="0.3">
      <c r="A319" s="136">
        <v>43524</v>
      </c>
      <c r="B319" s="20">
        <v>-0.1</v>
      </c>
      <c r="C319" s="20">
        <v>0.1</v>
      </c>
      <c r="D319" s="20">
        <v>64.486000000000004</v>
      </c>
      <c r="E319" s="20">
        <v>587.78666666666663</v>
      </c>
      <c r="F319" s="20">
        <v>3710.7333333333331</v>
      </c>
      <c r="G319" s="20">
        <v>49162</v>
      </c>
      <c r="H319" s="20">
        <v>13511</v>
      </c>
      <c r="K319" s="135">
        <v>43799</v>
      </c>
      <c r="L319" s="20">
        <v>-0.1</v>
      </c>
      <c r="M319" s="20">
        <v>-1.4</v>
      </c>
      <c r="N319" s="20">
        <v>7053</v>
      </c>
      <c r="O319" s="20">
        <v>4111</v>
      </c>
      <c r="P319" s="20">
        <v>47400</v>
      </c>
      <c r="Q319" s="20">
        <v>14169</v>
      </c>
      <c r="R319" s="20">
        <v>4048.2</v>
      </c>
      <c r="S319" s="20">
        <v>560</v>
      </c>
      <c r="W319" s="135">
        <v>43799</v>
      </c>
      <c r="X319" s="20">
        <v>7053</v>
      </c>
      <c r="Y319" s="20">
        <v>63.655999999999999</v>
      </c>
      <c r="AD319" s="135">
        <v>43799</v>
      </c>
      <c r="AE319" s="20">
        <v>4111</v>
      </c>
      <c r="AF319" s="20">
        <v>3626.8</v>
      </c>
      <c r="AL319" s="135">
        <v>43799</v>
      </c>
      <c r="AM319" s="20">
        <v>47400</v>
      </c>
      <c r="AN319" s="20">
        <v>5877.9</v>
      </c>
      <c r="AS319" s="135">
        <v>43799</v>
      </c>
      <c r="AT319" s="20">
        <v>14169</v>
      </c>
      <c r="AU319" s="20">
        <v>1764.9</v>
      </c>
    </row>
    <row r="320" spans="1:47" x14ac:dyDescent="0.3">
      <c r="A320" s="136">
        <v>43555</v>
      </c>
      <c r="B320" s="20">
        <v>0.1</v>
      </c>
      <c r="C320" s="20">
        <v>0.4</v>
      </c>
      <c r="D320" s="20">
        <v>66.816190476190471</v>
      </c>
      <c r="E320" s="20">
        <v>599.98095238095243</v>
      </c>
      <c r="F320" s="20">
        <v>3765.7142857142858</v>
      </c>
      <c r="G320" s="20">
        <v>49171.904761904763</v>
      </c>
      <c r="H320" s="20">
        <v>13631.428571428571</v>
      </c>
      <c r="K320" s="135">
        <v>43806</v>
      </c>
      <c r="L320" s="20">
        <v>0</v>
      </c>
      <c r="M320" s="20">
        <v>-0.5</v>
      </c>
      <c r="N320" s="20">
        <v>7105</v>
      </c>
      <c r="O320" s="20">
        <v>4079</v>
      </c>
      <c r="P320" s="20">
        <v>47353</v>
      </c>
      <c r="Q320" s="20">
        <v>14290</v>
      </c>
      <c r="R320" s="20">
        <v>4067.4</v>
      </c>
      <c r="S320" s="20">
        <v>555</v>
      </c>
      <c r="W320" s="135">
        <v>43806</v>
      </c>
      <c r="X320" s="20">
        <v>7105</v>
      </c>
      <c r="Y320" s="20">
        <v>62.503999999999998</v>
      </c>
      <c r="AD320" s="135">
        <v>43806</v>
      </c>
      <c r="AE320" s="20">
        <v>4079</v>
      </c>
      <c r="AF320" s="20">
        <v>3536</v>
      </c>
      <c r="AL320" s="135">
        <v>43806</v>
      </c>
      <c r="AM320" s="20">
        <v>47353</v>
      </c>
      <c r="AN320" s="20">
        <v>5842.6</v>
      </c>
      <c r="AS320" s="135">
        <v>43806</v>
      </c>
      <c r="AT320" s="20">
        <v>14290</v>
      </c>
      <c r="AU320" s="20">
        <v>1773.8</v>
      </c>
    </row>
    <row r="321" spans="1:47" x14ac:dyDescent="0.3">
      <c r="A321" s="136">
        <v>43585</v>
      </c>
      <c r="B321" s="20">
        <v>0.3</v>
      </c>
      <c r="C321" s="20">
        <v>0.9</v>
      </c>
      <c r="D321" s="20">
        <v>71.415238095238095</v>
      </c>
      <c r="E321" s="20">
        <v>610.81904761904764</v>
      </c>
      <c r="F321" s="20">
        <v>3719.5238095238096</v>
      </c>
      <c r="G321" s="20">
        <v>49276.190476190473</v>
      </c>
      <c r="H321" s="20">
        <v>13966.904761904761</v>
      </c>
      <c r="K321" s="135">
        <v>43813</v>
      </c>
      <c r="L321" s="20">
        <v>0</v>
      </c>
      <c r="M321" s="20">
        <v>-0.5</v>
      </c>
      <c r="N321" s="20">
        <v>7113</v>
      </c>
      <c r="O321" s="20">
        <v>4055</v>
      </c>
      <c r="P321" s="20">
        <v>48866</v>
      </c>
      <c r="Q321" s="20">
        <v>14274</v>
      </c>
      <c r="R321" s="20">
        <v>4112.6000000000004</v>
      </c>
      <c r="S321" s="20">
        <v>550</v>
      </c>
      <c r="W321" s="135">
        <v>43813</v>
      </c>
      <c r="X321" s="20">
        <v>7113</v>
      </c>
      <c r="Y321" s="20">
        <v>64.346000000000004</v>
      </c>
      <c r="AD321" s="135">
        <v>43813</v>
      </c>
      <c r="AE321" s="20">
        <v>4055</v>
      </c>
      <c r="AF321" s="20">
        <v>3518</v>
      </c>
      <c r="AL321" s="135">
        <v>43813</v>
      </c>
      <c r="AM321" s="20">
        <v>48866</v>
      </c>
      <c r="AN321" s="20">
        <v>6074.8</v>
      </c>
      <c r="AS321" s="135">
        <v>43813</v>
      </c>
      <c r="AT321" s="20">
        <v>14274</v>
      </c>
      <c r="AU321" s="20">
        <v>1757.2</v>
      </c>
    </row>
    <row r="322" spans="1:47" x14ac:dyDescent="0.3">
      <c r="A322" s="136">
        <v>43616</v>
      </c>
      <c r="B322" s="20">
        <v>0.2</v>
      </c>
      <c r="C322" s="20">
        <v>0.6</v>
      </c>
      <c r="D322" s="20">
        <v>69.748695652173907</v>
      </c>
      <c r="E322" s="20">
        <v>595.61</v>
      </c>
      <c r="F322" s="20">
        <v>3785.55</v>
      </c>
      <c r="G322" s="20">
        <v>47438.5</v>
      </c>
      <c r="H322" s="20">
        <v>14182.5</v>
      </c>
      <c r="K322" s="135">
        <v>43820</v>
      </c>
      <c r="L322" s="20">
        <v>0</v>
      </c>
      <c r="M322" s="20">
        <v>-0.5</v>
      </c>
      <c r="N322" s="20">
        <v>7108</v>
      </c>
      <c r="O322" s="20">
        <v>4017</v>
      </c>
      <c r="P322" s="20">
        <v>48994</v>
      </c>
      <c r="Q322" s="20">
        <v>14559</v>
      </c>
      <c r="R322" s="20">
        <v>4135.3999999999996</v>
      </c>
      <c r="S322" s="20">
        <v>550</v>
      </c>
      <c r="W322" s="135">
        <v>43820</v>
      </c>
      <c r="X322" s="20">
        <v>7108</v>
      </c>
      <c r="Y322" s="20">
        <v>66.058000000000007</v>
      </c>
      <c r="AD322" s="135">
        <v>43820</v>
      </c>
      <c r="AE322" s="20">
        <v>4017</v>
      </c>
      <c r="AF322" s="20">
        <v>3497.2</v>
      </c>
      <c r="AL322" s="135">
        <v>43820</v>
      </c>
      <c r="AM322" s="20">
        <v>48994</v>
      </c>
      <c r="AN322" s="20">
        <v>6154.7</v>
      </c>
      <c r="AS322" s="135">
        <v>43820</v>
      </c>
      <c r="AT322" s="20">
        <v>14559</v>
      </c>
      <c r="AU322" s="20">
        <v>1762.2</v>
      </c>
    </row>
    <row r="323" spans="1:47" x14ac:dyDescent="0.3">
      <c r="A323" s="136">
        <v>43646</v>
      </c>
      <c r="B323" s="20">
        <v>-0.3</v>
      </c>
      <c r="C323" s="20">
        <v>0</v>
      </c>
      <c r="D323" s="20">
        <v>62.542000000000002</v>
      </c>
      <c r="E323" s="20">
        <v>592.11578947368423</v>
      </c>
      <c r="F323" s="20">
        <v>3816.1578947368421</v>
      </c>
      <c r="G323" s="20">
        <v>46605.789473684214</v>
      </c>
      <c r="H323" s="20">
        <v>13926.315789473685</v>
      </c>
      <c r="K323" s="135">
        <v>43827</v>
      </c>
      <c r="L323" s="20">
        <v>0</v>
      </c>
      <c r="M323" s="20">
        <v>-0.5</v>
      </c>
      <c r="N323" s="20">
        <v>7095</v>
      </c>
      <c r="O323" s="20">
        <v>3969</v>
      </c>
      <c r="P323" s="20">
        <v>49406</v>
      </c>
      <c r="Q323" s="20">
        <v>14671</v>
      </c>
      <c r="R323" s="20">
        <v>4094.2</v>
      </c>
      <c r="S323" s="20">
        <v>550</v>
      </c>
      <c r="W323" s="135">
        <v>43827</v>
      </c>
      <c r="X323" s="20">
        <v>7095</v>
      </c>
      <c r="Y323" s="20">
        <v>67.417500000000004</v>
      </c>
      <c r="AD323" s="135">
        <v>43827</v>
      </c>
      <c r="AE323" s="20">
        <v>3969</v>
      </c>
      <c r="AF323" s="20">
        <v>3519.6</v>
      </c>
      <c r="AL323" s="135">
        <v>43827</v>
      </c>
      <c r="AM323" s="20">
        <v>49406</v>
      </c>
      <c r="AN323" s="20">
        <v>6182.833333333333</v>
      </c>
      <c r="AS323" s="135">
        <v>43827</v>
      </c>
      <c r="AT323" s="20">
        <v>14671</v>
      </c>
      <c r="AU323" s="20">
        <v>1783.6666666666667</v>
      </c>
    </row>
    <row r="324" spans="1:47" x14ac:dyDescent="0.3">
      <c r="A324" s="136">
        <v>43677</v>
      </c>
      <c r="B324" s="20">
        <v>-0.2</v>
      </c>
      <c r="C324" s="20">
        <v>-0.3</v>
      </c>
      <c r="D324" s="20">
        <v>64.166086956521738</v>
      </c>
      <c r="E324" s="20">
        <v>587.85217391304343</v>
      </c>
      <c r="F324" s="20">
        <v>3988.8260869565215</v>
      </c>
      <c r="G324" s="20">
        <v>46833.043478260872</v>
      </c>
      <c r="H324" s="20">
        <v>13819.782608695652</v>
      </c>
      <c r="K324" s="135">
        <v>43834</v>
      </c>
      <c r="L324" s="20">
        <v>0</v>
      </c>
      <c r="M324" s="20">
        <v>0.1</v>
      </c>
      <c r="N324" s="20">
        <v>7215</v>
      </c>
      <c r="O324" s="20">
        <v>3970</v>
      </c>
      <c r="P324" s="20">
        <v>49172</v>
      </c>
      <c r="Q324" s="20">
        <v>14723</v>
      </c>
      <c r="R324" s="20">
        <v>4076.75</v>
      </c>
      <c r="S324" s="20">
        <v>550</v>
      </c>
      <c r="W324" s="135">
        <v>43834</v>
      </c>
      <c r="X324" s="20">
        <v>7215</v>
      </c>
      <c r="Y324" s="20">
        <v>67.322500000000005</v>
      </c>
      <c r="AD324" s="135">
        <v>43834</v>
      </c>
      <c r="AE324" s="20">
        <v>3970</v>
      </c>
      <c r="AF324" s="20">
        <v>3554</v>
      </c>
      <c r="AL324" s="135">
        <v>43834</v>
      </c>
      <c r="AM324" s="20">
        <v>49172</v>
      </c>
      <c r="AN324" s="20">
        <v>6145.5</v>
      </c>
      <c r="AS324" s="135">
        <v>43834</v>
      </c>
      <c r="AT324" s="20">
        <v>14723</v>
      </c>
      <c r="AU324" s="20">
        <v>1780.25</v>
      </c>
    </row>
    <row r="325" spans="1:47" x14ac:dyDescent="0.3">
      <c r="A325" s="136">
        <v>43708</v>
      </c>
      <c r="B325" s="20">
        <v>-0.1</v>
      </c>
      <c r="C325" s="20">
        <v>-0.8</v>
      </c>
      <c r="D325" s="20">
        <v>59.117272727272727</v>
      </c>
      <c r="E325" s="20">
        <v>581.5181818181818</v>
      </c>
      <c r="F325" s="20">
        <v>3601.681818181818</v>
      </c>
      <c r="G325" s="20">
        <v>46436.36363636364</v>
      </c>
      <c r="H325" s="20">
        <v>14121.363636363636</v>
      </c>
      <c r="K325" s="135">
        <v>43841</v>
      </c>
      <c r="L325" s="20">
        <v>0</v>
      </c>
      <c r="M325" s="20">
        <v>0.1</v>
      </c>
      <c r="N325" s="20">
        <v>7211</v>
      </c>
      <c r="O325" s="20">
        <v>3961</v>
      </c>
      <c r="P325" s="20">
        <v>48874</v>
      </c>
      <c r="Q325" s="20">
        <v>14643</v>
      </c>
      <c r="R325" s="20">
        <v>4081.6</v>
      </c>
      <c r="S325" s="20">
        <v>555</v>
      </c>
      <c r="W325" s="135">
        <v>43841</v>
      </c>
      <c r="X325" s="20">
        <v>7211</v>
      </c>
      <c r="Y325" s="20">
        <v>66.593999999999994</v>
      </c>
      <c r="AD325" s="135">
        <v>43841</v>
      </c>
      <c r="AE325" s="20">
        <v>3961</v>
      </c>
      <c r="AF325" s="20">
        <v>3575</v>
      </c>
      <c r="AL325" s="135">
        <v>43841</v>
      </c>
      <c r="AM325" s="20">
        <v>48874</v>
      </c>
      <c r="AN325" s="20">
        <v>6139.8</v>
      </c>
      <c r="AS325" s="135">
        <v>43841</v>
      </c>
      <c r="AT325" s="20">
        <v>14643</v>
      </c>
      <c r="AU325" s="20">
        <v>1779.8</v>
      </c>
    </row>
    <row r="326" spans="1:47" x14ac:dyDescent="0.3">
      <c r="A326" s="136">
        <v>43738</v>
      </c>
      <c r="B326" s="20">
        <v>0.1</v>
      </c>
      <c r="C326" s="20">
        <v>-1.2</v>
      </c>
      <c r="D326" s="20">
        <v>61.679047619047616</v>
      </c>
      <c r="E326" s="20">
        <v>582.66999999999996</v>
      </c>
      <c r="F326" s="20">
        <v>3463.05</v>
      </c>
      <c r="G326" s="20">
        <v>47093</v>
      </c>
      <c r="H326" s="20">
        <v>14254.5</v>
      </c>
      <c r="K326" s="135">
        <v>43848</v>
      </c>
      <c r="L326" s="20">
        <v>0</v>
      </c>
      <c r="M326" s="20">
        <v>0.1</v>
      </c>
      <c r="N326" s="20">
        <v>7181</v>
      </c>
      <c r="O326" s="20">
        <v>3958</v>
      </c>
      <c r="P326" s="20">
        <v>49077</v>
      </c>
      <c r="Q326" s="20">
        <v>14566</v>
      </c>
      <c r="R326" s="20">
        <v>4079.8</v>
      </c>
      <c r="S326" s="20">
        <v>555</v>
      </c>
      <c r="W326" s="135">
        <v>43848</v>
      </c>
      <c r="X326" s="20">
        <v>7181</v>
      </c>
      <c r="Y326" s="20">
        <v>64.432000000000002</v>
      </c>
      <c r="AD326" s="135">
        <v>43848</v>
      </c>
      <c r="AE326" s="20">
        <v>3958</v>
      </c>
      <c r="AF326" s="20">
        <v>3559</v>
      </c>
      <c r="AL326" s="135">
        <v>43848</v>
      </c>
      <c r="AM326" s="20">
        <v>49077</v>
      </c>
      <c r="AN326" s="20">
        <v>6246.6</v>
      </c>
      <c r="AS326" s="135">
        <v>43848</v>
      </c>
      <c r="AT326" s="20">
        <v>14566</v>
      </c>
      <c r="AU326" s="20">
        <v>1780.5</v>
      </c>
    </row>
    <row r="327" spans="1:47" x14ac:dyDescent="0.3">
      <c r="A327" s="136">
        <v>43769</v>
      </c>
      <c r="B327" s="20">
        <v>0.1</v>
      </c>
      <c r="C327" s="20">
        <v>-1.6</v>
      </c>
      <c r="D327" s="20">
        <v>59.48434782608696</v>
      </c>
      <c r="E327" s="20">
        <v>559.57777777777778</v>
      </c>
      <c r="F327" s="20">
        <v>3347.8333333333335</v>
      </c>
      <c r="G327" s="20">
        <v>47055.555555555555</v>
      </c>
      <c r="H327" s="20">
        <v>13825.277777777777</v>
      </c>
      <c r="K327" s="135">
        <v>43855</v>
      </c>
      <c r="L327" s="20">
        <v>0</v>
      </c>
      <c r="M327" s="20">
        <v>0.1</v>
      </c>
      <c r="N327" s="20">
        <v>7181</v>
      </c>
      <c r="O327" s="20">
        <v>3958</v>
      </c>
      <c r="P327" s="20">
        <v>49077</v>
      </c>
      <c r="Q327" s="20">
        <v>14566</v>
      </c>
      <c r="R327" s="20">
        <v>4073</v>
      </c>
      <c r="S327" s="20">
        <v>555</v>
      </c>
      <c r="W327" s="135">
        <v>43855</v>
      </c>
      <c r="X327" s="20">
        <v>0</v>
      </c>
      <c r="Y327" s="20">
        <v>63.146000000000001</v>
      </c>
      <c r="AD327" s="135">
        <v>43855</v>
      </c>
      <c r="AE327" s="20">
        <v>0</v>
      </c>
      <c r="AF327" s="20">
        <v>3556.75</v>
      </c>
      <c r="AL327" s="135">
        <v>43855</v>
      </c>
      <c r="AM327" s="20">
        <v>0</v>
      </c>
      <c r="AN327" s="20">
        <v>6105</v>
      </c>
      <c r="AS327" s="135">
        <v>43855</v>
      </c>
      <c r="AT327" s="20">
        <v>14566</v>
      </c>
      <c r="AU327" s="20">
        <v>1796.4</v>
      </c>
    </row>
    <row r="328" spans="1:47" x14ac:dyDescent="0.3">
      <c r="A328" s="136">
        <v>43799</v>
      </c>
      <c r="B328" s="20">
        <v>-0.1</v>
      </c>
      <c r="C328" s="20">
        <v>-1.4</v>
      </c>
      <c r="D328" s="20">
        <v>62.254761904761907</v>
      </c>
      <c r="E328" s="20">
        <v>550.12380952380954</v>
      </c>
      <c r="F328" s="20">
        <v>3518.3333333333335</v>
      </c>
      <c r="G328" s="20">
        <v>47107.619047619046</v>
      </c>
      <c r="H328" s="20">
        <v>13829.523809523809</v>
      </c>
      <c r="K328" s="135">
        <v>43862</v>
      </c>
      <c r="L328" s="20">
        <v>-0.5</v>
      </c>
      <c r="M328" s="20">
        <v>-0.4</v>
      </c>
      <c r="N328" s="20">
        <v>7175</v>
      </c>
      <c r="O328" s="20">
        <v>3968</v>
      </c>
      <c r="P328" s="20">
        <v>47968</v>
      </c>
      <c r="Q328" s="20">
        <v>14419</v>
      </c>
      <c r="R328" s="20">
        <v>4073</v>
      </c>
      <c r="S328" s="20">
        <v>555</v>
      </c>
      <c r="W328" s="135">
        <v>43862</v>
      </c>
      <c r="X328" s="20">
        <v>7175</v>
      </c>
      <c r="Y328" s="20">
        <v>59.018000000000001</v>
      </c>
      <c r="AD328" s="135">
        <v>43862</v>
      </c>
      <c r="AE328" s="20">
        <v>3968</v>
      </c>
      <c r="AF328" s="20">
        <v>0</v>
      </c>
      <c r="AL328" s="135">
        <v>43862</v>
      </c>
      <c r="AM328" s="20">
        <v>47968</v>
      </c>
      <c r="AN328" s="20">
        <v>5676.6</v>
      </c>
      <c r="AS328" s="135">
        <v>43862</v>
      </c>
      <c r="AT328" s="20">
        <v>14419</v>
      </c>
      <c r="AU328" s="20">
        <v>1732.9</v>
      </c>
    </row>
    <row r="329" spans="1:47" x14ac:dyDescent="0.3">
      <c r="A329" s="136">
        <v>43830</v>
      </c>
      <c r="B329" s="20">
        <v>0</v>
      </c>
      <c r="C329" s="20">
        <v>-0.5</v>
      </c>
      <c r="D329" s="20">
        <v>64.606666666666669</v>
      </c>
      <c r="E329" s="20">
        <v>548.4818181818182</v>
      </c>
      <c r="F329" s="20">
        <v>3520.681818181818</v>
      </c>
      <c r="G329" s="20">
        <v>48669.545454545456</v>
      </c>
      <c r="H329" s="20">
        <v>14022.5</v>
      </c>
      <c r="K329" s="135">
        <v>43869</v>
      </c>
      <c r="L329" s="20">
        <v>-0.5</v>
      </c>
      <c r="M329" s="20">
        <v>-0.4</v>
      </c>
      <c r="N329" s="20">
        <v>6927</v>
      </c>
      <c r="O329" s="20">
        <v>3960</v>
      </c>
      <c r="P329" s="20">
        <v>46690</v>
      </c>
      <c r="Q329" s="20">
        <v>13988</v>
      </c>
      <c r="R329" s="20">
        <v>4073</v>
      </c>
      <c r="S329" s="20">
        <v>555</v>
      </c>
      <c r="W329" s="135">
        <v>43869</v>
      </c>
      <c r="X329" s="20">
        <v>6927</v>
      </c>
      <c r="Y329" s="20">
        <v>54.631999999999998</v>
      </c>
      <c r="AD329" s="135">
        <v>43869</v>
      </c>
      <c r="AE329" s="20">
        <v>3960</v>
      </c>
      <c r="AF329" s="20">
        <v>3289.6</v>
      </c>
      <c r="AL329" s="135">
        <v>43869</v>
      </c>
      <c r="AM329" s="20">
        <v>46690</v>
      </c>
      <c r="AN329" s="20">
        <v>5668</v>
      </c>
      <c r="AS329" s="135">
        <v>43869</v>
      </c>
      <c r="AT329" s="20">
        <v>13988</v>
      </c>
      <c r="AU329" s="20">
        <v>1692.2</v>
      </c>
    </row>
    <row r="330" spans="1:47" x14ac:dyDescent="0.3">
      <c r="A330" s="136">
        <v>43861</v>
      </c>
      <c r="B330" s="20">
        <v>0</v>
      </c>
      <c r="C330" s="20">
        <v>0.1</v>
      </c>
      <c r="D330" s="20">
        <v>63.312727272727273</v>
      </c>
      <c r="E330" s="20">
        <v>552.86249999999995</v>
      </c>
      <c r="F330" s="20">
        <v>3563.25</v>
      </c>
      <c r="G330" s="20">
        <v>48949.375</v>
      </c>
      <c r="H330" s="20">
        <v>14090.3125</v>
      </c>
      <c r="K330" s="135">
        <v>43876</v>
      </c>
      <c r="L330" s="20">
        <v>-0.5</v>
      </c>
      <c r="M330" s="20">
        <v>-0.4</v>
      </c>
      <c r="N330" s="20">
        <v>6868</v>
      </c>
      <c r="O330" s="20">
        <v>3926</v>
      </c>
      <c r="P330" s="20">
        <v>46412</v>
      </c>
      <c r="Q330" s="20">
        <v>14028</v>
      </c>
      <c r="R330" s="20">
        <v>3900</v>
      </c>
      <c r="S330" s="20">
        <v>560</v>
      </c>
      <c r="W330" s="135">
        <v>43876</v>
      </c>
      <c r="X330" s="20">
        <v>6868</v>
      </c>
      <c r="Y330" s="20">
        <v>55.345999999999997</v>
      </c>
      <c r="AD330" s="135">
        <v>43876</v>
      </c>
      <c r="AE330" s="20">
        <v>3926</v>
      </c>
      <c r="AF330" s="20">
        <v>3376.8</v>
      </c>
      <c r="AL330" s="135">
        <v>43876</v>
      </c>
      <c r="AM330" s="20">
        <v>46412</v>
      </c>
      <c r="AN330" s="20">
        <v>5711.1</v>
      </c>
      <c r="AS330" s="135">
        <v>43876</v>
      </c>
      <c r="AT330" s="20">
        <v>14028</v>
      </c>
      <c r="AU330" s="20">
        <v>1695.7</v>
      </c>
    </row>
    <row r="331" spans="1:47" x14ac:dyDescent="0.3">
      <c r="A331" s="136">
        <v>43890</v>
      </c>
      <c r="B331" s="20">
        <v>-0.5</v>
      </c>
      <c r="C331" s="20">
        <v>-0.4</v>
      </c>
      <c r="D331" s="20">
        <v>55.22</v>
      </c>
      <c r="E331" s="20">
        <v>557.82000000000005</v>
      </c>
      <c r="F331" s="20">
        <v>3382.05</v>
      </c>
      <c r="G331" s="20">
        <v>45725.5</v>
      </c>
      <c r="H331" s="20">
        <v>13624.5</v>
      </c>
      <c r="K331" s="135">
        <v>43883</v>
      </c>
      <c r="L331" s="20">
        <v>-0.5</v>
      </c>
      <c r="M331" s="20">
        <v>-0.4</v>
      </c>
      <c r="N331" s="20">
        <v>6585</v>
      </c>
      <c r="O331" s="20">
        <v>3898</v>
      </c>
      <c r="P331" s="20">
        <v>46544</v>
      </c>
      <c r="Q331" s="20">
        <v>13901</v>
      </c>
      <c r="R331" s="20">
        <v>3847.2</v>
      </c>
      <c r="S331" s="20">
        <v>560</v>
      </c>
      <c r="W331" s="135">
        <v>43883</v>
      </c>
      <c r="X331" s="20">
        <v>6585</v>
      </c>
      <c r="Y331" s="20">
        <v>58.47</v>
      </c>
      <c r="AD331" s="135">
        <v>43883</v>
      </c>
      <c r="AE331" s="20">
        <v>3898</v>
      </c>
      <c r="AF331" s="20">
        <v>3424.2</v>
      </c>
      <c r="AL331" s="135">
        <v>43883</v>
      </c>
      <c r="AM331" s="20">
        <v>46544</v>
      </c>
      <c r="AN331" s="20">
        <v>5741.5</v>
      </c>
      <c r="AS331" s="135">
        <v>43883</v>
      </c>
      <c r="AT331" s="20">
        <v>13901</v>
      </c>
      <c r="AU331" s="20">
        <v>1681.9</v>
      </c>
    </row>
    <row r="332" spans="1:47" x14ac:dyDescent="0.3">
      <c r="A332" s="136">
        <v>43921</v>
      </c>
      <c r="B332" s="20">
        <v>-1</v>
      </c>
      <c r="C332" s="20">
        <v>-1.5</v>
      </c>
      <c r="D332" s="20">
        <v>35.210909090909091</v>
      </c>
      <c r="E332" s="20">
        <v>532.16363636363633</v>
      </c>
      <c r="F332" s="20">
        <v>3421.7272727272725</v>
      </c>
      <c r="G332" s="20">
        <v>41732.727272727272</v>
      </c>
      <c r="H332" s="20">
        <v>12429.545454545454</v>
      </c>
      <c r="K332" s="135">
        <v>43890</v>
      </c>
      <c r="L332" s="20">
        <v>-0.5</v>
      </c>
      <c r="M332" s="20">
        <v>-0.4</v>
      </c>
      <c r="N332" s="20">
        <v>6578</v>
      </c>
      <c r="O332" s="20">
        <v>3880</v>
      </c>
      <c r="P332" s="20">
        <v>45806</v>
      </c>
      <c r="Q332" s="20">
        <v>13682</v>
      </c>
      <c r="R332" s="20">
        <v>3821</v>
      </c>
      <c r="S332" s="20">
        <v>560</v>
      </c>
      <c r="W332" s="135">
        <v>43890</v>
      </c>
      <c r="X332" s="20">
        <v>6578</v>
      </c>
      <c r="Y332" s="20">
        <v>53.475999999999999</v>
      </c>
      <c r="AD332" s="135">
        <v>43890</v>
      </c>
      <c r="AE332" s="20">
        <v>3880</v>
      </c>
      <c r="AF332" s="20">
        <v>3437.6</v>
      </c>
      <c r="AL332" s="135">
        <v>43890</v>
      </c>
      <c r="AM332" s="20">
        <v>45806</v>
      </c>
      <c r="AN332" s="20">
        <v>5625.2</v>
      </c>
      <c r="AS332" s="135">
        <v>43890</v>
      </c>
      <c r="AT332" s="20">
        <v>13682</v>
      </c>
      <c r="AU332" s="20">
        <v>1673.6</v>
      </c>
    </row>
    <row r="333" spans="1:47" x14ac:dyDescent="0.3">
      <c r="A333" s="136">
        <v>43951</v>
      </c>
      <c r="B333" s="20">
        <v>-1.3</v>
      </c>
      <c r="C333" s="20">
        <v>-3.1</v>
      </c>
      <c r="D333" s="20">
        <v>28.046190476190475</v>
      </c>
      <c r="E333" s="20">
        <v>493.75238095238097</v>
      </c>
      <c r="F333" s="20">
        <v>3312.5238095238096</v>
      </c>
      <c r="G333" s="20">
        <v>41376.190476190473</v>
      </c>
      <c r="H333" s="20">
        <v>11993.333333333334</v>
      </c>
      <c r="K333" s="135">
        <v>43897</v>
      </c>
      <c r="L333" s="20">
        <v>-1</v>
      </c>
      <c r="M333" s="20">
        <v>-1.5</v>
      </c>
      <c r="N333" s="20">
        <v>6543</v>
      </c>
      <c r="O333" s="20">
        <v>3852</v>
      </c>
      <c r="P333" s="20">
        <v>45620</v>
      </c>
      <c r="Q333" s="20">
        <v>13461</v>
      </c>
      <c r="R333" s="20">
        <v>3776.2</v>
      </c>
      <c r="S333" s="20">
        <v>560</v>
      </c>
      <c r="W333" s="135">
        <v>43897</v>
      </c>
      <c r="X333" s="20">
        <v>6543</v>
      </c>
      <c r="Y333" s="20">
        <v>50.03</v>
      </c>
      <c r="AD333" s="135">
        <v>43897</v>
      </c>
      <c r="AE333" s="20">
        <v>3852</v>
      </c>
      <c r="AF333" s="20">
        <v>3441.8</v>
      </c>
      <c r="AL333" s="135">
        <v>43897</v>
      </c>
      <c r="AM333" s="20">
        <v>45620</v>
      </c>
      <c r="AN333" s="20">
        <v>5658.8</v>
      </c>
      <c r="AS333" s="135">
        <v>43897</v>
      </c>
      <c r="AT333" s="20">
        <v>13461</v>
      </c>
      <c r="AU333" s="20">
        <v>1703.2</v>
      </c>
    </row>
    <row r="334" spans="1:47" x14ac:dyDescent="0.3">
      <c r="A334" s="136">
        <v>43982</v>
      </c>
      <c r="B334" s="20">
        <v>-0.4</v>
      </c>
      <c r="C334" s="20">
        <v>-3.7</v>
      </c>
      <c r="D334" s="20">
        <v>32.655714285714289</v>
      </c>
      <c r="E334" s="20">
        <v>523.73333333333335</v>
      </c>
      <c r="F334" s="20">
        <v>3487.3333333333335</v>
      </c>
      <c r="G334" s="20">
        <v>43422.777777777781</v>
      </c>
      <c r="H334" s="20">
        <v>12720.277777777777</v>
      </c>
      <c r="K334" s="135">
        <v>43904</v>
      </c>
      <c r="L334" s="20">
        <v>-1</v>
      </c>
      <c r="M334" s="20">
        <v>-1.5</v>
      </c>
      <c r="N334" s="20">
        <v>6454</v>
      </c>
      <c r="O334" s="20">
        <v>3835</v>
      </c>
      <c r="P334" s="20">
        <v>43938</v>
      </c>
      <c r="Q334" s="20">
        <v>13168</v>
      </c>
      <c r="R334" s="20">
        <v>3675.6</v>
      </c>
      <c r="S334" s="20">
        <v>555</v>
      </c>
      <c r="W334" s="135">
        <v>43904</v>
      </c>
      <c r="X334" s="20">
        <v>6454</v>
      </c>
      <c r="Y334" s="20">
        <v>34.887999999999998</v>
      </c>
      <c r="AD334" s="135">
        <v>43904</v>
      </c>
      <c r="AE334" s="20">
        <v>3835</v>
      </c>
      <c r="AF334" s="20">
        <v>3477</v>
      </c>
      <c r="AL334" s="135">
        <v>43904</v>
      </c>
      <c r="AM334" s="20">
        <v>43938</v>
      </c>
      <c r="AN334" s="20">
        <v>5510</v>
      </c>
      <c r="AS334" s="135">
        <v>43904</v>
      </c>
      <c r="AT334" s="20">
        <v>13168</v>
      </c>
      <c r="AU334" s="20">
        <v>1664.6</v>
      </c>
    </row>
    <row r="335" spans="1:47" x14ac:dyDescent="0.3">
      <c r="A335" s="136">
        <v>44012</v>
      </c>
      <c r="B335" s="20">
        <v>0.4</v>
      </c>
      <c r="C335" s="20">
        <v>-3</v>
      </c>
      <c r="D335" s="20">
        <v>40.771363636363638</v>
      </c>
      <c r="E335" s="20">
        <v>539.28</v>
      </c>
      <c r="F335" s="20">
        <v>3606.1</v>
      </c>
      <c r="G335" s="20">
        <v>46509.5</v>
      </c>
      <c r="H335" s="20">
        <v>13540.5</v>
      </c>
      <c r="K335" s="135">
        <v>43911</v>
      </c>
      <c r="L335" s="20">
        <v>-1</v>
      </c>
      <c r="M335" s="20">
        <v>-1.5</v>
      </c>
      <c r="N335" s="20">
        <v>5698</v>
      </c>
      <c r="O335" s="20">
        <v>3846</v>
      </c>
      <c r="P335" s="20">
        <v>39856</v>
      </c>
      <c r="Q335" s="20">
        <v>12518</v>
      </c>
      <c r="R335" s="20">
        <v>3576.6</v>
      </c>
      <c r="S335" s="20">
        <v>555</v>
      </c>
      <c r="W335" s="135">
        <v>43911</v>
      </c>
      <c r="X335" s="20">
        <v>5698</v>
      </c>
      <c r="Y335" s="20">
        <v>27.821999999999999</v>
      </c>
      <c r="AD335" s="135">
        <v>43911</v>
      </c>
      <c r="AE335" s="20">
        <v>3846</v>
      </c>
      <c r="AF335" s="20">
        <v>3504.8</v>
      </c>
      <c r="AL335" s="135">
        <v>43911</v>
      </c>
      <c r="AM335" s="20">
        <v>39856</v>
      </c>
      <c r="AN335" s="20">
        <v>4963.3</v>
      </c>
      <c r="AS335" s="135">
        <v>43911</v>
      </c>
      <c r="AT335" s="20">
        <v>12518</v>
      </c>
      <c r="AU335" s="20">
        <v>1606.5</v>
      </c>
    </row>
    <row r="336" spans="1:47" x14ac:dyDescent="0.3">
      <c r="A336" s="136">
        <v>44043</v>
      </c>
      <c r="B336" s="20">
        <v>0.4</v>
      </c>
      <c r="C336" s="20">
        <v>-2.4</v>
      </c>
      <c r="D336" s="20">
        <v>43.298260869565219</v>
      </c>
      <c r="E336" s="20">
        <v>556.92173913043473</v>
      </c>
      <c r="F336" s="20">
        <v>3708.0434782608695</v>
      </c>
      <c r="G336" s="20">
        <v>51044.782608695656</v>
      </c>
      <c r="H336" s="20">
        <v>14300.652173913044</v>
      </c>
      <c r="K336" s="135">
        <v>43918</v>
      </c>
      <c r="L336" s="20">
        <v>-1</v>
      </c>
      <c r="M336" s="20">
        <v>-1.5</v>
      </c>
      <c r="N336" s="20">
        <v>5675</v>
      </c>
      <c r="O336" s="20">
        <v>3820</v>
      </c>
      <c r="P336" s="20">
        <v>40006</v>
      </c>
      <c r="Q336" s="20">
        <v>12146</v>
      </c>
      <c r="R336" s="20">
        <v>3411</v>
      </c>
      <c r="S336" s="20">
        <v>550</v>
      </c>
      <c r="W336" s="135">
        <v>43918</v>
      </c>
      <c r="X336" s="20">
        <v>5675</v>
      </c>
      <c r="Y336" s="20">
        <v>26.568000000000001</v>
      </c>
      <c r="AD336" s="135">
        <v>43918</v>
      </c>
      <c r="AE336" s="20">
        <v>3820</v>
      </c>
      <c r="AF336" s="20">
        <v>3331.8</v>
      </c>
      <c r="AL336" s="135">
        <v>43918</v>
      </c>
      <c r="AM336" s="20">
        <v>40006</v>
      </c>
      <c r="AN336" s="20">
        <v>4742.1000000000004</v>
      </c>
      <c r="AS336" s="135">
        <v>43918</v>
      </c>
      <c r="AT336" s="20">
        <v>12146</v>
      </c>
      <c r="AU336" s="20">
        <v>1517.9</v>
      </c>
    </row>
    <row r="337" spans="1:47" x14ac:dyDescent="0.3">
      <c r="A337" s="136">
        <v>44074</v>
      </c>
      <c r="B337" s="20">
        <v>0.3</v>
      </c>
      <c r="C337" s="20">
        <v>-2</v>
      </c>
      <c r="D337" s="20">
        <v>45.125714285714288</v>
      </c>
      <c r="E337" s="20">
        <v>561.7714285714286</v>
      </c>
      <c r="F337" s="20">
        <v>3796.6666666666665</v>
      </c>
      <c r="G337" s="20">
        <v>51206.666666666664</v>
      </c>
      <c r="H337" s="20">
        <v>14543.333333333334</v>
      </c>
      <c r="K337" s="135">
        <v>43925</v>
      </c>
      <c r="L337" s="20">
        <v>-1.3</v>
      </c>
      <c r="M337" s="20">
        <v>-3.1</v>
      </c>
      <c r="N337" s="20">
        <v>5637</v>
      </c>
      <c r="O337" s="20">
        <v>3785</v>
      </c>
      <c r="P337" s="20">
        <v>40413</v>
      </c>
      <c r="Q337" s="20">
        <v>11951</v>
      </c>
      <c r="R337" s="20">
        <v>3212</v>
      </c>
      <c r="S337" s="20">
        <v>545</v>
      </c>
      <c r="W337" s="135">
        <v>43925</v>
      </c>
      <c r="X337" s="20">
        <v>5637</v>
      </c>
      <c r="Y337" s="20">
        <v>26.858000000000001</v>
      </c>
      <c r="AD337" s="135">
        <v>43925</v>
      </c>
      <c r="AE337" s="20">
        <v>3785</v>
      </c>
      <c r="AF337" s="20">
        <v>3210.2</v>
      </c>
      <c r="AL337" s="135">
        <v>43925</v>
      </c>
      <c r="AM337" s="20">
        <v>40413</v>
      </c>
      <c r="AN337" s="20">
        <v>4803.3999999999996</v>
      </c>
      <c r="AS337" s="135">
        <v>43925</v>
      </c>
      <c r="AT337" s="20">
        <v>11951</v>
      </c>
      <c r="AU337" s="20">
        <v>1469.6</v>
      </c>
    </row>
    <row r="338" spans="1:47" x14ac:dyDescent="0.3">
      <c r="A338" s="136">
        <v>44104</v>
      </c>
      <c r="B338" s="20">
        <v>0.1</v>
      </c>
      <c r="C338" s="20">
        <v>-2.1</v>
      </c>
      <c r="D338" s="20">
        <v>42.092272727272729</v>
      </c>
      <c r="E338" s="20">
        <v>594.4818181818182</v>
      </c>
      <c r="F338" s="20">
        <v>3634.909090909091</v>
      </c>
      <c r="G338" s="20">
        <v>51710.909090909088</v>
      </c>
      <c r="H338" s="20">
        <v>14382.272727272728</v>
      </c>
      <c r="K338" s="135">
        <v>43932</v>
      </c>
      <c r="L338" s="20">
        <v>-1.3</v>
      </c>
      <c r="M338" s="20">
        <v>-3.1</v>
      </c>
      <c r="N338" s="20">
        <v>5658</v>
      </c>
      <c r="O338" s="20">
        <v>3776</v>
      </c>
      <c r="P338" s="20">
        <v>41727</v>
      </c>
      <c r="Q338" s="20">
        <v>12102</v>
      </c>
      <c r="R338" s="20">
        <v>3273.25</v>
      </c>
      <c r="S338" s="20">
        <v>535</v>
      </c>
      <c r="W338" s="135">
        <v>43932</v>
      </c>
      <c r="X338" s="20">
        <v>5658</v>
      </c>
      <c r="Y338" s="20">
        <v>32.340000000000003</v>
      </c>
      <c r="AD338" s="135">
        <v>43932</v>
      </c>
      <c r="AE338" s="20">
        <v>3776</v>
      </c>
      <c r="AF338" s="20">
        <v>3266.25</v>
      </c>
      <c r="AL338" s="135">
        <v>43932</v>
      </c>
      <c r="AM338" s="20">
        <v>41727</v>
      </c>
      <c r="AN338" s="20">
        <v>4968.5</v>
      </c>
      <c r="AS338" s="135">
        <v>43932</v>
      </c>
      <c r="AT338" s="20">
        <v>12102</v>
      </c>
      <c r="AU338" s="20">
        <v>1432.5</v>
      </c>
    </row>
    <row r="339" spans="1:47" x14ac:dyDescent="0.3">
      <c r="A339" s="136">
        <v>44135</v>
      </c>
      <c r="B339" s="20">
        <v>0</v>
      </c>
      <c r="C339" s="20">
        <v>-2.1</v>
      </c>
      <c r="D339" s="20">
        <v>41.631818181818183</v>
      </c>
      <c r="E339" s="20">
        <v>593.45000000000005</v>
      </c>
      <c r="F339" s="20">
        <v>3632.375</v>
      </c>
      <c r="G339" s="20">
        <v>51573.75</v>
      </c>
      <c r="H339" s="20">
        <v>14635.625</v>
      </c>
      <c r="K339" s="135">
        <v>43939</v>
      </c>
      <c r="L339" s="20">
        <v>-1.3</v>
      </c>
      <c r="M339" s="20">
        <v>-3.1</v>
      </c>
      <c r="N339" s="20">
        <v>5656</v>
      </c>
      <c r="O339" s="20">
        <v>3776</v>
      </c>
      <c r="P339" s="20">
        <v>42679</v>
      </c>
      <c r="Q339" s="20">
        <v>12419</v>
      </c>
      <c r="R339" s="20">
        <v>3394.2</v>
      </c>
      <c r="S339" s="20">
        <v>530</v>
      </c>
      <c r="W339" s="135">
        <v>43939</v>
      </c>
      <c r="X339" s="20">
        <v>5656</v>
      </c>
      <c r="Y339" s="20">
        <v>28.986000000000001</v>
      </c>
      <c r="AD339" s="135">
        <v>43939</v>
      </c>
      <c r="AE339" s="20">
        <v>3776</v>
      </c>
      <c r="AF339" s="20">
        <v>3388.2</v>
      </c>
      <c r="AL339" s="135">
        <v>43939</v>
      </c>
      <c r="AM339" s="20">
        <v>42679</v>
      </c>
      <c r="AN339" s="20">
        <v>5111.875</v>
      </c>
      <c r="AS339" s="135">
        <v>43939</v>
      </c>
      <c r="AT339" s="20">
        <v>12419</v>
      </c>
      <c r="AU339" s="20">
        <v>1471</v>
      </c>
    </row>
    <row r="340" spans="1:47" x14ac:dyDescent="0.3">
      <c r="A340" s="136">
        <v>44165</v>
      </c>
      <c r="B340" s="20">
        <v>0.5</v>
      </c>
      <c r="C340" s="20">
        <v>-1.5</v>
      </c>
      <c r="D340" s="20">
        <v>43.989047619047618</v>
      </c>
      <c r="E340" s="20">
        <v>612.03809523809525</v>
      </c>
      <c r="F340" s="20">
        <v>3851.0476190476193</v>
      </c>
      <c r="G340" s="20">
        <v>52954.285714285717</v>
      </c>
      <c r="H340" s="20">
        <v>15404.523809523809</v>
      </c>
      <c r="K340" s="135">
        <v>43946</v>
      </c>
      <c r="L340" s="20">
        <v>-1.3</v>
      </c>
      <c r="M340" s="20">
        <v>-3.1</v>
      </c>
      <c r="N340" s="20">
        <v>5648</v>
      </c>
      <c r="O340" s="20">
        <v>3764</v>
      </c>
      <c r="P340" s="20">
        <v>42681</v>
      </c>
      <c r="Q340" s="20">
        <v>12808</v>
      </c>
      <c r="R340" s="20">
        <v>3261.4</v>
      </c>
      <c r="S340" s="20">
        <v>530</v>
      </c>
      <c r="W340" s="135">
        <v>43946</v>
      </c>
      <c r="X340" s="20">
        <v>5648</v>
      </c>
      <c r="Y340" s="20">
        <v>21.608000000000001</v>
      </c>
      <c r="AD340" s="135">
        <v>43946</v>
      </c>
      <c r="AE340" s="20">
        <v>3764</v>
      </c>
      <c r="AF340" s="20">
        <v>3346.8</v>
      </c>
      <c r="AL340" s="135">
        <v>43946</v>
      </c>
      <c r="AM340" s="20">
        <v>42681</v>
      </c>
      <c r="AN340" s="20">
        <v>5087.3</v>
      </c>
      <c r="AS340" s="135">
        <v>43946</v>
      </c>
      <c r="AT340" s="20">
        <v>12808</v>
      </c>
      <c r="AU340" s="20">
        <v>1460.6</v>
      </c>
    </row>
    <row r="341" spans="1:47" x14ac:dyDescent="0.3">
      <c r="A341" s="136">
        <v>44196</v>
      </c>
      <c r="B341" s="20">
        <v>1.1000000000000001</v>
      </c>
      <c r="C341" s="20">
        <v>-0.4</v>
      </c>
      <c r="D341" s="20">
        <v>50.212380952380954</v>
      </c>
      <c r="E341" s="20">
        <v>695.81739130434778</v>
      </c>
      <c r="F341" s="20">
        <v>4127.695652173913</v>
      </c>
      <c r="G341" s="20">
        <v>57888.260869565216</v>
      </c>
      <c r="H341" s="20">
        <v>16149.347826086956</v>
      </c>
      <c r="K341" s="135">
        <v>43953</v>
      </c>
      <c r="L341" s="20">
        <v>-0.4</v>
      </c>
      <c r="M341" s="20">
        <v>-3.7</v>
      </c>
      <c r="N341" s="20">
        <v>5632</v>
      </c>
      <c r="O341" s="20">
        <v>3762</v>
      </c>
      <c r="P341" s="20">
        <v>43560</v>
      </c>
      <c r="Q341" s="20">
        <v>13084</v>
      </c>
      <c r="R341" s="20">
        <v>3256.6</v>
      </c>
      <c r="S341" s="20">
        <v>530</v>
      </c>
      <c r="W341" s="135">
        <v>43953</v>
      </c>
      <c r="X341" s="20">
        <v>5632</v>
      </c>
      <c r="Y341" s="20">
        <v>22.94</v>
      </c>
      <c r="AD341" s="135">
        <v>43953</v>
      </c>
      <c r="AE341" s="20">
        <v>3762</v>
      </c>
      <c r="AF341" s="20">
        <v>3318.25</v>
      </c>
      <c r="AL341" s="135">
        <v>43953</v>
      </c>
      <c r="AM341" s="20">
        <v>43560</v>
      </c>
      <c r="AN341" s="20">
        <v>5162.2</v>
      </c>
      <c r="AS341" s="135">
        <v>43953</v>
      </c>
      <c r="AT341" s="20">
        <v>13084</v>
      </c>
      <c r="AU341" s="20">
        <v>1460.4</v>
      </c>
    </row>
    <row r="342" spans="1:47" x14ac:dyDescent="0.3">
      <c r="A342" s="136">
        <v>44227</v>
      </c>
      <c r="B342" s="20">
        <v>1</v>
      </c>
      <c r="C342" s="20">
        <v>0.3</v>
      </c>
      <c r="D342" s="20">
        <v>55.230499999999999</v>
      </c>
      <c r="E342" s="20">
        <v>684.04</v>
      </c>
      <c r="F342" s="20">
        <v>4343.5</v>
      </c>
      <c r="G342" s="20">
        <v>58802</v>
      </c>
      <c r="H342" s="20">
        <v>15009.25</v>
      </c>
      <c r="K342" s="135">
        <v>43960</v>
      </c>
      <c r="L342" s="20">
        <v>-0.4</v>
      </c>
      <c r="M342" s="20">
        <v>-3.7</v>
      </c>
      <c r="N342" s="20">
        <v>5627</v>
      </c>
      <c r="O342" s="20">
        <v>3779</v>
      </c>
      <c r="P342" s="20">
        <v>43774</v>
      </c>
      <c r="Q342" s="20">
        <v>13205</v>
      </c>
      <c r="R342" s="20">
        <v>3332.75</v>
      </c>
      <c r="S342" s="20">
        <v>525</v>
      </c>
      <c r="W342" s="135">
        <v>43960</v>
      </c>
      <c r="X342" s="20">
        <v>5627</v>
      </c>
      <c r="Y342" s="20">
        <v>29.664000000000001</v>
      </c>
      <c r="AD342" s="135">
        <v>43960</v>
      </c>
      <c r="AE342" s="20">
        <v>3779</v>
      </c>
      <c r="AF342" s="20">
        <v>3422.3333333333335</v>
      </c>
      <c r="AL342" s="135">
        <v>43960</v>
      </c>
      <c r="AM342" s="20">
        <v>43774</v>
      </c>
      <c r="AN342" s="20">
        <v>5149.125</v>
      </c>
      <c r="AS342" s="135">
        <v>43960</v>
      </c>
      <c r="AT342" s="20">
        <v>13205</v>
      </c>
      <c r="AU342" s="20">
        <v>1442.125</v>
      </c>
    </row>
    <row r="343" spans="1:47" x14ac:dyDescent="0.3">
      <c r="A343" s="136">
        <v>44255</v>
      </c>
      <c r="B343" s="20">
        <v>0.8</v>
      </c>
      <c r="C343" s="20">
        <v>1.7</v>
      </c>
      <c r="D343" s="20">
        <v>62.026000000000003</v>
      </c>
      <c r="E343" s="20">
        <v>612.30666666666662</v>
      </c>
      <c r="F343" s="20">
        <v>4418</v>
      </c>
      <c r="G343" s="20">
        <v>62140</v>
      </c>
      <c r="H343" s="20">
        <v>16056.333333333334</v>
      </c>
      <c r="K343" s="135">
        <v>43967</v>
      </c>
      <c r="L343" s="20">
        <v>-0.4</v>
      </c>
      <c r="M343" s="20">
        <v>-3.7</v>
      </c>
      <c r="N343" s="20">
        <v>5631</v>
      </c>
      <c r="O343" s="20">
        <v>3792</v>
      </c>
      <c r="P343" s="20">
        <v>43835</v>
      </c>
      <c r="Q343" s="20">
        <v>13197</v>
      </c>
      <c r="R343" s="20">
        <v>3352.8</v>
      </c>
      <c r="S343" s="20">
        <v>525</v>
      </c>
      <c r="W343" s="135">
        <v>43967</v>
      </c>
      <c r="X343" s="20">
        <v>5631</v>
      </c>
      <c r="Y343" s="20">
        <v>30.486000000000001</v>
      </c>
      <c r="AD343" s="135">
        <v>43967</v>
      </c>
      <c r="AE343" s="20">
        <v>3792</v>
      </c>
      <c r="AF343" s="20">
        <v>3456</v>
      </c>
      <c r="AL343" s="135">
        <v>43967</v>
      </c>
      <c r="AM343" s="20">
        <v>43835</v>
      </c>
      <c r="AN343" s="20">
        <v>5199.6000000000004</v>
      </c>
      <c r="AS343" s="135">
        <v>43967</v>
      </c>
      <c r="AT343" s="20">
        <v>13197</v>
      </c>
      <c r="AU343" s="20">
        <v>1440.5</v>
      </c>
    </row>
    <row r="344" spans="1:47" x14ac:dyDescent="0.3">
      <c r="A344" s="136">
        <v>44286</v>
      </c>
      <c r="B344" s="20">
        <v>1.6</v>
      </c>
      <c r="C344" s="20">
        <v>4.4000000000000004</v>
      </c>
      <c r="D344" s="20">
        <v>65.626521739130439</v>
      </c>
      <c r="E344" s="20">
        <v>664.8347826086956</v>
      </c>
      <c r="F344" s="20">
        <v>4769.391304347826</v>
      </c>
      <c r="G344" s="20">
        <v>66636.086956521744</v>
      </c>
      <c r="H344" s="20">
        <v>17338.260869565216</v>
      </c>
      <c r="K344" s="135">
        <v>43974</v>
      </c>
      <c r="L344" s="20">
        <v>-0.4</v>
      </c>
      <c r="M344" s="20">
        <v>-3.7</v>
      </c>
      <c r="N344" s="20">
        <v>5640</v>
      </c>
      <c r="O344" s="20">
        <v>3853</v>
      </c>
      <c r="P344" s="20">
        <v>44691</v>
      </c>
      <c r="Q344" s="20">
        <v>13639</v>
      </c>
      <c r="R344" s="20">
        <v>3421.6</v>
      </c>
      <c r="S344" s="20">
        <v>530</v>
      </c>
      <c r="W344" s="135">
        <v>43974</v>
      </c>
      <c r="X344" s="20">
        <v>5640</v>
      </c>
      <c r="Y344" s="20">
        <v>35.28</v>
      </c>
      <c r="AD344" s="135">
        <v>43974</v>
      </c>
      <c r="AE344" s="20">
        <v>3853</v>
      </c>
      <c r="AF344" s="20">
        <v>3540.6</v>
      </c>
      <c r="AL344" s="135">
        <v>43974</v>
      </c>
      <c r="AM344" s="20">
        <v>44691</v>
      </c>
      <c r="AN344" s="20">
        <v>5305.2</v>
      </c>
      <c r="AS344" s="135">
        <v>43974</v>
      </c>
      <c r="AT344" s="20">
        <v>13639</v>
      </c>
      <c r="AU344" s="20">
        <v>1463.9</v>
      </c>
    </row>
    <row r="345" spans="1:47" x14ac:dyDescent="0.3">
      <c r="A345" s="136">
        <v>44316</v>
      </c>
      <c r="B345" s="20">
        <v>0.9</v>
      </c>
      <c r="C345" s="20">
        <v>6.8</v>
      </c>
      <c r="D345" s="20">
        <v>65.231428571428566</v>
      </c>
      <c r="E345" s="20">
        <v>740.42857142857144</v>
      </c>
      <c r="F345" s="20">
        <v>5180.0476190476193</v>
      </c>
      <c r="G345" s="20">
        <v>68464.761904761908</v>
      </c>
      <c r="H345" s="20">
        <v>17973.809523809523</v>
      </c>
      <c r="K345" s="135">
        <v>43981</v>
      </c>
      <c r="L345" s="20">
        <v>-0.4</v>
      </c>
      <c r="M345" s="20">
        <v>-3.7</v>
      </c>
      <c r="N345" s="20">
        <v>5604</v>
      </c>
      <c r="O345" s="20">
        <v>3856</v>
      </c>
      <c r="P345" s="20">
        <v>44600</v>
      </c>
      <c r="Q345" s="20">
        <v>13713</v>
      </c>
      <c r="R345" s="20">
        <v>3420.2</v>
      </c>
      <c r="S345" s="20">
        <v>530</v>
      </c>
      <c r="W345" s="135">
        <v>43981</v>
      </c>
      <c r="X345" s="20">
        <v>5604</v>
      </c>
      <c r="Y345" s="20">
        <v>35.411999999999999</v>
      </c>
      <c r="AD345" s="135">
        <v>43981</v>
      </c>
      <c r="AE345" s="20">
        <v>3856</v>
      </c>
      <c r="AF345" s="20">
        <v>3504.4</v>
      </c>
      <c r="AL345" s="135">
        <v>43981</v>
      </c>
      <c r="AM345" s="20">
        <v>44600</v>
      </c>
      <c r="AN345" s="20">
        <v>5315.25</v>
      </c>
      <c r="AS345" s="135">
        <v>43981</v>
      </c>
      <c r="AT345" s="20">
        <v>13713</v>
      </c>
      <c r="AU345" s="20">
        <v>1501.375</v>
      </c>
    </row>
    <row r="346" spans="1:47" x14ac:dyDescent="0.3">
      <c r="A346" s="136">
        <v>44347</v>
      </c>
      <c r="B346" s="20">
        <v>1.6</v>
      </c>
      <c r="C346" s="20">
        <v>9</v>
      </c>
      <c r="D346" s="20">
        <v>68.234761904761911</v>
      </c>
      <c r="E346" s="20">
        <v>813.8</v>
      </c>
      <c r="F346" s="20">
        <v>5410.833333333333</v>
      </c>
      <c r="G346" s="20">
        <v>74027.777777777781</v>
      </c>
      <c r="H346" s="20">
        <v>19209.444444444445</v>
      </c>
      <c r="K346" s="135">
        <v>43988</v>
      </c>
      <c r="L346" s="20">
        <v>0.4</v>
      </c>
      <c r="M346" s="20">
        <v>-3</v>
      </c>
      <c r="N346" s="20">
        <v>5605</v>
      </c>
      <c r="O346" s="20">
        <v>3891</v>
      </c>
      <c r="P346" s="20">
        <v>45342</v>
      </c>
      <c r="Q346" s="20">
        <v>13779</v>
      </c>
      <c r="R346" s="20">
        <v>3483.2</v>
      </c>
      <c r="S346" s="20">
        <v>530</v>
      </c>
      <c r="W346" s="135">
        <v>43988</v>
      </c>
      <c r="X346" s="20">
        <v>5605</v>
      </c>
      <c r="Y346" s="20">
        <v>39.994</v>
      </c>
      <c r="AD346" s="135">
        <v>43988</v>
      </c>
      <c r="AE346" s="20">
        <v>3891</v>
      </c>
      <c r="AF346" s="20">
        <v>3615.4</v>
      </c>
      <c r="AL346" s="135">
        <v>43988</v>
      </c>
      <c r="AM346" s="20">
        <v>45342</v>
      </c>
      <c r="AN346" s="20">
        <v>5475.8</v>
      </c>
      <c r="AS346" s="135">
        <v>43988</v>
      </c>
      <c r="AT346" s="20">
        <v>13779</v>
      </c>
      <c r="AU346" s="20">
        <v>1525.1</v>
      </c>
    </row>
    <row r="347" spans="1:47" x14ac:dyDescent="0.3">
      <c r="A347" s="136">
        <v>44377</v>
      </c>
      <c r="B347" s="20">
        <v>0.3</v>
      </c>
      <c r="C347" s="20">
        <v>8.8000000000000007</v>
      </c>
      <c r="D347" s="20">
        <v>73.23681818181818</v>
      </c>
      <c r="E347" s="20">
        <v>827.2</v>
      </c>
      <c r="F347" s="20">
        <v>5057.5238095238092</v>
      </c>
      <c r="G347" s="20">
        <v>70032.380952380947</v>
      </c>
      <c r="H347" s="20">
        <v>18638.809523809523</v>
      </c>
      <c r="K347" s="135">
        <v>43995</v>
      </c>
      <c r="L347" s="20">
        <v>0.4</v>
      </c>
      <c r="M347" s="20">
        <v>-3</v>
      </c>
      <c r="N347" s="20">
        <v>5611</v>
      </c>
      <c r="O347" s="20">
        <v>3888</v>
      </c>
      <c r="P347" s="20">
        <v>47387</v>
      </c>
      <c r="Q347" s="20">
        <v>14002</v>
      </c>
      <c r="R347" s="20">
        <v>3542.2</v>
      </c>
      <c r="S347" s="20">
        <v>535</v>
      </c>
      <c r="W347" s="135">
        <v>43995</v>
      </c>
      <c r="X347" s="20">
        <v>5611</v>
      </c>
      <c r="Y347" s="20">
        <v>40.198</v>
      </c>
      <c r="AD347" s="135">
        <v>43995</v>
      </c>
      <c r="AE347" s="20">
        <v>3888</v>
      </c>
      <c r="AF347" s="20">
        <v>3604.6</v>
      </c>
      <c r="AL347" s="135">
        <v>43995</v>
      </c>
      <c r="AM347" s="20">
        <v>47387</v>
      </c>
      <c r="AN347" s="20">
        <v>5745.5</v>
      </c>
      <c r="AS347" s="135">
        <v>43995</v>
      </c>
      <c r="AT347" s="20">
        <v>14002</v>
      </c>
      <c r="AU347" s="20">
        <v>1578.1</v>
      </c>
    </row>
    <row r="348" spans="1:47" x14ac:dyDescent="0.3">
      <c r="A348" s="136">
        <v>44408</v>
      </c>
      <c r="B348" s="20">
        <v>0.5</v>
      </c>
      <c r="C348" s="20">
        <v>9</v>
      </c>
      <c r="D348" s="20">
        <v>74.125454545454545</v>
      </c>
      <c r="E348" s="20">
        <v>871.35454545454547</v>
      </c>
      <c r="F348" s="20">
        <v>5483</v>
      </c>
      <c r="G348" s="20">
        <v>69455</v>
      </c>
      <c r="H348" s="20">
        <v>19208.409090909092</v>
      </c>
      <c r="K348" s="135">
        <v>44002</v>
      </c>
      <c r="L348" s="20">
        <v>0.4</v>
      </c>
      <c r="M348" s="20">
        <v>-3</v>
      </c>
      <c r="N348" s="20">
        <v>5599</v>
      </c>
      <c r="O348" s="20">
        <v>3869</v>
      </c>
      <c r="P348" s="20">
        <v>47526</v>
      </c>
      <c r="Q348" s="20">
        <v>14191</v>
      </c>
      <c r="R348" s="20">
        <v>3530.8</v>
      </c>
      <c r="S348" s="20">
        <v>535</v>
      </c>
      <c r="W348" s="135">
        <v>44002</v>
      </c>
      <c r="X348" s="20">
        <v>5599</v>
      </c>
      <c r="Y348" s="20">
        <v>41.018000000000001</v>
      </c>
      <c r="AD348" s="135">
        <v>44002</v>
      </c>
      <c r="AE348" s="20">
        <v>3869</v>
      </c>
      <c r="AF348" s="20">
        <v>3604</v>
      </c>
      <c r="AL348" s="135">
        <v>44002</v>
      </c>
      <c r="AM348" s="20">
        <v>47526</v>
      </c>
      <c r="AN348" s="20">
        <v>5754.8</v>
      </c>
      <c r="AS348" s="135">
        <v>44002</v>
      </c>
      <c r="AT348" s="20">
        <v>14191</v>
      </c>
      <c r="AU348" s="20">
        <v>1572.3</v>
      </c>
    </row>
    <row r="349" spans="1:47" x14ac:dyDescent="0.3">
      <c r="A349" s="136">
        <v>44439</v>
      </c>
      <c r="B349" s="20">
        <v>0.7</v>
      </c>
      <c r="C349" s="20">
        <v>9.5</v>
      </c>
      <c r="D349" s="20">
        <v>70.312272727272727</v>
      </c>
      <c r="E349" s="20">
        <v>846.16363636363633</v>
      </c>
      <c r="F349" s="20">
        <v>5307.045454545455</v>
      </c>
      <c r="G349" s="20">
        <v>69419.090909090912</v>
      </c>
      <c r="H349" s="20">
        <v>20229.31818181818</v>
      </c>
      <c r="K349" s="135">
        <v>44009</v>
      </c>
      <c r="L349" s="20">
        <v>0.4</v>
      </c>
      <c r="M349" s="20">
        <v>-3</v>
      </c>
      <c r="N349" s="20">
        <v>5590</v>
      </c>
      <c r="O349" s="20">
        <v>3867</v>
      </c>
      <c r="P349" s="20">
        <v>48377</v>
      </c>
      <c r="Q349" s="20">
        <v>14239</v>
      </c>
      <c r="R349" s="20">
        <v>3549.6666666666665</v>
      </c>
      <c r="S349" s="20">
        <v>535</v>
      </c>
      <c r="W349" s="135">
        <v>44009</v>
      </c>
      <c r="X349" s="20">
        <v>5590</v>
      </c>
      <c r="Y349" s="20">
        <v>41.618000000000002</v>
      </c>
      <c r="AD349" s="135">
        <v>44009</v>
      </c>
      <c r="AE349" s="20">
        <v>3867</v>
      </c>
      <c r="AF349" s="20">
        <v>3621.6666666666665</v>
      </c>
      <c r="AL349" s="135">
        <v>44009</v>
      </c>
      <c r="AM349" s="20">
        <v>48377</v>
      </c>
      <c r="AN349" s="20">
        <v>5891.4</v>
      </c>
      <c r="AS349" s="135">
        <v>44009</v>
      </c>
      <c r="AT349" s="20">
        <v>14239</v>
      </c>
      <c r="AU349" s="20">
        <v>1568</v>
      </c>
    </row>
    <row r="350" spans="1:47" x14ac:dyDescent="0.3">
      <c r="A350" s="136">
        <v>44469</v>
      </c>
      <c r="B350" s="20">
        <v>1.2</v>
      </c>
      <c r="C350" s="20">
        <v>10.7</v>
      </c>
      <c r="D350" s="20">
        <v>74.696363636363643</v>
      </c>
      <c r="E350" s="20">
        <v>1065.99</v>
      </c>
      <c r="F350" s="20">
        <v>5524.05</v>
      </c>
      <c r="G350" s="20">
        <v>69335</v>
      </c>
      <c r="H350" s="20">
        <v>22404.75</v>
      </c>
      <c r="K350" s="135">
        <v>44016</v>
      </c>
      <c r="L350" s="20">
        <v>0.4</v>
      </c>
      <c r="M350" s="20">
        <v>-2.4</v>
      </c>
      <c r="N350" s="20">
        <v>5658</v>
      </c>
      <c r="O350" s="20">
        <v>3846</v>
      </c>
      <c r="P350" s="20">
        <v>49419</v>
      </c>
      <c r="Q350" s="20">
        <v>14611</v>
      </c>
      <c r="R350" s="20">
        <v>3518.3333333333335</v>
      </c>
      <c r="S350" s="20">
        <v>535</v>
      </c>
      <c r="W350" s="135">
        <v>44016</v>
      </c>
      <c r="X350" s="20">
        <v>5658</v>
      </c>
      <c r="Y350" s="20">
        <v>42.165999999999997</v>
      </c>
      <c r="AD350" s="135">
        <v>44016</v>
      </c>
      <c r="AE350" s="20">
        <v>3846</v>
      </c>
      <c r="AF350" s="20">
        <v>3574</v>
      </c>
      <c r="AL350" s="135">
        <v>44016</v>
      </c>
      <c r="AM350" s="20">
        <v>49419</v>
      </c>
      <c r="AN350" s="20">
        <v>6022.8</v>
      </c>
      <c r="AS350" s="135">
        <v>44016</v>
      </c>
      <c r="AT350" s="20">
        <v>14611</v>
      </c>
      <c r="AU350" s="20">
        <v>1593.5</v>
      </c>
    </row>
    <row r="351" spans="1:47" x14ac:dyDescent="0.3">
      <c r="A351" s="136">
        <v>44500</v>
      </c>
      <c r="B351" s="20">
        <v>2.5</v>
      </c>
      <c r="C351" s="20">
        <v>13.5</v>
      </c>
      <c r="D351" s="20">
        <v>83.5747619047619</v>
      </c>
      <c r="E351" s="20">
        <v>1453.5250000000001</v>
      </c>
      <c r="F351" s="20">
        <v>5247</v>
      </c>
      <c r="G351" s="20">
        <v>71997.5</v>
      </c>
      <c r="H351" s="20">
        <v>22559.6875</v>
      </c>
      <c r="K351" s="135">
        <v>44023</v>
      </c>
      <c r="L351" s="20">
        <v>0.4</v>
      </c>
      <c r="M351" s="20">
        <v>-2.4</v>
      </c>
      <c r="N351" s="20">
        <v>5651</v>
      </c>
      <c r="O351" s="20">
        <v>3858</v>
      </c>
      <c r="P351" s="20">
        <v>50670</v>
      </c>
      <c r="Q351" s="20">
        <v>14747</v>
      </c>
      <c r="R351" s="20">
        <v>3526</v>
      </c>
      <c r="S351" s="20">
        <v>545</v>
      </c>
      <c r="W351" s="135">
        <v>44023</v>
      </c>
      <c r="X351" s="20">
        <v>5651</v>
      </c>
      <c r="Y351" s="20">
        <v>43.012</v>
      </c>
      <c r="AD351" s="135">
        <v>44023</v>
      </c>
      <c r="AE351" s="20">
        <v>3858</v>
      </c>
      <c r="AF351" s="20">
        <v>3670.4</v>
      </c>
      <c r="AL351" s="135">
        <v>44023</v>
      </c>
      <c r="AM351" s="20">
        <v>50670</v>
      </c>
      <c r="AN351" s="20">
        <v>6210.8</v>
      </c>
      <c r="AS351" s="135">
        <v>44023</v>
      </c>
      <c r="AT351" s="20">
        <v>14747</v>
      </c>
      <c r="AU351" s="20">
        <v>1621.5</v>
      </c>
    </row>
    <row r="352" spans="1:47" x14ac:dyDescent="0.3">
      <c r="A352" s="136">
        <v>44530</v>
      </c>
      <c r="B352" s="20">
        <v>0</v>
      </c>
      <c r="C352" s="20">
        <v>12.9</v>
      </c>
      <c r="D352" s="20">
        <v>80.61363636363636</v>
      </c>
      <c r="E352" s="20">
        <v>881.10909090909092</v>
      </c>
      <c r="F352" s="20">
        <v>4281.727272727273</v>
      </c>
      <c r="G352" s="20">
        <v>70384.545454545456</v>
      </c>
      <c r="H352" s="20">
        <v>19218.409090909092</v>
      </c>
      <c r="K352" s="135">
        <v>44030</v>
      </c>
      <c r="L352" s="20">
        <v>0.4</v>
      </c>
      <c r="M352" s="20">
        <v>-2.4</v>
      </c>
      <c r="N352" s="20">
        <v>5686</v>
      </c>
      <c r="O352" s="20">
        <v>3865</v>
      </c>
      <c r="P352" s="20">
        <v>51656</v>
      </c>
      <c r="Q352" s="20">
        <v>14793</v>
      </c>
      <c r="R352" s="20">
        <v>3519.6</v>
      </c>
      <c r="S352" s="20">
        <v>545</v>
      </c>
      <c r="W352" s="135">
        <v>44030</v>
      </c>
      <c r="X352" s="20">
        <v>5686</v>
      </c>
      <c r="Y352" s="20">
        <v>43.183999999999997</v>
      </c>
      <c r="AD352" s="135">
        <v>44030</v>
      </c>
      <c r="AE352" s="20">
        <v>3865</v>
      </c>
      <c r="AF352" s="20">
        <v>3727.8</v>
      </c>
      <c r="AL352" s="135">
        <v>44030</v>
      </c>
      <c r="AM352" s="20">
        <v>51656</v>
      </c>
      <c r="AN352" s="20">
        <v>6476.2</v>
      </c>
      <c r="AS352" s="135">
        <v>44030</v>
      </c>
      <c r="AT352" s="20">
        <v>14793</v>
      </c>
      <c r="AU352" s="20">
        <v>1640.1</v>
      </c>
    </row>
    <row r="353" spans="1:47" x14ac:dyDescent="0.3">
      <c r="A353" s="136">
        <v>44561</v>
      </c>
      <c r="B353" s="20">
        <v>-1.2</v>
      </c>
      <c r="C353" s="20">
        <v>10.3</v>
      </c>
      <c r="D353" s="20">
        <v>74.759565217391298</v>
      </c>
      <c r="E353" s="20">
        <v>723.19130434782608</v>
      </c>
      <c r="F353" s="20">
        <v>4390.826086956522</v>
      </c>
      <c r="G353" s="20">
        <v>69453.043478260865</v>
      </c>
      <c r="H353" s="20">
        <v>19404.782608695652</v>
      </c>
      <c r="K353" s="135">
        <v>44037</v>
      </c>
      <c r="L353" s="20">
        <v>0.4</v>
      </c>
      <c r="M353" s="20">
        <v>-2.4</v>
      </c>
      <c r="N353" s="20">
        <v>5689</v>
      </c>
      <c r="O353" s="20">
        <v>3870</v>
      </c>
      <c r="P353" s="20">
        <v>52055</v>
      </c>
      <c r="Q353" s="20">
        <v>14769</v>
      </c>
      <c r="R353" s="20">
        <v>3484</v>
      </c>
      <c r="S353" s="20">
        <v>545</v>
      </c>
      <c r="W353" s="135">
        <v>44037</v>
      </c>
      <c r="X353" s="20">
        <v>5689</v>
      </c>
      <c r="Y353" s="20">
        <v>43.723999999999997</v>
      </c>
      <c r="AD353" s="135">
        <v>44037</v>
      </c>
      <c r="AE353" s="20">
        <v>3870</v>
      </c>
      <c r="AF353" s="20">
        <v>3759.4</v>
      </c>
      <c r="AL353" s="135">
        <v>44037</v>
      </c>
      <c r="AM353" s="20">
        <v>52055</v>
      </c>
      <c r="AN353" s="20">
        <v>6480.5</v>
      </c>
      <c r="AS353" s="135">
        <v>44037</v>
      </c>
      <c r="AT353" s="20">
        <v>14769</v>
      </c>
      <c r="AU353" s="20">
        <v>1646.8</v>
      </c>
    </row>
    <row r="354" spans="1:47" x14ac:dyDescent="0.3">
      <c r="A354" s="136">
        <v>44592</v>
      </c>
      <c r="B354" s="20">
        <v>-0.2</v>
      </c>
      <c r="C354" s="20">
        <v>9.1</v>
      </c>
      <c r="D354" s="20">
        <v>85.293809523809529</v>
      </c>
      <c r="E354" s="20">
        <v>732.66315789473686</v>
      </c>
      <c r="F354" s="20">
        <v>4604.9473684210525</v>
      </c>
      <c r="G354" s="20">
        <v>70357.368421052626</v>
      </c>
      <c r="H354" s="20">
        <v>21198.42105263158</v>
      </c>
      <c r="K354" s="135">
        <v>44044</v>
      </c>
      <c r="L354" s="20">
        <v>0.3</v>
      </c>
      <c r="M354" s="20">
        <v>-2</v>
      </c>
      <c r="N354" s="20">
        <v>5687</v>
      </c>
      <c r="O354" s="20">
        <v>3863</v>
      </c>
      <c r="P354" s="20">
        <v>52046</v>
      </c>
      <c r="Q354" s="20">
        <v>15063</v>
      </c>
      <c r="R354" s="20">
        <v>3483.8</v>
      </c>
      <c r="S354" s="20">
        <v>540</v>
      </c>
      <c r="W354" s="135">
        <v>44044</v>
      </c>
      <c r="X354" s="20">
        <v>5687</v>
      </c>
      <c r="Y354" s="20">
        <v>43.323999999999998</v>
      </c>
      <c r="AD354" s="135">
        <v>44044</v>
      </c>
      <c r="AE354" s="20">
        <v>3863</v>
      </c>
      <c r="AF354" s="20">
        <v>3752.8</v>
      </c>
      <c r="AL354" s="135">
        <v>44044</v>
      </c>
      <c r="AM354" s="20">
        <v>52046</v>
      </c>
      <c r="AN354" s="20">
        <v>6436</v>
      </c>
      <c r="AS354" s="135">
        <v>44044</v>
      </c>
      <c r="AT354" s="20">
        <v>15063</v>
      </c>
      <c r="AU354" s="20">
        <v>1677.3</v>
      </c>
    </row>
    <row r="355" spans="1:47" x14ac:dyDescent="0.3">
      <c r="A355" s="136">
        <v>44620</v>
      </c>
      <c r="B355" s="20">
        <v>0.5</v>
      </c>
      <c r="C355" s="20">
        <v>8.8000000000000007</v>
      </c>
      <c r="D355" s="20">
        <v>93.4375</v>
      </c>
      <c r="E355" s="20">
        <v>811.32500000000005</v>
      </c>
      <c r="F355" s="20">
        <v>4795.4375</v>
      </c>
      <c r="G355" s="20">
        <v>71190.625</v>
      </c>
      <c r="H355" s="20">
        <v>22701.5625</v>
      </c>
      <c r="K355" s="135">
        <v>44051</v>
      </c>
      <c r="L355" s="20">
        <v>0.3</v>
      </c>
      <c r="M355" s="20">
        <v>-2</v>
      </c>
      <c r="N355" s="20">
        <v>5693</v>
      </c>
      <c r="O355" s="20">
        <v>3888</v>
      </c>
      <c r="P355" s="20">
        <v>51690</v>
      </c>
      <c r="Q355" s="20">
        <v>14948</v>
      </c>
      <c r="R355" s="20">
        <v>3496.8</v>
      </c>
      <c r="S355" s="20">
        <v>545</v>
      </c>
      <c r="W355" s="135">
        <v>44051</v>
      </c>
      <c r="X355" s="20">
        <v>5693</v>
      </c>
      <c r="Y355" s="20">
        <v>44.648000000000003</v>
      </c>
      <c r="AD355" s="135">
        <v>44051</v>
      </c>
      <c r="AE355" s="20">
        <v>3888</v>
      </c>
      <c r="AF355" s="20">
        <v>3836.2</v>
      </c>
      <c r="AL355" s="135">
        <v>44051</v>
      </c>
      <c r="AM355" s="20">
        <v>51690</v>
      </c>
      <c r="AN355" s="20">
        <v>6459.4</v>
      </c>
      <c r="AS355" s="135">
        <v>44051</v>
      </c>
      <c r="AT355" s="20">
        <v>14948</v>
      </c>
      <c r="AU355" s="20">
        <v>1718.8</v>
      </c>
    </row>
    <row r="356" spans="1:47" x14ac:dyDescent="0.3">
      <c r="A356" s="136">
        <v>44651</v>
      </c>
      <c r="B356" s="20">
        <v>1.1000000000000001</v>
      </c>
      <c r="C356" s="20">
        <v>8.3000000000000007</v>
      </c>
      <c r="D356" s="20">
        <v>111.0808695652174</v>
      </c>
      <c r="E356" s="20">
        <v>841.36521739130433</v>
      </c>
      <c r="F356" s="20">
        <v>4918.217391304348</v>
      </c>
      <c r="G356" s="20">
        <v>72742.608695652176</v>
      </c>
      <c r="H356" s="20">
        <v>22688.695652173912</v>
      </c>
      <c r="K356" s="135">
        <v>44058</v>
      </c>
      <c r="L356" s="20">
        <v>0.3</v>
      </c>
      <c r="M356" s="20">
        <v>-2</v>
      </c>
      <c r="N356" s="20">
        <v>5693</v>
      </c>
      <c r="O356" s="20">
        <v>3890</v>
      </c>
      <c r="P356" s="20">
        <v>50719</v>
      </c>
      <c r="Q356" s="20">
        <v>14829</v>
      </c>
      <c r="R356" s="20">
        <v>3536.2</v>
      </c>
      <c r="S356" s="20">
        <v>545</v>
      </c>
      <c r="W356" s="135">
        <v>44058</v>
      </c>
      <c r="X356" s="20">
        <v>5693</v>
      </c>
      <c r="Y356" s="20">
        <v>44.936</v>
      </c>
      <c r="AD356" s="135">
        <v>44058</v>
      </c>
      <c r="AE356" s="20">
        <v>3890</v>
      </c>
      <c r="AF356" s="20">
        <v>3803</v>
      </c>
      <c r="AL356" s="135">
        <v>44058</v>
      </c>
      <c r="AM356" s="20">
        <v>50719</v>
      </c>
      <c r="AN356" s="20">
        <v>6364.2</v>
      </c>
      <c r="AS356" s="135">
        <v>44058</v>
      </c>
      <c r="AT356" s="20">
        <v>14829</v>
      </c>
      <c r="AU356" s="20">
        <v>1740.3</v>
      </c>
    </row>
    <row r="357" spans="1:47" x14ac:dyDescent="0.3">
      <c r="A357" s="136">
        <v>44681</v>
      </c>
      <c r="B357" s="20">
        <v>0.6</v>
      </c>
      <c r="C357" s="20">
        <v>8</v>
      </c>
      <c r="D357" s="20">
        <v>105.72</v>
      </c>
      <c r="E357" s="20">
        <v>812.74736842105267</v>
      </c>
      <c r="F357" s="20">
        <v>4987.7894736842109</v>
      </c>
      <c r="G357" s="20">
        <v>73911.052631578947</v>
      </c>
      <c r="H357" s="20">
        <v>21550.263157894737</v>
      </c>
      <c r="K357" s="135">
        <v>44065</v>
      </c>
      <c r="L357" s="20">
        <v>0.3</v>
      </c>
      <c r="M357" s="20">
        <v>-2</v>
      </c>
      <c r="N357" s="20">
        <v>5685</v>
      </c>
      <c r="O357" s="20">
        <v>3890</v>
      </c>
      <c r="P357" s="20">
        <v>52100</v>
      </c>
      <c r="Q357" s="20">
        <v>14942</v>
      </c>
      <c r="R357" s="20">
        <v>3548.4</v>
      </c>
      <c r="S357" s="20">
        <v>545</v>
      </c>
      <c r="W357" s="135">
        <v>44065</v>
      </c>
      <c r="X357" s="20">
        <v>5685</v>
      </c>
      <c r="Y357" s="20">
        <v>45.09</v>
      </c>
      <c r="AD357" s="135">
        <v>44065</v>
      </c>
      <c r="AE357" s="20">
        <v>3890</v>
      </c>
      <c r="AF357" s="20">
        <v>3807</v>
      </c>
      <c r="AL357" s="135">
        <v>44065</v>
      </c>
      <c r="AM357" s="20">
        <v>52100</v>
      </c>
      <c r="AN357" s="20">
        <v>6551.6</v>
      </c>
      <c r="AS357" s="135">
        <v>44065</v>
      </c>
      <c r="AT357" s="20">
        <v>14942</v>
      </c>
      <c r="AU357" s="20">
        <v>1735.4</v>
      </c>
    </row>
    <row r="358" spans="1:47" x14ac:dyDescent="0.3">
      <c r="A358" s="136">
        <v>44712</v>
      </c>
      <c r="B358" s="20">
        <v>0.1</v>
      </c>
      <c r="C358" s="20">
        <v>6.4</v>
      </c>
      <c r="D358" s="20">
        <v>110.99045454545454</v>
      </c>
      <c r="E358" s="20">
        <v>846.26315789473688</v>
      </c>
      <c r="F358" s="20">
        <v>4630.4210526315792</v>
      </c>
      <c r="G358" s="20">
        <v>71692.105263157893</v>
      </c>
      <c r="H358" s="20">
        <v>20428.684210526317</v>
      </c>
      <c r="K358" s="135">
        <v>44072</v>
      </c>
      <c r="L358" s="20">
        <v>0.3</v>
      </c>
      <c r="M358" s="20">
        <v>-2</v>
      </c>
      <c r="N358" s="20">
        <v>5733</v>
      </c>
      <c r="O358" s="20">
        <v>3889</v>
      </c>
      <c r="P358" s="20">
        <v>51744</v>
      </c>
      <c r="Q358" s="20">
        <v>14937</v>
      </c>
      <c r="R358" s="20">
        <v>3595</v>
      </c>
      <c r="S358" s="20">
        <v>545</v>
      </c>
      <c r="W358" s="135">
        <v>44072</v>
      </c>
      <c r="X358" s="20">
        <v>5733</v>
      </c>
      <c r="Y358" s="20">
        <v>45.353999999999999</v>
      </c>
      <c r="AD358" s="135">
        <v>44072</v>
      </c>
      <c r="AE358" s="20">
        <v>3889</v>
      </c>
      <c r="AF358" s="20">
        <v>3747.4</v>
      </c>
      <c r="AL358" s="135">
        <v>44072</v>
      </c>
      <c r="AM358" s="20">
        <v>51744</v>
      </c>
      <c r="AN358" s="20">
        <v>6611.6</v>
      </c>
      <c r="AS358" s="135">
        <v>44072</v>
      </c>
      <c r="AT358" s="20">
        <v>14937</v>
      </c>
      <c r="AU358" s="20">
        <v>1741.1</v>
      </c>
    </row>
    <row r="359" spans="1:47" x14ac:dyDescent="0.3">
      <c r="A359" s="136">
        <v>44742</v>
      </c>
      <c r="B359" s="20">
        <v>0</v>
      </c>
      <c r="C359" s="20">
        <v>6.1</v>
      </c>
      <c r="D359" s="20">
        <v>116.34454545454545</v>
      </c>
      <c r="E359" s="20">
        <v>857.40952380952376</v>
      </c>
      <c r="F359" s="20">
        <v>4497.7142857142853</v>
      </c>
      <c r="G359" s="20">
        <v>69200.476190476184</v>
      </c>
      <c r="H359" s="20">
        <v>19959.761904761905</v>
      </c>
      <c r="K359" s="135">
        <v>44079</v>
      </c>
      <c r="L359" s="20">
        <v>0.1</v>
      </c>
      <c r="M359" s="20">
        <v>-2.1</v>
      </c>
      <c r="N359" s="20">
        <v>5724</v>
      </c>
      <c r="O359" s="20">
        <v>3913</v>
      </c>
      <c r="P359" s="20">
        <v>52046</v>
      </c>
      <c r="Q359" s="20">
        <v>14780</v>
      </c>
      <c r="R359" s="20">
        <v>3678.4</v>
      </c>
      <c r="S359" s="20">
        <v>545</v>
      </c>
      <c r="W359" s="135">
        <v>44079</v>
      </c>
      <c r="X359" s="20">
        <v>5724</v>
      </c>
      <c r="Y359" s="20">
        <v>44.404000000000003</v>
      </c>
      <c r="AD359" s="135">
        <v>44079</v>
      </c>
      <c r="AE359" s="20">
        <v>3913</v>
      </c>
      <c r="AF359" s="20">
        <v>3772</v>
      </c>
      <c r="AL359" s="135">
        <v>44079</v>
      </c>
      <c r="AM359" s="20">
        <v>52046</v>
      </c>
      <c r="AN359" s="20">
        <v>6699.625</v>
      </c>
      <c r="AS359" s="135">
        <v>44079</v>
      </c>
      <c r="AT359" s="20">
        <v>14780</v>
      </c>
      <c r="AU359" s="20">
        <v>1764.125</v>
      </c>
    </row>
    <row r="360" spans="1:47" x14ac:dyDescent="0.3">
      <c r="A360" s="136">
        <v>44773</v>
      </c>
      <c r="B360" s="20">
        <v>-1.3</v>
      </c>
      <c r="C360" s="20">
        <v>4.2</v>
      </c>
      <c r="D360" s="20">
        <v>103.64666666666666</v>
      </c>
      <c r="E360" s="20">
        <v>849.83809523809521</v>
      </c>
      <c r="F360" s="20">
        <v>3974.4285714285716</v>
      </c>
      <c r="G360" s="20">
        <v>57958.571428571428</v>
      </c>
      <c r="H360" s="20">
        <v>18109.761904761905</v>
      </c>
      <c r="K360" s="135">
        <v>44086</v>
      </c>
      <c r="L360" s="20">
        <v>0.1</v>
      </c>
      <c r="M360" s="20">
        <v>-2.1</v>
      </c>
      <c r="N360" s="20">
        <v>5708</v>
      </c>
      <c r="O360" s="20">
        <v>3908</v>
      </c>
      <c r="P360" s="20">
        <v>52117</v>
      </c>
      <c r="Q360" s="20">
        <v>14809</v>
      </c>
      <c r="R360" s="20">
        <v>3735.6</v>
      </c>
      <c r="S360" s="20">
        <v>545</v>
      </c>
      <c r="W360" s="135">
        <v>44086</v>
      </c>
      <c r="X360" s="20">
        <v>5708</v>
      </c>
      <c r="Y360" s="20">
        <v>40.494</v>
      </c>
      <c r="AD360" s="135">
        <v>44086</v>
      </c>
      <c r="AE360" s="20">
        <v>3908</v>
      </c>
      <c r="AF360" s="20">
        <v>3699.6</v>
      </c>
      <c r="AL360" s="135">
        <v>44086</v>
      </c>
      <c r="AM360" s="20">
        <v>52117</v>
      </c>
      <c r="AN360" s="20">
        <v>6747</v>
      </c>
      <c r="AS360" s="135">
        <v>44086</v>
      </c>
      <c r="AT360" s="20">
        <v>14809</v>
      </c>
      <c r="AU360" s="20">
        <v>1747.4</v>
      </c>
    </row>
    <row r="361" spans="1:47" x14ac:dyDescent="0.3">
      <c r="A361" s="136">
        <v>44804</v>
      </c>
      <c r="B361" s="20">
        <v>-1.2</v>
      </c>
      <c r="C361" s="20">
        <v>2.2999999999999998</v>
      </c>
      <c r="D361" s="20">
        <v>97.421739130434787</v>
      </c>
      <c r="E361" s="20">
        <v>855.94782608695652</v>
      </c>
      <c r="F361" s="20">
        <v>4046.2608695652175</v>
      </c>
      <c r="G361" s="20">
        <v>61743.478260869568</v>
      </c>
      <c r="H361" s="20">
        <v>18509.782608695652</v>
      </c>
      <c r="K361" s="135">
        <v>44093</v>
      </c>
      <c r="L361" s="20">
        <v>0.1</v>
      </c>
      <c r="M361" s="20">
        <v>-2.1</v>
      </c>
      <c r="N361" s="20">
        <v>5672</v>
      </c>
      <c r="O361" s="20">
        <v>3890</v>
      </c>
      <c r="P361" s="20">
        <v>51908</v>
      </c>
      <c r="Q361" s="20">
        <v>14856</v>
      </c>
      <c r="R361" s="20">
        <v>3747.6</v>
      </c>
      <c r="S361" s="20">
        <v>550</v>
      </c>
      <c r="W361" s="135">
        <v>44093</v>
      </c>
      <c r="X361" s="20">
        <v>5672</v>
      </c>
      <c r="Y361" s="20">
        <v>41.762</v>
      </c>
      <c r="AD361" s="135">
        <v>44093</v>
      </c>
      <c r="AE361" s="20">
        <v>3890</v>
      </c>
      <c r="AF361" s="20">
        <v>3612.8</v>
      </c>
      <c r="AL361" s="135">
        <v>44093</v>
      </c>
      <c r="AM361" s="20">
        <v>51908</v>
      </c>
      <c r="AN361" s="20">
        <v>6794.4</v>
      </c>
      <c r="AS361" s="135">
        <v>44093</v>
      </c>
      <c r="AT361" s="20">
        <v>14856</v>
      </c>
      <c r="AU361" s="20">
        <v>1752.7</v>
      </c>
    </row>
    <row r="362" spans="1:47" x14ac:dyDescent="0.3">
      <c r="A362" s="136">
        <v>44834</v>
      </c>
      <c r="B362" s="20">
        <v>-0.1</v>
      </c>
      <c r="C362" s="20">
        <v>0.9</v>
      </c>
      <c r="D362" s="20">
        <v>90.067272727272723</v>
      </c>
      <c r="E362" s="20">
        <v>995.56190476190477</v>
      </c>
      <c r="F362" s="20">
        <v>3732.8571428571427</v>
      </c>
      <c r="G362" s="20">
        <v>61558.571428571428</v>
      </c>
      <c r="H362" s="20">
        <v>18463.095238095237</v>
      </c>
      <c r="K362" s="135">
        <v>44100</v>
      </c>
      <c r="L362" s="20">
        <v>0.1</v>
      </c>
      <c r="M362" s="20">
        <v>-2.1</v>
      </c>
      <c r="N362" s="20">
        <v>5511</v>
      </c>
      <c r="O362" s="20">
        <v>3877</v>
      </c>
      <c r="P362" s="20">
        <v>51302</v>
      </c>
      <c r="Q362" s="20">
        <v>14580</v>
      </c>
      <c r="R362" s="20">
        <v>3777.4</v>
      </c>
      <c r="S362" s="20">
        <v>550</v>
      </c>
      <c r="W362" s="135">
        <v>44100</v>
      </c>
      <c r="X362" s="20">
        <v>5511</v>
      </c>
      <c r="Y362" s="20">
        <v>41.758000000000003</v>
      </c>
      <c r="AD362" s="135">
        <v>44100</v>
      </c>
      <c r="AE362" s="20">
        <v>3877</v>
      </c>
      <c r="AF362" s="20">
        <v>3540.8</v>
      </c>
      <c r="AL362" s="135">
        <v>44100</v>
      </c>
      <c r="AM362" s="20">
        <v>51302</v>
      </c>
      <c r="AN362" s="20">
        <v>6688</v>
      </c>
      <c r="AS362" s="135">
        <v>44100</v>
      </c>
      <c r="AT362" s="20">
        <v>14580</v>
      </c>
      <c r="AU362" s="20">
        <v>1724.1</v>
      </c>
    </row>
    <row r="363" spans="1:47" x14ac:dyDescent="0.3">
      <c r="A363" s="136">
        <v>44865</v>
      </c>
      <c r="B363" s="20">
        <v>0.2</v>
      </c>
      <c r="C363" s="20">
        <v>-1.3</v>
      </c>
      <c r="D363" s="20">
        <v>93.220476190476191</v>
      </c>
      <c r="E363" s="20">
        <v>862.51250000000005</v>
      </c>
      <c r="F363" s="20">
        <v>3659.25</v>
      </c>
      <c r="G363" s="20">
        <v>62717.5</v>
      </c>
      <c r="H363" s="20">
        <v>18448.75</v>
      </c>
      <c r="K363" s="135">
        <v>44107</v>
      </c>
      <c r="L363" s="20">
        <v>0</v>
      </c>
      <c r="M363" s="20">
        <v>-2.1</v>
      </c>
      <c r="N363" s="20">
        <v>5490</v>
      </c>
      <c r="O363" s="20">
        <v>3878</v>
      </c>
      <c r="P363" s="20">
        <v>51404</v>
      </c>
      <c r="Q363" s="20">
        <v>14787</v>
      </c>
      <c r="R363" s="20">
        <v>3777.25</v>
      </c>
      <c r="S363" s="20">
        <v>550</v>
      </c>
      <c r="W363" s="135">
        <v>44107</v>
      </c>
      <c r="X363" s="20">
        <v>5490</v>
      </c>
      <c r="Y363" s="20">
        <v>40.921999999999997</v>
      </c>
      <c r="AD363" s="135">
        <v>44107</v>
      </c>
      <c r="AE363" s="20">
        <v>3878</v>
      </c>
      <c r="AF363" s="20">
        <v>3534.6666666666665</v>
      </c>
      <c r="AL363" s="135">
        <v>44107</v>
      </c>
      <c r="AM363" s="20">
        <v>51404</v>
      </c>
      <c r="AN363" s="20">
        <v>6550.2</v>
      </c>
      <c r="AS363" s="135">
        <v>44107</v>
      </c>
      <c r="AT363" s="20">
        <v>14787</v>
      </c>
      <c r="AU363" s="20">
        <v>1728.2</v>
      </c>
    </row>
    <row r="364" spans="1:47" x14ac:dyDescent="0.3">
      <c r="A364" s="136">
        <v>44895</v>
      </c>
      <c r="B364" s="20">
        <v>0.1</v>
      </c>
      <c r="C364" s="20">
        <v>-1.3</v>
      </c>
      <c r="D364" s="20">
        <v>90.965909090909093</v>
      </c>
      <c r="E364" s="20">
        <v>903.07272727272732</v>
      </c>
      <c r="F364" s="20">
        <v>3633.409090909091</v>
      </c>
      <c r="G364" s="20">
        <v>65305.454545454544</v>
      </c>
      <c r="H364" s="20">
        <v>18645.454545454544</v>
      </c>
      <c r="K364" s="135">
        <v>44114</v>
      </c>
      <c r="L364" s="20">
        <v>0</v>
      </c>
      <c r="M364" s="20">
        <v>-2.1</v>
      </c>
      <c r="N364" s="20">
        <v>5489</v>
      </c>
      <c r="O364" s="20">
        <v>3882</v>
      </c>
      <c r="P364" s="20">
        <v>51443</v>
      </c>
      <c r="Q364" s="20">
        <v>14866</v>
      </c>
      <c r="R364" s="20">
        <v>3783</v>
      </c>
      <c r="S364" s="20">
        <v>550</v>
      </c>
      <c r="W364" s="135">
        <v>44114</v>
      </c>
      <c r="X364" s="20">
        <v>5489</v>
      </c>
      <c r="Y364" s="20">
        <v>42.423999999999999</v>
      </c>
      <c r="AD364" s="135">
        <v>44114</v>
      </c>
      <c r="AE364" s="20">
        <v>3882</v>
      </c>
      <c r="AF364" s="20">
        <v>3612</v>
      </c>
      <c r="AL364" s="135">
        <v>44114</v>
      </c>
      <c r="AM364" s="20">
        <v>51443</v>
      </c>
      <c r="AN364" s="20">
        <v>6578.7</v>
      </c>
      <c r="AS364" s="135">
        <v>44114</v>
      </c>
      <c r="AT364" s="20">
        <v>14866</v>
      </c>
      <c r="AU364" s="20">
        <v>1766.7</v>
      </c>
    </row>
    <row r="365" spans="1:47" x14ac:dyDescent="0.3">
      <c r="A365" s="136">
        <v>44926</v>
      </c>
      <c r="B365" s="20">
        <v>-0.5</v>
      </c>
      <c r="C365" s="20">
        <v>-0.7</v>
      </c>
      <c r="D365" s="20">
        <v>81.528571428571425</v>
      </c>
      <c r="E365" s="20">
        <v>1001.0727272727273</v>
      </c>
      <c r="F365" s="20">
        <v>3939.681818181818</v>
      </c>
      <c r="G365" s="20">
        <v>65961.363636363632</v>
      </c>
      <c r="H365" s="20">
        <v>18885.909090909092</v>
      </c>
      <c r="K365" s="135">
        <v>44121</v>
      </c>
      <c r="L365" s="20">
        <v>0</v>
      </c>
      <c r="M365" s="20">
        <v>-2.1</v>
      </c>
      <c r="N365" s="20">
        <v>5456</v>
      </c>
      <c r="O365" s="20">
        <v>3901</v>
      </c>
      <c r="P365" s="20">
        <v>51636</v>
      </c>
      <c r="Q365" s="20">
        <v>15136</v>
      </c>
      <c r="R365" s="20">
        <v>3875.4</v>
      </c>
      <c r="S365" s="20">
        <v>555</v>
      </c>
      <c r="W365" s="135">
        <v>44121</v>
      </c>
      <c r="X365" s="20">
        <v>5456</v>
      </c>
      <c r="Y365" s="20">
        <v>42.716000000000001</v>
      </c>
      <c r="AD365" s="135">
        <v>44121</v>
      </c>
      <c r="AE365" s="20">
        <v>3901</v>
      </c>
      <c r="AF365" s="20">
        <v>3620.8</v>
      </c>
      <c r="AL365" s="135">
        <v>44121</v>
      </c>
      <c r="AM365" s="20">
        <v>51636</v>
      </c>
      <c r="AN365" s="20">
        <v>6716.4</v>
      </c>
      <c r="AS365" s="135">
        <v>44121</v>
      </c>
      <c r="AT365" s="20">
        <v>15136</v>
      </c>
      <c r="AU365" s="20">
        <v>1839.2</v>
      </c>
    </row>
    <row r="366" spans="1:47" x14ac:dyDescent="0.3">
      <c r="A366" s="136">
        <v>44957</v>
      </c>
      <c r="B366" s="20">
        <v>-0.4</v>
      </c>
      <c r="C366" s="20">
        <v>-0.8</v>
      </c>
      <c r="D366" s="20">
        <v>83.921428571428578</v>
      </c>
      <c r="E366" s="20">
        <v>826.95</v>
      </c>
      <c r="F366" s="20">
        <v>4120.3125</v>
      </c>
      <c r="G366" s="20">
        <v>67722.5</v>
      </c>
      <c r="H366" s="20">
        <v>18440.625</v>
      </c>
      <c r="K366" s="135">
        <v>44128</v>
      </c>
      <c r="L366" s="20">
        <v>0</v>
      </c>
      <c r="M366" s="20">
        <v>-2.1</v>
      </c>
      <c r="N366" s="20">
        <v>5467</v>
      </c>
      <c r="O366" s="20">
        <v>3904</v>
      </c>
      <c r="P366" s="20">
        <v>52369</v>
      </c>
      <c r="Q366" s="20">
        <v>15165</v>
      </c>
      <c r="R366" s="20">
        <v>3949.6</v>
      </c>
      <c r="S366" s="20">
        <v>555</v>
      </c>
      <c r="W366" s="135">
        <v>44128</v>
      </c>
      <c r="X366" s="20">
        <v>5467</v>
      </c>
      <c r="Y366" s="20">
        <v>42.347999999999999</v>
      </c>
      <c r="AD366" s="135">
        <v>44128</v>
      </c>
      <c r="AE366" s="20">
        <v>3904</v>
      </c>
      <c r="AF366" s="20">
        <v>3636.2</v>
      </c>
      <c r="AL366" s="135">
        <v>44128</v>
      </c>
      <c r="AM366" s="20">
        <v>52369</v>
      </c>
      <c r="AN366" s="20">
        <v>6857.5</v>
      </c>
      <c r="AS366" s="135">
        <v>44128</v>
      </c>
      <c r="AT366" s="20">
        <v>15165</v>
      </c>
      <c r="AU366" s="20">
        <v>1834.7</v>
      </c>
    </row>
    <row r="367" spans="1:47" x14ac:dyDescent="0.3">
      <c r="A367" s="136">
        <v>44985</v>
      </c>
      <c r="B367" s="20">
        <v>0</v>
      </c>
      <c r="C367" s="20">
        <v>-1.4</v>
      </c>
      <c r="D367" s="20">
        <v>83.465000000000003</v>
      </c>
      <c r="E367" s="20">
        <v>799.92</v>
      </c>
      <c r="F367" s="20">
        <v>4115.8</v>
      </c>
      <c r="G367" s="20">
        <v>68922.5</v>
      </c>
      <c r="H367" s="20">
        <v>18754</v>
      </c>
      <c r="K367" s="135">
        <v>44135</v>
      </c>
      <c r="L367" s="20">
        <v>0</v>
      </c>
      <c r="M367" s="20">
        <v>-2.1</v>
      </c>
      <c r="N367" s="20">
        <v>5456</v>
      </c>
      <c r="O367" s="20">
        <v>3917</v>
      </c>
      <c r="P367" s="20">
        <v>51761</v>
      </c>
      <c r="Q367" s="20">
        <v>15043</v>
      </c>
      <c r="R367" s="20">
        <v>3962.8</v>
      </c>
      <c r="S367" s="20">
        <v>555</v>
      </c>
      <c r="W367" s="135">
        <v>44135</v>
      </c>
      <c r="X367" s="20">
        <v>5456</v>
      </c>
      <c r="Y367" s="20">
        <v>39.177999999999997</v>
      </c>
      <c r="AD367" s="135">
        <v>44135</v>
      </c>
      <c r="AE367" s="20">
        <v>3917</v>
      </c>
      <c r="AF367" s="20">
        <v>3644.2</v>
      </c>
      <c r="AL367" s="135">
        <v>44135</v>
      </c>
      <c r="AM367" s="20">
        <v>51761</v>
      </c>
      <c r="AN367" s="20">
        <v>6734.9</v>
      </c>
      <c r="AS367" s="135">
        <v>44135</v>
      </c>
      <c r="AT367" s="20">
        <v>15043</v>
      </c>
      <c r="AU367" s="20">
        <v>1807.6</v>
      </c>
    </row>
    <row r="368" spans="1:47" x14ac:dyDescent="0.3">
      <c r="A368" s="136">
        <v>45016</v>
      </c>
      <c r="B368" s="20">
        <v>0</v>
      </c>
      <c r="C368" s="20">
        <v>-2.5</v>
      </c>
      <c r="D368" s="20">
        <v>79.01652173913044</v>
      </c>
      <c r="E368" s="20">
        <v>801.33043478260868</v>
      </c>
      <c r="F368" s="20">
        <v>4217.608695652174</v>
      </c>
      <c r="G368" s="20">
        <v>68822.608695652176</v>
      </c>
      <c r="H368" s="20">
        <v>18439.130434782608</v>
      </c>
      <c r="K368" s="135">
        <v>44142</v>
      </c>
      <c r="L368" s="20">
        <v>0.5</v>
      </c>
      <c r="M368" s="20">
        <v>-1.5</v>
      </c>
      <c r="N368" s="20">
        <v>5373</v>
      </c>
      <c r="O368" s="20">
        <v>3966</v>
      </c>
      <c r="P368" s="20">
        <v>51805</v>
      </c>
      <c r="Q368" s="20">
        <v>15243</v>
      </c>
      <c r="R368" s="20">
        <v>4006.6</v>
      </c>
      <c r="S368" s="20">
        <v>560</v>
      </c>
      <c r="W368" s="135">
        <v>44142</v>
      </c>
      <c r="X368" s="20">
        <v>5373</v>
      </c>
      <c r="Y368" s="20">
        <v>40.058</v>
      </c>
      <c r="AD368" s="135">
        <v>44142</v>
      </c>
      <c r="AE368" s="20">
        <v>3966</v>
      </c>
      <c r="AF368" s="20">
        <v>3737.4</v>
      </c>
      <c r="AL368" s="135">
        <v>44142</v>
      </c>
      <c r="AM368" s="20">
        <v>51805</v>
      </c>
      <c r="AN368" s="20">
        <v>6797.7</v>
      </c>
      <c r="AS368" s="135">
        <v>44142</v>
      </c>
      <c r="AT368" s="20">
        <v>15243</v>
      </c>
      <c r="AU368" s="20">
        <v>1875.9</v>
      </c>
    </row>
    <row r="369" spans="1:47" x14ac:dyDescent="0.3">
      <c r="A369" s="136">
        <v>45046</v>
      </c>
      <c r="B369" s="20">
        <v>-0.5</v>
      </c>
      <c r="C369" s="20">
        <v>-3.6</v>
      </c>
      <c r="D369" s="20">
        <v>83.385263157894741</v>
      </c>
      <c r="E369" s="20">
        <v>801.4</v>
      </c>
      <c r="F369" s="20">
        <v>3882.0526315789475</v>
      </c>
      <c r="G369" s="20">
        <v>68755.263157894733</v>
      </c>
      <c r="H369" s="20">
        <v>18714.473684210527</v>
      </c>
      <c r="K369" s="135">
        <v>44149</v>
      </c>
      <c r="L369" s="20">
        <v>0.5</v>
      </c>
      <c r="M369" s="20">
        <v>-1.5</v>
      </c>
      <c r="N369" s="20">
        <v>5384</v>
      </c>
      <c r="O369" s="20">
        <v>4051</v>
      </c>
      <c r="P369" s="20">
        <v>52064</v>
      </c>
      <c r="Q369" s="20">
        <v>15597</v>
      </c>
      <c r="R369" s="20">
        <v>4067.2</v>
      </c>
      <c r="S369" s="20">
        <v>565</v>
      </c>
      <c r="W369" s="135">
        <v>44149</v>
      </c>
      <c r="X369" s="20">
        <v>5384</v>
      </c>
      <c r="Y369" s="20">
        <v>43.223999999999997</v>
      </c>
      <c r="AD369" s="135">
        <v>44149</v>
      </c>
      <c r="AE369" s="20">
        <v>4051</v>
      </c>
      <c r="AF369" s="20">
        <v>3840</v>
      </c>
      <c r="AL369" s="135">
        <v>44149</v>
      </c>
      <c r="AM369" s="20">
        <v>52064</v>
      </c>
      <c r="AN369" s="20">
        <v>6928.4</v>
      </c>
      <c r="AS369" s="135">
        <v>44149</v>
      </c>
      <c r="AT369" s="20">
        <v>15597</v>
      </c>
      <c r="AU369" s="20">
        <v>1904.1</v>
      </c>
    </row>
    <row r="370" spans="1:47" x14ac:dyDescent="0.3">
      <c r="A370" s="136">
        <v>45077</v>
      </c>
      <c r="B370" s="20">
        <v>-0.9</v>
      </c>
      <c r="C370" s="20">
        <v>-4.5999999999999996</v>
      </c>
      <c r="D370" s="20">
        <v>75.69869565217391</v>
      </c>
      <c r="E370" s="20">
        <v>801.4</v>
      </c>
      <c r="F370" s="20">
        <v>3595.55</v>
      </c>
      <c r="G370" s="20">
        <v>65324</v>
      </c>
      <c r="H370" s="20">
        <v>18121.5</v>
      </c>
      <c r="K370" s="135">
        <v>44156</v>
      </c>
      <c r="L370" s="20">
        <v>0.5</v>
      </c>
      <c r="M370" s="20">
        <v>-1.5</v>
      </c>
      <c r="N370" s="20">
        <v>5490</v>
      </c>
      <c r="O370" s="20">
        <v>4101</v>
      </c>
      <c r="P370" s="20">
        <v>52860</v>
      </c>
      <c r="Q370" s="20">
        <v>15943</v>
      </c>
      <c r="R370" s="20">
        <v>4222.6000000000004</v>
      </c>
      <c r="S370" s="20">
        <v>570</v>
      </c>
      <c r="W370" s="135">
        <v>44156</v>
      </c>
      <c r="X370" s="20">
        <v>5490</v>
      </c>
      <c r="Y370" s="20">
        <v>44.213999999999999</v>
      </c>
      <c r="AD370" s="135">
        <v>44156</v>
      </c>
      <c r="AE370" s="20">
        <v>4101</v>
      </c>
      <c r="AF370" s="20">
        <v>3904.2</v>
      </c>
      <c r="AL370" s="135">
        <v>44156</v>
      </c>
      <c r="AM370" s="20">
        <v>52860</v>
      </c>
      <c r="AN370" s="20">
        <v>7090.5</v>
      </c>
      <c r="AS370" s="135">
        <v>44156</v>
      </c>
      <c r="AT370" s="20">
        <v>15943</v>
      </c>
      <c r="AU370" s="20">
        <v>1964.5</v>
      </c>
    </row>
    <row r="371" spans="1:47" x14ac:dyDescent="0.3">
      <c r="A371" s="136">
        <v>45107</v>
      </c>
      <c r="B371" s="20">
        <v>-0.8</v>
      </c>
      <c r="C371" s="20">
        <v>-5.4</v>
      </c>
      <c r="D371" s="20">
        <v>75.045454545454547</v>
      </c>
      <c r="E371" s="20">
        <v>801.4</v>
      </c>
      <c r="F371" s="20">
        <v>3687.15</v>
      </c>
      <c r="G371" s="20">
        <v>67375.5</v>
      </c>
      <c r="H371" s="20">
        <v>18270</v>
      </c>
      <c r="K371" s="135">
        <v>44163</v>
      </c>
      <c r="L371" s="20">
        <v>0.5</v>
      </c>
      <c r="M371" s="20">
        <v>-1.5</v>
      </c>
      <c r="N371" s="20">
        <v>5548</v>
      </c>
      <c r="O371" s="20">
        <v>4093</v>
      </c>
      <c r="P371" s="20">
        <v>55117</v>
      </c>
      <c r="Q371" s="20">
        <v>16295</v>
      </c>
      <c r="R371" s="20">
        <v>4283.8</v>
      </c>
      <c r="S371" s="20">
        <v>570</v>
      </c>
      <c r="W371" s="135">
        <v>44163</v>
      </c>
      <c r="X371" s="20">
        <v>5548</v>
      </c>
      <c r="Y371" s="20">
        <v>47.7</v>
      </c>
      <c r="AD371" s="135">
        <v>44163</v>
      </c>
      <c r="AE371" s="20">
        <v>4093</v>
      </c>
      <c r="AF371" s="20">
        <v>3909</v>
      </c>
      <c r="AL371" s="135">
        <v>44163</v>
      </c>
      <c r="AM371" s="20">
        <v>55117</v>
      </c>
      <c r="AN371" s="20">
        <v>7314.9</v>
      </c>
      <c r="AS371" s="135">
        <v>44163</v>
      </c>
      <c r="AT371" s="20">
        <v>16295</v>
      </c>
      <c r="AU371" s="20">
        <v>1967.5</v>
      </c>
    </row>
    <row r="372" spans="1:47" x14ac:dyDescent="0.3">
      <c r="A372" s="136">
        <v>45138</v>
      </c>
      <c r="B372" s="20">
        <v>-0.2</v>
      </c>
      <c r="C372" s="20">
        <v>-4.4000000000000004</v>
      </c>
      <c r="D372" s="20">
        <v>80.056666666666672</v>
      </c>
      <c r="E372" s="20">
        <v>801.4</v>
      </c>
      <c r="F372" s="20">
        <v>3764.0476190476193</v>
      </c>
      <c r="G372" s="20">
        <v>68491.428571428565</v>
      </c>
      <c r="H372" s="20">
        <v>18175.952380952382</v>
      </c>
      <c r="K372" s="135">
        <v>44170</v>
      </c>
      <c r="L372" s="20">
        <v>1.1000000000000001</v>
      </c>
      <c r="M372" s="20">
        <v>-0.4</v>
      </c>
      <c r="N372" s="20">
        <v>5695</v>
      </c>
      <c r="O372" s="20">
        <v>4080</v>
      </c>
      <c r="P372" s="20">
        <v>56932</v>
      </c>
      <c r="Q372" s="20">
        <v>16839</v>
      </c>
      <c r="R372" s="20">
        <v>4262</v>
      </c>
      <c r="S372" s="20">
        <v>570</v>
      </c>
      <c r="W372" s="135">
        <v>44170</v>
      </c>
      <c r="X372" s="20">
        <v>5695</v>
      </c>
      <c r="Y372" s="20">
        <v>48.244</v>
      </c>
      <c r="AD372" s="135">
        <v>44170</v>
      </c>
      <c r="AE372" s="20">
        <v>4080</v>
      </c>
      <c r="AF372" s="20">
        <v>3900.2</v>
      </c>
      <c r="AL372" s="135">
        <v>44170</v>
      </c>
      <c r="AM372" s="20">
        <v>56932</v>
      </c>
      <c r="AN372" s="20">
        <v>7671.1</v>
      </c>
      <c r="AS372" s="135">
        <v>44170</v>
      </c>
      <c r="AT372" s="20">
        <v>16839</v>
      </c>
      <c r="AU372" s="20">
        <v>2033.4</v>
      </c>
    </row>
    <row r="373" spans="1:47" x14ac:dyDescent="0.3">
      <c r="A373" s="136">
        <v>45169</v>
      </c>
      <c r="B373" s="20">
        <v>0.2</v>
      </c>
      <c r="C373" s="20">
        <v>-3</v>
      </c>
      <c r="D373" s="20">
        <v>84.984782608695653</v>
      </c>
      <c r="E373" s="20">
        <v>801.4</v>
      </c>
      <c r="F373" s="20">
        <v>3715.913043478261</v>
      </c>
      <c r="G373" s="20">
        <v>68805.217391304352</v>
      </c>
      <c r="H373" s="20">
        <v>18538.695652173912</v>
      </c>
      <c r="K373" s="135">
        <v>44177</v>
      </c>
      <c r="L373" s="20">
        <v>1.1000000000000001</v>
      </c>
      <c r="M373" s="20">
        <v>-0.4</v>
      </c>
      <c r="N373" s="20">
        <v>5758</v>
      </c>
      <c r="O373" s="20">
        <v>4103</v>
      </c>
      <c r="P373" s="20">
        <v>57127</v>
      </c>
      <c r="Q373" s="20">
        <v>16613</v>
      </c>
      <c r="R373" s="20">
        <v>4306.2</v>
      </c>
      <c r="S373" s="20">
        <v>570</v>
      </c>
      <c r="W373" s="135">
        <v>44177</v>
      </c>
      <c r="X373" s="20">
        <v>5758</v>
      </c>
      <c r="Y373" s="20">
        <v>49.341999999999999</v>
      </c>
      <c r="AD373" s="135">
        <v>44177</v>
      </c>
      <c r="AE373" s="20">
        <v>4103</v>
      </c>
      <c r="AF373" s="20">
        <v>3993.2</v>
      </c>
      <c r="AL373" s="135">
        <v>44177</v>
      </c>
      <c r="AM373" s="20">
        <v>57127</v>
      </c>
      <c r="AN373" s="20">
        <v>7689.8</v>
      </c>
      <c r="AS373" s="135">
        <v>44177</v>
      </c>
      <c r="AT373" s="20">
        <v>16613</v>
      </c>
      <c r="AU373" s="20">
        <v>2010.6</v>
      </c>
    </row>
    <row r="374" spans="1:47" x14ac:dyDescent="0.3">
      <c r="A374" s="136">
        <v>45199</v>
      </c>
      <c r="B374" s="20">
        <v>0.4</v>
      </c>
      <c r="C374" s="20">
        <v>-2.5</v>
      </c>
      <c r="D374" s="20">
        <v>91.806666666666672</v>
      </c>
      <c r="E374" s="20">
        <v>801.4</v>
      </c>
      <c r="F374" s="20">
        <v>3775.1</v>
      </c>
      <c r="G374" s="20">
        <v>68775.5</v>
      </c>
      <c r="H374" s="20">
        <v>19249</v>
      </c>
      <c r="K374" s="135">
        <v>44184</v>
      </c>
      <c r="L374" s="20">
        <v>1.1000000000000001</v>
      </c>
      <c r="M374" s="20">
        <v>-0.4</v>
      </c>
      <c r="N374" s="20">
        <v>5856</v>
      </c>
      <c r="O374" s="20">
        <v>4153</v>
      </c>
      <c r="P374" s="20">
        <v>58127</v>
      </c>
      <c r="Q374" s="20">
        <v>16836</v>
      </c>
      <c r="R374" s="20">
        <v>4285.8</v>
      </c>
      <c r="S374" s="20">
        <v>580</v>
      </c>
      <c r="W374" s="135">
        <v>44184</v>
      </c>
      <c r="X374" s="20">
        <v>5856</v>
      </c>
      <c r="Y374" s="20">
        <v>51.177999999999997</v>
      </c>
      <c r="AD374" s="135">
        <v>44184</v>
      </c>
      <c r="AE374" s="20">
        <v>4153</v>
      </c>
      <c r="AF374" s="20">
        <v>4112.2</v>
      </c>
      <c r="AL374" s="135">
        <v>44184</v>
      </c>
      <c r="AM374" s="20">
        <v>58127</v>
      </c>
      <c r="AN374" s="20">
        <v>7839.2</v>
      </c>
      <c r="AS374" s="135">
        <v>44184</v>
      </c>
      <c r="AT374" s="20">
        <v>16836</v>
      </c>
      <c r="AU374" s="20">
        <v>2034.1</v>
      </c>
    </row>
    <row r="375" spans="1:47" x14ac:dyDescent="0.3">
      <c r="A375" s="136">
        <v>45230</v>
      </c>
      <c r="B375" s="20">
        <v>0</v>
      </c>
      <c r="C375" s="20">
        <v>-2.6</v>
      </c>
      <c r="D375" s="20">
        <v>88.401363636363641</v>
      </c>
      <c r="E375" s="20">
        <v>801.4</v>
      </c>
      <c r="F375" s="20">
        <v>3643.6470588235293</v>
      </c>
      <c r="G375" s="20">
        <v>66635.294117647063</v>
      </c>
      <c r="H375" s="20">
        <v>19005.882352941175</v>
      </c>
      <c r="K375" s="135">
        <v>44191</v>
      </c>
      <c r="L375" s="20">
        <v>1.1000000000000001</v>
      </c>
      <c r="M375" s="20">
        <v>-0.4</v>
      </c>
      <c r="N375" s="20">
        <v>5878</v>
      </c>
      <c r="O375" s="20">
        <v>4293</v>
      </c>
      <c r="P375" s="20">
        <v>58015</v>
      </c>
      <c r="Q375" s="20">
        <v>16441</v>
      </c>
      <c r="R375" s="20">
        <v>4254.3999999999996</v>
      </c>
      <c r="S375" s="20">
        <v>585</v>
      </c>
      <c r="W375" s="135">
        <v>44191</v>
      </c>
      <c r="X375" s="20">
        <v>5878</v>
      </c>
      <c r="Y375" s="20">
        <v>50.87</v>
      </c>
      <c r="AD375" s="135">
        <v>44191</v>
      </c>
      <c r="AE375" s="20">
        <v>4293</v>
      </c>
      <c r="AF375" s="20">
        <v>4346.3999999999996</v>
      </c>
      <c r="AL375" s="135">
        <v>44191</v>
      </c>
      <c r="AM375" s="20">
        <v>58015</v>
      </c>
      <c r="AN375" s="20">
        <v>7787.25</v>
      </c>
      <c r="AS375" s="135">
        <v>44191</v>
      </c>
      <c r="AT375" s="20">
        <v>16441</v>
      </c>
      <c r="AU375" s="20">
        <v>2006.625</v>
      </c>
    </row>
    <row r="376" spans="1:47" x14ac:dyDescent="0.3">
      <c r="A376" s="136">
        <v>45260</v>
      </c>
      <c r="B376" s="20">
        <v>-0.3</v>
      </c>
      <c r="C376" s="20">
        <v>-3</v>
      </c>
      <c r="D376" s="20">
        <v>81.903636363636366</v>
      </c>
      <c r="E376" s="20">
        <v>801.4</v>
      </c>
      <c r="F376" s="20">
        <v>3884.1363636363635</v>
      </c>
      <c r="G376" s="20">
        <v>67681.363636363632</v>
      </c>
      <c r="H376" s="20">
        <v>18971.590909090908</v>
      </c>
      <c r="K376" s="135">
        <v>44198</v>
      </c>
      <c r="L376" s="20">
        <v>1</v>
      </c>
      <c r="M376" s="20">
        <v>0.3</v>
      </c>
      <c r="N376" s="20">
        <v>5894</v>
      </c>
      <c r="O376" s="20">
        <v>4289</v>
      </c>
      <c r="P376" s="20">
        <v>57906</v>
      </c>
      <c r="Q376" s="20">
        <v>16074</v>
      </c>
      <c r="R376" s="20">
        <v>4159</v>
      </c>
      <c r="S376" s="20">
        <v>585</v>
      </c>
      <c r="W376" s="135">
        <v>44198</v>
      </c>
      <c r="X376" s="20">
        <v>5894</v>
      </c>
      <c r="Y376" s="20">
        <v>51.272500000000001</v>
      </c>
      <c r="AD376" s="135">
        <v>44198</v>
      </c>
      <c r="AE376" s="20">
        <v>4289</v>
      </c>
      <c r="AF376" s="20">
        <v>4274</v>
      </c>
      <c r="AL376" s="135">
        <v>44198</v>
      </c>
      <c r="AM376" s="20">
        <v>57906</v>
      </c>
      <c r="AN376" s="20">
        <v>7795</v>
      </c>
      <c r="AS376" s="135">
        <v>44198</v>
      </c>
      <c r="AT376" s="20">
        <v>16074</v>
      </c>
      <c r="AU376" s="20">
        <v>1991.1666666666667</v>
      </c>
    </row>
    <row r="377" spans="1:47" x14ac:dyDescent="0.3">
      <c r="A377" s="136">
        <v>45291</v>
      </c>
      <c r="B377" s="20">
        <v>-0.3</v>
      </c>
      <c r="C377" s="20">
        <v>-2.7</v>
      </c>
      <c r="D377" s="20">
        <v>77.225499999999997</v>
      </c>
      <c r="E377" s="20">
        <v>801.4</v>
      </c>
      <c r="F377" s="20">
        <v>3967.3809523809523</v>
      </c>
      <c r="G377" s="20">
        <v>68534.761904761908</v>
      </c>
      <c r="H377" s="20">
        <v>18805</v>
      </c>
      <c r="K377" s="135">
        <v>44205</v>
      </c>
      <c r="L377" s="20">
        <v>1</v>
      </c>
      <c r="M377" s="20">
        <v>0.3</v>
      </c>
      <c r="N377" s="20">
        <v>5924</v>
      </c>
      <c r="O377" s="20">
        <v>4315</v>
      </c>
      <c r="P377" s="20">
        <v>59135</v>
      </c>
      <c r="Q377" s="20">
        <v>15881</v>
      </c>
      <c r="R377" s="20">
        <v>4163</v>
      </c>
      <c r="S377" s="20">
        <v>595</v>
      </c>
      <c r="W377" s="135">
        <v>44205</v>
      </c>
      <c r="X377" s="20">
        <v>5924</v>
      </c>
      <c r="Y377" s="20">
        <v>53.872</v>
      </c>
      <c r="AD377" s="135">
        <v>44205</v>
      </c>
      <c r="AE377" s="20">
        <v>4315</v>
      </c>
      <c r="AF377" s="20">
        <v>4400.3999999999996</v>
      </c>
      <c r="AL377" s="135">
        <v>44205</v>
      </c>
      <c r="AM377" s="20">
        <v>59135</v>
      </c>
      <c r="AN377" s="20">
        <v>8028.9</v>
      </c>
      <c r="AS377" s="135">
        <v>44205</v>
      </c>
      <c r="AT377" s="20">
        <v>15881</v>
      </c>
      <c r="AU377" s="20">
        <v>2028.2</v>
      </c>
    </row>
    <row r="378" spans="1:47" x14ac:dyDescent="0.3">
      <c r="A378" s="136">
        <v>45322</v>
      </c>
      <c r="B378" s="20">
        <v>-0.2</v>
      </c>
      <c r="C378" s="20">
        <v>-2.5</v>
      </c>
      <c r="D378" s="20">
        <v>79.00545454545454</v>
      </c>
      <c r="E378" s="20">
        <v>801.4</v>
      </c>
      <c r="F378" s="20">
        <v>3944.409090909091</v>
      </c>
      <c r="G378" s="20">
        <v>68310.454545454544</v>
      </c>
      <c r="H378" s="20">
        <v>19003.636363636364</v>
      </c>
      <c r="K378" s="135">
        <v>44212</v>
      </c>
      <c r="L378" s="20">
        <v>1</v>
      </c>
      <c r="M378" s="20">
        <v>0.3</v>
      </c>
      <c r="N378" s="20">
        <v>5928</v>
      </c>
      <c r="O378" s="20">
        <v>4299</v>
      </c>
      <c r="P378" s="20">
        <v>58638</v>
      </c>
      <c r="Q378" s="20">
        <v>15191</v>
      </c>
      <c r="R378" s="20">
        <v>4184</v>
      </c>
      <c r="S378" s="20">
        <v>595</v>
      </c>
      <c r="W378" s="135">
        <v>44212</v>
      </c>
      <c r="X378" s="20">
        <v>5928</v>
      </c>
      <c r="Y378" s="20">
        <v>55.963999999999999</v>
      </c>
      <c r="AD378" s="135">
        <v>44212</v>
      </c>
      <c r="AE378" s="20">
        <v>4299</v>
      </c>
      <c r="AF378" s="20">
        <v>4329.8</v>
      </c>
      <c r="AL378" s="135">
        <v>44212</v>
      </c>
      <c r="AM378" s="20">
        <v>58638</v>
      </c>
      <c r="AN378" s="20">
        <v>7975.4</v>
      </c>
      <c r="AS378" s="135">
        <v>44212</v>
      </c>
      <c r="AT378" s="20">
        <v>15191</v>
      </c>
      <c r="AU378" s="20">
        <v>2010.8</v>
      </c>
    </row>
    <row r="379" spans="1:47" x14ac:dyDescent="0.3">
      <c r="A379" s="136">
        <v>45351</v>
      </c>
      <c r="B379" s="20">
        <v>-0.2</v>
      </c>
      <c r="C379" s="20">
        <v>-2.7</v>
      </c>
      <c r="D379" s="20">
        <v>81.388571428571424</v>
      </c>
      <c r="E379" s="20">
        <v>801.4</v>
      </c>
      <c r="F379" s="20">
        <v>3813.1333333333332</v>
      </c>
      <c r="G379" s="20">
        <v>68720.666666666672</v>
      </c>
      <c r="H379" s="20">
        <v>18842</v>
      </c>
      <c r="K379" s="135">
        <v>44219</v>
      </c>
      <c r="L379" s="20">
        <v>1</v>
      </c>
      <c r="M379" s="20">
        <v>0.3</v>
      </c>
      <c r="N379" s="20">
        <v>5997</v>
      </c>
      <c r="O379" s="20">
        <v>4298</v>
      </c>
      <c r="P379" s="20">
        <v>58862</v>
      </c>
      <c r="Q379" s="20">
        <v>15229</v>
      </c>
      <c r="R379" s="20">
        <v>4301</v>
      </c>
      <c r="S379" s="20">
        <v>600</v>
      </c>
      <c r="W379" s="135">
        <v>44219</v>
      </c>
      <c r="X379" s="20">
        <v>5997</v>
      </c>
      <c r="Y379" s="20">
        <v>55.648000000000003</v>
      </c>
      <c r="AD379" s="135">
        <v>44219</v>
      </c>
      <c r="AE379" s="20">
        <v>4298</v>
      </c>
      <c r="AF379" s="20">
        <v>4329.8</v>
      </c>
      <c r="AL379" s="135">
        <v>44219</v>
      </c>
      <c r="AM379" s="20">
        <v>58862</v>
      </c>
      <c r="AN379" s="20">
        <v>7979.3</v>
      </c>
      <c r="AS379" s="135">
        <v>44219</v>
      </c>
      <c r="AT379" s="20">
        <v>15229</v>
      </c>
      <c r="AU379" s="20">
        <v>1975</v>
      </c>
    </row>
    <row r="380" spans="1:47" x14ac:dyDescent="0.3">
      <c r="A380" s="136">
        <v>45382</v>
      </c>
      <c r="B380" s="20">
        <v>-0.1</v>
      </c>
      <c r="C380" s="20">
        <v>-2.8</v>
      </c>
      <c r="D380" s="20">
        <v>84.486000000000004</v>
      </c>
      <c r="E380" s="20">
        <v>801.4</v>
      </c>
      <c r="F380" s="20">
        <v>3603.8571428571427</v>
      </c>
      <c r="G380" s="20">
        <v>71158.095238095237</v>
      </c>
      <c r="H380" s="20">
        <v>19260.714285714286</v>
      </c>
      <c r="K380" s="135">
        <v>44226</v>
      </c>
      <c r="L380" s="20">
        <v>1</v>
      </c>
      <c r="M380" s="20">
        <v>0.3</v>
      </c>
      <c r="N380" s="20">
        <v>5984</v>
      </c>
      <c r="O380" s="20">
        <v>4297</v>
      </c>
      <c r="P380" s="20">
        <v>58060</v>
      </c>
      <c r="Q380" s="20">
        <v>15233</v>
      </c>
      <c r="R380" s="20">
        <v>4330.6000000000004</v>
      </c>
      <c r="S380" s="20">
        <v>595</v>
      </c>
      <c r="W380" s="135">
        <v>44226</v>
      </c>
      <c r="X380" s="20">
        <v>5984</v>
      </c>
      <c r="Y380" s="20">
        <v>55.802</v>
      </c>
      <c r="AD380" s="135">
        <v>44226</v>
      </c>
      <c r="AE380" s="20">
        <v>4297</v>
      </c>
      <c r="AF380" s="20">
        <v>4314</v>
      </c>
      <c r="AL380" s="135">
        <v>44226</v>
      </c>
      <c r="AM380" s="20">
        <v>58060</v>
      </c>
      <c r="AN380" s="20">
        <v>7898.4</v>
      </c>
      <c r="AS380" s="135">
        <v>44226</v>
      </c>
      <c r="AT380" s="20">
        <v>15233</v>
      </c>
      <c r="AU380" s="20">
        <v>2001.2</v>
      </c>
    </row>
    <row r="381" spans="1:47" x14ac:dyDescent="0.3">
      <c r="A381" s="136">
        <v>45412</v>
      </c>
      <c r="B381" s="20">
        <v>-0.2</v>
      </c>
      <c r="C381" s="20">
        <v>-2.5</v>
      </c>
      <c r="D381" s="20">
        <v>88.716363636363639</v>
      </c>
      <c r="E381" s="20">
        <v>801.4</v>
      </c>
      <c r="F381" s="20">
        <v>3609.15</v>
      </c>
      <c r="G381" s="20">
        <v>77376.5</v>
      </c>
      <c r="H381" s="20">
        <v>20328.5</v>
      </c>
      <c r="K381" s="135">
        <v>44233</v>
      </c>
      <c r="L381" s="20">
        <v>0.8</v>
      </c>
      <c r="M381" s="20">
        <v>1.7</v>
      </c>
      <c r="N381" s="20">
        <v>6027</v>
      </c>
      <c r="O381" s="20">
        <v>4305</v>
      </c>
      <c r="P381" s="20">
        <v>57735</v>
      </c>
      <c r="Q381" s="20">
        <v>15569</v>
      </c>
      <c r="R381" s="20">
        <v>4383</v>
      </c>
      <c r="S381" s="20">
        <v>620</v>
      </c>
      <c r="W381" s="135">
        <v>44233</v>
      </c>
      <c r="X381" s="20">
        <v>6027</v>
      </c>
      <c r="Y381" s="20">
        <v>58.09</v>
      </c>
      <c r="AD381" s="135">
        <v>44233</v>
      </c>
      <c r="AE381" s="20">
        <v>4305</v>
      </c>
      <c r="AF381" s="20">
        <v>4214.2</v>
      </c>
      <c r="AL381" s="135">
        <v>44233</v>
      </c>
      <c r="AM381" s="20">
        <v>57735</v>
      </c>
      <c r="AN381" s="20">
        <v>7837</v>
      </c>
      <c r="AS381" s="135">
        <v>44233</v>
      </c>
      <c r="AT381" s="20">
        <v>15569</v>
      </c>
      <c r="AU381" s="20">
        <v>1980.7</v>
      </c>
    </row>
    <row r="382" spans="1:47" x14ac:dyDescent="0.3">
      <c r="A382" s="136">
        <v>45443</v>
      </c>
      <c r="B382" s="20">
        <v>0.2</v>
      </c>
      <c r="C382" s="20">
        <v>-1.4</v>
      </c>
      <c r="D382" s="20">
        <v>82.933913043478256</v>
      </c>
      <c r="E382" s="20">
        <v>801.4</v>
      </c>
      <c r="F382" s="20">
        <v>3717.4</v>
      </c>
      <c r="G382" s="20">
        <v>82993</v>
      </c>
      <c r="H382" s="20">
        <v>20914.25</v>
      </c>
      <c r="K382" s="135">
        <v>44240</v>
      </c>
      <c r="L382" s="20">
        <v>0.8</v>
      </c>
      <c r="M382" s="20">
        <v>1.7</v>
      </c>
      <c r="N382" s="20">
        <v>6027</v>
      </c>
      <c r="O382" s="20">
        <v>4305</v>
      </c>
      <c r="P382" s="20">
        <v>57735</v>
      </c>
      <c r="Q382" s="20">
        <v>15569</v>
      </c>
      <c r="R382" s="20">
        <v>4444</v>
      </c>
      <c r="S382" s="20">
        <v>615</v>
      </c>
      <c r="W382" s="135">
        <v>44240</v>
      </c>
      <c r="X382" s="20">
        <v>0</v>
      </c>
      <c r="Y382" s="20">
        <v>61.338000000000001</v>
      </c>
      <c r="AD382" s="135">
        <v>44240</v>
      </c>
      <c r="AE382" s="20">
        <v>0</v>
      </c>
      <c r="AF382" s="20">
        <v>4358.666666666667</v>
      </c>
      <c r="AL382" s="135">
        <v>44240</v>
      </c>
      <c r="AM382" s="20">
        <v>0</v>
      </c>
      <c r="AN382" s="20">
        <v>8199.1</v>
      </c>
      <c r="AS382" s="135">
        <v>44240</v>
      </c>
      <c r="AT382" s="20">
        <v>15569</v>
      </c>
      <c r="AU382" s="20">
        <v>2058.6</v>
      </c>
    </row>
    <row r="383" spans="1:47" x14ac:dyDescent="0.3">
      <c r="A383" s="136">
        <v>45473</v>
      </c>
      <c r="B383" s="20">
        <v>-0.2</v>
      </c>
      <c r="C383" s="20">
        <v>-0.8</v>
      </c>
      <c r="D383" s="20">
        <v>82.662000000000006</v>
      </c>
      <c r="E383" s="20">
        <v>801.4</v>
      </c>
      <c r="F383" s="20">
        <v>3606.7368421052633</v>
      </c>
      <c r="G383" s="20">
        <v>79657.368421052626</v>
      </c>
      <c r="H383" s="20">
        <v>20701.57894736842</v>
      </c>
      <c r="K383" s="135">
        <v>44247</v>
      </c>
      <c r="L383" s="20">
        <v>0.8</v>
      </c>
      <c r="M383" s="20">
        <v>1.7</v>
      </c>
      <c r="N383" s="20">
        <v>6194</v>
      </c>
      <c r="O383" s="20">
        <v>4374</v>
      </c>
      <c r="P383" s="20">
        <v>61162</v>
      </c>
      <c r="Q383" s="20">
        <v>16112</v>
      </c>
      <c r="R383" s="20">
        <v>4611.666666666667</v>
      </c>
      <c r="S383" s="20">
        <v>615</v>
      </c>
      <c r="W383" s="135">
        <v>44247</v>
      </c>
      <c r="X383" s="20">
        <v>6194</v>
      </c>
      <c r="Y383" s="20">
        <v>63.566000000000003</v>
      </c>
      <c r="AD383" s="135">
        <v>44247</v>
      </c>
      <c r="AE383" s="20">
        <v>4374</v>
      </c>
      <c r="AF383" s="20">
        <v>4521.5</v>
      </c>
      <c r="AL383" s="135">
        <v>44247</v>
      </c>
      <c r="AM383" s="20">
        <v>61162</v>
      </c>
      <c r="AN383" s="20">
        <v>8545.2000000000007</v>
      </c>
      <c r="AS383" s="135">
        <v>44247</v>
      </c>
      <c r="AT383" s="20">
        <v>16112</v>
      </c>
      <c r="AU383" s="20">
        <v>2106.9</v>
      </c>
    </row>
    <row r="384" spans="1:47" x14ac:dyDescent="0.3">
      <c r="A384" s="136">
        <v>45504</v>
      </c>
      <c r="B384" s="20">
        <v>-0.2</v>
      </c>
      <c r="C384" s="20">
        <v>-0.8</v>
      </c>
      <c r="D384" s="20">
        <v>83.71</v>
      </c>
      <c r="E384" s="20">
        <v>801.4</v>
      </c>
      <c r="F384" s="20">
        <v>3480.478260869565</v>
      </c>
      <c r="G384" s="20">
        <v>77583.043478260865</v>
      </c>
      <c r="H384" s="20">
        <v>19835.434782608696</v>
      </c>
      <c r="K384" s="135">
        <v>44254</v>
      </c>
      <c r="L384" s="20">
        <v>0.8</v>
      </c>
      <c r="M384" s="20">
        <v>1.7</v>
      </c>
      <c r="N384" s="20">
        <v>6355</v>
      </c>
      <c r="O384" s="20">
        <v>4490</v>
      </c>
      <c r="P384" s="20">
        <v>67600</v>
      </c>
      <c r="Q384" s="20">
        <v>17086</v>
      </c>
      <c r="R384" s="20">
        <v>4931.6000000000004</v>
      </c>
      <c r="S384" s="20">
        <v>615</v>
      </c>
      <c r="W384" s="135">
        <v>44254</v>
      </c>
      <c r="X384" s="20">
        <v>6355</v>
      </c>
      <c r="Y384" s="20">
        <v>66.132000000000005</v>
      </c>
      <c r="AD384" s="135">
        <v>44254</v>
      </c>
      <c r="AE384" s="20">
        <v>4490</v>
      </c>
      <c r="AF384" s="20">
        <v>4616</v>
      </c>
      <c r="AL384" s="135">
        <v>44254</v>
      </c>
      <c r="AM384" s="20">
        <v>67600</v>
      </c>
      <c r="AN384" s="20">
        <v>9259.7000000000007</v>
      </c>
      <c r="AS384" s="135">
        <v>44254</v>
      </c>
      <c r="AT384" s="20">
        <v>17086</v>
      </c>
      <c r="AU384" s="20">
        <v>2172.1999999999998</v>
      </c>
    </row>
    <row r="385" spans="1:47" x14ac:dyDescent="0.3">
      <c r="A385" s="136">
        <v>45535</v>
      </c>
      <c r="B385" s="20">
        <v>-0.7</v>
      </c>
      <c r="C385" s="20">
        <v>-1.8</v>
      </c>
      <c r="D385" s="20">
        <v>78.561818181818182</v>
      </c>
      <c r="E385" s="20">
        <v>801.4</v>
      </c>
      <c r="F385" s="20">
        <v>3234.090909090909</v>
      </c>
      <c r="G385" s="20">
        <v>73211.818181818177</v>
      </c>
      <c r="H385" s="20">
        <v>19395.68181818182</v>
      </c>
      <c r="K385" s="135">
        <v>44261</v>
      </c>
      <c r="L385" s="20">
        <v>1.6</v>
      </c>
      <c r="M385" s="20">
        <v>4.4000000000000004</v>
      </c>
      <c r="N385" s="20">
        <v>6566</v>
      </c>
      <c r="O385" s="20">
        <v>4557</v>
      </c>
      <c r="P385" s="20">
        <v>66028</v>
      </c>
      <c r="Q385" s="20">
        <v>17308</v>
      </c>
      <c r="R385" s="20">
        <v>5060.8</v>
      </c>
      <c r="S385" s="20">
        <v>580</v>
      </c>
      <c r="W385" s="135">
        <v>44261</v>
      </c>
      <c r="X385" s="20">
        <v>6566</v>
      </c>
      <c r="Y385" s="20">
        <v>65.311999999999998</v>
      </c>
      <c r="AD385" s="135">
        <v>44261</v>
      </c>
      <c r="AE385" s="20">
        <v>4557</v>
      </c>
      <c r="AF385" s="20">
        <v>4743.8</v>
      </c>
      <c r="AL385" s="135">
        <v>44261</v>
      </c>
      <c r="AM385" s="20">
        <v>66028</v>
      </c>
      <c r="AN385" s="20">
        <v>9097.1</v>
      </c>
      <c r="AS385" s="135">
        <v>44261</v>
      </c>
      <c r="AT385" s="20">
        <v>17308</v>
      </c>
      <c r="AU385" s="20">
        <v>2177.5</v>
      </c>
    </row>
    <row r="386" spans="1:47" x14ac:dyDescent="0.3">
      <c r="A386" s="136">
        <v>45565</v>
      </c>
      <c r="B386" s="20">
        <v>-0.6</v>
      </c>
      <c r="C386" s="20">
        <v>-2.8</v>
      </c>
      <c r="D386" s="20">
        <v>72.525238095238095</v>
      </c>
      <c r="E386" s="20">
        <v>801.4</v>
      </c>
      <c r="F386" s="20">
        <v>3176.8947368421054</v>
      </c>
      <c r="G386" s="20">
        <v>74623.68421052632</v>
      </c>
      <c r="H386" s="20">
        <v>19747.63157894737</v>
      </c>
      <c r="K386" s="135">
        <v>44268</v>
      </c>
      <c r="L386" s="20">
        <v>1.6</v>
      </c>
      <c r="M386" s="20">
        <v>4.4000000000000004</v>
      </c>
      <c r="N386" s="20">
        <v>6644</v>
      </c>
      <c r="O386" s="20">
        <v>4563</v>
      </c>
      <c r="P386" s="20">
        <v>65343</v>
      </c>
      <c r="Q386" s="20">
        <v>17274</v>
      </c>
      <c r="R386" s="20">
        <v>5087.6000000000004</v>
      </c>
      <c r="S386" s="20">
        <v>580</v>
      </c>
      <c r="W386" s="135">
        <v>44268</v>
      </c>
      <c r="X386" s="20">
        <v>6644</v>
      </c>
      <c r="Y386" s="20">
        <v>68.501999999999995</v>
      </c>
      <c r="AD386" s="135">
        <v>44268</v>
      </c>
      <c r="AE386" s="20">
        <v>4563</v>
      </c>
      <c r="AF386" s="20">
        <v>4687.8</v>
      </c>
      <c r="AL386" s="135">
        <v>44268</v>
      </c>
      <c r="AM386" s="20">
        <v>65343</v>
      </c>
      <c r="AN386" s="20">
        <v>8988.2999999999993</v>
      </c>
      <c r="AS386" s="135">
        <v>44268</v>
      </c>
      <c r="AT386" s="20">
        <v>17274</v>
      </c>
      <c r="AU386" s="20">
        <v>2148.1999999999998</v>
      </c>
    </row>
    <row r="387" spans="1:47" x14ac:dyDescent="0.3">
      <c r="A387" s="136">
        <v>45596</v>
      </c>
      <c r="B387" s="20">
        <v>-0.1</v>
      </c>
      <c r="C387" s="20">
        <v>-2.9</v>
      </c>
      <c r="D387" s="20">
        <v>75.309565217391309</v>
      </c>
      <c r="E387" s="20">
        <v>801.4</v>
      </c>
      <c r="F387" s="20">
        <v>3422.8333333333335</v>
      </c>
      <c r="G387" s="20">
        <v>76951.111111111109</v>
      </c>
      <c r="H387" s="20">
        <v>20762.777777777777</v>
      </c>
      <c r="K387" s="135">
        <v>44275</v>
      </c>
      <c r="L387" s="20">
        <v>1.6</v>
      </c>
      <c r="M387" s="20">
        <v>4.4000000000000004</v>
      </c>
      <c r="N387" s="20">
        <v>6772</v>
      </c>
      <c r="O387" s="20">
        <v>4583</v>
      </c>
      <c r="P387" s="20">
        <v>66337</v>
      </c>
      <c r="Q387" s="20">
        <v>17516</v>
      </c>
      <c r="R387" s="20">
        <v>5050.8</v>
      </c>
      <c r="S387" s="20">
        <v>585</v>
      </c>
      <c r="W387" s="135">
        <v>44275</v>
      </c>
      <c r="X387" s="20">
        <v>6772</v>
      </c>
      <c r="Y387" s="20">
        <v>66.616</v>
      </c>
      <c r="AD387" s="135">
        <v>44275</v>
      </c>
      <c r="AE387" s="20">
        <v>4583</v>
      </c>
      <c r="AF387" s="20">
        <v>4749.2</v>
      </c>
      <c r="AL387" s="135">
        <v>44275</v>
      </c>
      <c r="AM387" s="20">
        <v>66337</v>
      </c>
      <c r="AN387" s="20">
        <v>9053.2000000000007</v>
      </c>
      <c r="AS387" s="135">
        <v>44275</v>
      </c>
      <c r="AT387" s="20">
        <v>17516</v>
      </c>
      <c r="AU387" s="20">
        <v>2188.3000000000002</v>
      </c>
    </row>
    <row r="388" spans="1:47" x14ac:dyDescent="0.3">
      <c r="A388" s="136">
        <v>45626</v>
      </c>
      <c r="B388" s="20">
        <v>0.1</v>
      </c>
      <c r="C388" s="20">
        <v>-2.5</v>
      </c>
      <c r="D388" s="20">
        <v>73.250952380952384</v>
      </c>
      <c r="E388" s="20">
        <v>801.4</v>
      </c>
      <c r="F388" s="20">
        <v>3337.6190476190477</v>
      </c>
      <c r="G388" s="20">
        <v>75050</v>
      </c>
      <c r="H388" s="20">
        <v>20791.190476190477</v>
      </c>
      <c r="K388" s="135">
        <v>44282</v>
      </c>
      <c r="L388" s="20">
        <v>1.6</v>
      </c>
      <c r="M388" s="20">
        <v>4.4000000000000004</v>
      </c>
      <c r="N388" s="20">
        <v>6725</v>
      </c>
      <c r="O388" s="20">
        <v>4609</v>
      </c>
      <c r="P388" s="20">
        <v>65512</v>
      </c>
      <c r="Q388" s="20">
        <v>17259</v>
      </c>
      <c r="R388" s="20">
        <v>4964</v>
      </c>
      <c r="S388" s="20">
        <v>585</v>
      </c>
      <c r="W388" s="135">
        <v>44282</v>
      </c>
      <c r="X388" s="20">
        <v>6725</v>
      </c>
      <c r="Y388" s="20">
        <v>63.268000000000001</v>
      </c>
      <c r="AD388" s="135">
        <v>44282</v>
      </c>
      <c r="AE388" s="20">
        <v>4609</v>
      </c>
      <c r="AF388" s="20">
        <v>4779.6000000000004</v>
      </c>
      <c r="AL388" s="135">
        <v>44282</v>
      </c>
      <c r="AM388" s="20">
        <v>65512</v>
      </c>
      <c r="AN388" s="20">
        <v>8968</v>
      </c>
      <c r="AS388" s="135">
        <v>44282</v>
      </c>
      <c r="AT388" s="20">
        <v>17259</v>
      </c>
      <c r="AU388" s="20">
        <v>2229.6</v>
      </c>
    </row>
    <row r="389" spans="1:47" x14ac:dyDescent="0.3">
      <c r="A389" s="136">
        <v>45657</v>
      </c>
      <c r="B389" s="20">
        <v>-0.1</v>
      </c>
      <c r="C389" s="20">
        <v>-2.2999999999999998</v>
      </c>
      <c r="D389" s="20">
        <v>73.019523809523804</v>
      </c>
      <c r="E389" s="20">
        <v>801.4</v>
      </c>
      <c r="F389" s="20">
        <v>3330.8636363636365</v>
      </c>
      <c r="G389" s="20">
        <v>74394.545454545456</v>
      </c>
      <c r="H389" s="20">
        <v>20140.227272727272</v>
      </c>
      <c r="K389" s="135">
        <v>44289</v>
      </c>
      <c r="L389" s="20">
        <v>0.9</v>
      </c>
      <c r="M389" s="20">
        <v>6.8</v>
      </c>
      <c r="N389" s="20">
        <v>6577</v>
      </c>
      <c r="O389" s="20">
        <v>4701</v>
      </c>
      <c r="P389" s="20">
        <v>65079</v>
      </c>
      <c r="Q389" s="20">
        <v>17393</v>
      </c>
      <c r="R389" s="20">
        <v>5044.6000000000004</v>
      </c>
      <c r="S389" s="20">
        <v>585</v>
      </c>
      <c r="W389" s="135">
        <v>44289</v>
      </c>
      <c r="X389" s="20">
        <v>6577</v>
      </c>
      <c r="Y389" s="20">
        <v>64.05</v>
      </c>
      <c r="AD389" s="135">
        <v>44289</v>
      </c>
      <c r="AE389" s="20">
        <v>4701</v>
      </c>
      <c r="AF389" s="20">
        <v>4988.6000000000004</v>
      </c>
      <c r="AL389" s="135">
        <v>44289</v>
      </c>
      <c r="AM389" s="20">
        <v>65079</v>
      </c>
      <c r="AN389" s="20">
        <v>8837.375</v>
      </c>
      <c r="AS389" s="135">
        <v>44289</v>
      </c>
      <c r="AT389" s="20">
        <v>17393</v>
      </c>
      <c r="AU389" s="20">
        <v>2225.25</v>
      </c>
    </row>
    <row r="390" spans="1:47" x14ac:dyDescent="0.3">
      <c r="A390" s="136">
        <v>45688</v>
      </c>
      <c r="B390" s="20">
        <v>-0.2</v>
      </c>
      <c r="C390" s="20">
        <v>-2.2999999999999998</v>
      </c>
      <c r="D390" s="20">
        <v>78.048181818181817</v>
      </c>
      <c r="E390" s="20">
        <v>801.4</v>
      </c>
      <c r="F390" s="20">
        <v>3295.4444444444443</v>
      </c>
      <c r="G390" s="20">
        <v>74996.666666666672</v>
      </c>
      <c r="H390" s="20">
        <v>20110.555555555555</v>
      </c>
      <c r="K390" s="135">
        <v>44296</v>
      </c>
      <c r="L390" s="20">
        <v>0.9</v>
      </c>
      <c r="M390" s="20">
        <v>6.8</v>
      </c>
      <c r="N390" s="20">
        <v>6553</v>
      </c>
      <c r="O390" s="20">
        <v>4808</v>
      </c>
      <c r="P390" s="20">
        <v>66077</v>
      </c>
      <c r="Q390" s="20">
        <v>17534</v>
      </c>
      <c r="R390" s="20">
        <v>5038.5</v>
      </c>
      <c r="S390" s="20">
        <v>590</v>
      </c>
      <c r="W390" s="135">
        <v>44296</v>
      </c>
      <c r="X390" s="20">
        <v>6553</v>
      </c>
      <c r="Y390" s="20">
        <v>62.84</v>
      </c>
      <c r="AD390" s="135">
        <v>44296</v>
      </c>
      <c r="AE390" s="20">
        <v>4808</v>
      </c>
      <c r="AF390" s="20">
        <v>5123.25</v>
      </c>
      <c r="AL390" s="135">
        <v>44296</v>
      </c>
      <c r="AM390" s="20">
        <v>66077</v>
      </c>
      <c r="AN390" s="20">
        <v>8990.125</v>
      </c>
      <c r="AS390" s="135">
        <v>44296</v>
      </c>
      <c r="AT390" s="20">
        <v>17534</v>
      </c>
      <c r="AU390" s="20">
        <v>2251</v>
      </c>
    </row>
    <row r="391" spans="1:47" x14ac:dyDescent="0.3">
      <c r="A391" s="136">
        <v>45716</v>
      </c>
      <c r="B391" s="20">
        <v>0</v>
      </c>
      <c r="C391" s="20">
        <v>0</v>
      </c>
      <c r="D391" s="20">
        <v>75.352999999999994</v>
      </c>
      <c r="E391" s="20">
        <v>801.4</v>
      </c>
      <c r="F391" s="20">
        <v>3313.125</v>
      </c>
      <c r="G391" s="20">
        <v>76828.75</v>
      </c>
      <c r="H391" s="20">
        <v>20491.25</v>
      </c>
      <c r="K391" s="135">
        <v>44303</v>
      </c>
      <c r="L391" s="20">
        <v>0.9</v>
      </c>
      <c r="M391" s="20">
        <v>6.8</v>
      </c>
      <c r="N391" s="20">
        <v>6601</v>
      </c>
      <c r="O391" s="20">
        <v>4833</v>
      </c>
      <c r="P391" s="20">
        <v>66865</v>
      </c>
      <c r="Q391" s="20">
        <v>17941</v>
      </c>
      <c r="R391" s="20">
        <v>5052.3999999999996</v>
      </c>
      <c r="S391" s="20">
        <v>590</v>
      </c>
      <c r="W391" s="135">
        <v>44303</v>
      </c>
      <c r="X391" s="20">
        <v>6601</v>
      </c>
      <c r="Y391" s="20">
        <v>65.447999999999993</v>
      </c>
      <c r="AD391" s="135">
        <v>44303</v>
      </c>
      <c r="AE391" s="20">
        <v>4833</v>
      </c>
      <c r="AF391" s="20">
        <v>5089</v>
      </c>
      <c r="AL391" s="135">
        <v>44303</v>
      </c>
      <c r="AM391" s="20">
        <v>66865</v>
      </c>
      <c r="AN391" s="20">
        <v>9067.9</v>
      </c>
      <c r="AS391" s="135">
        <v>44303</v>
      </c>
      <c r="AT391" s="20">
        <v>17941</v>
      </c>
      <c r="AU391" s="20">
        <v>2293.1999999999998</v>
      </c>
    </row>
    <row r="392" spans="1:47" x14ac:dyDescent="0.3">
      <c r="K392" s="135">
        <v>44310</v>
      </c>
      <c r="L392" s="20">
        <v>0.9</v>
      </c>
      <c r="M392" s="20">
        <v>6.8</v>
      </c>
      <c r="N392" s="20">
        <v>6603</v>
      </c>
      <c r="O392" s="20">
        <v>4857</v>
      </c>
      <c r="P392" s="20">
        <v>68244</v>
      </c>
      <c r="Q392" s="20">
        <v>18216</v>
      </c>
      <c r="R392" s="20">
        <v>5075.6000000000004</v>
      </c>
      <c r="S392" s="20">
        <v>590</v>
      </c>
      <c r="W392" s="135">
        <v>44310</v>
      </c>
      <c r="X392" s="20">
        <v>6603</v>
      </c>
      <c r="Y392" s="20">
        <v>66.09</v>
      </c>
      <c r="AD392" s="135">
        <v>44310</v>
      </c>
      <c r="AE392" s="20">
        <v>4857</v>
      </c>
      <c r="AF392" s="20">
        <v>5167.3999999999996</v>
      </c>
      <c r="AL392" s="135">
        <v>44310</v>
      </c>
      <c r="AM392" s="20">
        <v>68244</v>
      </c>
      <c r="AN392" s="20">
        <v>9443</v>
      </c>
      <c r="AS392" s="135">
        <v>44310</v>
      </c>
      <c r="AT392" s="20">
        <v>18216</v>
      </c>
      <c r="AU392" s="20">
        <v>2349.1999999999998</v>
      </c>
    </row>
    <row r="393" spans="1:47" x14ac:dyDescent="0.3">
      <c r="K393" s="135">
        <v>44317</v>
      </c>
      <c r="L393" s="20">
        <v>1.6</v>
      </c>
      <c r="M393" s="20">
        <v>9</v>
      </c>
      <c r="N393" s="20">
        <v>6646</v>
      </c>
      <c r="O393" s="20">
        <v>4919</v>
      </c>
      <c r="P393" s="20">
        <v>71170</v>
      </c>
      <c r="Q393" s="20">
        <v>18669</v>
      </c>
      <c r="R393" s="20">
        <v>5028.833333333333</v>
      </c>
      <c r="S393" s="20">
        <v>590</v>
      </c>
      <c r="W393" s="135">
        <v>44317</v>
      </c>
      <c r="X393" s="20">
        <v>6646</v>
      </c>
      <c r="Y393" s="20">
        <v>67.03</v>
      </c>
      <c r="AD393" s="135">
        <v>44317</v>
      </c>
      <c r="AE393" s="20">
        <v>4919</v>
      </c>
      <c r="AF393" s="20">
        <v>5391.4</v>
      </c>
      <c r="AL393" s="135">
        <v>44317</v>
      </c>
      <c r="AM393" s="20">
        <v>71170</v>
      </c>
      <c r="AN393" s="20">
        <v>9885.6</v>
      </c>
      <c r="AS393" s="135">
        <v>44317</v>
      </c>
      <c r="AT393" s="20">
        <v>18669</v>
      </c>
      <c r="AU393" s="20">
        <v>2409.3000000000002</v>
      </c>
    </row>
    <row r="394" spans="1:47" x14ac:dyDescent="0.3">
      <c r="K394" s="135">
        <v>44324</v>
      </c>
      <c r="L394" s="20">
        <v>1.6</v>
      </c>
      <c r="M394" s="20">
        <v>9</v>
      </c>
      <c r="N394" s="20">
        <v>6651</v>
      </c>
      <c r="O394" s="20">
        <v>5059</v>
      </c>
      <c r="P394" s="20">
        <v>72072</v>
      </c>
      <c r="Q394" s="20">
        <v>19149</v>
      </c>
      <c r="R394" s="20">
        <v>5061.666666666667</v>
      </c>
      <c r="S394" s="20">
        <v>590</v>
      </c>
      <c r="W394" s="135">
        <v>44324</v>
      </c>
      <c r="X394" s="20">
        <v>6651</v>
      </c>
      <c r="Y394" s="20">
        <v>68.353999999999999</v>
      </c>
      <c r="AD394" s="135">
        <v>44324</v>
      </c>
      <c r="AE394" s="20">
        <v>5059</v>
      </c>
      <c r="AF394" s="20">
        <v>5643</v>
      </c>
      <c r="AL394" s="135">
        <v>44324</v>
      </c>
      <c r="AM394" s="20">
        <v>72072</v>
      </c>
      <c r="AN394" s="20">
        <v>10084.75</v>
      </c>
      <c r="AS394" s="135">
        <v>44324</v>
      </c>
      <c r="AT394" s="20">
        <v>19149</v>
      </c>
      <c r="AU394" s="20">
        <v>2468.875</v>
      </c>
    </row>
    <row r="395" spans="1:47" x14ac:dyDescent="0.3">
      <c r="K395" s="135">
        <v>44331</v>
      </c>
      <c r="L395" s="20">
        <v>1.6</v>
      </c>
      <c r="M395" s="20">
        <v>9</v>
      </c>
      <c r="N395" s="20">
        <v>6651</v>
      </c>
      <c r="O395" s="20">
        <v>5655</v>
      </c>
      <c r="P395" s="20">
        <v>74400</v>
      </c>
      <c r="Q395" s="20">
        <v>19860</v>
      </c>
      <c r="R395" s="20">
        <v>5074.3999999999996</v>
      </c>
      <c r="S395" s="20">
        <v>620</v>
      </c>
      <c r="W395" s="135">
        <v>44331</v>
      </c>
      <c r="X395" s="20">
        <v>6651</v>
      </c>
      <c r="Y395" s="20">
        <v>68.39</v>
      </c>
      <c r="AD395" s="135">
        <v>44331</v>
      </c>
      <c r="AE395" s="20">
        <v>5655</v>
      </c>
      <c r="AF395" s="20">
        <v>5942.8</v>
      </c>
      <c r="AL395" s="135">
        <v>44331</v>
      </c>
      <c r="AM395" s="20">
        <v>74400</v>
      </c>
      <c r="AN395" s="20">
        <v>10451</v>
      </c>
      <c r="AS395" s="135">
        <v>44331</v>
      </c>
      <c r="AT395" s="20">
        <v>19860</v>
      </c>
      <c r="AU395" s="20">
        <v>2489.8000000000002</v>
      </c>
    </row>
    <row r="396" spans="1:47" x14ac:dyDescent="0.3">
      <c r="K396" s="135">
        <v>44338</v>
      </c>
      <c r="L396" s="20">
        <v>1.6</v>
      </c>
      <c r="M396" s="20">
        <v>9</v>
      </c>
      <c r="N396" s="20">
        <v>6783</v>
      </c>
      <c r="O396" s="20">
        <v>5339</v>
      </c>
      <c r="P396" s="20">
        <v>71975</v>
      </c>
      <c r="Q396" s="20">
        <v>19206</v>
      </c>
      <c r="R396" s="20">
        <v>5035.2</v>
      </c>
      <c r="S396" s="20">
        <v>625</v>
      </c>
      <c r="W396" s="135">
        <v>44338</v>
      </c>
      <c r="X396" s="20">
        <v>6783</v>
      </c>
      <c r="Y396" s="20">
        <v>67.275999999999996</v>
      </c>
      <c r="AD396" s="135">
        <v>44338</v>
      </c>
      <c r="AE396" s="20">
        <v>5339</v>
      </c>
      <c r="AF396" s="20">
        <v>5398.6</v>
      </c>
      <c r="AL396" s="135">
        <v>44338</v>
      </c>
      <c r="AM396" s="20">
        <v>71975</v>
      </c>
      <c r="AN396" s="20">
        <v>10186.700000000001</v>
      </c>
      <c r="AS396" s="135">
        <v>44338</v>
      </c>
      <c r="AT396" s="20">
        <v>19206</v>
      </c>
      <c r="AU396" s="20">
        <v>2424.1</v>
      </c>
    </row>
    <row r="397" spans="1:47" x14ac:dyDescent="0.3">
      <c r="K397" s="135">
        <v>44345</v>
      </c>
      <c r="L397" s="20">
        <v>1.6</v>
      </c>
      <c r="M397" s="20">
        <v>9</v>
      </c>
      <c r="N397" s="20">
        <v>6793</v>
      </c>
      <c r="O397" s="20">
        <v>5014</v>
      </c>
      <c r="P397" s="20">
        <v>71138</v>
      </c>
      <c r="Q397" s="20">
        <v>18423</v>
      </c>
      <c r="R397" s="20">
        <v>5006</v>
      </c>
      <c r="S397" s="20">
        <v>620</v>
      </c>
      <c r="W397" s="135">
        <v>44345</v>
      </c>
      <c r="X397" s="20">
        <v>6793</v>
      </c>
      <c r="Y397" s="20">
        <v>69.013999999999996</v>
      </c>
      <c r="AD397" s="135">
        <v>44345</v>
      </c>
      <c r="AE397" s="20">
        <v>5014</v>
      </c>
      <c r="AF397" s="20">
        <v>4874.3999999999996</v>
      </c>
      <c r="AL397" s="135">
        <v>44345</v>
      </c>
      <c r="AM397" s="20">
        <v>71138</v>
      </c>
      <c r="AN397" s="20">
        <v>9993.6</v>
      </c>
      <c r="AS397" s="135">
        <v>44345</v>
      </c>
      <c r="AT397" s="20">
        <v>18423</v>
      </c>
      <c r="AU397" s="20">
        <v>2359.6</v>
      </c>
    </row>
    <row r="398" spans="1:47" x14ac:dyDescent="0.3">
      <c r="K398" s="135">
        <v>44352</v>
      </c>
      <c r="L398" s="20">
        <v>0.3</v>
      </c>
      <c r="M398" s="20">
        <v>8.8000000000000007</v>
      </c>
      <c r="N398" s="20">
        <v>6830</v>
      </c>
      <c r="O398" s="20">
        <v>5090</v>
      </c>
      <c r="P398" s="20">
        <v>71655</v>
      </c>
      <c r="Q398" s="20">
        <v>18534</v>
      </c>
      <c r="R398" s="20">
        <v>5032</v>
      </c>
      <c r="S398" s="20">
        <v>620</v>
      </c>
      <c r="W398" s="135">
        <v>44352</v>
      </c>
      <c r="X398" s="20">
        <v>6830</v>
      </c>
      <c r="Y398" s="20">
        <v>70.823999999999998</v>
      </c>
      <c r="AD398" s="135">
        <v>44352</v>
      </c>
      <c r="AE398" s="20">
        <v>5090</v>
      </c>
      <c r="AF398" s="20">
        <v>5066.6000000000004</v>
      </c>
      <c r="AL398" s="135">
        <v>44352</v>
      </c>
      <c r="AM398" s="20">
        <v>71655</v>
      </c>
      <c r="AN398" s="20">
        <v>10037.25</v>
      </c>
      <c r="AS398" s="135">
        <v>44352</v>
      </c>
      <c r="AT398" s="20">
        <v>18534</v>
      </c>
      <c r="AU398" s="20">
        <v>2425.625</v>
      </c>
    </row>
    <row r="399" spans="1:47" x14ac:dyDescent="0.3">
      <c r="K399" s="135">
        <v>44359</v>
      </c>
      <c r="L399" s="20">
        <v>0.3</v>
      </c>
      <c r="M399" s="20">
        <v>8.8000000000000007</v>
      </c>
      <c r="N399" s="20">
        <v>6846</v>
      </c>
      <c r="O399" s="20">
        <v>5059</v>
      </c>
      <c r="P399" s="20">
        <v>70474</v>
      </c>
      <c r="Q399" s="20">
        <v>18499</v>
      </c>
      <c r="R399" s="20">
        <v>5022.8</v>
      </c>
      <c r="S399" s="20">
        <v>640</v>
      </c>
      <c r="W399" s="135">
        <v>44359</v>
      </c>
      <c r="X399" s="20">
        <v>6846</v>
      </c>
      <c r="Y399" s="20">
        <v>72.227999999999994</v>
      </c>
      <c r="AD399" s="135">
        <v>44359</v>
      </c>
      <c r="AE399" s="20">
        <v>5059</v>
      </c>
      <c r="AF399" s="20">
        <v>5094.2</v>
      </c>
      <c r="AL399" s="135">
        <v>44359</v>
      </c>
      <c r="AM399" s="20">
        <v>70474</v>
      </c>
      <c r="AN399" s="20">
        <v>9888.2000000000007</v>
      </c>
      <c r="AS399" s="135">
        <v>44359</v>
      </c>
      <c r="AT399" s="20">
        <v>18499</v>
      </c>
      <c r="AU399" s="20">
        <v>2455.1</v>
      </c>
    </row>
    <row r="400" spans="1:47" x14ac:dyDescent="0.3">
      <c r="K400" s="135">
        <v>44366</v>
      </c>
      <c r="L400" s="20">
        <v>0.3</v>
      </c>
      <c r="M400" s="20">
        <v>8.8000000000000007</v>
      </c>
      <c r="N400" s="20">
        <v>6940</v>
      </c>
      <c r="O400" s="20">
        <v>5030</v>
      </c>
      <c r="P400" s="20">
        <v>68163</v>
      </c>
      <c r="Q400" s="20">
        <v>18635</v>
      </c>
      <c r="R400" s="20">
        <v>4984.25</v>
      </c>
      <c r="S400" s="20">
        <v>645</v>
      </c>
      <c r="W400" s="135">
        <v>44366</v>
      </c>
      <c r="X400" s="20">
        <v>6940</v>
      </c>
      <c r="Y400" s="20">
        <v>73.566000000000003</v>
      </c>
      <c r="AD400" s="135">
        <v>44366</v>
      </c>
      <c r="AE400" s="20">
        <v>5030</v>
      </c>
      <c r="AF400" s="20">
        <v>5102.5</v>
      </c>
      <c r="AL400" s="135">
        <v>44366</v>
      </c>
      <c r="AM400" s="20">
        <v>68163</v>
      </c>
      <c r="AN400" s="20">
        <v>9518.7999999999993</v>
      </c>
      <c r="AS400" s="135">
        <v>44366</v>
      </c>
      <c r="AT400" s="20">
        <v>18635</v>
      </c>
      <c r="AU400" s="20">
        <v>2443.6999999999998</v>
      </c>
    </row>
    <row r="401" spans="11:47" x14ac:dyDescent="0.3">
      <c r="K401" s="135">
        <v>44373</v>
      </c>
      <c r="L401" s="20">
        <v>0.3</v>
      </c>
      <c r="M401" s="20">
        <v>8.8000000000000007</v>
      </c>
      <c r="N401" s="20">
        <v>6949</v>
      </c>
      <c r="O401" s="20">
        <v>4948</v>
      </c>
      <c r="P401" s="20">
        <v>68038</v>
      </c>
      <c r="Q401" s="20">
        <v>18651</v>
      </c>
      <c r="R401" s="20">
        <v>5041.6000000000004</v>
      </c>
      <c r="S401" s="20">
        <v>645</v>
      </c>
      <c r="W401" s="135">
        <v>44373</v>
      </c>
      <c r="X401" s="20">
        <v>6949</v>
      </c>
      <c r="Y401" s="20">
        <v>75.328000000000003</v>
      </c>
      <c r="AD401" s="135">
        <v>44373</v>
      </c>
      <c r="AE401" s="20">
        <v>4948</v>
      </c>
      <c r="AF401" s="20">
        <v>4950.6000000000004</v>
      </c>
      <c r="AL401" s="135">
        <v>44373</v>
      </c>
      <c r="AM401" s="20">
        <v>68038</v>
      </c>
      <c r="AN401" s="20">
        <v>9269.1</v>
      </c>
      <c r="AS401" s="135">
        <v>44373</v>
      </c>
      <c r="AT401" s="20">
        <v>18651</v>
      </c>
      <c r="AU401" s="20">
        <v>2392.8000000000002</v>
      </c>
    </row>
    <row r="402" spans="11:47" x14ac:dyDescent="0.3">
      <c r="K402" s="135">
        <v>44380</v>
      </c>
      <c r="L402" s="20">
        <v>0.5</v>
      </c>
      <c r="M402" s="20">
        <v>9</v>
      </c>
      <c r="N402" s="20">
        <v>7071</v>
      </c>
      <c r="O402" s="20">
        <v>4917</v>
      </c>
      <c r="P402" s="20">
        <v>67679</v>
      </c>
      <c r="Q402" s="20">
        <v>18737</v>
      </c>
      <c r="R402" s="20">
        <v>5107.3999999999996</v>
      </c>
      <c r="S402" s="20">
        <v>645</v>
      </c>
      <c r="W402" s="135">
        <v>44380</v>
      </c>
      <c r="X402" s="20">
        <v>7071</v>
      </c>
      <c r="Y402" s="20">
        <v>75.316000000000003</v>
      </c>
      <c r="AD402" s="135">
        <v>44380</v>
      </c>
      <c r="AE402" s="20">
        <v>4917</v>
      </c>
      <c r="AF402" s="20">
        <v>5108.3999999999996</v>
      </c>
      <c r="AL402" s="135">
        <v>44380</v>
      </c>
      <c r="AM402" s="20">
        <v>67679</v>
      </c>
      <c r="AN402" s="20">
        <v>9316.5</v>
      </c>
      <c r="AS402" s="135">
        <v>44380</v>
      </c>
      <c r="AT402" s="20">
        <v>18737</v>
      </c>
      <c r="AU402" s="20">
        <v>2500</v>
      </c>
    </row>
    <row r="403" spans="11:47" x14ac:dyDescent="0.3">
      <c r="K403" s="135">
        <v>44387</v>
      </c>
      <c r="L403" s="20">
        <v>0.5</v>
      </c>
      <c r="M403" s="20">
        <v>9</v>
      </c>
      <c r="N403" s="20">
        <v>7060</v>
      </c>
      <c r="O403" s="20">
        <v>4983</v>
      </c>
      <c r="P403" s="20">
        <v>68015</v>
      </c>
      <c r="Q403" s="20">
        <v>18800</v>
      </c>
      <c r="R403" s="20">
        <v>5128.3999999999996</v>
      </c>
      <c r="S403" s="20">
        <v>670</v>
      </c>
      <c r="W403" s="135">
        <v>44387</v>
      </c>
      <c r="X403" s="20">
        <v>7060</v>
      </c>
      <c r="Y403" s="20">
        <v>74.957999999999998</v>
      </c>
      <c r="AD403" s="135">
        <v>44387</v>
      </c>
      <c r="AE403" s="20">
        <v>4983</v>
      </c>
      <c r="AF403" s="20">
        <v>5304.4</v>
      </c>
      <c r="AL403" s="135">
        <v>44387</v>
      </c>
      <c r="AM403" s="20">
        <v>68015</v>
      </c>
      <c r="AN403" s="20">
        <v>9422.7000000000007</v>
      </c>
      <c r="AS403" s="135">
        <v>44387</v>
      </c>
      <c r="AT403" s="20">
        <v>18800</v>
      </c>
      <c r="AU403" s="20">
        <v>2496.5</v>
      </c>
    </row>
    <row r="404" spans="11:47" x14ac:dyDescent="0.3">
      <c r="K404" s="135">
        <v>44394</v>
      </c>
      <c r="L404" s="20">
        <v>0.5</v>
      </c>
      <c r="M404" s="20">
        <v>9</v>
      </c>
      <c r="N404" s="20">
        <v>7093</v>
      </c>
      <c r="O404" s="20">
        <v>5083</v>
      </c>
      <c r="P404" s="20">
        <v>68328</v>
      </c>
      <c r="Q404" s="20">
        <v>19153</v>
      </c>
      <c r="R404" s="20">
        <v>5177.3999999999996</v>
      </c>
      <c r="S404" s="20">
        <v>670</v>
      </c>
      <c r="W404" s="135">
        <v>44394</v>
      </c>
      <c r="X404" s="20">
        <v>7093</v>
      </c>
      <c r="Y404" s="20">
        <v>74.694000000000003</v>
      </c>
      <c r="AD404" s="135">
        <v>44394</v>
      </c>
      <c r="AE404" s="20">
        <v>5083</v>
      </c>
      <c r="AF404" s="20">
        <v>5491.8</v>
      </c>
      <c r="AL404" s="135">
        <v>44394</v>
      </c>
      <c r="AM404" s="20">
        <v>68328</v>
      </c>
      <c r="AN404" s="20">
        <v>9341.9</v>
      </c>
      <c r="AS404" s="135">
        <v>44394</v>
      </c>
      <c r="AT404" s="20">
        <v>19153</v>
      </c>
      <c r="AU404" s="20">
        <v>2484.8000000000002</v>
      </c>
    </row>
    <row r="405" spans="11:47" x14ac:dyDescent="0.3">
      <c r="K405" s="135">
        <v>44401</v>
      </c>
      <c r="L405" s="20">
        <v>0.5</v>
      </c>
      <c r="M405" s="20">
        <v>9</v>
      </c>
      <c r="N405" s="20">
        <v>7062</v>
      </c>
      <c r="O405" s="20">
        <v>5143</v>
      </c>
      <c r="P405" s="20">
        <v>68571</v>
      </c>
      <c r="Q405" s="20">
        <v>19060</v>
      </c>
      <c r="R405" s="20">
        <v>5343.2</v>
      </c>
      <c r="S405" s="20">
        <v>670</v>
      </c>
      <c r="W405" s="135">
        <v>44401</v>
      </c>
      <c r="X405" s="20">
        <v>7062</v>
      </c>
      <c r="Y405" s="20">
        <v>71.617999999999995</v>
      </c>
      <c r="AD405" s="135">
        <v>44401</v>
      </c>
      <c r="AE405" s="20">
        <v>5143</v>
      </c>
      <c r="AF405" s="20">
        <v>5591.2</v>
      </c>
      <c r="AL405" s="135">
        <v>44401</v>
      </c>
      <c r="AM405" s="20">
        <v>68571</v>
      </c>
      <c r="AN405" s="20">
        <v>9312.6</v>
      </c>
      <c r="AS405" s="135">
        <v>44401</v>
      </c>
      <c r="AT405" s="20">
        <v>19060</v>
      </c>
      <c r="AU405" s="20">
        <v>2444.5</v>
      </c>
    </row>
    <row r="406" spans="11:47" x14ac:dyDescent="0.3">
      <c r="K406" s="135">
        <v>44408</v>
      </c>
      <c r="L406" s="20">
        <v>0.5</v>
      </c>
      <c r="M406" s="20">
        <v>9</v>
      </c>
      <c r="N406" s="20">
        <v>6993</v>
      </c>
      <c r="O406" s="20">
        <v>5212</v>
      </c>
      <c r="P406" s="20">
        <v>70728</v>
      </c>
      <c r="Q406" s="20">
        <v>19431</v>
      </c>
      <c r="R406" s="20">
        <v>5371.8</v>
      </c>
      <c r="S406" s="20">
        <v>675</v>
      </c>
      <c r="W406" s="135">
        <v>44408</v>
      </c>
      <c r="X406" s="20">
        <v>6993</v>
      </c>
      <c r="Y406" s="20">
        <v>75.22</v>
      </c>
      <c r="AD406" s="135">
        <v>44408</v>
      </c>
      <c r="AE406" s="20">
        <v>5212</v>
      </c>
      <c r="AF406" s="20">
        <v>5683.6</v>
      </c>
      <c r="AL406" s="135">
        <v>44408</v>
      </c>
      <c r="AM406" s="20">
        <v>70728</v>
      </c>
      <c r="AN406" s="20">
        <v>9702.9</v>
      </c>
      <c r="AS406" s="135">
        <v>44408</v>
      </c>
      <c r="AT406" s="20">
        <v>19431</v>
      </c>
      <c r="AU406" s="20">
        <v>2538.6999999999998</v>
      </c>
    </row>
    <row r="407" spans="11:47" x14ac:dyDescent="0.3">
      <c r="K407" s="135">
        <v>44415</v>
      </c>
      <c r="L407" s="20">
        <v>0.7</v>
      </c>
      <c r="M407" s="20">
        <v>9.5</v>
      </c>
      <c r="N407" s="20">
        <v>6974</v>
      </c>
      <c r="O407" s="20">
        <v>5186</v>
      </c>
      <c r="P407" s="20">
        <v>69118</v>
      </c>
      <c r="Q407" s="20">
        <v>19680</v>
      </c>
      <c r="R407" s="20">
        <v>5382.6</v>
      </c>
      <c r="S407" s="20">
        <v>675</v>
      </c>
      <c r="W407" s="135">
        <v>44415</v>
      </c>
      <c r="X407" s="20">
        <v>6974</v>
      </c>
      <c r="Y407" s="20">
        <v>71.534000000000006</v>
      </c>
      <c r="AD407" s="135">
        <v>44415</v>
      </c>
      <c r="AE407" s="20">
        <v>5186</v>
      </c>
      <c r="AF407" s="20">
        <v>5397.6</v>
      </c>
      <c r="AL407" s="135">
        <v>44415</v>
      </c>
      <c r="AM407" s="20">
        <v>69118</v>
      </c>
      <c r="AN407" s="20">
        <v>9556.4</v>
      </c>
      <c r="AS407" s="135">
        <v>44415</v>
      </c>
      <c r="AT407" s="20">
        <v>19680</v>
      </c>
      <c r="AU407" s="20">
        <v>2601.6</v>
      </c>
    </row>
    <row r="408" spans="11:47" x14ac:dyDescent="0.3">
      <c r="K408" s="135">
        <v>44422</v>
      </c>
      <c r="L408" s="20">
        <v>0.7</v>
      </c>
      <c r="M408" s="20">
        <v>9.5</v>
      </c>
      <c r="N408" s="20">
        <v>6951</v>
      </c>
      <c r="O408" s="20">
        <v>5194</v>
      </c>
      <c r="P408" s="20">
        <v>69523</v>
      </c>
      <c r="Q408" s="20">
        <v>19857</v>
      </c>
      <c r="R408" s="20">
        <v>5371</v>
      </c>
      <c r="S408" s="20">
        <v>685</v>
      </c>
      <c r="W408" s="135">
        <v>44422</v>
      </c>
      <c r="X408" s="20">
        <v>6951</v>
      </c>
      <c r="Y408" s="20">
        <v>70.602000000000004</v>
      </c>
      <c r="AD408" s="135">
        <v>44422</v>
      </c>
      <c r="AE408" s="20">
        <v>5194</v>
      </c>
      <c r="AF408" s="20">
        <v>5448.2</v>
      </c>
      <c r="AL408" s="135">
        <v>44422</v>
      </c>
      <c r="AM408" s="20">
        <v>69523</v>
      </c>
      <c r="AN408" s="20">
        <v>9416</v>
      </c>
      <c r="AS408" s="135">
        <v>44422</v>
      </c>
      <c r="AT408" s="20">
        <v>19857</v>
      </c>
      <c r="AU408" s="20">
        <v>2581.6999999999998</v>
      </c>
    </row>
    <row r="409" spans="11:47" x14ac:dyDescent="0.3">
      <c r="K409" s="135">
        <v>44429</v>
      </c>
      <c r="L409" s="20">
        <v>0.7</v>
      </c>
      <c r="M409" s="20">
        <v>9.5</v>
      </c>
      <c r="N409" s="20">
        <v>6922</v>
      </c>
      <c r="O409" s="20">
        <v>5129</v>
      </c>
      <c r="P409" s="20">
        <v>66999</v>
      </c>
      <c r="Q409" s="20">
        <v>19934</v>
      </c>
      <c r="R409" s="20">
        <v>5361.8</v>
      </c>
      <c r="S409" s="20">
        <v>685</v>
      </c>
      <c r="W409" s="135">
        <v>44429</v>
      </c>
      <c r="X409" s="20">
        <v>6922</v>
      </c>
      <c r="Y409" s="20">
        <v>67.680000000000007</v>
      </c>
      <c r="AD409" s="135">
        <v>44429</v>
      </c>
      <c r="AE409" s="20">
        <v>5129</v>
      </c>
      <c r="AF409" s="20">
        <v>5198.3999999999996</v>
      </c>
      <c r="AL409" s="135">
        <v>44429</v>
      </c>
      <c r="AM409" s="20">
        <v>66999</v>
      </c>
      <c r="AN409" s="20">
        <v>9113.9</v>
      </c>
      <c r="AS409" s="135">
        <v>44429</v>
      </c>
      <c r="AT409" s="20">
        <v>19934</v>
      </c>
      <c r="AU409" s="20">
        <v>2595.9</v>
      </c>
    </row>
    <row r="410" spans="11:47" x14ac:dyDescent="0.3">
      <c r="K410" s="135">
        <v>44436</v>
      </c>
      <c r="L410" s="20">
        <v>0.7</v>
      </c>
      <c r="M410" s="20">
        <v>9.5</v>
      </c>
      <c r="N410" s="20">
        <v>6820</v>
      </c>
      <c r="O410" s="20">
        <v>5141</v>
      </c>
      <c r="P410" s="20">
        <v>68531</v>
      </c>
      <c r="Q410" s="20">
        <v>20380</v>
      </c>
      <c r="R410" s="20">
        <v>5310.4</v>
      </c>
      <c r="S410" s="20">
        <v>685</v>
      </c>
      <c r="W410" s="135">
        <v>44436</v>
      </c>
      <c r="X410" s="20">
        <v>6820</v>
      </c>
      <c r="Y410" s="20">
        <v>71.164000000000001</v>
      </c>
      <c r="AD410" s="135">
        <v>44436</v>
      </c>
      <c r="AE410" s="20">
        <v>5141</v>
      </c>
      <c r="AF410" s="20">
        <v>5181.8</v>
      </c>
      <c r="AL410" s="135">
        <v>44436</v>
      </c>
      <c r="AM410" s="20">
        <v>68531</v>
      </c>
      <c r="AN410" s="20">
        <v>9321.4</v>
      </c>
      <c r="AS410" s="135">
        <v>44436</v>
      </c>
      <c r="AT410" s="20">
        <v>20380</v>
      </c>
      <c r="AU410" s="20">
        <v>2642.7</v>
      </c>
    </row>
    <row r="411" spans="11:47" x14ac:dyDescent="0.3">
      <c r="K411" s="135">
        <v>44443</v>
      </c>
      <c r="L411" s="20">
        <v>1.2</v>
      </c>
      <c r="M411" s="20">
        <v>10.7</v>
      </c>
      <c r="N411" s="20">
        <v>6820</v>
      </c>
      <c r="O411" s="20">
        <v>5178</v>
      </c>
      <c r="P411" s="20">
        <v>68988</v>
      </c>
      <c r="Q411" s="20">
        <v>21013</v>
      </c>
      <c r="R411" s="20">
        <v>5252.8</v>
      </c>
      <c r="S411" s="20">
        <v>690</v>
      </c>
      <c r="W411" s="135">
        <v>44443</v>
      </c>
      <c r="X411" s="20">
        <v>6820</v>
      </c>
      <c r="Y411" s="20">
        <v>72.725999999999999</v>
      </c>
      <c r="AD411" s="135">
        <v>44443</v>
      </c>
      <c r="AE411" s="20">
        <v>5178</v>
      </c>
      <c r="AF411" s="20">
        <v>5310.2</v>
      </c>
      <c r="AL411" s="135">
        <v>44443</v>
      </c>
      <c r="AM411" s="20">
        <v>68988</v>
      </c>
      <c r="AN411" s="20">
        <v>9370.625</v>
      </c>
      <c r="AS411" s="135">
        <v>44443</v>
      </c>
      <c r="AT411" s="20">
        <v>21013</v>
      </c>
      <c r="AU411" s="20">
        <v>2693</v>
      </c>
    </row>
    <row r="412" spans="11:47" x14ac:dyDescent="0.3">
      <c r="K412" s="135">
        <v>44450</v>
      </c>
      <c r="L412" s="20">
        <v>1.2</v>
      </c>
      <c r="M412" s="20">
        <v>10.7</v>
      </c>
      <c r="N412" s="20">
        <v>6956</v>
      </c>
      <c r="O412" s="20">
        <v>5254</v>
      </c>
      <c r="P412" s="20">
        <v>68573</v>
      </c>
      <c r="Q412" s="20">
        <v>21850</v>
      </c>
      <c r="R412" s="20">
        <v>5357.4</v>
      </c>
      <c r="S412" s="20">
        <v>720</v>
      </c>
      <c r="W412" s="135">
        <v>44450</v>
      </c>
      <c r="X412" s="20">
        <v>6956</v>
      </c>
      <c r="Y412" s="20">
        <v>72.176000000000002</v>
      </c>
      <c r="AD412" s="135">
        <v>44450</v>
      </c>
      <c r="AE412" s="20">
        <v>5254</v>
      </c>
      <c r="AF412" s="20">
        <v>5522.4</v>
      </c>
      <c r="AL412" s="135">
        <v>44450</v>
      </c>
      <c r="AM412" s="20">
        <v>68573</v>
      </c>
      <c r="AN412" s="20">
        <v>9370.7999999999993</v>
      </c>
      <c r="AS412" s="135">
        <v>44450</v>
      </c>
      <c r="AT412" s="20">
        <v>21850</v>
      </c>
      <c r="AU412" s="20">
        <v>2794.9</v>
      </c>
    </row>
    <row r="413" spans="11:47" x14ac:dyDescent="0.3">
      <c r="K413" s="135">
        <v>44457</v>
      </c>
      <c r="L413" s="20">
        <v>1.2</v>
      </c>
      <c r="M413" s="20">
        <v>10.7</v>
      </c>
      <c r="N413" s="20">
        <v>7115</v>
      </c>
      <c r="O413" s="20">
        <v>5340</v>
      </c>
      <c r="P413" s="20">
        <v>69474</v>
      </c>
      <c r="Q413" s="20">
        <v>22260</v>
      </c>
      <c r="R413" s="20">
        <v>5522</v>
      </c>
      <c r="S413" s="20">
        <v>735</v>
      </c>
      <c r="W413" s="135">
        <v>44457</v>
      </c>
      <c r="X413" s="20">
        <v>7115</v>
      </c>
      <c r="Y413" s="20">
        <v>74.715999999999994</v>
      </c>
      <c r="AD413" s="135">
        <v>44457</v>
      </c>
      <c r="AE413" s="20">
        <v>5340</v>
      </c>
      <c r="AF413" s="20">
        <v>5576.4</v>
      </c>
      <c r="AL413" s="135">
        <v>44457</v>
      </c>
      <c r="AM413" s="20">
        <v>69474</v>
      </c>
      <c r="AN413" s="20">
        <v>9470</v>
      </c>
      <c r="AS413" s="135">
        <v>44457</v>
      </c>
      <c r="AT413" s="20">
        <v>22260</v>
      </c>
      <c r="AU413" s="20">
        <v>2889.8</v>
      </c>
    </row>
    <row r="414" spans="11:47" x14ac:dyDescent="0.3">
      <c r="K414" s="135">
        <v>44464</v>
      </c>
      <c r="L414" s="20">
        <v>1.2</v>
      </c>
      <c r="M414" s="20">
        <v>10.7</v>
      </c>
      <c r="N414" s="20">
        <v>7190</v>
      </c>
      <c r="O414" s="20">
        <v>5427</v>
      </c>
      <c r="P414" s="20">
        <v>68492</v>
      </c>
      <c r="Q414" s="20">
        <v>22641</v>
      </c>
      <c r="R414" s="20">
        <v>5695</v>
      </c>
      <c r="S414" s="20">
        <v>755</v>
      </c>
      <c r="W414" s="135">
        <v>44464</v>
      </c>
      <c r="X414" s="20">
        <v>7190</v>
      </c>
      <c r="Y414" s="20">
        <v>75.962000000000003</v>
      </c>
      <c r="AD414" s="135">
        <v>44464</v>
      </c>
      <c r="AE414" s="20">
        <v>5427</v>
      </c>
      <c r="AF414" s="20">
        <v>5556.666666666667</v>
      </c>
      <c r="AL414" s="135">
        <v>44464</v>
      </c>
      <c r="AM414" s="20">
        <v>68492</v>
      </c>
      <c r="AN414" s="20">
        <v>9206.7000000000007</v>
      </c>
      <c r="AS414" s="135">
        <v>44464</v>
      </c>
      <c r="AT414" s="20">
        <v>22641</v>
      </c>
      <c r="AU414" s="20">
        <v>2888.1</v>
      </c>
    </row>
    <row r="415" spans="11:47" x14ac:dyDescent="0.3">
      <c r="K415" s="135">
        <v>44471</v>
      </c>
      <c r="L415" s="20">
        <v>2.5</v>
      </c>
      <c r="M415" s="20">
        <v>13.5</v>
      </c>
      <c r="N415" s="20">
        <v>7290</v>
      </c>
      <c r="O415" s="20">
        <v>5500</v>
      </c>
      <c r="P415" s="20">
        <v>68204</v>
      </c>
      <c r="Q415" s="20">
        <v>22269</v>
      </c>
      <c r="R415" s="20">
        <v>5889.6</v>
      </c>
      <c r="S415" s="20">
        <v>755</v>
      </c>
      <c r="W415" s="135">
        <v>44471</v>
      </c>
      <c r="X415" s="20">
        <v>7290</v>
      </c>
      <c r="Y415" s="20">
        <v>79.012</v>
      </c>
      <c r="AD415" s="135">
        <v>44471</v>
      </c>
      <c r="AE415" s="20">
        <v>5500</v>
      </c>
      <c r="AF415" s="20">
        <v>5597.75</v>
      </c>
      <c r="AL415" s="135">
        <v>44471</v>
      </c>
      <c r="AM415" s="20">
        <v>68204</v>
      </c>
      <c r="AN415" s="20">
        <v>9197</v>
      </c>
      <c r="AS415" s="135">
        <v>44471</v>
      </c>
      <c r="AT415" s="20">
        <v>22269</v>
      </c>
      <c r="AU415" s="20">
        <v>2883.2</v>
      </c>
    </row>
    <row r="416" spans="11:47" x14ac:dyDescent="0.3">
      <c r="K416" s="135">
        <v>44478</v>
      </c>
      <c r="L416" s="20">
        <v>2.5</v>
      </c>
      <c r="M416" s="20">
        <v>13.5</v>
      </c>
      <c r="N416" s="20">
        <v>7395</v>
      </c>
      <c r="O416" s="20">
        <v>5583</v>
      </c>
      <c r="P416" s="20">
        <v>68736</v>
      </c>
      <c r="Q416" s="20">
        <v>22238</v>
      </c>
      <c r="R416" s="20">
        <v>6139.5</v>
      </c>
      <c r="S416" s="20">
        <v>755</v>
      </c>
      <c r="W416" s="135">
        <v>44478</v>
      </c>
      <c r="X416" s="20">
        <v>7395</v>
      </c>
      <c r="Y416" s="20">
        <v>81.847999999999999</v>
      </c>
      <c r="AD416" s="135">
        <v>44478</v>
      </c>
      <c r="AE416" s="20">
        <v>5583</v>
      </c>
      <c r="AF416" s="20">
        <v>5765</v>
      </c>
      <c r="AL416" s="135">
        <v>44478</v>
      </c>
      <c r="AM416" s="20">
        <v>68736</v>
      </c>
      <c r="AN416" s="20">
        <v>9175.6</v>
      </c>
      <c r="AS416" s="135">
        <v>44478</v>
      </c>
      <c r="AT416" s="20">
        <v>22238</v>
      </c>
      <c r="AU416" s="20">
        <v>2896.3</v>
      </c>
    </row>
    <row r="417" spans="11:47" x14ac:dyDescent="0.3">
      <c r="K417" s="135">
        <v>44485</v>
      </c>
      <c r="L417" s="20">
        <v>2.5</v>
      </c>
      <c r="M417" s="20">
        <v>13.5</v>
      </c>
      <c r="N417" s="20">
        <v>7826</v>
      </c>
      <c r="O417" s="20">
        <v>5569</v>
      </c>
      <c r="P417" s="20">
        <v>71522</v>
      </c>
      <c r="Q417" s="20">
        <v>22908</v>
      </c>
      <c r="R417" s="20">
        <v>6413.2</v>
      </c>
      <c r="S417" s="20">
        <v>850</v>
      </c>
      <c r="W417" s="135">
        <v>44485</v>
      </c>
      <c r="X417" s="20">
        <v>7826</v>
      </c>
      <c r="Y417" s="20">
        <v>83.822000000000003</v>
      </c>
      <c r="AD417" s="135">
        <v>44485</v>
      </c>
      <c r="AE417" s="20">
        <v>5569</v>
      </c>
      <c r="AF417" s="20">
        <v>5583.8</v>
      </c>
      <c r="AL417" s="135">
        <v>44485</v>
      </c>
      <c r="AM417" s="20">
        <v>71522</v>
      </c>
      <c r="AN417" s="20">
        <v>9859.7999999999993</v>
      </c>
      <c r="AS417" s="135">
        <v>44485</v>
      </c>
      <c r="AT417" s="20">
        <v>22908</v>
      </c>
      <c r="AU417" s="20">
        <v>3092.6</v>
      </c>
    </row>
    <row r="418" spans="11:47" x14ac:dyDescent="0.3">
      <c r="K418" s="135">
        <v>44492</v>
      </c>
      <c r="L418" s="20">
        <v>2.5</v>
      </c>
      <c r="M418" s="20">
        <v>13.5</v>
      </c>
      <c r="N418" s="20">
        <v>7859</v>
      </c>
      <c r="O418" s="20">
        <v>5518</v>
      </c>
      <c r="P418" s="20">
        <v>73310</v>
      </c>
      <c r="Q418" s="20">
        <v>23015</v>
      </c>
      <c r="R418" s="20">
        <v>6409.6</v>
      </c>
      <c r="S418" s="20">
        <v>850</v>
      </c>
      <c r="W418" s="135">
        <v>44492</v>
      </c>
      <c r="X418" s="20">
        <v>7859</v>
      </c>
      <c r="Y418" s="20">
        <v>85.073999999999998</v>
      </c>
      <c r="AD418" s="135">
        <v>44492</v>
      </c>
      <c r="AE418" s="20">
        <v>5518</v>
      </c>
      <c r="AF418" s="20">
        <v>5288.8</v>
      </c>
      <c r="AL418" s="135">
        <v>44492</v>
      </c>
      <c r="AM418" s="20">
        <v>73310</v>
      </c>
      <c r="AN418" s="20">
        <v>10271.200000000001</v>
      </c>
      <c r="AS418" s="135">
        <v>44492</v>
      </c>
      <c r="AT418" s="20">
        <v>23015</v>
      </c>
      <c r="AU418" s="20">
        <v>3076.2</v>
      </c>
    </row>
    <row r="419" spans="11:47" x14ac:dyDescent="0.3">
      <c r="K419" s="135">
        <v>44499</v>
      </c>
      <c r="L419" s="20">
        <v>2.5</v>
      </c>
      <c r="M419" s="20">
        <v>13.5</v>
      </c>
      <c r="N419" s="20">
        <v>8126</v>
      </c>
      <c r="O419" s="20">
        <v>5325</v>
      </c>
      <c r="P419" s="20">
        <v>70400</v>
      </c>
      <c r="Q419" s="20">
        <v>20384</v>
      </c>
      <c r="R419" s="20">
        <v>6053.4</v>
      </c>
      <c r="S419" s="20">
        <v>830</v>
      </c>
      <c r="W419" s="135">
        <v>44499</v>
      </c>
      <c r="X419" s="20">
        <v>8126</v>
      </c>
      <c r="Y419" s="20">
        <v>85.134</v>
      </c>
      <c r="AD419" s="135">
        <v>44499</v>
      </c>
      <c r="AE419" s="20">
        <v>5325</v>
      </c>
      <c r="AF419" s="20">
        <v>4764.8</v>
      </c>
      <c r="AL419" s="135">
        <v>44499</v>
      </c>
      <c r="AM419" s="20">
        <v>70400</v>
      </c>
      <c r="AN419" s="20">
        <v>9940.5</v>
      </c>
      <c r="AS419" s="135">
        <v>44499</v>
      </c>
      <c r="AT419" s="20">
        <v>20384</v>
      </c>
      <c r="AU419" s="20">
        <v>2773.6</v>
      </c>
    </row>
    <row r="420" spans="11:47" x14ac:dyDescent="0.3">
      <c r="K420" s="135">
        <v>44506</v>
      </c>
      <c r="L420" s="20">
        <v>0</v>
      </c>
      <c r="M420" s="20">
        <v>12.9</v>
      </c>
      <c r="N420" s="20">
        <v>8100</v>
      </c>
      <c r="O420" s="20">
        <v>5155</v>
      </c>
      <c r="P420" s="20">
        <v>70559</v>
      </c>
      <c r="Q420" s="20">
        <v>20166</v>
      </c>
      <c r="R420" s="20">
        <v>5767.6</v>
      </c>
      <c r="S420" s="20">
        <v>805</v>
      </c>
      <c r="W420" s="135">
        <v>44506</v>
      </c>
      <c r="X420" s="20">
        <v>8100</v>
      </c>
      <c r="Y420" s="20">
        <v>82.94</v>
      </c>
      <c r="AD420" s="135">
        <v>44506</v>
      </c>
      <c r="AE420" s="20">
        <v>5155</v>
      </c>
      <c r="AF420" s="20">
        <v>4358.2</v>
      </c>
      <c r="AL420" s="135">
        <v>44506</v>
      </c>
      <c r="AM420" s="20">
        <v>70559</v>
      </c>
      <c r="AN420" s="20">
        <v>9808.4</v>
      </c>
      <c r="AS420" s="135">
        <v>44506</v>
      </c>
      <c r="AT420" s="20">
        <v>20166</v>
      </c>
      <c r="AU420" s="20">
        <v>2646.5</v>
      </c>
    </row>
    <row r="421" spans="11:47" x14ac:dyDescent="0.3">
      <c r="K421" s="135">
        <v>44513</v>
      </c>
      <c r="L421" s="20">
        <v>0</v>
      </c>
      <c r="M421" s="20">
        <v>12.9</v>
      </c>
      <c r="N421" s="20">
        <v>8036</v>
      </c>
      <c r="O421" s="20">
        <v>4949</v>
      </c>
      <c r="P421" s="20">
        <v>70066</v>
      </c>
      <c r="Q421" s="20">
        <v>18971</v>
      </c>
      <c r="R421" s="20">
        <v>5560.8</v>
      </c>
      <c r="S421" s="20">
        <v>780</v>
      </c>
      <c r="W421" s="135">
        <v>44513</v>
      </c>
      <c r="X421" s="20">
        <v>8036</v>
      </c>
      <c r="Y421" s="20">
        <v>83.177999999999997</v>
      </c>
      <c r="AD421" s="135">
        <v>44513</v>
      </c>
      <c r="AE421" s="20">
        <v>4949</v>
      </c>
      <c r="AF421" s="20">
        <v>4280.6000000000004</v>
      </c>
      <c r="AL421" s="135">
        <v>44513</v>
      </c>
      <c r="AM421" s="20">
        <v>70066</v>
      </c>
      <c r="AN421" s="20">
        <v>9876.5</v>
      </c>
      <c r="AS421" s="135">
        <v>44513</v>
      </c>
      <c r="AT421" s="20">
        <v>18971</v>
      </c>
      <c r="AU421" s="20">
        <v>2597.6</v>
      </c>
    </row>
    <row r="422" spans="11:47" x14ac:dyDescent="0.3">
      <c r="K422" s="135">
        <v>44520</v>
      </c>
      <c r="L422" s="20">
        <v>0</v>
      </c>
      <c r="M422" s="20">
        <v>12.9</v>
      </c>
      <c r="N422" s="20">
        <v>7969</v>
      </c>
      <c r="O422" s="20">
        <v>4832</v>
      </c>
      <c r="P422" s="20">
        <v>69676</v>
      </c>
      <c r="Q422" s="20">
        <v>18474</v>
      </c>
      <c r="R422" s="20">
        <v>5366</v>
      </c>
      <c r="S422" s="20">
        <v>770</v>
      </c>
      <c r="W422" s="135">
        <v>44520</v>
      </c>
      <c r="X422" s="20">
        <v>7969</v>
      </c>
      <c r="Y422" s="20">
        <v>80.977999999999994</v>
      </c>
      <c r="AD422" s="135">
        <v>44520</v>
      </c>
      <c r="AE422" s="20">
        <v>4832</v>
      </c>
      <c r="AF422" s="20">
        <v>4190.8</v>
      </c>
      <c r="AL422" s="135">
        <v>44520</v>
      </c>
      <c r="AM422" s="20">
        <v>69676</v>
      </c>
      <c r="AN422" s="20">
        <v>9618.1</v>
      </c>
      <c r="AS422" s="135">
        <v>44520</v>
      </c>
      <c r="AT422" s="20">
        <v>18474</v>
      </c>
      <c r="AU422" s="20">
        <v>2640.6</v>
      </c>
    </row>
    <row r="423" spans="11:47" x14ac:dyDescent="0.3">
      <c r="K423" s="135">
        <v>44527</v>
      </c>
      <c r="L423" s="20">
        <v>0</v>
      </c>
      <c r="M423" s="20">
        <v>12.9</v>
      </c>
      <c r="N423" s="20">
        <v>7884</v>
      </c>
      <c r="O423" s="20">
        <v>4843</v>
      </c>
      <c r="P423" s="20">
        <v>71317</v>
      </c>
      <c r="Q423" s="20">
        <v>19290</v>
      </c>
      <c r="R423" s="20">
        <v>5346.2</v>
      </c>
      <c r="S423" s="20">
        <v>770</v>
      </c>
      <c r="W423" s="135">
        <v>44527</v>
      </c>
      <c r="X423" s="20">
        <v>7884</v>
      </c>
      <c r="Y423" s="20">
        <v>79.84</v>
      </c>
      <c r="AD423" s="135">
        <v>44527</v>
      </c>
      <c r="AE423" s="20">
        <v>4843</v>
      </c>
      <c r="AF423" s="20">
        <v>4356.2</v>
      </c>
      <c r="AL423" s="135">
        <v>44527</v>
      </c>
      <c r="AM423" s="20">
        <v>71317</v>
      </c>
      <c r="AN423" s="20">
        <v>9793.9</v>
      </c>
      <c r="AS423" s="135">
        <v>44527</v>
      </c>
      <c r="AT423" s="20">
        <v>19290</v>
      </c>
      <c r="AU423" s="20">
        <v>2680.5</v>
      </c>
    </row>
    <row r="424" spans="11:47" x14ac:dyDescent="0.3">
      <c r="K424" s="135">
        <v>44534</v>
      </c>
      <c r="L424" s="20">
        <v>-1.2</v>
      </c>
      <c r="M424" s="20">
        <v>10.3</v>
      </c>
      <c r="N424" s="20">
        <v>7857</v>
      </c>
      <c r="O424" s="20">
        <v>4807</v>
      </c>
      <c r="P424" s="20">
        <v>69703</v>
      </c>
      <c r="Q424" s="20">
        <v>18961</v>
      </c>
      <c r="R424" s="20">
        <v>5251</v>
      </c>
      <c r="S424" s="20">
        <v>765</v>
      </c>
      <c r="W424" s="135">
        <v>44534</v>
      </c>
      <c r="X424" s="20">
        <v>7857</v>
      </c>
      <c r="Y424" s="20">
        <v>70.486000000000004</v>
      </c>
      <c r="AD424" s="135">
        <v>44534</v>
      </c>
      <c r="AE424" s="20">
        <v>4807</v>
      </c>
      <c r="AF424" s="20">
        <v>4225.6000000000004</v>
      </c>
      <c r="AL424" s="135">
        <v>44534</v>
      </c>
      <c r="AM424" s="20">
        <v>69703</v>
      </c>
      <c r="AN424" s="20">
        <v>9592</v>
      </c>
      <c r="AS424" s="135">
        <v>44534</v>
      </c>
      <c r="AT424" s="20">
        <v>18961</v>
      </c>
      <c r="AU424" s="20">
        <v>2651.5</v>
      </c>
    </row>
    <row r="425" spans="11:47" x14ac:dyDescent="0.3">
      <c r="K425" s="135">
        <v>44541</v>
      </c>
      <c r="L425" s="20">
        <v>-1.2</v>
      </c>
      <c r="M425" s="20">
        <v>10.3</v>
      </c>
      <c r="N425" s="20">
        <v>7609</v>
      </c>
      <c r="O425" s="20">
        <v>4839</v>
      </c>
      <c r="P425" s="20">
        <v>69456</v>
      </c>
      <c r="Q425" s="20">
        <v>18807</v>
      </c>
      <c r="R425" s="20">
        <v>5185.2</v>
      </c>
      <c r="S425" s="20">
        <v>745</v>
      </c>
      <c r="W425" s="135">
        <v>44541</v>
      </c>
      <c r="X425" s="20">
        <v>7609</v>
      </c>
      <c r="Y425" s="20">
        <v>74.781999999999996</v>
      </c>
      <c r="AD425" s="135">
        <v>44541</v>
      </c>
      <c r="AE425" s="20">
        <v>4839</v>
      </c>
      <c r="AF425" s="20">
        <v>4379.2</v>
      </c>
      <c r="AL425" s="135">
        <v>44541</v>
      </c>
      <c r="AM425" s="20">
        <v>69456</v>
      </c>
      <c r="AN425" s="20">
        <v>9569.9</v>
      </c>
      <c r="AS425" s="135">
        <v>44541</v>
      </c>
      <c r="AT425" s="20">
        <v>18807</v>
      </c>
      <c r="AU425" s="20">
        <v>2621.4</v>
      </c>
    </row>
    <row r="426" spans="11:47" x14ac:dyDescent="0.3">
      <c r="K426" s="135">
        <v>44548</v>
      </c>
      <c r="L426" s="20">
        <v>-1.2</v>
      </c>
      <c r="M426" s="20">
        <v>10.3</v>
      </c>
      <c r="N426" s="20">
        <v>7598</v>
      </c>
      <c r="O426" s="20">
        <v>4849</v>
      </c>
      <c r="P426" s="20">
        <v>68335</v>
      </c>
      <c r="Q426" s="20">
        <v>19047</v>
      </c>
      <c r="R426" s="20">
        <v>5154.8</v>
      </c>
      <c r="S426" s="20">
        <v>740</v>
      </c>
      <c r="W426" s="135">
        <v>44548</v>
      </c>
      <c r="X426" s="20">
        <v>7598</v>
      </c>
      <c r="Y426" s="20">
        <v>74.102000000000004</v>
      </c>
      <c r="AD426" s="135">
        <v>44548</v>
      </c>
      <c r="AE426" s="20">
        <v>4849</v>
      </c>
      <c r="AF426" s="20">
        <v>4431.8</v>
      </c>
      <c r="AL426" s="135">
        <v>44548</v>
      </c>
      <c r="AM426" s="20">
        <v>68335</v>
      </c>
      <c r="AN426" s="20">
        <v>9460.2000000000007</v>
      </c>
      <c r="AS426" s="135">
        <v>44548</v>
      </c>
      <c r="AT426" s="20">
        <v>19047</v>
      </c>
      <c r="AU426" s="20">
        <v>2646.8</v>
      </c>
    </row>
    <row r="427" spans="11:47" x14ac:dyDescent="0.3">
      <c r="K427" s="135">
        <v>44555</v>
      </c>
      <c r="L427" s="20">
        <v>-1.2</v>
      </c>
      <c r="M427" s="20">
        <v>10.3</v>
      </c>
      <c r="N427" s="20">
        <v>7491</v>
      </c>
      <c r="O427" s="20">
        <v>4850</v>
      </c>
      <c r="P427" s="20">
        <v>69254</v>
      </c>
      <c r="Q427" s="20">
        <v>19856</v>
      </c>
      <c r="R427" s="20">
        <v>5179</v>
      </c>
      <c r="S427" s="20">
        <v>740</v>
      </c>
      <c r="W427" s="135">
        <v>44555</v>
      </c>
      <c r="X427" s="20">
        <v>7491</v>
      </c>
      <c r="Y427" s="20">
        <v>74.756</v>
      </c>
      <c r="AD427" s="135">
        <v>44555</v>
      </c>
      <c r="AE427" s="20">
        <v>4850</v>
      </c>
      <c r="AF427" s="20">
        <v>4486.8</v>
      </c>
      <c r="AL427" s="135">
        <v>44555</v>
      </c>
      <c r="AM427" s="20">
        <v>69254</v>
      </c>
      <c r="AN427" s="20">
        <v>9548</v>
      </c>
      <c r="AS427" s="135">
        <v>44555</v>
      </c>
      <c r="AT427" s="20">
        <v>19856</v>
      </c>
      <c r="AU427" s="20">
        <v>2763.7</v>
      </c>
    </row>
    <row r="428" spans="11:47" x14ac:dyDescent="0.3">
      <c r="K428" s="135">
        <v>44562</v>
      </c>
      <c r="L428" s="20">
        <v>-0.2</v>
      </c>
      <c r="M428" s="20">
        <v>9.1</v>
      </c>
      <c r="N428" s="20">
        <v>7495</v>
      </c>
      <c r="O428" s="20">
        <v>4777</v>
      </c>
      <c r="P428" s="20">
        <v>69544</v>
      </c>
      <c r="Q428" s="20">
        <v>19973</v>
      </c>
      <c r="R428" s="20">
        <v>5157.3999999999996</v>
      </c>
      <c r="S428" s="20">
        <v>735</v>
      </c>
      <c r="W428" s="135">
        <v>44562</v>
      </c>
      <c r="X428" s="20">
        <v>7495</v>
      </c>
      <c r="Y428" s="20">
        <v>78.774000000000001</v>
      </c>
      <c r="AD428" s="135">
        <v>44562</v>
      </c>
      <c r="AE428" s="20">
        <v>4777</v>
      </c>
      <c r="AF428" s="20">
        <v>4328.2</v>
      </c>
      <c r="AL428" s="135">
        <v>44562</v>
      </c>
      <c r="AM428" s="20">
        <v>69544</v>
      </c>
      <c r="AN428" s="20">
        <v>9687.3333333333339</v>
      </c>
      <c r="AS428" s="135">
        <v>44562</v>
      </c>
      <c r="AT428" s="20">
        <v>19973</v>
      </c>
      <c r="AU428" s="20">
        <v>2823.5</v>
      </c>
    </row>
    <row r="429" spans="11:47" x14ac:dyDescent="0.3">
      <c r="K429" s="135">
        <v>44569</v>
      </c>
      <c r="L429" s="20">
        <v>-0.2</v>
      </c>
      <c r="M429" s="20">
        <v>9.1</v>
      </c>
      <c r="N429" s="20">
        <v>7574</v>
      </c>
      <c r="O429" s="20">
        <v>4779</v>
      </c>
      <c r="P429" s="20">
        <v>69690</v>
      </c>
      <c r="Q429" s="20">
        <v>20378</v>
      </c>
      <c r="R429" s="20">
        <v>5215.25</v>
      </c>
      <c r="S429" s="20">
        <v>730</v>
      </c>
      <c r="W429" s="135">
        <v>44569</v>
      </c>
      <c r="X429" s="20">
        <v>7574</v>
      </c>
      <c r="Y429" s="20">
        <v>80.703999999999994</v>
      </c>
      <c r="AD429" s="135">
        <v>44569</v>
      </c>
      <c r="AE429" s="20">
        <v>4779</v>
      </c>
      <c r="AF429" s="20">
        <v>4433.5</v>
      </c>
      <c r="AL429" s="135">
        <v>44569</v>
      </c>
      <c r="AM429" s="20">
        <v>69690</v>
      </c>
      <c r="AN429" s="20">
        <v>9654.5</v>
      </c>
      <c r="AS429" s="135">
        <v>44569</v>
      </c>
      <c r="AT429" s="20">
        <v>20378</v>
      </c>
      <c r="AU429" s="20">
        <v>2878.375</v>
      </c>
    </row>
    <row r="430" spans="11:47" x14ac:dyDescent="0.3">
      <c r="K430" s="135">
        <v>44576</v>
      </c>
      <c r="L430" s="20">
        <v>-0.2</v>
      </c>
      <c r="M430" s="20">
        <v>9.1</v>
      </c>
      <c r="N430" s="20">
        <v>7592</v>
      </c>
      <c r="O430" s="20">
        <v>4788</v>
      </c>
      <c r="P430" s="20">
        <v>70884</v>
      </c>
      <c r="Q430" s="20">
        <v>21317</v>
      </c>
      <c r="R430" s="20">
        <v>5263.8</v>
      </c>
      <c r="S430" s="20">
        <v>735</v>
      </c>
      <c r="W430" s="135">
        <v>44576</v>
      </c>
      <c r="X430" s="20">
        <v>7592</v>
      </c>
      <c r="Y430" s="20">
        <v>83.957999999999998</v>
      </c>
      <c r="AD430" s="135">
        <v>44576</v>
      </c>
      <c r="AE430" s="20">
        <v>4788</v>
      </c>
      <c r="AF430" s="20">
        <v>4588</v>
      </c>
      <c r="AL430" s="135">
        <v>44576</v>
      </c>
      <c r="AM430" s="20">
        <v>70884</v>
      </c>
      <c r="AN430" s="20">
        <v>9828.7999999999993</v>
      </c>
      <c r="AS430" s="135">
        <v>44576</v>
      </c>
      <c r="AT430" s="20">
        <v>21317</v>
      </c>
      <c r="AU430" s="20">
        <v>2962.7</v>
      </c>
    </row>
    <row r="431" spans="11:47" x14ac:dyDescent="0.3">
      <c r="K431" s="135">
        <v>44583</v>
      </c>
      <c r="L431" s="20">
        <v>-0.2</v>
      </c>
      <c r="M431" s="20">
        <v>9.1</v>
      </c>
      <c r="N431" s="20">
        <v>7846</v>
      </c>
      <c r="O431" s="20">
        <v>4800</v>
      </c>
      <c r="P431" s="20">
        <v>70131</v>
      </c>
      <c r="Q431" s="20">
        <v>21286</v>
      </c>
      <c r="R431" s="20">
        <v>5354.4</v>
      </c>
      <c r="S431" s="20">
        <v>745</v>
      </c>
      <c r="W431" s="135">
        <v>44583</v>
      </c>
      <c r="X431" s="20">
        <v>7846</v>
      </c>
      <c r="Y431" s="20">
        <v>87.74</v>
      </c>
      <c r="AD431" s="135">
        <v>44583</v>
      </c>
      <c r="AE431" s="20">
        <v>4800</v>
      </c>
      <c r="AF431" s="20">
        <v>4656.6000000000004</v>
      </c>
      <c r="AL431" s="135">
        <v>44583</v>
      </c>
      <c r="AM431" s="20">
        <v>70131</v>
      </c>
      <c r="AN431" s="20">
        <v>9815.5</v>
      </c>
      <c r="AS431" s="135">
        <v>44583</v>
      </c>
      <c r="AT431" s="20">
        <v>21286</v>
      </c>
      <c r="AU431" s="20">
        <v>3048</v>
      </c>
    </row>
    <row r="432" spans="11:47" x14ac:dyDescent="0.3">
      <c r="K432" s="135">
        <v>44590</v>
      </c>
      <c r="L432" s="20">
        <v>-0.2</v>
      </c>
      <c r="M432" s="20">
        <v>9.1</v>
      </c>
      <c r="N432" s="20">
        <v>7853</v>
      </c>
      <c r="O432" s="20">
        <v>4802</v>
      </c>
      <c r="P432" s="20">
        <v>69656</v>
      </c>
      <c r="Q432" s="20">
        <v>21427</v>
      </c>
      <c r="R432" s="20">
        <v>5366.833333333333</v>
      </c>
      <c r="S432" s="20">
        <v>755</v>
      </c>
      <c r="W432" s="135">
        <v>44590</v>
      </c>
      <c r="X432" s="20">
        <v>7853</v>
      </c>
      <c r="Y432" s="20">
        <v>88.76</v>
      </c>
      <c r="AD432" s="135">
        <v>44590</v>
      </c>
      <c r="AE432" s="20">
        <v>4802</v>
      </c>
      <c r="AF432" s="20">
        <v>4707.3999999999996</v>
      </c>
      <c r="AL432" s="135">
        <v>44590</v>
      </c>
      <c r="AM432" s="20">
        <v>69656</v>
      </c>
      <c r="AN432" s="20">
        <v>9811.7999999999993</v>
      </c>
      <c r="AS432" s="135">
        <v>44590</v>
      </c>
      <c r="AT432" s="20">
        <v>21427</v>
      </c>
      <c r="AU432" s="20">
        <v>3083.7</v>
      </c>
    </row>
    <row r="433" spans="11:47" x14ac:dyDescent="0.3">
      <c r="K433" s="135">
        <v>44597</v>
      </c>
      <c r="L433" s="20">
        <v>0.5</v>
      </c>
      <c r="M433" s="20">
        <v>8.8000000000000007</v>
      </c>
      <c r="N433" s="20">
        <v>7995</v>
      </c>
      <c r="O433" s="20">
        <v>4798</v>
      </c>
      <c r="P433" s="20">
        <v>69667</v>
      </c>
      <c r="Q433" s="20">
        <v>21662</v>
      </c>
      <c r="R433" s="20">
        <v>5401</v>
      </c>
      <c r="S433" s="20">
        <v>755</v>
      </c>
      <c r="W433" s="135">
        <v>44597</v>
      </c>
      <c r="X433" s="20">
        <v>7995</v>
      </c>
      <c r="Y433" s="20">
        <v>90.843999999999994</v>
      </c>
      <c r="AD433" s="135">
        <v>44597</v>
      </c>
      <c r="AE433" s="20">
        <v>4798</v>
      </c>
      <c r="AF433" s="20">
        <v>0</v>
      </c>
      <c r="AL433" s="135">
        <v>44597</v>
      </c>
      <c r="AM433" s="20">
        <v>69667</v>
      </c>
      <c r="AN433" s="20">
        <v>9772.2000000000007</v>
      </c>
      <c r="AS433" s="135">
        <v>44597</v>
      </c>
      <c r="AT433" s="20">
        <v>21662</v>
      </c>
      <c r="AU433" s="20">
        <v>3067.3</v>
      </c>
    </row>
    <row r="434" spans="11:47" x14ac:dyDescent="0.3">
      <c r="K434" s="135">
        <v>44604</v>
      </c>
      <c r="L434" s="20">
        <v>0.5</v>
      </c>
      <c r="M434" s="20">
        <v>8.8000000000000007</v>
      </c>
      <c r="N434" s="20">
        <v>8084</v>
      </c>
      <c r="O434" s="20">
        <v>4895</v>
      </c>
      <c r="P434" s="20">
        <v>70707</v>
      </c>
      <c r="Q434" s="20">
        <v>22569</v>
      </c>
      <c r="R434" s="20">
        <v>5517.6</v>
      </c>
      <c r="S434" s="20">
        <v>760</v>
      </c>
      <c r="W434" s="135">
        <v>44604</v>
      </c>
      <c r="X434" s="20">
        <v>8084</v>
      </c>
      <c r="Y434" s="20">
        <v>92.174000000000007</v>
      </c>
      <c r="AD434" s="135">
        <v>44604</v>
      </c>
      <c r="AE434" s="20">
        <v>4895</v>
      </c>
      <c r="AF434" s="20">
        <v>4903</v>
      </c>
      <c r="AL434" s="135">
        <v>44604</v>
      </c>
      <c r="AM434" s="20">
        <v>70707</v>
      </c>
      <c r="AN434" s="20">
        <v>9950.2999999999993</v>
      </c>
      <c r="AS434" s="135">
        <v>44604</v>
      </c>
      <c r="AT434" s="20">
        <v>22569</v>
      </c>
      <c r="AU434" s="20">
        <v>3230.8</v>
      </c>
    </row>
    <row r="435" spans="11:47" x14ac:dyDescent="0.3">
      <c r="K435" s="135">
        <v>44611</v>
      </c>
      <c r="L435" s="20">
        <v>0.5</v>
      </c>
      <c r="M435" s="20">
        <v>8.8000000000000007</v>
      </c>
      <c r="N435" s="20">
        <v>8099</v>
      </c>
      <c r="O435" s="20">
        <v>4867</v>
      </c>
      <c r="P435" s="20">
        <v>70508</v>
      </c>
      <c r="Q435" s="20">
        <v>22273</v>
      </c>
      <c r="R435" s="20">
        <v>5505.4</v>
      </c>
      <c r="S435" s="20">
        <v>740</v>
      </c>
      <c r="W435" s="135">
        <v>44611</v>
      </c>
      <c r="X435" s="20">
        <v>8099</v>
      </c>
      <c r="Y435" s="20">
        <v>94.215999999999994</v>
      </c>
      <c r="AD435" s="135">
        <v>44611</v>
      </c>
      <c r="AE435" s="20">
        <v>4867</v>
      </c>
      <c r="AF435" s="20">
        <v>4772</v>
      </c>
      <c r="AL435" s="135">
        <v>44611</v>
      </c>
      <c r="AM435" s="20">
        <v>70508</v>
      </c>
      <c r="AN435" s="20">
        <v>9994.5</v>
      </c>
      <c r="AS435" s="135">
        <v>44611</v>
      </c>
      <c r="AT435" s="20">
        <v>22273</v>
      </c>
      <c r="AU435" s="20">
        <v>3283.8</v>
      </c>
    </row>
    <row r="436" spans="11:47" x14ac:dyDescent="0.3">
      <c r="K436" s="135">
        <v>44618</v>
      </c>
      <c r="L436" s="20">
        <v>0.5</v>
      </c>
      <c r="M436" s="20">
        <v>8.8000000000000007</v>
      </c>
      <c r="N436" s="20">
        <v>8209</v>
      </c>
      <c r="O436" s="20">
        <v>4865</v>
      </c>
      <c r="P436" s="20">
        <v>70178</v>
      </c>
      <c r="Q436" s="20">
        <v>22324</v>
      </c>
      <c r="R436" s="20">
        <v>5512.4</v>
      </c>
      <c r="S436" s="20">
        <v>740</v>
      </c>
      <c r="W436" s="135">
        <v>44618</v>
      </c>
      <c r="X436" s="20">
        <v>8209</v>
      </c>
      <c r="Y436" s="20">
        <v>97.215999999999994</v>
      </c>
      <c r="AD436" s="135">
        <v>44618</v>
      </c>
      <c r="AE436" s="20">
        <v>4865</v>
      </c>
      <c r="AF436" s="20">
        <v>4738</v>
      </c>
      <c r="AL436" s="135">
        <v>44618</v>
      </c>
      <c r="AM436" s="20">
        <v>70178</v>
      </c>
      <c r="AN436" s="20">
        <v>9977.6</v>
      </c>
      <c r="AS436" s="135">
        <v>44618</v>
      </c>
      <c r="AT436" s="20">
        <v>22324</v>
      </c>
      <c r="AU436" s="20">
        <v>3386.6</v>
      </c>
    </row>
    <row r="437" spans="11:47" x14ac:dyDescent="0.3">
      <c r="K437" s="135">
        <v>44625</v>
      </c>
      <c r="L437" s="20">
        <v>1.1000000000000001</v>
      </c>
      <c r="M437" s="20">
        <v>8.3000000000000007</v>
      </c>
      <c r="N437" s="20">
        <v>8370</v>
      </c>
      <c r="O437" s="20">
        <v>4890</v>
      </c>
      <c r="P437" s="20">
        <v>71234</v>
      </c>
      <c r="Q437" s="20">
        <v>22689</v>
      </c>
      <c r="R437" s="20">
        <v>5611</v>
      </c>
      <c r="S437" s="20">
        <v>740</v>
      </c>
      <c r="W437" s="135">
        <v>44625</v>
      </c>
      <c r="X437" s="20">
        <v>8370</v>
      </c>
      <c r="Y437" s="20">
        <v>109.492</v>
      </c>
      <c r="AD437" s="135">
        <v>44625</v>
      </c>
      <c r="AE437" s="20">
        <v>4890</v>
      </c>
      <c r="AF437" s="20">
        <v>4811</v>
      </c>
      <c r="AL437" s="135">
        <v>44625</v>
      </c>
      <c r="AM437" s="20">
        <v>71234</v>
      </c>
      <c r="AN437" s="20">
        <v>10228.700000000001</v>
      </c>
      <c r="AS437" s="135">
        <v>44625</v>
      </c>
      <c r="AT437" s="20">
        <v>22689</v>
      </c>
      <c r="AU437" s="20">
        <v>3626</v>
      </c>
    </row>
    <row r="438" spans="11:47" x14ac:dyDescent="0.3">
      <c r="K438" s="135">
        <v>44632</v>
      </c>
      <c r="L438" s="20">
        <v>1.1000000000000001</v>
      </c>
      <c r="M438" s="20">
        <v>8.3000000000000007</v>
      </c>
      <c r="N438" s="20">
        <v>8683</v>
      </c>
      <c r="O438" s="20">
        <v>4918</v>
      </c>
      <c r="P438" s="20">
        <v>71077</v>
      </c>
      <c r="Q438" s="20">
        <v>21547</v>
      </c>
      <c r="R438" s="20">
        <v>5886.2</v>
      </c>
      <c r="S438" s="20">
        <v>740</v>
      </c>
      <c r="W438" s="135">
        <v>44632</v>
      </c>
      <c r="X438" s="20">
        <v>8683</v>
      </c>
      <c r="Y438" s="20">
        <v>116.866</v>
      </c>
      <c r="AD438" s="135">
        <v>44632</v>
      </c>
      <c r="AE438" s="20">
        <v>4918</v>
      </c>
      <c r="AF438" s="20">
        <v>4941</v>
      </c>
      <c r="AL438" s="135">
        <v>44632</v>
      </c>
      <c r="AM438" s="20">
        <v>71077</v>
      </c>
      <c r="AN438" s="20">
        <v>10248.4</v>
      </c>
      <c r="AS438" s="135">
        <v>44632</v>
      </c>
      <c r="AT438" s="20">
        <v>21547</v>
      </c>
      <c r="AU438" s="20">
        <v>3604.8</v>
      </c>
    </row>
    <row r="439" spans="11:47" x14ac:dyDescent="0.3">
      <c r="K439" s="135">
        <v>44639</v>
      </c>
      <c r="L439" s="20">
        <v>1.1000000000000001</v>
      </c>
      <c r="M439" s="20">
        <v>8.3000000000000007</v>
      </c>
      <c r="N439" s="20">
        <v>8752</v>
      </c>
      <c r="O439" s="20">
        <v>4914</v>
      </c>
      <c r="P439" s="20">
        <v>71561</v>
      </c>
      <c r="Q439" s="20">
        <v>21801</v>
      </c>
      <c r="R439" s="20">
        <v>5761.2</v>
      </c>
      <c r="S439" s="20">
        <v>740</v>
      </c>
      <c r="W439" s="135">
        <v>44639</v>
      </c>
      <c r="X439" s="20">
        <v>8752</v>
      </c>
      <c r="Y439" s="20">
        <v>103.88</v>
      </c>
      <c r="AD439" s="135">
        <v>44639</v>
      </c>
      <c r="AE439" s="20">
        <v>4914</v>
      </c>
      <c r="AF439" s="20">
        <v>4837.8</v>
      </c>
      <c r="AL439" s="135">
        <v>44639</v>
      </c>
      <c r="AM439" s="20">
        <v>71561</v>
      </c>
      <c r="AN439" s="20">
        <v>10044.299999999999</v>
      </c>
      <c r="AS439" s="135">
        <v>44639</v>
      </c>
      <c r="AT439" s="20">
        <v>21801</v>
      </c>
      <c r="AU439" s="20">
        <v>3318.2</v>
      </c>
    </row>
    <row r="440" spans="11:47" x14ac:dyDescent="0.3">
      <c r="K440" s="135">
        <v>44646</v>
      </c>
      <c r="L440" s="20">
        <v>1.1000000000000001</v>
      </c>
      <c r="M440" s="20">
        <v>8.3000000000000007</v>
      </c>
      <c r="N440" s="20">
        <v>9185</v>
      </c>
      <c r="O440" s="20">
        <v>4930</v>
      </c>
      <c r="P440" s="20">
        <v>72582</v>
      </c>
      <c r="Q440" s="20">
        <v>22642</v>
      </c>
      <c r="R440" s="20">
        <v>5826.6</v>
      </c>
      <c r="S440" s="20">
        <v>740</v>
      </c>
      <c r="W440" s="135">
        <v>44646</v>
      </c>
      <c r="X440" s="20">
        <v>9185</v>
      </c>
      <c r="Y440" s="20">
        <v>118.476</v>
      </c>
      <c r="AD440" s="135">
        <v>44646</v>
      </c>
      <c r="AE440" s="20">
        <v>4930</v>
      </c>
      <c r="AF440" s="20">
        <v>4947.8</v>
      </c>
      <c r="AL440" s="135">
        <v>44646</v>
      </c>
      <c r="AM440" s="20">
        <v>72582</v>
      </c>
      <c r="AN440" s="20">
        <v>10305.4</v>
      </c>
      <c r="AS440" s="135">
        <v>44646</v>
      </c>
      <c r="AT440" s="20">
        <v>22642</v>
      </c>
      <c r="AU440" s="20">
        <v>3575.1</v>
      </c>
    </row>
    <row r="441" spans="11:47" x14ac:dyDescent="0.3">
      <c r="K441" s="135">
        <v>44653</v>
      </c>
      <c r="L441" s="20">
        <v>0.6</v>
      </c>
      <c r="M441" s="20">
        <v>8</v>
      </c>
      <c r="N441" s="20">
        <v>9125</v>
      </c>
      <c r="O441" s="20">
        <v>4985</v>
      </c>
      <c r="P441" s="20">
        <v>72813</v>
      </c>
      <c r="Q441" s="20">
        <v>22229</v>
      </c>
      <c r="R441" s="20">
        <v>5816.333333333333</v>
      </c>
      <c r="S441" s="20">
        <v>735</v>
      </c>
      <c r="W441" s="135">
        <v>44653</v>
      </c>
      <c r="X441" s="20">
        <v>9125</v>
      </c>
      <c r="Y441" s="20">
        <v>109.69199999999999</v>
      </c>
      <c r="AD441" s="135">
        <v>44653</v>
      </c>
      <c r="AE441" s="20">
        <v>4985</v>
      </c>
      <c r="AF441" s="20">
        <v>5040.3999999999996</v>
      </c>
      <c r="AL441" s="135">
        <v>44653</v>
      </c>
      <c r="AM441" s="20">
        <v>72813</v>
      </c>
      <c r="AN441" s="20">
        <v>10310.299999999999</v>
      </c>
      <c r="AS441" s="135">
        <v>44653</v>
      </c>
      <c r="AT441" s="20">
        <v>22229</v>
      </c>
      <c r="AU441" s="20">
        <v>3536.6</v>
      </c>
    </row>
    <row r="442" spans="11:47" x14ac:dyDescent="0.3">
      <c r="K442" s="135">
        <v>44660</v>
      </c>
      <c r="L442" s="20">
        <v>0.6</v>
      </c>
      <c r="M442" s="20">
        <v>8</v>
      </c>
      <c r="N442" s="20">
        <v>9062</v>
      </c>
      <c r="O442" s="20">
        <v>5050</v>
      </c>
      <c r="P442" s="20">
        <v>73056</v>
      </c>
      <c r="Q442" s="20">
        <v>21933</v>
      </c>
      <c r="R442" s="20">
        <v>5824.666666666667</v>
      </c>
      <c r="S442" s="20">
        <v>735</v>
      </c>
      <c r="W442" s="135">
        <v>44660</v>
      </c>
      <c r="X442" s="20">
        <v>9062</v>
      </c>
      <c r="Y442" s="20">
        <v>103.72</v>
      </c>
      <c r="AD442" s="135">
        <v>44660</v>
      </c>
      <c r="AE442" s="20">
        <v>5050</v>
      </c>
      <c r="AF442" s="20">
        <v>5082.666666666667</v>
      </c>
      <c r="AL442" s="135">
        <v>44660</v>
      </c>
      <c r="AM442" s="20">
        <v>73056</v>
      </c>
      <c r="AN442" s="20">
        <v>10352</v>
      </c>
      <c r="AS442" s="135">
        <v>44660</v>
      </c>
      <c r="AT442" s="20">
        <v>21933</v>
      </c>
      <c r="AU442" s="20">
        <v>3408.7</v>
      </c>
    </row>
    <row r="443" spans="11:47" x14ac:dyDescent="0.3">
      <c r="K443" s="135">
        <v>44667</v>
      </c>
      <c r="L443" s="20">
        <v>0.6</v>
      </c>
      <c r="M443" s="20">
        <v>8</v>
      </c>
      <c r="N443" s="20">
        <v>9032</v>
      </c>
      <c r="O443" s="20">
        <v>5016</v>
      </c>
      <c r="P443" s="20">
        <v>73325</v>
      </c>
      <c r="Q443" s="20">
        <v>21162</v>
      </c>
      <c r="R443" s="20">
        <v>5756.6</v>
      </c>
      <c r="S443" s="20">
        <v>735</v>
      </c>
      <c r="W443" s="135">
        <v>44667</v>
      </c>
      <c r="X443" s="20">
        <v>9032</v>
      </c>
      <c r="Y443" s="20">
        <v>105.9</v>
      </c>
      <c r="AD443" s="135">
        <v>44667</v>
      </c>
      <c r="AE443" s="20">
        <v>5016</v>
      </c>
      <c r="AF443" s="20">
        <v>4975.6000000000004</v>
      </c>
      <c r="AL443" s="135">
        <v>44667</v>
      </c>
      <c r="AM443" s="20">
        <v>73325</v>
      </c>
      <c r="AN443" s="20">
        <v>10251</v>
      </c>
      <c r="AS443" s="135">
        <v>44667</v>
      </c>
      <c r="AT443" s="20">
        <v>21162</v>
      </c>
      <c r="AU443" s="20">
        <v>3223.375</v>
      </c>
    </row>
    <row r="444" spans="11:47" x14ac:dyDescent="0.3">
      <c r="K444" s="135">
        <v>44674</v>
      </c>
      <c r="L444" s="20">
        <v>0.6</v>
      </c>
      <c r="M444" s="20">
        <v>8</v>
      </c>
      <c r="N444" s="20">
        <v>8796</v>
      </c>
      <c r="O444" s="20">
        <v>5050</v>
      </c>
      <c r="P444" s="20">
        <v>73835</v>
      </c>
      <c r="Q444" s="20">
        <v>21550</v>
      </c>
      <c r="R444" s="20">
        <v>5829.8</v>
      </c>
      <c r="S444" s="20">
        <v>735</v>
      </c>
      <c r="W444" s="135">
        <v>44674</v>
      </c>
      <c r="X444" s="20">
        <v>8796</v>
      </c>
      <c r="Y444" s="20">
        <v>108.438</v>
      </c>
      <c r="AD444" s="135">
        <v>44674</v>
      </c>
      <c r="AE444" s="20">
        <v>5050</v>
      </c>
      <c r="AF444" s="20">
        <v>5058.6000000000004</v>
      </c>
      <c r="AL444" s="135">
        <v>44674</v>
      </c>
      <c r="AM444" s="20">
        <v>73835</v>
      </c>
      <c r="AN444" s="20">
        <v>10273.625</v>
      </c>
      <c r="AS444" s="135">
        <v>44674</v>
      </c>
      <c r="AT444" s="20">
        <v>21550</v>
      </c>
      <c r="AU444" s="20">
        <v>3264.5</v>
      </c>
    </row>
    <row r="445" spans="11:47" x14ac:dyDescent="0.3">
      <c r="K445" s="135">
        <v>44681</v>
      </c>
      <c r="L445" s="20">
        <v>0.6</v>
      </c>
      <c r="M445" s="20">
        <v>8</v>
      </c>
      <c r="N445" s="20">
        <v>8797</v>
      </c>
      <c r="O445" s="20">
        <v>5011</v>
      </c>
      <c r="P445" s="20">
        <v>73055</v>
      </c>
      <c r="Q445" s="20">
        <v>20825</v>
      </c>
      <c r="R445" s="20">
        <v>5774</v>
      </c>
      <c r="S445" s="20">
        <v>735</v>
      </c>
      <c r="W445" s="135">
        <v>44681</v>
      </c>
      <c r="X445" s="20">
        <v>8797</v>
      </c>
      <c r="Y445" s="20">
        <v>105.91200000000001</v>
      </c>
      <c r="AD445" s="135">
        <v>44681</v>
      </c>
      <c r="AE445" s="20">
        <v>5011</v>
      </c>
      <c r="AF445" s="20">
        <v>4848</v>
      </c>
      <c r="AL445" s="135">
        <v>44681</v>
      </c>
      <c r="AM445" s="20">
        <v>73055</v>
      </c>
      <c r="AN445" s="20">
        <v>9874.7999999999993</v>
      </c>
      <c r="AS445" s="135">
        <v>44681</v>
      </c>
      <c r="AT445" s="20">
        <v>20825</v>
      </c>
      <c r="AU445" s="20">
        <v>3079.4</v>
      </c>
    </row>
    <row r="446" spans="11:47" x14ac:dyDescent="0.3">
      <c r="K446" s="135">
        <v>44688</v>
      </c>
      <c r="L446" s="20">
        <v>0.1</v>
      </c>
      <c r="M446" s="20">
        <v>6.4</v>
      </c>
      <c r="N446" s="20">
        <v>8900</v>
      </c>
      <c r="O446" s="20">
        <v>5038</v>
      </c>
      <c r="P446" s="20">
        <v>72991</v>
      </c>
      <c r="Q446" s="20">
        <v>20710</v>
      </c>
      <c r="R446" s="20">
        <v>5871</v>
      </c>
      <c r="S446" s="20">
        <v>735</v>
      </c>
      <c r="W446" s="135">
        <v>44688</v>
      </c>
      <c r="X446" s="20">
        <v>8900</v>
      </c>
      <c r="Y446" s="20">
        <v>109.196</v>
      </c>
      <c r="AD446" s="135">
        <v>44688</v>
      </c>
      <c r="AE446" s="20">
        <v>5038</v>
      </c>
      <c r="AF446" s="20">
        <v>4874</v>
      </c>
      <c r="AL446" s="135">
        <v>44688</v>
      </c>
      <c r="AM446" s="20">
        <v>72991</v>
      </c>
      <c r="AN446" s="20">
        <v>9488.5</v>
      </c>
      <c r="AS446" s="135">
        <v>44688</v>
      </c>
      <c r="AT446" s="20">
        <v>20710</v>
      </c>
      <c r="AU446" s="20">
        <v>2897.5</v>
      </c>
    </row>
    <row r="447" spans="11:47" x14ac:dyDescent="0.3">
      <c r="K447" s="135">
        <v>44695</v>
      </c>
      <c r="L447" s="20">
        <v>0.1</v>
      </c>
      <c r="M447" s="20">
        <v>6.4</v>
      </c>
      <c r="N447" s="20">
        <v>8936</v>
      </c>
      <c r="O447" s="20">
        <v>4965</v>
      </c>
      <c r="P447" s="20">
        <v>71601</v>
      </c>
      <c r="Q447" s="20">
        <v>20205</v>
      </c>
      <c r="R447" s="20">
        <v>5940.2</v>
      </c>
      <c r="S447" s="20">
        <v>735</v>
      </c>
      <c r="W447" s="135">
        <v>44695</v>
      </c>
      <c r="X447" s="20">
        <v>8936</v>
      </c>
      <c r="Y447" s="20">
        <v>106.982</v>
      </c>
      <c r="AD447" s="135">
        <v>44695</v>
      </c>
      <c r="AE447" s="20">
        <v>4965</v>
      </c>
      <c r="AF447" s="20">
        <v>4639.6000000000004</v>
      </c>
      <c r="AL447" s="135">
        <v>44695</v>
      </c>
      <c r="AM447" s="20">
        <v>71601</v>
      </c>
      <c r="AN447" s="20">
        <v>9191.9</v>
      </c>
      <c r="AS447" s="135">
        <v>44695</v>
      </c>
      <c r="AT447" s="20">
        <v>20205</v>
      </c>
      <c r="AU447" s="20">
        <v>2706.6</v>
      </c>
    </row>
    <row r="448" spans="11:47" x14ac:dyDescent="0.3">
      <c r="K448" s="135">
        <v>44702</v>
      </c>
      <c r="L448" s="20">
        <v>0.1</v>
      </c>
      <c r="M448" s="20">
        <v>6.4</v>
      </c>
      <c r="N448" s="20">
        <v>9082</v>
      </c>
      <c r="O448" s="20">
        <v>4883</v>
      </c>
      <c r="P448" s="20">
        <v>71148</v>
      </c>
      <c r="Q448" s="20">
        <v>20312</v>
      </c>
      <c r="R448" s="20">
        <v>6001.6</v>
      </c>
      <c r="S448" s="20">
        <v>735</v>
      </c>
      <c r="W448" s="135">
        <v>44702</v>
      </c>
      <c r="X448" s="20">
        <v>9082</v>
      </c>
      <c r="Y448" s="20">
        <v>111.974</v>
      </c>
      <c r="AD448" s="135">
        <v>44702</v>
      </c>
      <c r="AE448" s="20">
        <v>4883</v>
      </c>
      <c r="AF448" s="20">
        <v>4608</v>
      </c>
      <c r="AL448" s="135">
        <v>44702</v>
      </c>
      <c r="AM448" s="20">
        <v>71148</v>
      </c>
      <c r="AN448" s="20">
        <v>9338.9</v>
      </c>
      <c r="AS448" s="135">
        <v>44702</v>
      </c>
      <c r="AT448" s="20">
        <v>20312</v>
      </c>
      <c r="AU448" s="20">
        <v>2845.8</v>
      </c>
    </row>
    <row r="449" spans="11:47" x14ac:dyDescent="0.3">
      <c r="K449" s="135">
        <v>44709</v>
      </c>
      <c r="L449" s="20">
        <v>0.1</v>
      </c>
      <c r="M449" s="20">
        <v>6.4</v>
      </c>
      <c r="N449" s="20">
        <v>9098</v>
      </c>
      <c r="O449" s="20">
        <v>4811</v>
      </c>
      <c r="P449" s="20">
        <v>71624</v>
      </c>
      <c r="Q449" s="20">
        <v>20363</v>
      </c>
      <c r="R449" s="20">
        <v>6014.2</v>
      </c>
      <c r="S449" s="20">
        <v>735</v>
      </c>
      <c r="W449" s="135">
        <v>44709</v>
      </c>
      <c r="X449" s="20">
        <v>9098</v>
      </c>
      <c r="Y449" s="20">
        <v>115.568</v>
      </c>
      <c r="AD449" s="135">
        <v>44709</v>
      </c>
      <c r="AE449" s="20">
        <v>4811</v>
      </c>
      <c r="AF449" s="20">
        <v>4544.2</v>
      </c>
      <c r="AL449" s="135">
        <v>44709</v>
      </c>
      <c r="AM449" s="20">
        <v>71624</v>
      </c>
      <c r="AN449" s="20">
        <v>9398</v>
      </c>
      <c r="AS449" s="135">
        <v>44709</v>
      </c>
      <c r="AT449" s="20">
        <v>20363</v>
      </c>
      <c r="AU449" s="20">
        <v>2864.4</v>
      </c>
    </row>
    <row r="450" spans="11:47" x14ac:dyDescent="0.3">
      <c r="K450" s="135">
        <v>44716</v>
      </c>
      <c r="L450" s="20">
        <v>0</v>
      </c>
      <c r="M450" s="20">
        <v>6.1</v>
      </c>
      <c r="N450" s="20">
        <v>9366</v>
      </c>
      <c r="O450" s="20">
        <v>4834</v>
      </c>
      <c r="P450" s="20">
        <v>71941</v>
      </c>
      <c r="Q450" s="20">
        <v>20320</v>
      </c>
      <c r="R450" s="20">
        <v>6040.75</v>
      </c>
      <c r="S450" s="20">
        <v>735</v>
      </c>
      <c r="W450" s="135">
        <v>44716</v>
      </c>
      <c r="X450" s="20">
        <v>9366</v>
      </c>
      <c r="Y450" s="20">
        <v>119.626</v>
      </c>
      <c r="AD450" s="135">
        <v>44716</v>
      </c>
      <c r="AE450" s="20">
        <v>4834</v>
      </c>
      <c r="AF450" s="20">
        <v>4674.5</v>
      </c>
      <c r="AL450" s="135">
        <v>44716</v>
      </c>
      <c r="AM450" s="20">
        <v>71941</v>
      </c>
      <c r="AN450" s="20">
        <v>9492</v>
      </c>
      <c r="AS450" s="135">
        <v>44716</v>
      </c>
      <c r="AT450" s="20">
        <v>20320</v>
      </c>
      <c r="AU450" s="20">
        <v>2793.6666666666665</v>
      </c>
    </row>
    <row r="451" spans="11:47" x14ac:dyDescent="0.3">
      <c r="K451" s="135">
        <v>44723</v>
      </c>
      <c r="L451" s="20">
        <v>0</v>
      </c>
      <c r="M451" s="20">
        <v>6.1</v>
      </c>
      <c r="N451" s="20">
        <v>9415</v>
      </c>
      <c r="O451" s="20">
        <v>4841</v>
      </c>
      <c r="P451" s="20">
        <v>72517</v>
      </c>
      <c r="Q451" s="20">
        <v>20531</v>
      </c>
      <c r="R451" s="20">
        <v>6187.6</v>
      </c>
      <c r="S451" s="20">
        <v>735</v>
      </c>
      <c r="W451" s="135">
        <v>44723</v>
      </c>
      <c r="X451" s="20">
        <v>9415</v>
      </c>
      <c r="Y451" s="20">
        <v>121.748</v>
      </c>
      <c r="AD451" s="135">
        <v>44723</v>
      </c>
      <c r="AE451" s="20">
        <v>4841</v>
      </c>
      <c r="AF451" s="20">
        <v>4772.3999999999996</v>
      </c>
      <c r="AL451" s="135">
        <v>44723</v>
      </c>
      <c r="AM451" s="20">
        <v>72517</v>
      </c>
      <c r="AN451" s="20">
        <v>9636.6</v>
      </c>
      <c r="AS451" s="135">
        <v>44723</v>
      </c>
      <c r="AT451" s="20">
        <v>20531</v>
      </c>
      <c r="AU451" s="20">
        <v>2734</v>
      </c>
    </row>
    <row r="452" spans="11:47" x14ac:dyDescent="0.3">
      <c r="K452" s="135">
        <v>44730</v>
      </c>
      <c r="L452" s="20">
        <v>0</v>
      </c>
      <c r="M452" s="20">
        <v>6.1</v>
      </c>
      <c r="N452" s="20">
        <v>9622</v>
      </c>
      <c r="O452" s="20">
        <v>4765</v>
      </c>
      <c r="P452" s="20">
        <v>71081</v>
      </c>
      <c r="Q452" s="20">
        <v>20049</v>
      </c>
      <c r="R452" s="20">
        <v>6082.4</v>
      </c>
      <c r="S452" s="20">
        <v>735</v>
      </c>
      <c r="W452" s="135">
        <v>44730</v>
      </c>
      <c r="X452" s="20">
        <v>9622</v>
      </c>
      <c r="Y452" s="20">
        <v>118.976</v>
      </c>
      <c r="AD452" s="135">
        <v>44730</v>
      </c>
      <c r="AE452" s="20">
        <v>4765</v>
      </c>
      <c r="AF452" s="20">
        <v>4586.3999999999996</v>
      </c>
      <c r="AL452" s="135">
        <v>44730</v>
      </c>
      <c r="AM452" s="20">
        <v>71081</v>
      </c>
      <c r="AN452" s="20">
        <v>9203.2000000000007</v>
      </c>
      <c r="AS452" s="135">
        <v>44730</v>
      </c>
      <c r="AT452" s="20">
        <v>20049</v>
      </c>
      <c r="AU452" s="20">
        <v>2546.4</v>
      </c>
    </row>
    <row r="453" spans="11:47" x14ac:dyDescent="0.3">
      <c r="K453" s="135">
        <v>44737</v>
      </c>
      <c r="L453" s="20">
        <v>0</v>
      </c>
      <c r="M453" s="20">
        <v>6.1</v>
      </c>
      <c r="N453" s="20">
        <v>9555</v>
      </c>
      <c r="O453" s="20">
        <v>4513</v>
      </c>
      <c r="P453" s="20">
        <v>67546</v>
      </c>
      <c r="Q453" s="20">
        <v>19557</v>
      </c>
      <c r="R453" s="20">
        <v>5870.8</v>
      </c>
      <c r="S453" s="20">
        <v>735</v>
      </c>
      <c r="W453" s="135">
        <v>44737</v>
      </c>
      <c r="X453" s="20">
        <v>9555</v>
      </c>
      <c r="Y453" s="20">
        <v>112.738</v>
      </c>
      <c r="AD453" s="135">
        <v>44737</v>
      </c>
      <c r="AE453" s="20">
        <v>4513</v>
      </c>
      <c r="AF453" s="20">
        <v>4189.3999999999996</v>
      </c>
      <c r="AL453" s="135">
        <v>44737</v>
      </c>
      <c r="AM453" s="20">
        <v>67546</v>
      </c>
      <c r="AN453" s="20">
        <v>8692.5</v>
      </c>
      <c r="AS453" s="135">
        <v>44737</v>
      </c>
      <c r="AT453" s="20">
        <v>19557</v>
      </c>
      <c r="AU453" s="20">
        <v>2470.6</v>
      </c>
    </row>
    <row r="454" spans="11:47" x14ac:dyDescent="0.3">
      <c r="K454" s="135">
        <v>44744</v>
      </c>
      <c r="L454" s="20">
        <v>-1.3</v>
      </c>
      <c r="M454" s="20">
        <v>4.2</v>
      </c>
      <c r="N454" s="20">
        <v>9339</v>
      </c>
      <c r="O454" s="20">
        <v>4557</v>
      </c>
      <c r="P454" s="20">
        <v>64934</v>
      </c>
      <c r="Q454" s="20">
        <v>19255</v>
      </c>
      <c r="R454" s="20">
        <v>5730</v>
      </c>
      <c r="S454" s="20">
        <v>735</v>
      </c>
      <c r="W454" s="135">
        <v>44744</v>
      </c>
      <c r="X454" s="20">
        <v>9339</v>
      </c>
      <c r="Y454" s="20">
        <v>115.154</v>
      </c>
      <c r="AD454" s="135">
        <v>44744</v>
      </c>
      <c r="AE454" s="20">
        <v>4557</v>
      </c>
      <c r="AF454" s="20">
        <v>4319.8</v>
      </c>
      <c r="AL454" s="135">
        <v>44744</v>
      </c>
      <c r="AM454" s="20">
        <v>64934</v>
      </c>
      <c r="AN454" s="20">
        <v>8304.2999999999993</v>
      </c>
      <c r="AS454" s="135">
        <v>44744</v>
      </c>
      <c r="AT454" s="20">
        <v>19255</v>
      </c>
      <c r="AU454" s="20">
        <v>2437.1999999999998</v>
      </c>
    </row>
    <row r="455" spans="11:47" x14ac:dyDescent="0.3">
      <c r="K455" s="135">
        <v>44751</v>
      </c>
      <c r="L455" s="20">
        <v>-1.3</v>
      </c>
      <c r="M455" s="20">
        <v>4.2</v>
      </c>
      <c r="N455" s="20">
        <v>9289</v>
      </c>
      <c r="O455" s="20">
        <v>4477</v>
      </c>
      <c r="P455" s="20">
        <v>59427</v>
      </c>
      <c r="Q455" s="20">
        <v>18437</v>
      </c>
      <c r="R455" s="20">
        <v>5571.4</v>
      </c>
      <c r="S455" s="20">
        <v>735</v>
      </c>
      <c r="W455" s="135">
        <v>44751</v>
      </c>
      <c r="X455" s="20">
        <v>9289</v>
      </c>
      <c r="Y455" s="20">
        <v>105.726</v>
      </c>
      <c r="AD455" s="135">
        <v>44751</v>
      </c>
      <c r="AE455" s="20">
        <v>4477</v>
      </c>
      <c r="AF455" s="20">
        <v>4208</v>
      </c>
      <c r="AL455" s="135">
        <v>44751</v>
      </c>
      <c r="AM455" s="20">
        <v>59427</v>
      </c>
      <c r="AN455" s="20">
        <v>7798.7</v>
      </c>
      <c r="AS455" s="135">
        <v>44751</v>
      </c>
      <c r="AT455" s="20">
        <v>18437</v>
      </c>
      <c r="AU455" s="20">
        <v>2396.1</v>
      </c>
    </row>
    <row r="456" spans="11:47" x14ac:dyDescent="0.3">
      <c r="K456" s="135">
        <v>44758</v>
      </c>
      <c r="L456" s="20">
        <v>-1.3</v>
      </c>
      <c r="M456" s="20">
        <v>4.2</v>
      </c>
      <c r="N456" s="20">
        <v>9057</v>
      </c>
      <c r="O456" s="20">
        <v>4224</v>
      </c>
      <c r="P456" s="20">
        <v>57994</v>
      </c>
      <c r="Q456" s="20">
        <v>17807</v>
      </c>
      <c r="R456" s="20">
        <v>5299</v>
      </c>
      <c r="S456" s="20">
        <v>735</v>
      </c>
      <c r="W456" s="135">
        <v>44758</v>
      </c>
      <c r="X456" s="20">
        <v>9057</v>
      </c>
      <c r="Y456" s="20">
        <v>101.28400000000001</v>
      </c>
      <c r="AD456" s="135">
        <v>44758</v>
      </c>
      <c r="AE456" s="20">
        <v>4224</v>
      </c>
      <c r="AF456" s="20">
        <v>3909</v>
      </c>
      <c r="AL456" s="135">
        <v>44758</v>
      </c>
      <c r="AM456" s="20">
        <v>57994</v>
      </c>
      <c r="AN456" s="20">
        <v>7295.3</v>
      </c>
      <c r="AS456" s="135">
        <v>44758</v>
      </c>
      <c r="AT456" s="20">
        <v>17807</v>
      </c>
      <c r="AU456" s="20">
        <v>2353.5</v>
      </c>
    </row>
    <row r="457" spans="11:47" x14ac:dyDescent="0.3">
      <c r="K457" s="135">
        <v>44765</v>
      </c>
      <c r="L457" s="20">
        <v>-1.3</v>
      </c>
      <c r="M457" s="20">
        <v>4.2</v>
      </c>
      <c r="N457" s="20">
        <v>8990</v>
      </c>
      <c r="O457" s="20">
        <v>4176</v>
      </c>
      <c r="P457" s="20">
        <v>58141</v>
      </c>
      <c r="Q457" s="20">
        <v>17983</v>
      </c>
      <c r="R457" s="20">
        <v>5151.3999999999996</v>
      </c>
      <c r="S457" s="20">
        <v>735</v>
      </c>
      <c r="W457" s="135">
        <v>44765</v>
      </c>
      <c r="X457" s="20">
        <v>8990</v>
      </c>
      <c r="Y457" s="20">
        <v>105.52</v>
      </c>
      <c r="AD457" s="135">
        <v>44765</v>
      </c>
      <c r="AE457" s="20">
        <v>4176</v>
      </c>
      <c r="AF457" s="20">
        <v>3793.4</v>
      </c>
      <c r="AL457" s="135">
        <v>44765</v>
      </c>
      <c r="AM457" s="20">
        <v>58141</v>
      </c>
      <c r="AN457" s="20">
        <v>7315.2</v>
      </c>
      <c r="AS457" s="135">
        <v>44765</v>
      </c>
      <c r="AT457" s="20">
        <v>17983</v>
      </c>
      <c r="AU457" s="20">
        <v>2426.4</v>
      </c>
    </row>
    <row r="458" spans="11:47" x14ac:dyDescent="0.3">
      <c r="K458" s="135">
        <v>44772</v>
      </c>
      <c r="L458" s="20">
        <v>-1.3</v>
      </c>
      <c r="M458" s="20">
        <v>4.2</v>
      </c>
      <c r="N458" s="20">
        <v>8743</v>
      </c>
      <c r="O458" s="20">
        <v>4208</v>
      </c>
      <c r="P458" s="20">
        <v>60090</v>
      </c>
      <c r="Q458" s="20">
        <v>18204</v>
      </c>
      <c r="R458" s="20">
        <v>5127</v>
      </c>
      <c r="S458" s="20">
        <v>735</v>
      </c>
      <c r="W458" s="135">
        <v>44772</v>
      </c>
      <c r="X458" s="20">
        <v>8743</v>
      </c>
      <c r="Y458" s="20">
        <v>106.664</v>
      </c>
      <c r="AD458" s="135">
        <v>44772</v>
      </c>
      <c r="AE458" s="20">
        <v>4208</v>
      </c>
      <c r="AF458" s="20">
        <v>3919.2</v>
      </c>
      <c r="AL458" s="135">
        <v>44772</v>
      </c>
      <c r="AM458" s="20">
        <v>60090</v>
      </c>
      <c r="AN458" s="20">
        <v>7620.8</v>
      </c>
      <c r="AS458" s="135">
        <v>44772</v>
      </c>
      <c r="AT458" s="20">
        <v>18204</v>
      </c>
      <c r="AU458" s="20">
        <v>2433.8000000000002</v>
      </c>
    </row>
    <row r="459" spans="11:47" x14ac:dyDescent="0.3">
      <c r="K459" s="135">
        <v>44779</v>
      </c>
      <c r="L459" s="20">
        <v>-1.2</v>
      </c>
      <c r="M459" s="20">
        <v>2.2999999999999998</v>
      </c>
      <c r="N459" s="20">
        <v>8896</v>
      </c>
      <c r="O459" s="20">
        <v>4310</v>
      </c>
      <c r="P459" s="20">
        <v>60368</v>
      </c>
      <c r="Q459" s="20">
        <v>18269</v>
      </c>
      <c r="R459" s="20">
        <v>5060</v>
      </c>
      <c r="S459" s="20">
        <v>730</v>
      </c>
      <c r="W459" s="135">
        <v>44779</v>
      </c>
      <c r="X459" s="20">
        <v>8896</v>
      </c>
      <c r="Y459" s="20">
        <v>97.278000000000006</v>
      </c>
      <c r="AD459" s="135">
        <v>44779</v>
      </c>
      <c r="AE459" s="20">
        <v>4310</v>
      </c>
      <c r="AF459" s="20">
        <v>4059.4</v>
      </c>
      <c r="AL459" s="135">
        <v>44779</v>
      </c>
      <c r="AM459" s="20">
        <v>60368</v>
      </c>
      <c r="AN459" s="20">
        <v>7799.2</v>
      </c>
      <c r="AS459" s="135">
        <v>44779</v>
      </c>
      <c r="AT459" s="20">
        <v>18269</v>
      </c>
      <c r="AU459" s="20">
        <v>2428.5</v>
      </c>
    </row>
    <row r="460" spans="11:47" x14ac:dyDescent="0.3">
      <c r="K460" s="135">
        <v>44786</v>
      </c>
      <c r="L460" s="20">
        <v>-1.2</v>
      </c>
      <c r="M460" s="20">
        <v>2.2999999999999998</v>
      </c>
      <c r="N460" s="20">
        <v>8768</v>
      </c>
      <c r="O460" s="20">
        <v>4315</v>
      </c>
      <c r="P460" s="20">
        <v>62368</v>
      </c>
      <c r="Q460" s="20">
        <v>18645</v>
      </c>
      <c r="R460" s="20">
        <v>4976.2</v>
      </c>
      <c r="S460" s="20">
        <v>730</v>
      </c>
      <c r="W460" s="135">
        <v>44786</v>
      </c>
      <c r="X460" s="20">
        <v>8768</v>
      </c>
      <c r="Y460" s="20">
        <v>97.622</v>
      </c>
      <c r="AD460" s="135">
        <v>44786</v>
      </c>
      <c r="AE460" s="20">
        <v>4315</v>
      </c>
      <c r="AF460" s="20">
        <v>4100.6000000000004</v>
      </c>
      <c r="AL460" s="135">
        <v>44786</v>
      </c>
      <c r="AM460" s="20">
        <v>62368</v>
      </c>
      <c r="AN460" s="20">
        <v>7997.5</v>
      </c>
      <c r="AS460" s="135">
        <v>44786</v>
      </c>
      <c r="AT460" s="20">
        <v>18645</v>
      </c>
      <c r="AU460" s="20">
        <v>2470.5</v>
      </c>
    </row>
    <row r="461" spans="11:47" x14ac:dyDescent="0.3">
      <c r="K461" s="135">
        <v>44793</v>
      </c>
      <c r="L461" s="20">
        <v>-1.2</v>
      </c>
      <c r="M461" s="20">
        <v>2.2999999999999998</v>
      </c>
      <c r="N461" s="20">
        <v>8842</v>
      </c>
      <c r="O461" s="20">
        <v>4303</v>
      </c>
      <c r="P461" s="20">
        <v>62264</v>
      </c>
      <c r="Q461" s="20">
        <v>18499</v>
      </c>
      <c r="R461" s="20">
        <v>4932.3999999999996</v>
      </c>
      <c r="S461" s="20">
        <v>730</v>
      </c>
      <c r="W461" s="135">
        <v>44793</v>
      </c>
      <c r="X461" s="20">
        <v>8842</v>
      </c>
      <c r="Y461" s="20">
        <v>94.88</v>
      </c>
      <c r="AD461" s="135">
        <v>44793</v>
      </c>
      <c r="AE461" s="20">
        <v>4303</v>
      </c>
      <c r="AF461" s="20">
        <v>4082</v>
      </c>
      <c r="AL461" s="135">
        <v>44793</v>
      </c>
      <c r="AM461" s="20">
        <v>62264</v>
      </c>
      <c r="AN461" s="20">
        <v>7976.7</v>
      </c>
      <c r="AS461" s="135">
        <v>44793</v>
      </c>
      <c r="AT461" s="20">
        <v>18499</v>
      </c>
      <c r="AU461" s="20">
        <v>2406.6999999999998</v>
      </c>
    </row>
    <row r="462" spans="11:47" x14ac:dyDescent="0.3">
      <c r="K462" s="135">
        <v>44800</v>
      </c>
      <c r="L462" s="20">
        <v>-1.2</v>
      </c>
      <c r="M462" s="20">
        <v>2.2999999999999998</v>
      </c>
      <c r="N462" s="20">
        <v>8790</v>
      </c>
      <c r="O462" s="20">
        <v>4300</v>
      </c>
      <c r="P462" s="20">
        <v>63418</v>
      </c>
      <c r="Q462" s="20">
        <v>18773</v>
      </c>
      <c r="R462" s="20">
        <v>4931.8</v>
      </c>
      <c r="S462" s="20">
        <v>735</v>
      </c>
      <c r="W462" s="135">
        <v>44800</v>
      </c>
      <c r="X462" s="20">
        <v>8790</v>
      </c>
      <c r="Y462" s="20">
        <v>99.65</v>
      </c>
      <c r="AD462" s="135">
        <v>44800</v>
      </c>
      <c r="AE462" s="20">
        <v>4300</v>
      </c>
      <c r="AF462" s="20">
        <v>4046.8</v>
      </c>
      <c r="AL462" s="135">
        <v>44800</v>
      </c>
      <c r="AM462" s="20">
        <v>63418</v>
      </c>
      <c r="AN462" s="20">
        <v>8128.6</v>
      </c>
      <c r="AS462" s="135">
        <v>44800</v>
      </c>
      <c r="AT462" s="20">
        <v>18773</v>
      </c>
      <c r="AU462" s="20">
        <v>2437.1</v>
      </c>
    </row>
    <row r="463" spans="11:47" x14ac:dyDescent="0.3">
      <c r="K463" s="135">
        <v>44807</v>
      </c>
      <c r="L463" s="20">
        <v>-0.1</v>
      </c>
      <c r="M463" s="20">
        <v>0.9</v>
      </c>
      <c r="N463" s="20">
        <v>8874</v>
      </c>
      <c r="O463" s="20">
        <v>4226</v>
      </c>
      <c r="P463" s="20">
        <v>62434</v>
      </c>
      <c r="Q463" s="20">
        <v>18433</v>
      </c>
      <c r="R463" s="20">
        <v>4981</v>
      </c>
      <c r="S463" s="20">
        <v>735</v>
      </c>
      <c r="W463" s="135">
        <v>44807</v>
      </c>
      <c r="X463" s="20">
        <v>8874</v>
      </c>
      <c r="Y463" s="20">
        <v>97.254000000000005</v>
      </c>
      <c r="AD463" s="135">
        <v>44807</v>
      </c>
      <c r="AE463" s="20">
        <v>4226</v>
      </c>
      <c r="AF463" s="20">
        <v>3785.6</v>
      </c>
      <c r="AL463" s="135">
        <v>44807</v>
      </c>
      <c r="AM463" s="20">
        <v>62434</v>
      </c>
      <c r="AN463" s="20">
        <v>7730.125</v>
      </c>
      <c r="AS463" s="135">
        <v>44807</v>
      </c>
      <c r="AT463" s="20">
        <v>18433</v>
      </c>
      <c r="AU463" s="20">
        <v>2347.5</v>
      </c>
    </row>
    <row r="464" spans="11:47" x14ac:dyDescent="0.3">
      <c r="K464" s="135">
        <v>44814</v>
      </c>
      <c r="L464" s="20">
        <v>-0.1</v>
      </c>
      <c r="M464" s="20">
        <v>0.9</v>
      </c>
      <c r="N464" s="20">
        <v>9022</v>
      </c>
      <c r="O464" s="20">
        <v>4208</v>
      </c>
      <c r="P464" s="20">
        <v>61943</v>
      </c>
      <c r="Q464" s="20">
        <v>18496</v>
      </c>
      <c r="R464" s="20">
        <v>5102.6000000000004</v>
      </c>
      <c r="S464" s="20">
        <v>735</v>
      </c>
      <c r="W464" s="135">
        <v>44814</v>
      </c>
      <c r="X464" s="20">
        <v>9022</v>
      </c>
      <c r="Y464" s="20">
        <v>91.712000000000003</v>
      </c>
      <c r="AD464" s="135">
        <v>44814</v>
      </c>
      <c r="AE464" s="20">
        <v>4208</v>
      </c>
      <c r="AF464" s="20">
        <v>3703</v>
      </c>
      <c r="AL464" s="135">
        <v>44814</v>
      </c>
      <c r="AM464" s="20">
        <v>61943</v>
      </c>
      <c r="AN464" s="20">
        <v>7796.1</v>
      </c>
      <c r="AS464" s="135">
        <v>44814</v>
      </c>
      <c r="AT464" s="20">
        <v>18496</v>
      </c>
      <c r="AU464" s="20">
        <v>2263.4</v>
      </c>
    </row>
    <row r="465" spans="11:47" x14ac:dyDescent="0.3">
      <c r="K465" s="135">
        <v>44821</v>
      </c>
      <c r="L465" s="20">
        <v>-0.1</v>
      </c>
      <c r="M465" s="20">
        <v>0.9</v>
      </c>
      <c r="N465" s="20">
        <v>9022</v>
      </c>
      <c r="O465" s="20">
        <v>4213</v>
      </c>
      <c r="P465" s="20">
        <v>63260</v>
      </c>
      <c r="Q465" s="20">
        <v>18743</v>
      </c>
      <c r="R465" s="20">
        <v>5196.75</v>
      </c>
      <c r="S465" s="20">
        <v>735</v>
      </c>
      <c r="W465" s="135">
        <v>44821</v>
      </c>
      <c r="X465" s="20">
        <v>9022</v>
      </c>
      <c r="Y465" s="20">
        <v>92.691999999999993</v>
      </c>
      <c r="AD465" s="135">
        <v>44821</v>
      </c>
      <c r="AE465" s="20">
        <v>4213</v>
      </c>
      <c r="AF465" s="20">
        <v>3742.5</v>
      </c>
      <c r="AL465" s="135">
        <v>44821</v>
      </c>
      <c r="AM465" s="20">
        <v>63260</v>
      </c>
      <c r="AN465" s="20">
        <v>7943.8</v>
      </c>
      <c r="AS465" s="135">
        <v>44821</v>
      </c>
      <c r="AT465" s="20">
        <v>18743</v>
      </c>
      <c r="AU465" s="20">
        <v>2271.3000000000002</v>
      </c>
    </row>
    <row r="466" spans="11:47" x14ac:dyDescent="0.3">
      <c r="K466" s="135">
        <v>44828</v>
      </c>
      <c r="L466" s="20">
        <v>-0.1</v>
      </c>
      <c r="M466" s="20">
        <v>0.9</v>
      </c>
      <c r="N466" s="20">
        <v>8837</v>
      </c>
      <c r="O466" s="20">
        <v>4185</v>
      </c>
      <c r="P466" s="20">
        <v>62956</v>
      </c>
      <c r="Q466" s="20">
        <v>18648</v>
      </c>
      <c r="R466" s="20">
        <v>5168.3999999999996</v>
      </c>
      <c r="S466" s="20">
        <v>735</v>
      </c>
      <c r="W466" s="135">
        <v>44828</v>
      </c>
      <c r="X466" s="20">
        <v>8837</v>
      </c>
      <c r="Y466" s="20">
        <v>89.811999999999998</v>
      </c>
      <c r="AD466" s="135">
        <v>44828</v>
      </c>
      <c r="AE466" s="20">
        <v>4185</v>
      </c>
      <c r="AF466" s="20">
        <v>3709.2</v>
      </c>
      <c r="AL466" s="135">
        <v>44828</v>
      </c>
      <c r="AM466" s="20">
        <v>62956</v>
      </c>
      <c r="AN466" s="20">
        <v>7718.1</v>
      </c>
      <c r="AS466" s="135">
        <v>44828</v>
      </c>
      <c r="AT466" s="20">
        <v>18648</v>
      </c>
      <c r="AU466" s="20">
        <v>2203.4</v>
      </c>
    </row>
    <row r="467" spans="11:47" x14ac:dyDescent="0.3">
      <c r="K467" s="135">
        <v>44835</v>
      </c>
      <c r="L467" s="20">
        <v>0.2</v>
      </c>
      <c r="M467" s="20">
        <v>-1.3</v>
      </c>
      <c r="N467" s="20">
        <v>8810</v>
      </c>
      <c r="O467" s="20">
        <v>4229</v>
      </c>
      <c r="P467" s="20">
        <v>62000</v>
      </c>
      <c r="Q467" s="20">
        <v>18323</v>
      </c>
      <c r="R467" s="20">
        <v>5136.3999999999996</v>
      </c>
      <c r="S467" s="20">
        <v>735</v>
      </c>
      <c r="W467" s="135">
        <v>44835</v>
      </c>
      <c r="X467" s="20">
        <v>8810</v>
      </c>
      <c r="Y467" s="20">
        <v>87.22</v>
      </c>
      <c r="AD467" s="135">
        <v>44835</v>
      </c>
      <c r="AE467" s="20">
        <v>4229</v>
      </c>
      <c r="AF467" s="20">
        <v>3810.2</v>
      </c>
      <c r="AL467" s="135">
        <v>44835</v>
      </c>
      <c r="AM467" s="20">
        <v>62000</v>
      </c>
      <c r="AN467" s="20">
        <v>7516.9</v>
      </c>
      <c r="AS467" s="135">
        <v>44835</v>
      </c>
      <c r="AT467" s="20">
        <v>18323</v>
      </c>
      <c r="AU467" s="20">
        <v>2150.5</v>
      </c>
    </row>
    <row r="468" spans="11:47" x14ac:dyDescent="0.3">
      <c r="K468" s="135">
        <v>44842</v>
      </c>
      <c r="L468" s="20">
        <v>0.2</v>
      </c>
      <c r="M468" s="20">
        <v>-1.3</v>
      </c>
      <c r="N468" s="20">
        <v>8808</v>
      </c>
      <c r="O468" s="20">
        <v>4245</v>
      </c>
      <c r="P468" s="20">
        <v>62396</v>
      </c>
      <c r="Q468" s="20">
        <v>18412</v>
      </c>
      <c r="R468" s="20">
        <v>5263</v>
      </c>
      <c r="S468" s="20">
        <v>735</v>
      </c>
      <c r="W468" s="135">
        <v>44842</v>
      </c>
      <c r="X468" s="20">
        <v>8808</v>
      </c>
      <c r="Y468" s="20">
        <v>93.274000000000001</v>
      </c>
      <c r="AD468" s="135">
        <v>44842</v>
      </c>
      <c r="AE468" s="20">
        <v>4245</v>
      </c>
      <c r="AF468" s="20">
        <v>0</v>
      </c>
      <c r="AL468" s="135">
        <v>44842</v>
      </c>
      <c r="AM468" s="20">
        <v>62396</v>
      </c>
      <c r="AN468" s="20">
        <v>7620.1</v>
      </c>
      <c r="AS468" s="135">
        <v>44842</v>
      </c>
      <c r="AT468" s="20">
        <v>18412</v>
      </c>
      <c r="AU468" s="20">
        <v>2282.3000000000002</v>
      </c>
    </row>
    <row r="469" spans="11:47" x14ac:dyDescent="0.3">
      <c r="K469" s="135">
        <v>44849</v>
      </c>
      <c r="L469" s="20">
        <v>0.2</v>
      </c>
      <c r="M469" s="20">
        <v>-1.3</v>
      </c>
      <c r="N469" s="20">
        <v>8825</v>
      </c>
      <c r="O469" s="20">
        <v>4222</v>
      </c>
      <c r="P469" s="20">
        <v>63929</v>
      </c>
      <c r="Q469" s="20">
        <v>18507</v>
      </c>
      <c r="R469" s="20">
        <v>5213.5</v>
      </c>
      <c r="S469" s="20">
        <v>735</v>
      </c>
      <c r="W469" s="135">
        <v>44849</v>
      </c>
      <c r="X469" s="20">
        <v>8825</v>
      </c>
      <c r="Y469" s="20">
        <v>93.825999999999993</v>
      </c>
      <c r="AD469" s="135">
        <v>44849</v>
      </c>
      <c r="AE469" s="20">
        <v>4222</v>
      </c>
      <c r="AF469" s="20">
        <v>3782.4</v>
      </c>
      <c r="AL469" s="135">
        <v>44849</v>
      </c>
      <c r="AM469" s="20">
        <v>63929</v>
      </c>
      <c r="AN469" s="20">
        <v>7643.7</v>
      </c>
      <c r="AS469" s="135">
        <v>44849</v>
      </c>
      <c r="AT469" s="20">
        <v>18507</v>
      </c>
      <c r="AU469" s="20">
        <v>2280.5</v>
      </c>
    </row>
    <row r="470" spans="11:47" x14ac:dyDescent="0.3">
      <c r="K470" s="135">
        <v>44856</v>
      </c>
      <c r="L470" s="20">
        <v>0.2</v>
      </c>
      <c r="M470" s="20">
        <v>-1.3</v>
      </c>
      <c r="N470" s="20">
        <v>8838</v>
      </c>
      <c r="O470" s="20">
        <v>4171</v>
      </c>
      <c r="P470" s="20">
        <v>62899</v>
      </c>
      <c r="Q470" s="20">
        <v>18505</v>
      </c>
      <c r="R470" s="20">
        <v>5074</v>
      </c>
      <c r="S470" s="20">
        <v>735</v>
      </c>
      <c r="W470" s="135">
        <v>44856</v>
      </c>
      <c r="X470" s="20">
        <v>8838</v>
      </c>
      <c r="Y470" s="20">
        <v>91.988</v>
      </c>
      <c r="AD470" s="135">
        <v>44856</v>
      </c>
      <c r="AE470" s="20">
        <v>4171</v>
      </c>
      <c r="AF470" s="20">
        <v>3655.6</v>
      </c>
      <c r="AL470" s="135">
        <v>44856</v>
      </c>
      <c r="AM470" s="20">
        <v>62899</v>
      </c>
      <c r="AN470" s="20">
        <v>7560.3</v>
      </c>
      <c r="AS470" s="135">
        <v>44856</v>
      </c>
      <c r="AT470" s="20">
        <v>18505</v>
      </c>
      <c r="AU470" s="20">
        <v>2195.8000000000002</v>
      </c>
    </row>
    <row r="471" spans="11:47" x14ac:dyDescent="0.3">
      <c r="K471" s="135">
        <v>44863</v>
      </c>
      <c r="L471" s="20">
        <v>0.2</v>
      </c>
      <c r="M471" s="20">
        <v>-1.3</v>
      </c>
      <c r="N471" s="20">
        <v>8993</v>
      </c>
      <c r="O471" s="20">
        <v>4127</v>
      </c>
      <c r="P471" s="20">
        <v>64160</v>
      </c>
      <c r="Q471" s="20">
        <v>18640</v>
      </c>
      <c r="R471" s="20">
        <v>4976.3999999999996</v>
      </c>
      <c r="S471" s="20">
        <v>735</v>
      </c>
      <c r="W471" s="135">
        <v>44863</v>
      </c>
      <c r="X471" s="20">
        <v>8993</v>
      </c>
      <c r="Y471" s="20">
        <v>95.04</v>
      </c>
      <c r="AD471" s="135">
        <v>44863</v>
      </c>
      <c r="AE471" s="20">
        <v>4127</v>
      </c>
      <c r="AF471" s="20">
        <v>3583.4</v>
      </c>
      <c r="AL471" s="135">
        <v>44863</v>
      </c>
      <c r="AM471" s="20">
        <v>64160</v>
      </c>
      <c r="AN471" s="20">
        <v>7680</v>
      </c>
      <c r="AS471" s="135">
        <v>44863</v>
      </c>
      <c r="AT471" s="20">
        <v>18640</v>
      </c>
      <c r="AU471" s="20">
        <v>2223.8000000000002</v>
      </c>
    </row>
    <row r="472" spans="11:47" x14ac:dyDescent="0.3">
      <c r="K472" s="135">
        <v>44870</v>
      </c>
      <c r="L472" s="20">
        <v>0.1</v>
      </c>
      <c r="M472" s="20">
        <v>-1.3</v>
      </c>
      <c r="N472" s="20">
        <v>9018</v>
      </c>
      <c r="O472" s="20">
        <v>4054</v>
      </c>
      <c r="P472" s="20">
        <v>64180</v>
      </c>
      <c r="Q472" s="20">
        <v>18217</v>
      </c>
      <c r="R472" s="20">
        <v>4874.6000000000004</v>
      </c>
      <c r="S472" s="20">
        <v>740</v>
      </c>
      <c r="W472" s="135">
        <v>44870</v>
      </c>
      <c r="X472" s="20">
        <v>9018</v>
      </c>
      <c r="Y472" s="20">
        <v>95.775999999999996</v>
      </c>
      <c r="AD472" s="135">
        <v>44870</v>
      </c>
      <c r="AE472" s="20">
        <v>4054</v>
      </c>
      <c r="AF472" s="20">
        <v>3478</v>
      </c>
      <c r="AL472" s="135">
        <v>44870</v>
      </c>
      <c r="AM472" s="20">
        <v>64180</v>
      </c>
      <c r="AN472" s="20">
        <v>7678</v>
      </c>
      <c r="AS472" s="135">
        <v>44870</v>
      </c>
      <c r="AT472" s="20">
        <v>18217</v>
      </c>
      <c r="AU472" s="20">
        <v>2238.3000000000002</v>
      </c>
    </row>
    <row r="473" spans="11:47" x14ac:dyDescent="0.3">
      <c r="K473" s="135">
        <v>44877</v>
      </c>
      <c r="L473" s="20">
        <v>0.1</v>
      </c>
      <c r="M473" s="20">
        <v>-1.3</v>
      </c>
      <c r="N473" s="20">
        <v>9144</v>
      </c>
      <c r="O473" s="20">
        <v>4053</v>
      </c>
      <c r="P473" s="20">
        <v>66870</v>
      </c>
      <c r="Q473" s="20">
        <v>18569</v>
      </c>
      <c r="R473" s="20">
        <v>4889.3999999999996</v>
      </c>
      <c r="S473" s="20">
        <v>740</v>
      </c>
      <c r="W473" s="135">
        <v>44877</v>
      </c>
      <c r="X473" s="20">
        <v>9144</v>
      </c>
      <c r="Y473" s="20">
        <v>95.117999999999995</v>
      </c>
      <c r="AD473" s="135">
        <v>44877</v>
      </c>
      <c r="AE473" s="20">
        <v>4053</v>
      </c>
      <c r="AF473" s="20">
        <v>3564.8</v>
      </c>
      <c r="AL473" s="135">
        <v>44877</v>
      </c>
      <c r="AM473" s="20">
        <v>66870</v>
      </c>
      <c r="AN473" s="20">
        <v>8093.9</v>
      </c>
      <c r="AS473" s="135">
        <v>44877</v>
      </c>
      <c r="AT473" s="20">
        <v>18569</v>
      </c>
      <c r="AU473" s="20">
        <v>2327.8000000000002</v>
      </c>
    </row>
    <row r="474" spans="11:47" x14ac:dyDescent="0.3">
      <c r="K474" s="135">
        <v>44884</v>
      </c>
      <c r="L474" s="20">
        <v>0.1</v>
      </c>
      <c r="M474" s="20">
        <v>-1.3</v>
      </c>
      <c r="N474" s="20">
        <v>9143</v>
      </c>
      <c r="O474" s="20">
        <v>4084</v>
      </c>
      <c r="P474" s="20">
        <v>66589</v>
      </c>
      <c r="Q474" s="20">
        <v>18870</v>
      </c>
      <c r="R474" s="20">
        <v>4893.3999999999996</v>
      </c>
      <c r="S474" s="20">
        <v>740</v>
      </c>
      <c r="W474" s="135">
        <v>44884</v>
      </c>
      <c r="X474" s="20">
        <v>9143</v>
      </c>
      <c r="Y474" s="20">
        <v>91.451999999999998</v>
      </c>
      <c r="AD474" s="135">
        <v>44884</v>
      </c>
      <c r="AE474" s="20">
        <v>4084</v>
      </c>
      <c r="AF474" s="20">
        <v>3694.6</v>
      </c>
      <c r="AL474" s="135">
        <v>44884</v>
      </c>
      <c r="AM474" s="20">
        <v>66589</v>
      </c>
      <c r="AN474" s="20">
        <v>8241.2000000000007</v>
      </c>
      <c r="AS474" s="135">
        <v>44884</v>
      </c>
      <c r="AT474" s="20">
        <v>18870</v>
      </c>
      <c r="AU474" s="20">
        <v>2381.3000000000002</v>
      </c>
    </row>
    <row r="475" spans="11:47" x14ac:dyDescent="0.3">
      <c r="K475" s="135">
        <v>44891</v>
      </c>
      <c r="L475" s="20">
        <v>0.1</v>
      </c>
      <c r="M475" s="20">
        <v>-1.3</v>
      </c>
      <c r="N475" s="20">
        <v>8984</v>
      </c>
      <c r="O475" s="20">
        <v>4062</v>
      </c>
      <c r="P475" s="20">
        <v>65369</v>
      </c>
      <c r="Q475" s="20">
        <v>18976</v>
      </c>
      <c r="R475" s="20">
        <v>4863.6000000000004</v>
      </c>
      <c r="S475" s="20">
        <v>740</v>
      </c>
      <c r="W475" s="135">
        <v>44891</v>
      </c>
      <c r="X475" s="20">
        <v>8984</v>
      </c>
      <c r="Y475" s="20">
        <v>86.037999999999997</v>
      </c>
      <c r="AD475" s="135">
        <v>44891</v>
      </c>
      <c r="AE475" s="20">
        <v>4062</v>
      </c>
      <c r="AF475" s="20">
        <v>3686.6</v>
      </c>
      <c r="AL475" s="135">
        <v>44891</v>
      </c>
      <c r="AM475" s="20">
        <v>65369</v>
      </c>
      <c r="AN475" s="20">
        <v>7983.8</v>
      </c>
      <c r="AS475" s="135">
        <v>44891</v>
      </c>
      <c r="AT475" s="20">
        <v>18976</v>
      </c>
      <c r="AU475" s="20">
        <v>2358.4</v>
      </c>
    </row>
    <row r="476" spans="11:47" x14ac:dyDescent="0.3">
      <c r="K476" s="135">
        <v>44898</v>
      </c>
      <c r="L476" s="20">
        <v>-0.5</v>
      </c>
      <c r="M476" s="20">
        <v>-0.7</v>
      </c>
      <c r="N476" s="20">
        <v>8868</v>
      </c>
      <c r="O476" s="20">
        <v>4059</v>
      </c>
      <c r="P476" s="20">
        <v>65804</v>
      </c>
      <c r="Q476" s="20">
        <v>19106</v>
      </c>
      <c r="R476" s="20">
        <v>4831</v>
      </c>
      <c r="S476" s="20">
        <v>735</v>
      </c>
      <c r="W476" s="135">
        <v>44898</v>
      </c>
      <c r="X476" s="20">
        <v>8868</v>
      </c>
      <c r="Y476" s="20">
        <v>84.82</v>
      </c>
      <c r="AD476" s="135">
        <v>44898</v>
      </c>
      <c r="AE476" s="20">
        <v>4059</v>
      </c>
      <c r="AF476" s="20">
        <v>3758</v>
      </c>
      <c r="AL476" s="135">
        <v>44898</v>
      </c>
      <c r="AM476" s="20">
        <v>65804</v>
      </c>
      <c r="AN476" s="20">
        <v>8151.6</v>
      </c>
      <c r="AS476" s="135">
        <v>44898</v>
      </c>
      <c r="AT476" s="20">
        <v>19106</v>
      </c>
      <c r="AU476" s="20">
        <v>2384.6</v>
      </c>
    </row>
    <row r="477" spans="11:47" x14ac:dyDescent="0.3">
      <c r="K477" s="135">
        <v>44905</v>
      </c>
      <c r="L477" s="20">
        <v>-0.5</v>
      </c>
      <c r="M477" s="20">
        <v>-0.7</v>
      </c>
      <c r="N477" s="20">
        <v>8515</v>
      </c>
      <c r="O477" s="20">
        <v>4066</v>
      </c>
      <c r="P477" s="20">
        <v>66190</v>
      </c>
      <c r="Q477" s="20">
        <v>19269</v>
      </c>
      <c r="R477" s="20">
        <v>4806.6000000000004</v>
      </c>
      <c r="S477" s="20">
        <v>735</v>
      </c>
      <c r="W477" s="135">
        <v>44905</v>
      </c>
      <c r="X477" s="20">
        <v>8515</v>
      </c>
      <c r="Y477" s="20">
        <v>78.290000000000006</v>
      </c>
      <c r="AD477" s="135">
        <v>44905</v>
      </c>
      <c r="AE477" s="20">
        <v>4066</v>
      </c>
      <c r="AF477" s="20">
        <v>3833.6</v>
      </c>
      <c r="AL477" s="135">
        <v>44905</v>
      </c>
      <c r="AM477" s="20">
        <v>66190</v>
      </c>
      <c r="AN477" s="20">
        <v>8431.4</v>
      </c>
      <c r="AS477" s="135">
        <v>44905</v>
      </c>
      <c r="AT477" s="20">
        <v>19269</v>
      </c>
      <c r="AU477" s="20">
        <v>2463.6999999999998</v>
      </c>
    </row>
    <row r="478" spans="11:47" x14ac:dyDescent="0.3">
      <c r="K478" s="135">
        <v>44912</v>
      </c>
      <c r="L478" s="20">
        <v>-0.5</v>
      </c>
      <c r="M478" s="20">
        <v>-0.7</v>
      </c>
      <c r="N478" s="20">
        <v>8427</v>
      </c>
      <c r="O478" s="20">
        <v>4129</v>
      </c>
      <c r="P478" s="20">
        <v>66270</v>
      </c>
      <c r="Q478" s="20">
        <v>18866</v>
      </c>
      <c r="R478" s="20">
        <v>4825</v>
      </c>
      <c r="S478" s="20">
        <v>735</v>
      </c>
      <c r="W478" s="135">
        <v>44912</v>
      </c>
      <c r="X478" s="20">
        <v>8427</v>
      </c>
      <c r="Y478" s="20">
        <v>80.323999999999998</v>
      </c>
      <c r="AD478" s="135">
        <v>44912</v>
      </c>
      <c r="AE478" s="20">
        <v>4129</v>
      </c>
      <c r="AF478" s="20">
        <v>3985.8</v>
      </c>
      <c r="AL478" s="135">
        <v>44912</v>
      </c>
      <c r="AM478" s="20">
        <v>66270</v>
      </c>
      <c r="AN478" s="20">
        <v>8356.4</v>
      </c>
      <c r="AS478" s="135">
        <v>44912</v>
      </c>
      <c r="AT478" s="20">
        <v>18866</v>
      </c>
      <c r="AU478" s="20">
        <v>2381.5</v>
      </c>
    </row>
    <row r="479" spans="11:47" x14ac:dyDescent="0.3">
      <c r="K479" s="135">
        <v>44919</v>
      </c>
      <c r="L479" s="20">
        <v>-0.5</v>
      </c>
      <c r="M479" s="20">
        <v>-0.7</v>
      </c>
      <c r="N479" s="20">
        <v>8108</v>
      </c>
      <c r="O479" s="20">
        <v>4157</v>
      </c>
      <c r="P479" s="20">
        <v>66267</v>
      </c>
      <c r="Q479" s="20">
        <v>18805</v>
      </c>
      <c r="R479" s="20">
        <v>4810.2</v>
      </c>
      <c r="S479" s="20">
        <v>735</v>
      </c>
      <c r="W479" s="135">
        <v>44919</v>
      </c>
      <c r="X479" s="20">
        <v>8108</v>
      </c>
      <c r="Y479" s="20">
        <v>81.378</v>
      </c>
      <c r="AD479" s="135">
        <v>44919</v>
      </c>
      <c r="AE479" s="20">
        <v>4157</v>
      </c>
      <c r="AF479" s="20">
        <v>3970.8</v>
      </c>
      <c r="AL479" s="135">
        <v>44919</v>
      </c>
      <c r="AM479" s="20">
        <v>66267</v>
      </c>
      <c r="AN479" s="20">
        <v>8322.7999999999993</v>
      </c>
      <c r="AS479" s="135">
        <v>44919</v>
      </c>
      <c r="AT479" s="20">
        <v>18805</v>
      </c>
      <c r="AU479" s="20">
        <v>2343.5</v>
      </c>
    </row>
    <row r="480" spans="11:47" x14ac:dyDescent="0.3">
      <c r="K480" s="135">
        <v>44926</v>
      </c>
      <c r="L480" s="20">
        <v>-0.5</v>
      </c>
      <c r="M480" s="20">
        <v>-0.7</v>
      </c>
      <c r="N480" s="20">
        <v>8033</v>
      </c>
      <c r="O480" s="20">
        <v>4182</v>
      </c>
      <c r="P480" s="20">
        <v>66058</v>
      </c>
      <c r="Q480" s="20">
        <v>18683</v>
      </c>
      <c r="R480" s="20">
        <v>4801.6000000000004</v>
      </c>
      <c r="S480" s="20">
        <v>735</v>
      </c>
      <c r="W480" s="135">
        <v>44926</v>
      </c>
      <c r="X480" s="20">
        <v>8033</v>
      </c>
      <c r="Y480" s="20">
        <v>83.94</v>
      </c>
      <c r="AD480" s="135">
        <v>44926</v>
      </c>
      <c r="AE480" s="20">
        <v>4182</v>
      </c>
      <c r="AF480" s="20">
        <v>4037.6</v>
      </c>
      <c r="AL480" s="135">
        <v>44926</v>
      </c>
      <c r="AM480" s="20">
        <v>66058</v>
      </c>
      <c r="AN480" s="20">
        <v>8411</v>
      </c>
      <c r="AS480" s="135">
        <v>44926</v>
      </c>
      <c r="AT480" s="20">
        <v>18683</v>
      </c>
      <c r="AU480" s="20">
        <v>2358.3333333333335</v>
      </c>
    </row>
    <row r="481" spans="11:47" x14ac:dyDescent="0.3">
      <c r="K481" s="135">
        <v>44933</v>
      </c>
      <c r="L481" s="20">
        <v>-0.4</v>
      </c>
      <c r="M481" s="20">
        <v>-0.8</v>
      </c>
      <c r="N481" s="20">
        <v>8212</v>
      </c>
      <c r="O481" s="20">
        <v>4217</v>
      </c>
      <c r="P481" s="20">
        <v>64694</v>
      </c>
      <c r="Q481" s="20">
        <v>17993</v>
      </c>
      <c r="R481" s="20">
        <v>4794.75</v>
      </c>
      <c r="S481" s="20">
        <v>735</v>
      </c>
      <c r="W481" s="135">
        <v>44933</v>
      </c>
      <c r="X481" s="20">
        <v>8212</v>
      </c>
      <c r="Y481" s="20">
        <v>79.3</v>
      </c>
      <c r="AD481" s="135">
        <v>44933</v>
      </c>
      <c r="AE481" s="20">
        <v>4217</v>
      </c>
      <c r="AF481" s="20">
        <v>4040</v>
      </c>
      <c r="AL481" s="135">
        <v>44933</v>
      </c>
      <c r="AM481" s="20">
        <v>64694</v>
      </c>
      <c r="AN481" s="20">
        <v>8345.375</v>
      </c>
      <c r="AS481" s="135">
        <v>44933</v>
      </c>
      <c r="AT481" s="20">
        <v>17993</v>
      </c>
      <c r="AU481" s="20">
        <v>2275</v>
      </c>
    </row>
    <row r="482" spans="11:47" x14ac:dyDescent="0.3">
      <c r="K482" s="135">
        <v>44940</v>
      </c>
      <c r="L482" s="20">
        <v>-0.4</v>
      </c>
      <c r="M482" s="20">
        <v>-0.8</v>
      </c>
      <c r="N482" s="20">
        <v>8234</v>
      </c>
      <c r="O482" s="20">
        <v>4253</v>
      </c>
      <c r="P482" s="20">
        <v>67693</v>
      </c>
      <c r="Q482" s="20">
        <v>18123</v>
      </c>
      <c r="R482" s="20">
        <v>4797.6000000000004</v>
      </c>
      <c r="S482" s="20">
        <v>735</v>
      </c>
      <c r="W482" s="135">
        <v>44940</v>
      </c>
      <c r="X482" s="20">
        <v>8234</v>
      </c>
      <c r="Y482" s="20">
        <v>82.346000000000004</v>
      </c>
      <c r="AD482" s="135">
        <v>44940</v>
      </c>
      <c r="AE482" s="20">
        <v>4253</v>
      </c>
      <c r="AF482" s="20">
        <v>4125</v>
      </c>
      <c r="AL482" s="135">
        <v>44940</v>
      </c>
      <c r="AM482" s="20">
        <v>67693</v>
      </c>
      <c r="AN482" s="20">
        <v>8930.7999999999993</v>
      </c>
      <c r="AS482" s="135">
        <v>44940</v>
      </c>
      <c r="AT482" s="20">
        <v>18123</v>
      </c>
      <c r="AU482" s="20">
        <v>2428.5</v>
      </c>
    </row>
    <row r="483" spans="11:47" x14ac:dyDescent="0.3">
      <c r="K483" s="135">
        <v>44947</v>
      </c>
      <c r="L483" s="20">
        <v>-0.4</v>
      </c>
      <c r="M483" s="20">
        <v>-0.8</v>
      </c>
      <c r="N483" s="20">
        <v>8164</v>
      </c>
      <c r="O483" s="20">
        <v>4268</v>
      </c>
      <c r="P483" s="20">
        <v>68874</v>
      </c>
      <c r="Q483" s="20">
        <v>18542</v>
      </c>
      <c r="R483" s="20">
        <v>4872.2</v>
      </c>
      <c r="S483" s="20">
        <v>735</v>
      </c>
      <c r="W483" s="135">
        <v>44947</v>
      </c>
      <c r="X483" s="20">
        <v>8164</v>
      </c>
      <c r="Y483" s="20">
        <v>85.83</v>
      </c>
      <c r="AD483" s="135">
        <v>44947</v>
      </c>
      <c r="AE483" s="20">
        <v>4268</v>
      </c>
      <c r="AF483" s="20">
        <v>4145</v>
      </c>
      <c r="AL483" s="135">
        <v>44947</v>
      </c>
      <c r="AM483" s="20">
        <v>68874</v>
      </c>
      <c r="AN483" s="20">
        <v>9223.5</v>
      </c>
      <c r="AS483" s="135">
        <v>44947</v>
      </c>
      <c r="AT483" s="20">
        <v>18542</v>
      </c>
      <c r="AU483" s="20">
        <v>2585.6</v>
      </c>
    </row>
    <row r="484" spans="11:47" x14ac:dyDescent="0.3">
      <c r="K484" s="135">
        <v>44954</v>
      </c>
      <c r="L484" s="20">
        <v>-0.4</v>
      </c>
      <c r="M484" s="20">
        <v>-0.8</v>
      </c>
      <c r="N484" s="20">
        <v>8174</v>
      </c>
      <c r="O484" s="20">
        <v>4273</v>
      </c>
      <c r="P484" s="20">
        <v>69323</v>
      </c>
      <c r="Q484" s="20">
        <v>18671</v>
      </c>
      <c r="R484" s="20">
        <v>4909</v>
      </c>
      <c r="S484" s="20">
        <v>735</v>
      </c>
      <c r="W484" s="135">
        <v>44954</v>
      </c>
      <c r="X484" s="20">
        <v>8174</v>
      </c>
      <c r="Y484" s="20">
        <v>86.914000000000001</v>
      </c>
      <c r="AD484" s="135">
        <v>44954</v>
      </c>
      <c r="AE484" s="20">
        <v>4273</v>
      </c>
      <c r="AF484" s="20">
        <v>0</v>
      </c>
      <c r="AL484" s="135">
        <v>44954</v>
      </c>
      <c r="AM484" s="20">
        <v>69323</v>
      </c>
      <c r="AN484" s="20">
        <v>9308.1</v>
      </c>
      <c r="AS484" s="135">
        <v>44954</v>
      </c>
      <c r="AT484" s="20">
        <v>18671</v>
      </c>
      <c r="AU484" s="20">
        <v>2597.6999999999998</v>
      </c>
    </row>
    <row r="485" spans="11:47" x14ac:dyDescent="0.3">
      <c r="K485" s="135">
        <v>44961</v>
      </c>
      <c r="L485" s="20">
        <v>0</v>
      </c>
      <c r="M485" s="20">
        <v>-1.4</v>
      </c>
      <c r="N485" s="20">
        <v>8223</v>
      </c>
      <c r="O485" s="20">
        <v>4316</v>
      </c>
      <c r="P485" s="20">
        <v>69007</v>
      </c>
      <c r="Q485" s="20">
        <v>18747</v>
      </c>
      <c r="R485" s="20">
        <v>4937.666666666667</v>
      </c>
      <c r="S485" s="20">
        <v>735</v>
      </c>
      <c r="W485" s="135">
        <v>44961</v>
      </c>
      <c r="X485" s="20">
        <v>8223</v>
      </c>
      <c r="Y485" s="20">
        <v>82.867999999999995</v>
      </c>
      <c r="AD485" s="135">
        <v>44961</v>
      </c>
      <c r="AE485" s="20">
        <v>4316</v>
      </c>
      <c r="AF485" s="20">
        <v>4131.3999999999996</v>
      </c>
      <c r="AL485" s="135">
        <v>44961</v>
      </c>
      <c r="AM485" s="20">
        <v>69007</v>
      </c>
      <c r="AN485" s="20">
        <v>9130.2000000000007</v>
      </c>
      <c r="AS485" s="135">
        <v>44961</v>
      </c>
      <c r="AT485" s="20">
        <v>18747</v>
      </c>
      <c r="AU485" s="20">
        <v>2570.8000000000002</v>
      </c>
    </row>
    <row r="486" spans="11:47" x14ac:dyDescent="0.3">
      <c r="K486" s="135">
        <v>44968</v>
      </c>
      <c r="L486" s="20">
        <v>0</v>
      </c>
      <c r="M486" s="20">
        <v>-1.4</v>
      </c>
      <c r="N486" s="20">
        <v>8348</v>
      </c>
      <c r="O486" s="20">
        <v>4284</v>
      </c>
      <c r="P486" s="20">
        <v>68161</v>
      </c>
      <c r="Q486" s="20">
        <v>18734</v>
      </c>
      <c r="R486" s="20">
        <v>4879.3999999999996</v>
      </c>
      <c r="S486" s="20">
        <v>735</v>
      </c>
      <c r="W486" s="135">
        <v>44968</v>
      </c>
      <c r="X486" s="20">
        <v>8348</v>
      </c>
      <c r="Y486" s="20">
        <v>84.132000000000005</v>
      </c>
      <c r="AD486" s="135">
        <v>44968</v>
      </c>
      <c r="AE486" s="20">
        <v>4284</v>
      </c>
      <c r="AF486" s="20">
        <v>4041.8</v>
      </c>
      <c r="AL486" s="135">
        <v>44968</v>
      </c>
      <c r="AM486" s="20">
        <v>68161</v>
      </c>
      <c r="AN486" s="20">
        <v>8924.2000000000007</v>
      </c>
      <c r="AS486" s="135">
        <v>44968</v>
      </c>
      <c r="AT486" s="20">
        <v>18734</v>
      </c>
      <c r="AU486" s="20">
        <v>2457.5</v>
      </c>
    </row>
    <row r="487" spans="11:47" x14ac:dyDescent="0.3">
      <c r="K487" s="135">
        <v>44975</v>
      </c>
      <c r="L487" s="20">
        <v>0</v>
      </c>
      <c r="M487" s="20">
        <v>-1.4</v>
      </c>
      <c r="N487" s="20">
        <v>8302</v>
      </c>
      <c r="O487" s="20">
        <v>4283</v>
      </c>
      <c r="P487" s="20">
        <v>68376</v>
      </c>
      <c r="Q487" s="20">
        <v>18399</v>
      </c>
      <c r="R487" s="20">
        <v>4874.3999999999996</v>
      </c>
      <c r="S487" s="20">
        <v>730</v>
      </c>
      <c r="W487" s="135">
        <v>44975</v>
      </c>
      <c r="X487" s="20">
        <v>8302</v>
      </c>
      <c r="Y487" s="20">
        <v>85.141999999999996</v>
      </c>
      <c r="AD487" s="135">
        <v>44975</v>
      </c>
      <c r="AE487" s="20">
        <v>4283</v>
      </c>
      <c r="AF487" s="20">
        <v>4074.2</v>
      </c>
      <c r="AL487" s="135">
        <v>44975</v>
      </c>
      <c r="AM487" s="20">
        <v>68376</v>
      </c>
      <c r="AN487" s="20">
        <v>8886.5</v>
      </c>
      <c r="AS487" s="135">
        <v>44975</v>
      </c>
      <c r="AT487" s="20">
        <v>18399</v>
      </c>
      <c r="AU487" s="20">
        <v>2363.4</v>
      </c>
    </row>
    <row r="488" spans="11:47" x14ac:dyDescent="0.3">
      <c r="K488" s="135">
        <v>44982</v>
      </c>
      <c r="L488" s="20">
        <v>0</v>
      </c>
      <c r="M488" s="20">
        <v>-1.4</v>
      </c>
      <c r="N488" s="20">
        <v>8310</v>
      </c>
      <c r="O488" s="20">
        <v>4346</v>
      </c>
      <c r="P488" s="20">
        <v>69963</v>
      </c>
      <c r="Q488" s="20">
        <v>18501</v>
      </c>
      <c r="R488" s="20">
        <v>4879.8</v>
      </c>
      <c r="S488" s="20">
        <v>730</v>
      </c>
      <c r="W488" s="135">
        <v>44982</v>
      </c>
      <c r="X488" s="20">
        <v>8310</v>
      </c>
      <c r="Y488" s="20">
        <v>82.617999999999995</v>
      </c>
      <c r="AD488" s="135">
        <v>44982</v>
      </c>
      <c r="AE488" s="20">
        <v>4346</v>
      </c>
      <c r="AF488" s="20">
        <v>4224.6000000000004</v>
      </c>
      <c r="AL488" s="135">
        <v>44982</v>
      </c>
      <c r="AM488" s="20">
        <v>69963</v>
      </c>
      <c r="AN488" s="20">
        <v>9021.2999999999993</v>
      </c>
      <c r="AS488" s="135">
        <v>44982</v>
      </c>
      <c r="AT488" s="20">
        <v>18501</v>
      </c>
      <c r="AU488" s="20">
        <v>2376.6999999999998</v>
      </c>
    </row>
    <row r="489" spans="11:47" x14ac:dyDescent="0.3">
      <c r="K489" s="135">
        <v>44989</v>
      </c>
      <c r="L489" s="20">
        <v>0</v>
      </c>
      <c r="M489" s="20">
        <v>-2.5</v>
      </c>
      <c r="N489" s="20">
        <v>8304</v>
      </c>
      <c r="O489" s="20">
        <v>4344</v>
      </c>
      <c r="P489" s="20">
        <v>69590</v>
      </c>
      <c r="Q489" s="20">
        <v>18434</v>
      </c>
      <c r="R489" s="20">
        <v>4930</v>
      </c>
      <c r="S489" s="20">
        <v>735</v>
      </c>
      <c r="W489" s="135">
        <v>44989</v>
      </c>
      <c r="X489" s="20">
        <v>8304</v>
      </c>
      <c r="Y489" s="20">
        <v>84.245999999999995</v>
      </c>
      <c r="AD489" s="135">
        <v>44989</v>
      </c>
      <c r="AE489" s="20">
        <v>4344</v>
      </c>
      <c r="AF489" s="20">
        <v>4207.3999999999996</v>
      </c>
      <c r="AL489" s="135">
        <v>44989</v>
      </c>
      <c r="AM489" s="20">
        <v>69590</v>
      </c>
      <c r="AN489" s="20">
        <v>8900.5</v>
      </c>
      <c r="AS489" s="135">
        <v>44989</v>
      </c>
      <c r="AT489" s="20">
        <v>18434</v>
      </c>
      <c r="AU489" s="20">
        <v>2341.1999999999998</v>
      </c>
    </row>
    <row r="490" spans="11:47" x14ac:dyDescent="0.3">
      <c r="K490" s="135">
        <v>44996</v>
      </c>
      <c r="L490" s="20">
        <v>0</v>
      </c>
      <c r="M490" s="20">
        <v>-2.5</v>
      </c>
      <c r="N490" s="20">
        <v>8298</v>
      </c>
      <c r="O490" s="20">
        <v>4385</v>
      </c>
      <c r="P490" s="20">
        <v>68968</v>
      </c>
      <c r="Q490" s="20">
        <v>18395</v>
      </c>
      <c r="R490" s="20">
        <v>4933.8</v>
      </c>
      <c r="S490" s="20">
        <v>730</v>
      </c>
      <c r="W490" s="135">
        <v>44996</v>
      </c>
      <c r="X490" s="20">
        <v>8298</v>
      </c>
      <c r="Y490" s="20">
        <v>83.3</v>
      </c>
      <c r="AD490" s="135">
        <v>44996</v>
      </c>
      <c r="AE490" s="20">
        <v>4385</v>
      </c>
      <c r="AF490" s="20">
        <v>4257.2</v>
      </c>
      <c r="AL490" s="135">
        <v>44996</v>
      </c>
      <c r="AM490" s="20">
        <v>68968</v>
      </c>
      <c r="AN490" s="20">
        <v>8803.2000000000007</v>
      </c>
      <c r="AS490" s="135">
        <v>44996</v>
      </c>
      <c r="AT490" s="20">
        <v>18395</v>
      </c>
      <c r="AU490" s="20">
        <v>2292.5</v>
      </c>
    </row>
    <row r="491" spans="11:47" x14ac:dyDescent="0.3">
      <c r="K491" s="135">
        <v>45003</v>
      </c>
      <c r="L491" s="20">
        <v>0</v>
      </c>
      <c r="M491" s="20">
        <v>-2.5</v>
      </c>
      <c r="N491" s="20">
        <v>8275</v>
      </c>
      <c r="O491" s="20">
        <v>4412</v>
      </c>
      <c r="P491" s="20">
        <v>67922</v>
      </c>
      <c r="Q491" s="20">
        <v>18206</v>
      </c>
      <c r="R491" s="20">
        <v>4865.8</v>
      </c>
      <c r="S491" s="20">
        <v>730</v>
      </c>
      <c r="W491" s="135">
        <v>45003</v>
      </c>
      <c r="X491" s="20">
        <v>8275</v>
      </c>
      <c r="Y491" s="20">
        <v>75.915999999999997</v>
      </c>
      <c r="AD491" s="135">
        <v>45003</v>
      </c>
      <c r="AE491" s="20">
        <v>4412</v>
      </c>
      <c r="AF491" s="20">
        <v>4314.2</v>
      </c>
      <c r="AL491" s="135">
        <v>45003</v>
      </c>
      <c r="AM491" s="20">
        <v>67922</v>
      </c>
      <c r="AN491" s="20">
        <v>8647.4</v>
      </c>
      <c r="AS491" s="135">
        <v>45003</v>
      </c>
      <c r="AT491" s="20">
        <v>18206</v>
      </c>
      <c r="AU491" s="20">
        <v>2244.8000000000002</v>
      </c>
    </row>
    <row r="492" spans="11:47" x14ac:dyDescent="0.3">
      <c r="K492" s="135">
        <v>45010</v>
      </c>
      <c r="L492" s="20">
        <v>0</v>
      </c>
      <c r="M492" s="20">
        <v>-2.5</v>
      </c>
      <c r="N492" s="20">
        <v>8175</v>
      </c>
      <c r="O492" s="20">
        <v>4367</v>
      </c>
      <c r="P492" s="20">
        <v>68151</v>
      </c>
      <c r="Q492" s="20">
        <v>18153</v>
      </c>
      <c r="R492" s="20">
        <v>4814</v>
      </c>
      <c r="S492" s="20">
        <v>730</v>
      </c>
      <c r="W492" s="135">
        <v>45010</v>
      </c>
      <c r="X492" s="20">
        <v>8175</v>
      </c>
      <c r="Y492" s="20">
        <v>75.34</v>
      </c>
      <c r="AD492" s="135">
        <v>45010</v>
      </c>
      <c r="AE492" s="20">
        <v>4367</v>
      </c>
      <c r="AF492" s="20">
        <v>4157</v>
      </c>
      <c r="AL492" s="135">
        <v>45010</v>
      </c>
      <c r="AM492" s="20">
        <v>68151</v>
      </c>
      <c r="AN492" s="20">
        <v>8845.1</v>
      </c>
      <c r="AS492" s="135">
        <v>45010</v>
      </c>
      <c r="AT492" s="20">
        <v>18153</v>
      </c>
      <c r="AU492" s="20">
        <v>2246.9</v>
      </c>
    </row>
    <row r="493" spans="11:47" x14ac:dyDescent="0.3">
      <c r="K493" s="135">
        <v>45017</v>
      </c>
      <c r="L493" s="20">
        <v>-0.5</v>
      </c>
      <c r="M493" s="20">
        <v>-3.6</v>
      </c>
      <c r="N493" s="20">
        <v>8128</v>
      </c>
      <c r="O493" s="20">
        <v>4347</v>
      </c>
      <c r="P493" s="20">
        <v>69298</v>
      </c>
      <c r="Q493" s="20">
        <v>18454</v>
      </c>
      <c r="R493" s="20">
        <v>4816.3999999999996</v>
      </c>
      <c r="S493" s="20">
        <v>730</v>
      </c>
      <c r="W493" s="135">
        <v>45017</v>
      </c>
      <c r="X493" s="20">
        <v>8128</v>
      </c>
      <c r="Y493" s="20">
        <v>78.817999999999998</v>
      </c>
      <c r="AD493" s="135">
        <v>45017</v>
      </c>
      <c r="AE493" s="20">
        <v>4347</v>
      </c>
      <c r="AF493" s="20">
        <v>4139.3999999999996</v>
      </c>
      <c r="AL493" s="135">
        <v>45017</v>
      </c>
      <c r="AM493" s="20">
        <v>69298</v>
      </c>
      <c r="AN493" s="20">
        <v>8967.1</v>
      </c>
      <c r="AS493" s="135">
        <v>45017</v>
      </c>
      <c r="AT493" s="20">
        <v>18454</v>
      </c>
      <c r="AU493" s="20">
        <v>2331.9</v>
      </c>
    </row>
    <row r="494" spans="11:47" x14ac:dyDescent="0.3">
      <c r="K494" s="135">
        <v>45024</v>
      </c>
      <c r="L494" s="20">
        <v>-0.5</v>
      </c>
      <c r="M494" s="20">
        <v>-3.6</v>
      </c>
      <c r="N494" s="20">
        <v>8008</v>
      </c>
      <c r="O494" s="20">
        <v>4296</v>
      </c>
      <c r="P494" s="20">
        <v>68845</v>
      </c>
      <c r="Q494" s="20">
        <v>18465</v>
      </c>
      <c r="R494" s="20">
        <v>4783.75</v>
      </c>
      <c r="S494" s="20">
        <v>730</v>
      </c>
      <c r="W494" s="135">
        <v>45024</v>
      </c>
      <c r="X494" s="20">
        <v>8008</v>
      </c>
      <c r="Y494" s="20">
        <v>84.995000000000005</v>
      </c>
      <c r="AD494" s="135">
        <v>45024</v>
      </c>
      <c r="AE494" s="20">
        <v>4296</v>
      </c>
      <c r="AF494" s="20">
        <v>4018.25</v>
      </c>
      <c r="AL494" s="135">
        <v>45024</v>
      </c>
      <c r="AM494" s="20">
        <v>68845</v>
      </c>
      <c r="AN494" s="20">
        <v>8878</v>
      </c>
      <c r="AS494" s="135">
        <v>45024</v>
      </c>
      <c r="AT494" s="20">
        <v>18465</v>
      </c>
      <c r="AU494" s="20">
        <v>2332.125</v>
      </c>
    </row>
    <row r="495" spans="11:47" x14ac:dyDescent="0.3">
      <c r="K495" s="135">
        <v>45031</v>
      </c>
      <c r="L495" s="20">
        <v>-0.5</v>
      </c>
      <c r="M495" s="20">
        <v>-3.6</v>
      </c>
      <c r="N495" s="20">
        <v>8021</v>
      </c>
      <c r="O495" s="20">
        <v>4228</v>
      </c>
      <c r="P495" s="20">
        <v>69052</v>
      </c>
      <c r="Q495" s="20">
        <v>18411</v>
      </c>
      <c r="R495" s="20">
        <v>4714.2</v>
      </c>
      <c r="S495" s="20">
        <v>730</v>
      </c>
      <c r="W495" s="135">
        <v>45031</v>
      </c>
      <c r="X495" s="20">
        <v>8021</v>
      </c>
      <c r="Y495" s="20">
        <v>85.903999999999996</v>
      </c>
      <c r="AD495" s="135">
        <v>45031</v>
      </c>
      <c r="AE495" s="20">
        <v>4228</v>
      </c>
      <c r="AF495" s="20">
        <v>3912</v>
      </c>
      <c r="AL495" s="135">
        <v>45031</v>
      </c>
      <c r="AM495" s="20">
        <v>69052</v>
      </c>
      <c r="AN495" s="20">
        <v>8931</v>
      </c>
      <c r="AS495" s="135">
        <v>45031</v>
      </c>
      <c r="AT495" s="20">
        <v>18411</v>
      </c>
      <c r="AU495" s="20">
        <v>2303.125</v>
      </c>
    </row>
    <row r="496" spans="11:47" x14ac:dyDescent="0.3">
      <c r="K496" s="135">
        <v>45038</v>
      </c>
      <c r="L496" s="20">
        <v>-0.5</v>
      </c>
      <c r="M496" s="20">
        <v>-3.6</v>
      </c>
      <c r="N496" s="20">
        <v>8373</v>
      </c>
      <c r="O496" s="20">
        <v>4191</v>
      </c>
      <c r="P496" s="20">
        <v>69319</v>
      </c>
      <c r="Q496" s="20">
        <v>18840</v>
      </c>
      <c r="R496" s="20">
        <v>4702.8</v>
      </c>
      <c r="S496" s="20">
        <v>730</v>
      </c>
      <c r="W496" s="135">
        <v>45038</v>
      </c>
      <c r="X496" s="20">
        <v>8373</v>
      </c>
      <c r="Y496" s="20">
        <v>83.081999999999994</v>
      </c>
      <c r="AD496" s="135">
        <v>45038</v>
      </c>
      <c r="AE496" s="20">
        <v>4191</v>
      </c>
      <c r="AF496" s="20">
        <v>3910.2</v>
      </c>
      <c r="AL496" s="135">
        <v>45038</v>
      </c>
      <c r="AM496" s="20">
        <v>69319</v>
      </c>
      <c r="AN496" s="20">
        <v>8903.4</v>
      </c>
      <c r="AS496" s="135">
        <v>45038</v>
      </c>
      <c r="AT496" s="20">
        <v>18840</v>
      </c>
      <c r="AU496" s="20">
        <v>2389.1999999999998</v>
      </c>
    </row>
    <row r="497" spans="11:47" x14ac:dyDescent="0.3">
      <c r="K497" s="135">
        <v>45045</v>
      </c>
      <c r="L497" s="20">
        <v>-0.5</v>
      </c>
      <c r="M497" s="20">
        <v>-3.6</v>
      </c>
      <c r="N497" s="20">
        <v>8322</v>
      </c>
      <c r="O497" s="20">
        <v>4050</v>
      </c>
      <c r="P497" s="20">
        <v>67259</v>
      </c>
      <c r="Q497" s="20">
        <v>18567</v>
      </c>
      <c r="R497" s="20">
        <v>4633.666666666667</v>
      </c>
      <c r="S497" s="20">
        <v>730</v>
      </c>
      <c r="W497" s="135">
        <v>45045</v>
      </c>
      <c r="X497" s="20">
        <v>8322</v>
      </c>
      <c r="Y497" s="20">
        <v>79.819999999999993</v>
      </c>
      <c r="AD497" s="135">
        <v>45045</v>
      </c>
      <c r="AE497" s="20">
        <v>4050</v>
      </c>
      <c r="AF497" s="20">
        <v>3715</v>
      </c>
      <c r="AL497" s="135">
        <v>45045</v>
      </c>
      <c r="AM497" s="20">
        <v>67259</v>
      </c>
      <c r="AN497" s="20">
        <v>8579.7999999999993</v>
      </c>
      <c r="AS497" s="135">
        <v>45045</v>
      </c>
      <c r="AT497" s="20">
        <v>18567</v>
      </c>
      <c r="AU497" s="20">
        <v>2330.1999999999998</v>
      </c>
    </row>
    <row r="498" spans="11:47" x14ac:dyDescent="0.3">
      <c r="K498" s="135">
        <v>45052</v>
      </c>
      <c r="L498" s="20">
        <v>-0.9</v>
      </c>
      <c r="M498" s="20">
        <v>-4.5999999999999996</v>
      </c>
      <c r="N498" s="20">
        <v>8211</v>
      </c>
      <c r="O498" s="20">
        <v>4022</v>
      </c>
      <c r="P498" s="20">
        <v>67318</v>
      </c>
      <c r="Q498" s="20">
        <v>18451</v>
      </c>
      <c r="R498" s="20">
        <v>4548.333333333333</v>
      </c>
      <c r="S498" s="20">
        <v>730</v>
      </c>
      <c r="W498" s="135">
        <v>45052</v>
      </c>
      <c r="X498" s="20">
        <v>8211</v>
      </c>
      <c r="Y498" s="20">
        <v>74.951999999999998</v>
      </c>
      <c r="AD498" s="135">
        <v>45052</v>
      </c>
      <c r="AE498" s="20">
        <v>4022</v>
      </c>
      <c r="AF498" s="20">
        <v>3612</v>
      </c>
      <c r="AL498" s="135">
        <v>45052</v>
      </c>
      <c r="AM498" s="20">
        <v>67318</v>
      </c>
      <c r="AN498" s="20">
        <v>8521.5</v>
      </c>
      <c r="AS498" s="135">
        <v>45052</v>
      </c>
      <c r="AT498" s="20">
        <v>18451</v>
      </c>
      <c r="AU498" s="20">
        <v>2314.375</v>
      </c>
    </row>
    <row r="499" spans="11:47" x14ac:dyDescent="0.3">
      <c r="K499" s="135">
        <v>45059</v>
      </c>
      <c r="L499" s="20">
        <v>-0.9</v>
      </c>
      <c r="M499" s="20">
        <v>-4.5999999999999996</v>
      </c>
      <c r="N499" s="20">
        <v>8162</v>
      </c>
      <c r="O499" s="20">
        <v>3986</v>
      </c>
      <c r="P499" s="20">
        <v>66849</v>
      </c>
      <c r="Q499" s="20">
        <v>18343</v>
      </c>
      <c r="R499" s="20">
        <v>4500.2</v>
      </c>
      <c r="S499" s="20">
        <v>730</v>
      </c>
      <c r="W499" s="135">
        <v>45059</v>
      </c>
      <c r="X499" s="20">
        <v>8162</v>
      </c>
      <c r="Y499" s="20">
        <v>76.001999999999995</v>
      </c>
      <c r="AD499" s="135">
        <v>45059</v>
      </c>
      <c r="AE499" s="20">
        <v>3986</v>
      </c>
      <c r="AF499" s="20">
        <v>3663.6</v>
      </c>
      <c r="AL499" s="135">
        <v>45059</v>
      </c>
      <c r="AM499" s="20">
        <v>66849</v>
      </c>
      <c r="AN499" s="20">
        <v>8389.75</v>
      </c>
      <c r="AS499" s="135">
        <v>45059</v>
      </c>
      <c r="AT499" s="20">
        <v>18343</v>
      </c>
      <c r="AU499" s="20">
        <v>2264.125</v>
      </c>
    </row>
    <row r="500" spans="11:47" x14ac:dyDescent="0.3">
      <c r="K500" s="135">
        <v>45066</v>
      </c>
      <c r="L500" s="20">
        <v>-0.9</v>
      </c>
      <c r="M500" s="20">
        <v>-4.5999999999999996</v>
      </c>
      <c r="N500" s="20">
        <v>7882</v>
      </c>
      <c r="O500" s="20">
        <v>3980</v>
      </c>
      <c r="P500" s="20">
        <v>65449</v>
      </c>
      <c r="Q500" s="20">
        <v>18403</v>
      </c>
      <c r="R500" s="20">
        <v>4409.3999999999996</v>
      </c>
      <c r="S500" s="20">
        <v>730</v>
      </c>
      <c r="W500" s="135">
        <v>45066</v>
      </c>
      <c r="X500" s="20">
        <v>7882</v>
      </c>
      <c r="Y500" s="20">
        <v>75.707999999999998</v>
      </c>
      <c r="AD500" s="135">
        <v>45066</v>
      </c>
      <c r="AE500" s="20">
        <v>3980</v>
      </c>
      <c r="AF500" s="20">
        <v>3668</v>
      </c>
      <c r="AL500" s="135">
        <v>45066</v>
      </c>
      <c r="AM500" s="20">
        <v>65449</v>
      </c>
      <c r="AN500" s="20">
        <v>8186.5</v>
      </c>
      <c r="AS500" s="135">
        <v>45066</v>
      </c>
      <c r="AT500" s="20">
        <v>18403</v>
      </c>
      <c r="AU500" s="20">
        <v>2275.4</v>
      </c>
    </row>
    <row r="501" spans="11:47" x14ac:dyDescent="0.3">
      <c r="K501" s="135">
        <v>45073</v>
      </c>
      <c r="L501" s="20">
        <v>-0.9</v>
      </c>
      <c r="M501" s="20">
        <v>-4.5999999999999996</v>
      </c>
      <c r="N501" s="20">
        <v>7883</v>
      </c>
      <c r="O501" s="20">
        <v>3900</v>
      </c>
      <c r="P501" s="20">
        <v>64109</v>
      </c>
      <c r="Q501" s="20">
        <v>18098</v>
      </c>
      <c r="R501" s="20">
        <v>4349.2</v>
      </c>
      <c r="S501" s="20">
        <v>730</v>
      </c>
      <c r="W501" s="135">
        <v>45073</v>
      </c>
      <c r="X501" s="20">
        <v>7883</v>
      </c>
      <c r="Y501" s="20">
        <v>76.88</v>
      </c>
      <c r="AD501" s="135">
        <v>45073</v>
      </c>
      <c r="AE501" s="20">
        <v>3900</v>
      </c>
      <c r="AF501" s="20">
        <v>3521.8</v>
      </c>
      <c r="AL501" s="135">
        <v>45073</v>
      </c>
      <c r="AM501" s="20">
        <v>64109</v>
      </c>
      <c r="AN501" s="20">
        <v>7993.8</v>
      </c>
      <c r="AS501" s="135">
        <v>45073</v>
      </c>
      <c r="AT501" s="20">
        <v>18098</v>
      </c>
      <c r="AU501" s="20">
        <v>2235.1999999999998</v>
      </c>
    </row>
    <row r="502" spans="11:47" x14ac:dyDescent="0.3">
      <c r="K502" s="135">
        <v>45080</v>
      </c>
      <c r="L502" s="20">
        <v>-0.8</v>
      </c>
      <c r="M502" s="20">
        <v>-5.4</v>
      </c>
      <c r="N502" s="20">
        <v>7922</v>
      </c>
      <c r="O502" s="20">
        <v>3861</v>
      </c>
      <c r="P502" s="20">
        <v>65524</v>
      </c>
      <c r="Q502" s="20">
        <v>18265</v>
      </c>
      <c r="R502" s="20">
        <v>4303.3999999999996</v>
      </c>
      <c r="S502" s="20">
        <v>725</v>
      </c>
      <c r="W502" s="135">
        <v>45080</v>
      </c>
      <c r="X502" s="20">
        <v>7922</v>
      </c>
      <c r="Y502" s="20">
        <v>74.736000000000004</v>
      </c>
      <c r="AD502" s="135">
        <v>45080</v>
      </c>
      <c r="AE502" s="20">
        <v>3861</v>
      </c>
      <c r="AF502" s="20">
        <v>3498</v>
      </c>
      <c r="AL502" s="135">
        <v>45080</v>
      </c>
      <c r="AM502" s="20">
        <v>65524</v>
      </c>
      <c r="AN502" s="20">
        <v>8171.625</v>
      </c>
      <c r="AS502" s="135">
        <v>45080</v>
      </c>
      <c r="AT502" s="20">
        <v>18265</v>
      </c>
      <c r="AU502" s="20">
        <v>2257.375</v>
      </c>
    </row>
    <row r="503" spans="11:47" x14ac:dyDescent="0.3">
      <c r="K503" s="135">
        <v>45087</v>
      </c>
      <c r="L503" s="20">
        <v>-0.8</v>
      </c>
      <c r="M503" s="20">
        <v>-5.4</v>
      </c>
      <c r="N503" s="20">
        <v>7927</v>
      </c>
      <c r="O503" s="20">
        <v>3915</v>
      </c>
      <c r="P503" s="20">
        <v>66977</v>
      </c>
      <c r="Q503" s="20">
        <v>18344</v>
      </c>
      <c r="R503" s="20">
        <v>4305.6000000000004</v>
      </c>
      <c r="S503" s="20">
        <v>715</v>
      </c>
      <c r="W503" s="135">
        <v>45087</v>
      </c>
      <c r="X503" s="20">
        <v>7927</v>
      </c>
      <c r="Y503" s="20">
        <v>76.14</v>
      </c>
      <c r="AD503" s="135">
        <v>45087</v>
      </c>
      <c r="AE503" s="20">
        <v>3915</v>
      </c>
      <c r="AF503" s="20">
        <v>3653.4</v>
      </c>
      <c r="AL503" s="135">
        <v>45087</v>
      </c>
      <c r="AM503" s="20">
        <v>66977</v>
      </c>
      <c r="AN503" s="20">
        <v>8307.7999999999993</v>
      </c>
      <c r="AS503" s="135">
        <v>45087</v>
      </c>
      <c r="AT503" s="20">
        <v>18344</v>
      </c>
      <c r="AU503" s="20">
        <v>2193.1</v>
      </c>
    </row>
    <row r="504" spans="11:47" x14ac:dyDescent="0.3">
      <c r="K504" s="135">
        <v>45094</v>
      </c>
      <c r="L504" s="20">
        <v>-0.8</v>
      </c>
      <c r="M504" s="20">
        <v>-5.4</v>
      </c>
      <c r="N504" s="20">
        <v>7851</v>
      </c>
      <c r="O504" s="20">
        <v>3959</v>
      </c>
      <c r="P504" s="20">
        <v>67990</v>
      </c>
      <c r="Q504" s="20">
        <v>18396</v>
      </c>
      <c r="R504" s="20">
        <v>4261.6000000000004</v>
      </c>
      <c r="S504" s="20">
        <v>715</v>
      </c>
      <c r="W504" s="135">
        <v>45094</v>
      </c>
      <c r="X504" s="20">
        <v>7851</v>
      </c>
      <c r="Y504" s="20">
        <v>74.322000000000003</v>
      </c>
      <c r="AD504" s="135">
        <v>45094</v>
      </c>
      <c r="AE504" s="20">
        <v>3959</v>
      </c>
      <c r="AF504" s="20">
        <v>3726.4</v>
      </c>
      <c r="AL504" s="135">
        <v>45094</v>
      </c>
      <c r="AM504" s="20">
        <v>67990</v>
      </c>
      <c r="AN504" s="20">
        <v>8441.1</v>
      </c>
      <c r="AS504" s="135">
        <v>45094</v>
      </c>
      <c r="AT504" s="20">
        <v>18396</v>
      </c>
      <c r="AU504" s="20">
        <v>2200.6</v>
      </c>
    </row>
    <row r="505" spans="11:47" x14ac:dyDescent="0.3">
      <c r="K505" s="135">
        <v>45101</v>
      </c>
      <c r="L505" s="20">
        <v>-0.8</v>
      </c>
      <c r="M505" s="20">
        <v>-5.4</v>
      </c>
      <c r="N505" s="20">
        <v>7817</v>
      </c>
      <c r="O505" s="20">
        <v>3958</v>
      </c>
      <c r="P505" s="20">
        <v>68840</v>
      </c>
      <c r="Q505" s="20">
        <v>18550</v>
      </c>
      <c r="R505" s="20">
        <v>4243</v>
      </c>
      <c r="S505" s="20">
        <v>720</v>
      </c>
      <c r="W505" s="135">
        <v>45101</v>
      </c>
      <c r="X505" s="20">
        <v>7817</v>
      </c>
      <c r="Y505" s="20">
        <v>75.42</v>
      </c>
      <c r="AD505" s="135">
        <v>45101</v>
      </c>
      <c r="AE505" s="20">
        <v>3958</v>
      </c>
      <c r="AF505" s="20">
        <v>3744.6666666666665</v>
      </c>
      <c r="AL505" s="135">
        <v>45101</v>
      </c>
      <c r="AM505" s="20">
        <v>68840</v>
      </c>
      <c r="AN505" s="20">
        <v>8551.5</v>
      </c>
      <c r="AS505" s="135">
        <v>45101</v>
      </c>
      <c r="AT505" s="20">
        <v>18550</v>
      </c>
      <c r="AU505" s="20">
        <v>2171.9</v>
      </c>
    </row>
    <row r="506" spans="11:47" x14ac:dyDescent="0.3">
      <c r="K506" s="135">
        <v>45108</v>
      </c>
      <c r="L506" s="20">
        <v>-0.2</v>
      </c>
      <c r="M506" s="20">
        <v>-4.4000000000000004</v>
      </c>
      <c r="N506" s="20">
        <v>7833</v>
      </c>
      <c r="O506" s="20">
        <v>3940</v>
      </c>
      <c r="P506" s="20">
        <v>67983</v>
      </c>
      <c r="Q506" s="20">
        <v>18431</v>
      </c>
      <c r="R506" s="20">
        <v>4234.666666666667</v>
      </c>
      <c r="S506" s="20">
        <v>720</v>
      </c>
      <c r="W506" s="135">
        <v>45108</v>
      </c>
      <c r="X506" s="20">
        <v>7833</v>
      </c>
      <c r="Y506" s="20">
        <v>73.941999999999993</v>
      </c>
      <c r="AD506" s="135">
        <v>45108</v>
      </c>
      <c r="AE506" s="20">
        <v>3940</v>
      </c>
      <c r="AF506" s="20">
        <v>3708</v>
      </c>
      <c r="AL506" s="135">
        <v>45108</v>
      </c>
      <c r="AM506" s="20">
        <v>67983</v>
      </c>
      <c r="AN506" s="20">
        <v>8289.5</v>
      </c>
      <c r="AS506" s="135">
        <v>45108</v>
      </c>
      <c r="AT506" s="20">
        <v>18431</v>
      </c>
      <c r="AU506" s="20">
        <v>2122.1999999999998</v>
      </c>
    </row>
    <row r="507" spans="11:47" x14ac:dyDescent="0.3">
      <c r="K507" s="135">
        <v>45115</v>
      </c>
      <c r="L507" s="20">
        <v>-0.2</v>
      </c>
      <c r="M507" s="20">
        <v>-4.4000000000000004</v>
      </c>
      <c r="N507" s="20">
        <v>7846</v>
      </c>
      <c r="O507" s="20">
        <v>3952</v>
      </c>
      <c r="P507" s="20">
        <v>68194</v>
      </c>
      <c r="Q507" s="20">
        <v>18252</v>
      </c>
      <c r="R507" s="20">
        <v>4271.2</v>
      </c>
      <c r="S507" s="20">
        <v>715</v>
      </c>
      <c r="W507" s="135">
        <v>45115</v>
      </c>
      <c r="X507" s="20">
        <v>7846</v>
      </c>
      <c r="Y507" s="20">
        <v>76.507999999999996</v>
      </c>
      <c r="AD507" s="135">
        <v>45115</v>
      </c>
      <c r="AE507" s="20">
        <v>3952</v>
      </c>
      <c r="AF507" s="20">
        <v>3749.4</v>
      </c>
      <c r="AL507" s="135">
        <v>45115</v>
      </c>
      <c r="AM507" s="20">
        <v>68194</v>
      </c>
      <c r="AN507" s="20">
        <v>8306.7999999999993</v>
      </c>
      <c r="AS507" s="135">
        <v>45115</v>
      </c>
      <c r="AT507" s="20">
        <v>18252</v>
      </c>
      <c r="AU507" s="20">
        <v>2098.4</v>
      </c>
    </row>
    <row r="508" spans="11:47" x14ac:dyDescent="0.3">
      <c r="K508" s="135">
        <v>45122</v>
      </c>
      <c r="L508" s="20">
        <v>-0.2</v>
      </c>
      <c r="M508" s="20">
        <v>-4.4000000000000004</v>
      </c>
      <c r="N508" s="20">
        <v>8000</v>
      </c>
      <c r="O508" s="20">
        <v>3925</v>
      </c>
      <c r="P508" s="20">
        <v>68314</v>
      </c>
      <c r="Q508" s="20">
        <v>18265</v>
      </c>
      <c r="R508" s="20">
        <v>4359.3999999999996</v>
      </c>
      <c r="S508" s="20">
        <v>715</v>
      </c>
      <c r="W508" s="135">
        <v>45122</v>
      </c>
      <c r="X508" s="20">
        <v>8000</v>
      </c>
      <c r="Y508" s="20">
        <v>79.686000000000007</v>
      </c>
      <c r="AD508" s="135">
        <v>45122</v>
      </c>
      <c r="AE508" s="20">
        <v>3925</v>
      </c>
      <c r="AF508" s="20">
        <v>3702.4</v>
      </c>
      <c r="AL508" s="135">
        <v>45122</v>
      </c>
      <c r="AM508" s="20">
        <v>68314</v>
      </c>
      <c r="AN508" s="20">
        <v>8452</v>
      </c>
      <c r="AS508" s="135">
        <v>45122</v>
      </c>
      <c r="AT508" s="20">
        <v>18265</v>
      </c>
      <c r="AU508" s="20">
        <v>2166.6999999999998</v>
      </c>
    </row>
    <row r="509" spans="11:47" x14ac:dyDescent="0.3">
      <c r="K509" s="135">
        <v>45129</v>
      </c>
      <c r="L509" s="20">
        <v>-0.2</v>
      </c>
      <c r="M509" s="20">
        <v>-4.4000000000000004</v>
      </c>
      <c r="N509" s="20">
        <v>8034</v>
      </c>
      <c r="O509" s="20">
        <v>3936</v>
      </c>
      <c r="P509" s="20">
        <v>68267</v>
      </c>
      <c r="Q509" s="20">
        <v>18227</v>
      </c>
      <c r="R509" s="20">
        <v>4414.8</v>
      </c>
      <c r="S509" s="20">
        <v>715</v>
      </c>
      <c r="W509" s="135">
        <v>45129</v>
      </c>
      <c r="X509" s="20">
        <v>8034</v>
      </c>
      <c r="Y509" s="20">
        <v>79.66</v>
      </c>
      <c r="AD509" s="135">
        <v>45129</v>
      </c>
      <c r="AE509" s="20">
        <v>3936</v>
      </c>
      <c r="AF509" s="20">
        <v>3746</v>
      </c>
      <c r="AL509" s="135">
        <v>45129</v>
      </c>
      <c r="AM509" s="20">
        <v>68267</v>
      </c>
      <c r="AN509" s="20">
        <v>8437.9</v>
      </c>
      <c r="AS509" s="135">
        <v>45129</v>
      </c>
      <c r="AT509" s="20">
        <v>18227</v>
      </c>
      <c r="AU509" s="20">
        <v>2166.4</v>
      </c>
    </row>
    <row r="510" spans="11:47" x14ac:dyDescent="0.3">
      <c r="K510" s="135">
        <v>45136</v>
      </c>
      <c r="L510" s="20">
        <v>-0.2</v>
      </c>
      <c r="M510" s="20">
        <v>-4.4000000000000004</v>
      </c>
      <c r="N510" s="20">
        <v>8294</v>
      </c>
      <c r="O510" s="20">
        <v>3977</v>
      </c>
      <c r="P510" s="20">
        <v>69059</v>
      </c>
      <c r="Q510" s="20">
        <v>18306</v>
      </c>
      <c r="R510" s="20">
        <v>4476.8</v>
      </c>
      <c r="S510" s="20">
        <v>715</v>
      </c>
      <c r="W510" s="135">
        <v>45136</v>
      </c>
      <c r="X510" s="20">
        <v>8294</v>
      </c>
      <c r="Y510" s="20">
        <v>83.706000000000003</v>
      </c>
      <c r="AD510" s="135">
        <v>45136</v>
      </c>
      <c r="AE510" s="20">
        <v>3977</v>
      </c>
      <c r="AF510" s="20">
        <v>3841.4</v>
      </c>
      <c r="AL510" s="135">
        <v>45136</v>
      </c>
      <c r="AM510" s="20">
        <v>69059</v>
      </c>
      <c r="AN510" s="20">
        <v>8546.2999999999993</v>
      </c>
      <c r="AS510" s="135">
        <v>45136</v>
      </c>
      <c r="AT510" s="20">
        <v>18306</v>
      </c>
      <c r="AU510" s="20">
        <v>2169.4</v>
      </c>
    </row>
    <row r="511" spans="11:47" x14ac:dyDescent="0.3">
      <c r="K511" s="135">
        <v>45143</v>
      </c>
      <c r="L511" s="20">
        <v>0.2</v>
      </c>
      <c r="M511" s="20">
        <v>-3</v>
      </c>
      <c r="N511" s="20">
        <v>8334</v>
      </c>
      <c r="O511" s="20">
        <v>3959</v>
      </c>
      <c r="P511" s="20">
        <v>69019</v>
      </c>
      <c r="Q511" s="20">
        <v>18348</v>
      </c>
      <c r="R511" s="20">
        <v>4623.8</v>
      </c>
      <c r="S511" s="20">
        <v>715</v>
      </c>
      <c r="W511" s="135">
        <v>45143</v>
      </c>
      <c r="X511" s="20">
        <v>8334</v>
      </c>
      <c r="Y511" s="20">
        <v>85.01</v>
      </c>
      <c r="AD511" s="135">
        <v>45143</v>
      </c>
      <c r="AE511" s="20">
        <v>3959</v>
      </c>
      <c r="AF511" s="20">
        <v>3810.8</v>
      </c>
      <c r="AL511" s="135">
        <v>45143</v>
      </c>
      <c r="AM511" s="20">
        <v>69019</v>
      </c>
      <c r="AN511" s="20">
        <v>8564.7000000000007</v>
      </c>
      <c r="AS511" s="135">
        <v>45143</v>
      </c>
      <c r="AT511" s="20">
        <v>18348</v>
      </c>
      <c r="AU511" s="20">
        <v>2180.4</v>
      </c>
    </row>
    <row r="512" spans="11:47" x14ac:dyDescent="0.3">
      <c r="K512" s="135">
        <v>45150</v>
      </c>
      <c r="L512" s="20">
        <v>0.2</v>
      </c>
      <c r="M512" s="20">
        <v>-3</v>
      </c>
      <c r="N512" s="20">
        <v>8553</v>
      </c>
      <c r="O512" s="20">
        <v>3911</v>
      </c>
      <c r="P512" s="20">
        <v>68547</v>
      </c>
      <c r="Q512" s="20">
        <v>18349</v>
      </c>
      <c r="R512" s="20">
        <v>4613.6000000000004</v>
      </c>
      <c r="S512" s="20">
        <v>720</v>
      </c>
      <c r="W512" s="135">
        <v>45150</v>
      </c>
      <c r="X512" s="20">
        <v>8553</v>
      </c>
      <c r="Y512" s="20">
        <v>86.453999999999994</v>
      </c>
      <c r="AD512" s="135">
        <v>45150</v>
      </c>
      <c r="AE512" s="20">
        <v>3911</v>
      </c>
      <c r="AF512" s="20">
        <v>3697.6</v>
      </c>
      <c r="AL512" s="135">
        <v>45150</v>
      </c>
      <c r="AM512" s="20">
        <v>68547</v>
      </c>
      <c r="AN512" s="20">
        <v>8366.2999999999993</v>
      </c>
      <c r="AS512" s="135">
        <v>45150</v>
      </c>
      <c r="AT512" s="20">
        <v>18349</v>
      </c>
      <c r="AU512" s="20">
        <v>2152.5</v>
      </c>
    </row>
    <row r="513" spans="11:47" x14ac:dyDescent="0.3">
      <c r="K513" s="135">
        <v>45157</v>
      </c>
      <c r="L513" s="20">
        <v>0.2</v>
      </c>
      <c r="M513" s="20">
        <v>-3</v>
      </c>
      <c r="N513" s="20">
        <v>8541</v>
      </c>
      <c r="O513" s="20">
        <v>3901</v>
      </c>
      <c r="P513" s="20">
        <v>67916</v>
      </c>
      <c r="Q513" s="20">
        <v>18419</v>
      </c>
      <c r="R513" s="20">
        <v>4652.6000000000004</v>
      </c>
      <c r="S513" s="20">
        <v>715</v>
      </c>
      <c r="W513" s="135">
        <v>45157</v>
      </c>
      <c r="X513" s="20">
        <v>8541</v>
      </c>
      <c r="Y513" s="20">
        <v>84.694000000000003</v>
      </c>
      <c r="AD513" s="135">
        <v>45157</v>
      </c>
      <c r="AE513" s="20">
        <v>3901</v>
      </c>
      <c r="AF513" s="20">
        <v>3689</v>
      </c>
      <c r="AL513" s="135">
        <v>45157</v>
      </c>
      <c r="AM513" s="20">
        <v>67916</v>
      </c>
      <c r="AN513" s="20">
        <v>8178.3</v>
      </c>
      <c r="AS513" s="135">
        <v>45157</v>
      </c>
      <c r="AT513" s="20">
        <v>18419</v>
      </c>
      <c r="AU513" s="20">
        <v>2099.5</v>
      </c>
    </row>
    <row r="514" spans="11:47" x14ac:dyDescent="0.3">
      <c r="K514" s="135">
        <v>45164</v>
      </c>
      <c r="L514" s="20">
        <v>0.2</v>
      </c>
      <c r="M514" s="20">
        <v>-3</v>
      </c>
      <c r="N514" s="20">
        <v>8565</v>
      </c>
      <c r="O514" s="20">
        <v>3914</v>
      </c>
      <c r="P514" s="20">
        <v>68963</v>
      </c>
      <c r="Q514" s="20">
        <v>18573</v>
      </c>
      <c r="R514" s="20">
        <v>4757.8</v>
      </c>
      <c r="S514" s="20">
        <v>715</v>
      </c>
      <c r="W514" s="135">
        <v>45164</v>
      </c>
      <c r="X514" s="20">
        <v>8565</v>
      </c>
      <c r="Y514" s="20">
        <v>83.908000000000001</v>
      </c>
      <c r="AD514" s="135">
        <v>45164</v>
      </c>
      <c r="AE514" s="20">
        <v>3914</v>
      </c>
      <c r="AF514" s="20">
        <v>3706.8</v>
      </c>
      <c r="AL514" s="135">
        <v>45164</v>
      </c>
      <c r="AM514" s="20">
        <v>68963</v>
      </c>
      <c r="AN514" s="20">
        <v>8339.7999999999993</v>
      </c>
      <c r="AS514" s="135">
        <v>45164</v>
      </c>
      <c r="AT514" s="20">
        <v>18573</v>
      </c>
      <c r="AU514" s="20">
        <v>2112.5</v>
      </c>
    </row>
    <row r="515" spans="11:47" x14ac:dyDescent="0.3">
      <c r="K515" s="135">
        <v>45171</v>
      </c>
      <c r="L515" s="20">
        <v>0.4</v>
      </c>
      <c r="M515" s="20">
        <v>-2.5</v>
      </c>
      <c r="N515" s="20">
        <v>8566</v>
      </c>
      <c r="O515" s="20">
        <v>3899</v>
      </c>
      <c r="P515" s="20">
        <v>69592</v>
      </c>
      <c r="Q515" s="20">
        <v>18791</v>
      </c>
      <c r="R515" s="20">
        <v>4836.8</v>
      </c>
      <c r="S515" s="20">
        <v>715</v>
      </c>
      <c r="W515" s="135">
        <v>45171</v>
      </c>
      <c r="X515" s="20">
        <v>8566</v>
      </c>
      <c r="Y515" s="20">
        <v>86.236000000000004</v>
      </c>
      <c r="AD515" s="135">
        <v>45171</v>
      </c>
      <c r="AE515" s="20">
        <v>3899</v>
      </c>
      <c r="AF515" s="20">
        <v>3710.2</v>
      </c>
      <c r="AL515" s="135">
        <v>45171</v>
      </c>
      <c r="AM515" s="20">
        <v>69592</v>
      </c>
      <c r="AN515" s="20">
        <v>8411</v>
      </c>
      <c r="AS515" s="135">
        <v>45171</v>
      </c>
      <c r="AT515" s="20">
        <v>18791</v>
      </c>
      <c r="AU515" s="20">
        <v>2151.625</v>
      </c>
    </row>
    <row r="516" spans="11:47" x14ac:dyDescent="0.3">
      <c r="K516" s="135">
        <v>45178</v>
      </c>
      <c r="L516" s="20">
        <v>0.4</v>
      </c>
      <c r="M516" s="20">
        <v>-2.5</v>
      </c>
      <c r="N516" s="20">
        <v>8611</v>
      </c>
      <c r="O516" s="20">
        <v>3933</v>
      </c>
      <c r="P516" s="20">
        <v>69395</v>
      </c>
      <c r="Q516" s="20">
        <v>19056</v>
      </c>
      <c r="R516" s="20">
        <v>4930.8</v>
      </c>
      <c r="S516" s="20">
        <v>715</v>
      </c>
      <c r="W516" s="135">
        <v>45178</v>
      </c>
      <c r="X516" s="20">
        <v>8611</v>
      </c>
      <c r="Y516" s="20">
        <v>90.042000000000002</v>
      </c>
      <c r="AD516" s="135">
        <v>45178</v>
      </c>
      <c r="AE516" s="20">
        <v>3933</v>
      </c>
      <c r="AF516" s="20">
        <v>3790.4</v>
      </c>
      <c r="AL516" s="135">
        <v>45178</v>
      </c>
      <c r="AM516" s="20">
        <v>69395</v>
      </c>
      <c r="AN516" s="20">
        <v>8339.7000000000007</v>
      </c>
      <c r="AS516" s="135">
        <v>45178</v>
      </c>
      <c r="AT516" s="20">
        <v>19056</v>
      </c>
      <c r="AU516" s="20">
        <v>2142.3000000000002</v>
      </c>
    </row>
    <row r="517" spans="11:47" x14ac:dyDescent="0.3">
      <c r="K517" s="135">
        <v>45185</v>
      </c>
      <c r="L517" s="20">
        <v>0.4</v>
      </c>
      <c r="M517" s="20">
        <v>-2.5</v>
      </c>
      <c r="N517" s="20">
        <v>8615</v>
      </c>
      <c r="O517" s="20">
        <v>3929</v>
      </c>
      <c r="P517" s="20">
        <v>69192</v>
      </c>
      <c r="Q517" s="20">
        <v>19041</v>
      </c>
      <c r="R517" s="20">
        <v>5024</v>
      </c>
      <c r="S517" s="20">
        <v>715</v>
      </c>
      <c r="W517" s="135">
        <v>45185</v>
      </c>
      <c r="X517" s="20">
        <v>8615</v>
      </c>
      <c r="Y517" s="20">
        <v>92.441999999999993</v>
      </c>
      <c r="AD517" s="135">
        <v>45185</v>
      </c>
      <c r="AE517" s="20">
        <v>3929</v>
      </c>
      <c r="AF517" s="20">
        <v>3777.4</v>
      </c>
      <c r="AL517" s="135">
        <v>45185</v>
      </c>
      <c r="AM517" s="20">
        <v>69192</v>
      </c>
      <c r="AN517" s="20">
        <v>8364.5</v>
      </c>
      <c r="AS517" s="135">
        <v>45185</v>
      </c>
      <c r="AT517" s="20">
        <v>19041</v>
      </c>
      <c r="AU517" s="20">
        <v>2162.3000000000002</v>
      </c>
    </row>
    <row r="518" spans="11:47" x14ac:dyDescent="0.3">
      <c r="K518" s="135">
        <v>45192</v>
      </c>
      <c r="L518" s="20">
        <v>0.4</v>
      </c>
      <c r="M518" s="20">
        <v>-2.5</v>
      </c>
      <c r="N518" s="20">
        <v>8885</v>
      </c>
      <c r="O518" s="20">
        <v>3956</v>
      </c>
      <c r="P518" s="20">
        <v>68704</v>
      </c>
      <c r="Q518" s="20">
        <v>19186</v>
      </c>
      <c r="R518" s="20">
        <v>5020.2</v>
      </c>
      <c r="S518" s="20">
        <v>725</v>
      </c>
      <c r="W518" s="135">
        <v>45192</v>
      </c>
      <c r="X518" s="20">
        <v>8885</v>
      </c>
      <c r="Y518" s="20">
        <v>93.774000000000001</v>
      </c>
      <c r="AD518" s="135">
        <v>45192</v>
      </c>
      <c r="AE518" s="20">
        <v>3956</v>
      </c>
      <c r="AF518" s="20">
        <v>3816.8</v>
      </c>
      <c r="AL518" s="135">
        <v>45192</v>
      </c>
      <c r="AM518" s="20">
        <v>68704</v>
      </c>
      <c r="AN518" s="20">
        <v>8223.9</v>
      </c>
      <c r="AS518" s="135">
        <v>45192</v>
      </c>
      <c r="AT518" s="20">
        <v>19186</v>
      </c>
      <c r="AU518" s="20">
        <v>2181.5</v>
      </c>
    </row>
    <row r="519" spans="11:47" x14ac:dyDescent="0.3">
      <c r="K519" s="135">
        <v>45199</v>
      </c>
      <c r="L519" s="20">
        <v>0.4</v>
      </c>
      <c r="M519" s="20">
        <v>-2.5</v>
      </c>
      <c r="N519" s="20">
        <v>8869</v>
      </c>
      <c r="O519" s="20">
        <v>3939</v>
      </c>
      <c r="P519" s="20">
        <v>67490</v>
      </c>
      <c r="Q519" s="20">
        <v>19352</v>
      </c>
      <c r="R519" s="20">
        <v>4964</v>
      </c>
      <c r="S519" s="20">
        <v>725</v>
      </c>
      <c r="W519" s="135">
        <v>45199</v>
      </c>
      <c r="X519" s="20">
        <v>8869</v>
      </c>
      <c r="Y519" s="20">
        <v>94.897999999999996</v>
      </c>
      <c r="AD519" s="135">
        <v>45199</v>
      </c>
      <c r="AE519" s="20">
        <v>3939</v>
      </c>
      <c r="AF519" s="20">
        <v>3705.5</v>
      </c>
      <c r="AL519" s="135">
        <v>45199</v>
      </c>
      <c r="AM519" s="20">
        <v>67490</v>
      </c>
      <c r="AN519" s="20">
        <v>8106.5</v>
      </c>
      <c r="AS519" s="135">
        <v>45199</v>
      </c>
      <c r="AT519" s="20">
        <v>19352</v>
      </c>
      <c r="AU519" s="20">
        <v>2222.6</v>
      </c>
    </row>
    <row r="520" spans="11:47" x14ac:dyDescent="0.3">
      <c r="K520" s="135">
        <v>45206</v>
      </c>
      <c r="L520" s="20">
        <v>0</v>
      </c>
      <c r="M520" s="20">
        <v>-2.6</v>
      </c>
      <c r="N520" s="20">
        <v>8847</v>
      </c>
      <c r="O520" s="20">
        <v>3934</v>
      </c>
      <c r="P520" s="20">
        <v>67536</v>
      </c>
      <c r="Q520" s="20">
        <v>19348</v>
      </c>
      <c r="R520" s="20">
        <v>4894</v>
      </c>
      <c r="S520" s="20">
        <v>725</v>
      </c>
      <c r="W520" s="135">
        <v>45206</v>
      </c>
      <c r="X520" s="20">
        <v>8847</v>
      </c>
      <c r="Y520" s="20">
        <v>87.218000000000004</v>
      </c>
      <c r="AD520" s="135">
        <v>45206</v>
      </c>
      <c r="AE520" s="20">
        <v>3934</v>
      </c>
      <c r="AF520" s="20">
        <v>0</v>
      </c>
      <c r="AL520" s="135">
        <v>45206</v>
      </c>
      <c r="AM520" s="20">
        <v>67536</v>
      </c>
      <c r="AN520" s="20">
        <v>7934.1</v>
      </c>
      <c r="AS520" s="135">
        <v>45206</v>
      </c>
      <c r="AT520" s="20">
        <v>19348</v>
      </c>
      <c r="AU520" s="20">
        <v>2235.6</v>
      </c>
    </row>
    <row r="521" spans="11:47" x14ac:dyDescent="0.3">
      <c r="K521" s="135">
        <v>45213</v>
      </c>
      <c r="L521" s="20">
        <v>0</v>
      </c>
      <c r="M521" s="20">
        <v>-2.6</v>
      </c>
      <c r="N521" s="20">
        <v>8771</v>
      </c>
      <c r="O521" s="20">
        <v>3899</v>
      </c>
      <c r="P521" s="20">
        <v>66859</v>
      </c>
      <c r="Q521" s="20">
        <v>19062</v>
      </c>
      <c r="R521" s="20">
        <v>4809.666666666667</v>
      </c>
      <c r="S521" s="20">
        <v>735</v>
      </c>
      <c r="W521" s="135">
        <v>45213</v>
      </c>
      <c r="X521" s="20">
        <v>8771</v>
      </c>
      <c r="Y521" s="20">
        <v>87.701999999999998</v>
      </c>
      <c r="AD521" s="135">
        <v>45213</v>
      </c>
      <c r="AE521" s="20">
        <v>3899</v>
      </c>
      <c r="AF521" s="20">
        <v>3623.6</v>
      </c>
      <c r="AL521" s="135">
        <v>45213</v>
      </c>
      <c r="AM521" s="20">
        <v>66859</v>
      </c>
      <c r="AN521" s="20">
        <v>7950.5</v>
      </c>
      <c r="AS521" s="135">
        <v>45213</v>
      </c>
      <c r="AT521" s="20">
        <v>19062</v>
      </c>
      <c r="AU521" s="20">
        <v>2185.5</v>
      </c>
    </row>
    <row r="522" spans="11:47" x14ac:dyDescent="0.3">
      <c r="K522" s="135">
        <v>45220</v>
      </c>
      <c r="L522" s="20">
        <v>0</v>
      </c>
      <c r="M522" s="20">
        <v>-2.6</v>
      </c>
      <c r="N522" s="20">
        <v>8728</v>
      </c>
      <c r="O522" s="20">
        <v>3913</v>
      </c>
      <c r="P522" s="20">
        <v>66567</v>
      </c>
      <c r="Q522" s="20">
        <v>18932</v>
      </c>
      <c r="R522" s="20">
        <v>4735.3999999999996</v>
      </c>
      <c r="S522" s="20">
        <v>735</v>
      </c>
      <c r="W522" s="135">
        <v>45220</v>
      </c>
      <c r="X522" s="20">
        <v>8728</v>
      </c>
      <c r="Y522" s="20">
        <v>91.117999999999995</v>
      </c>
      <c r="AD522" s="135">
        <v>45220</v>
      </c>
      <c r="AE522" s="20">
        <v>3913</v>
      </c>
      <c r="AF522" s="20">
        <v>3632.8</v>
      </c>
      <c r="AL522" s="135">
        <v>45220</v>
      </c>
      <c r="AM522" s="20">
        <v>66567</v>
      </c>
      <c r="AN522" s="20">
        <v>7905.6</v>
      </c>
      <c r="AS522" s="135">
        <v>45220</v>
      </c>
      <c r="AT522" s="20">
        <v>18932</v>
      </c>
      <c r="AU522" s="20">
        <v>2157.8000000000002</v>
      </c>
    </row>
    <row r="523" spans="11:47" x14ac:dyDescent="0.3">
      <c r="K523" s="135">
        <v>45227</v>
      </c>
      <c r="L523" s="20">
        <v>0</v>
      </c>
      <c r="M523" s="20">
        <v>-2.6</v>
      </c>
      <c r="N523" s="20">
        <v>8633</v>
      </c>
      <c r="O523" s="20">
        <v>3932</v>
      </c>
      <c r="P523" s="20">
        <v>66900</v>
      </c>
      <c r="Q523" s="20">
        <v>18879</v>
      </c>
      <c r="R523" s="20">
        <v>4729.8</v>
      </c>
      <c r="S523" s="20">
        <v>735</v>
      </c>
      <c r="W523" s="135">
        <v>45227</v>
      </c>
      <c r="X523" s="20">
        <v>8633</v>
      </c>
      <c r="Y523" s="20">
        <v>89.287999999999997</v>
      </c>
      <c r="AD523" s="135">
        <v>45227</v>
      </c>
      <c r="AE523" s="20">
        <v>3932</v>
      </c>
      <c r="AF523" s="20">
        <v>3641.2</v>
      </c>
      <c r="AL523" s="135">
        <v>45227</v>
      </c>
      <c r="AM523" s="20">
        <v>66900</v>
      </c>
      <c r="AN523" s="20">
        <v>7914.7</v>
      </c>
      <c r="AS523" s="135">
        <v>45227</v>
      </c>
      <c r="AT523" s="20">
        <v>18879</v>
      </c>
      <c r="AU523" s="20">
        <v>2170.5</v>
      </c>
    </row>
    <row r="524" spans="11:47" x14ac:dyDescent="0.3">
      <c r="K524" s="135">
        <v>45234</v>
      </c>
      <c r="L524" s="20">
        <v>-0.3</v>
      </c>
      <c r="M524" s="20">
        <v>-3</v>
      </c>
      <c r="N524" s="20">
        <v>8598</v>
      </c>
      <c r="O524" s="20">
        <v>3977</v>
      </c>
      <c r="P524" s="20">
        <v>67550</v>
      </c>
      <c r="Q524" s="20">
        <v>18988</v>
      </c>
      <c r="R524" s="20">
        <v>4726</v>
      </c>
      <c r="S524" s="20">
        <v>735</v>
      </c>
      <c r="W524" s="135">
        <v>45234</v>
      </c>
      <c r="X524" s="20">
        <v>8598</v>
      </c>
      <c r="Y524" s="20">
        <v>86.245999999999995</v>
      </c>
      <c r="AD524" s="135">
        <v>45234</v>
      </c>
      <c r="AE524" s="20">
        <v>3977</v>
      </c>
      <c r="AF524" s="20">
        <v>3746.2</v>
      </c>
      <c r="AL524" s="135">
        <v>45234</v>
      </c>
      <c r="AM524" s="20">
        <v>67550</v>
      </c>
      <c r="AN524" s="20">
        <v>8065.1</v>
      </c>
      <c r="AS524" s="135">
        <v>45234</v>
      </c>
      <c r="AT524" s="20">
        <v>18988</v>
      </c>
      <c r="AU524" s="20">
        <v>2231</v>
      </c>
    </row>
    <row r="525" spans="11:47" x14ac:dyDescent="0.3">
      <c r="K525" s="135">
        <v>45241</v>
      </c>
      <c r="L525" s="20">
        <v>-0.3</v>
      </c>
      <c r="M525" s="20">
        <v>-3</v>
      </c>
      <c r="N525" s="20">
        <v>8504</v>
      </c>
      <c r="O525" s="20">
        <v>4034</v>
      </c>
      <c r="P525" s="20">
        <v>67525</v>
      </c>
      <c r="Q525" s="20">
        <v>18970</v>
      </c>
      <c r="R525" s="20">
        <v>4727.8</v>
      </c>
      <c r="S525" s="20">
        <v>735</v>
      </c>
      <c r="W525" s="135">
        <v>45241</v>
      </c>
      <c r="X525" s="20">
        <v>8504</v>
      </c>
      <c r="Y525" s="20">
        <v>81.554000000000002</v>
      </c>
      <c r="AD525" s="135">
        <v>45241</v>
      </c>
      <c r="AE525" s="20">
        <v>4034</v>
      </c>
      <c r="AF525" s="20">
        <v>3826.8</v>
      </c>
      <c r="AL525" s="135">
        <v>45241</v>
      </c>
      <c r="AM525" s="20">
        <v>67525</v>
      </c>
      <c r="AN525" s="20">
        <v>8065.8</v>
      </c>
      <c r="AS525" s="135">
        <v>45241</v>
      </c>
      <c r="AT525" s="20">
        <v>18970</v>
      </c>
      <c r="AU525" s="20">
        <v>2237.4</v>
      </c>
    </row>
    <row r="526" spans="11:47" x14ac:dyDescent="0.3">
      <c r="K526" s="135">
        <v>45248</v>
      </c>
      <c r="L526" s="20">
        <v>-0.3</v>
      </c>
      <c r="M526" s="20">
        <v>-3</v>
      </c>
      <c r="N526" s="20">
        <v>8484</v>
      </c>
      <c r="O526" s="20">
        <v>4086</v>
      </c>
      <c r="P526" s="20">
        <v>67998</v>
      </c>
      <c r="Q526" s="20">
        <v>18807</v>
      </c>
      <c r="R526" s="20">
        <v>4736</v>
      </c>
      <c r="S526" s="20">
        <v>735</v>
      </c>
      <c r="W526" s="135">
        <v>45248</v>
      </c>
      <c r="X526" s="20">
        <v>8484</v>
      </c>
      <c r="Y526" s="20">
        <v>80.84</v>
      </c>
      <c r="AD526" s="135">
        <v>45248</v>
      </c>
      <c r="AE526" s="20">
        <v>4086</v>
      </c>
      <c r="AF526" s="20">
        <v>3908.8</v>
      </c>
      <c r="AL526" s="135">
        <v>45248</v>
      </c>
      <c r="AM526" s="20">
        <v>67998</v>
      </c>
      <c r="AN526" s="20">
        <v>8114.2</v>
      </c>
      <c r="AS526" s="135">
        <v>45248</v>
      </c>
      <c r="AT526" s="20">
        <v>18807</v>
      </c>
      <c r="AU526" s="20">
        <v>2193.4</v>
      </c>
    </row>
    <row r="527" spans="11:47" x14ac:dyDescent="0.3">
      <c r="K527" s="135">
        <v>45255</v>
      </c>
      <c r="L527" s="20">
        <v>-0.3</v>
      </c>
      <c r="M527" s="20">
        <v>-3</v>
      </c>
      <c r="N527" s="20">
        <v>8304</v>
      </c>
      <c r="O527" s="20">
        <v>4114</v>
      </c>
      <c r="P527" s="20">
        <v>68270</v>
      </c>
      <c r="Q527" s="20">
        <v>18729</v>
      </c>
      <c r="R527" s="20">
        <v>4735.2</v>
      </c>
      <c r="S527" s="20">
        <v>735</v>
      </c>
      <c r="W527" s="135">
        <v>45255</v>
      </c>
      <c r="X527" s="20">
        <v>8304</v>
      </c>
      <c r="Y527" s="20">
        <v>81.745999999999995</v>
      </c>
      <c r="AD527" s="135">
        <v>45255</v>
      </c>
      <c r="AE527" s="20">
        <v>4114</v>
      </c>
      <c r="AF527" s="20">
        <v>3968.8</v>
      </c>
      <c r="AL527" s="135">
        <v>45255</v>
      </c>
      <c r="AM527" s="20">
        <v>68270</v>
      </c>
      <c r="AN527" s="20">
        <v>8294.9</v>
      </c>
      <c r="AS527" s="135">
        <v>45255</v>
      </c>
      <c r="AT527" s="20">
        <v>18729</v>
      </c>
      <c r="AU527" s="20">
        <v>2190</v>
      </c>
    </row>
    <row r="528" spans="11:47" x14ac:dyDescent="0.3">
      <c r="K528" s="135">
        <v>45262</v>
      </c>
      <c r="L528" s="20">
        <v>-0.3</v>
      </c>
      <c r="M528" s="20">
        <v>-2.7</v>
      </c>
      <c r="N528" s="20">
        <v>8305</v>
      </c>
      <c r="O528" s="20">
        <v>4102</v>
      </c>
      <c r="P528" s="20">
        <v>68530</v>
      </c>
      <c r="Q528" s="20">
        <v>18608</v>
      </c>
      <c r="R528" s="20">
        <v>4651.2</v>
      </c>
      <c r="S528" s="20">
        <v>735</v>
      </c>
      <c r="W528" s="135">
        <v>45262</v>
      </c>
      <c r="X528" s="20">
        <v>8305</v>
      </c>
      <c r="Y528" s="20">
        <v>81.293999999999997</v>
      </c>
      <c r="AD528" s="135">
        <v>45262</v>
      </c>
      <c r="AE528" s="20">
        <v>4102</v>
      </c>
      <c r="AF528" s="20">
        <v>3913.8</v>
      </c>
      <c r="AL528" s="135">
        <v>45262</v>
      </c>
      <c r="AM528" s="20">
        <v>68530</v>
      </c>
      <c r="AN528" s="20">
        <v>8346.2000000000007</v>
      </c>
      <c r="AS528" s="135">
        <v>45262</v>
      </c>
      <c r="AT528" s="20">
        <v>18608</v>
      </c>
      <c r="AU528" s="20">
        <v>2164.9</v>
      </c>
    </row>
    <row r="529" spans="11:50" x14ac:dyDescent="0.3">
      <c r="K529" s="135">
        <v>45269</v>
      </c>
      <c r="L529" s="20">
        <v>-0.3</v>
      </c>
      <c r="M529" s="20">
        <v>-2.7</v>
      </c>
      <c r="N529" s="20">
        <v>8263</v>
      </c>
      <c r="O529" s="20">
        <v>4116</v>
      </c>
      <c r="P529" s="20">
        <v>68235</v>
      </c>
      <c r="Q529" s="20">
        <v>18481</v>
      </c>
      <c r="R529" s="20">
        <v>4602.2</v>
      </c>
      <c r="S529" s="20">
        <v>730</v>
      </c>
      <c r="W529" s="135">
        <v>45269</v>
      </c>
      <c r="X529" s="20">
        <v>8263</v>
      </c>
      <c r="Y529" s="20">
        <v>75.884</v>
      </c>
      <c r="AD529" s="135">
        <v>45269</v>
      </c>
      <c r="AE529" s="20">
        <v>4116</v>
      </c>
      <c r="AF529" s="20">
        <v>3936.2</v>
      </c>
      <c r="AL529" s="135">
        <v>45269</v>
      </c>
      <c r="AM529" s="20">
        <v>68235</v>
      </c>
      <c r="AN529" s="20">
        <v>8308.4</v>
      </c>
      <c r="AS529" s="135">
        <v>45269</v>
      </c>
      <c r="AT529" s="20">
        <v>18481</v>
      </c>
      <c r="AU529" s="20">
        <v>2119.5</v>
      </c>
    </row>
    <row r="530" spans="11:50" x14ac:dyDescent="0.3">
      <c r="K530" s="135">
        <v>45276</v>
      </c>
      <c r="L530" s="20">
        <v>-0.3</v>
      </c>
      <c r="M530" s="20">
        <v>-2.7</v>
      </c>
      <c r="N530" s="20">
        <v>8244</v>
      </c>
      <c r="O530" s="20">
        <v>4124</v>
      </c>
      <c r="P530" s="20">
        <v>68426</v>
      </c>
      <c r="Q530" s="20">
        <v>18608</v>
      </c>
      <c r="R530" s="20">
        <v>4593</v>
      </c>
      <c r="S530" s="20">
        <v>730</v>
      </c>
      <c r="W530" s="135">
        <v>45276</v>
      </c>
      <c r="X530" s="20">
        <v>8244</v>
      </c>
      <c r="Y530" s="20">
        <v>75.337999999999994</v>
      </c>
      <c r="AD530" s="135">
        <v>45276</v>
      </c>
      <c r="AE530" s="20">
        <v>4124</v>
      </c>
      <c r="AF530" s="20">
        <v>3988.2</v>
      </c>
      <c r="AL530" s="135">
        <v>45276</v>
      </c>
      <c r="AM530" s="20">
        <v>68426</v>
      </c>
      <c r="AN530" s="20">
        <v>8337</v>
      </c>
      <c r="AS530" s="135">
        <v>45276</v>
      </c>
      <c r="AT530" s="20">
        <v>18608</v>
      </c>
      <c r="AU530" s="20">
        <v>2117.8000000000002</v>
      </c>
    </row>
    <row r="531" spans="11:50" x14ac:dyDescent="0.3">
      <c r="K531" s="135">
        <v>45283</v>
      </c>
      <c r="L531" s="20">
        <v>-0.3</v>
      </c>
      <c r="M531" s="20">
        <v>-2.7</v>
      </c>
      <c r="N531" s="20">
        <v>7997</v>
      </c>
      <c r="O531" s="20">
        <v>4107</v>
      </c>
      <c r="P531" s="20">
        <v>68873</v>
      </c>
      <c r="Q531" s="20">
        <v>18873</v>
      </c>
      <c r="R531" s="20">
        <v>4625</v>
      </c>
      <c r="S531" s="20">
        <v>730</v>
      </c>
      <c r="W531" s="135">
        <v>45283</v>
      </c>
      <c r="X531" s="20">
        <v>7997</v>
      </c>
      <c r="Y531" s="20">
        <v>79.067999999999998</v>
      </c>
      <c r="AD531" s="135">
        <v>45283</v>
      </c>
      <c r="AE531" s="20">
        <v>4107</v>
      </c>
      <c r="AF531" s="20">
        <v>3947.6</v>
      </c>
      <c r="AL531" s="135">
        <v>45283</v>
      </c>
      <c r="AM531" s="20">
        <v>68873</v>
      </c>
      <c r="AN531" s="20">
        <v>8457.5</v>
      </c>
      <c r="AS531" s="135">
        <v>45283</v>
      </c>
      <c r="AT531" s="20">
        <v>18873</v>
      </c>
      <c r="AU531" s="20">
        <v>2207</v>
      </c>
    </row>
    <row r="532" spans="11:50" x14ac:dyDescent="0.3">
      <c r="K532" s="135">
        <v>45290</v>
      </c>
      <c r="L532" s="20">
        <v>-0.3</v>
      </c>
      <c r="M532" s="20">
        <v>-2.7</v>
      </c>
      <c r="N532" s="20">
        <v>7997</v>
      </c>
      <c r="O532" s="20">
        <v>4125</v>
      </c>
      <c r="P532" s="20">
        <v>69255</v>
      </c>
      <c r="Q532" s="20">
        <v>19294</v>
      </c>
      <c r="R532" s="20">
        <v>4659.3999999999996</v>
      </c>
      <c r="S532" s="20">
        <v>730</v>
      </c>
      <c r="W532" s="135">
        <v>45290</v>
      </c>
      <c r="X532" s="20">
        <v>7997</v>
      </c>
      <c r="Y532" s="20">
        <v>79.037499999999994</v>
      </c>
      <c r="AD532" s="135">
        <v>45290</v>
      </c>
      <c r="AE532" s="20">
        <v>4125</v>
      </c>
      <c r="AF532" s="20">
        <v>4007.6</v>
      </c>
      <c r="AL532" s="135">
        <v>45290</v>
      </c>
      <c r="AM532" s="20">
        <v>69255</v>
      </c>
      <c r="AN532" s="20">
        <v>8505.8333333333339</v>
      </c>
      <c r="AS532" s="135">
        <v>45290</v>
      </c>
      <c r="AT532" s="20">
        <v>19294</v>
      </c>
      <c r="AU532" s="20">
        <v>2314.1666666666665</v>
      </c>
    </row>
    <row r="533" spans="11:50" x14ac:dyDescent="0.3">
      <c r="K533" s="135">
        <v>45297</v>
      </c>
      <c r="L533" s="20">
        <v>-0.2</v>
      </c>
      <c r="M533" s="20">
        <v>-2.5</v>
      </c>
      <c r="N533" s="20">
        <v>8090</v>
      </c>
      <c r="O533" s="20">
        <v>4149</v>
      </c>
      <c r="P533" s="20">
        <v>68740</v>
      </c>
      <c r="Q533" s="20">
        <v>19191</v>
      </c>
      <c r="R533" s="20">
        <v>4617.5</v>
      </c>
      <c r="S533" s="20">
        <v>730</v>
      </c>
      <c r="V533" s="145">
        <v>533</v>
      </c>
      <c r="W533" s="135">
        <v>45297</v>
      </c>
      <c r="X533" s="20">
        <v>8090</v>
      </c>
      <c r="Y533" s="20">
        <v>77.622500000000002</v>
      </c>
      <c r="AD533" s="135">
        <v>45297</v>
      </c>
      <c r="AE533" s="20">
        <v>4149</v>
      </c>
      <c r="AF533" s="20">
        <v>4036.75</v>
      </c>
      <c r="AL533" s="135">
        <v>45297</v>
      </c>
      <c r="AM533" s="20">
        <v>68740</v>
      </c>
      <c r="AN533" s="20">
        <v>8383.125</v>
      </c>
      <c r="AS533" s="135">
        <v>45297</v>
      </c>
      <c r="AT533" s="20">
        <v>19191</v>
      </c>
      <c r="AU533" s="20">
        <v>2260.75</v>
      </c>
    </row>
    <row r="534" spans="11:50" x14ac:dyDescent="0.3">
      <c r="K534" s="135">
        <v>45304</v>
      </c>
      <c r="L534" s="20">
        <v>-0.2</v>
      </c>
      <c r="M534" s="20">
        <v>-2.5</v>
      </c>
      <c r="N534" s="20">
        <v>8071</v>
      </c>
      <c r="O534" s="20">
        <v>4108</v>
      </c>
      <c r="P534" s="20">
        <v>68257</v>
      </c>
      <c r="Q534" s="20">
        <v>18995</v>
      </c>
      <c r="R534" s="20">
        <v>4566.2</v>
      </c>
      <c r="S534" s="20">
        <v>730</v>
      </c>
      <c r="V534" s="145">
        <v>534</v>
      </c>
      <c r="W534" s="135">
        <v>45304</v>
      </c>
      <c r="X534" s="20">
        <v>8071</v>
      </c>
      <c r="Y534" s="20">
        <v>77.242000000000004</v>
      </c>
      <c r="AD534" s="135">
        <v>45304</v>
      </c>
      <c r="AE534" s="20">
        <v>4108</v>
      </c>
      <c r="AF534" s="20">
        <v>3929</v>
      </c>
      <c r="AL534" s="135">
        <v>45304</v>
      </c>
      <c r="AM534" s="20">
        <v>68257</v>
      </c>
      <c r="AN534" s="20">
        <v>8300.5</v>
      </c>
      <c r="AS534" s="135">
        <v>45304</v>
      </c>
      <c r="AT534" s="20">
        <v>18995</v>
      </c>
      <c r="AU534" s="20">
        <v>2197.5</v>
      </c>
    </row>
    <row r="535" spans="11:50" x14ac:dyDescent="0.3">
      <c r="K535" s="135">
        <v>45311</v>
      </c>
      <c r="L535" s="20">
        <v>-0.2</v>
      </c>
      <c r="M535" s="20">
        <v>-2.5</v>
      </c>
      <c r="N535" s="20">
        <v>8020</v>
      </c>
      <c r="O535" s="20">
        <v>4098</v>
      </c>
      <c r="P535" s="20">
        <v>67812</v>
      </c>
      <c r="Q535" s="20">
        <v>18828</v>
      </c>
      <c r="R535" s="20">
        <v>4559.2</v>
      </c>
      <c r="S535" s="20">
        <v>730</v>
      </c>
      <c r="V535" s="145">
        <v>535</v>
      </c>
      <c r="W535" s="135">
        <v>45311</v>
      </c>
      <c r="X535" s="20">
        <v>8020</v>
      </c>
      <c r="Y535" s="20">
        <v>78.396000000000001</v>
      </c>
      <c r="AD535" s="135">
        <v>45311</v>
      </c>
      <c r="AE535" s="20">
        <v>4098</v>
      </c>
      <c r="AF535" s="20">
        <v>3891.2</v>
      </c>
      <c r="AL535" s="135">
        <v>45311</v>
      </c>
      <c r="AM535" s="20">
        <v>67812</v>
      </c>
      <c r="AN535" s="20">
        <v>8242.5</v>
      </c>
      <c r="AS535" s="135">
        <v>45311</v>
      </c>
      <c r="AT535" s="20">
        <v>18828</v>
      </c>
      <c r="AU535" s="20">
        <v>2141.1999999999998</v>
      </c>
    </row>
    <row r="536" spans="11:50" x14ac:dyDescent="0.3">
      <c r="K536" s="135">
        <v>45318</v>
      </c>
      <c r="L536" s="20">
        <v>-0.2</v>
      </c>
      <c r="M536" s="20">
        <v>-2.5</v>
      </c>
      <c r="N536" s="20">
        <v>8017</v>
      </c>
      <c r="O536" s="20">
        <v>4104</v>
      </c>
      <c r="P536" s="20">
        <v>68229</v>
      </c>
      <c r="Q536" s="20">
        <v>18862</v>
      </c>
      <c r="R536" s="20">
        <v>4593.2</v>
      </c>
      <c r="S536" s="20">
        <v>730</v>
      </c>
      <c r="V536" s="145">
        <v>536</v>
      </c>
      <c r="W536" s="135">
        <v>45318</v>
      </c>
      <c r="X536" s="20">
        <v>8017</v>
      </c>
      <c r="Y536" s="20">
        <v>81.126000000000005</v>
      </c>
      <c r="AD536" s="135">
        <v>45318</v>
      </c>
      <c r="AE536" s="20">
        <v>4104</v>
      </c>
      <c r="AF536" s="20">
        <v>3943</v>
      </c>
      <c r="AL536" s="135">
        <v>45318</v>
      </c>
      <c r="AM536" s="20">
        <v>68229</v>
      </c>
      <c r="AN536" s="20">
        <v>8386.2000000000007</v>
      </c>
      <c r="AS536" s="135">
        <v>45318</v>
      </c>
      <c r="AT536" s="20">
        <v>18862</v>
      </c>
      <c r="AU536" s="20">
        <v>2172.6</v>
      </c>
    </row>
    <row r="537" spans="11:50" x14ac:dyDescent="0.3">
      <c r="K537" s="135">
        <v>45325</v>
      </c>
      <c r="L537" s="20">
        <v>-0.2</v>
      </c>
      <c r="M537" s="20">
        <v>-2.7</v>
      </c>
      <c r="N537" s="20">
        <v>8168</v>
      </c>
      <c r="O537" s="20">
        <v>4105</v>
      </c>
      <c r="P537" s="20">
        <v>68744</v>
      </c>
      <c r="Q537" s="20">
        <v>18804</v>
      </c>
      <c r="R537" s="20">
        <v>4588.3999999999996</v>
      </c>
      <c r="S537" s="20">
        <v>730</v>
      </c>
      <c r="V537" s="145">
        <v>537</v>
      </c>
      <c r="W537" s="135">
        <v>45325</v>
      </c>
      <c r="X537" s="20">
        <v>8168</v>
      </c>
      <c r="Y537" s="20">
        <v>80.602000000000004</v>
      </c>
      <c r="AD537" s="135">
        <v>45325</v>
      </c>
      <c r="AE537" s="20">
        <v>4105</v>
      </c>
      <c r="AF537" s="20">
        <v>3904.2</v>
      </c>
      <c r="AL537" s="135">
        <v>45325</v>
      </c>
      <c r="AM537" s="20">
        <v>68744</v>
      </c>
      <c r="AN537" s="20">
        <v>8446.6</v>
      </c>
      <c r="AS537" s="135">
        <v>45325</v>
      </c>
      <c r="AT537" s="20">
        <v>18804</v>
      </c>
      <c r="AU537" s="20">
        <v>2218.9</v>
      </c>
    </row>
    <row r="538" spans="11:50" x14ac:dyDescent="0.3">
      <c r="K538" s="135">
        <v>45332</v>
      </c>
      <c r="L538" s="20">
        <v>-0.2</v>
      </c>
      <c r="M538" s="20">
        <v>-2.7</v>
      </c>
      <c r="N538" s="20">
        <v>8147</v>
      </c>
      <c r="O538" s="20">
        <v>4099</v>
      </c>
      <c r="P538" s="20">
        <v>68086</v>
      </c>
      <c r="Q538" s="20">
        <v>18757</v>
      </c>
      <c r="R538" s="20">
        <v>4558.666666666667</v>
      </c>
      <c r="S538" s="20">
        <v>730</v>
      </c>
      <c r="V538" s="145">
        <v>538</v>
      </c>
      <c r="W538" s="135">
        <v>45332</v>
      </c>
      <c r="X538" s="20">
        <v>8147</v>
      </c>
      <c r="Y538" s="20">
        <v>79.921999999999997</v>
      </c>
      <c r="AD538" s="135">
        <v>45332</v>
      </c>
      <c r="AE538" s="20">
        <v>4099</v>
      </c>
      <c r="AF538" s="20">
        <v>3833.25</v>
      </c>
      <c r="AL538" s="135">
        <v>45332</v>
      </c>
      <c r="AM538" s="20">
        <v>68086</v>
      </c>
      <c r="AN538" s="20">
        <v>8236.6</v>
      </c>
      <c r="AS538" s="135">
        <v>45332</v>
      </c>
      <c r="AT538" s="20">
        <v>18757</v>
      </c>
      <c r="AU538" s="20">
        <v>2191.6999999999998</v>
      </c>
    </row>
    <row r="539" spans="11:50" x14ac:dyDescent="0.3">
      <c r="K539" s="135">
        <v>45339</v>
      </c>
      <c r="L539" s="20">
        <v>-0.2</v>
      </c>
      <c r="M539" s="20">
        <v>-2.7</v>
      </c>
      <c r="N539" s="20">
        <v>8145</v>
      </c>
      <c r="O539" s="20">
        <v>4106</v>
      </c>
      <c r="P539" s="20">
        <v>67970</v>
      </c>
      <c r="Q539" s="20">
        <v>18737</v>
      </c>
      <c r="R539" s="20">
        <v>4558.666666666667</v>
      </c>
      <c r="S539" s="20">
        <v>730</v>
      </c>
      <c r="V539" s="145">
        <v>539</v>
      </c>
      <c r="W539" s="135">
        <v>45339</v>
      </c>
      <c r="X539" s="20">
        <v>8145</v>
      </c>
      <c r="Y539" s="20">
        <v>82.54</v>
      </c>
      <c r="Z539">
        <f t="shared" ref="Z539:Z549" si="0">55.957*Y539+3301.8</f>
        <v>7920.490780000001</v>
      </c>
      <c r="AA539" s="133">
        <f t="shared" ref="AA539:AA554" si="1">X539-Z539</f>
        <v>224.509219999999</v>
      </c>
      <c r="AB539" s="133"/>
      <c r="AC539" s="133"/>
      <c r="AD539" s="135">
        <v>45339</v>
      </c>
      <c r="AE539" s="20">
        <v>4106</v>
      </c>
      <c r="AF539" s="20">
        <v>0</v>
      </c>
      <c r="AG539">
        <f>55.957*AF539+3301.8</f>
        <v>3301.8</v>
      </c>
      <c r="AH539" s="133">
        <f t="shared" ref="AH539:AH551" si="2">AE539-AG539</f>
        <v>804.19999999999982</v>
      </c>
      <c r="AI539" s="133"/>
      <c r="AJ539" s="133"/>
      <c r="AK539" s="133"/>
      <c r="AL539" s="135">
        <v>45339</v>
      </c>
      <c r="AM539" s="20">
        <v>67970</v>
      </c>
      <c r="AN539" s="20">
        <v>8175.8</v>
      </c>
      <c r="AO539">
        <f>6.8358*AN539+6711.2</f>
        <v>62599.333639999997</v>
      </c>
      <c r="AP539" s="133">
        <f t="shared" ref="AP539:AP555" si="3">AM539-AO539</f>
        <v>5370.6663600000029</v>
      </c>
      <c r="AQ539" s="133"/>
      <c r="AR539" s="133"/>
      <c r="AS539" s="135">
        <v>45339</v>
      </c>
      <c r="AT539" s="20">
        <v>18737</v>
      </c>
      <c r="AU539" s="20">
        <v>2198.8000000000002</v>
      </c>
      <c r="AV539">
        <f>6.0426*AU539+3438.5</f>
        <v>16724.96888</v>
      </c>
      <c r="AW539" s="133">
        <f t="shared" ref="AW539:AW555" si="4">AT539-AV539</f>
        <v>2012.0311199999996</v>
      </c>
      <c r="AX539" s="133"/>
    </row>
    <row r="540" spans="11:50" x14ac:dyDescent="0.3">
      <c r="K540" s="135">
        <v>45346</v>
      </c>
      <c r="L540" s="20">
        <v>-0.2</v>
      </c>
      <c r="M540" s="20">
        <v>-2.7</v>
      </c>
      <c r="N540" s="20">
        <v>8129</v>
      </c>
      <c r="O540" s="20">
        <v>4092</v>
      </c>
      <c r="P540" s="20">
        <v>68588</v>
      </c>
      <c r="Q540" s="20">
        <v>18680</v>
      </c>
      <c r="R540" s="20">
        <v>4601</v>
      </c>
      <c r="S540" s="20">
        <v>730</v>
      </c>
      <c r="V540" s="145">
        <v>540</v>
      </c>
      <c r="W540" s="135">
        <v>45346</v>
      </c>
      <c r="X540" s="20">
        <v>8129</v>
      </c>
      <c r="Y540" s="20">
        <v>82.843999999999994</v>
      </c>
      <c r="Z540">
        <f t="shared" si="0"/>
        <v>7937.5017079999998</v>
      </c>
      <c r="AA540" s="133">
        <f t="shared" si="1"/>
        <v>191.49829200000022</v>
      </c>
      <c r="AB540" s="133"/>
      <c r="AC540" s="133"/>
      <c r="AD540" s="135">
        <v>45346</v>
      </c>
      <c r="AE540" s="20">
        <v>4092</v>
      </c>
      <c r="AF540" s="20">
        <v>3800.4</v>
      </c>
      <c r="AG540">
        <f t="shared" ref="AG540:AG545" si="5">0.8482*AF540+817.76</f>
        <v>4041.2592800000002</v>
      </c>
      <c r="AH540" s="133">
        <f t="shared" si="2"/>
        <v>50.740719999999783</v>
      </c>
      <c r="AI540" s="133"/>
      <c r="AJ540" s="133"/>
      <c r="AK540" s="133"/>
      <c r="AL540" s="135">
        <v>45346</v>
      </c>
      <c r="AM540" s="20">
        <v>68588</v>
      </c>
      <c r="AN540" s="20">
        <v>8425.5</v>
      </c>
      <c r="AO540">
        <f>6.8358*AN540+6711.2</f>
        <v>64306.232899999995</v>
      </c>
      <c r="AP540" s="133">
        <f t="shared" si="3"/>
        <v>4281.7671000000046</v>
      </c>
      <c r="AQ540" s="133"/>
      <c r="AR540" s="133"/>
      <c r="AS540" s="135">
        <v>45346</v>
      </c>
      <c r="AT540" s="20">
        <v>18680</v>
      </c>
      <c r="AU540" s="20">
        <v>2175.9</v>
      </c>
      <c r="AV540">
        <f>6.0426*AU540+3438.5</f>
        <v>16586.593339999999</v>
      </c>
      <c r="AW540" s="133">
        <f t="shared" si="4"/>
        <v>2093.4066600000006</v>
      </c>
      <c r="AX540" s="133"/>
    </row>
    <row r="541" spans="11:50" x14ac:dyDescent="0.3">
      <c r="K541" s="135">
        <v>45353</v>
      </c>
      <c r="L541" s="20">
        <v>-0.1</v>
      </c>
      <c r="M541" s="20">
        <v>-2.8</v>
      </c>
      <c r="N541" s="20">
        <v>8133</v>
      </c>
      <c r="O541" s="20">
        <v>4063</v>
      </c>
      <c r="P541" s="20">
        <v>68545</v>
      </c>
      <c r="Q541" s="20">
        <v>18695</v>
      </c>
      <c r="R541" s="20">
        <v>4617</v>
      </c>
      <c r="S541" s="20">
        <v>730</v>
      </c>
      <c r="V541" s="145">
        <v>541</v>
      </c>
      <c r="W541" s="135">
        <v>45353</v>
      </c>
      <c r="X541" s="20">
        <v>8133</v>
      </c>
      <c r="Y541" s="20">
        <v>83.406000000000006</v>
      </c>
      <c r="Z541">
        <f t="shared" si="0"/>
        <v>7968.9495420000003</v>
      </c>
      <c r="AA541" s="133">
        <f t="shared" si="1"/>
        <v>164.05045799999971</v>
      </c>
      <c r="AB541" s="133"/>
      <c r="AC541" s="133"/>
      <c r="AD541" s="135">
        <v>45353</v>
      </c>
      <c r="AE541" s="20">
        <v>4063</v>
      </c>
      <c r="AF541" s="20">
        <v>3788.6</v>
      </c>
      <c r="AG541">
        <f t="shared" si="5"/>
        <v>4031.2505199999996</v>
      </c>
      <c r="AH541" s="133">
        <f t="shared" si="2"/>
        <v>31.749480000000403</v>
      </c>
      <c r="AI541" s="133"/>
      <c r="AJ541" s="133"/>
      <c r="AK541" s="133"/>
      <c r="AL541" s="135">
        <v>45353</v>
      </c>
      <c r="AM541" s="20">
        <v>68545</v>
      </c>
      <c r="AN541" s="20">
        <v>8378.6</v>
      </c>
      <c r="AO541">
        <f>6.8358*AN541+6711.2</f>
        <v>63985.633880000001</v>
      </c>
      <c r="AP541" s="133">
        <f t="shared" si="3"/>
        <v>4559.3661199999988</v>
      </c>
      <c r="AQ541" s="133"/>
      <c r="AR541" s="133"/>
      <c r="AS541" s="135">
        <v>45353</v>
      </c>
      <c r="AT541" s="20">
        <v>18695</v>
      </c>
      <c r="AU541" s="20">
        <v>2152.6</v>
      </c>
      <c r="AV541">
        <f>6.0426*AU541+3438.5</f>
        <v>16445.800759999998</v>
      </c>
      <c r="AW541" s="133">
        <f t="shared" si="4"/>
        <v>2249.1992400000017</v>
      </c>
      <c r="AX541" s="133"/>
    </row>
    <row r="542" spans="11:50" x14ac:dyDescent="0.3">
      <c r="K542" s="135">
        <v>45360</v>
      </c>
      <c r="L542" s="20">
        <v>-0.1</v>
      </c>
      <c r="M542" s="20">
        <v>-2.8</v>
      </c>
      <c r="N542" s="20">
        <v>8218</v>
      </c>
      <c r="O542" s="20">
        <v>4002</v>
      </c>
      <c r="P542" s="20">
        <v>68932</v>
      </c>
      <c r="Q542" s="20">
        <v>18809</v>
      </c>
      <c r="R542" s="20">
        <v>4647.3999999999996</v>
      </c>
      <c r="S542" s="20">
        <v>730</v>
      </c>
      <c r="V542" s="145">
        <v>542</v>
      </c>
      <c r="W542" s="135">
        <v>45360</v>
      </c>
      <c r="X542" s="20">
        <v>8218</v>
      </c>
      <c r="Y542" s="20">
        <v>82.567999999999998</v>
      </c>
      <c r="Z542">
        <f t="shared" si="0"/>
        <v>7922.0575760000002</v>
      </c>
      <c r="AA542" s="133">
        <f t="shared" si="1"/>
        <v>295.94242399999985</v>
      </c>
      <c r="AB542" s="133"/>
      <c r="AC542" s="133"/>
      <c r="AD542" s="135">
        <v>45360</v>
      </c>
      <c r="AE542" s="20">
        <v>4002</v>
      </c>
      <c r="AF542" s="20">
        <v>3719.2</v>
      </c>
      <c r="AG542">
        <f t="shared" si="5"/>
        <v>3972.38544</v>
      </c>
      <c r="AH542" s="133">
        <f t="shared" si="2"/>
        <v>29.614559999999983</v>
      </c>
      <c r="AI542" s="133"/>
      <c r="AJ542" s="133"/>
      <c r="AK542" s="133"/>
      <c r="AL542" s="135">
        <v>45360</v>
      </c>
      <c r="AM542" s="20">
        <v>68932</v>
      </c>
      <c r="AN542" s="20">
        <v>8483.7999999999993</v>
      </c>
      <c r="AO542" s="189">
        <f>6.9387*AN542+6078.2</f>
        <v>64944.743059999993</v>
      </c>
      <c r="AP542" s="133">
        <f t="shared" si="3"/>
        <v>3987.2569400000066</v>
      </c>
      <c r="AQ542" s="133"/>
      <c r="AR542" s="133"/>
      <c r="AS542" s="135">
        <v>45360</v>
      </c>
      <c r="AT542" s="20">
        <v>18809</v>
      </c>
      <c r="AU542" s="20">
        <v>2196.1</v>
      </c>
      <c r="AV542">
        <f>6.0426*AU542+3438.5</f>
        <v>16708.653859999999</v>
      </c>
      <c r="AW542" s="133">
        <f t="shared" si="4"/>
        <v>2100.3461400000015</v>
      </c>
      <c r="AX542" s="133"/>
    </row>
    <row r="543" spans="11:50" x14ac:dyDescent="0.3">
      <c r="K543" s="135">
        <v>45367</v>
      </c>
      <c r="L543" s="20">
        <v>-0.1</v>
      </c>
      <c r="M543" s="20">
        <v>-2.8</v>
      </c>
      <c r="N543" s="20">
        <v>8232</v>
      </c>
      <c r="O543" s="20">
        <v>3895</v>
      </c>
      <c r="P543" s="20">
        <v>70505</v>
      </c>
      <c r="Q543" s="20">
        <v>18986</v>
      </c>
      <c r="R543" s="20">
        <v>4676</v>
      </c>
      <c r="S543" s="20">
        <v>730</v>
      </c>
      <c r="V543" s="145">
        <v>543</v>
      </c>
      <c r="W543" s="135">
        <v>45367</v>
      </c>
      <c r="X543" s="20">
        <v>8232</v>
      </c>
      <c r="Y543" s="20">
        <v>83.784000000000006</v>
      </c>
      <c r="Z543">
        <f t="shared" si="0"/>
        <v>7990.1012880000007</v>
      </c>
      <c r="AA543" s="133">
        <f t="shared" si="1"/>
        <v>241.89871199999925</v>
      </c>
      <c r="AB543" s="133">
        <f t="shared" ref="AB543:AB554" si="6">Z543+AA542</f>
        <v>8286.0437120000006</v>
      </c>
      <c r="AD543" s="135">
        <v>45367</v>
      </c>
      <c r="AE543" s="20">
        <v>3895</v>
      </c>
      <c r="AF543" s="20">
        <v>3586</v>
      </c>
      <c r="AG543">
        <f t="shared" si="5"/>
        <v>3859.4052000000001</v>
      </c>
      <c r="AH543" s="133">
        <f t="shared" si="2"/>
        <v>35.59479999999985</v>
      </c>
      <c r="AI543" s="133">
        <f t="shared" ref="AI543:AI551" si="7">AG543+AH542</f>
        <v>3889.0197600000001</v>
      </c>
      <c r="AJ543" s="133"/>
      <c r="AK543" s="133"/>
      <c r="AL543" s="135">
        <v>45367</v>
      </c>
      <c r="AM543" s="20">
        <v>70505</v>
      </c>
      <c r="AN543" s="20">
        <v>8702.6</v>
      </c>
      <c r="AO543" s="189">
        <f t="shared" ref="AO543:AO557" si="8">6.9387*AN543+6078.2</f>
        <v>66462.930619999999</v>
      </c>
      <c r="AP543" s="133">
        <f t="shared" si="3"/>
        <v>4042.0693800000008</v>
      </c>
      <c r="AQ543" s="133">
        <f t="shared" ref="AQ543:AQ555" si="9">AO543+AP542</f>
        <v>70450.187560000006</v>
      </c>
      <c r="AR543" s="133"/>
      <c r="AS543" s="135">
        <v>45367</v>
      </c>
      <c r="AT543" s="20">
        <v>18986</v>
      </c>
      <c r="AU543" s="20">
        <v>2212.6</v>
      </c>
      <c r="AV543" s="189">
        <f>6.122*AU543+3302.8</f>
        <v>16848.337199999998</v>
      </c>
      <c r="AW543" s="133">
        <f t="shared" si="4"/>
        <v>2137.6628000000019</v>
      </c>
      <c r="AX543" s="133">
        <f t="shared" ref="AX543:AX555" si="10">AV543+AW542</f>
        <v>18948.68334</v>
      </c>
    </row>
    <row r="544" spans="11:50" x14ac:dyDescent="0.3">
      <c r="K544" s="135">
        <v>45374</v>
      </c>
      <c r="L544" s="20">
        <v>-0.1</v>
      </c>
      <c r="M544" s="20">
        <v>-2.8</v>
      </c>
      <c r="N544" s="20">
        <v>8259</v>
      </c>
      <c r="O544" s="20">
        <v>3858</v>
      </c>
      <c r="P544" s="20">
        <v>71985</v>
      </c>
      <c r="Q544" s="20">
        <v>19073</v>
      </c>
      <c r="R544" s="20">
        <v>4666.3999999999996</v>
      </c>
      <c r="S544" s="20">
        <v>725</v>
      </c>
      <c r="V544" s="145">
        <v>544</v>
      </c>
      <c r="W544" s="135">
        <v>45374</v>
      </c>
      <c r="X544" s="20">
        <v>8259</v>
      </c>
      <c r="Y544" s="20">
        <v>86.286000000000001</v>
      </c>
      <c r="Z544">
        <f t="shared" si="0"/>
        <v>8130.1057020000007</v>
      </c>
      <c r="AA544" s="133">
        <f t="shared" si="1"/>
        <v>128.89429799999925</v>
      </c>
      <c r="AB544" s="133">
        <f t="shared" si="6"/>
        <v>8372.0044139999991</v>
      </c>
      <c r="AD544" s="135">
        <v>45374</v>
      </c>
      <c r="AE544" s="20">
        <v>3858</v>
      </c>
      <c r="AF544" s="20">
        <v>3559.4</v>
      </c>
      <c r="AG544">
        <f t="shared" si="5"/>
        <v>3836.8430799999996</v>
      </c>
      <c r="AH544" s="133">
        <f t="shared" si="2"/>
        <v>21.156920000000355</v>
      </c>
      <c r="AI544" s="133">
        <f t="shared" si="7"/>
        <v>3872.4378799999995</v>
      </c>
      <c r="AJ544" s="133"/>
      <c r="AK544" s="133"/>
      <c r="AL544" s="135">
        <v>45374</v>
      </c>
      <c r="AM544" s="20">
        <v>71985</v>
      </c>
      <c r="AN544" s="20">
        <v>8850.5</v>
      </c>
      <c r="AO544" s="189">
        <f t="shared" si="8"/>
        <v>67489.164350000006</v>
      </c>
      <c r="AP544" s="133">
        <f t="shared" si="3"/>
        <v>4495.8356499999936</v>
      </c>
      <c r="AQ544" s="133">
        <f t="shared" si="9"/>
        <v>71531.233730000007</v>
      </c>
      <c r="AR544" s="133"/>
      <c r="AS544" s="135">
        <v>45374</v>
      </c>
      <c r="AT544" s="20">
        <v>19073</v>
      </c>
      <c r="AU544" s="20">
        <v>2233.8000000000002</v>
      </c>
      <c r="AV544" s="189">
        <f t="shared" ref="AV544:AV557" si="11">6.122*AU544+3302.8</f>
        <v>16978.123600000003</v>
      </c>
      <c r="AW544" s="133">
        <f t="shared" si="4"/>
        <v>2094.8763999999974</v>
      </c>
      <c r="AX544" s="133">
        <f t="shared" si="10"/>
        <v>19115.786400000005</v>
      </c>
    </row>
    <row r="545" spans="11:52" x14ac:dyDescent="0.3">
      <c r="K545" s="135">
        <v>45381</v>
      </c>
      <c r="L545" s="20">
        <v>-0.1</v>
      </c>
      <c r="M545" s="20">
        <v>-2.8</v>
      </c>
      <c r="N545" s="20">
        <v>8254</v>
      </c>
      <c r="O545" s="20">
        <v>3802</v>
      </c>
      <c r="P545" s="20">
        <v>71334</v>
      </c>
      <c r="Q545" s="20">
        <v>19063</v>
      </c>
      <c r="R545" s="20">
        <v>4652.8</v>
      </c>
      <c r="S545" s="20">
        <v>720</v>
      </c>
      <c r="V545" s="145">
        <v>545</v>
      </c>
      <c r="W545" s="135">
        <v>45381</v>
      </c>
      <c r="X545" s="20">
        <v>8254</v>
      </c>
      <c r="Y545" s="20">
        <v>86.642499999999998</v>
      </c>
      <c r="Z545">
        <f t="shared" si="0"/>
        <v>8150.0543724999998</v>
      </c>
      <c r="AA545" s="133">
        <f t="shared" si="1"/>
        <v>103.94562750000023</v>
      </c>
      <c r="AB545" s="133">
        <f t="shared" si="6"/>
        <v>8278.9486704999981</v>
      </c>
      <c r="AD545" s="135">
        <v>45381</v>
      </c>
      <c r="AE545" s="20">
        <v>3802</v>
      </c>
      <c r="AF545" s="20">
        <v>3514</v>
      </c>
      <c r="AG545">
        <f t="shared" si="5"/>
        <v>3798.3347999999996</v>
      </c>
      <c r="AH545" s="133">
        <f t="shared" si="2"/>
        <v>3.6652000000003682</v>
      </c>
      <c r="AI545" s="133">
        <f t="shared" si="7"/>
        <v>3819.49172</v>
      </c>
      <c r="AJ545" s="133"/>
      <c r="AK545" s="133"/>
      <c r="AL545" s="135">
        <v>45381</v>
      </c>
      <c r="AM545" s="20">
        <v>71334</v>
      </c>
      <c r="AN545" s="20">
        <v>8733.5</v>
      </c>
      <c r="AO545" s="189">
        <f t="shared" si="8"/>
        <v>66677.336450000003</v>
      </c>
      <c r="AP545" s="133">
        <f t="shared" si="3"/>
        <v>4656.6635499999975</v>
      </c>
      <c r="AQ545" s="133">
        <f t="shared" si="9"/>
        <v>71173.172099999996</v>
      </c>
      <c r="AR545" s="133"/>
      <c r="AS545" s="135">
        <v>45381</v>
      </c>
      <c r="AT545" s="20">
        <v>19063</v>
      </c>
      <c r="AU545" s="20">
        <v>2262.75</v>
      </c>
      <c r="AV545" s="189">
        <f t="shared" si="11"/>
        <v>17155.355500000001</v>
      </c>
      <c r="AW545" s="133">
        <f t="shared" si="4"/>
        <v>1907.6444999999985</v>
      </c>
      <c r="AX545" s="133">
        <f t="shared" si="10"/>
        <v>19250.231899999999</v>
      </c>
    </row>
    <row r="546" spans="11:52" x14ac:dyDescent="0.3">
      <c r="K546" s="135">
        <v>45388</v>
      </c>
      <c r="L546" s="20">
        <v>-0.2</v>
      </c>
      <c r="M546" s="20">
        <v>-2.5</v>
      </c>
      <c r="N546" s="20">
        <v>8378</v>
      </c>
      <c r="O546" s="20">
        <v>3772</v>
      </c>
      <c r="P546" s="20">
        <v>72400</v>
      </c>
      <c r="Q546" s="20">
        <v>19400</v>
      </c>
      <c r="R546" s="20">
        <v>4651.333333333333</v>
      </c>
      <c r="S546" s="20">
        <v>715</v>
      </c>
      <c r="V546" s="145">
        <v>546</v>
      </c>
      <c r="W546" s="135">
        <v>45388</v>
      </c>
      <c r="X546" s="20">
        <v>8378</v>
      </c>
      <c r="Y546" s="20">
        <v>89.501999999999995</v>
      </c>
      <c r="Z546">
        <f t="shared" si="0"/>
        <v>8310.0634140000002</v>
      </c>
      <c r="AA546" s="133">
        <f t="shared" si="1"/>
        <v>67.936585999999807</v>
      </c>
      <c r="AB546" s="133">
        <f t="shared" si="6"/>
        <v>8414.0090415000013</v>
      </c>
      <c r="AD546" s="135">
        <v>45388</v>
      </c>
      <c r="AE546" s="20">
        <v>3772</v>
      </c>
      <c r="AF546" s="20">
        <v>3459</v>
      </c>
      <c r="AG546">
        <f>0.8483*AF546+815.47</f>
        <v>3749.7397000000001</v>
      </c>
      <c r="AH546" s="133">
        <f t="shared" si="2"/>
        <v>22.260299999999916</v>
      </c>
      <c r="AI546" s="133">
        <f t="shared" si="7"/>
        <v>3753.4049000000005</v>
      </c>
      <c r="AJ546" s="133"/>
      <c r="AK546" s="133"/>
      <c r="AL546" s="135">
        <v>45388</v>
      </c>
      <c r="AM546" s="20">
        <v>72400</v>
      </c>
      <c r="AN546" s="20">
        <v>9076.75</v>
      </c>
      <c r="AO546" s="189">
        <f t="shared" si="8"/>
        <v>69059.045224999994</v>
      </c>
      <c r="AP546" s="133">
        <f t="shared" si="3"/>
        <v>3340.9547750000056</v>
      </c>
      <c r="AQ546" s="133">
        <f t="shared" si="9"/>
        <v>73715.708774999992</v>
      </c>
      <c r="AR546" s="133"/>
      <c r="AS546" s="135">
        <v>45388</v>
      </c>
      <c r="AT546" s="20">
        <v>19400</v>
      </c>
      <c r="AU546" s="20">
        <v>2360.5</v>
      </c>
      <c r="AV546" s="189">
        <f t="shared" si="11"/>
        <v>17753.780999999999</v>
      </c>
      <c r="AW546" s="133">
        <f t="shared" si="4"/>
        <v>1646.219000000001</v>
      </c>
      <c r="AX546" s="133">
        <f t="shared" si="10"/>
        <v>19661.425499999998</v>
      </c>
    </row>
    <row r="547" spans="11:52" x14ac:dyDescent="0.3">
      <c r="K547" s="135">
        <v>45395</v>
      </c>
      <c r="L547" s="20">
        <v>-0.2</v>
      </c>
      <c r="M547" s="20">
        <v>-2.5</v>
      </c>
      <c r="N547" s="20">
        <v>8391</v>
      </c>
      <c r="O547" s="20">
        <v>3797</v>
      </c>
      <c r="P547" s="20">
        <v>74751</v>
      </c>
      <c r="Q547" s="20">
        <v>19854</v>
      </c>
      <c r="R547" s="20">
        <v>4673.666666666667</v>
      </c>
      <c r="S547" s="20">
        <v>710</v>
      </c>
      <c r="V547" s="145">
        <v>547</v>
      </c>
      <c r="W547" s="135">
        <v>45395</v>
      </c>
      <c r="X547" s="20">
        <v>8391</v>
      </c>
      <c r="Y547" s="20">
        <v>90.093999999999994</v>
      </c>
      <c r="Z547">
        <f t="shared" si="0"/>
        <v>8343.189957999999</v>
      </c>
      <c r="AA547" s="133">
        <f t="shared" si="1"/>
        <v>47.810042000000976</v>
      </c>
      <c r="AB547" s="133">
        <f t="shared" si="6"/>
        <v>8411.1265439999988</v>
      </c>
      <c r="AD547" s="135">
        <v>45395</v>
      </c>
      <c r="AE547" s="20">
        <v>3797</v>
      </c>
      <c r="AF547" s="20">
        <v>3576.8</v>
      </c>
      <c r="AG547">
        <f t="shared" ref="AG547:AG569" si="12">0.8483*AF547+815.47</f>
        <v>3849.6694400000006</v>
      </c>
      <c r="AH547" s="133">
        <f t="shared" si="2"/>
        <v>-52.669440000000577</v>
      </c>
      <c r="AI547" s="133">
        <f t="shared" si="7"/>
        <v>3871.9297400000005</v>
      </c>
      <c r="AJ547" s="133"/>
      <c r="AK547" s="133"/>
      <c r="AL547" s="135">
        <v>45395</v>
      </c>
      <c r="AM547" s="20">
        <v>74751</v>
      </c>
      <c r="AN547" s="20">
        <v>9320.7999999999993</v>
      </c>
      <c r="AO547" s="189">
        <f t="shared" si="8"/>
        <v>70752.434959999999</v>
      </c>
      <c r="AP547" s="133">
        <f t="shared" si="3"/>
        <v>3998.5650400000013</v>
      </c>
      <c r="AQ547" s="133">
        <f t="shared" si="9"/>
        <v>74093.389735000004</v>
      </c>
      <c r="AR547" s="133"/>
      <c r="AS547" s="135">
        <v>45395</v>
      </c>
      <c r="AT547" s="20">
        <v>19854</v>
      </c>
      <c r="AU547" s="20">
        <v>2420.5</v>
      </c>
      <c r="AV547" s="189">
        <f t="shared" si="11"/>
        <v>18121.100999999999</v>
      </c>
      <c r="AW547" s="133">
        <f t="shared" si="4"/>
        <v>1732.8990000000013</v>
      </c>
      <c r="AX547" s="133">
        <f t="shared" si="10"/>
        <v>19767.32</v>
      </c>
    </row>
    <row r="548" spans="11:52" x14ac:dyDescent="0.3">
      <c r="K548" s="135">
        <v>45402</v>
      </c>
      <c r="L548" s="20">
        <v>-0.2</v>
      </c>
      <c r="M548" s="20">
        <v>-2.5</v>
      </c>
      <c r="N548" s="20">
        <v>8512</v>
      </c>
      <c r="O548" s="20">
        <v>3856</v>
      </c>
      <c r="P548" s="20">
        <v>75483</v>
      </c>
      <c r="Q548" s="20">
        <v>19842</v>
      </c>
      <c r="R548" s="20">
        <v>4696.3999999999996</v>
      </c>
      <c r="S548" s="20">
        <v>715</v>
      </c>
      <c r="V548" s="145">
        <v>548</v>
      </c>
      <c r="W548" s="135">
        <v>45402</v>
      </c>
      <c r="X548" s="20">
        <v>8512</v>
      </c>
      <c r="Y548" s="20">
        <v>88.361999999999995</v>
      </c>
      <c r="Z548">
        <f t="shared" si="0"/>
        <v>8246.2724339999986</v>
      </c>
      <c r="AA548" s="133">
        <f t="shared" si="1"/>
        <v>265.72756600000139</v>
      </c>
      <c r="AB548" s="133">
        <f t="shared" si="6"/>
        <v>8294.0824759999996</v>
      </c>
      <c r="AD548" s="135">
        <v>45402</v>
      </c>
      <c r="AE548" s="20">
        <v>3856</v>
      </c>
      <c r="AF548" s="20">
        <v>3645.2</v>
      </c>
      <c r="AG548">
        <f t="shared" si="12"/>
        <v>3907.6931599999998</v>
      </c>
      <c r="AH548" s="133">
        <f t="shared" si="2"/>
        <v>-51.693159999999807</v>
      </c>
      <c r="AI548" s="133">
        <f t="shared" si="7"/>
        <v>3855.0237199999992</v>
      </c>
      <c r="AJ548" s="133"/>
      <c r="AK548" s="133"/>
      <c r="AL548" s="135">
        <v>45402</v>
      </c>
      <c r="AM548" s="20">
        <v>75483</v>
      </c>
      <c r="AN548" s="20">
        <v>9513.4</v>
      </c>
      <c r="AO548" s="189">
        <f t="shared" si="8"/>
        <v>72088.828579999987</v>
      </c>
      <c r="AP548" s="133">
        <f t="shared" si="3"/>
        <v>3394.1714200000133</v>
      </c>
      <c r="AQ548" s="133">
        <f t="shared" si="9"/>
        <v>76087.393619999988</v>
      </c>
      <c r="AR548" s="133"/>
      <c r="AS548" s="135">
        <v>45402</v>
      </c>
      <c r="AT548" s="20">
        <v>19842</v>
      </c>
      <c r="AU548" s="20">
        <v>2571.8000000000002</v>
      </c>
      <c r="AV548" s="189">
        <f t="shared" si="11"/>
        <v>19047.3596</v>
      </c>
      <c r="AW548" s="133">
        <f t="shared" si="4"/>
        <v>794.64040000000023</v>
      </c>
      <c r="AX548" s="133">
        <f t="shared" si="10"/>
        <v>20780.258600000001</v>
      </c>
    </row>
    <row r="549" spans="11:52" x14ac:dyDescent="0.3">
      <c r="K549" s="135">
        <v>45409</v>
      </c>
      <c r="L549" s="20">
        <v>-0.2</v>
      </c>
      <c r="M549" s="20">
        <v>-2.5</v>
      </c>
      <c r="N549" s="20">
        <v>8485</v>
      </c>
      <c r="O549" s="20">
        <v>3877</v>
      </c>
      <c r="P549" s="20">
        <v>77040</v>
      </c>
      <c r="Q549" s="20">
        <v>19915</v>
      </c>
      <c r="R549" s="20">
        <v>4690</v>
      </c>
      <c r="S549" s="20">
        <v>715</v>
      </c>
      <c r="V549" s="145">
        <v>549</v>
      </c>
      <c r="W549" s="135">
        <v>45409</v>
      </c>
      <c r="X549" s="20">
        <v>8485</v>
      </c>
      <c r="Y549" s="20">
        <v>88.39</v>
      </c>
      <c r="Z549">
        <f t="shared" si="0"/>
        <v>8247.8392300000014</v>
      </c>
      <c r="AA549" s="133">
        <f t="shared" si="1"/>
        <v>237.16076999999859</v>
      </c>
      <c r="AB549" s="133">
        <f t="shared" si="6"/>
        <v>8513.5667960000028</v>
      </c>
      <c r="AD549" s="135">
        <v>45409</v>
      </c>
      <c r="AE549" s="20">
        <v>3877</v>
      </c>
      <c r="AF549" s="20">
        <v>3671.2</v>
      </c>
      <c r="AG549">
        <f t="shared" si="12"/>
        <v>3929.7489599999999</v>
      </c>
      <c r="AH549" s="133">
        <f t="shared" si="2"/>
        <v>-52.748959999999897</v>
      </c>
      <c r="AI549" s="133">
        <f t="shared" si="7"/>
        <v>3878.0558000000001</v>
      </c>
      <c r="AJ549">
        <f>(AF549/AF546-1)*100</f>
        <v>6.1347210176351474</v>
      </c>
      <c r="AK549">
        <f>(AE597/AE546-1)*100</f>
        <v>-4.491332979851526</v>
      </c>
      <c r="AL549" s="135">
        <v>45409</v>
      </c>
      <c r="AM549" s="20">
        <v>77040</v>
      </c>
      <c r="AN549" s="20">
        <v>9748.9</v>
      </c>
      <c r="AO549" s="189">
        <f t="shared" si="8"/>
        <v>73722.892429999993</v>
      </c>
      <c r="AP549" s="133">
        <f t="shared" si="3"/>
        <v>3317.1075700000074</v>
      </c>
      <c r="AQ549" s="133">
        <f t="shared" si="9"/>
        <v>77117.063850000006</v>
      </c>
      <c r="AR549">
        <f>(AN549/AN546-1)*100</f>
        <v>7.4051835734155969</v>
      </c>
      <c r="AS549" s="135">
        <v>45409</v>
      </c>
      <c r="AT549" s="20">
        <v>19915</v>
      </c>
      <c r="AU549" s="20">
        <v>2594.1</v>
      </c>
      <c r="AV549" s="189">
        <f t="shared" si="11"/>
        <v>19183.8802</v>
      </c>
      <c r="AW549" s="133">
        <f t="shared" si="4"/>
        <v>731.1198000000004</v>
      </c>
      <c r="AX549" s="133">
        <f t="shared" si="10"/>
        <v>19978.5206</v>
      </c>
      <c r="AY549">
        <f>(AX549/AX548-1)*100</f>
        <v>-3.8581714281457513</v>
      </c>
      <c r="AZ549" t="e">
        <f>(AY549/AY548-1)*100</f>
        <v>#DIV/0!</v>
      </c>
    </row>
    <row r="550" spans="11:52" x14ac:dyDescent="0.3">
      <c r="K550" s="135">
        <v>45416</v>
      </c>
      <c r="L550" s="20">
        <v>0.2</v>
      </c>
      <c r="M550" s="20">
        <v>-1.4</v>
      </c>
      <c r="N550" s="20">
        <v>8408</v>
      </c>
      <c r="O550" s="20">
        <v>3883</v>
      </c>
      <c r="P550" s="20">
        <v>78628</v>
      </c>
      <c r="Q550" s="20">
        <v>20153</v>
      </c>
      <c r="R550" s="20">
        <v>4697.666666666667</v>
      </c>
      <c r="S550" s="20">
        <v>715</v>
      </c>
      <c r="V550" s="145">
        <v>550</v>
      </c>
      <c r="W550" s="135">
        <v>45416</v>
      </c>
      <c r="X550" s="20">
        <v>8408</v>
      </c>
      <c r="Y550" s="20">
        <v>85.266000000000005</v>
      </c>
      <c r="Z550">
        <f>56.332*Y550+3284.9</f>
        <v>8088.1043120000013</v>
      </c>
      <c r="AA550" s="133">
        <f t="shared" si="1"/>
        <v>319.8956879999987</v>
      </c>
      <c r="AB550" s="133">
        <f t="shared" si="6"/>
        <v>8325.2650819999999</v>
      </c>
      <c r="AC550" s="133">
        <f t="shared" ref="AC550:AC554" si="13">X550-AB550</f>
        <v>82.734918000000107</v>
      </c>
      <c r="AD550" s="135">
        <v>45416</v>
      </c>
      <c r="AE550" s="20">
        <v>3883</v>
      </c>
      <c r="AF550" s="20">
        <v>3670</v>
      </c>
      <c r="AG550">
        <f t="shared" si="12"/>
        <v>3928.7310000000007</v>
      </c>
      <c r="AH550" s="133">
        <f t="shared" si="2"/>
        <v>-45.731000000000677</v>
      </c>
      <c r="AI550" s="133">
        <f t="shared" si="7"/>
        <v>3875.9820400000008</v>
      </c>
      <c r="AJ550" s="133">
        <f>AE550-AI550</f>
        <v>7.0179599999992206</v>
      </c>
      <c r="AL550" s="135">
        <v>45416</v>
      </c>
      <c r="AM550" s="20">
        <v>78628</v>
      </c>
      <c r="AN550" s="20">
        <v>9819.2999999999993</v>
      </c>
      <c r="AO550" s="189">
        <f t="shared" si="8"/>
        <v>74211.376909999992</v>
      </c>
      <c r="AP550" s="133">
        <f t="shared" si="3"/>
        <v>4416.6230900000082</v>
      </c>
      <c r="AQ550" s="133">
        <f t="shared" si="9"/>
        <v>77528.484479999999</v>
      </c>
      <c r="AR550" s="133">
        <f t="shared" ref="AR550:AR557" si="14">AM550-AQ550</f>
        <v>1099.5155200000008</v>
      </c>
      <c r="AS550" s="135">
        <v>45416</v>
      </c>
      <c r="AT550" s="20">
        <v>20153</v>
      </c>
      <c r="AU550" s="20">
        <v>2532.6</v>
      </c>
      <c r="AV550" s="189">
        <f t="shared" si="11"/>
        <v>18807.377199999999</v>
      </c>
      <c r="AW550" s="133">
        <f t="shared" si="4"/>
        <v>1345.622800000001</v>
      </c>
      <c r="AX550" s="133">
        <f t="shared" si="10"/>
        <v>19538.496999999999</v>
      </c>
      <c r="AY550" s="133">
        <f>AT550-AX550</f>
        <v>614.50300000000061</v>
      </c>
    </row>
    <row r="551" spans="11:52" x14ac:dyDescent="0.3">
      <c r="K551" s="135">
        <v>45423</v>
      </c>
      <c r="L551" s="20">
        <v>0.2</v>
      </c>
      <c r="M551" s="20">
        <v>-1.4</v>
      </c>
      <c r="N551" s="20">
        <v>8376</v>
      </c>
      <c r="O551" s="20">
        <v>3892</v>
      </c>
      <c r="P551" s="20">
        <v>78110</v>
      </c>
      <c r="Q551" s="20">
        <v>20170</v>
      </c>
      <c r="R551" s="20">
        <v>4709.666666666667</v>
      </c>
      <c r="S551" s="20">
        <v>710</v>
      </c>
      <c r="V551" s="145">
        <v>551</v>
      </c>
      <c r="W551" s="135">
        <v>45423</v>
      </c>
      <c r="X551" s="20">
        <v>8376</v>
      </c>
      <c r="Y551" s="20">
        <v>83.347999999999999</v>
      </c>
      <c r="Z551">
        <f t="shared" ref="Z551:Z554" si="15">56.332*Y551+3284.9</f>
        <v>7980.0595360000007</v>
      </c>
      <c r="AA551" s="133">
        <f t="shared" si="1"/>
        <v>395.94046399999934</v>
      </c>
      <c r="AB551" s="133">
        <f t="shared" si="6"/>
        <v>8299.9552239999994</v>
      </c>
      <c r="AC551" s="133">
        <f t="shared" si="13"/>
        <v>76.044776000000638</v>
      </c>
      <c r="AD551" s="135">
        <v>45423</v>
      </c>
      <c r="AE551" s="20">
        <v>3892</v>
      </c>
      <c r="AF551" s="20">
        <v>3693.8</v>
      </c>
      <c r="AG551">
        <f t="shared" si="12"/>
        <v>3948.9205400000001</v>
      </c>
      <c r="AH551" s="133">
        <f t="shared" si="2"/>
        <v>-56.920540000000074</v>
      </c>
      <c r="AI551" s="133">
        <f t="shared" si="7"/>
        <v>3903.1895399999994</v>
      </c>
      <c r="AJ551" s="133">
        <f>AE551-AI551</f>
        <v>-11.189539999999397</v>
      </c>
      <c r="AL551" s="135">
        <v>45423</v>
      </c>
      <c r="AM551" s="20">
        <v>78110</v>
      </c>
      <c r="AN551" s="20">
        <v>9814.25</v>
      </c>
      <c r="AO551" s="189">
        <f t="shared" si="8"/>
        <v>74176.336474999989</v>
      </c>
      <c r="AP551" s="133">
        <f t="shared" si="3"/>
        <v>3933.6635250000108</v>
      </c>
      <c r="AQ551" s="133">
        <f t="shared" si="9"/>
        <v>78592.959564999997</v>
      </c>
      <c r="AR551" s="133">
        <f t="shared" si="14"/>
        <v>-482.95956499999738</v>
      </c>
      <c r="AS551" s="135">
        <v>45423</v>
      </c>
      <c r="AT551" s="20">
        <v>20170</v>
      </c>
      <c r="AU551" s="20">
        <v>2502.375</v>
      </c>
      <c r="AV551" s="189">
        <f t="shared" si="11"/>
        <v>18622.339749999999</v>
      </c>
      <c r="AW551" s="133">
        <f t="shared" si="4"/>
        <v>1547.6602500000008</v>
      </c>
      <c r="AX551" s="133">
        <f t="shared" si="10"/>
        <v>19967.96255</v>
      </c>
      <c r="AY551" s="133">
        <f>AT551-AX551</f>
        <v>202.03744999999981</v>
      </c>
    </row>
    <row r="552" spans="11:52" x14ac:dyDescent="0.3">
      <c r="K552" s="135">
        <v>45430</v>
      </c>
      <c r="L552" s="20">
        <v>0.2</v>
      </c>
      <c r="M552" s="20">
        <v>-1.4</v>
      </c>
      <c r="N552" s="20">
        <v>8219</v>
      </c>
      <c r="O552" s="20">
        <v>3870</v>
      </c>
      <c r="P552" s="20">
        <v>79828</v>
      </c>
      <c r="Q552" s="20">
        <v>20223</v>
      </c>
      <c r="R552" s="20">
        <v>4737</v>
      </c>
      <c r="S552" s="20">
        <v>715</v>
      </c>
      <c r="V552" s="145">
        <v>552</v>
      </c>
      <c r="W552" s="135">
        <v>45430</v>
      </c>
      <c r="X552" s="20">
        <v>8219</v>
      </c>
      <c r="Y552" s="20">
        <v>83.147999999999996</v>
      </c>
      <c r="Z552">
        <f t="shared" si="15"/>
        <v>7968.7931360000002</v>
      </c>
      <c r="AA552" s="133">
        <f t="shared" si="1"/>
        <v>250.20686399999977</v>
      </c>
      <c r="AB552" s="133">
        <f t="shared" si="6"/>
        <v>8364.7335999999996</v>
      </c>
      <c r="AC552" s="133">
        <f t="shared" si="13"/>
        <v>-145.73359999999957</v>
      </c>
      <c r="AD552" s="135">
        <v>45430</v>
      </c>
      <c r="AE552" s="20">
        <v>3870</v>
      </c>
      <c r="AF552" s="20">
        <v>3659.6</v>
      </c>
      <c r="AG552">
        <f t="shared" si="12"/>
        <v>3919.9086800000005</v>
      </c>
      <c r="AH552" s="133">
        <f t="shared" ref="AH552:AH566" si="16">AE552-AG552</f>
        <v>-49.908680000000459</v>
      </c>
      <c r="AI552" s="133">
        <f t="shared" ref="AI552:AI557" si="17">AG552+AH551</f>
        <v>3862.9881400000004</v>
      </c>
      <c r="AJ552" s="133">
        <f>AE552-AI552</f>
        <v>7.011859999999615</v>
      </c>
      <c r="AL552" s="135">
        <v>45430</v>
      </c>
      <c r="AM552" s="20">
        <v>79828</v>
      </c>
      <c r="AN552" s="20">
        <v>10202.6</v>
      </c>
      <c r="AO552" s="189">
        <f t="shared" si="8"/>
        <v>76870.980620000002</v>
      </c>
      <c r="AP552" s="133">
        <f t="shared" si="3"/>
        <v>2957.0193799999979</v>
      </c>
      <c r="AQ552" s="133">
        <f t="shared" si="9"/>
        <v>80804.644145000013</v>
      </c>
      <c r="AR552" s="133">
        <f t="shared" si="14"/>
        <v>-976.64414500001294</v>
      </c>
      <c r="AS552" s="135">
        <v>45430</v>
      </c>
      <c r="AT552" s="20">
        <v>20223</v>
      </c>
      <c r="AU552" s="20">
        <v>2519.9</v>
      </c>
      <c r="AV552" s="189">
        <f t="shared" si="11"/>
        <v>18729.627800000002</v>
      </c>
      <c r="AW552" s="133">
        <f t="shared" si="4"/>
        <v>1493.372199999998</v>
      </c>
      <c r="AX552" s="133">
        <f t="shared" si="10"/>
        <v>20277.288050000003</v>
      </c>
      <c r="AY552" s="133">
        <f t="shared" ref="AY552:AY562" si="18">AT552-AX552</f>
        <v>-54.288050000002841</v>
      </c>
    </row>
    <row r="553" spans="11:52" x14ac:dyDescent="0.3">
      <c r="K553" s="135">
        <v>45437</v>
      </c>
      <c r="L553" s="20">
        <v>0.2</v>
      </c>
      <c r="M553" s="20">
        <v>-1.4</v>
      </c>
      <c r="N553" s="20">
        <v>8216</v>
      </c>
      <c r="O553" s="20">
        <v>3921</v>
      </c>
      <c r="P553" s="20">
        <v>82321</v>
      </c>
      <c r="Q553" s="20">
        <v>20515</v>
      </c>
      <c r="R553" s="20">
        <v>4776.2</v>
      </c>
      <c r="S553" s="20">
        <v>715</v>
      </c>
      <c r="V553" s="145">
        <v>553</v>
      </c>
      <c r="W553" s="135">
        <v>45437</v>
      </c>
      <c r="X553" s="20">
        <v>8216</v>
      </c>
      <c r="Y553" s="20">
        <v>82.394000000000005</v>
      </c>
      <c r="Z553">
        <f t="shared" si="15"/>
        <v>7926.318808</v>
      </c>
      <c r="AA553" s="133">
        <f t="shared" si="1"/>
        <v>289.68119200000001</v>
      </c>
      <c r="AB553" s="133">
        <f t="shared" si="6"/>
        <v>8176.5256719999998</v>
      </c>
      <c r="AC553" s="133">
        <f t="shared" si="13"/>
        <v>39.474328000000241</v>
      </c>
      <c r="AD553" s="135">
        <v>45437</v>
      </c>
      <c r="AE553" s="20">
        <v>3921</v>
      </c>
      <c r="AF553" s="20">
        <v>3763.8</v>
      </c>
      <c r="AG553">
        <f t="shared" si="12"/>
        <v>4008.3015400000004</v>
      </c>
      <c r="AH553" s="133">
        <f t="shared" si="16"/>
        <v>-87.301540000000386</v>
      </c>
      <c r="AI553" s="133">
        <f t="shared" si="17"/>
        <v>3958.3928599999999</v>
      </c>
      <c r="AJ553" s="133">
        <f t="shared" ref="AJ553:AJ558" si="19">AE553-AI553</f>
        <v>-37.392859999999928</v>
      </c>
      <c r="AK553" s="133"/>
      <c r="AL553" s="135">
        <v>45437</v>
      </c>
      <c r="AM553" s="20">
        <v>82321</v>
      </c>
      <c r="AN553" s="20">
        <v>10525.2</v>
      </c>
      <c r="AO553" s="189">
        <f t="shared" si="8"/>
        <v>79109.405240000007</v>
      </c>
      <c r="AP553" s="133">
        <f t="shared" si="3"/>
        <v>3211.5947599999927</v>
      </c>
      <c r="AQ553" s="133">
        <f t="shared" si="9"/>
        <v>82066.424620000005</v>
      </c>
      <c r="AR553" s="133">
        <f t="shared" si="14"/>
        <v>254.57537999999477</v>
      </c>
      <c r="AS553" s="135">
        <v>45437</v>
      </c>
      <c r="AT553" s="20">
        <v>20515</v>
      </c>
      <c r="AU553" s="20">
        <v>2597.6</v>
      </c>
      <c r="AV553" s="189">
        <f t="shared" si="11"/>
        <v>19205.307199999999</v>
      </c>
      <c r="AW553" s="133">
        <f t="shared" si="4"/>
        <v>1309.6928000000007</v>
      </c>
      <c r="AX553" s="133">
        <f t="shared" si="10"/>
        <v>20698.679399999997</v>
      </c>
      <c r="AY553" s="133">
        <f t="shared" si="18"/>
        <v>-183.67939999999726</v>
      </c>
    </row>
    <row r="554" spans="11:52" x14ac:dyDescent="0.3">
      <c r="K554" s="135">
        <v>45444</v>
      </c>
      <c r="L554" s="20">
        <v>-0.2</v>
      </c>
      <c r="M554" s="20">
        <v>-0.8</v>
      </c>
      <c r="N554" s="20">
        <v>8250</v>
      </c>
      <c r="O554" s="20">
        <v>3908</v>
      </c>
      <c r="P554" s="20">
        <v>81981</v>
      </c>
      <c r="Q554" s="20">
        <v>20879</v>
      </c>
      <c r="R554" s="20">
        <v>4806.6000000000004</v>
      </c>
      <c r="S554" s="20">
        <v>715</v>
      </c>
      <c r="V554" s="145">
        <v>554</v>
      </c>
      <c r="W554" s="135">
        <v>45444</v>
      </c>
      <c r="X554" s="20">
        <v>8250</v>
      </c>
      <c r="Y554" s="20">
        <v>82.88</v>
      </c>
      <c r="Z554">
        <f t="shared" si="15"/>
        <v>7953.6961599999995</v>
      </c>
      <c r="AA554" s="133">
        <f t="shared" si="1"/>
        <v>296.30384000000049</v>
      </c>
      <c r="AB554" s="133">
        <f t="shared" si="6"/>
        <v>8243.3773519999995</v>
      </c>
      <c r="AC554" s="133">
        <f t="shared" si="13"/>
        <v>6.6226480000004813</v>
      </c>
      <c r="AD554" s="135">
        <v>45444</v>
      </c>
      <c r="AE554" s="20">
        <v>3908</v>
      </c>
      <c r="AF554" s="20">
        <v>3752.4</v>
      </c>
      <c r="AG554">
        <f t="shared" si="12"/>
        <v>3998.6309200000005</v>
      </c>
      <c r="AH554" s="133">
        <f t="shared" si="16"/>
        <v>-90.630920000000515</v>
      </c>
      <c r="AI554" s="133">
        <f t="shared" si="17"/>
        <v>3911.3293800000001</v>
      </c>
      <c r="AJ554" s="133">
        <f t="shared" si="19"/>
        <v>-3.3293800000001283</v>
      </c>
      <c r="AL554" s="135">
        <v>45444</v>
      </c>
      <c r="AM554" s="20">
        <v>81981</v>
      </c>
      <c r="AN554" s="20">
        <v>10156.625</v>
      </c>
      <c r="AO554" s="189">
        <f t="shared" si="8"/>
        <v>76551.973887499989</v>
      </c>
      <c r="AP554" s="133">
        <f t="shared" si="3"/>
        <v>5429.0261125000106</v>
      </c>
      <c r="AQ554" s="133">
        <f t="shared" si="9"/>
        <v>79763.568647499982</v>
      </c>
      <c r="AR554" s="133">
        <f t="shared" si="14"/>
        <v>2217.431352500018</v>
      </c>
      <c r="AS554" s="135">
        <v>45444</v>
      </c>
      <c r="AT554" s="20">
        <v>20879</v>
      </c>
      <c r="AU554" s="20">
        <v>2672.625</v>
      </c>
      <c r="AV554" s="189">
        <f t="shared" si="11"/>
        <v>19664.610250000002</v>
      </c>
      <c r="AW554" s="133">
        <f t="shared" si="4"/>
        <v>1214.3897499999985</v>
      </c>
      <c r="AX554" s="133">
        <f t="shared" si="10"/>
        <v>20974.303050000002</v>
      </c>
      <c r="AY554" s="133">
        <f t="shared" si="18"/>
        <v>-95.303050000002258</v>
      </c>
    </row>
    <row r="555" spans="11:52" x14ac:dyDescent="0.3">
      <c r="K555" s="135">
        <v>45451</v>
      </c>
      <c r="L555" s="20">
        <v>-0.2</v>
      </c>
      <c r="M555" s="20">
        <v>-0.8</v>
      </c>
      <c r="N555" s="20">
        <v>8239</v>
      </c>
      <c r="O555" s="20">
        <v>3851</v>
      </c>
      <c r="P555" s="20">
        <v>79178</v>
      </c>
      <c r="Q555" s="20">
        <v>20741</v>
      </c>
      <c r="R555" s="20">
        <v>4787</v>
      </c>
      <c r="S555" s="20">
        <v>720</v>
      </c>
      <c r="V555" s="145">
        <v>555</v>
      </c>
      <c r="W555" s="135">
        <v>45451</v>
      </c>
      <c r="X555" s="20">
        <v>8239</v>
      </c>
      <c r="Y555" s="20">
        <v>78.756</v>
      </c>
      <c r="Z555">
        <f t="shared" ref="Z555:Z561" si="20">56.332*Y555+3284.9</f>
        <v>7721.3829920000007</v>
      </c>
      <c r="AA555" s="133">
        <f t="shared" ref="AA555:AA561" si="21">X555-Z555</f>
        <v>517.61700799999926</v>
      </c>
      <c r="AB555" s="133">
        <f t="shared" ref="AB555:AB562" si="22">Z555+AA554</f>
        <v>8017.6868320000012</v>
      </c>
      <c r="AC555" s="133">
        <f t="shared" ref="AC555:AC570" si="23">X555-AB555</f>
        <v>221.31316799999877</v>
      </c>
      <c r="AD555" s="135">
        <v>45451</v>
      </c>
      <c r="AE555" s="20">
        <v>3851</v>
      </c>
      <c r="AF555" s="20">
        <v>3656.4</v>
      </c>
      <c r="AG555">
        <f t="shared" si="12"/>
        <v>3917.1941200000001</v>
      </c>
      <c r="AH555" s="133">
        <f t="shared" si="16"/>
        <v>-66.194120000000112</v>
      </c>
      <c r="AI555" s="133">
        <f t="shared" si="17"/>
        <v>3826.5631999999996</v>
      </c>
      <c r="AJ555" s="133">
        <f t="shared" si="19"/>
        <v>24.436800000000403</v>
      </c>
      <c r="AL555" s="135">
        <v>45451</v>
      </c>
      <c r="AM555" s="20">
        <v>79178</v>
      </c>
      <c r="AN555" s="20">
        <v>9876.6</v>
      </c>
      <c r="AO555" s="189">
        <f t="shared" si="8"/>
        <v>74608.964420000004</v>
      </c>
      <c r="AP555" s="133">
        <f t="shared" si="3"/>
        <v>4569.0355799999961</v>
      </c>
      <c r="AQ555" s="133">
        <f t="shared" si="9"/>
        <v>80037.990532500015</v>
      </c>
      <c r="AR555" s="133">
        <f t="shared" si="14"/>
        <v>-859.99053250001452</v>
      </c>
      <c r="AS555" s="135">
        <v>45451</v>
      </c>
      <c r="AT555" s="20">
        <v>20741</v>
      </c>
      <c r="AU555" s="20">
        <v>2594.1</v>
      </c>
      <c r="AV555" s="189">
        <f t="shared" si="11"/>
        <v>19183.8802</v>
      </c>
      <c r="AW555" s="133">
        <f t="shared" si="4"/>
        <v>1557.1198000000004</v>
      </c>
      <c r="AX555" s="133">
        <f t="shared" si="10"/>
        <v>20398.269949999998</v>
      </c>
      <c r="AY555" s="133">
        <f t="shared" si="18"/>
        <v>342.73005000000194</v>
      </c>
    </row>
    <row r="556" spans="11:52" x14ac:dyDescent="0.3">
      <c r="K556" s="135">
        <v>45458</v>
      </c>
      <c r="L556" s="20">
        <v>-0.2</v>
      </c>
      <c r="M556" s="20">
        <v>-0.8</v>
      </c>
      <c r="N556" s="20">
        <v>8250</v>
      </c>
      <c r="O556" s="20">
        <v>3814</v>
      </c>
      <c r="P556" s="20">
        <v>78087</v>
      </c>
      <c r="Q556" s="20">
        <v>20325</v>
      </c>
      <c r="R556" s="20">
        <v>4775.5</v>
      </c>
      <c r="S556" s="20">
        <v>720</v>
      </c>
      <c r="V556" s="145">
        <v>556</v>
      </c>
      <c r="W556" s="135">
        <v>45458</v>
      </c>
      <c r="X556" s="20">
        <v>8250</v>
      </c>
      <c r="Y556" s="20">
        <v>82.304000000000002</v>
      </c>
      <c r="Z556">
        <f t="shared" si="20"/>
        <v>7921.2489280000009</v>
      </c>
      <c r="AA556" s="133">
        <f t="shared" si="21"/>
        <v>328.75107199999911</v>
      </c>
      <c r="AB556" s="133">
        <f t="shared" si="22"/>
        <v>8438.8659360000001</v>
      </c>
      <c r="AC556" s="133">
        <f t="shared" si="23"/>
        <v>-188.86593600000015</v>
      </c>
      <c r="AD556" s="135">
        <v>45458</v>
      </c>
      <c r="AE556" s="168">
        <v>3814</v>
      </c>
      <c r="AF556" s="20">
        <v>3616.75</v>
      </c>
      <c r="AG556">
        <f t="shared" si="12"/>
        <v>3883.5590250000005</v>
      </c>
      <c r="AH556" s="133">
        <f t="shared" si="16"/>
        <v>-69.559025000000474</v>
      </c>
      <c r="AI556" s="133">
        <f t="shared" si="17"/>
        <v>3817.3649050000004</v>
      </c>
      <c r="AJ556" s="133">
        <f t="shared" si="19"/>
        <v>-3.3649050000003626</v>
      </c>
      <c r="AL556" s="135">
        <v>45458</v>
      </c>
      <c r="AM556" s="20">
        <v>78087</v>
      </c>
      <c r="AN556" s="20">
        <v>9668.4</v>
      </c>
      <c r="AO556" s="189">
        <f t="shared" si="8"/>
        <v>73164.327079999988</v>
      </c>
      <c r="AP556" s="133">
        <f>AM556-AO556</f>
        <v>4922.6729200000118</v>
      </c>
      <c r="AQ556" s="133">
        <f>AO556+AP555</f>
        <v>77733.362659999984</v>
      </c>
      <c r="AR556" s="133">
        <f t="shared" si="14"/>
        <v>353.63734000001568</v>
      </c>
      <c r="AS556" s="135">
        <v>45458</v>
      </c>
      <c r="AT556" s="20">
        <v>20325</v>
      </c>
      <c r="AU556" s="20">
        <v>2486</v>
      </c>
      <c r="AV556" s="189">
        <f t="shared" si="11"/>
        <v>18522.092000000001</v>
      </c>
      <c r="AW556" s="133">
        <f t="shared" ref="AW556:AW557" si="24">AT556-AV556</f>
        <v>1802.9079999999994</v>
      </c>
      <c r="AX556" s="133">
        <f t="shared" ref="AX556:AX557" si="25">AV556+AW555</f>
        <v>20079.211800000001</v>
      </c>
      <c r="AY556" s="133">
        <f t="shared" si="18"/>
        <v>245.78819999999905</v>
      </c>
    </row>
    <row r="557" spans="11:52" x14ac:dyDescent="0.3">
      <c r="K557" s="135">
        <v>45465</v>
      </c>
      <c r="L557" s="20">
        <v>-0.2</v>
      </c>
      <c r="M557" s="20">
        <v>-0.8</v>
      </c>
      <c r="N557" s="20">
        <v>8145</v>
      </c>
      <c r="O557" s="20">
        <v>3804</v>
      </c>
      <c r="P557" s="20">
        <v>77706</v>
      </c>
      <c r="Q557" s="20">
        <v>20118</v>
      </c>
      <c r="R557" s="20">
        <v>4753.6000000000004</v>
      </c>
      <c r="S557" s="20">
        <v>720</v>
      </c>
      <c r="V557" s="145">
        <v>557</v>
      </c>
      <c r="W557" s="135">
        <v>45465</v>
      </c>
      <c r="X557" s="20">
        <v>8145</v>
      </c>
      <c r="Y557" s="20">
        <v>85.12</v>
      </c>
      <c r="Z557">
        <f t="shared" si="20"/>
        <v>8079.8798399999996</v>
      </c>
      <c r="AA557" s="133">
        <f t="shared" si="21"/>
        <v>65.120160000000396</v>
      </c>
      <c r="AB557" s="133">
        <f t="shared" si="22"/>
        <v>8408.6309119999987</v>
      </c>
      <c r="AC557" s="133">
        <f t="shared" si="23"/>
        <v>-263.63091199999872</v>
      </c>
      <c r="AD557" s="135">
        <v>45465</v>
      </c>
      <c r="AE557" s="20">
        <v>3804</v>
      </c>
      <c r="AF557" s="20">
        <v>3614.4</v>
      </c>
      <c r="AG557">
        <f t="shared" si="12"/>
        <v>3881.5655200000001</v>
      </c>
      <c r="AH557" s="133">
        <f t="shared" si="16"/>
        <v>-77.565520000000106</v>
      </c>
      <c r="AI557" s="133">
        <f t="shared" si="17"/>
        <v>3812.0064949999996</v>
      </c>
      <c r="AJ557" s="133">
        <f t="shared" si="19"/>
        <v>-8.0064949999996315</v>
      </c>
      <c r="AL557" s="135">
        <v>45465</v>
      </c>
      <c r="AM557" s="20">
        <v>77706</v>
      </c>
      <c r="AN557" s="20">
        <v>9553.2000000000007</v>
      </c>
      <c r="AO557" s="189">
        <f t="shared" si="8"/>
        <v>72364.988840000005</v>
      </c>
      <c r="AP557" s="133">
        <f>AM557-AO557</f>
        <v>5341.0111599999946</v>
      </c>
      <c r="AQ557" s="133">
        <f>AO557+AP556</f>
        <v>77287.661760000017</v>
      </c>
      <c r="AR557" s="133">
        <f t="shared" si="14"/>
        <v>418.33823999998276</v>
      </c>
      <c r="AS557" s="135">
        <v>45465</v>
      </c>
      <c r="AT557" s="20">
        <v>20118</v>
      </c>
      <c r="AU557" s="20">
        <v>2441.3000000000002</v>
      </c>
      <c r="AV557" s="189">
        <f t="shared" si="11"/>
        <v>18248.438600000001</v>
      </c>
      <c r="AW557" s="133">
        <f t="shared" si="24"/>
        <v>1869.5613999999987</v>
      </c>
      <c r="AX557" s="133">
        <f t="shared" si="25"/>
        <v>20051.346600000001</v>
      </c>
      <c r="AY557" s="133">
        <f t="shared" si="18"/>
        <v>66.653399999999237</v>
      </c>
    </row>
    <row r="558" spans="11:52" s="185" customFormat="1" x14ac:dyDescent="0.3">
      <c r="K558" s="187">
        <v>45472</v>
      </c>
      <c r="L558" s="172">
        <v>-0.2</v>
      </c>
      <c r="M558" s="172">
        <v>-0.8</v>
      </c>
      <c r="N558" s="172">
        <v>8136</v>
      </c>
      <c r="O558" s="172">
        <v>3758</v>
      </c>
      <c r="P558" s="172">
        <v>76438</v>
      </c>
      <c r="Q558" s="172">
        <v>19847</v>
      </c>
      <c r="R558" s="172">
        <v>4749.3999999999996</v>
      </c>
      <c r="S558" s="172">
        <v>715</v>
      </c>
      <c r="W558" s="187">
        <v>45472</v>
      </c>
      <c r="X558" s="172">
        <v>8136</v>
      </c>
      <c r="Y558" s="172">
        <v>85.813999999999993</v>
      </c>
      <c r="Z558">
        <f t="shared" si="20"/>
        <v>8118.9742480000004</v>
      </c>
      <c r="AA558" s="133">
        <f t="shared" si="21"/>
        <v>17.025751999999557</v>
      </c>
      <c r="AB558" s="133">
        <f t="shared" si="22"/>
        <v>8184.0944080000008</v>
      </c>
      <c r="AC558" s="133">
        <f t="shared" si="23"/>
        <v>-48.09440800000084</v>
      </c>
      <c r="AD558" s="187">
        <v>45472</v>
      </c>
      <c r="AE558" s="172">
        <v>3758</v>
      </c>
      <c r="AF558" s="172">
        <v>3541.4</v>
      </c>
      <c r="AG558">
        <f t="shared" si="12"/>
        <v>3819.6396199999999</v>
      </c>
      <c r="AH558" s="133">
        <f t="shared" si="16"/>
        <v>-61.639619999999923</v>
      </c>
      <c r="AI558" s="133">
        <f t="shared" ref="AI558:AI567" si="26">AG558+AH557</f>
        <v>3742.0740999999998</v>
      </c>
      <c r="AJ558" s="133">
        <f t="shared" si="19"/>
        <v>15.925900000000183</v>
      </c>
      <c r="AL558" s="187">
        <v>45472</v>
      </c>
      <c r="AM558" s="172">
        <v>76438</v>
      </c>
      <c r="AN558" s="172">
        <v>9468.2000000000007</v>
      </c>
      <c r="AO558" s="189">
        <f t="shared" ref="AO558:AO566" si="27">6.9387*AN558+6078.2</f>
        <v>71775.199340000006</v>
      </c>
      <c r="AP558" s="133">
        <f t="shared" ref="AP558:AP560" si="28">AM558-AO558</f>
        <v>4662.8006599999935</v>
      </c>
      <c r="AQ558" s="133">
        <f t="shared" ref="AQ558" si="29">AO558+AP557</f>
        <v>77116.210500000001</v>
      </c>
      <c r="AR558" s="133">
        <f t="shared" ref="AR558:AR560" si="30">AM558-AQ558</f>
        <v>-678.21050000000105</v>
      </c>
      <c r="AS558" s="187">
        <v>45472</v>
      </c>
      <c r="AT558" s="172">
        <v>19847</v>
      </c>
      <c r="AU558" s="172">
        <v>2458.8000000000002</v>
      </c>
      <c r="AV558" s="189">
        <f t="shared" ref="AV558:AV562" si="31">6.122*AU558+3302.8</f>
        <v>18355.5736</v>
      </c>
      <c r="AW558" s="133">
        <f t="shared" ref="AW558:AW562" si="32">AT558-AV558</f>
        <v>1491.4264000000003</v>
      </c>
      <c r="AX558" s="133">
        <f t="shared" ref="AX558:AX562" si="33">AV558+AW557</f>
        <v>20225.134999999998</v>
      </c>
      <c r="AY558" s="133">
        <f t="shared" si="18"/>
        <v>-378.1349999999984</v>
      </c>
    </row>
    <row r="559" spans="11:52" x14ac:dyDescent="0.3">
      <c r="K559" s="135">
        <v>45479</v>
      </c>
      <c r="L559" s="20">
        <v>-0.2</v>
      </c>
      <c r="M559" s="20">
        <v>-0.8</v>
      </c>
      <c r="N559" s="20">
        <v>8230</v>
      </c>
      <c r="O559" s="20">
        <v>3773</v>
      </c>
      <c r="P559" s="20">
        <v>77871</v>
      </c>
      <c r="Q559" s="20">
        <v>20032</v>
      </c>
      <c r="R559" s="20">
        <v>4752.6000000000004</v>
      </c>
      <c r="S559" s="20">
        <v>715</v>
      </c>
      <c r="W559" s="135">
        <v>45479</v>
      </c>
      <c r="X559" s="20">
        <v>8230</v>
      </c>
      <c r="Y559" s="20">
        <v>86.83</v>
      </c>
      <c r="Z559">
        <f t="shared" si="20"/>
        <v>8176.2075600000007</v>
      </c>
      <c r="AA559" s="133">
        <f t="shared" si="21"/>
        <v>53.79243999999926</v>
      </c>
      <c r="AB559" s="133">
        <f t="shared" si="22"/>
        <v>8193.2333120000003</v>
      </c>
      <c r="AC559" s="133">
        <f t="shared" si="23"/>
        <v>36.766687999999704</v>
      </c>
      <c r="AD559" s="135">
        <v>45479</v>
      </c>
      <c r="AE559" s="20">
        <v>3773</v>
      </c>
      <c r="AF559" s="20">
        <v>3580.4</v>
      </c>
      <c r="AG559">
        <f t="shared" si="12"/>
        <v>3852.7233200000001</v>
      </c>
      <c r="AH559" s="133">
        <f t="shared" si="16"/>
        <v>-79.723320000000058</v>
      </c>
      <c r="AI559" s="133">
        <f t="shared" si="26"/>
        <v>3791.0837000000001</v>
      </c>
      <c r="AJ559" s="133">
        <f t="shared" ref="AJ559:AJ570" si="34">AE559-AI559</f>
        <v>-18.083700000000135</v>
      </c>
      <c r="AL559" s="135">
        <v>45479</v>
      </c>
      <c r="AM559" s="20">
        <v>77871</v>
      </c>
      <c r="AN559" s="20">
        <v>9644.4</v>
      </c>
      <c r="AO559" s="189">
        <f t="shared" si="27"/>
        <v>72997.798279999988</v>
      </c>
      <c r="AP559" s="133">
        <f t="shared" si="28"/>
        <v>4873.2017200000118</v>
      </c>
      <c r="AQ559" s="133">
        <f>AO559+AP558</f>
        <v>77660.598939999982</v>
      </c>
      <c r="AR559" s="133">
        <f t="shared" si="30"/>
        <v>210.40106000001833</v>
      </c>
      <c r="AS559" s="135">
        <v>45479</v>
      </c>
      <c r="AT559" s="20">
        <v>20032</v>
      </c>
      <c r="AU559" s="20">
        <v>2492.4</v>
      </c>
      <c r="AV559" s="189">
        <f t="shared" si="31"/>
        <v>18561.272799999999</v>
      </c>
      <c r="AW559" s="133">
        <f t="shared" si="32"/>
        <v>1470.7272000000012</v>
      </c>
      <c r="AX559" s="133">
        <f t="shared" si="33"/>
        <v>20052.699199999999</v>
      </c>
      <c r="AY559" s="133">
        <f t="shared" si="18"/>
        <v>-20.699199999999109</v>
      </c>
    </row>
    <row r="560" spans="11:52" x14ac:dyDescent="0.3">
      <c r="K560" s="135">
        <v>45486</v>
      </c>
      <c r="L560" s="20">
        <v>-0.2</v>
      </c>
      <c r="M560" s="20">
        <v>-0.8</v>
      </c>
      <c r="N560" s="20">
        <v>8221</v>
      </c>
      <c r="O560" s="20">
        <v>3734</v>
      </c>
      <c r="P560" s="20">
        <v>77717</v>
      </c>
      <c r="Q560" s="20">
        <v>19899</v>
      </c>
      <c r="R560" s="20">
        <v>4717.6000000000004</v>
      </c>
      <c r="S560" s="20">
        <v>715</v>
      </c>
      <c r="W560" s="135">
        <v>45486</v>
      </c>
      <c r="X560" s="20">
        <v>8221</v>
      </c>
      <c r="Y560" s="20">
        <v>85.183999999999997</v>
      </c>
      <c r="Z560">
        <f t="shared" si="20"/>
        <v>8083.4850879999995</v>
      </c>
      <c r="AA560" s="133">
        <f t="shared" si="21"/>
        <v>137.51491200000055</v>
      </c>
      <c r="AB560" s="133">
        <f t="shared" si="22"/>
        <v>8137.2775279999987</v>
      </c>
      <c r="AC560" s="133">
        <f t="shared" si="23"/>
        <v>83.722472000001289</v>
      </c>
      <c r="AD560" s="135">
        <v>45486</v>
      </c>
      <c r="AE560" s="20">
        <v>3734</v>
      </c>
      <c r="AF560" s="20">
        <v>3511.8</v>
      </c>
      <c r="AG560">
        <f t="shared" si="12"/>
        <v>3794.5299400000004</v>
      </c>
      <c r="AH560" s="133">
        <f t="shared" si="16"/>
        <v>-60.529940000000352</v>
      </c>
      <c r="AI560" s="133">
        <f t="shared" si="26"/>
        <v>3714.8066200000003</v>
      </c>
      <c r="AJ560" s="133">
        <f t="shared" si="34"/>
        <v>19.193379999999706</v>
      </c>
      <c r="AL560" s="135">
        <v>45486</v>
      </c>
      <c r="AM560" s="20">
        <v>77717</v>
      </c>
      <c r="AN560" s="20">
        <v>9726.5</v>
      </c>
      <c r="AO560" s="189">
        <f t="shared" si="27"/>
        <v>73567.465549999994</v>
      </c>
      <c r="AP560" s="133">
        <f t="shared" si="28"/>
        <v>4149.5344500000065</v>
      </c>
      <c r="AQ560" s="133">
        <f>AO560+AP559</f>
        <v>78440.667270000005</v>
      </c>
      <c r="AR560" s="133">
        <f t="shared" si="30"/>
        <v>-723.66727000000537</v>
      </c>
      <c r="AS560" s="135">
        <v>45486</v>
      </c>
      <c r="AT560" s="20">
        <v>19899</v>
      </c>
      <c r="AU560" s="20">
        <v>2445.3000000000002</v>
      </c>
      <c r="AV560" s="189">
        <f t="shared" si="31"/>
        <v>18272.926600000003</v>
      </c>
      <c r="AW560" s="133">
        <f t="shared" si="32"/>
        <v>1626.0733999999975</v>
      </c>
      <c r="AX560" s="133">
        <f t="shared" si="33"/>
        <v>19743.653800000004</v>
      </c>
      <c r="AY560" s="133">
        <f t="shared" si="18"/>
        <v>155.34619999999632</v>
      </c>
    </row>
    <row r="561" spans="11:51" x14ac:dyDescent="0.3">
      <c r="K561" s="135">
        <v>45493</v>
      </c>
      <c r="L561" s="20">
        <v>-0.2</v>
      </c>
      <c r="M561" s="20">
        <v>-0.8</v>
      </c>
      <c r="N561" s="20">
        <v>8284</v>
      </c>
      <c r="O561" s="20">
        <v>3727</v>
      </c>
      <c r="P561" s="20">
        <v>76954</v>
      </c>
      <c r="Q561" s="20">
        <v>19487</v>
      </c>
      <c r="R561" s="20">
        <v>4694.3999999999996</v>
      </c>
      <c r="S561" s="20">
        <v>715</v>
      </c>
      <c r="W561" s="135">
        <v>45493</v>
      </c>
      <c r="X561" s="20">
        <v>8284</v>
      </c>
      <c r="Y561" s="20">
        <v>84.28</v>
      </c>
      <c r="Z561">
        <f t="shared" si="20"/>
        <v>8032.5609600000007</v>
      </c>
      <c r="AA561" s="133">
        <f t="shared" si="21"/>
        <v>251.4390399999993</v>
      </c>
      <c r="AB561" s="133">
        <f t="shared" si="22"/>
        <v>8170.0758720000013</v>
      </c>
      <c r="AC561" s="133">
        <f t="shared" si="23"/>
        <v>113.92412799999875</v>
      </c>
      <c r="AD561" s="135">
        <v>45493</v>
      </c>
      <c r="AE561" s="20">
        <v>3727</v>
      </c>
      <c r="AF561" s="20">
        <v>3511</v>
      </c>
      <c r="AG561">
        <f t="shared" si="12"/>
        <v>3793.8513000000003</v>
      </c>
      <c r="AH561" s="133">
        <f t="shared" si="16"/>
        <v>-66.851300000000265</v>
      </c>
      <c r="AI561" s="133">
        <f t="shared" si="26"/>
        <v>3733.3213599999999</v>
      </c>
      <c r="AJ561" s="133">
        <f t="shared" si="34"/>
        <v>-6.3213599999999133</v>
      </c>
      <c r="AL561" s="135">
        <v>45493</v>
      </c>
      <c r="AM561" s="20">
        <v>76954</v>
      </c>
      <c r="AN561" s="20">
        <v>9466.7999999999993</v>
      </c>
      <c r="AO561" s="189">
        <f t="shared" si="27"/>
        <v>71765.485159999997</v>
      </c>
      <c r="AP561" s="133">
        <f t="shared" ref="AP561:AP562" si="35">AM561-AO561</f>
        <v>5188.5148400000035</v>
      </c>
      <c r="AQ561" s="133">
        <f t="shared" ref="AQ561:AQ566" si="36">AO561+AP560</f>
        <v>75915.019610000003</v>
      </c>
      <c r="AR561" s="133">
        <f t="shared" ref="AR561:AR568" si="37">AM561-AQ561</f>
        <v>1038.980389999997</v>
      </c>
      <c r="AS561" s="135">
        <v>45493</v>
      </c>
      <c r="AT561" s="20">
        <v>19487</v>
      </c>
      <c r="AU561" s="20">
        <v>2358.1999999999998</v>
      </c>
      <c r="AV561" s="189">
        <f t="shared" si="31"/>
        <v>17739.700399999998</v>
      </c>
      <c r="AW561" s="133">
        <f t="shared" si="32"/>
        <v>1747.2996000000021</v>
      </c>
      <c r="AX561" s="133">
        <f t="shared" si="33"/>
        <v>19365.773799999995</v>
      </c>
      <c r="AY561" s="133">
        <f t="shared" si="18"/>
        <v>121.22620000000461</v>
      </c>
    </row>
    <row r="562" spans="11:51" x14ac:dyDescent="0.3">
      <c r="K562" s="135">
        <v>45500</v>
      </c>
      <c r="L562" s="20">
        <v>-0.2</v>
      </c>
      <c r="M562" s="20">
        <v>-0.8</v>
      </c>
      <c r="N562" s="20">
        <v>8266</v>
      </c>
      <c r="O562" s="20">
        <v>3644</v>
      </c>
      <c r="P562" s="20">
        <v>73124</v>
      </c>
      <c r="Q562" s="20">
        <v>19042</v>
      </c>
      <c r="R562" s="20">
        <v>4657.3999999999996</v>
      </c>
      <c r="S562" s="20">
        <v>715</v>
      </c>
      <c r="W562" s="135">
        <v>45500</v>
      </c>
      <c r="X562" s="20">
        <v>8266</v>
      </c>
      <c r="Y562" s="20">
        <v>81.724000000000004</v>
      </c>
      <c r="Z562">
        <f t="shared" ref="Z562:Z563" si="38">56.332*Y562+3284.9</f>
        <v>7888.576368</v>
      </c>
      <c r="AA562" s="133">
        <f t="shared" ref="AA562:AA563" si="39">X562-Z562</f>
        <v>377.423632</v>
      </c>
      <c r="AB562" s="133">
        <f t="shared" si="22"/>
        <v>8140.0154079999993</v>
      </c>
      <c r="AC562" s="133">
        <f t="shared" si="23"/>
        <v>125.9845920000007</v>
      </c>
      <c r="AD562" s="135">
        <v>45500</v>
      </c>
      <c r="AE562" s="20">
        <v>3644</v>
      </c>
      <c r="AF562" s="20">
        <v>3402.6</v>
      </c>
      <c r="AG562">
        <f t="shared" si="12"/>
        <v>3701.8955800000003</v>
      </c>
      <c r="AH562" s="133">
        <f t="shared" si="16"/>
        <v>-57.895580000000336</v>
      </c>
      <c r="AI562" s="133">
        <f t="shared" si="26"/>
        <v>3635.0442800000001</v>
      </c>
      <c r="AJ562" s="133">
        <f t="shared" si="34"/>
        <v>8.9557199999999284</v>
      </c>
      <c r="AL562" s="135">
        <v>45500</v>
      </c>
      <c r="AM562" s="20">
        <v>73124</v>
      </c>
      <c r="AN562" s="20">
        <v>9026.7999999999993</v>
      </c>
      <c r="AO562" s="189">
        <f t="shared" si="27"/>
        <v>68712.457159999991</v>
      </c>
      <c r="AP562" s="133">
        <f t="shared" si="35"/>
        <v>4411.5428400000092</v>
      </c>
      <c r="AQ562" s="133">
        <f t="shared" si="36"/>
        <v>73900.971999999994</v>
      </c>
      <c r="AR562" s="133">
        <f t="shared" si="37"/>
        <v>-776.9719999999943</v>
      </c>
      <c r="AS562" s="135">
        <v>45500</v>
      </c>
      <c r="AT562" s="20">
        <v>19042</v>
      </c>
      <c r="AU562" s="20">
        <v>2247.3000000000002</v>
      </c>
      <c r="AV562" s="189">
        <f t="shared" si="31"/>
        <v>17060.7706</v>
      </c>
      <c r="AW562" s="133">
        <f t="shared" si="32"/>
        <v>1981.2294000000002</v>
      </c>
      <c r="AX562" s="133">
        <f t="shared" si="33"/>
        <v>18808.070200000002</v>
      </c>
      <c r="AY562" s="133">
        <f t="shared" si="18"/>
        <v>233.92979999999807</v>
      </c>
    </row>
    <row r="563" spans="11:51" x14ac:dyDescent="0.3">
      <c r="K563" s="135">
        <v>45507</v>
      </c>
      <c r="L563" s="20">
        <v>-0.7</v>
      </c>
      <c r="M563" s="20">
        <v>-1.8</v>
      </c>
      <c r="N563" s="20">
        <v>8180</v>
      </c>
      <c r="O563" s="20">
        <v>3587</v>
      </c>
      <c r="P563" s="20">
        <v>72926</v>
      </c>
      <c r="Q563" s="20">
        <v>18960</v>
      </c>
      <c r="R563" s="20">
        <v>4591.6000000000004</v>
      </c>
      <c r="S563" s="20">
        <v>715</v>
      </c>
      <c r="W563" s="135">
        <v>45507</v>
      </c>
      <c r="X563" s="20">
        <v>8180</v>
      </c>
      <c r="Y563" s="20">
        <v>79.091999999999999</v>
      </c>
      <c r="Z563">
        <f t="shared" si="38"/>
        <v>7740.3105439999999</v>
      </c>
      <c r="AA563" s="133">
        <f t="shared" si="39"/>
        <v>439.68945600000006</v>
      </c>
      <c r="AB563" s="133">
        <f t="shared" ref="AB563:AB564" si="40">Z563+AA562</f>
        <v>8117.7341759999999</v>
      </c>
      <c r="AC563" s="133">
        <f t="shared" si="23"/>
        <v>62.265824000000066</v>
      </c>
      <c r="AD563" s="135">
        <v>45507</v>
      </c>
      <c r="AE563" s="20">
        <v>3587</v>
      </c>
      <c r="AF563" s="20">
        <v>3345.6</v>
      </c>
      <c r="AG563">
        <f t="shared" si="12"/>
        <v>3653.5424800000001</v>
      </c>
      <c r="AH563" s="133">
        <f t="shared" si="16"/>
        <v>-66.542480000000069</v>
      </c>
      <c r="AI563" s="133">
        <f t="shared" si="26"/>
        <v>3595.6468999999997</v>
      </c>
      <c r="AJ563" s="133">
        <f t="shared" si="34"/>
        <v>-8.6468999999997322</v>
      </c>
      <c r="AL563" s="135">
        <v>45507</v>
      </c>
      <c r="AM563" s="20">
        <v>72926</v>
      </c>
      <c r="AN563" s="20">
        <v>8940.9</v>
      </c>
      <c r="AO563" s="189">
        <f t="shared" si="27"/>
        <v>68116.422829999996</v>
      </c>
      <c r="AP563" s="133">
        <f>AM563-AO563</f>
        <v>4809.5771700000041</v>
      </c>
      <c r="AQ563" s="133">
        <f t="shared" si="36"/>
        <v>72527.965670000005</v>
      </c>
      <c r="AR563" s="133">
        <f t="shared" si="37"/>
        <v>398.03432999999495</v>
      </c>
      <c r="AS563" s="135">
        <v>45507</v>
      </c>
      <c r="AT563" s="20">
        <v>18960</v>
      </c>
      <c r="AU563" s="20">
        <v>2212</v>
      </c>
      <c r="AV563" s="189">
        <f t="shared" ref="AV563:AV566" si="41">6.122*AU563+3302.8</f>
        <v>16844.664000000001</v>
      </c>
      <c r="AW563" s="133">
        <f t="shared" ref="AW563:AW566" si="42">AT563-AV563</f>
        <v>2115.3359999999993</v>
      </c>
      <c r="AX563" s="133">
        <f t="shared" ref="AX563:AX566" si="43">AV563+AW562</f>
        <v>18825.893400000001</v>
      </c>
      <c r="AY563" s="133">
        <f t="shared" ref="AY563:AY569" si="44">AT563-AX563</f>
        <v>134.10659999999916</v>
      </c>
    </row>
    <row r="564" spans="11:51" x14ac:dyDescent="0.3">
      <c r="K564" s="135">
        <v>45514</v>
      </c>
      <c r="L564" s="20">
        <v>-0.7</v>
      </c>
      <c r="M564" s="20">
        <v>-1.8</v>
      </c>
      <c r="N564" s="20">
        <v>8174</v>
      </c>
      <c r="O564" s="20">
        <v>3566</v>
      </c>
      <c r="P564" s="20">
        <v>70374</v>
      </c>
      <c r="Q564" s="20">
        <v>18747</v>
      </c>
      <c r="R564" s="20">
        <v>4549.6000000000004</v>
      </c>
      <c r="S564" s="20">
        <v>715</v>
      </c>
      <c r="W564" s="135">
        <v>45514</v>
      </c>
      <c r="X564" s="20">
        <v>8174</v>
      </c>
      <c r="Y564" s="20">
        <v>77.986000000000004</v>
      </c>
      <c r="Z564">
        <f t="shared" ref="Z564" si="45">56.332*Y564+3284.9</f>
        <v>7678.0073520000005</v>
      </c>
      <c r="AA564" s="133">
        <f t="shared" ref="AA564" si="46">X564-Z564</f>
        <v>495.99264799999946</v>
      </c>
      <c r="AB564" s="133">
        <f t="shared" si="40"/>
        <v>8117.6968080000006</v>
      </c>
      <c r="AC564" s="133">
        <f t="shared" si="23"/>
        <v>56.303191999999399</v>
      </c>
      <c r="AD564" s="135">
        <v>45514</v>
      </c>
      <c r="AE564" s="20">
        <v>3566</v>
      </c>
      <c r="AF564" s="20">
        <v>3317.4</v>
      </c>
      <c r="AG564">
        <f t="shared" si="12"/>
        <v>3629.6204200000002</v>
      </c>
      <c r="AH564" s="133">
        <f t="shared" si="16"/>
        <v>-63.620420000000195</v>
      </c>
      <c r="AI564" s="133">
        <f t="shared" si="26"/>
        <v>3563.0779400000001</v>
      </c>
      <c r="AJ564" s="133">
        <f t="shared" si="34"/>
        <v>2.922059999999874</v>
      </c>
      <c r="AL564" s="135">
        <v>45514</v>
      </c>
      <c r="AM564" s="20">
        <v>70374</v>
      </c>
      <c r="AN564" s="20">
        <v>8694.9</v>
      </c>
      <c r="AO564" s="189">
        <f t="shared" si="27"/>
        <v>66409.502630000003</v>
      </c>
      <c r="AP564" s="133">
        <f t="shared" ref="AP564:AP566" si="47">AM564-AO564</f>
        <v>3964.4973699999973</v>
      </c>
      <c r="AQ564" s="133">
        <f t="shared" si="36"/>
        <v>71219.079800000007</v>
      </c>
      <c r="AR564" s="133">
        <f t="shared" si="37"/>
        <v>-845.0798000000068</v>
      </c>
      <c r="AS564" s="135">
        <v>45514</v>
      </c>
      <c r="AT564" s="20">
        <v>18747</v>
      </c>
      <c r="AU564" s="20">
        <v>2208.4</v>
      </c>
      <c r="AV564" s="189">
        <f t="shared" si="41"/>
        <v>16822.624800000001</v>
      </c>
      <c r="AW564" s="133">
        <f t="shared" si="42"/>
        <v>1924.3751999999986</v>
      </c>
      <c r="AX564" s="133">
        <f t="shared" si="43"/>
        <v>18937.960800000001</v>
      </c>
      <c r="AY564" s="133">
        <f t="shared" si="44"/>
        <v>-190.96080000000075</v>
      </c>
    </row>
    <row r="565" spans="11:51" x14ac:dyDescent="0.3">
      <c r="K565" s="135">
        <v>45521</v>
      </c>
      <c r="L565" s="20">
        <v>-0.7</v>
      </c>
      <c r="M565" s="20">
        <v>-1.8</v>
      </c>
      <c r="N565" s="20">
        <v>8009</v>
      </c>
      <c r="O565" s="20">
        <v>3479</v>
      </c>
      <c r="P565" s="20">
        <v>71366</v>
      </c>
      <c r="Q565" s="20">
        <v>18878</v>
      </c>
      <c r="R565" s="20">
        <v>4531.2</v>
      </c>
      <c r="S565" s="20">
        <v>715</v>
      </c>
      <c r="W565" s="135">
        <v>45521</v>
      </c>
      <c r="X565" s="20">
        <v>8009</v>
      </c>
      <c r="Y565" s="20">
        <v>80.694000000000003</v>
      </c>
      <c r="Z565">
        <f t="shared" ref="Z565:Z566" si="48">56.332*Y565+3284.9</f>
        <v>7830.554408</v>
      </c>
      <c r="AA565" s="133">
        <f t="shared" ref="AA565:AA566" si="49">X565-Z565</f>
        <v>178.44559200000003</v>
      </c>
      <c r="AB565" s="133">
        <f t="shared" ref="AB565:AB566" si="50">Z565+AA564</f>
        <v>8326.5470559999994</v>
      </c>
      <c r="AC565" s="133">
        <f t="shared" si="23"/>
        <v>-317.54705599999943</v>
      </c>
      <c r="AD565" s="135">
        <v>45521</v>
      </c>
      <c r="AE565" s="20">
        <v>3479</v>
      </c>
      <c r="AF565" s="20">
        <v>3154.6</v>
      </c>
      <c r="AG565">
        <f t="shared" si="12"/>
        <v>3491.5171799999998</v>
      </c>
      <c r="AH565" s="133">
        <f t="shared" si="16"/>
        <v>-12.517179999999826</v>
      </c>
      <c r="AI565" s="133">
        <f t="shared" si="26"/>
        <v>3427.8967599999996</v>
      </c>
      <c r="AJ565" s="133">
        <f t="shared" si="34"/>
        <v>51.103240000000369</v>
      </c>
      <c r="AL565" s="135">
        <v>45521</v>
      </c>
      <c r="AM565" s="20">
        <v>71366</v>
      </c>
      <c r="AN565" s="20">
        <v>8907.2000000000007</v>
      </c>
      <c r="AO565" s="189">
        <f t="shared" si="27"/>
        <v>67882.588640000002</v>
      </c>
      <c r="AP565" s="133">
        <f t="shared" si="47"/>
        <v>3483.4113599999982</v>
      </c>
      <c r="AQ565" s="133">
        <f t="shared" si="36"/>
        <v>71847.086009999999</v>
      </c>
      <c r="AR565" s="133">
        <f t="shared" si="37"/>
        <v>-481.08600999999908</v>
      </c>
      <c r="AS565" s="135">
        <v>45521</v>
      </c>
      <c r="AT565" s="20">
        <v>18878</v>
      </c>
      <c r="AU565" s="20">
        <v>2283.6</v>
      </c>
      <c r="AV565" s="189">
        <f t="shared" si="41"/>
        <v>17282.999199999998</v>
      </c>
      <c r="AW565" s="133">
        <f t="shared" si="42"/>
        <v>1595.0008000000016</v>
      </c>
      <c r="AX565" s="133">
        <f t="shared" si="43"/>
        <v>19207.374399999997</v>
      </c>
      <c r="AY565" s="133">
        <f t="shared" si="44"/>
        <v>-329.37439999999697</v>
      </c>
    </row>
    <row r="566" spans="11:51" x14ac:dyDescent="0.3">
      <c r="K566" s="135">
        <v>45528</v>
      </c>
      <c r="L566" s="20">
        <v>-0.7</v>
      </c>
      <c r="M566" s="20">
        <v>-1.8</v>
      </c>
      <c r="N566" s="20">
        <v>7972</v>
      </c>
      <c r="O566" s="20">
        <v>3503</v>
      </c>
      <c r="P566" s="20">
        <v>72585</v>
      </c>
      <c r="Q566" s="20">
        <v>19375</v>
      </c>
      <c r="R566" s="20">
        <v>4487.8</v>
      </c>
      <c r="S566" s="20">
        <v>715</v>
      </c>
      <c r="W566" s="135">
        <v>45528</v>
      </c>
      <c r="X566" s="20">
        <v>7972</v>
      </c>
      <c r="Y566" s="20">
        <v>77.430000000000007</v>
      </c>
      <c r="Z566">
        <f t="shared" si="48"/>
        <v>7646.6867600000005</v>
      </c>
      <c r="AA566" s="133">
        <f t="shared" si="49"/>
        <v>325.3132399999995</v>
      </c>
      <c r="AB566" s="133">
        <f t="shared" si="50"/>
        <v>7825.1323520000005</v>
      </c>
      <c r="AC566" s="133">
        <f t="shared" si="23"/>
        <v>146.86764799999946</v>
      </c>
      <c r="AD566" s="135">
        <v>45528</v>
      </c>
      <c r="AE566" s="20">
        <v>3503</v>
      </c>
      <c r="AF566" s="20">
        <v>3169.6</v>
      </c>
      <c r="AG566">
        <f t="shared" si="12"/>
        <v>3504.2416800000001</v>
      </c>
      <c r="AH566" s="133">
        <f t="shared" si="16"/>
        <v>-1.2416800000000876</v>
      </c>
      <c r="AI566" s="133">
        <f t="shared" si="26"/>
        <v>3491.7245000000003</v>
      </c>
      <c r="AJ566" s="133">
        <f t="shared" si="34"/>
        <v>11.275499999999738</v>
      </c>
      <c r="AL566" s="135">
        <v>45528</v>
      </c>
      <c r="AM566" s="20">
        <v>72585</v>
      </c>
      <c r="AN566" s="20">
        <v>9107.7000000000007</v>
      </c>
      <c r="AO566" s="189">
        <f t="shared" si="27"/>
        <v>69273.797990000006</v>
      </c>
      <c r="AP566" s="133">
        <f t="shared" si="47"/>
        <v>3311.2020099999936</v>
      </c>
      <c r="AQ566" s="133">
        <f t="shared" si="36"/>
        <v>72757.209350000005</v>
      </c>
      <c r="AR566" s="133">
        <f t="shared" si="37"/>
        <v>-172.20935000000463</v>
      </c>
      <c r="AS566" s="135">
        <v>45528</v>
      </c>
      <c r="AT566" s="20">
        <v>19375</v>
      </c>
      <c r="AU566" s="20">
        <v>2443.5</v>
      </c>
      <c r="AV566" s="189">
        <f t="shared" si="41"/>
        <v>18261.906999999999</v>
      </c>
      <c r="AW566" s="133">
        <f t="shared" si="42"/>
        <v>1113.0930000000008</v>
      </c>
      <c r="AX566" s="133">
        <f t="shared" si="43"/>
        <v>19856.907800000001</v>
      </c>
      <c r="AY566" s="133">
        <f t="shared" si="44"/>
        <v>-481.90780000000086</v>
      </c>
    </row>
    <row r="567" spans="11:51" x14ac:dyDescent="0.3">
      <c r="K567" s="135">
        <v>45535</v>
      </c>
      <c r="L567" s="20">
        <v>-0.7</v>
      </c>
      <c r="M567" s="20">
        <v>-1.8</v>
      </c>
      <c r="N567" s="20">
        <v>7964</v>
      </c>
      <c r="O567" s="20">
        <v>3547</v>
      </c>
      <c r="P567" s="20">
        <v>72634</v>
      </c>
      <c r="Q567" s="20">
        <v>19357</v>
      </c>
      <c r="R567" s="20">
        <v>4503.8</v>
      </c>
      <c r="S567" s="20">
        <v>715</v>
      </c>
      <c r="W567" s="135">
        <v>45535</v>
      </c>
      <c r="X567" s="20">
        <v>7964</v>
      </c>
      <c r="Y567" s="20">
        <v>79.674000000000007</v>
      </c>
      <c r="Z567">
        <f t="shared" ref="Z567:Z568" si="51">56.332*Y567+3284.9</f>
        <v>7773.095768000001</v>
      </c>
      <c r="AA567" s="133">
        <f t="shared" ref="AA567:AA568" si="52">X567-Z567</f>
        <v>190.90423199999896</v>
      </c>
      <c r="AB567" s="133">
        <f t="shared" ref="AB567:AB568" si="53">Z567+AA566</f>
        <v>8098.4090080000005</v>
      </c>
      <c r="AC567" s="133">
        <f t="shared" si="23"/>
        <v>-134.40900800000054</v>
      </c>
      <c r="AD567" s="135">
        <v>45535</v>
      </c>
      <c r="AE567" s="20">
        <v>3547</v>
      </c>
      <c r="AF567" s="20">
        <v>3247.2</v>
      </c>
      <c r="AG567">
        <f t="shared" si="12"/>
        <v>3570.0697600000003</v>
      </c>
      <c r="AH567" s="133">
        <f t="shared" ref="AH567:AH568" si="54">AE567-AG567</f>
        <v>-23.069760000000315</v>
      </c>
      <c r="AI567" s="133">
        <f t="shared" si="26"/>
        <v>3568.8280800000002</v>
      </c>
      <c r="AJ567" s="133">
        <f t="shared" si="34"/>
        <v>-21.828080000000227</v>
      </c>
      <c r="AL567" s="135">
        <v>45535</v>
      </c>
      <c r="AM567" s="20">
        <v>72634</v>
      </c>
      <c r="AN567" s="20">
        <v>9178.5</v>
      </c>
      <c r="AO567" s="189">
        <f t="shared" ref="AO567:AO569" si="55">6.9387*AN567+6078.2</f>
        <v>69765.057950000002</v>
      </c>
      <c r="AP567" s="133">
        <f t="shared" ref="AP567:AP569" si="56">AM567-AO567</f>
        <v>2868.9420499999978</v>
      </c>
      <c r="AQ567" s="133">
        <f t="shared" ref="AQ567:AQ569" si="57">AO567+AP566</f>
        <v>73076.259959999996</v>
      </c>
      <c r="AR567" s="133">
        <f t="shared" si="37"/>
        <v>-442.25995999999577</v>
      </c>
      <c r="AS567" s="135">
        <v>45535</v>
      </c>
      <c r="AT567" s="20">
        <v>19357</v>
      </c>
      <c r="AU567" s="20">
        <v>2475.125</v>
      </c>
      <c r="AV567" s="189">
        <f t="shared" ref="AV567:AV568" si="58">6.122*AU567+3302.8</f>
        <v>18455.51525</v>
      </c>
      <c r="AW567" s="133">
        <f t="shared" ref="AW567:AW568" si="59">AT567-AV567</f>
        <v>901.48474999999962</v>
      </c>
      <c r="AX567" s="133">
        <f t="shared" ref="AX567:AX568" si="60">AV567+AW566</f>
        <v>19568.608250000001</v>
      </c>
      <c r="AY567" s="133">
        <f t="shared" si="44"/>
        <v>-211.60825000000114</v>
      </c>
    </row>
    <row r="568" spans="11:51" x14ac:dyDescent="0.3">
      <c r="K568" s="135">
        <v>45542</v>
      </c>
      <c r="L568" s="20">
        <v>-0.6</v>
      </c>
      <c r="M568" s="20">
        <v>-2.8</v>
      </c>
      <c r="N568" s="20">
        <v>7924</v>
      </c>
      <c r="O568" s="20">
        <v>3514</v>
      </c>
      <c r="P568" s="20">
        <v>71475</v>
      </c>
      <c r="Q568" s="20">
        <v>19175</v>
      </c>
      <c r="R568" s="20">
        <v>4451</v>
      </c>
      <c r="S568" s="20">
        <v>710</v>
      </c>
      <c r="W568" s="135">
        <v>45542</v>
      </c>
      <c r="X568" s="20">
        <v>7924</v>
      </c>
      <c r="Y568" s="20">
        <v>73.543999999999997</v>
      </c>
      <c r="Z568">
        <f t="shared" si="51"/>
        <v>7427.7806079999991</v>
      </c>
      <c r="AA568" s="133">
        <f t="shared" si="52"/>
        <v>496.21939200000088</v>
      </c>
      <c r="AB568" s="133">
        <f t="shared" si="53"/>
        <v>7618.6848399999981</v>
      </c>
      <c r="AC568" s="133">
        <f t="shared" si="23"/>
        <v>305.31516000000192</v>
      </c>
      <c r="AD568" s="135">
        <v>45542</v>
      </c>
      <c r="AE568" s="20">
        <v>3514</v>
      </c>
      <c r="AF568" s="20">
        <v>3139.8</v>
      </c>
      <c r="AG568">
        <f t="shared" si="12"/>
        <v>3478.96234</v>
      </c>
      <c r="AH568" s="133">
        <f t="shared" si="54"/>
        <v>35.03765999999996</v>
      </c>
      <c r="AI568" s="133">
        <f t="shared" ref="AI568:AI570" si="61">AG568+AH567</f>
        <v>3455.8925799999997</v>
      </c>
      <c r="AJ568" s="133">
        <f t="shared" si="34"/>
        <v>58.107420000000275</v>
      </c>
      <c r="AL568" s="135">
        <v>45542</v>
      </c>
      <c r="AM568" s="20">
        <v>71475</v>
      </c>
      <c r="AN568" s="20">
        <v>8929.7000000000007</v>
      </c>
      <c r="AO568" s="189">
        <f t="shared" si="55"/>
        <v>68038.709390000004</v>
      </c>
      <c r="AP568" s="133">
        <f t="shared" si="56"/>
        <v>3436.2906099999964</v>
      </c>
      <c r="AQ568" s="133">
        <f t="shared" si="57"/>
        <v>70907.651440000001</v>
      </c>
      <c r="AR568" s="133">
        <f t="shared" si="37"/>
        <v>567.34855999999854</v>
      </c>
      <c r="AS568" s="135">
        <v>45542</v>
      </c>
      <c r="AT568" s="20">
        <v>19175</v>
      </c>
      <c r="AU568" s="20">
        <v>2374.8000000000002</v>
      </c>
      <c r="AV568" s="189">
        <f t="shared" si="58"/>
        <v>17841.3256</v>
      </c>
      <c r="AW568" s="133">
        <f t="shared" si="59"/>
        <v>1333.6743999999999</v>
      </c>
      <c r="AX568" s="133">
        <f t="shared" si="60"/>
        <v>18742.81035</v>
      </c>
      <c r="AY568" s="133">
        <f t="shared" si="44"/>
        <v>432.18965000000026</v>
      </c>
    </row>
    <row r="569" spans="11:51" s="245" customFormat="1" x14ac:dyDescent="0.3">
      <c r="K569" s="279">
        <v>45549</v>
      </c>
      <c r="L569" s="151">
        <v>-0.6</v>
      </c>
      <c r="M569" s="151">
        <v>-2.8</v>
      </c>
      <c r="N569" s="151">
        <v>7808</v>
      </c>
      <c r="O569" s="151">
        <v>3539</v>
      </c>
      <c r="P569" s="151">
        <v>72307</v>
      </c>
      <c r="Q569" s="151">
        <v>19302</v>
      </c>
      <c r="R569" s="151">
        <v>4369.833333333333</v>
      </c>
      <c r="S569" s="20">
        <v>715</v>
      </c>
      <c r="W569" s="279">
        <v>45549</v>
      </c>
      <c r="X569" s="151">
        <v>7808</v>
      </c>
      <c r="Y569" s="151">
        <v>71.043999999999997</v>
      </c>
      <c r="Z569">
        <f t="shared" ref="Z569:Z570" si="62">56.332*Y569+3284.9</f>
        <v>7286.9506080000001</v>
      </c>
      <c r="AA569" s="133">
        <f t="shared" ref="AA569:AA570" si="63">X569-Z569</f>
        <v>521.0493919999999</v>
      </c>
      <c r="AB569" s="133">
        <f t="shared" ref="AB569:AB570" si="64">Z569+AA568</f>
        <v>7783.170000000001</v>
      </c>
      <c r="AC569" s="133">
        <f t="shared" si="23"/>
        <v>24.829999999999018</v>
      </c>
      <c r="AD569" s="279">
        <v>45549</v>
      </c>
      <c r="AE569" s="151">
        <v>3539</v>
      </c>
      <c r="AF569" s="151">
        <v>3112.4</v>
      </c>
      <c r="AG569">
        <f t="shared" si="12"/>
        <v>3455.7189200000003</v>
      </c>
      <c r="AH569" s="133">
        <f t="shared" ref="AH569" si="65">AE569-AG569</f>
        <v>83.281079999999747</v>
      </c>
      <c r="AI569" s="133">
        <f t="shared" si="61"/>
        <v>3490.7565800000002</v>
      </c>
      <c r="AJ569" s="133">
        <f t="shared" si="34"/>
        <v>48.243419999999787</v>
      </c>
      <c r="AL569" s="279">
        <v>45549</v>
      </c>
      <c r="AM569" s="151">
        <v>72307</v>
      </c>
      <c r="AN569" s="151">
        <v>9025.6</v>
      </c>
      <c r="AO569" s="189">
        <f t="shared" si="55"/>
        <v>68704.130720000001</v>
      </c>
      <c r="AP569" s="133">
        <f t="shared" si="56"/>
        <v>3602.869279999999</v>
      </c>
      <c r="AQ569" s="133">
        <f t="shared" si="57"/>
        <v>72140.421329999997</v>
      </c>
      <c r="AR569" s="133">
        <f t="shared" ref="AR569:AR572" si="66">AM569-AQ569</f>
        <v>166.5786700000026</v>
      </c>
      <c r="AS569" s="279">
        <v>45549</v>
      </c>
      <c r="AT569" s="151">
        <v>19302</v>
      </c>
      <c r="AU569" s="151">
        <v>2358.1999999999998</v>
      </c>
      <c r="AV569" s="189">
        <f t="shared" ref="AV569:AV570" si="67">6.122*AU569+3302.8</f>
        <v>17739.700399999998</v>
      </c>
      <c r="AW569" s="133">
        <f t="shared" ref="AW569:AW570" si="68">AT569-AV569</f>
        <v>1562.2996000000021</v>
      </c>
      <c r="AX569" s="133">
        <f t="shared" ref="AX569:AX570" si="69">AV569+AW568</f>
        <v>19073.374799999998</v>
      </c>
      <c r="AY569" s="133">
        <f t="shared" si="44"/>
        <v>228.62520000000222</v>
      </c>
    </row>
    <row r="570" spans="11:51" x14ac:dyDescent="0.3">
      <c r="K570" s="135">
        <v>45556</v>
      </c>
      <c r="L570" s="20">
        <v>-0.6</v>
      </c>
      <c r="M570" s="20">
        <v>-2.8</v>
      </c>
      <c r="N570" s="20">
        <v>7789</v>
      </c>
      <c r="O570" s="20">
        <v>3560</v>
      </c>
      <c r="P570" s="20">
        <v>73381</v>
      </c>
      <c r="Q570" s="20">
        <v>19530</v>
      </c>
      <c r="R570" s="20">
        <v>4356.333333333333</v>
      </c>
      <c r="S570" s="20">
        <v>715</v>
      </c>
      <c r="W570" s="135">
        <v>45556</v>
      </c>
      <c r="X570" s="20">
        <v>7789</v>
      </c>
      <c r="Y570" s="20">
        <v>73.894000000000005</v>
      </c>
      <c r="Z570">
        <f t="shared" si="62"/>
        <v>7447.4968079999999</v>
      </c>
      <c r="AA570" s="133">
        <f t="shared" si="63"/>
        <v>341.50319200000013</v>
      </c>
      <c r="AB570" s="133">
        <f t="shared" si="64"/>
        <v>7968.5461999999998</v>
      </c>
      <c r="AC570" s="133">
        <f t="shared" si="23"/>
        <v>-179.54619999999977</v>
      </c>
      <c r="AD570" s="135">
        <v>45556</v>
      </c>
      <c r="AE570" s="20">
        <v>3560</v>
      </c>
      <c r="AF570" s="20">
        <v>3179.3333333333335</v>
      </c>
      <c r="AG570">
        <f t="shared" ref="AG570:AG571" si="70">0.8483*AF570+815.47</f>
        <v>3512.4984666666669</v>
      </c>
      <c r="AH570" s="133">
        <f t="shared" ref="AH570:AH571" si="71">AE570-AG570</f>
        <v>47.5015333333331</v>
      </c>
      <c r="AI570" s="133">
        <f t="shared" si="61"/>
        <v>3595.7795466666666</v>
      </c>
      <c r="AJ570" s="133">
        <f t="shared" si="34"/>
        <v>-35.779546666666647</v>
      </c>
      <c r="AL570" s="135">
        <v>45556</v>
      </c>
      <c r="AM570" s="20">
        <v>73381</v>
      </c>
      <c r="AN570" s="20">
        <v>9309.5</v>
      </c>
      <c r="AO570" s="189">
        <f t="shared" ref="AO570:AO572" si="72">6.9387*AN570+6078.2</f>
        <v>70674.027650000004</v>
      </c>
      <c r="AP570" s="133">
        <f t="shared" ref="AP570:AP572" si="73">AM570-AO570</f>
        <v>2706.9723499999964</v>
      </c>
      <c r="AQ570" s="133">
        <f t="shared" ref="AQ570:AQ572" si="74">AO570+AP569</f>
        <v>74276.896930000003</v>
      </c>
      <c r="AR570" s="133">
        <f t="shared" si="66"/>
        <v>-895.89693000000261</v>
      </c>
      <c r="AS570" s="135">
        <v>45556</v>
      </c>
      <c r="AT570" s="20">
        <v>19530</v>
      </c>
      <c r="AU570" s="20">
        <v>2506.1</v>
      </c>
      <c r="AV570" s="189">
        <f t="shared" si="67"/>
        <v>18645.144199999999</v>
      </c>
      <c r="AW570" s="133">
        <f t="shared" si="68"/>
        <v>884.85580000000118</v>
      </c>
      <c r="AX570" s="133">
        <f t="shared" si="69"/>
        <v>20207.443800000001</v>
      </c>
      <c r="AY570" s="133">
        <f t="shared" ref="AY570:AY573" si="75">AT570-AX570</f>
        <v>-677.44380000000092</v>
      </c>
    </row>
    <row r="571" spans="11:51" x14ac:dyDescent="0.3">
      <c r="K571" s="135">
        <v>45563</v>
      </c>
      <c r="L571" s="20">
        <v>-0.6</v>
      </c>
      <c r="M571" s="20">
        <v>-2.8</v>
      </c>
      <c r="N571" s="20">
        <v>7552</v>
      </c>
      <c r="O571" s="20">
        <v>3618</v>
      </c>
      <c r="P571" s="20">
        <v>75968</v>
      </c>
      <c r="Q571" s="20">
        <v>19735</v>
      </c>
      <c r="R571" s="20">
        <v>4345.6000000000004</v>
      </c>
      <c r="S571" s="20">
        <v>715</v>
      </c>
      <c r="W571" s="135">
        <v>45563</v>
      </c>
      <c r="X571" s="20">
        <v>7552</v>
      </c>
      <c r="Y571" s="20">
        <v>73.221999999999994</v>
      </c>
      <c r="Z571">
        <f t="shared" ref="Z571:Z574" si="76">56.332*Y571+3284.9</f>
        <v>7409.6417039999997</v>
      </c>
      <c r="AA571" s="133">
        <f t="shared" ref="AA571:AA574" si="77">X571-Z571</f>
        <v>142.35829600000034</v>
      </c>
      <c r="AB571" s="133">
        <f t="shared" ref="AB571:AB574" si="78">Z571+AA570</f>
        <v>7751.1448959999998</v>
      </c>
      <c r="AC571" s="133">
        <f t="shared" ref="AC571:AC577" si="79">X571-AB571</f>
        <v>-199.14489599999979</v>
      </c>
      <c r="AD571" s="135">
        <v>45563</v>
      </c>
      <c r="AE571" s="20">
        <v>3618</v>
      </c>
      <c r="AF571" s="20">
        <v>3218.2</v>
      </c>
      <c r="AG571">
        <f t="shared" si="70"/>
        <v>3545.4690600000004</v>
      </c>
      <c r="AH571" s="133">
        <f t="shared" si="71"/>
        <v>72.530939999999646</v>
      </c>
      <c r="AI571" s="133">
        <f t="shared" ref="AI571:AI572" si="80">AG571+AH570</f>
        <v>3592.9705933333335</v>
      </c>
      <c r="AJ571" s="133">
        <f t="shared" ref="AJ571:AJ572" si="81">AE571-AI571</f>
        <v>25.029406666666546</v>
      </c>
      <c r="AL571" s="135">
        <v>45563</v>
      </c>
      <c r="AM571" s="20">
        <v>75968</v>
      </c>
      <c r="AN571" s="20">
        <v>9650.7000000000007</v>
      </c>
      <c r="AO571" s="189">
        <f t="shared" si="72"/>
        <v>73041.512090000004</v>
      </c>
      <c r="AP571" s="133">
        <f t="shared" si="73"/>
        <v>2926.4879099999962</v>
      </c>
      <c r="AQ571" s="133">
        <f t="shared" si="74"/>
        <v>75748.48444</v>
      </c>
      <c r="AR571" s="133">
        <f t="shared" si="66"/>
        <v>219.51555999999982</v>
      </c>
      <c r="AS571" s="135">
        <v>45563</v>
      </c>
      <c r="AT571" s="20">
        <v>19735</v>
      </c>
      <c r="AU571" s="20">
        <v>2535.6999999999998</v>
      </c>
      <c r="AV571" s="189">
        <f t="shared" ref="AV571:AV573" si="82">6.122*AU571+3302.8</f>
        <v>18826.3554</v>
      </c>
      <c r="AW571" s="133">
        <f t="shared" ref="AW571:AW573" si="83">AT571-AV571</f>
        <v>908.64459999999963</v>
      </c>
      <c r="AX571" s="133">
        <f t="shared" ref="AX571:AX573" si="84">AV571+AW570</f>
        <v>19711.211200000002</v>
      </c>
      <c r="AY571" s="133">
        <f t="shared" si="75"/>
        <v>23.788799999998446</v>
      </c>
    </row>
    <row r="572" spans="11:51" s="245" customFormat="1" x14ac:dyDescent="0.3">
      <c r="K572" s="279">
        <v>45570</v>
      </c>
      <c r="L572" s="151">
        <v>-0.1</v>
      </c>
      <c r="M572" s="151">
        <v>-2.9</v>
      </c>
      <c r="N572" s="151">
        <v>7561</v>
      </c>
      <c r="O572" s="151">
        <v>3899</v>
      </c>
      <c r="P572" s="151">
        <v>76811</v>
      </c>
      <c r="Q572" s="151">
        <v>20099</v>
      </c>
      <c r="R572" s="151">
        <v>4385</v>
      </c>
      <c r="S572" s="151">
        <v>715</v>
      </c>
      <c r="W572" s="279">
        <v>45570</v>
      </c>
      <c r="X572" s="151">
        <v>7561</v>
      </c>
      <c r="Y572" s="331">
        <v>74.98</v>
      </c>
      <c r="Z572" s="245">
        <f t="shared" si="76"/>
        <v>7508.6733600000007</v>
      </c>
      <c r="AA572" s="134">
        <f t="shared" si="77"/>
        <v>52.326639999999315</v>
      </c>
      <c r="AB572" s="134">
        <f t="shared" si="78"/>
        <v>7651.031656000001</v>
      </c>
      <c r="AC572" s="134">
        <f t="shared" si="79"/>
        <v>-90.031656000001021</v>
      </c>
      <c r="AD572" s="279">
        <v>45570</v>
      </c>
      <c r="AE572" s="151">
        <v>3899</v>
      </c>
      <c r="AF572" s="151">
        <v>3471</v>
      </c>
      <c r="AG572" s="245">
        <f t="shared" ref="AG572:AG574" si="85">0.8483*AF572+815.47</f>
        <v>3759.9193000000005</v>
      </c>
      <c r="AH572" s="134">
        <f t="shared" ref="AH572:AH574" si="86">AE572-AG572</f>
        <v>139.08069999999952</v>
      </c>
      <c r="AI572" s="134">
        <f t="shared" si="80"/>
        <v>3832.4502400000001</v>
      </c>
      <c r="AJ572" s="134">
        <f t="shared" si="81"/>
        <v>66.549759999999878</v>
      </c>
      <c r="AL572" s="279">
        <v>45570</v>
      </c>
      <c r="AM572" s="151">
        <v>76811</v>
      </c>
      <c r="AN572" s="151">
        <v>9792.1</v>
      </c>
      <c r="AO572" s="329">
        <f t="shared" si="72"/>
        <v>74022.644270000004</v>
      </c>
      <c r="AP572" s="134">
        <f t="shared" si="73"/>
        <v>2788.3557299999957</v>
      </c>
      <c r="AQ572" s="134">
        <f t="shared" si="74"/>
        <v>76949.132180000001</v>
      </c>
      <c r="AR572" s="134">
        <f t="shared" si="66"/>
        <v>-138.13218000000052</v>
      </c>
      <c r="AS572" s="279">
        <v>45570</v>
      </c>
      <c r="AT572" s="151">
        <v>20099</v>
      </c>
      <c r="AU572" s="151">
        <v>2634.6</v>
      </c>
      <c r="AV572" s="329">
        <f t="shared" si="82"/>
        <v>19431.821199999998</v>
      </c>
      <c r="AW572" s="134">
        <f t="shared" si="83"/>
        <v>667.1788000000015</v>
      </c>
      <c r="AX572" s="134">
        <f t="shared" si="84"/>
        <v>20340.465799999998</v>
      </c>
      <c r="AY572" s="134">
        <f t="shared" si="75"/>
        <v>-241.46579999999813</v>
      </c>
    </row>
    <row r="573" spans="11:51" s="245" customFormat="1" x14ac:dyDescent="0.3">
      <c r="K573" s="279">
        <v>45577</v>
      </c>
      <c r="L573" s="151">
        <v>-0.1</v>
      </c>
      <c r="M573" s="151">
        <v>-2.9</v>
      </c>
      <c r="N573" s="151">
        <v>7564</v>
      </c>
      <c r="O573" s="151">
        <v>3874</v>
      </c>
      <c r="P573" s="151">
        <v>76306</v>
      </c>
      <c r="Q573" s="151">
        <v>20149</v>
      </c>
      <c r="R573" s="151">
        <v>4473</v>
      </c>
      <c r="S573" s="151">
        <v>715</v>
      </c>
      <c r="W573" s="279">
        <v>45577</v>
      </c>
      <c r="X573" s="151">
        <v>7564</v>
      </c>
      <c r="Y573" s="331">
        <v>78.626000000000005</v>
      </c>
      <c r="Z573" s="245">
        <f t="shared" si="76"/>
        <v>7714.0598320000008</v>
      </c>
      <c r="AA573" s="134">
        <f t="shared" si="77"/>
        <v>-150.05983200000082</v>
      </c>
      <c r="AB573" s="134">
        <f t="shared" si="78"/>
        <v>7766.3864720000001</v>
      </c>
      <c r="AC573" s="134">
        <f t="shared" si="79"/>
        <v>-202.38647200000014</v>
      </c>
      <c r="AD573" s="279">
        <v>45577</v>
      </c>
      <c r="AE573" s="151">
        <v>3874</v>
      </c>
      <c r="AF573" s="151">
        <v>3499.75</v>
      </c>
      <c r="AG573" s="245">
        <f t="shared" si="85"/>
        <v>3784.3079250000001</v>
      </c>
      <c r="AH573" s="134">
        <f t="shared" si="86"/>
        <v>89.692074999999932</v>
      </c>
      <c r="AI573" s="134">
        <f t="shared" ref="AI573:AI575" si="87">AG573+AH572</f>
        <v>3923.3886249999996</v>
      </c>
      <c r="AJ573" s="134">
        <f t="shared" ref="AJ573:AJ576" si="88">AE573-AI573</f>
        <v>-49.388624999999593</v>
      </c>
      <c r="AL573" s="279">
        <v>45577</v>
      </c>
      <c r="AM573" s="151">
        <v>76306</v>
      </c>
      <c r="AN573" s="151">
        <v>9617.7999999999993</v>
      </c>
      <c r="AO573" s="329">
        <f t="shared" ref="AO573" si="89">6.9387*AN573+6078.2</f>
        <v>72813.228859999988</v>
      </c>
      <c r="AP573" s="134">
        <f t="shared" ref="AP573" si="90">AM573-AO573</f>
        <v>3492.7711400000117</v>
      </c>
      <c r="AQ573" s="134">
        <f t="shared" ref="AQ573" si="91">AO573+AP572</f>
        <v>75601.584589999984</v>
      </c>
      <c r="AR573" s="134">
        <f t="shared" ref="AR573" si="92">AM573-AQ573</f>
        <v>704.41541000001598</v>
      </c>
      <c r="AS573" s="279">
        <v>45577</v>
      </c>
      <c r="AT573" s="151">
        <v>20149</v>
      </c>
      <c r="AU573" s="151">
        <v>2590</v>
      </c>
      <c r="AV573" s="329">
        <f t="shared" si="82"/>
        <v>19158.78</v>
      </c>
      <c r="AW573" s="134">
        <f t="shared" si="83"/>
        <v>990.22000000000116</v>
      </c>
      <c r="AX573" s="134">
        <f t="shared" si="84"/>
        <v>19825.9588</v>
      </c>
      <c r="AY573" s="134">
        <f t="shared" si="75"/>
        <v>323.04119999999966</v>
      </c>
    </row>
    <row r="574" spans="11:51" s="245" customFormat="1" x14ac:dyDescent="0.3">
      <c r="K574" s="279">
        <v>45584</v>
      </c>
      <c r="L574" s="151">
        <v>-0.1</v>
      </c>
      <c r="M574" s="151">
        <v>-2.9</v>
      </c>
      <c r="N574" s="151">
        <v>7615</v>
      </c>
      <c r="O574" s="151">
        <v>3834</v>
      </c>
      <c r="P574" s="151">
        <v>75691</v>
      </c>
      <c r="Q574" s="151">
        <v>20342</v>
      </c>
      <c r="R574" s="151">
        <v>4434.6000000000004</v>
      </c>
      <c r="S574" s="151">
        <v>715</v>
      </c>
      <c r="W574" s="279">
        <v>45584</v>
      </c>
      <c r="X574" s="151">
        <v>7615</v>
      </c>
      <c r="Y574" s="331">
        <v>74.688000000000002</v>
      </c>
      <c r="Z574" s="245">
        <f t="shared" si="76"/>
        <v>7492.2244160000009</v>
      </c>
      <c r="AA574" s="134">
        <f t="shared" si="77"/>
        <v>122.77558399999907</v>
      </c>
      <c r="AB574" s="134">
        <f t="shared" si="78"/>
        <v>7342.1645840000001</v>
      </c>
      <c r="AC574" s="134">
        <f t="shared" si="79"/>
        <v>272.8354159999999</v>
      </c>
      <c r="AD574" s="279">
        <v>45584</v>
      </c>
      <c r="AE574" s="151">
        <v>3834</v>
      </c>
      <c r="AF574" s="151">
        <v>3434.8</v>
      </c>
      <c r="AG574" s="245">
        <f t="shared" si="85"/>
        <v>3729.2108400000006</v>
      </c>
      <c r="AH574" s="134">
        <f t="shared" si="86"/>
        <v>104.78915999999936</v>
      </c>
      <c r="AI574" s="134">
        <f t="shared" si="87"/>
        <v>3818.9029150000006</v>
      </c>
      <c r="AJ574" s="134">
        <f t="shared" si="88"/>
        <v>15.097084999999424</v>
      </c>
      <c r="AL574" s="279">
        <v>45584</v>
      </c>
      <c r="AM574" s="151">
        <v>75691</v>
      </c>
      <c r="AN574" s="151">
        <v>9451.7999999999993</v>
      </c>
      <c r="AO574" s="329">
        <f t="shared" ref="AO574:AO576" si="93">6.9387*AN574+6078.2</f>
        <v>71661.404659999986</v>
      </c>
      <c r="AP574" s="134">
        <f t="shared" ref="AP574:AP576" si="94">AM574-AO574</f>
        <v>4029.5953400000144</v>
      </c>
      <c r="AQ574" s="134">
        <f t="shared" ref="AQ574:AQ576" si="95">AO574+AP573</f>
        <v>75154.175799999997</v>
      </c>
      <c r="AR574" s="134">
        <f t="shared" ref="AR574:AR576" si="96">AM574-AQ574</f>
        <v>536.82420000000275</v>
      </c>
      <c r="AS574" s="279">
        <v>45584</v>
      </c>
      <c r="AT574" s="151">
        <v>20342</v>
      </c>
      <c r="AU574" s="151">
        <v>2544.6</v>
      </c>
      <c r="AV574" s="329">
        <f t="shared" ref="AV574:AV575" si="97">6.122*AU574+3302.8</f>
        <v>18880.841199999999</v>
      </c>
      <c r="AW574" s="134">
        <f t="shared" ref="AW574:AW575" si="98">AT574-AV574</f>
        <v>1461.1588000000011</v>
      </c>
      <c r="AX574" s="134">
        <f t="shared" ref="AX574:AX575" si="99">AV574+AW573</f>
        <v>19871.0612</v>
      </c>
      <c r="AY574" s="134">
        <f t="shared" ref="AY574:AY577" si="100">AT574-AX574</f>
        <v>470.9387999999999</v>
      </c>
    </row>
    <row r="575" spans="11:51" s="245" customFormat="1" x14ac:dyDescent="0.3">
      <c r="K575" s="279">
        <v>45591</v>
      </c>
      <c r="L575" s="151">
        <v>-0.1</v>
      </c>
      <c r="M575" s="151">
        <v>-2.9</v>
      </c>
      <c r="N575" s="151">
        <v>7676</v>
      </c>
      <c r="O575" s="151">
        <v>3727</v>
      </c>
      <c r="P575" s="151">
        <v>75630</v>
      </c>
      <c r="Q575" s="151">
        <v>20550</v>
      </c>
      <c r="R575" s="151">
        <v>4389.2</v>
      </c>
      <c r="S575" s="151">
        <v>715</v>
      </c>
      <c r="W575" s="279">
        <v>45591</v>
      </c>
      <c r="X575" s="151">
        <v>7676</v>
      </c>
      <c r="Y575" s="331">
        <v>75.144000000000005</v>
      </c>
      <c r="Z575" s="245">
        <f t="shared" ref="Z575:Z576" si="101">56.332*Y575+3284.9</f>
        <v>7517.9118080000007</v>
      </c>
      <c r="AA575" s="134">
        <f t="shared" ref="AA575:AA576" si="102">X575-Z575</f>
        <v>158.08819199999925</v>
      </c>
      <c r="AB575" s="134">
        <f t="shared" ref="AB575:AB576" si="103">Z575+AA574</f>
        <v>7640.6873919999998</v>
      </c>
      <c r="AC575" s="134">
        <f t="shared" si="79"/>
        <v>35.312608000000182</v>
      </c>
      <c r="AD575" s="279">
        <v>45591</v>
      </c>
      <c r="AE575" s="151">
        <v>3727</v>
      </c>
      <c r="AF575" s="151">
        <v>3338.8</v>
      </c>
      <c r="AG575" s="245">
        <f t="shared" ref="AG575:AG576" si="104">0.8483*AF575+815.47</f>
        <v>3647.7740400000002</v>
      </c>
      <c r="AH575" s="134">
        <f t="shared" ref="AH575:AH576" si="105">AE575-AG575</f>
        <v>79.225959999999759</v>
      </c>
      <c r="AI575" s="134">
        <f t="shared" si="87"/>
        <v>3752.5631999999996</v>
      </c>
      <c r="AJ575" s="134">
        <f t="shared" si="88"/>
        <v>-25.563199999999597</v>
      </c>
      <c r="AL575" s="279">
        <v>45591</v>
      </c>
      <c r="AM575" s="151">
        <v>75630</v>
      </c>
      <c r="AN575" s="151">
        <v>9449</v>
      </c>
      <c r="AO575" s="329">
        <f t="shared" si="93"/>
        <v>71641.976299999995</v>
      </c>
      <c r="AP575" s="134">
        <f t="shared" si="94"/>
        <v>3988.0237000000052</v>
      </c>
      <c r="AQ575" s="134">
        <f t="shared" si="95"/>
        <v>75671.571640000009</v>
      </c>
      <c r="AR575" s="134">
        <f t="shared" si="96"/>
        <v>-41.571640000009211</v>
      </c>
      <c r="AS575" s="279">
        <v>45591</v>
      </c>
      <c r="AT575" s="151">
        <v>20550</v>
      </c>
      <c r="AU575" s="151">
        <v>2612</v>
      </c>
      <c r="AV575" s="329">
        <f t="shared" si="97"/>
        <v>19293.464</v>
      </c>
      <c r="AW575" s="134">
        <f t="shared" si="98"/>
        <v>1256.5360000000001</v>
      </c>
      <c r="AX575" s="134">
        <f t="shared" si="99"/>
        <v>20754.622800000001</v>
      </c>
      <c r="AY575" s="134">
        <f t="shared" si="100"/>
        <v>-204.62280000000101</v>
      </c>
    </row>
    <row r="576" spans="11:51" x14ac:dyDescent="0.3">
      <c r="K576" s="135">
        <v>45598</v>
      </c>
      <c r="L576" s="20">
        <v>0.1</v>
      </c>
      <c r="M576" s="20">
        <v>-2.5</v>
      </c>
      <c r="N576" s="20">
        <v>7702</v>
      </c>
      <c r="O576" s="20">
        <v>3748</v>
      </c>
      <c r="P576" s="20">
        <v>75665</v>
      </c>
      <c r="Q576" s="20">
        <v>20450</v>
      </c>
      <c r="R576" s="20">
        <v>4367.6000000000004</v>
      </c>
      <c r="S576" s="20">
        <v>715</v>
      </c>
      <c r="W576" s="135">
        <v>45598</v>
      </c>
      <c r="X576" s="20">
        <v>7702</v>
      </c>
      <c r="Y576" s="20">
        <v>72.27</v>
      </c>
      <c r="Z576" s="245">
        <f t="shared" si="101"/>
        <v>7356.0136400000001</v>
      </c>
      <c r="AA576" s="134">
        <f t="shared" si="102"/>
        <v>345.98635999999988</v>
      </c>
      <c r="AB576" s="134">
        <f t="shared" si="103"/>
        <v>7514.1018319999994</v>
      </c>
      <c r="AC576" s="134">
        <f t="shared" si="79"/>
        <v>187.89816800000062</v>
      </c>
      <c r="AD576" s="135">
        <v>45598</v>
      </c>
      <c r="AE576" s="20">
        <v>3748</v>
      </c>
      <c r="AF576" s="20">
        <v>3428.8</v>
      </c>
      <c r="AG576" s="245">
        <f t="shared" si="104"/>
        <v>3724.12104</v>
      </c>
      <c r="AH576" s="134">
        <f t="shared" si="105"/>
        <v>23.878960000000006</v>
      </c>
      <c r="AI576" s="134">
        <f t="shared" ref="AI576" si="106">AG576+AH575</f>
        <v>3803.3469999999998</v>
      </c>
      <c r="AJ576" s="134">
        <f t="shared" si="88"/>
        <v>-55.346999999999753</v>
      </c>
      <c r="AL576" s="135">
        <v>45598</v>
      </c>
      <c r="AM576" s="20">
        <v>75665</v>
      </c>
      <c r="AN576" s="20">
        <v>9408.2000000000007</v>
      </c>
      <c r="AO576" s="329">
        <f t="shared" si="93"/>
        <v>71358.877340000006</v>
      </c>
      <c r="AP576" s="134">
        <f t="shared" si="94"/>
        <v>4306.1226599999936</v>
      </c>
      <c r="AQ576" s="134">
        <f t="shared" si="95"/>
        <v>75346.901040000012</v>
      </c>
      <c r="AR576" s="134">
        <f t="shared" si="96"/>
        <v>318.09895999998844</v>
      </c>
      <c r="AS576" s="135">
        <v>45598</v>
      </c>
      <c r="AT576" s="20">
        <v>20450</v>
      </c>
      <c r="AU576" s="20">
        <v>2616.3000000000002</v>
      </c>
      <c r="AV576" s="329">
        <f t="shared" ref="AV576:AV577" si="107">6.122*AU576+3302.8</f>
        <v>19319.7886</v>
      </c>
      <c r="AW576" s="134">
        <f t="shared" ref="AW576:AW577" si="108">AT576-AV576</f>
        <v>1130.2114000000001</v>
      </c>
      <c r="AX576" s="134">
        <f t="shared" ref="AX576:AX577" si="109">AV576+AW575</f>
        <v>20576.3246</v>
      </c>
      <c r="AY576" s="134">
        <f t="shared" si="100"/>
        <v>-126.32459999999992</v>
      </c>
    </row>
    <row r="577" spans="11:51" x14ac:dyDescent="0.3">
      <c r="K577" s="135">
        <v>45605</v>
      </c>
      <c r="L577" s="20">
        <v>0.1</v>
      </c>
      <c r="M577" s="20">
        <v>-2.5</v>
      </c>
      <c r="N577" s="20">
        <v>7657</v>
      </c>
      <c r="O577" s="20">
        <v>3719</v>
      </c>
      <c r="P577" s="20">
        <v>75724</v>
      </c>
      <c r="Q577" s="20">
        <v>20884</v>
      </c>
      <c r="R577" s="20">
        <v>4372.2</v>
      </c>
      <c r="S577" s="20">
        <v>715</v>
      </c>
      <c r="W577" s="135">
        <v>45605</v>
      </c>
      <c r="X577" s="20">
        <v>7657</v>
      </c>
      <c r="Y577" s="20">
        <v>75.006</v>
      </c>
      <c r="Z577" s="245">
        <f t="shared" ref="Z577:Z578" si="110">56.332*Y577+3284.9</f>
        <v>7510.1379919999999</v>
      </c>
      <c r="AA577" s="134">
        <f t="shared" ref="AA577:AA578" si="111">X577-Z577</f>
        <v>146.86200800000006</v>
      </c>
      <c r="AB577" s="134">
        <f t="shared" ref="AB577:AB578" si="112">Z577+AA576</f>
        <v>7856.1243519999998</v>
      </c>
      <c r="AC577" s="134">
        <f t="shared" si="79"/>
        <v>-199.12435199999982</v>
      </c>
      <c r="AD577" s="135">
        <v>45605</v>
      </c>
      <c r="AE577" s="20">
        <v>3719</v>
      </c>
      <c r="AF577" s="20">
        <v>3406</v>
      </c>
      <c r="AG577" s="245">
        <f t="shared" ref="AG577:AG578" si="113">0.8483*AF577+815.47</f>
        <v>3704.7798000000003</v>
      </c>
      <c r="AH577" s="134">
        <f t="shared" ref="AH577:AH578" si="114">AE577-AG577</f>
        <v>14.22019999999975</v>
      </c>
      <c r="AI577" s="134">
        <f t="shared" ref="AI577:AI578" si="115">AG577+AH576</f>
        <v>3728.6587600000003</v>
      </c>
      <c r="AJ577" s="134">
        <f t="shared" ref="AJ577:AJ580" si="116">AE577-AI577</f>
        <v>-9.6587600000002567</v>
      </c>
      <c r="AL577" s="135">
        <v>45605</v>
      </c>
      <c r="AM577" s="20">
        <v>75724</v>
      </c>
      <c r="AN577" s="20">
        <v>9410.4</v>
      </c>
      <c r="AO577" s="329">
        <f t="shared" ref="AO577:AO580" si="117">6.9387*AN577+6078.2</f>
        <v>71374.142479999995</v>
      </c>
      <c r="AP577" s="134">
        <f t="shared" ref="AP577:AP580" si="118">AM577-AO577</f>
        <v>4349.857520000005</v>
      </c>
      <c r="AQ577" s="134">
        <f t="shared" ref="AQ577:AQ580" si="119">AO577+AP576</f>
        <v>75680.265139999989</v>
      </c>
      <c r="AR577" s="134">
        <f t="shared" ref="AR577:AR581" si="120">AM577-AQ577</f>
        <v>43.734860000011395</v>
      </c>
      <c r="AS577" s="135">
        <v>45605</v>
      </c>
      <c r="AT577" s="20">
        <v>20884</v>
      </c>
      <c r="AU577" s="20">
        <v>2597.8000000000002</v>
      </c>
      <c r="AV577" s="329">
        <f t="shared" si="107"/>
        <v>19206.531600000002</v>
      </c>
      <c r="AW577" s="134">
        <f t="shared" si="108"/>
        <v>1677.4683999999979</v>
      </c>
      <c r="AX577" s="134">
        <f t="shared" si="109"/>
        <v>20336.743000000002</v>
      </c>
      <c r="AY577" s="134">
        <f t="shared" si="100"/>
        <v>547.25699999999779</v>
      </c>
    </row>
    <row r="578" spans="11:51" x14ac:dyDescent="0.3">
      <c r="K578" s="135">
        <v>45612</v>
      </c>
      <c r="L578" s="20">
        <v>0.1</v>
      </c>
      <c r="M578" s="20">
        <v>-2.5</v>
      </c>
      <c r="N578" s="20">
        <v>7641</v>
      </c>
      <c r="O578" s="20">
        <v>3681</v>
      </c>
      <c r="P578" s="20">
        <v>73577</v>
      </c>
      <c r="Q578" s="20">
        <v>20434</v>
      </c>
      <c r="R578" s="20">
        <v>4352</v>
      </c>
      <c r="S578" s="20">
        <v>715</v>
      </c>
      <c r="W578" s="135">
        <v>45612</v>
      </c>
      <c r="X578" s="20">
        <v>7641</v>
      </c>
      <c r="Y578" s="20">
        <v>71.92</v>
      </c>
      <c r="Z578" s="245">
        <f t="shared" si="110"/>
        <v>7336.2974400000003</v>
      </c>
      <c r="AA578" s="134">
        <f t="shared" si="111"/>
        <v>304.70255999999972</v>
      </c>
      <c r="AB578" s="134">
        <f t="shared" si="112"/>
        <v>7483.1594480000003</v>
      </c>
      <c r="AC578" s="134">
        <f t="shared" ref="AC578:AC579" si="121">X578-AB578</f>
        <v>157.84055199999966</v>
      </c>
      <c r="AD578" s="135">
        <v>45612</v>
      </c>
      <c r="AE578" s="20">
        <v>3681</v>
      </c>
      <c r="AF578" s="20">
        <v>3323.4</v>
      </c>
      <c r="AG578" s="245">
        <f t="shared" si="113"/>
        <v>3634.7102199999999</v>
      </c>
      <c r="AH578" s="134">
        <f t="shared" si="114"/>
        <v>46.289780000000064</v>
      </c>
      <c r="AI578" s="134">
        <f t="shared" si="115"/>
        <v>3648.9304199999997</v>
      </c>
      <c r="AJ578" s="134">
        <f t="shared" si="116"/>
        <v>32.069580000000315</v>
      </c>
      <c r="AL578" s="135">
        <v>45612</v>
      </c>
      <c r="AM578" s="20">
        <v>73577</v>
      </c>
      <c r="AN578" s="20">
        <v>9009.6</v>
      </c>
      <c r="AO578" s="329">
        <f t="shared" si="117"/>
        <v>68593.111520000006</v>
      </c>
      <c r="AP578" s="134">
        <f t="shared" si="118"/>
        <v>4983.8884799999942</v>
      </c>
      <c r="AQ578" s="134">
        <f t="shared" si="119"/>
        <v>72942.969040000011</v>
      </c>
      <c r="AR578" s="134">
        <f t="shared" si="120"/>
        <v>634.03095999998914</v>
      </c>
      <c r="AS578" s="135">
        <v>45612</v>
      </c>
      <c r="AT578" s="20">
        <v>20434</v>
      </c>
      <c r="AU578" s="20">
        <v>2548.8000000000002</v>
      </c>
      <c r="AV578" s="329">
        <f t="shared" ref="AV578:AV580" si="122">6.122*AU578+3302.8</f>
        <v>18906.553599999999</v>
      </c>
      <c r="AW578" s="134">
        <f t="shared" ref="AW578:AW580" si="123">AT578-AV578</f>
        <v>1527.4464000000007</v>
      </c>
      <c r="AX578" s="134">
        <f t="shared" ref="AX578:AX580" si="124">AV578+AW577</f>
        <v>20584.021999999997</v>
      </c>
      <c r="AY578" s="134">
        <f t="shared" ref="AY578:AY580" si="125">AT578-AX578</f>
        <v>-150.02199999999721</v>
      </c>
    </row>
    <row r="579" spans="11:51" x14ac:dyDescent="0.3">
      <c r="K579" s="135">
        <v>45619</v>
      </c>
      <c r="L579" s="20">
        <v>0.1</v>
      </c>
      <c r="M579" s="20">
        <v>-2.5</v>
      </c>
      <c r="N579" s="20">
        <v>7668</v>
      </c>
      <c r="O579" s="20">
        <v>3652</v>
      </c>
      <c r="P579" s="20">
        <v>73882</v>
      </c>
      <c r="Q579" s="20">
        <v>20383</v>
      </c>
      <c r="R579" s="20">
        <v>4341.3999999999996</v>
      </c>
      <c r="S579" s="20">
        <v>715</v>
      </c>
      <c r="W579" s="135">
        <v>45619</v>
      </c>
      <c r="X579" s="20">
        <v>7668</v>
      </c>
      <c r="Y579" s="20">
        <v>73.763999999999996</v>
      </c>
      <c r="Z579" s="245">
        <f t="shared" ref="Z579:Z580" si="126">56.332*Y579+3284.9</f>
        <v>7440.173648</v>
      </c>
      <c r="AA579" s="134">
        <f t="shared" ref="AA579:AA580" si="127">X579-Z579</f>
        <v>227.82635200000004</v>
      </c>
      <c r="AB579" s="134">
        <f t="shared" ref="AB579:AB580" si="128">Z579+AA578</f>
        <v>7744.8762079999997</v>
      </c>
      <c r="AC579" s="134">
        <f t="shared" si="121"/>
        <v>-76.876207999999679</v>
      </c>
      <c r="AD579" s="135">
        <v>45619</v>
      </c>
      <c r="AE579" s="20">
        <v>3652</v>
      </c>
      <c r="AF579" s="20">
        <v>3299.8</v>
      </c>
      <c r="AG579" s="245">
        <f t="shared" ref="AG579:AG580" si="129">0.8483*AF579+815.47</f>
        <v>3614.6903400000001</v>
      </c>
      <c r="AH579" s="134">
        <f t="shared" ref="AH579:AH580" si="130">AE579-AG579</f>
        <v>37.309659999999894</v>
      </c>
      <c r="AI579" s="134">
        <f t="shared" ref="AI579:AI580" si="131">AG579+AH578</f>
        <v>3660.9801200000002</v>
      </c>
      <c r="AJ579" s="134">
        <f t="shared" si="116"/>
        <v>-8.98012000000017</v>
      </c>
      <c r="AL579" s="135">
        <v>45619</v>
      </c>
      <c r="AM579" s="20">
        <v>73882</v>
      </c>
      <c r="AN579" s="20">
        <v>8915.1</v>
      </c>
      <c r="AO579" s="329">
        <f t="shared" si="117"/>
        <v>67937.404370000004</v>
      </c>
      <c r="AP579" s="134">
        <f t="shared" si="118"/>
        <v>5944.5956299999962</v>
      </c>
      <c r="AQ579" s="134">
        <f t="shared" si="119"/>
        <v>72921.292849999998</v>
      </c>
      <c r="AR579" s="134">
        <f t="shared" si="120"/>
        <v>960.707150000002</v>
      </c>
      <c r="AS579" s="135">
        <v>45619</v>
      </c>
      <c r="AT579" s="20">
        <v>20383</v>
      </c>
      <c r="AU579" s="20">
        <v>2596.1999999999998</v>
      </c>
      <c r="AV579" s="329">
        <f t="shared" si="122"/>
        <v>19196.736399999998</v>
      </c>
      <c r="AW579" s="134">
        <f t="shared" si="123"/>
        <v>1186.263600000002</v>
      </c>
      <c r="AX579" s="134">
        <f t="shared" si="124"/>
        <v>20724.182799999999</v>
      </c>
      <c r="AY579" s="134">
        <f t="shared" si="125"/>
        <v>-341.18279999999868</v>
      </c>
    </row>
    <row r="580" spans="11:51" x14ac:dyDescent="0.3">
      <c r="K580" s="135">
        <v>45626</v>
      </c>
      <c r="L580" s="20">
        <v>0.1</v>
      </c>
      <c r="M580" s="20">
        <v>-2.5</v>
      </c>
      <c r="N580" s="20">
        <v>7687</v>
      </c>
      <c r="O580" s="20">
        <v>3631</v>
      </c>
      <c r="P580" s="20">
        <v>73328</v>
      </c>
      <c r="Q580" s="20">
        <v>20198</v>
      </c>
      <c r="R580" s="20">
        <v>4346.8</v>
      </c>
      <c r="S580" s="20">
        <v>710</v>
      </c>
      <c r="W580" s="135">
        <v>45626</v>
      </c>
      <c r="X580" s="20">
        <v>7687</v>
      </c>
      <c r="Y580" s="20">
        <v>72.974000000000004</v>
      </c>
      <c r="Z580" s="245">
        <f t="shared" si="126"/>
        <v>7395.6713680000012</v>
      </c>
      <c r="AA580" s="134">
        <f t="shared" si="127"/>
        <v>291.32863199999883</v>
      </c>
      <c r="AB580" s="134">
        <f t="shared" si="128"/>
        <v>7623.4977200000012</v>
      </c>
      <c r="AC580" s="134">
        <f t="shared" ref="AC580" si="132">X580-AB580</f>
        <v>63.502279999998791</v>
      </c>
      <c r="AD580" s="135">
        <v>45626</v>
      </c>
      <c r="AE580" s="20">
        <v>3631</v>
      </c>
      <c r="AF580" s="20">
        <v>3308.8</v>
      </c>
      <c r="AG580" s="245">
        <f t="shared" si="129"/>
        <v>3622.3250400000006</v>
      </c>
      <c r="AH580" s="134">
        <f t="shared" si="130"/>
        <v>8.6749599999993734</v>
      </c>
      <c r="AI580" s="134">
        <f t="shared" si="131"/>
        <v>3659.6347000000005</v>
      </c>
      <c r="AJ580" s="134">
        <f t="shared" si="116"/>
        <v>-28.634700000000521</v>
      </c>
      <c r="AL580" s="135">
        <v>45626</v>
      </c>
      <c r="AM580" s="20">
        <v>73328</v>
      </c>
      <c r="AN580" s="20">
        <v>8894</v>
      </c>
      <c r="AO580" s="329">
        <f t="shared" si="117"/>
        <v>67790.997799999997</v>
      </c>
      <c r="AP580" s="134">
        <f t="shared" si="118"/>
        <v>5537.0022000000026</v>
      </c>
      <c r="AQ580" s="134">
        <f t="shared" si="119"/>
        <v>73735.593429999994</v>
      </c>
      <c r="AR580" s="134">
        <f t="shared" si="120"/>
        <v>-407.59342999999353</v>
      </c>
      <c r="AS580" s="135">
        <v>45626</v>
      </c>
      <c r="AT580" s="20">
        <v>20198</v>
      </c>
      <c r="AU580" s="20">
        <v>2583.9</v>
      </c>
      <c r="AV580" s="329">
        <f t="shared" si="122"/>
        <v>19121.435799999999</v>
      </c>
      <c r="AW580" s="134">
        <f t="shared" si="123"/>
        <v>1076.5642000000007</v>
      </c>
      <c r="AX580" s="134">
        <f t="shared" si="124"/>
        <v>20307.699400000001</v>
      </c>
      <c r="AY580" s="134">
        <f t="shared" si="125"/>
        <v>-109.69940000000133</v>
      </c>
    </row>
    <row r="581" spans="11:51" x14ac:dyDescent="0.3">
      <c r="K581" s="135">
        <v>45633</v>
      </c>
      <c r="L581" s="20">
        <v>-0.1</v>
      </c>
      <c r="M581" s="20">
        <v>-2.2999999999999998</v>
      </c>
      <c r="N581" s="20">
        <v>7711</v>
      </c>
      <c r="O581" s="20">
        <v>3644</v>
      </c>
      <c r="P581" s="20">
        <v>73724</v>
      </c>
      <c r="Q581" s="20">
        <v>20213</v>
      </c>
      <c r="R581" s="20">
        <v>4334.6000000000004</v>
      </c>
      <c r="S581" s="20">
        <v>710</v>
      </c>
      <c r="W581" s="135">
        <v>45633</v>
      </c>
      <c r="X581" s="20">
        <v>7711</v>
      </c>
      <c r="Y581" s="20">
        <v>72.194000000000003</v>
      </c>
      <c r="Z581" s="245">
        <f t="shared" ref="Z581:Z582" si="133">56.332*Y581+3284.9</f>
        <v>7351.7324079999999</v>
      </c>
      <c r="AA581" s="134">
        <f t="shared" ref="AA581:AA582" si="134">X581-Z581</f>
        <v>359.26759200000015</v>
      </c>
      <c r="AB581" s="134">
        <f t="shared" ref="AB581:AB582" si="135">Z581+AA580</f>
        <v>7643.0610399999987</v>
      </c>
      <c r="AC581" s="134">
        <f t="shared" ref="AC581:AC590" si="136">X581-AB581</f>
        <v>67.938960000001316</v>
      </c>
      <c r="AD581" s="135">
        <v>45633</v>
      </c>
      <c r="AE581" s="20">
        <v>3644</v>
      </c>
      <c r="AF581" s="20">
        <v>3325.6</v>
      </c>
      <c r="AG581" s="245">
        <f t="shared" ref="AG581:AG582" si="137">0.8483*AF581+815.47</f>
        <v>3636.5764799999997</v>
      </c>
      <c r="AH581" s="134">
        <f t="shared" ref="AH581:AH582" si="138">AE581-AG581</f>
        <v>7.4235200000002806</v>
      </c>
      <c r="AI581" s="134">
        <f t="shared" ref="AI581:AI582" si="139">AG581+AH580</f>
        <v>3645.2514399999991</v>
      </c>
      <c r="AJ581" s="134">
        <f t="shared" ref="AJ581:AJ590" si="140">AE581-AI581</f>
        <v>-1.2514399999990928</v>
      </c>
      <c r="AL581" s="135">
        <v>45633</v>
      </c>
      <c r="AM581" s="20">
        <v>73724</v>
      </c>
      <c r="AN581" s="20">
        <v>8954</v>
      </c>
      <c r="AO581" s="329">
        <f t="shared" ref="AO581" si="141">6.9387*AN581+6078.2</f>
        <v>68207.319799999997</v>
      </c>
      <c r="AP581" s="134">
        <f t="shared" ref="AP581" si="142">AM581-AO581</f>
        <v>5516.6802000000025</v>
      </c>
      <c r="AQ581" s="134">
        <f t="shared" ref="AQ581" si="143">AO581+AP580</f>
        <v>73744.322</v>
      </c>
      <c r="AR581" s="134">
        <f t="shared" si="120"/>
        <v>-20.322000000000116</v>
      </c>
      <c r="AS581" s="135">
        <v>45633</v>
      </c>
      <c r="AT581" s="20">
        <v>20213</v>
      </c>
      <c r="AU581" s="20">
        <v>2580</v>
      </c>
      <c r="AV581" s="329">
        <f t="shared" ref="AV581:AV582" si="144">6.122*AU581+3302.8</f>
        <v>19097.560000000001</v>
      </c>
      <c r="AW581" s="134">
        <f t="shared" ref="AW581:AW582" si="145">AT581-AV581</f>
        <v>1115.4399999999987</v>
      </c>
      <c r="AX581" s="134">
        <f t="shared" ref="AX581:AX582" si="146">AV581+AW580</f>
        <v>20174.124200000002</v>
      </c>
      <c r="AY581" s="134">
        <f t="shared" ref="AY581:AY582" si="147">AT581-AX581</f>
        <v>38.87579999999798</v>
      </c>
    </row>
    <row r="582" spans="11:51" x14ac:dyDescent="0.3">
      <c r="K582" s="135">
        <v>45640</v>
      </c>
      <c r="L582" s="20">
        <v>-0.1</v>
      </c>
      <c r="M582" s="20">
        <v>-2.2999999999999998</v>
      </c>
      <c r="N582" s="20">
        <v>7729</v>
      </c>
      <c r="O582" s="20">
        <v>3661</v>
      </c>
      <c r="P582" s="20">
        <v>74670</v>
      </c>
      <c r="Q582" s="20">
        <v>20179</v>
      </c>
      <c r="R582" s="20">
        <v>4323.2</v>
      </c>
      <c r="S582" s="20">
        <v>705</v>
      </c>
      <c r="W582" s="135">
        <v>45640</v>
      </c>
      <c r="X582" s="20">
        <v>7729</v>
      </c>
      <c r="Y582" s="20">
        <v>73.150000000000006</v>
      </c>
      <c r="Z582" s="245">
        <f t="shared" si="133"/>
        <v>7405.5858000000007</v>
      </c>
      <c r="AA582" s="134">
        <f t="shared" si="134"/>
        <v>323.41419999999925</v>
      </c>
      <c r="AB582" s="134">
        <f t="shared" si="135"/>
        <v>7764.8533920000009</v>
      </c>
      <c r="AC582" s="134">
        <f t="shared" si="136"/>
        <v>-35.853392000000895</v>
      </c>
      <c r="AD582" s="135">
        <v>45640</v>
      </c>
      <c r="AE582" s="20">
        <v>3661</v>
      </c>
      <c r="AF582" s="20">
        <v>3388.2</v>
      </c>
      <c r="AG582" s="245">
        <f t="shared" si="137"/>
        <v>3689.6800599999997</v>
      </c>
      <c r="AH582" s="134">
        <f t="shared" si="138"/>
        <v>-28.680059999999685</v>
      </c>
      <c r="AI582" s="134">
        <f t="shared" si="139"/>
        <v>3697.10358</v>
      </c>
      <c r="AJ582" s="134">
        <f t="shared" si="140"/>
        <v>-36.103579999999965</v>
      </c>
      <c r="AL582" s="135">
        <v>45640</v>
      </c>
      <c r="AM582" s="20">
        <v>74670</v>
      </c>
      <c r="AN582" s="20">
        <v>9055.1</v>
      </c>
      <c r="AO582" s="329">
        <f t="shared" ref="AO582:AO583" si="148">6.9387*AN582+6078.2</f>
        <v>68908.822370000009</v>
      </c>
      <c r="AP582" s="134">
        <f t="shared" ref="AP582:AP583" si="149">AM582-AO582</f>
        <v>5761.177629999991</v>
      </c>
      <c r="AQ582" s="134">
        <f t="shared" ref="AQ582:AQ583" si="150">AO582+AP581</f>
        <v>74425.502570000011</v>
      </c>
      <c r="AR582" s="134">
        <f t="shared" ref="AR582:AR590" si="151">AM582-AQ582</f>
        <v>244.49742999998853</v>
      </c>
      <c r="AS582" s="135">
        <v>45640</v>
      </c>
      <c r="AT582" s="20">
        <v>20179</v>
      </c>
      <c r="AU582" s="20">
        <v>2557.5</v>
      </c>
      <c r="AV582" s="329">
        <f t="shared" si="144"/>
        <v>18959.814999999999</v>
      </c>
      <c r="AW582" s="134">
        <f t="shared" si="145"/>
        <v>1219.1850000000013</v>
      </c>
      <c r="AX582" s="134">
        <f t="shared" si="146"/>
        <v>20075.254999999997</v>
      </c>
      <c r="AY582" s="134">
        <f t="shared" si="147"/>
        <v>103.74500000000262</v>
      </c>
    </row>
    <row r="583" spans="11:51" x14ac:dyDescent="0.3">
      <c r="K583" s="135">
        <v>45647</v>
      </c>
      <c r="L583" s="20">
        <v>-0.1</v>
      </c>
      <c r="M583" s="20">
        <v>-2.2999999999999998</v>
      </c>
      <c r="N583" s="20">
        <v>7727</v>
      </c>
      <c r="O583" s="20">
        <v>3644</v>
      </c>
      <c r="P583" s="20">
        <v>73472</v>
      </c>
      <c r="Q583" s="20">
        <v>19706</v>
      </c>
      <c r="R583" s="20">
        <v>4349.2</v>
      </c>
      <c r="S583" s="20">
        <v>705</v>
      </c>
      <c r="W583" s="135">
        <v>45647</v>
      </c>
      <c r="X583" s="20">
        <v>7727</v>
      </c>
      <c r="Y583" s="20">
        <v>73.262</v>
      </c>
      <c r="Z583" s="245">
        <f t="shared" ref="Z583" si="152">56.332*Y583+3284.9</f>
        <v>7411.8949840000005</v>
      </c>
      <c r="AA583" s="134">
        <f t="shared" ref="AA583" si="153">X583-Z583</f>
        <v>315.10501599999952</v>
      </c>
      <c r="AB583" s="134">
        <f t="shared" ref="AB583" si="154">Z583+AA582</f>
        <v>7735.3091839999997</v>
      </c>
      <c r="AC583" s="134">
        <f t="shared" si="136"/>
        <v>-8.3091839999997319</v>
      </c>
      <c r="AD583" s="135">
        <v>45647</v>
      </c>
      <c r="AE583" s="20">
        <v>3644</v>
      </c>
      <c r="AF583" s="20">
        <v>3325.4</v>
      </c>
      <c r="AG583" s="245">
        <f t="shared" ref="AG583:AG584" si="155">0.8483*AF583+815.47</f>
        <v>3636.4068200000002</v>
      </c>
      <c r="AH583" s="134">
        <f t="shared" ref="AH583:AH584" si="156">AE583-AG583</f>
        <v>7.5931799999998475</v>
      </c>
      <c r="AI583" s="134">
        <f t="shared" ref="AI583:AI584" si="157">AG583+AH582</f>
        <v>3607.7267600000005</v>
      </c>
      <c r="AJ583" s="134">
        <f t="shared" si="140"/>
        <v>36.273239999999532</v>
      </c>
      <c r="AL583" s="135">
        <v>45647</v>
      </c>
      <c r="AM583" s="20">
        <v>73472</v>
      </c>
      <c r="AN583" s="20">
        <v>8855.5</v>
      </c>
      <c r="AO583" s="329">
        <f t="shared" si="148"/>
        <v>67523.85785</v>
      </c>
      <c r="AP583" s="134">
        <f t="shared" si="149"/>
        <v>5948.1421499999997</v>
      </c>
      <c r="AQ583" s="134">
        <f t="shared" si="150"/>
        <v>73285.035479999991</v>
      </c>
      <c r="AR583" s="134">
        <f t="shared" si="151"/>
        <v>186.96452000000863</v>
      </c>
      <c r="AS583" s="135">
        <v>45647</v>
      </c>
      <c r="AT583" s="20">
        <v>19706</v>
      </c>
      <c r="AU583" s="20">
        <v>2495.3000000000002</v>
      </c>
      <c r="AV583" s="329">
        <f t="shared" ref="AV583" si="158">6.122*AU583+3302.8</f>
        <v>18579.026600000001</v>
      </c>
      <c r="AW583" s="134">
        <f t="shared" ref="AW583" si="159">AT583-AV583</f>
        <v>1126.9733999999989</v>
      </c>
      <c r="AX583" s="134">
        <f t="shared" ref="AX583" si="160">AV583+AW582</f>
        <v>19798.211600000002</v>
      </c>
      <c r="AY583" s="134">
        <f t="shared" ref="AY583:AY590" si="161">AT583-AX583</f>
        <v>-92.211600000002363</v>
      </c>
    </row>
    <row r="584" spans="11:51" x14ac:dyDescent="0.3">
      <c r="K584" s="135">
        <v>45654</v>
      </c>
      <c r="L584" s="20">
        <v>-0.1</v>
      </c>
      <c r="M584" s="20">
        <v>-2.2999999999999998</v>
      </c>
      <c r="N584" s="20">
        <v>7724</v>
      </c>
      <c r="O584" s="20">
        <v>3640</v>
      </c>
      <c r="P584" s="20">
        <v>73619</v>
      </c>
      <c r="Q584" s="20">
        <v>19732</v>
      </c>
      <c r="R584" s="20">
        <v>4344.6000000000004</v>
      </c>
      <c r="S584" s="20">
        <v>705</v>
      </c>
      <c r="W584" s="135">
        <v>45654</v>
      </c>
      <c r="X584" s="20">
        <v>7724</v>
      </c>
      <c r="Y584" s="20">
        <v>73.41</v>
      </c>
      <c r="Z584" s="245">
        <f t="shared" ref="Z584" si="162">56.332*Y584+3284.9</f>
        <v>7420.2321200000006</v>
      </c>
      <c r="AA584" s="134">
        <f t="shared" ref="AA584" si="163">X584-Z584</f>
        <v>303.76787999999942</v>
      </c>
      <c r="AB584" s="134">
        <f t="shared" ref="AB584" si="164">Z584+AA583</f>
        <v>7735.3371360000001</v>
      </c>
      <c r="AC584" s="134">
        <f t="shared" si="136"/>
        <v>-11.3371360000001</v>
      </c>
      <c r="AD584" s="135">
        <v>45654</v>
      </c>
      <c r="AE584" s="20">
        <v>3640</v>
      </c>
      <c r="AF584" s="20">
        <v>3295</v>
      </c>
      <c r="AG584" s="245">
        <f t="shared" si="155"/>
        <v>3610.6185000000005</v>
      </c>
      <c r="AH584" s="134">
        <f t="shared" si="156"/>
        <v>29.381499999999505</v>
      </c>
      <c r="AI584" s="134">
        <f t="shared" si="157"/>
        <v>3618.2116800000003</v>
      </c>
      <c r="AJ584" s="134">
        <f t="shared" si="140"/>
        <v>21.788319999999658</v>
      </c>
      <c r="AL584" s="135">
        <v>45654</v>
      </c>
      <c r="AM584" s="20">
        <v>73619</v>
      </c>
      <c r="AN584" s="20">
        <v>8842.8333333333339</v>
      </c>
      <c r="AO584" s="329">
        <f t="shared" ref="AO584" si="165">6.9387*AN584+6078.2</f>
        <v>67435.967650000006</v>
      </c>
      <c r="AP584" s="134">
        <f t="shared" ref="AP584" si="166">AM584-AO584</f>
        <v>6183.032349999994</v>
      </c>
      <c r="AQ584" s="134">
        <f t="shared" ref="AQ584" si="167">AO584+AP583</f>
        <v>73384.109800000006</v>
      </c>
      <c r="AR584" s="134">
        <f t="shared" si="151"/>
        <v>234.89019999999437</v>
      </c>
      <c r="AS584" s="135">
        <v>45654</v>
      </c>
      <c r="AT584" s="20">
        <v>19732</v>
      </c>
      <c r="AU584" s="20">
        <v>2519.5</v>
      </c>
      <c r="AV584" s="329">
        <f t="shared" ref="AV584:AV591" si="168">6.122*AU584+3302.8</f>
        <v>18727.179</v>
      </c>
      <c r="AW584" s="134">
        <f t="shared" ref="AW584:AW591" si="169">AT584-AV584</f>
        <v>1004.8209999999999</v>
      </c>
      <c r="AX584" s="134">
        <f t="shared" ref="AX584:AX591" si="170">AV584+AW583</f>
        <v>19854.152399999999</v>
      </c>
      <c r="AY584" s="134">
        <f t="shared" si="161"/>
        <v>-122.15239999999903</v>
      </c>
    </row>
    <row r="585" spans="11:51" x14ac:dyDescent="0.3">
      <c r="K585" s="135">
        <v>45661</v>
      </c>
      <c r="L585" s="20">
        <v>-0.2</v>
      </c>
      <c r="M585" s="20">
        <v>-2.2999999999999998</v>
      </c>
      <c r="N585" s="20">
        <v>7726</v>
      </c>
      <c r="O585" s="20">
        <v>3635</v>
      </c>
      <c r="P585" s="20">
        <v>73073</v>
      </c>
      <c r="Q585" s="20">
        <v>19753</v>
      </c>
      <c r="R585" s="20">
        <v>4321</v>
      </c>
      <c r="S585" s="20">
        <v>705</v>
      </c>
      <c r="W585" s="135">
        <v>45661</v>
      </c>
      <c r="X585" s="20">
        <v>7726</v>
      </c>
      <c r="Y585" s="20">
        <v>75.367500000000007</v>
      </c>
      <c r="Z585" s="245">
        <f t="shared" ref="Z585:Z591" si="171">56.332*Y585+3284.9</f>
        <v>7530.5020100000002</v>
      </c>
      <c r="AA585" s="134">
        <f t="shared" ref="AA585:AA591" si="172">X585-Z585</f>
        <v>195.49798999999985</v>
      </c>
      <c r="AB585" s="134">
        <f t="shared" ref="AB585:AB591" si="173">Z585+AA584</f>
        <v>7834.2698899999996</v>
      </c>
      <c r="AC585" s="134">
        <f t="shared" si="136"/>
        <v>-108.26988999999958</v>
      </c>
      <c r="AD585" s="135">
        <v>45661</v>
      </c>
      <c r="AE585" s="20">
        <v>3635</v>
      </c>
      <c r="AF585" s="20">
        <v>3299.75</v>
      </c>
      <c r="AG585" s="245">
        <f t="shared" ref="AG585" si="174">0.8483*AF585+815.47</f>
        <v>3614.6479250000002</v>
      </c>
      <c r="AH585" s="134">
        <f t="shared" ref="AH585" si="175">AE585-AG585</f>
        <v>20.352074999999786</v>
      </c>
      <c r="AI585" s="134">
        <f t="shared" ref="AI585" si="176">AG585+AH584</f>
        <v>3644.0294249999997</v>
      </c>
      <c r="AJ585" s="134">
        <f t="shared" si="140"/>
        <v>-9.0294249999997191</v>
      </c>
      <c r="AL585" s="135">
        <v>45661</v>
      </c>
      <c r="AM585" s="20">
        <v>73073</v>
      </c>
      <c r="AN585" s="20">
        <v>8731.375</v>
      </c>
      <c r="AO585" s="329">
        <f t="shared" ref="AO585:AO591" si="177">6.9387*AN585+6078.2</f>
        <v>66662.591712499998</v>
      </c>
      <c r="AP585" s="134">
        <f t="shared" ref="AP585:AP591" si="178">AM585-AO585</f>
        <v>6410.4082875000022</v>
      </c>
      <c r="AQ585" s="134">
        <f t="shared" ref="AQ585:AQ591" si="179">AO585+AP584</f>
        <v>72845.624062499992</v>
      </c>
      <c r="AR585" s="134">
        <f t="shared" si="151"/>
        <v>227.37593750000815</v>
      </c>
      <c r="AS585" s="135">
        <v>45661</v>
      </c>
      <c r="AT585" s="20">
        <v>19753</v>
      </c>
      <c r="AU585" s="20">
        <v>2514.25</v>
      </c>
      <c r="AV585" s="329">
        <f t="shared" si="168"/>
        <v>18695.038499999999</v>
      </c>
      <c r="AW585" s="134">
        <f t="shared" si="169"/>
        <v>1057.9615000000013</v>
      </c>
      <c r="AX585" s="134">
        <f t="shared" si="170"/>
        <v>19699.859499999999</v>
      </c>
      <c r="AY585" s="134">
        <f t="shared" si="161"/>
        <v>53.140500000001339</v>
      </c>
    </row>
    <row r="586" spans="11:51" x14ac:dyDescent="0.3">
      <c r="K586" s="135">
        <v>45668</v>
      </c>
      <c r="L586" s="20">
        <v>-0.2</v>
      </c>
      <c r="M586" s="20">
        <v>-2.2999999999999998</v>
      </c>
      <c r="N586" s="20">
        <v>7798</v>
      </c>
      <c r="O586" s="20">
        <v>3589</v>
      </c>
      <c r="P586" s="20">
        <v>73771</v>
      </c>
      <c r="Q586" s="20">
        <v>19546</v>
      </c>
      <c r="R586" s="20">
        <v>4313</v>
      </c>
      <c r="S586" s="20">
        <v>700</v>
      </c>
      <c r="W586" s="135">
        <v>45668</v>
      </c>
      <c r="X586" s="20">
        <v>7798</v>
      </c>
      <c r="Y586" s="20">
        <v>77.238</v>
      </c>
      <c r="Z586" s="245">
        <f t="shared" si="171"/>
        <v>7635.871016000001</v>
      </c>
      <c r="AA586" s="134">
        <f t="shared" si="172"/>
        <v>162.12898399999904</v>
      </c>
      <c r="AB586" s="134">
        <f t="shared" si="173"/>
        <v>7831.3690060000008</v>
      </c>
      <c r="AC586" s="134">
        <f t="shared" si="136"/>
        <v>-33.369006000000809</v>
      </c>
      <c r="AD586" s="135">
        <v>45668</v>
      </c>
      <c r="AE586" s="20">
        <v>3589</v>
      </c>
      <c r="AF586" s="20">
        <v>3228.8</v>
      </c>
      <c r="AG586" s="245">
        <f t="shared" ref="AG586:AG591" si="180">0.8483*AF586+815.47</f>
        <v>3554.4610400000001</v>
      </c>
      <c r="AH586" s="134">
        <f t="shared" ref="AH586:AH591" si="181">AE586-AG586</f>
        <v>34.538959999999861</v>
      </c>
      <c r="AI586" s="134">
        <f t="shared" ref="AI586:AI591" si="182">AG586+AH585</f>
        <v>3574.8131149999999</v>
      </c>
      <c r="AJ586" s="134">
        <f t="shared" si="140"/>
        <v>14.186885000000075</v>
      </c>
      <c r="AL586" s="135">
        <v>45668</v>
      </c>
      <c r="AM586" s="20">
        <v>73771</v>
      </c>
      <c r="AN586" s="20">
        <v>8916.5</v>
      </c>
      <c r="AO586" s="329">
        <f t="shared" si="177"/>
        <v>67947.118549999999</v>
      </c>
      <c r="AP586" s="134">
        <f t="shared" si="178"/>
        <v>5823.8814500000008</v>
      </c>
      <c r="AQ586" s="134">
        <f t="shared" si="179"/>
        <v>74357.526837500001</v>
      </c>
      <c r="AR586" s="134">
        <f t="shared" si="151"/>
        <v>-586.52683750000142</v>
      </c>
      <c r="AS586" s="135">
        <v>45668</v>
      </c>
      <c r="AT586" s="20">
        <v>19546</v>
      </c>
      <c r="AU586" s="20">
        <v>2500.1999999999998</v>
      </c>
      <c r="AV586" s="329">
        <f t="shared" si="168"/>
        <v>18609.024399999998</v>
      </c>
      <c r="AW586" s="134">
        <f t="shared" si="169"/>
        <v>936.97560000000158</v>
      </c>
      <c r="AX586" s="134">
        <f t="shared" si="170"/>
        <v>19666.9859</v>
      </c>
      <c r="AY586" s="134">
        <f t="shared" si="161"/>
        <v>-120.98589999999967</v>
      </c>
    </row>
    <row r="587" spans="11:51" x14ac:dyDescent="0.3">
      <c r="K587" s="135">
        <v>45675</v>
      </c>
      <c r="L587" s="20">
        <v>-0.2</v>
      </c>
      <c r="M587" s="20">
        <v>-2.2999999999999998</v>
      </c>
      <c r="N587" s="20">
        <v>7922</v>
      </c>
      <c r="O587" s="20">
        <v>3601</v>
      </c>
      <c r="P587" s="20">
        <v>74853</v>
      </c>
      <c r="Q587" s="20">
        <v>19909</v>
      </c>
      <c r="R587" s="20">
        <v>4363.8</v>
      </c>
      <c r="S587" s="20">
        <v>700</v>
      </c>
      <c r="W587" s="135">
        <v>45675</v>
      </c>
      <c r="X587" s="20">
        <v>7922</v>
      </c>
      <c r="Y587" s="20">
        <v>81.007999999999996</v>
      </c>
      <c r="Z587" s="245">
        <f t="shared" si="171"/>
        <v>7848.2426560000004</v>
      </c>
      <c r="AA587" s="134">
        <f t="shared" si="172"/>
        <v>73.757343999999648</v>
      </c>
      <c r="AB587" s="134">
        <f t="shared" si="173"/>
        <v>8010.3716399999994</v>
      </c>
      <c r="AC587" s="134">
        <f t="shared" si="136"/>
        <v>-88.371639999999388</v>
      </c>
      <c r="AD587" s="135">
        <v>45675</v>
      </c>
      <c r="AE587" s="20">
        <v>3601</v>
      </c>
      <c r="AF587" s="20">
        <v>3288.8</v>
      </c>
      <c r="AG587" s="245">
        <f t="shared" si="180"/>
        <v>3605.3590400000003</v>
      </c>
      <c r="AH587" s="134">
        <f t="shared" si="181"/>
        <v>-4.3590400000002774</v>
      </c>
      <c r="AI587" s="134">
        <f t="shared" si="182"/>
        <v>3639.8980000000001</v>
      </c>
      <c r="AJ587" s="134">
        <f t="shared" si="140"/>
        <v>-38.898000000000138</v>
      </c>
      <c r="AL587" s="135">
        <v>45675</v>
      </c>
      <c r="AM587" s="20">
        <v>74853</v>
      </c>
      <c r="AN587" s="20">
        <v>9056.6</v>
      </c>
      <c r="AO587" s="329">
        <f t="shared" si="177"/>
        <v>68919.230420000007</v>
      </c>
      <c r="AP587" s="134">
        <f t="shared" si="178"/>
        <v>5933.7695799999929</v>
      </c>
      <c r="AQ587" s="134">
        <f t="shared" si="179"/>
        <v>74743.111870000008</v>
      </c>
      <c r="AR587" s="134">
        <f t="shared" si="151"/>
        <v>109.88812999999209</v>
      </c>
      <c r="AS587" s="135">
        <v>45675</v>
      </c>
      <c r="AT587" s="20">
        <v>19909</v>
      </c>
      <c r="AU587" s="20">
        <v>2595.1999999999998</v>
      </c>
      <c r="AV587" s="329">
        <f t="shared" si="168"/>
        <v>19190.614399999999</v>
      </c>
      <c r="AW587" s="134">
        <f t="shared" si="169"/>
        <v>718.38560000000143</v>
      </c>
      <c r="AX587" s="134">
        <f t="shared" si="170"/>
        <v>20127.59</v>
      </c>
      <c r="AY587" s="134">
        <f t="shared" si="161"/>
        <v>-218.59000000000015</v>
      </c>
    </row>
    <row r="588" spans="11:51" x14ac:dyDescent="0.3">
      <c r="K588" s="135">
        <v>45682</v>
      </c>
      <c r="L588" s="20">
        <v>-0.2</v>
      </c>
      <c r="M588" s="20">
        <v>-2.2999999999999998</v>
      </c>
      <c r="N588" s="20">
        <v>7998</v>
      </c>
      <c r="O588" s="20">
        <v>3626</v>
      </c>
      <c r="P588" s="20">
        <v>74446</v>
      </c>
      <c r="Q588" s="20">
        <v>19894</v>
      </c>
      <c r="R588" s="20">
        <v>4353.5</v>
      </c>
      <c r="S588" s="20">
        <v>700</v>
      </c>
      <c r="W588" s="135">
        <v>45682</v>
      </c>
      <c r="X588" s="20">
        <v>7998</v>
      </c>
      <c r="Y588" s="20">
        <v>79.046000000000006</v>
      </c>
      <c r="Z588" s="245">
        <f t="shared" si="171"/>
        <v>7737.7192720000003</v>
      </c>
      <c r="AA588" s="134">
        <f t="shared" si="172"/>
        <v>260.28072799999973</v>
      </c>
      <c r="AB588" s="134">
        <f t="shared" si="173"/>
        <v>7811.4766159999999</v>
      </c>
      <c r="AC588" s="134">
        <f t="shared" si="136"/>
        <v>186.52338400000008</v>
      </c>
      <c r="AD588" s="135">
        <v>45682</v>
      </c>
      <c r="AE588" s="20">
        <v>3626</v>
      </c>
      <c r="AF588" s="20">
        <v>3353.6</v>
      </c>
      <c r="AG588" s="245">
        <f t="shared" si="180"/>
        <v>3660.32888</v>
      </c>
      <c r="AH588" s="134">
        <f t="shared" si="181"/>
        <v>-34.328880000000026</v>
      </c>
      <c r="AI588" s="134">
        <f t="shared" si="182"/>
        <v>3655.9698399999997</v>
      </c>
      <c r="AJ588" s="134">
        <f t="shared" si="140"/>
        <v>-29.969839999999749</v>
      </c>
      <c r="AL588" s="135">
        <v>45682</v>
      </c>
      <c r="AM588" s="20">
        <v>74446</v>
      </c>
      <c r="AN588" s="20">
        <v>9101.5</v>
      </c>
      <c r="AO588" s="329">
        <f t="shared" si="177"/>
        <v>69230.778049999994</v>
      </c>
      <c r="AP588" s="134">
        <f t="shared" si="178"/>
        <v>5215.2219500000065</v>
      </c>
      <c r="AQ588" s="134">
        <f t="shared" si="179"/>
        <v>75164.547629999986</v>
      </c>
      <c r="AR588" s="134">
        <f t="shared" si="151"/>
        <v>-718.54762999998638</v>
      </c>
      <c r="AS588" s="135">
        <v>45682</v>
      </c>
      <c r="AT588" s="20">
        <v>19894</v>
      </c>
      <c r="AU588" s="20">
        <v>2633.4</v>
      </c>
      <c r="AV588" s="329">
        <f t="shared" si="168"/>
        <v>19424.4748</v>
      </c>
      <c r="AW588" s="134">
        <f t="shared" si="169"/>
        <v>469.52520000000004</v>
      </c>
      <c r="AX588" s="134">
        <f t="shared" si="170"/>
        <v>20142.860400000001</v>
      </c>
      <c r="AY588" s="134">
        <f t="shared" si="161"/>
        <v>-248.86040000000139</v>
      </c>
    </row>
    <row r="589" spans="11:51" x14ac:dyDescent="0.3">
      <c r="K589" s="135">
        <v>45689</v>
      </c>
      <c r="L589" s="20">
        <v>0</v>
      </c>
      <c r="M589" s="20">
        <v>0</v>
      </c>
      <c r="N589" s="20">
        <v>8010</v>
      </c>
      <c r="O589" s="20">
        <v>3626</v>
      </c>
      <c r="P589" s="20">
        <v>74485</v>
      </c>
      <c r="Q589" s="20">
        <v>19874</v>
      </c>
      <c r="R589" s="20">
        <v>4337.5</v>
      </c>
      <c r="S589" s="20">
        <v>700</v>
      </c>
      <c r="W589" s="135">
        <v>45689</v>
      </c>
      <c r="X589" s="20">
        <v>8010</v>
      </c>
      <c r="Y589" s="20">
        <v>76.956000000000003</v>
      </c>
      <c r="Z589" s="245">
        <f t="shared" si="171"/>
        <v>7619.9853920000005</v>
      </c>
      <c r="AA589" s="134">
        <f t="shared" si="172"/>
        <v>390.0146079999995</v>
      </c>
      <c r="AB589" s="134">
        <f t="shared" si="173"/>
        <v>7880.2661200000002</v>
      </c>
      <c r="AC589" s="134">
        <f t="shared" si="136"/>
        <v>129.73387999999977</v>
      </c>
      <c r="AD589" s="135">
        <v>45689</v>
      </c>
      <c r="AE589" s="20">
        <v>3626</v>
      </c>
      <c r="AF589" s="20">
        <v>3371</v>
      </c>
      <c r="AG589" s="245">
        <f t="shared" si="180"/>
        <v>3675.0893000000005</v>
      </c>
      <c r="AH589" s="134">
        <f t="shared" si="181"/>
        <v>-49.089300000000549</v>
      </c>
      <c r="AI589" s="134">
        <f t="shared" si="182"/>
        <v>3640.7604200000005</v>
      </c>
      <c r="AJ589" s="134">
        <f t="shared" si="140"/>
        <v>-14.760420000000522</v>
      </c>
      <c r="AL589" s="135">
        <v>45689</v>
      </c>
      <c r="AM589" s="20">
        <v>74485</v>
      </c>
      <c r="AN589" s="20">
        <v>8949.4</v>
      </c>
      <c r="AO589" s="329">
        <f t="shared" si="177"/>
        <v>68175.40178</v>
      </c>
      <c r="AP589" s="134">
        <f t="shared" si="178"/>
        <v>6309.5982199999999</v>
      </c>
      <c r="AQ589" s="134">
        <f t="shared" si="179"/>
        <v>73390.623730000007</v>
      </c>
      <c r="AR589" s="134">
        <f t="shared" si="151"/>
        <v>1094.3762699999934</v>
      </c>
      <c r="AS589" s="135">
        <v>45689</v>
      </c>
      <c r="AT589" s="20">
        <v>19874</v>
      </c>
      <c r="AU589" s="20">
        <v>2598.8000000000002</v>
      </c>
      <c r="AV589" s="329">
        <f t="shared" si="168"/>
        <v>19212.653600000001</v>
      </c>
      <c r="AW589" s="134">
        <f t="shared" si="169"/>
        <v>661.34639999999854</v>
      </c>
      <c r="AX589" s="134">
        <f t="shared" si="170"/>
        <v>19682.178800000002</v>
      </c>
      <c r="AY589" s="134">
        <f t="shared" si="161"/>
        <v>191.8211999999985</v>
      </c>
    </row>
    <row r="590" spans="11:51" x14ac:dyDescent="0.3">
      <c r="K590" s="135">
        <v>45696</v>
      </c>
      <c r="L590" s="20">
        <v>0</v>
      </c>
      <c r="M590" s="20">
        <v>0</v>
      </c>
      <c r="N590" s="20">
        <v>8008</v>
      </c>
      <c r="O590" s="20">
        <v>3626</v>
      </c>
      <c r="P590" s="20">
        <v>75092</v>
      </c>
      <c r="Q590" s="20">
        <v>19970</v>
      </c>
      <c r="R590" s="20">
        <v>4343.75</v>
      </c>
      <c r="S590" s="20">
        <v>700</v>
      </c>
      <c r="W590" s="135">
        <v>45696</v>
      </c>
      <c r="X590" s="20">
        <v>8008</v>
      </c>
      <c r="Y590" s="20">
        <v>75.144000000000005</v>
      </c>
      <c r="Z590" s="245">
        <f t="shared" si="171"/>
        <v>7517.9118080000007</v>
      </c>
      <c r="AA590" s="134">
        <f t="shared" si="172"/>
        <v>490.08819199999925</v>
      </c>
      <c r="AB590" s="134">
        <f t="shared" si="173"/>
        <v>7907.9264160000002</v>
      </c>
      <c r="AC590" s="134">
        <f t="shared" si="136"/>
        <v>100.07358399999976</v>
      </c>
      <c r="AD590" s="135">
        <v>45696</v>
      </c>
      <c r="AE590" s="20">
        <v>3626</v>
      </c>
      <c r="AF590" s="20">
        <v>3346</v>
      </c>
      <c r="AG590" s="245">
        <f t="shared" si="180"/>
        <v>3653.8818000000001</v>
      </c>
      <c r="AH590" s="134">
        <f t="shared" si="181"/>
        <v>-27.881800000000112</v>
      </c>
      <c r="AI590" s="134">
        <f t="shared" si="182"/>
        <v>3604.7924999999996</v>
      </c>
      <c r="AJ590" s="134">
        <f t="shared" si="140"/>
        <v>21.207500000000437</v>
      </c>
      <c r="AL590" s="135">
        <v>45696</v>
      </c>
      <c r="AM590" s="20">
        <v>75092</v>
      </c>
      <c r="AN590" s="20">
        <v>9067.5</v>
      </c>
      <c r="AO590" s="329">
        <f t="shared" si="177"/>
        <v>68994.862250000006</v>
      </c>
      <c r="AP590" s="134">
        <f t="shared" si="178"/>
        <v>6097.1377499999944</v>
      </c>
      <c r="AQ590" s="134">
        <f t="shared" si="179"/>
        <v>75304.460470000005</v>
      </c>
      <c r="AR590" s="134">
        <f t="shared" si="151"/>
        <v>-212.46047000000544</v>
      </c>
      <c r="AS590" s="135">
        <v>45696</v>
      </c>
      <c r="AT590" s="20">
        <v>19970</v>
      </c>
      <c r="AU590" s="20">
        <v>2621.1</v>
      </c>
      <c r="AV590" s="329">
        <f t="shared" si="168"/>
        <v>19349.174199999998</v>
      </c>
      <c r="AW590" s="134">
        <f t="shared" si="169"/>
        <v>620.82580000000235</v>
      </c>
      <c r="AX590" s="134">
        <f t="shared" si="170"/>
        <v>20010.520599999996</v>
      </c>
      <c r="AY590" s="134">
        <f t="shared" si="161"/>
        <v>-40.520599999996193</v>
      </c>
    </row>
    <row r="591" spans="11:51" x14ac:dyDescent="0.3">
      <c r="K591" s="135">
        <v>45703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4365.6000000000004</v>
      </c>
      <c r="S591" s="20">
        <v>700</v>
      </c>
      <c r="W591" s="135">
        <v>45703</v>
      </c>
      <c r="X591" s="20">
        <v>0</v>
      </c>
      <c r="Y591" s="20">
        <v>75.561999999999998</v>
      </c>
      <c r="Z591" s="245">
        <f t="shared" si="171"/>
        <v>7541.458584</v>
      </c>
      <c r="AA591" s="134">
        <f t="shared" si="172"/>
        <v>-7541.458584</v>
      </c>
      <c r="AB591" s="134">
        <f t="shared" si="173"/>
        <v>8031.5467759999992</v>
      </c>
      <c r="AC591" s="330">
        <f>AC590+AB591</f>
        <v>8131.620359999999</v>
      </c>
      <c r="AD591" s="135">
        <v>45703</v>
      </c>
      <c r="AE591" s="20">
        <v>0</v>
      </c>
      <c r="AF591" s="20">
        <v>3293.4</v>
      </c>
      <c r="AG591" s="245">
        <f t="shared" si="180"/>
        <v>3609.2612200000003</v>
      </c>
      <c r="AH591" s="134">
        <f t="shared" si="181"/>
        <v>-3609.2612200000003</v>
      </c>
      <c r="AI591" s="134">
        <f t="shared" si="182"/>
        <v>3581.3794200000002</v>
      </c>
      <c r="AJ591" s="330">
        <f t="shared" ref="AJ591" si="183">AJ590+AI591</f>
        <v>3602.5869200000006</v>
      </c>
      <c r="AL591" s="135">
        <v>45703</v>
      </c>
      <c r="AM591" s="20">
        <v>0</v>
      </c>
      <c r="AN591" s="20">
        <v>9396.7999999999993</v>
      </c>
      <c r="AO591" s="329">
        <f t="shared" si="177"/>
        <v>71279.776159999994</v>
      </c>
      <c r="AP591" s="134">
        <f t="shared" si="178"/>
        <v>-71279.776159999994</v>
      </c>
      <c r="AQ591" s="134">
        <f t="shared" si="179"/>
        <v>77376.913909999988</v>
      </c>
      <c r="AR591" s="330">
        <f>AVERAGE(AR589:AR590)+AQ591</f>
        <v>77817.871809999982</v>
      </c>
      <c r="AS591" s="135">
        <v>45703</v>
      </c>
      <c r="AT591" s="20">
        <v>0</v>
      </c>
      <c r="AU591" s="20">
        <v>2640.9</v>
      </c>
      <c r="AV591" s="329">
        <f t="shared" si="168"/>
        <v>19470.389800000001</v>
      </c>
      <c r="AW591" s="134">
        <f t="shared" si="169"/>
        <v>-19470.389800000001</v>
      </c>
      <c r="AX591" s="134">
        <f t="shared" si="170"/>
        <v>20091.215600000003</v>
      </c>
      <c r="AY591" s="330">
        <f t="shared" ref="AY591" si="184">AY590+AX591</f>
        <v>20050.695000000007</v>
      </c>
    </row>
    <row r="595" spans="24:48" x14ac:dyDescent="0.3">
      <c r="AR595" t="s">
        <v>78</v>
      </c>
    </row>
    <row r="596" spans="24:48" x14ac:dyDescent="0.3">
      <c r="X596" s="134">
        <f>AB547</f>
        <v>8411.1265439999988</v>
      </c>
      <c r="Y596" s="245"/>
      <c r="Z596" s="134">
        <f>AVERAGE(X590,X597)</f>
        <v>8069.8101799999995</v>
      </c>
      <c r="AA596" s="245"/>
      <c r="AB596" s="245"/>
      <c r="AC596" s="245"/>
      <c r="AD596" s="245"/>
      <c r="AE596" s="134">
        <f>AI547</f>
        <v>3871.9297400000005</v>
      </c>
      <c r="AF596" s="245"/>
      <c r="AG596" s="134">
        <f>AVERAGE(AE590,AE597)</f>
        <v>3614.2934600000003</v>
      </c>
      <c r="AH596" s="245"/>
      <c r="AI596" s="245"/>
      <c r="AJ596" s="245"/>
      <c r="AK596" s="245"/>
      <c r="AL596" s="245"/>
      <c r="AM596" s="134">
        <f>AQ547</f>
        <v>74093.389735000004</v>
      </c>
      <c r="AN596" s="245"/>
      <c r="AO596" s="134">
        <f>AVERAGE(AM590,AM597)</f>
        <v>76454.935904999991</v>
      </c>
      <c r="AP596" s="245"/>
      <c r="AQ596" s="245"/>
      <c r="AR596" s="245"/>
      <c r="AS596" s="245"/>
      <c r="AT596" s="134">
        <f>AX547</f>
        <v>19767.32</v>
      </c>
      <c r="AU596" s="245"/>
      <c r="AV596" s="134">
        <f>AVERAGE(AT590,AT597)</f>
        <v>20010.347500000003</v>
      </c>
    </row>
    <row r="597" spans="24:48" x14ac:dyDescent="0.3">
      <c r="X597" s="133">
        <f>AC591</f>
        <v>8131.620359999999</v>
      </c>
      <c r="AE597" s="133">
        <f>AJ591</f>
        <v>3602.5869200000006</v>
      </c>
      <c r="AM597" s="133">
        <f>AR591</f>
        <v>77817.871809999982</v>
      </c>
      <c r="AT597" s="133">
        <f>AY591</f>
        <v>20050.695000000007</v>
      </c>
    </row>
    <row r="598" spans="24:48" x14ac:dyDescent="0.3">
      <c r="Y598">
        <f>(Y576/Y571-1)*100</f>
        <v>-1.3001556909125633</v>
      </c>
      <c r="AF598">
        <f>(AF576/AF571-1)*100</f>
        <v>6.5440308246846213</v>
      </c>
      <c r="AN598">
        <f>(AN576/AN571-1)*100</f>
        <v>-2.5127710943247616</v>
      </c>
      <c r="AU598">
        <f>(AU576/AU571-1)*100</f>
        <v>3.1786094569546952</v>
      </c>
    </row>
    <row r="599" spans="24:48" x14ac:dyDescent="0.3">
      <c r="AC599" t="s">
        <v>78</v>
      </c>
    </row>
  </sheetData>
  <phoneticPr fontId="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F4E2-D05A-4CA3-BFD2-2F297CDA1CD2}">
  <dimension ref="A19:S3312"/>
  <sheetViews>
    <sheetView zoomScale="70" zoomScaleNormal="70" workbookViewId="0">
      <pane ySplit="21" topLeftCell="A3293" activePane="bottomLeft" state="frozen"/>
      <selection pane="bottomLeft" activeCell="H3304" sqref="H3304"/>
    </sheetView>
  </sheetViews>
  <sheetFormatPr defaultRowHeight="14" x14ac:dyDescent="0.3"/>
  <cols>
    <col min="1" max="1" width="15.5" customWidth="1"/>
    <col min="15" max="15" width="9.25" customWidth="1"/>
  </cols>
  <sheetData>
    <row r="19" spans="1:18" ht="84" x14ac:dyDescent="0.3">
      <c r="A19" s="137" t="str">
        <f>[19]!edb()</f>
        <v>Wind</v>
      </c>
      <c r="D19" s="153" t="s">
        <v>378</v>
      </c>
      <c r="J19" s="137" t="str">
        <f>[19]!edb()</f>
        <v>Wind</v>
      </c>
      <c r="Q19" s="137" t="str">
        <f>[19]!edb()</f>
        <v>Wind</v>
      </c>
    </row>
    <row r="20" spans="1:18" s="32" customFormat="1" ht="27" customHeight="1" x14ac:dyDescent="0.3">
      <c r="A20" s="385" t="s">
        <v>341</v>
      </c>
      <c r="B20" s="385" t="s">
        <v>377</v>
      </c>
      <c r="C20" s="385" t="s">
        <v>373</v>
      </c>
      <c r="D20" s="385" t="s">
        <v>372</v>
      </c>
      <c r="E20" s="385" t="s">
        <v>376</v>
      </c>
      <c r="F20" s="385" t="s">
        <v>375</v>
      </c>
      <c r="G20" s="153" t="s">
        <v>374</v>
      </c>
      <c r="H20" s="153"/>
      <c r="I20" s="153"/>
      <c r="J20" s="385" t="s">
        <v>341</v>
      </c>
      <c r="K20" s="385" t="s">
        <v>373</v>
      </c>
      <c r="L20" s="385" t="s">
        <v>372</v>
      </c>
      <c r="Q20" s="385" t="s">
        <v>341</v>
      </c>
      <c r="R20" s="385" t="s">
        <v>371</v>
      </c>
    </row>
    <row r="21" spans="1:18" x14ac:dyDescent="0.3">
      <c r="A21" s="135">
        <v>39113</v>
      </c>
      <c r="B21" s="20">
        <v>0</v>
      </c>
      <c r="C21" s="20">
        <v>0</v>
      </c>
      <c r="D21" s="20">
        <v>0</v>
      </c>
      <c r="E21" s="20">
        <v>3.3</v>
      </c>
      <c r="F21" s="20">
        <v>0</v>
      </c>
      <c r="G21" s="133">
        <f t="shared" ref="G21:G84" si="0">D21</f>
        <v>0</v>
      </c>
      <c r="H21" s="133"/>
      <c r="I21" s="133"/>
      <c r="J21" s="136">
        <v>41670</v>
      </c>
      <c r="K21" s="20">
        <v>102</v>
      </c>
      <c r="L21" s="20">
        <v>104.4</v>
      </c>
      <c r="Q21" s="136">
        <v>41517</v>
      </c>
      <c r="R21" s="20">
        <v>0.1</v>
      </c>
    </row>
    <row r="22" spans="1:18" x14ac:dyDescent="0.3">
      <c r="A22" s="135">
        <v>39141</v>
      </c>
      <c r="B22" s="20">
        <v>0</v>
      </c>
      <c r="C22" s="20">
        <v>0</v>
      </c>
      <c r="D22" s="20">
        <v>0</v>
      </c>
      <c r="E22" s="20">
        <v>2.6</v>
      </c>
      <c r="F22" s="20">
        <v>0</v>
      </c>
      <c r="G22" s="133">
        <f t="shared" si="0"/>
        <v>0</v>
      </c>
      <c r="H22" s="133"/>
      <c r="I22" s="133"/>
      <c r="J22" s="136">
        <v>41698</v>
      </c>
      <c r="K22" s="20">
        <v>102.1</v>
      </c>
      <c r="L22" s="20">
        <v>104.4</v>
      </c>
      <c r="Q22" s="136">
        <v>41547</v>
      </c>
      <c r="R22" s="20">
        <v>0.2</v>
      </c>
    </row>
    <row r="23" spans="1:18" x14ac:dyDescent="0.3">
      <c r="A23" s="135">
        <v>39172</v>
      </c>
      <c r="B23" s="20">
        <v>0</v>
      </c>
      <c r="C23" s="20">
        <v>0</v>
      </c>
      <c r="D23" s="20">
        <v>0</v>
      </c>
      <c r="E23" s="20">
        <v>2.7</v>
      </c>
      <c r="F23" s="20">
        <v>0</v>
      </c>
      <c r="G23" s="133">
        <f t="shared" si="0"/>
        <v>0</v>
      </c>
      <c r="H23" s="133"/>
      <c r="I23" s="133"/>
      <c r="J23" s="136">
        <v>41729</v>
      </c>
      <c r="K23" s="20">
        <v>101.9</v>
      </c>
      <c r="L23" s="20">
        <v>103.5</v>
      </c>
      <c r="Q23" s="136">
        <v>41578</v>
      </c>
      <c r="R23" s="20">
        <v>0.3</v>
      </c>
    </row>
    <row r="24" spans="1:18" x14ac:dyDescent="0.3">
      <c r="A24" s="135">
        <v>39202</v>
      </c>
      <c r="B24" s="20">
        <v>0</v>
      </c>
      <c r="C24" s="20">
        <v>0</v>
      </c>
      <c r="D24" s="20">
        <v>0</v>
      </c>
      <c r="E24" s="20">
        <v>2.9</v>
      </c>
      <c r="F24" s="20">
        <v>0</v>
      </c>
      <c r="G24" s="133">
        <f t="shared" si="0"/>
        <v>0</v>
      </c>
      <c r="H24" s="133"/>
      <c r="I24" s="133"/>
      <c r="J24" s="136">
        <v>41759</v>
      </c>
      <c r="K24" s="20">
        <v>101.5</v>
      </c>
      <c r="L24" s="20">
        <v>102.5</v>
      </c>
      <c r="Q24" s="136">
        <v>41608</v>
      </c>
      <c r="R24" s="20">
        <v>0.9</v>
      </c>
    </row>
    <row r="25" spans="1:18" x14ac:dyDescent="0.3">
      <c r="A25" s="135">
        <v>39233</v>
      </c>
      <c r="B25" s="20">
        <v>0</v>
      </c>
      <c r="C25" s="20">
        <v>0</v>
      </c>
      <c r="D25" s="20">
        <v>0</v>
      </c>
      <c r="E25" s="20">
        <v>2.8</v>
      </c>
      <c r="F25" s="20">
        <v>0</v>
      </c>
      <c r="G25" s="133">
        <f t="shared" si="0"/>
        <v>0</v>
      </c>
      <c r="H25" s="133"/>
      <c r="I25" s="133"/>
      <c r="J25" s="136">
        <v>41790</v>
      </c>
      <c r="K25" s="20">
        <v>101.2</v>
      </c>
      <c r="L25" s="20">
        <v>101.8</v>
      </c>
      <c r="Q25" s="136">
        <v>41639</v>
      </c>
      <c r="R25" s="20">
        <v>0.5</v>
      </c>
    </row>
    <row r="26" spans="1:18" x14ac:dyDescent="0.3">
      <c r="A26" s="135">
        <v>39263</v>
      </c>
      <c r="B26" s="20">
        <v>0</v>
      </c>
      <c r="C26" s="20">
        <v>0</v>
      </c>
      <c r="D26" s="20">
        <v>0</v>
      </c>
      <c r="E26" s="20">
        <v>2.4900000000000002</v>
      </c>
      <c r="F26" s="20">
        <v>0</v>
      </c>
      <c r="G26" s="133">
        <f t="shared" si="0"/>
        <v>0</v>
      </c>
      <c r="H26" s="133"/>
      <c r="I26" s="133"/>
      <c r="J26" s="136">
        <v>41820</v>
      </c>
      <c r="K26" s="20">
        <v>101.2</v>
      </c>
      <c r="L26" s="20">
        <v>101</v>
      </c>
      <c r="Q26" s="136">
        <v>41670</v>
      </c>
      <c r="R26" s="20">
        <v>0.1</v>
      </c>
    </row>
    <row r="27" spans="1:18" x14ac:dyDescent="0.3">
      <c r="A27" s="135">
        <v>39294</v>
      </c>
      <c r="B27" s="20">
        <v>0</v>
      </c>
      <c r="C27" s="20">
        <v>0</v>
      </c>
      <c r="D27" s="20">
        <v>0</v>
      </c>
      <c r="E27" s="20">
        <v>2.4</v>
      </c>
      <c r="F27" s="20">
        <v>0</v>
      </c>
      <c r="G27" s="133">
        <f t="shared" si="0"/>
        <v>0</v>
      </c>
      <c r="H27" s="133"/>
      <c r="I27" s="133"/>
      <c r="J27" s="136">
        <v>41851</v>
      </c>
      <c r="K27" s="20">
        <v>101.2</v>
      </c>
      <c r="L27" s="20">
        <v>99.9</v>
      </c>
      <c r="Q27" s="136">
        <v>41698</v>
      </c>
      <c r="R27" s="20">
        <v>-0.4</v>
      </c>
    </row>
    <row r="28" spans="1:18" x14ac:dyDescent="0.3">
      <c r="A28" s="135">
        <v>39325</v>
      </c>
      <c r="B28" s="20">
        <v>0</v>
      </c>
      <c r="C28" s="20">
        <v>0</v>
      </c>
      <c r="D28" s="20">
        <v>0</v>
      </c>
      <c r="E28" s="20">
        <v>2.6</v>
      </c>
      <c r="F28" s="20">
        <v>0</v>
      </c>
      <c r="G28" s="133">
        <f t="shared" si="0"/>
        <v>0</v>
      </c>
      <c r="H28" s="133"/>
      <c r="I28" s="133"/>
      <c r="J28" s="136">
        <v>41882</v>
      </c>
      <c r="K28" s="20">
        <v>101.1</v>
      </c>
      <c r="L28" s="20">
        <v>98.1</v>
      </c>
      <c r="Q28" s="136">
        <v>41729</v>
      </c>
      <c r="R28" s="20">
        <v>-0.4</v>
      </c>
    </row>
    <row r="29" spans="1:18" x14ac:dyDescent="0.3">
      <c r="A29" s="135">
        <v>39355</v>
      </c>
      <c r="B29" s="20">
        <v>0</v>
      </c>
      <c r="C29" s="20">
        <v>0</v>
      </c>
      <c r="D29" s="20">
        <v>0</v>
      </c>
      <c r="E29" s="20">
        <v>2.7</v>
      </c>
      <c r="F29" s="20">
        <v>0</v>
      </c>
      <c r="G29" s="133">
        <f t="shared" si="0"/>
        <v>0</v>
      </c>
      <c r="H29" s="133"/>
      <c r="I29" s="133"/>
      <c r="J29" s="136">
        <v>41912</v>
      </c>
      <c r="K29" s="20">
        <v>100.9</v>
      </c>
      <c r="L29" s="20">
        <v>97.6</v>
      </c>
      <c r="Q29" s="136">
        <v>41759</v>
      </c>
      <c r="R29" s="20">
        <v>-0.2</v>
      </c>
    </row>
    <row r="30" spans="1:18" x14ac:dyDescent="0.3">
      <c r="A30" s="135">
        <v>39386</v>
      </c>
      <c r="B30" s="20">
        <v>0</v>
      </c>
      <c r="C30" s="20">
        <v>0</v>
      </c>
      <c r="D30" s="20">
        <v>0</v>
      </c>
      <c r="E30" s="20">
        <v>3.2</v>
      </c>
      <c r="F30" s="20">
        <v>0</v>
      </c>
      <c r="G30" s="133">
        <f t="shared" si="0"/>
        <v>0</v>
      </c>
      <c r="H30" s="133"/>
      <c r="I30" s="133"/>
      <c r="J30" s="136">
        <v>41943</v>
      </c>
      <c r="K30" s="20">
        <v>100.6</v>
      </c>
      <c r="L30" s="20">
        <v>97.3</v>
      </c>
      <c r="Q30" s="136">
        <v>41790</v>
      </c>
      <c r="R30" s="20">
        <v>-0.1</v>
      </c>
    </row>
    <row r="31" spans="1:18" x14ac:dyDescent="0.3">
      <c r="A31" s="135">
        <v>39416</v>
      </c>
      <c r="B31" s="20">
        <v>0</v>
      </c>
      <c r="C31" s="20">
        <v>0</v>
      </c>
      <c r="D31" s="20">
        <v>0</v>
      </c>
      <c r="E31" s="20">
        <v>4.55</v>
      </c>
      <c r="F31" s="20">
        <v>0</v>
      </c>
      <c r="G31" s="133">
        <f t="shared" si="0"/>
        <v>0</v>
      </c>
      <c r="H31" s="133"/>
      <c r="I31" s="133"/>
      <c r="J31" s="136">
        <v>41973</v>
      </c>
      <c r="K31" s="20">
        <v>99.8</v>
      </c>
      <c r="L31" s="20">
        <v>95.1</v>
      </c>
      <c r="Q31" s="136">
        <v>41820</v>
      </c>
      <c r="R31" s="20">
        <v>-0.4</v>
      </c>
    </row>
    <row r="32" spans="1:18" x14ac:dyDescent="0.3">
      <c r="A32" s="135">
        <v>39447</v>
      </c>
      <c r="B32" s="20">
        <v>0</v>
      </c>
      <c r="C32" s="20">
        <v>0</v>
      </c>
      <c r="D32" s="20">
        <v>0</v>
      </c>
      <c r="E32" s="20">
        <v>5.43</v>
      </c>
      <c r="F32" s="20">
        <v>0</v>
      </c>
      <c r="G32" s="133">
        <f t="shared" si="0"/>
        <v>0</v>
      </c>
      <c r="H32" s="133"/>
      <c r="I32" s="133"/>
      <c r="J32" s="136">
        <v>42004</v>
      </c>
      <c r="K32" s="20">
        <v>99.4</v>
      </c>
      <c r="L32" s="20">
        <v>92.6</v>
      </c>
      <c r="Q32" s="136">
        <v>41851</v>
      </c>
      <c r="R32" s="20">
        <v>-0.6</v>
      </c>
    </row>
    <row r="33" spans="1:18" x14ac:dyDescent="0.3">
      <c r="A33" s="135">
        <v>39478</v>
      </c>
      <c r="B33" s="20">
        <v>0</v>
      </c>
      <c r="C33" s="20">
        <v>0</v>
      </c>
      <c r="D33" s="20">
        <v>0</v>
      </c>
      <c r="E33" s="20">
        <v>6.1</v>
      </c>
      <c r="F33" s="20">
        <v>0</v>
      </c>
      <c r="G33" s="133">
        <f t="shared" si="0"/>
        <v>0</v>
      </c>
      <c r="H33" s="133"/>
      <c r="I33" s="133"/>
      <c r="J33" s="136">
        <v>42035</v>
      </c>
      <c r="K33" s="20">
        <v>98.7</v>
      </c>
      <c r="L33" s="20">
        <v>91</v>
      </c>
      <c r="Q33" s="136">
        <v>41882</v>
      </c>
      <c r="R33" s="20">
        <v>-0.5</v>
      </c>
    </row>
    <row r="34" spans="1:18" x14ac:dyDescent="0.3">
      <c r="A34" s="135">
        <v>39507</v>
      </c>
      <c r="B34" s="20">
        <v>0</v>
      </c>
      <c r="C34" s="20">
        <v>0</v>
      </c>
      <c r="D34" s="20">
        <v>0</v>
      </c>
      <c r="E34" s="20">
        <v>6.62</v>
      </c>
      <c r="F34" s="20">
        <v>0</v>
      </c>
      <c r="G34" s="133">
        <f t="shared" si="0"/>
        <v>0</v>
      </c>
      <c r="H34" s="133"/>
      <c r="I34" s="133"/>
      <c r="J34" s="136">
        <v>42063</v>
      </c>
      <c r="K34" s="20">
        <v>98.9</v>
      </c>
      <c r="L34" s="20">
        <v>91.4</v>
      </c>
      <c r="Q34" s="136">
        <v>41912</v>
      </c>
      <c r="R34" s="20">
        <v>0.1</v>
      </c>
    </row>
    <row r="35" spans="1:18" x14ac:dyDescent="0.3">
      <c r="A35" s="135">
        <v>39538</v>
      </c>
      <c r="B35" s="20">
        <v>0</v>
      </c>
      <c r="C35" s="20">
        <v>0</v>
      </c>
      <c r="D35" s="20">
        <v>0</v>
      </c>
      <c r="E35" s="20">
        <v>7.95</v>
      </c>
      <c r="F35" s="20">
        <v>0</v>
      </c>
      <c r="G35" s="133">
        <f t="shared" si="0"/>
        <v>0</v>
      </c>
      <c r="H35" s="133"/>
      <c r="I35" s="133"/>
      <c r="J35" s="136">
        <v>42094</v>
      </c>
      <c r="K35" s="20">
        <v>98.6</v>
      </c>
      <c r="L35" s="20">
        <v>91.6</v>
      </c>
      <c r="Q35" s="136">
        <v>41943</v>
      </c>
      <c r="R35" s="20">
        <v>0.2</v>
      </c>
    </row>
    <row r="36" spans="1:18" x14ac:dyDescent="0.3">
      <c r="A36" s="135">
        <v>39568</v>
      </c>
      <c r="B36" s="20">
        <v>0</v>
      </c>
      <c r="C36" s="20">
        <v>0</v>
      </c>
      <c r="D36" s="20">
        <v>0</v>
      </c>
      <c r="E36" s="20">
        <v>8.1199999999999992</v>
      </c>
      <c r="F36" s="20">
        <v>0</v>
      </c>
      <c r="G36" s="133">
        <f t="shared" si="0"/>
        <v>0</v>
      </c>
      <c r="H36" s="133"/>
      <c r="I36" s="133"/>
      <c r="J36" s="136">
        <v>42124</v>
      </c>
      <c r="K36" s="20">
        <v>98.2</v>
      </c>
      <c r="L36" s="20">
        <v>90.7</v>
      </c>
      <c r="Q36" s="136">
        <v>41973</v>
      </c>
      <c r="R36" s="20">
        <v>0.1</v>
      </c>
    </row>
    <row r="37" spans="1:18" x14ac:dyDescent="0.3">
      <c r="A37" s="135">
        <v>39599</v>
      </c>
      <c r="B37" s="20">
        <v>0</v>
      </c>
      <c r="C37" s="20">
        <v>0</v>
      </c>
      <c r="D37" s="20">
        <v>0</v>
      </c>
      <c r="E37" s="20">
        <v>8.2200000000000006</v>
      </c>
      <c r="F37" s="20">
        <v>0</v>
      </c>
      <c r="G37" s="133">
        <f t="shared" si="0"/>
        <v>0</v>
      </c>
      <c r="H37" s="133"/>
      <c r="I37" s="133"/>
      <c r="J37" s="136">
        <v>42155</v>
      </c>
      <c r="K37" s="20">
        <v>97.9</v>
      </c>
      <c r="L37" s="20">
        <v>89.6</v>
      </c>
      <c r="Q37" s="136">
        <v>42004</v>
      </c>
      <c r="R37" s="20">
        <v>-0.2</v>
      </c>
    </row>
    <row r="38" spans="1:18" x14ac:dyDescent="0.3">
      <c r="A38" s="135">
        <v>39629</v>
      </c>
      <c r="B38" s="20">
        <v>0</v>
      </c>
      <c r="C38" s="20">
        <v>0</v>
      </c>
      <c r="D38" s="20">
        <v>0</v>
      </c>
      <c r="E38" s="20">
        <v>8.84</v>
      </c>
      <c r="F38" s="20">
        <v>0</v>
      </c>
      <c r="G38" s="133">
        <f t="shared" si="0"/>
        <v>0</v>
      </c>
      <c r="H38" s="133"/>
      <c r="I38" s="133"/>
      <c r="J38" s="136">
        <v>42185</v>
      </c>
      <c r="K38" s="20">
        <v>97.5</v>
      </c>
      <c r="L38" s="20">
        <v>88.8</v>
      </c>
      <c r="Q38" s="136">
        <v>42035</v>
      </c>
      <c r="R38" s="20">
        <v>-0.4</v>
      </c>
    </row>
    <row r="39" spans="1:18" x14ac:dyDescent="0.3">
      <c r="A39" s="135">
        <v>39660</v>
      </c>
      <c r="B39" s="20">
        <v>0</v>
      </c>
      <c r="C39" s="20">
        <v>0</v>
      </c>
      <c r="D39" s="20">
        <v>0</v>
      </c>
      <c r="E39" s="20">
        <v>10.029999999999999</v>
      </c>
      <c r="F39" s="20">
        <v>0</v>
      </c>
      <c r="G39" s="133">
        <f t="shared" si="0"/>
        <v>0</v>
      </c>
      <c r="H39" s="133"/>
      <c r="I39" s="133"/>
      <c r="J39" s="136">
        <v>42216</v>
      </c>
      <c r="K39" s="20">
        <v>97.5</v>
      </c>
      <c r="L39" s="20">
        <v>88</v>
      </c>
      <c r="Q39" s="136">
        <v>42063</v>
      </c>
      <c r="R39" s="20">
        <v>-0.3</v>
      </c>
    </row>
    <row r="40" spans="1:18" x14ac:dyDescent="0.3">
      <c r="A40" s="135">
        <v>39691</v>
      </c>
      <c r="B40" s="20">
        <v>0</v>
      </c>
      <c r="C40" s="20">
        <v>0</v>
      </c>
      <c r="D40" s="20">
        <v>0</v>
      </c>
      <c r="E40" s="20">
        <v>10.06</v>
      </c>
      <c r="F40" s="20">
        <v>0</v>
      </c>
      <c r="G40" s="133">
        <f t="shared" si="0"/>
        <v>0</v>
      </c>
      <c r="H40" s="133"/>
      <c r="I40" s="133"/>
      <c r="J40" s="136">
        <v>42247</v>
      </c>
      <c r="K40" s="20">
        <v>97.3</v>
      </c>
      <c r="L40" s="20">
        <v>87.7</v>
      </c>
      <c r="Q40" s="136">
        <v>42094</v>
      </c>
      <c r="R40" s="20">
        <v>-0.4</v>
      </c>
    </row>
    <row r="41" spans="1:18" x14ac:dyDescent="0.3">
      <c r="A41" s="135">
        <v>39721</v>
      </c>
      <c r="B41" s="20">
        <v>0</v>
      </c>
      <c r="C41" s="20">
        <v>0</v>
      </c>
      <c r="D41" s="20">
        <v>0</v>
      </c>
      <c r="E41" s="20">
        <v>9.1300000000000008</v>
      </c>
      <c r="F41" s="20">
        <v>0</v>
      </c>
      <c r="G41" s="133">
        <f t="shared" si="0"/>
        <v>0</v>
      </c>
      <c r="H41" s="133"/>
      <c r="I41" s="133"/>
      <c r="J41" s="136">
        <v>42277</v>
      </c>
      <c r="K41" s="20">
        <v>97.2</v>
      </c>
      <c r="L41" s="20">
        <v>87.3</v>
      </c>
      <c r="Q41" s="136">
        <v>42124</v>
      </c>
      <c r="R41" s="20">
        <v>-0.5</v>
      </c>
    </row>
    <row r="42" spans="1:18" x14ac:dyDescent="0.3">
      <c r="A42" s="135">
        <v>39752</v>
      </c>
      <c r="B42" s="20">
        <v>0</v>
      </c>
      <c r="C42" s="20">
        <v>0</v>
      </c>
      <c r="D42" s="20">
        <v>0</v>
      </c>
      <c r="E42" s="20">
        <v>6.59</v>
      </c>
      <c r="F42" s="20">
        <v>0</v>
      </c>
      <c r="G42" s="133">
        <f t="shared" si="0"/>
        <v>0</v>
      </c>
      <c r="H42" s="133"/>
      <c r="I42" s="133"/>
      <c r="J42" s="136">
        <v>42308</v>
      </c>
      <c r="K42" s="20">
        <v>96.8</v>
      </c>
      <c r="L42" s="20">
        <v>86.5</v>
      </c>
      <c r="Q42" s="136">
        <v>42155</v>
      </c>
      <c r="R42" s="20">
        <v>-0.4</v>
      </c>
    </row>
    <row r="43" spans="1:18" x14ac:dyDescent="0.3">
      <c r="A43" s="135">
        <v>39782</v>
      </c>
      <c r="B43" s="20">
        <v>0</v>
      </c>
      <c r="C43" s="20">
        <v>0</v>
      </c>
      <c r="D43" s="20">
        <v>0</v>
      </c>
      <c r="E43" s="20">
        <v>1.99</v>
      </c>
      <c r="F43" s="20">
        <v>0</v>
      </c>
      <c r="G43" s="133">
        <f t="shared" si="0"/>
        <v>0</v>
      </c>
      <c r="H43" s="133"/>
      <c r="I43" s="133"/>
      <c r="J43" s="136">
        <v>42338</v>
      </c>
      <c r="K43" s="20">
        <v>96.9</v>
      </c>
      <c r="L43" s="20">
        <v>86.2</v>
      </c>
      <c r="Q43" s="136">
        <v>42185</v>
      </c>
      <c r="R43" s="20">
        <v>-0.6</v>
      </c>
    </row>
    <row r="44" spans="1:18" x14ac:dyDescent="0.3">
      <c r="A44" s="135">
        <v>39813</v>
      </c>
      <c r="B44" s="20">
        <v>0</v>
      </c>
      <c r="C44" s="20">
        <v>0</v>
      </c>
      <c r="D44" s="20">
        <v>0</v>
      </c>
      <c r="E44" s="20">
        <v>-1.1399999999999999</v>
      </c>
      <c r="F44" s="20">
        <v>0</v>
      </c>
      <c r="G44" s="133">
        <f t="shared" si="0"/>
        <v>0</v>
      </c>
      <c r="H44" s="133"/>
      <c r="I44" s="133"/>
      <c r="J44" s="136">
        <v>42369</v>
      </c>
      <c r="K44" s="20">
        <v>96.7</v>
      </c>
      <c r="L44" s="20">
        <v>86.5</v>
      </c>
      <c r="Q44" s="136">
        <v>42216</v>
      </c>
      <c r="R44" s="20">
        <v>-0.7</v>
      </c>
    </row>
    <row r="45" spans="1:18" x14ac:dyDescent="0.3">
      <c r="A45" s="135">
        <v>39844</v>
      </c>
      <c r="B45" s="20">
        <v>0</v>
      </c>
      <c r="C45" s="20">
        <v>0</v>
      </c>
      <c r="D45" s="20">
        <v>0</v>
      </c>
      <c r="E45" s="20">
        <v>-3.35</v>
      </c>
      <c r="F45" s="20">
        <v>0</v>
      </c>
      <c r="G45" s="133">
        <f t="shared" si="0"/>
        <v>0</v>
      </c>
      <c r="H45" s="133"/>
      <c r="I45" s="133"/>
      <c r="J45" s="136">
        <v>42400</v>
      </c>
      <c r="K45" s="20">
        <v>95.9</v>
      </c>
      <c r="L45" s="20">
        <v>86.7</v>
      </c>
      <c r="Q45" s="136">
        <v>42247</v>
      </c>
      <c r="R45" s="20">
        <v>-0.6</v>
      </c>
    </row>
    <row r="46" spans="1:18" x14ac:dyDescent="0.3">
      <c r="A46" s="135">
        <v>39872</v>
      </c>
      <c r="B46" s="20">
        <v>0</v>
      </c>
      <c r="C46" s="20">
        <v>0</v>
      </c>
      <c r="D46" s="20">
        <v>0</v>
      </c>
      <c r="E46" s="20">
        <v>-4.47</v>
      </c>
      <c r="F46" s="20">
        <v>0</v>
      </c>
      <c r="G46" s="133">
        <f t="shared" si="0"/>
        <v>0</v>
      </c>
      <c r="H46" s="133"/>
      <c r="I46" s="133"/>
      <c r="J46" s="136">
        <v>42429</v>
      </c>
      <c r="K46" s="20">
        <v>95.5</v>
      </c>
      <c r="L46" s="20">
        <v>86.4</v>
      </c>
      <c r="Q46" s="136">
        <v>42277</v>
      </c>
      <c r="R46" s="20">
        <v>-0.1</v>
      </c>
    </row>
    <row r="47" spans="1:18" x14ac:dyDescent="0.3">
      <c r="A47" s="135">
        <v>39903</v>
      </c>
      <c r="B47" s="20">
        <v>0</v>
      </c>
      <c r="C47" s="20">
        <v>0</v>
      </c>
      <c r="D47" s="20">
        <v>0</v>
      </c>
      <c r="E47" s="20">
        <v>-6</v>
      </c>
      <c r="F47" s="20">
        <v>0</v>
      </c>
      <c r="G47" s="133">
        <f t="shared" si="0"/>
        <v>0</v>
      </c>
      <c r="H47" s="133"/>
      <c r="I47" s="133"/>
      <c r="J47" s="136">
        <v>42460</v>
      </c>
      <c r="K47" s="20">
        <v>95.5</v>
      </c>
      <c r="L47" s="20">
        <v>87</v>
      </c>
      <c r="Q47" s="136">
        <v>42308</v>
      </c>
      <c r="R47" s="20">
        <v>-0.1</v>
      </c>
    </row>
    <row r="48" spans="1:18" x14ac:dyDescent="0.3">
      <c r="A48" s="135">
        <v>39933</v>
      </c>
      <c r="B48" s="20">
        <v>0</v>
      </c>
      <c r="C48" s="20">
        <v>0</v>
      </c>
      <c r="D48" s="20">
        <v>0</v>
      </c>
      <c r="E48" s="20">
        <v>-6.6</v>
      </c>
      <c r="F48" s="20">
        <v>0</v>
      </c>
      <c r="G48" s="133">
        <f t="shared" si="0"/>
        <v>0</v>
      </c>
      <c r="H48" s="133"/>
      <c r="I48" s="133"/>
      <c r="J48" s="136">
        <v>42490</v>
      </c>
      <c r="K48" s="20">
        <v>96.2</v>
      </c>
      <c r="L48" s="20">
        <v>89.7</v>
      </c>
      <c r="Q48" s="136">
        <v>42338</v>
      </c>
      <c r="R48" s="20">
        <v>0.1</v>
      </c>
    </row>
    <row r="49" spans="1:18" x14ac:dyDescent="0.3">
      <c r="A49" s="135">
        <v>39964</v>
      </c>
      <c r="B49" s="20">
        <v>0</v>
      </c>
      <c r="C49" s="20">
        <v>0</v>
      </c>
      <c r="D49" s="20">
        <v>0</v>
      </c>
      <c r="E49" s="20">
        <v>-7.2</v>
      </c>
      <c r="F49" s="20">
        <v>0</v>
      </c>
      <c r="G49" s="133">
        <f t="shared" si="0"/>
        <v>0</v>
      </c>
      <c r="H49" s="133"/>
      <c r="I49" s="133"/>
      <c r="J49" s="136">
        <v>42521</v>
      </c>
      <c r="K49" s="20">
        <v>97.2</v>
      </c>
      <c r="L49" s="20">
        <v>92.7</v>
      </c>
      <c r="Q49" s="136">
        <v>42369</v>
      </c>
      <c r="R49" s="20">
        <v>-0.2</v>
      </c>
    </row>
    <row r="50" spans="1:18" x14ac:dyDescent="0.3">
      <c r="A50" s="135">
        <v>39994</v>
      </c>
      <c r="B50" s="20">
        <v>0</v>
      </c>
      <c r="C50" s="20">
        <v>0</v>
      </c>
      <c r="D50" s="20">
        <v>0</v>
      </c>
      <c r="E50" s="20">
        <v>-7.8</v>
      </c>
      <c r="F50" s="20">
        <v>0</v>
      </c>
      <c r="G50" s="133">
        <f t="shared" si="0"/>
        <v>0</v>
      </c>
      <c r="H50" s="133"/>
      <c r="I50" s="133"/>
      <c r="J50" s="136">
        <v>42551</v>
      </c>
      <c r="K50" s="20">
        <v>97.6</v>
      </c>
      <c r="L50" s="20">
        <v>95.6</v>
      </c>
      <c r="Q50" s="136">
        <v>42400</v>
      </c>
      <c r="R50" s="20">
        <v>-0.5</v>
      </c>
    </row>
    <row r="51" spans="1:18" x14ac:dyDescent="0.3">
      <c r="A51" s="135">
        <v>40025</v>
      </c>
      <c r="B51" s="20">
        <v>0</v>
      </c>
      <c r="C51" s="20">
        <v>0</v>
      </c>
      <c r="D51" s="20">
        <v>0</v>
      </c>
      <c r="E51" s="20">
        <v>-8.1999999999999993</v>
      </c>
      <c r="F51" s="20">
        <v>0</v>
      </c>
      <c r="G51" s="133">
        <f t="shared" si="0"/>
        <v>0</v>
      </c>
      <c r="H51" s="133"/>
      <c r="I51" s="133"/>
      <c r="J51" s="136">
        <v>42582</v>
      </c>
      <c r="K51" s="20">
        <v>97.8</v>
      </c>
      <c r="L51" s="20">
        <v>97.2</v>
      </c>
      <c r="Q51" s="136">
        <v>42429</v>
      </c>
      <c r="R51" s="20">
        <v>-0.5</v>
      </c>
    </row>
    <row r="52" spans="1:18" x14ac:dyDescent="0.3">
      <c r="A52" s="135">
        <v>40056</v>
      </c>
      <c r="B52" s="20">
        <v>0</v>
      </c>
      <c r="C52" s="20">
        <v>0</v>
      </c>
      <c r="D52" s="20">
        <v>0</v>
      </c>
      <c r="E52" s="20">
        <v>-7.86</v>
      </c>
      <c r="F52" s="20">
        <v>0</v>
      </c>
      <c r="G52" s="133">
        <f t="shared" si="0"/>
        <v>0</v>
      </c>
      <c r="H52" s="133"/>
      <c r="I52" s="133"/>
      <c r="J52" s="136">
        <v>42613</v>
      </c>
      <c r="K52" s="20">
        <v>98.2</v>
      </c>
      <c r="L52" s="20">
        <v>100.3</v>
      </c>
      <c r="Q52" s="136">
        <v>42460</v>
      </c>
      <c r="R52" s="20">
        <v>-0.2</v>
      </c>
    </row>
    <row r="53" spans="1:18" x14ac:dyDescent="0.3">
      <c r="A53" s="135">
        <v>40086</v>
      </c>
      <c r="B53" s="20">
        <v>0</v>
      </c>
      <c r="C53" s="20">
        <v>0</v>
      </c>
      <c r="D53" s="20">
        <v>0</v>
      </c>
      <c r="E53" s="20">
        <v>-6.99</v>
      </c>
      <c r="F53" s="20">
        <v>0</v>
      </c>
      <c r="G53" s="133">
        <f t="shared" si="0"/>
        <v>0</v>
      </c>
      <c r="H53" s="133"/>
      <c r="I53" s="133"/>
      <c r="J53" s="136">
        <v>42643</v>
      </c>
      <c r="K53" s="20">
        <v>98.3</v>
      </c>
      <c r="L53" s="20">
        <v>103.9</v>
      </c>
      <c r="Q53" s="136">
        <v>42490</v>
      </c>
      <c r="R53" s="20">
        <v>0.2</v>
      </c>
    </row>
    <row r="54" spans="1:18" x14ac:dyDescent="0.3">
      <c r="A54" s="135">
        <v>40117</v>
      </c>
      <c r="B54" s="20">
        <v>0</v>
      </c>
      <c r="C54" s="20">
        <v>0</v>
      </c>
      <c r="D54" s="20">
        <v>0</v>
      </c>
      <c r="E54" s="20">
        <v>-5.85</v>
      </c>
      <c r="F54" s="20">
        <v>0</v>
      </c>
      <c r="G54" s="133">
        <f t="shared" si="0"/>
        <v>0</v>
      </c>
      <c r="H54" s="133"/>
      <c r="I54" s="133"/>
      <c r="J54" s="136">
        <v>42674</v>
      </c>
      <c r="K54" s="20">
        <v>99.6</v>
      </c>
      <c r="L54" s="20">
        <v>108.2</v>
      </c>
      <c r="Q54" s="136">
        <v>42521</v>
      </c>
      <c r="R54" s="20">
        <v>0.4</v>
      </c>
    </row>
    <row r="55" spans="1:18" x14ac:dyDescent="0.3">
      <c r="A55" s="135">
        <v>40147</v>
      </c>
      <c r="B55" s="20">
        <v>0</v>
      </c>
      <c r="C55" s="20">
        <v>0</v>
      </c>
      <c r="D55" s="20">
        <v>0</v>
      </c>
      <c r="E55" s="20">
        <v>-2.08</v>
      </c>
      <c r="F55" s="20">
        <v>0</v>
      </c>
      <c r="G55" s="133">
        <f t="shared" si="0"/>
        <v>0</v>
      </c>
      <c r="H55" s="133"/>
      <c r="I55" s="133"/>
      <c r="J55" s="136">
        <v>42704</v>
      </c>
      <c r="K55" s="20">
        <v>101.5</v>
      </c>
      <c r="L55" s="20">
        <v>114.7</v>
      </c>
      <c r="Q55" s="136">
        <v>42551</v>
      </c>
      <c r="R55" s="20">
        <v>0.1</v>
      </c>
    </row>
    <row r="56" spans="1:18" x14ac:dyDescent="0.3">
      <c r="A56" s="135">
        <v>40178</v>
      </c>
      <c r="B56" s="20">
        <v>0</v>
      </c>
      <c r="C56" s="20">
        <v>0</v>
      </c>
      <c r="D56" s="20">
        <v>0</v>
      </c>
      <c r="E56" s="20">
        <v>1.7</v>
      </c>
      <c r="F56" s="20">
        <v>0</v>
      </c>
      <c r="G56" s="133">
        <f t="shared" si="0"/>
        <v>0</v>
      </c>
      <c r="H56" s="133"/>
      <c r="I56" s="133"/>
      <c r="J56" s="136">
        <v>42735</v>
      </c>
      <c r="K56" s="20">
        <v>102.4</v>
      </c>
      <c r="L56" s="20">
        <v>117.9</v>
      </c>
      <c r="Q56" s="136">
        <v>42582</v>
      </c>
      <c r="R56" s="20">
        <v>-0.2</v>
      </c>
    </row>
    <row r="57" spans="1:18" x14ac:dyDescent="0.3">
      <c r="A57" s="135">
        <v>40209</v>
      </c>
      <c r="B57" s="20">
        <v>0</v>
      </c>
      <c r="C57" s="20">
        <v>0</v>
      </c>
      <c r="D57" s="20">
        <v>0</v>
      </c>
      <c r="E57" s="20">
        <v>4.32</v>
      </c>
      <c r="F57" s="20">
        <v>0</v>
      </c>
      <c r="G57" s="133">
        <f t="shared" si="0"/>
        <v>0</v>
      </c>
      <c r="H57" s="133"/>
      <c r="I57" s="133"/>
      <c r="J57" s="136">
        <v>42766</v>
      </c>
      <c r="K57" s="20">
        <v>103.9</v>
      </c>
      <c r="L57" s="20">
        <v>119.4</v>
      </c>
      <c r="Q57" s="136">
        <v>42613</v>
      </c>
      <c r="R57" s="20">
        <v>0.3</v>
      </c>
    </row>
    <row r="58" spans="1:18" x14ac:dyDescent="0.3">
      <c r="A58" s="135">
        <v>40237</v>
      </c>
      <c r="B58" s="20">
        <v>0</v>
      </c>
      <c r="C58" s="20">
        <v>0</v>
      </c>
      <c r="D58" s="20">
        <v>0</v>
      </c>
      <c r="E58" s="20">
        <v>5.39</v>
      </c>
      <c r="F58" s="20">
        <v>0</v>
      </c>
      <c r="G58" s="133">
        <f t="shared" si="0"/>
        <v>0</v>
      </c>
      <c r="H58" s="133"/>
      <c r="I58" s="133"/>
      <c r="J58" s="136">
        <v>42794</v>
      </c>
      <c r="K58" s="20">
        <v>104.3</v>
      </c>
      <c r="L58" s="20">
        <v>120.5</v>
      </c>
      <c r="Q58" s="136">
        <v>42643</v>
      </c>
      <c r="R58" s="20">
        <v>0.7</v>
      </c>
    </row>
    <row r="59" spans="1:18" x14ac:dyDescent="0.3">
      <c r="A59" s="135">
        <v>40268</v>
      </c>
      <c r="B59" s="20">
        <v>0</v>
      </c>
      <c r="C59" s="20">
        <v>0</v>
      </c>
      <c r="D59" s="20">
        <v>0</v>
      </c>
      <c r="E59" s="20">
        <v>5.91</v>
      </c>
      <c r="F59" s="20">
        <v>0</v>
      </c>
      <c r="G59" s="133">
        <f t="shared" si="0"/>
        <v>0</v>
      </c>
      <c r="H59" s="133"/>
      <c r="I59" s="133"/>
      <c r="J59" s="136">
        <v>42825</v>
      </c>
      <c r="K59" s="20">
        <v>105.5</v>
      </c>
      <c r="L59" s="20">
        <v>122.5</v>
      </c>
      <c r="Q59" s="136">
        <v>42674</v>
      </c>
      <c r="R59" s="20">
        <v>1.1000000000000001</v>
      </c>
    </row>
    <row r="60" spans="1:18" x14ac:dyDescent="0.3">
      <c r="A60" s="135">
        <v>40298</v>
      </c>
      <c r="B60" s="20">
        <v>0</v>
      </c>
      <c r="C60" s="20">
        <v>0</v>
      </c>
      <c r="D60" s="20">
        <v>0</v>
      </c>
      <c r="E60" s="20">
        <v>6.81</v>
      </c>
      <c r="F60" s="20">
        <v>0</v>
      </c>
      <c r="G60" s="133">
        <f t="shared" si="0"/>
        <v>0</v>
      </c>
      <c r="H60" s="133"/>
      <c r="I60" s="133"/>
      <c r="J60" s="136">
        <v>42855</v>
      </c>
      <c r="K60" s="20">
        <v>106.9</v>
      </c>
      <c r="L60" s="20">
        <v>123.6</v>
      </c>
      <c r="Q60" s="136">
        <v>42704</v>
      </c>
      <c r="R60" s="20">
        <v>1.6</v>
      </c>
    </row>
    <row r="61" spans="1:18" x14ac:dyDescent="0.3">
      <c r="A61" s="135">
        <v>40329</v>
      </c>
      <c r="B61" s="20">
        <v>0</v>
      </c>
      <c r="C61" s="20">
        <v>0</v>
      </c>
      <c r="D61" s="20">
        <v>0</v>
      </c>
      <c r="E61" s="20">
        <v>7.13</v>
      </c>
      <c r="F61" s="20">
        <v>0</v>
      </c>
      <c r="G61" s="133">
        <f t="shared" si="0"/>
        <v>0</v>
      </c>
      <c r="H61" s="133"/>
      <c r="I61" s="133"/>
      <c r="J61" s="136">
        <v>42886</v>
      </c>
      <c r="K61" s="20">
        <v>108.1</v>
      </c>
      <c r="L61" s="20">
        <v>123.7</v>
      </c>
      <c r="Q61" s="136">
        <v>42735</v>
      </c>
      <c r="R61" s="20">
        <v>0.7</v>
      </c>
    </row>
    <row r="62" spans="1:18" x14ac:dyDescent="0.3">
      <c r="A62" s="135">
        <v>40359</v>
      </c>
      <c r="B62" s="20">
        <v>0</v>
      </c>
      <c r="C62" s="20">
        <v>0</v>
      </c>
      <c r="D62" s="20">
        <v>0</v>
      </c>
      <c r="E62" s="20">
        <v>6.41</v>
      </c>
      <c r="F62" s="20">
        <v>0</v>
      </c>
      <c r="G62" s="133">
        <f t="shared" si="0"/>
        <v>0</v>
      </c>
      <c r="H62" s="133"/>
      <c r="I62" s="133"/>
      <c r="J62" s="136">
        <v>42916</v>
      </c>
      <c r="K62" s="20">
        <v>109.4</v>
      </c>
      <c r="L62" s="20">
        <v>123</v>
      </c>
      <c r="Q62" s="136">
        <v>42766</v>
      </c>
      <c r="R62" s="20">
        <v>0.4</v>
      </c>
    </row>
    <row r="63" spans="1:18" x14ac:dyDescent="0.3">
      <c r="A63" s="135">
        <v>40390</v>
      </c>
      <c r="B63" s="20">
        <v>0</v>
      </c>
      <c r="C63" s="20">
        <v>0</v>
      </c>
      <c r="D63" s="20">
        <v>0</v>
      </c>
      <c r="E63" s="20">
        <v>4.84</v>
      </c>
      <c r="F63" s="20">
        <v>0</v>
      </c>
      <c r="G63" s="133">
        <f t="shared" si="0"/>
        <v>0</v>
      </c>
      <c r="H63" s="133"/>
      <c r="I63" s="133"/>
      <c r="J63" s="136">
        <v>42947</v>
      </c>
      <c r="K63" s="20">
        <v>110.5</v>
      </c>
      <c r="L63" s="20">
        <v>122.5</v>
      </c>
      <c r="Q63" s="136">
        <v>42794</v>
      </c>
      <c r="R63" s="20">
        <v>0</v>
      </c>
    </row>
    <row r="64" spans="1:18" x14ac:dyDescent="0.3">
      <c r="A64" s="135">
        <v>40421</v>
      </c>
      <c r="B64" s="20">
        <v>0</v>
      </c>
      <c r="C64" s="20">
        <v>0</v>
      </c>
      <c r="D64" s="20">
        <v>0</v>
      </c>
      <c r="E64" s="20">
        <v>4.32</v>
      </c>
      <c r="F64" s="20">
        <v>0</v>
      </c>
      <c r="G64" s="133">
        <f t="shared" si="0"/>
        <v>0</v>
      </c>
      <c r="H64" s="133"/>
      <c r="I64" s="133"/>
      <c r="J64" s="136">
        <v>42978</v>
      </c>
      <c r="K64" s="20">
        <v>111.8</v>
      </c>
      <c r="L64" s="20">
        <v>119.6</v>
      </c>
      <c r="Q64" s="136">
        <v>42825</v>
      </c>
      <c r="R64" s="20">
        <v>0.4</v>
      </c>
    </row>
    <row r="65" spans="1:18" x14ac:dyDescent="0.3">
      <c r="A65" s="135">
        <v>40451</v>
      </c>
      <c r="B65" s="20">
        <v>0</v>
      </c>
      <c r="C65" s="20">
        <v>0</v>
      </c>
      <c r="D65" s="20">
        <v>0</v>
      </c>
      <c r="E65" s="20">
        <v>4.33</v>
      </c>
      <c r="F65" s="20">
        <v>0</v>
      </c>
      <c r="G65" s="133">
        <f t="shared" si="0"/>
        <v>0</v>
      </c>
      <c r="H65" s="133"/>
      <c r="I65" s="133"/>
      <c r="J65" s="136">
        <v>43008</v>
      </c>
      <c r="K65" s="20">
        <v>113.8</v>
      </c>
      <c r="L65" s="20">
        <v>118.7</v>
      </c>
      <c r="Q65" s="136">
        <v>42855</v>
      </c>
      <c r="R65" s="20">
        <v>0.9</v>
      </c>
    </row>
    <row r="66" spans="1:18" x14ac:dyDescent="0.3">
      <c r="A66" s="135">
        <v>40482</v>
      </c>
      <c r="B66" s="20">
        <v>0</v>
      </c>
      <c r="C66" s="20">
        <v>0</v>
      </c>
      <c r="D66" s="20">
        <v>0</v>
      </c>
      <c r="E66" s="20">
        <v>5.04</v>
      </c>
      <c r="F66" s="20">
        <v>0</v>
      </c>
      <c r="G66" s="133">
        <f t="shared" si="0"/>
        <v>0</v>
      </c>
      <c r="H66" s="133"/>
      <c r="I66" s="133"/>
      <c r="J66" s="136">
        <v>43039</v>
      </c>
      <c r="K66" s="20">
        <v>115.5</v>
      </c>
      <c r="L66" s="20">
        <v>116.8</v>
      </c>
      <c r="Q66" s="136">
        <v>42886</v>
      </c>
      <c r="R66" s="20">
        <v>1</v>
      </c>
    </row>
    <row r="67" spans="1:18" x14ac:dyDescent="0.3">
      <c r="A67" s="135">
        <v>40512</v>
      </c>
      <c r="B67" s="20">
        <v>0</v>
      </c>
      <c r="C67" s="20">
        <v>0</v>
      </c>
      <c r="D67" s="20">
        <v>0</v>
      </c>
      <c r="E67" s="20">
        <v>6.06</v>
      </c>
      <c r="F67" s="20">
        <v>0</v>
      </c>
      <c r="G67" s="133">
        <f t="shared" si="0"/>
        <v>0</v>
      </c>
      <c r="H67" s="133"/>
      <c r="I67" s="133"/>
      <c r="J67" s="136">
        <v>43069</v>
      </c>
      <c r="K67" s="20">
        <v>115</v>
      </c>
      <c r="L67" s="20">
        <v>115.1</v>
      </c>
      <c r="Q67" s="136">
        <v>42916</v>
      </c>
      <c r="R67" s="20">
        <v>0.5</v>
      </c>
    </row>
    <row r="68" spans="1:18" x14ac:dyDescent="0.3">
      <c r="A68" s="135">
        <v>40543</v>
      </c>
      <c r="B68" s="20">
        <v>0</v>
      </c>
      <c r="C68" s="20">
        <v>0</v>
      </c>
      <c r="D68" s="20">
        <v>0</v>
      </c>
      <c r="E68" s="20">
        <v>5.93</v>
      </c>
      <c r="F68" s="20">
        <v>0</v>
      </c>
      <c r="G68" s="133">
        <f t="shared" si="0"/>
        <v>0</v>
      </c>
      <c r="H68" s="133"/>
      <c r="I68" s="133"/>
      <c r="J68" s="136">
        <v>43100</v>
      </c>
      <c r="K68" s="20">
        <v>118.1</v>
      </c>
      <c r="L68" s="20">
        <v>123.4</v>
      </c>
      <c r="Q68" s="136">
        <v>42947</v>
      </c>
      <c r="R68" s="20">
        <v>0.5</v>
      </c>
    </row>
    <row r="69" spans="1:18" x14ac:dyDescent="0.3">
      <c r="A69" s="135">
        <v>40574</v>
      </c>
      <c r="B69" s="20">
        <v>0</v>
      </c>
      <c r="C69" s="20">
        <v>0</v>
      </c>
      <c r="D69" s="20">
        <v>0</v>
      </c>
      <c r="E69" s="20">
        <v>6.6</v>
      </c>
      <c r="F69" s="20">
        <v>0</v>
      </c>
      <c r="G69" s="133">
        <f t="shared" si="0"/>
        <v>0</v>
      </c>
      <c r="H69" s="133"/>
      <c r="I69" s="133"/>
      <c r="J69" s="136">
        <v>43131</v>
      </c>
      <c r="K69" s="20">
        <v>119.5</v>
      </c>
      <c r="L69" s="20">
        <v>126.9</v>
      </c>
      <c r="Q69" s="136">
        <v>42978</v>
      </c>
      <c r="R69" s="20">
        <v>0.7</v>
      </c>
    </row>
    <row r="70" spans="1:18" x14ac:dyDescent="0.3">
      <c r="A70" s="135">
        <v>40602</v>
      </c>
      <c r="B70" s="20">
        <v>0</v>
      </c>
      <c r="C70" s="20">
        <v>0</v>
      </c>
      <c r="D70" s="20">
        <v>0</v>
      </c>
      <c r="E70" s="20">
        <v>7.23</v>
      </c>
      <c r="F70" s="20">
        <v>0</v>
      </c>
      <c r="G70" s="133">
        <f t="shared" si="0"/>
        <v>0</v>
      </c>
      <c r="H70" s="133"/>
      <c r="I70" s="133"/>
      <c r="J70" s="136">
        <v>43159</v>
      </c>
      <c r="K70" s="20">
        <v>118.9</v>
      </c>
      <c r="L70" s="20">
        <v>124.6</v>
      </c>
      <c r="Q70" s="136">
        <v>43008</v>
      </c>
      <c r="R70" s="20">
        <v>1.5</v>
      </c>
    </row>
    <row r="71" spans="1:18" x14ac:dyDescent="0.3">
      <c r="A71" s="135">
        <v>40633</v>
      </c>
      <c r="B71" s="20">
        <v>0</v>
      </c>
      <c r="C71" s="20">
        <v>0</v>
      </c>
      <c r="D71" s="20">
        <v>0</v>
      </c>
      <c r="E71" s="20">
        <v>7.31</v>
      </c>
      <c r="F71" s="20">
        <v>0</v>
      </c>
      <c r="G71" s="133">
        <f t="shared" si="0"/>
        <v>0</v>
      </c>
      <c r="H71" s="133"/>
      <c r="I71" s="133"/>
      <c r="J71" s="136">
        <v>43190</v>
      </c>
      <c r="K71" s="20">
        <v>118.4</v>
      </c>
      <c r="L71" s="20">
        <v>120.4</v>
      </c>
      <c r="Q71" s="136">
        <v>43039</v>
      </c>
      <c r="R71" s="20">
        <v>1.5</v>
      </c>
    </row>
    <row r="72" spans="1:18" x14ac:dyDescent="0.3">
      <c r="A72" s="135">
        <v>40663</v>
      </c>
      <c r="B72" s="20">
        <v>0</v>
      </c>
      <c r="C72" s="20">
        <v>0</v>
      </c>
      <c r="D72" s="20">
        <v>0</v>
      </c>
      <c r="E72" s="20">
        <v>6.82</v>
      </c>
      <c r="F72" s="20">
        <v>0</v>
      </c>
      <c r="G72" s="133">
        <f t="shared" si="0"/>
        <v>0</v>
      </c>
      <c r="H72" s="133"/>
      <c r="I72" s="133"/>
      <c r="J72" s="136">
        <v>43220</v>
      </c>
      <c r="K72" s="20">
        <v>117.2</v>
      </c>
      <c r="L72" s="20">
        <v>118.4</v>
      </c>
      <c r="Q72" s="136">
        <v>43069</v>
      </c>
      <c r="R72" s="20">
        <v>1.3</v>
      </c>
    </row>
    <row r="73" spans="1:18" x14ac:dyDescent="0.3">
      <c r="A73" s="135">
        <v>40694</v>
      </c>
      <c r="B73" s="20">
        <v>0</v>
      </c>
      <c r="C73" s="20">
        <v>0</v>
      </c>
      <c r="D73" s="20">
        <v>0</v>
      </c>
      <c r="E73" s="20">
        <v>6.79</v>
      </c>
      <c r="F73" s="20">
        <v>0</v>
      </c>
      <c r="G73" s="133">
        <f t="shared" si="0"/>
        <v>0</v>
      </c>
      <c r="H73" s="133"/>
      <c r="I73" s="133"/>
      <c r="J73" s="136">
        <v>43251</v>
      </c>
      <c r="K73" s="20">
        <v>116.6</v>
      </c>
      <c r="L73" s="20">
        <v>119.3</v>
      </c>
      <c r="Q73" s="136">
        <v>43100</v>
      </c>
      <c r="R73" s="20">
        <v>3</v>
      </c>
    </row>
    <row r="74" spans="1:18" x14ac:dyDescent="0.3">
      <c r="A74" s="135">
        <v>40724</v>
      </c>
      <c r="B74" s="20">
        <v>0</v>
      </c>
      <c r="C74" s="20">
        <v>0</v>
      </c>
      <c r="D74" s="20">
        <v>0</v>
      </c>
      <c r="E74" s="20">
        <v>7.12</v>
      </c>
      <c r="F74" s="20">
        <v>0</v>
      </c>
      <c r="G74" s="133">
        <f t="shared" si="0"/>
        <v>0</v>
      </c>
      <c r="H74" s="133"/>
      <c r="I74" s="133"/>
      <c r="J74" s="136">
        <v>43281</v>
      </c>
      <c r="K74" s="20">
        <v>116.3</v>
      </c>
      <c r="L74" s="20">
        <v>120.4</v>
      </c>
      <c r="Q74" s="136">
        <v>43131</v>
      </c>
      <c r="R74" s="20">
        <v>1.3</v>
      </c>
    </row>
    <row r="75" spans="1:18" x14ac:dyDescent="0.3">
      <c r="A75" s="135">
        <v>40755</v>
      </c>
      <c r="B75" s="20">
        <v>0</v>
      </c>
      <c r="C75" s="20">
        <v>0</v>
      </c>
      <c r="D75" s="20">
        <v>0</v>
      </c>
      <c r="E75" s="20">
        <v>7.54</v>
      </c>
      <c r="F75" s="20">
        <v>0</v>
      </c>
      <c r="G75" s="133">
        <f t="shared" si="0"/>
        <v>0</v>
      </c>
      <c r="H75" s="133"/>
      <c r="I75" s="133"/>
      <c r="J75" s="136">
        <v>43312</v>
      </c>
      <c r="K75" s="20">
        <v>116.6</v>
      </c>
      <c r="L75" s="20">
        <v>121.4</v>
      </c>
      <c r="Q75" s="136">
        <v>43159</v>
      </c>
      <c r="R75" s="20">
        <v>-0.4</v>
      </c>
    </row>
    <row r="76" spans="1:18" x14ac:dyDescent="0.3">
      <c r="A76" s="135">
        <v>40786</v>
      </c>
      <c r="B76" s="20">
        <v>0</v>
      </c>
      <c r="C76" s="20">
        <v>0</v>
      </c>
      <c r="D76" s="20">
        <v>0</v>
      </c>
      <c r="E76" s="20">
        <v>7.25</v>
      </c>
      <c r="F76" s="20">
        <v>0</v>
      </c>
      <c r="G76" s="133">
        <f t="shared" si="0"/>
        <v>0</v>
      </c>
      <c r="H76" s="133"/>
      <c r="I76" s="133"/>
      <c r="J76" s="136">
        <v>43343</v>
      </c>
      <c r="K76" s="20">
        <v>116.1</v>
      </c>
      <c r="L76" s="20">
        <v>121.5</v>
      </c>
      <c r="Q76" s="136">
        <v>43190</v>
      </c>
      <c r="R76" s="20">
        <v>-0.4</v>
      </c>
    </row>
    <row r="77" spans="1:18" x14ac:dyDescent="0.3">
      <c r="A77" s="135">
        <v>40795</v>
      </c>
      <c r="B77" s="20">
        <v>135.9</v>
      </c>
      <c r="C77" s="20">
        <v>0</v>
      </c>
      <c r="D77" s="20">
        <v>0</v>
      </c>
      <c r="E77" s="20">
        <v>0</v>
      </c>
      <c r="F77" s="20">
        <v>0</v>
      </c>
      <c r="G77" s="133">
        <f t="shared" si="0"/>
        <v>0</v>
      </c>
      <c r="H77" s="133"/>
      <c r="I77" s="133"/>
      <c r="J77" s="136">
        <v>43373</v>
      </c>
      <c r="K77" s="20">
        <v>114.8</v>
      </c>
      <c r="L77" s="20">
        <v>120.5</v>
      </c>
      <c r="Q77" s="136">
        <v>43220</v>
      </c>
      <c r="R77" s="20">
        <v>0</v>
      </c>
    </row>
    <row r="78" spans="1:18" x14ac:dyDescent="0.3">
      <c r="A78" s="135">
        <v>40814</v>
      </c>
      <c r="B78" s="20">
        <v>134.88</v>
      </c>
      <c r="C78" s="20">
        <v>0</v>
      </c>
      <c r="D78" s="20">
        <v>0</v>
      </c>
      <c r="E78" s="20">
        <v>0</v>
      </c>
      <c r="F78" s="20">
        <v>0</v>
      </c>
      <c r="G78" s="133">
        <f t="shared" si="0"/>
        <v>0</v>
      </c>
      <c r="H78" s="133"/>
      <c r="I78" s="133"/>
      <c r="J78" s="136">
        <v>43404</v>
      </c>
      <c r="K78" s="20">
        <v>113.4</v>
      </c>
      <c r="L78" s="20">
        <v>119.5</v>
      </c>
      <c r="Q78" s="136">
        <v>43251</v>
      </c>
      <c r="R78" s="20">
        <v>0.6</v>
      </c>
    </row>
    <row r="79" spans="1:18" x14ac:dyDescent="0.3">
      <c r="A79" s="135">
        <v>40816</v>
      </c>
      <c r="B79" s="20">
        <v>135.18</v>
      </c>
      <c r="C79" s="20">
        <v>0</v>
      </c>
      <c r="D79" s="20">
        <v>0</v>
      </c>
      <c r="E79" s="20">
        <v>6.52</v>
      </c>
      <c r="F79" s="20">
        <v>0</v>
      </c>
      <c r="G79" s="133">
        <f t="shared" si="0"/>
        <v>0</v>
      </c>
      <c r="H79" s="133"/>
      <c r="I79" s="133"/>
      <c r="J79" s="136">
        <v>43434</v>
      </c>
      <c r="K79" s="20">
        <v>114</v>
      </c>
      <c r="L79" s="20">
        <v>119.4</v>
      </c>
      <c r="Q79" s="136">
        <v>43281</v>
      </c>
      <c r="R79" s="20">
        <v>0.2</v>
      </c>
    </row>
    <row r="80" spans="1:18" x14ac:dyDescent="0.3">
      <c r="A80" s="135">
        <v>40826</v>
      </c>
      <c r="B80" s="20">
        <v>133.78</v>
      </c>
      <c r="C80" s="20">
        <v>0</v>
      </c>
      <c r="D80" s="20">
        <v>0</v>
      </c>
      <c r="E80" s="20">
        <v>0</v>
      </c>
      <c r="F80" s="20">
        <v>0</v>
      </c>
      <c r="G80" s="133">
        <f t="shared" si="0"/>
        <v>0</v>
      </c>
      <c r="H80" s="133"/>
      <c r="I80" s="133"/>
      <c r="J80" s="136">
        <v>43465</v>
      </c>
      <c r="K80" s="20">
        <v>111.9</v>
      </c>
      <c r="L80" s="20">
        <v>111.6</v>
      </c>
      <c r="Q80" s="136">
        <v>43312</v>
      </c>
      <c r="R80" s="20">
        <v>0.1</v>
      </c>
    </row>
    <row r="81" spans="1:18" x14ac:dyDescent="0.3">
      <c r="A81" s="135">
        <v>40827</v>
      </c>
      <c r="B81" s="20">
        <v>134.19999999999999</v>
      </c>
      <c r="C81" s="20">
        <v>0</v>
      </c>
      <c r="D81" s="20">
        <v>0</v>
      </c>
      <c r="E81" s="20">
        <v>0</v>
      </c>
      <c r="F81" s="20">
        <v>0</v>
      </c>
      <c r="G81" s="133">
        <f t="shared" si="0"/>
        <v>0</v>
      </c>
      <c r="H81" s="133"/>
      <c r="I81" s="133"/>
      <c r="J81" s="136">
        <v>43496</v>
      </c>
      <c r="K81" s="20">
        <v>110.3</v>
      </c>
      <c r="L81" s="20">
        <v>106.6</v>
      </c>
      <c r="Q81" s="136">
        <v>43343</v>
      </c>
      <c r="R81" s="20">
        <v>0</v>
      </c>
    </row>
    <row r="82" spans="1:18" x14ac:dyDescent="0.3">
      <c r="A82" s="135">
        <v>40828</v>
      </c>
      <c r="B82" s="20">
        <v>132.59</v>
      </c>
      <c r="C82" s="20">
        <v>0</v>
      </c>
      <c r="D82" s="20">
        <v>0</v>
      </c>
      <c r="E82" s="20">
        <v>0</v>
      </c>
      <c r="F82" s="20">
        <v>0</v>
      </c>
      <c r="G82" s="133">
        <f t="shared" si="0"/>
        <v>0</v>
      </c>
      <c r="H82" s="133"/>
      <c r="I82" s="133"/>
      <c r="J82" s="136">
        <v>43524</v>
      </c>
      <c r="K82" s="20">
        <v>110.6</v>
      </c>
      <c r="L82" s="20">
        <v>106.8</v>
      </c>
      <c r="Q82" s="136">
        <v>43373</v>
      </c>
      <c r="R82" s="20">
        <v>0.6</v>
      </c>
    </row>
    <row r="83" spans="1:18" x14ac:dyDescent="0.3">
      <c r="A83" s="135">
        <v>40830</v>
      </c>
      <c r="B83" s="20">
        <v>132.51</v>
      </c>
      <c r="C83" s="20">
        <v>0</v>
      </c>
      <c r="D83" s="20">
        <v>0</v>
      </c>
      <c r="E83" s="20">
        <v>0</v>
      </c>
      <c r="F83" s="20">
        <v>0</v>
      </c>
      <c r="G83" s="133">
        <f t="shared" si="0"/>
        <v>0</v>
      </c>
      <c r="H83" s="133"/>
      <c r="I83" s="133"/>
      <c r="J83" s="136">
        <v>43555</v>
      </c>
      <c r="K83" s="20">
        <v>110.2</v>
      </c>
      <c r="L83" s="20">
        <v>107.6</v>
      </c>
      <c r="Q83" s="136">
        <v>43404</v>
      </c>
      <c r="R83" s="20">
        <v>0.7</v>
      </c>
    </row>
    <row r="84" spans="1:18" x14ac:dyDescent="0.3">
      <c r="A84" s="135">
        <v>40833</v>
      </c>
      <c r="B84" s="20">
        <v>133</v>
      </c>
      <c r="C84" s="20">
        <v>0</v>
      </c>
      <c r="D84" s="20">
        <v>0</v>
      </c>
      <c r="E84" s="20">
        <v>0</v>
      </c>
      <c r="F84" s="20">
        <v>0</v>
      </c>
      <c r="G84" s="133">
        <f t="shared" si="0"/>
        <v>0</v>
      </c>
      <c r="H84" s="133"/>
      <c r="I84" s="133"/>
      <c r="J84" s="136">
        <v>43585</v>
      </c>
      <c r="K84" s="20">
        <v>109.7</v>
      </c>
      <c r="L84" s="20">
        <v>108.1</v>
      </c>
      <c r="Q84" s="136">
        <v>43434</v>
      </c>
      <c r="R84" s="20">
        <v>1.4</v>
      </c>
    </row>
    <row r="85" spans="1:18" x14ac:dyDescent="0.3">
      <c r="A85" s="135">
        <v>40834</v>
      </c>
      <c r="B85" s="20">
        <v>133.34</v>
      </c>
      <c r="C85" s="20">
        <v>0</v>
      </c>
      <c r="D85" s="20">
        <v>0</v>
      </c>
      <c r="E85" s="20">
        <v>0</v>
      </c>
      <c r="F85" s="20">
        <v>0</v>
      </c>
      <c r="G85" s="133">
        <f t="shared" ref="G85:G148" si="1">D85</f>
        <v>0</v>
      </c>
      <c r="H85" s="133"/>
      <c r="I85" s="133"/>
      <c r="J85" s="136">
        <v>43616</v>
      </c>
      <c r="K85" s="20">
        <v>108.9</v>
      </c>
      <c r="L85" s="20">
        <v>105.9</v>
      </c>
      <c r="Q85" s="136">
        <v>43465</v>
      </c>
      <c r="R85" s="20">
        <v>0.9</v>
      </c>
    </row>
    <row r="86" spans="1:18" x14ac:dyDescent="0.3">
      <c r="A86" s="135">
        <v>40835</v>
      </c>
      <c r="B86" s="20">
        <v>132.94999999999999</v>
      </c>
      <c r="C86" s="20">
        <v>0</v>
      </c>
      <c r="D86" s="20">
        <v>0</v>
      </c>
      <c r="E86" s="20">
        <v>0</v>
      </c>
      <c r="F86" s="20">
        <v>0</v>
      </c>
      <c r="G86" s="133">
        <f t="shared" si="1"/>
        <v>0</v>
      </c>
      <c r="H86" s="133"/>
      <c r="I86" s="133"/>
      <c r="J86" s="136">
        <v>43646</v>
      </c>
      <c r="K86" s="20">
        <v>108.3</v>
      </c>
      <c r="L86" s="20">
        <v>104.2</v>
      </c>
      <c r="Q86" s="136">
        <v>43496</v>
      </c>
      <c r="R86" s="20">
        <v>-0.2</v>
      </c>
    </row>
    <row r="87" spans="1:18" x14ac:dyDescent="0.3">
      <c r="A87" s="135">
        <v>40841</v>
      </c>
      <c r="B87" s="20">
        <v>131.41</v>
      </c>
      <c r="C87" s="20">
        <v>0</v>
      </c>
      <c r="D87" s="20">
        <v>0</v>
      </c>
      <c r="E87" s="20">
        <v>0</v>
      </c>
      <c r="F87" s="20">
        <v>0</v>
      </c>
      <c r="G87" s="133">
        <f t="shared" si="1"/>
        <v>0</v>
      </c>
      <c r="H87" s="133"/>
      <c r="I87" s="133"/>
      <c r="J87" s="136">
        <v>43677</v>
      </c>
      <c r="K87" s="20">
        <v>107.4</v>
      </c>
      <c r="L87" s="20">
        <v>103.3</v>
      </c>
      <c r="Q87" s="136">
        <v>43524</v>
      </c>
      <c r="R87" s="20">
        <v>-0.5</v>
      </c>
    </row>
    <row r="88" spans="1:18" x14ac:dyDescent="0.3">
      <c r="A88" s="135">
        <v>40842</v>
      </c>
      <c r="B88" s="20">
        <v>132.68</v>
      </c>
      <c r="C88" s="20">
        <v>0</v>
      </c>
      <c r="D88" s="20">
        <v>0</v>
      </c>
      <c r="E88" s="20">
        <v>0</v>
      </c>
      <c r="F88" s="20">
        <v>0</v>
      </c>
      <c r="G88" s="133">
        <f t="shared" si="1"/>
        <v>0</v>
      </c>
      <c r="H88" s="133"/>
      <c r="I88" s="133"/>
      <c r="J88" s="136">
        <v>43708</v>
      </c>
      <c r="K88" s="20">
        <v>106.5</v>
      </c>
      <c r="L88" s="20">
        <v>102.8</v>
      </c>
      <c r="Q88" s="136">
        <v>43555</v>
      </c>
      <c r="R88" s="20">
        <v>-0.4</v>
      </c>
    </row>
    <row r="89" spans="1:18" x14ac:dyDescent="0.3">
      <c r="A89" s="135">
        <v>40844</v>
      </c>
      <c r="B89" s="20">
        <v>132.07</v>
      </c>
      <c r="C89" s="20">
        <v>0</v>
      </c>
      <c r="D89" s="20">
        <v>0</v>
      </c>
      <c r="E89" s="20">
        <v>0</v>
      </c>
      <c r="F89" s="20">
        <v>0</v>
      </c>
      <c r="G89" s="133">
        <f t="shared" si="1"/>
        <v>0</v>
      </c>
      <c r="H89" s="133"/>
      <c r="I89" s="133"/>
      <c r="J89" s="136">
        <v>43738</v>
      </c>
      <c r="K89" s="20">
        <v>105.9</v>
      </c>
      <c r="L89" s="20">
        <v>102.2</v>
      </c>
      <c r="Q89" s="136">
        <v>43585</v>
      </c>
      <c r="R89" s="20">
        <v>0.1</v>
      </c>
    </row>
    <row r="90" spans="1:18" x14ac:dyDescent="0.3">
      <c r="A90" s="135">
        <v>40847</v>
      </c>
      <c r="B90" s="20">
        <v>132.07</v>
      </c>
      <c r="C90" s="20">
        <v>0</v>
      </c>
      <c r="D90" s="20">
        <v>0</v>
      </c>
      <c r="E90" s="20">
        <v>5</v>
      </c>
      <c r="F90" s="20">
        <v>0</v>
      </c>
      <c r="G90" s="133">
        <f t="shared" si="1"/>
        <v>0</v>
      </c>
      <c r="H90" s="133"/>
      <c r="I90" s="133"/>
      <c r="J90" s="136">
        <v>43769</v>
      </c>
      <c r="K90" s="20">
        <v>105.3</v>
      </c>
      <c r="L90" s="20">
        <v>102.1</v>
      </c>
      <c r="Q90" s="136">
        <v>43616</v>
      </c>
      <c r="R90" s="20">
        <v>0.1</v>
      </c>
    </row>
    <row r="91" spans="1:18" x14ac:dyDescent="0.3">
      <c r="A91" s="135">
        <v>40848</v>
      </c>
      <c r="B91" s="20">
        <v>131.78</v>
      </c>
      <c r="C91" s="20">
        <v>0</v>
      </c>
      <c r="D91" s="20">
        <v>0</v>
      </c>
      <c r="E91" s="20">
        <v>0</v>
      </c>
      <c r="F91" s="20">
        <v>0</v>
      </c>
      <c r="G91" s="133">
        <f t="shared" si="1"/>
        <v>0</v>
      </c>
      <c r="H91" s="133"/>
      <c r="I91" s="133"/>
      <c r="J91" s="136">
        <v>43799</v>
      </c>
      <c r="K91" s="20">
        <v>104.7</v>
      </c>
      <c r="L91" s="20">
        <v>100.6</v>
      </c>
      <c r="Q91" s="136">
        <v>43646</v>
      </c>
      <c r="R91" s="20">
        <v>-0.4</v>
      </c>
    </row>
    <row r="92" spans="1:18" x14ac:dyDescent="0.3">
      <c r="A92" s="135">
        <v>40849</v>
      </c>
      <c r="B92" s="20">
        <v>132.75</v>
      </c>
      <c r="C92" s="20">
        <v>0</v>
      </c>
      <c r="D92" s="20">
        <v>0</v>
      </c>
      <c r="E92" s="20">
        <v>0</v>
      </c>
      <c r="F92" s="20">
        <v>0</v>
      </c>
      <c r="G92" s="133">
        <f t="shared" si="1"/>
        <v>0</v>
      </c>
      <c r="H92" s="133"/>
      <c r="I92" s="133"/>
      <c r="J92" s="136">
        <v>43830</v>
      </c>
      <c r="K92" s="20">
        <v>103.8</v>
      </c>
      <c r="L92" s="20">
        <v>100.7</v>
      </c>
      <c r="Q92" s="136">
        <v>43677</v>
      </c>
      <c r="R92" s="20">
        <v>-0.3</v>
      </c>
    </row>
    <row r="93" spans="1:18" x14ac:dyDescent="0.3">
      <c r="A93" s="135">
        <v>40850</v>
      </c>
      <c r="B93" s="20">
        <v>131.94</v>
      </c>
      <c r="C93" s="20">
        <v>0</v>
      </c>
      <c r="D93" s="20">
        <v>0</v>
      </c>
      <c r="E93" s="20">
        <v>0</v>
      </c>
      <c r="F93" s="20">
        <v>0</v>
      </c>
      <c r="G93" s="133">
        <f t="shared" si="1"/>
        <v>0</v>
      </c>
      <c r="H93" s="133"/>
      <c r="I93" s="133"/>
      <c r="J93" s="136">
        <v>43861</v>
      </c>
      <c r="K93" s="20">
        <v>103.5</v>
      </c>
      <c r="L93" s="20">
        <v>101.9</v>
      </c>
      <c r="Q93" s="136">
        <v>43708</v>
      </c>
      <c r="R93" s="20">
        <v>-0.4</v>
      </c>
    </row>
    <row r="94" spans="1:18" x14ac:dyDescent="0.3">
      <c r="A94" s="135">
        <v>40851</v>
      </c>
      <c r="B94" s="20">
        <v>132.35</v>
      </c>
      <c r="C94" s="20">
        <v>0</v>
      </c>
      <c r="D94" s="20">
        <v>0</v>
      </c>
      <c r="E94" s="20">
        <v>0</v>
      </c>
      <c r="F94" s="20">
        <v>0</v>
      </c>
      <c r="G94" s="133">
        <f t="shared" si="1"/>
        <v>0</v>
      </c>
      <c r="H94" s="133"/>
      <c r="I94" s="133"/>
      <c r="J94" s="136">
        <v>43890</v>
      </c>
      <c r="K94" s="20">
        <v>103.6</v>
      </c>
      <c r="L94" s="20">
        <v>103.2</v>
      </c>
      <c r="Q94" s="136">
        <v>43738</v>
      </c>
      <c r="R94" s="20">
        <v>0.2</v>
      </c>
    </row>
    <row r="95" spans="1:18" x14ac:dyDescent="0.3">
      <c r="A95" s="135">
        <v>40854</v>
      </c>
      <c r="B95" s="20">
        <v>132.28</v>
      </c>
      <c r="C95" s="20">
        <v>0</v>
      </c>
      <c r="D95" s="20">
        <v>0</v>
      </c>
      <c r="E95" s="20">
        <v>0</v>
      </c>
      <c r="F95" s="20">
        <v>0</v>
      </c>
      <c r="G95" s="133">
        <f t="shared" si="1"/>
        <v>0</v>
      </c>
      <c r="H95" s="133"/>
      <c r="I95" s="133"/>
      <c r="J95" s="136">
        <v>43921</v>
      </c>
      <c r="K95" s="20">
        <v>103.5</v>
      </c>
      <c r="L95" s="20">
        <v>101.3</v>
      </c>
      <c r="Q95" s="136">
        <v>43769</v>
      </c>
      <c r="R95" s="20">
        <v>0.4</v>
      </c>
    </row>
    <row r="96" spans="1:18" x14ac:dyDescent="0.3">
      <c r="A96" s="135">
        <v>40855</v>
      </c>
      <c r="B96" s="20">
        <v>131.69999999999999</v>
      </c>
      <c r="C96" s="20">
        <v>0</v>
      </c>
      <c r="D96" s="20">
        <v>0</v>
      </c>
      <c r="E96" s="20">
        <v>0</v>
      </c>
      <c r="F96" s="20">
        <v>0</v>
      </c>
      <c r="G96" s="133">
        <f t="shared" si="1"/>
        <v>0</v>
      </c>
      <c r="H96" s="133"/>
      <c r="I96" s="133"/>
      <c r="J96" s="136">
        <v>43951</v>
      </c>
      <c r="K96" s="20">
        <v>102.7</v>
      </c>
      <c r="L96" s="20">
        <v>95.5</v>
      </c>
      <c r="Q96" s="136">
        <v>43799</v>
      </c>
      <c r="R96" s="20">
        <v>0.8</v>
      </c>
    </row>
    <row r="97" spans="1:18" x14ac:dyDescent="0.3">
      <c r="A97" s="135">
        <v>40856</v>
      </c>
      <c r="B97" s="20">
        <v>131.51</v>
      </c>
      <c r="C97" s="20">
        <v>0</v>
      </c>
      <c r="D97" s="20">
        <v>0</v>
      </c>
      <c r="E97" s="20">
        <v>0</v>
      </c>
      <c r="F97" s="20">
        <v>0</v>
      </c>
      <c r="G97" s="133">
        <f t="shared" si="1"/>
        <v>0</v>
      </c>
      <c r="H97" s="133"/>
      <c r="I97" s="133"/>
      <c r="J97" s="136">
        <v>43982</v>
      </c>
      <c r="K97" s="20">
        <v>102.2</v>
      </c>
      <c r="L97" s="20">
        <v>95</v>
      </c>
      <c r="Q97" s="136">
        <v>43830</v>
      </c>
      <c r="R97" s="20">
        <v>0.7</v>
      </c>
    </row>
    <row r="98" spans="1:18" x14ac:dyDescent="0.3">
      <c r="A98" s="135">
        <v>40857</v>
      </c>
      <c r="B98" s="20">
        <v>131.53</v>
      </c>
      <c r="C98" s="20">
        <v>0</v>
      </c>
      <c r="D98" s="20">
        <v>0</v>
      </c>
      <c r="E98" s="20">
        <v>0</v>
      </c>
      <c r="F98" s="20">
        <v>0</v>
      </c>
      <c r="G98" s="133">
        <f t="shared" si="1"/>
        <v>0</v>
      </c>
      <c r="H98" s="133"/>
      <c r="I98" s="133"/>
      <c r="J98" s="136">
        <v>44012</v>
      </c>
      <c r="K98" s="20">
        <v>101.6</v>
      </c>
      <c r="L98" s="20">
        <v>95</v>
      </c>
      <c r="Q98" s="136">
        <v>43861</v>
      </c>
      <c r="R98" s="20">
        <v>-0.1</v>
      </c>
    </row>
    <row r="99" spans="1:18" x14ac:dyDescent="0.3">
      <c r="A99" s="135">
        <v>40858</v>
      </c>
      <c r="B99" s="20">
        <v>131.38</v>
      </c>
      <c r="C99" s="20">
        <v>0</v>
      </c>
      <c r="D99" s="20">
        <v>0</v>
      </c>
      <c r="E99" s="20">
        <v>0</v>
      </c>
      <c r="F99" s="20">
        <v>0</v>
      </c>
      <c r="G99" s="133">
        <f t="shared" si="1"/>
        <v>0</v>
      </c>
      <c r="H99" s="133"/>
      <c r="I99" s="133"/>
      <c r="J99" s="136">
        <v>44043</v>
      </c>
      <c r="K99" s="20">
        <v>100.7</v>
      </c>
      <c r="L99" s="20">
        <v>93.3</v>
      </c>
      <c r="Q99" s="136">
        <v>43890</v>
      </c>
      <c r="R99" s="20">
        <v>-0.3</v>
      </c>
    </row>
    <row r="100" spans="1:18" x14ac:dyDescent="0.3">
      <c r="A100" s="135">
        <v>40861</v>
      </c>
      <c r="B100" s="20">
        <v>131.52000000000001</v>
      </c>
      <c r="C100" s="20">
        <v>0</v>
      </c>
      <c r="D100" s="20">
        <v>0</v>
      </c>
      <c r="E100" s="20">
        <v>0</v>
      </c>
      <c r="F100" s="20">
        <v>0</v>
      </c>
      <c r="G100" s="133">
        <f t="shared" si="1"/>
        <v>0</v>
      </c>
      <c r="H100" s="133"/>
      <c r="I100" s="133"/>
      <c r="J100" s="136">
        <v>44074</v>
      </c>
      <c r="K100" s="20">
        <v>100.4</v>
      </c>
      <c r="L100" s="20">
        <v>93.2</v>
      </c>
      <c r="Q100" s="136">
        <v>43921</v>
      </c>
      <c r="R100" s="20">
        <v>-0.9</v>
      </c>
    </row>
    <row r="101" spans="1:18" x14ac:dyDescent="0.3">
      <c r="A101" s="135">
        <v>40864</v>
      </c>
      <c r="B101" s="20">
        <v>130.58000000000001</v>
      </c>
      <c r="C101" s="20">
        <v>0</v>
      </c>
      <c r="D101" s="20">
        <v>0</v>
      </c>
      <c r="E101" s="20">
        <v>0</v>
      </c>
      <c r="F101" s="20">
        <v>0</v>
      </c>
      <c r="G101" s="133">
        <f t="shared" si="1"/>
        <v>0</v>
      </c>
      <c r="H101" s="133"/>
      <c r="I101" s="133"/>
      <c r="J101" s="136">
        <v>44104</v>
      </c>
      <c r="K101" s="20">
        <v>99.9</v>
      </c>
      <c r="L101" s="20">
        <v>94.3</v>
      </c>
      <c r="Q101" s="136">
        <v>43951</v>
      </c>
      <c r="R101" s="20">
        <v>-1.4</v>
      </c>
    </row>
    <row r="102" spans="1:18" x14ac:dyDescent="0.3">
      <c r="A102" s="135">
        <v>40865</v>
      </c>
      <c r="B102" s="20">
        <v>130.52000000000001</v>
      </c>
      <c r="C102" s="20">
        <v>0</v>
      </c>
      <c r="D102" s="20">
        <v>0</v>
      </c>
      <c r="E102" s="20">
        <v>0</v>
      </c>
      <c r="F102" s="20">
        <v>0</v>
      </c>
      <c r="G102" s="133">
        <f t="shared" si="1"/>
        <v>0</v>
      </c>
      <c r="H102" s="133"/>
      <c r="I102" s="133"/>
      <c r="J102" s="136">
        <v>44135</v>
      </c>
      <c r="K102" s="20">
        <v>99.8</v>
      </c>
      <c r="L102" s="20">
        <v>94</v>
      </c>
      <c r="Q102" s="136">
        <v>43982</v>
      </c>
      <c r="R102" s="20">
        <v>-0.3</v>
      </c>
    </row>
    <row r="103" spans="1:18" x14ac:dyDescent="0.3">
      <c r="A103" s="135">
        <v>40869</v>
      </c>
      <c r="B103" s="20">
        <v>129.02000000000001</v>
      </c>
      <c r="C103" s="20">
        <v>0</v>
      </c>
      <c r="D103" s="20">
        <v>0</v>
      </c>
      <c r="E103" s="20">
        <v>0</v>
      </c>
      <c r="F103" s="20">
        <v>0</v>
      </c>
      <c r="G103" s="133">
        <f t="shared" si="1"/>
        <v>0</v>
      </c>
      <c r="H103" s="133"/>
      <c r="I103" s="133"/>
      <c r="J103" s="136">
        <v>44165</v>
      </c>
      <c r="K103" s="20">
        <v>98.8</v>
      </c>
      <c r="L103" s="20">
        <v>93.6</v>
      </c>
      <c r="Q103" s="136">
        <v>44012</v>
      </c>
      <c r="R103" s="20">
        <v>-0.3</v>
      </c>
    </row>
    <row r="104" spans="1:18" x14ac:dyDescent="0.3">
      <c r="A104" s="135">
        <v>40870</v>
      </c>
      <c r="B104" s="20">
        <v>129.52000000000001</v>
      </c>
      <c r="C104" s="20">
        <v>0</v>
      </c>
      <c r="D104" s="20">
        <v>0</v>
      </c>
      <c r="E104" s="20">
        <v>0</v>
      </c>
      <c r="F104" s="20">
        <v>0</v>
      </c>
      <c r="G104" s="133">
        <f t="shared" si="1"/>
        <v>0</v>
      </c>
      <c r="H104" s="133"/>
      <c r="I104" s="133"/>
      <c r="J104" s="136">
        <v>44196</v>
      </c>
      <c r="K104" s="20">
        <v>98.6</v>
      </c>
      <c r="L104" s="20">
        <v>92</v>
      </c>
      <c r="Q104" s="136">
        <v>44043</v>
      </c>
      <c r="R104" s="20">
        <v>-0.8</v>
      </c>
    </row>
    <row r="105" spans="1:18" x14ac:dyDescent="0.3">
      <c r="A105" s="135">
        <v>40871</v>
      </c>
      <c r="B105" s="20">
        <v>129.22</v>
      </c>
      <c r="C105" s="20">
        <v>0</v>
      </c>
      <c r="D105" s="20">
        <v>0</v>
      </c>
      <c r="E105" s="20">
        <v>0</v>
      </c>
      <c r="F105" s="20">
        <v>0</v>
      </c>
      <c r="G105" s="133">
        <f t="shared" si="1"/>
        <v>0</v>
      </c>
      <c r="H105" s="133"/>
      <c r="I105" s="133"/>
      <c r="J105" s="136">
        <v>44227</v>
      </c>
      <c r="K105" s="20">
        <v>97.9</v>
      </c>
      <c r="L105" s="20">
        <v>91.3</v>
      </c>
      <c r="Q105" s="136">
        <v>44074</v>
      </c>
      <c r="R105" s="20">
        <v>-0.4</v>
      </c>
    </row>
    <row r="106" spans="1:18" x14ac:dyDescent="0.3">
      <c r="A106" s="135">
        <v>40872</v>
      </c>
      <c r="B106" s="20">
        <v>129.35</v>
      </c>
      <c r="C106" s="20">
        <v>0</v>
      </c>
      <c r="D106" s="20">
        <v>0</v>
      </c>
      <c r="E106" s="20">
        <v>0</v>
      </c>
      <c r="F106" s="20">
        <v>0</v>
      </c>
      <c r="G106" s="133">
        <f t="shared" si="1"/>
        <v>0</v>
      </c>
      <c r="H106" s="133"/>
      <c r="I106" s="133"/>
      <c r="J106" s="136">
        <v>44255</v>
      </c>
      <c r="K106" s="20">
        <v>97.8</v>
      </c>
      <c r="L106" s="20">
        <v>90.3</v>
      </c>
      <c r="Q106" s="136">
        <v>44104</v>
      </c>
      <c r="R106" s="20">
        <v>0.4</v>
      </c>
    </row>
    <row r="107" spans="1:18" x14ac:dyDescent="0.3">
      <c r="A107" s="135">
        <v>40875</v>
      </c>
      <c r="B107" s="20">
        <v>129.30000000000001</v>
      </c>
      <c r="C107" s="20">
        <v>0</v>
      </c>
      <c r="D107" s="20">
        <v>0</v>
      </c>
      <c r="E107" s="20">
        <v>0</v>
      </c>
      <c r="F107" s="20">
        <v>0</v>
      </c>
      <c r="G107" s="133">
        <f t="shared" si="1"/>
        <v>0</v>
      </c>
      <c r="H107" s="133"/>
      <c r="I107" s="133"/>
      <c r="J107" s="136">
        <v>44286</v>
      </c>
      <c r="K107" s="20">
        <v>97.7</v>
      </c>
      <c r="L107" s="20">
        <v>92.8</v>
      </c>
      <c r="Q107" s="136">
        <v>44135</v>
      </c>
      <c r="R107" s="20">
        <v>0.3</v>
      </c>
    </row>
    <row r="108" spans="1:18" x14ac:dyDescent="0.3">
      <c r="A108" s="135">
        <v>40877</v>
      </c>
      <c r="B108" s="20">
        <v>0</v>
      </c>
      <c r="C108" s="20">
        <v>0</v>
      </c>
      <c r="D108" s="20">
        <v>0</v>
      </c>
      <c r="E108" s="20">
        <v>2.72</v>
      </c>
      <c r="F108" s="20">
        <v>0</v>
      </c>
      <c r="G108" s="133">
        <f t="shared" si="1"/>
        <v>0</v>
      </c>
      <c r="H108" s="133"/>
      <c r="I108" s="133"/>
      <c r="J108" s="136">
        <v>44316</v>
      </c>
      <c r="K108" s="20">
        <v>98.6</v>
      </c>
      <c r="L108" s="20">
        <v>99.8</v>
      </c>
      <c r="Q108" s="136">
        <v>44165</v>
      </c>
      <c r="R108" s="20">
        <v>0.7</v>
      </c>
    </row>
    <row r="109" spans="1:18" x14ac:dyDescent="0.3">
      <c r="A109" s="135">
        <v>40890</v>
      </c>
      <c r="B109" s="20">
        <v>127.54</v>
      </c>
      <c r="C109" s="20">
        <v>0</v>
      </c>
      <c r="D109" s="20">
        <v>0</v>
      </c>
      <c r="E109" s="20">
        <v>0</v>
      </c>
      <c r="F109" s="20">
        <v>0</v>
      </c>
      <c r="G109" s="133">
        <f t="shared" si="1"/>
        <v>0</v>
      </c>
      <c r="H109" s="133"/>
      <c r="I109" s="133"/>
      <c r="J109" s="136">
        <v>44347</v>
      </c>
      <c r="K109" s="20">
        <v>100</v>
      </c>
      <c r="L109" s="20">
        <v>101.8</v>
      </c>
      <c r="Q109" s="136">
        <v>44196</v>
      </c>
      <c r="R109" s="20">
        <v>0.4</v>
      </c>
    </row>
    <row r="110" spans="1:18" x14ac:dyDescent="0.3">
      <c r="A110" s="135">
        <v>40893</v>
      </c>
      <c r="B110" s="20">
        <v>127.51</v>
      </c>
      <c r="C110" s="20">
        <v>0</v>
      </c>
      <c r="D110" s="20">
        <v>0</v>
      </c>
      <c r="E110" s="20">
        <v>0</v>
      </c>
      <c r="F110" s="20">
        <v>0</v>
      </c>
      <c r="G110" s="133">
        <f t="shared" si="1"/>
        <v>0</v>
      </c>
      <c r="H110" s="133"/>
      <c r="I110" s="133"/>
      <c r="J110" s="136">
        <v>44377</v>
      </c>
      <c r="K110" s="20">
        <v>100.3</v>
      </c>
      <c r="L110" s="20">
        <v>100.3</v>
      </c>
      <c r="O110" s="149" t="s">
        <v>370</v>
      </c>
      <c r="Q110" s="136">
        <v>44227</v>
      </c>
      <c r="R110" s="20">
        <v>0.1</v>
      </c>
    </row>
    <row r="111" spans="1:18" x14ac:dyDescent="0.3">
      <c r="A111" s="135">
        <v>40896</v>
      </c>
      <c r="B111" s="20">
        <v>127.39</v>
      </c>
      <c r="C111" s="20">
        <v>0</v>
      </c>
      <c r="D111" s="20">
        <v>0</v>
      </c>
      <c r="E111" s="20">
        <v>0</v>
      </c>
      <c r="F111" s="20">
        <v>0</v>
      </c>
      <c r="G111" s="133">
        <f t="shared" si="1"/>
        <v>0</v>
      </c>
      <c r="H111" s="133"/>
      <c r="I111" s="133"/>
      <c r="J111" s="136">
        <v>44408</v>
      </c>
      <c r="K111" s="20">
        <v>100.1</v>
      </c>
      <c r="L111" s="20">
        <v>98.6</v>
      </c>
      <c r="Q111" s="136">
        <v>44255</v>
      </c>
      <c r="R111" s="20">
        <v>-0.4</v>
      </c>
    </row>
    <row r="112" spans="1:18" x14ac:dyDescent="0.3">
      <c r="A112" s="135">
        <v>40897</v>
      </c>
      <c r="B112" s="20">
        <v>127.45</v>
      </c>
      <c r="C112" s="20">
        <v>0</v>
      </c>
      <c r="D112" s="20">
        <v>0</v>
      </c>
      <c r="E112" s="20">
        <v>0</v>
      </c>
      <c r="F112" s="20">
        <v>0</v>
      </c>
      <c r="G112" s="133">
        <f t="shared" si="1"/>
        <v>0</v>
      </c>
      <c r="H112" s="133"/>
      <c r="I112" s="133"/>
      <c r="J112" s="136">
        <v>44439</v>
      </c>
      <c r="K112" s="20">
        <v>99.7</v>
      </c>
      <c r="L112" s="20">
        <v>100.2</v>
      </c>
      <c r="Q112" s="136">
        <v>44286</v>
      </c>
      <c r="R112" s="20">
        <v>-0.1</v>
      </c>
    </row>
    <row r="113" spans="1:18" x14ac:dyDescent="0.3">
      <c r="A113" s="135">
        <v>40899</v>
      </c>
      <c r="B113" s="20">
        <v>126.75</v>
      </c>
      <c r="C113" s="20">
        <v>0</v>
      </c>
      <c r="D113" s="20">
        <v>0</v>
      </c>
      <c r="E113" s="20">
        <v>0</v>
      </c>
      <c r="F113" s="20">
        <v>0</v>
      </c>
      <c r="G113" s="133">
        <f t="shared" si="1"/>
        <v>0</v>
      </c>
      <c r="H113" s="133"/>
      <c r="I113" s="133"/>
      <c r="J113" s="136">
        <v>44469</v>
      </c>
      <c r="K113" s="20">
        <v>101</v>
      </c>
      <c r="L113" s="20">
        <v>109.6</v>
      </c>
      <c r="Q113" s="136">
        <v>44316</v>
      </c>
      <c r="R113" s="20">
        <v>1</v>
      </c>
    </row>
    <row r="114" spans="1:18" x14ac:dyDescent="0.3">
      <c r="A114" s="135">
        <v>40900</v>
      </c>
      <c r="B114" s="20">
        <v>127.2</v>
      </c>
      <c r="C114" s="20">
        <v>0</v>
      </c>
      <c r="D114" s="20">
        <v>0</v>
      </c>
      <c r="E114" s="20">
        <v>0</v>
      </c>
      <c r="F114" s="20">
        <v>0</v>
      </c>
      <c r="G114" s="133">
        <f t="shared" si="1"/>
        <v>0</v>
      </c>
      <c r="H114" s="133"/>
      <c r="I114" s="133"/>
      <c r="J114" s="136">
        <v>44500</v>
      </c>
      <c r="K114" s="20">
        <v>105.2</v>
      </c>
      <c r="L114" s="20">
        <v>133.80000000000001</v>
      </c>
      <c r="Q114" s="136">
        <v>44347</v>
      </c>
      <c r="R114" s="20">
        <v>1.3</v>
      </c>
    </row>
    <row r="115" spans="1:18" x14ac:dyDescent="0.3">
      <c r="A115" s="135">
        <v>40903</v>
      </c>
      <c r="B115" s="20">
        <v>127.06</v>
      </c>
      <c r="C115" s="20">
        <v>0</v>
      </c>
      <c r="D115" s="20">
        <v>0</v>
      </c>
      <c r="E115" s="20">
        <v>0</v>
      </c>
      <c r="F115" s="20">
        <v>0</v>
      </c>
      <c r="G115" s="133">
        <f t="shared" si="1"/>
        <v>0</v>
      </c>
      <c r="H115" s="133"/>
      <c r="I115" s="133"/>
      <c r="J115" s="136">
        <v>44530</v>
      </c>
      <c r="K115" s="20">
        <v>108</v>
      </c>
      <c r="L115" s="20">
        <v>136</v>
      </c>
      <c r="Q115" s="136">
        <v>44377</v>
      </c>
      <c r="R115" s="20">
        <v>0</v>
      </c>
    </row>
    <row r="116" spans="1:18" x14ac:dyDescent="0.3">
      <c r="A116" s="135">
        <v>40904</v>
      </c>
      <c r="B116" s="20">
        <v>127.29</v>
      </c>
      <c r="C116" s="20">
        <v>0</v>
      </c>
      <c r="D116" s="20">
        <v>0</v>
      </c>
      <c r="E116" s="20">
        <v>0</v>
      </c>
      <c r="F116" s="20">
        <v>0</v>
      </c>
      <c r="G116" s="133">
        <f t="shared" si="1"/>
        <v>0</v>
      </c>
      <c r="H116" s="133"/>
      <c r="I116" s="133"/>
      <c r="J116" s="136">
        <v>44561</v>
      </c>
      <c r="K116" s="20">
        <v>106.7</v>
      </c>
      <c r="L116" s="20">
        <v>129.9</v>
      </c>
      <c r="Q116" s="136">
        <v>44408</v>
      </c>
      <c r="R116" s="20">
        <v>-1.1000000000000001</v>
      </c>
    </row>
    <row r="117" spans="1:18" x14ac:dyDescent="0.3">
      <c r="A117" s="135">
        <v>40907</v>
      </c>
      <c r="B117" s="20">
        <v>127.67</v>
      </c>
      <c r="C117" s="20">
        <v>0</v>
      </c>
      <c r="D117" s="20">
        <v>0</v>
      </c>
      <c r="E117" s="20">
        <v>0</v>
      </c>
      <c r="F117" s="20">
        <v>0</v>
      </c>
      <c r="G117" s="133">
        <f t="shared" si="1"/>
        <v>0</v>
      </c>
      <c r="H117" s="133"/>
      <c r="I117" s="133"/>
      <c r="J117" s="136">
        <v>44592</v>
      </c>
      <c r="K117" s="20">
        <v>105.3</v>
      </c>
      <c r="L117" s="20">
        <v>122</v>
      </c>
      <c r="Q117" s="136">
        <v>44439</v>
      </c>
      <c r="R117" s="20">
        <v>-0.1</v>
      </c>
    </row>
    <row r="118" spans="1:18" x14ac:dyDescent="0.3">
      <c r="A118" s="135">
        <v>40908</v>
      </c>
      <c r="B118" s="20">
        <v>0</v>
      </c>
      <c r="C118" s="20">
        <v>0</v>
      </c>
      <c r="D118" s="20">
        <v>0</v>
      </c>
      <c r="E118" s="20">
        <v>1.69</v>
      </c>
      <c r="F118" s="20">
        <v>0</v>
      </c>
      <c r="G118" s="133">
        <f t="shared" si="1"/>
        <v>0</v>
      </c>
      <c r="H118" s="133"/>
      <c r="I118" s="133"/>
      <c r="J118" s="136">
        <v>44620</v>
      </c>
      <c r="K118" s="20">
        <v>104.3</v>
      </c>
      <c r="L118" s="20">
        <v>119.4</v>
      </c>
      <c r="Q118" s="136">
        <v>44469</v>
      </c>
      <c r="R118" s="20">
        <v>2.9</v>
      </c>
    </row>
    <row r="119" spans="1:18" x14ac:dyDescent="0.3">
      <c r="A119" s="135">
        <v>40912</v>
      </c>
      <c r="B119" s="20">
        <v>126.45</v>
      </c>
      <c r="C119" s="20">
        <v>0</v>
      </c>
      <c r="D119" s="20">
        <v>0</v>
      </c>
      <c r="E119" s="20">
        <v>0</v>
      </c>
      <c r="F119" s="20">
        <v>0</v>
      </c>
      <c r="G119" s="133">
        <f t="shared" si="1"/>
        <v>0</v>
      </c>
      <c r="H119" s="133"/>
      <c r="I119" s="133"/>
      <c r="J119" s="136">
        <v>44651</v>
      </c>
      <c r="K119" s="20">
        <v>103.9</v>
      </c>
      <c r="L119" s="20">
        <v>120</v>
      </c>
      <c r="Q119" s="136">
        <v>44500</v>
      </c>
      <c r="R119" s="20">
        <v>6.9</v>
      </c>
    </row>
    <row r="120" spans="1:18" x14ac:dyDescent="0.3">
      <c r="A120" s="135">
        <v>40914</v>
      </c>
      <c r="B120" s="20">
        <v>126.15</v>
      </c>
      <c r="C120" s="20">
        <v>0</v>
      </c>
      <c r="D120" s="20">
        <v>0</v>
      </c>
      <c r="E120" s="20">
        <v>0</v>
      </c>
      <c r="F120" s="20">
        <v>0</v>
      </c>
      <c r="G120" s="133">
        <f t="shared" si="1"/>
        <v>0</v>
      </c>
      <c r="H120" s="133"/>
      <c r="I120" s="133"/>
      <c r="J120" s="136">
        <v>44681</v>
      </c>
      <c r="K120" s="20">
        <v>103.5</v>
      </c>
      <c r="L120" s="20">
        <v>115.1</v>
      </c>
      <c r="Q120" s="136">
        <v>44530</v>
      </c>
      <c r="R120" s="20">
        <v>1.8</v>
      </c>
    </row>
    <row r="121" spans="1:18" x14ac:dyDescent="0.3">
      <c r="A121" s="135">
        <v>40919</v>
      </c>
      <c r="B121" s="20">
        <v>125.69</v>
      </c>
      <c r="C121" s="20">
        <v>0</v>
      </c>
      <c r="D121" s="20">
        <v>0</v>
      </c>
      <c r="E121" s="20">
        <v>0</v>
      </c>
      <c r="F121" s="20">
        <v>0</v>
      </c>
      <c r="G121" s="133">
        <f t="shared" si="1"/>
        <v>0</v>
      </c>
      <c r="H121" s="133"/>
      <c r="I121" s="133"/>
      <c r="J121" s="136">
        <v>44712</v>
      </c>
      <c r="K121" s="20">
        <v>101.7</v>
      </c>
      <c r="L121" s="20">
        <v>109.7</v>
      </c>
      <c r="Q121" s="136">
        <v>44561</v>
      </c>
      <c r="R121" s="20">
        <v>-1.4</v>
      </c>
    </row>
    <row r="122" spans="1:18" x14ac:dyDescent="0.3">
      <c r="A122" s="135">
        <v>40921</v>
      </c>
      <c r="B122" s="20">
        <v>125.57</v>
      </c>
      <c r="C122" s="20">
        <v>0</v>
      </c>
      <c r="D122" s="20">
        <v>0</v>
      </c>
      <c r="E122" s="20">
        <v>0</v>
      </c>
      <c r="F122" s="20">
        <v>0</v>
      </c>
      <c r="G122" s="133">
        <f t="shared" si="1"/>
        <v>0</v>
      </c>
      <c r="H122" s="133"/>
      <c r="I122" s="133"/>
      <c r="J122" s="136">
        <v>44742</v>
      </c>
      <c r="K122" s="20">
        <v>100.7</v>
      </c>
      <c r="L122" s="20">
        <v>104.6</v>
      </c>
      <c r="O122" s="149" t="s">
        <v>369</v>
      </c>
      <c r="Q122" s="136">
        <v>44592</v>
      </c>
      <c r="R122" s="20">
        <v>-1.8</v>
      </c>
    </row>
    <row r="123" spans="1:18" x14ac:dyDescent="0.3">
      <c r="A123" s="135">
        <v>40924</v>
      </c>
      <c r="B123" s="20">
        <v>125.72</v>
      </c>
      <c r="C123" s="20">
        <v>0</v>
      </c>
      <c r="D123" s="20">
        <v>0</v>
      </c>
      <c r="E123" s="20">
        <v>0</v>
      </c>
      <c r="F123" s="20">
        <v>0</v>
      </c>
      <c r="G123" s="133">
        <f t="shared" si="1"/>
        <v>0</v>
      </c>
      <c r="H123" s="133"/>
      <c r="I123" s="133"/>
      <c r="J123" s="136">
        <v>44773</v>
      </c>
      <c r="K123" s="20">
        <v>100.4</v>
      </c>
      <c r="L123" s="20">
        <v>103.9</v>
      </c>
      <c r="Q123" s="136">
        <v>44620</v>
      </c>
      <c r="R123" s="20">
        <v>-1</v>
      </c>
    </row>
    <row r="124" spans="1:18" x14ac:dyDescent="0.3">
      <c r="A124" s="135">
        <v>40939</v>
      </c>
      <c r="B124" s="20">
        <v>0</v>
      </c>
      <c r="C124" s="20">
        <v>0</v>
      </c>
      <c r="D124" s="20">
        <v>0</v>
      </c>
      <c r="E124" s="20">
        <v>0.73</v>
      </c>
      <c r="F124" s="20">
        <v>0</v>
      </c>
      <c r="G124" s="133">
        <f t="shared" si="1"/>
        <v>0</v>
      </c>
      <c r="H124" s="133"/>
      <c r="I124" s="133"/>
      <c r="J124" s="136">
        <v>44804</v>
      </c>
      <c r="K124" s="20">
        <v>100.4</v>
      </c>
      <c r="L124" s="20">
        <v>101.2</v>
      </c>
      <c r="Q124" s="136">
        <v>44651</v>
      </c>
      <c r="R124" s="20">
        <v>-0.2</v>
      </c>
    </row>
    <row r="125" spans="1:18" x14ac:dyDescent="0.3">
      <c r="A125" s="135">
        <v>40968</v>
      </c>
      <c r="B125" s="20">
        <v>0</v>
      </c>
      <c r="C125" s="20">
        <v>0</v>
      </c>
      <c r="D125" s="20">
        <v>0</v>
      </c>
      <c r="E125" s="20">
        <v>0.03</v>
      </c>
      <c r="F125" s="20">
        <v>0</v>
      </c>
      <c r="G125" s="133">
        <f t="shared" si="1"/>
        <v>0</v>
      </c>
      <c r="H125" s="133"/>
      <c r="I125" s="133"/>
      <c r="J125" s="136">
        <v>44834</v>
      </c>
      <c r="K125" s="20">
        <v>98.3</v>
      </c>
      <c r="L125" s="20">
        <v>91.2</v>
      </c>
      <c r="Q125" s="136">
        <v>44681</v>
      </c>
      <c r="R125" s="20">
        <v>-0.5</v>
      </c>
    </row>
    <row r="126" spans="1:18" x14ac:dyDescent="0.3">
      <c r="A126" s="135">
        <v>40969</v>
      </c>
      <c r="B126" s="20">
        <v>125.1</v>
      </c>
      <c r="C126" s="20">
        <v>0</v>
      </c>
      <c r="D126" s="20">
        <v>0</v>
      </c>
      <c r="E126" s="20">
        <v>0</v>
      </c>
      <c r="F126" s="20">
        <v>0</v>
      </c>
      <c r="G126" s="133">
        <f t="shared" si="1"/>
        <v>0</v>
      </c>
      <c r="H126" s="133"/>
      <c r="I126" s="133"/>
      <c r="J126" s="136">
        <v>44865</v>
      </c>
      <c r="K126" s="20">
        <v>94.2</v>
      </c>
      <c r="L126" s="20">
        <v>76.2</v>
      </c>
      <c r="Q126" s="136">
        <v>44712</v>
      </c>
      <c r="R126" s="20">
        <v>-0.5</v>
      </c>
    </row>
    <row r="127" spans="1:18" x14ac:dyDescent="0.3">
      <c r="A127" s="135">
        <v>40970</v>
      </c>
      <c r="B127" s="20">
        <v>124.99</v>
      </c>
      <c r="C127" s="20">
        <v>0</v>
      </c>
      <c r="D127" s="20">
        <v>0</v>
      </c>
      <c r="E127" s="20">
        <v>0</v>
      </c>
      <c r="F127" s="20">
        <v>0</v>
      </c>
      <c r="G127" s="133">
        <f t="shared" si="1"/>
        <v>0</v>
      </c>
      <c r="H127" s="133"/>
      <c r="I127" s="133"/>
      <c r="J127" s="136">
        <v>44895</v>
      </c>
      <c r="K127" s="20">
        <v>91.4</v>
      </c>
      <c r="L127" s="20">
        <v>75.400000000000006</v>
      </c>
      <c r="Q127" s="136">
        <v>44742</v>
      </c>
      <c r="R127" s="20">
        <v>-1.5</v>
      </c>
    </row>
    <row r="128" spans="1:18" x14ac:dyDescent="0.3">
      <c r="A128" s="135">
        <v>40973</v>
      </c>
      <c r="B128" s="20">
        <v>124.92</v>
      </c>
      <c r="C128" s="20">
        <v>0</v>
      </c>
      <c r="D128" s="20">
        <v>0</v>
      </c>
      <c r="E128" s="20">
        <v>0</v>
      </c>
      <c r="F128" s="20">
        <v>0</v>
      </c>
      <c r="G128" s="133">
        <f t="shared" si="1"/>
        <v>0</v>
      </c>
      <c r="H128" s="133"/>
      <c r="I128" s="133"/>
      <c r="J128" s="136">
        <v>44926</v>
      </c>
      <c r="K128" s="20">
        <v>91.9</v>
      </c>
      <c r="L128" s="20">
        <v>78.2</v>
      </c>
      <c r="Q128" s="136">
        <v>44773</v>
      </c>
      <c r="R128" s="20">
        <v>-1.9</v>
      </c>
    </row>
    <row r="129" spans="1:19" x14ac:dyDescent="0.3">
      <c r="A129" s="135">
        <v>40974</v>
      </c>
      <c r="B129" s="20">
        <v>124.56</v>
      </c>
      <c r="C129" s="20">
        <v>0</v>
      </c>
      <c r="D129" s="20">
        <v>0</v>
      </c>
      <c r="E129" s="20">
        <v>0</v>
      </c>
      <c r="F129" s="20">
        <v>0</v>
      </c>
      <c r="G129" s="133">
        <f t="shared" si="1"/>
        <v>0</v>
      </c>
      <c r="H129" s="133"/>
      <c r="I129" s="133"/>
      <c r="J129" s="136">
        <v>44957</v>
      </c>
      <c r="K129" s="20">
        <v>92.8</v>
      </c>
      <c r="L129" s="20">
        <v>82.3</v>
      </c>
      <c r="Q129" s="136">
        <v>44804</v>
      </c>
      <c r="R129" s="20">
        <v>-1</v>
      </c>
    </row>
    <row r="130" spans="1:19" x14ac:dyDescent="0.3">
      <c r="A130" s="135">
        <v>40975</v>
      </c>
      <c r="B130" s="20">
        <v>123.82</v>
      </c>
      <c r="C130" s="20">
        <v>0</v>
      </c>
      <c r="D130" s="20">
        <v>0</v>
      </c>
      <c r="E130" s="20">
        <v>0</v>
      </c>
      <c r="F130" s="20">
        <v>0</v>
      </c>
      <c r="G130" s="133">
        <f t="shared" si="1"/>
        <v>0</v>
      </c>
      <c r="H130" s="133"/>
      <c r="I130" s="133"/>
      <c r="J130" s="148">
        <v>44985</v>
      </c>
      <c r="K130" s="151">
        <v>93.3</v>
      </c>
      <c r="L130" s="151">
        <v>84.7</v>
      </c>
      <c r="Q130" s="136">
        <v>44834</v>
      </c>
      <c r="R130" s="20">
        <v>-0.4</v>
      </c>
    </row>
    <row r="131" spans="1:19" x14ac:dyDescent="0.3">
      <c r="A131" s="135">
        <v>40976</v>
      </c>
      <c r="B131" s="20">
        <v>124.02</v>
      </c>
      <c r="C131" s="20">
        <v>0</v>
      </c>
      <c r="D131" s="20">
        <v>0</v>
      </c>
      <c r="E131" s="20">
        <v>0</v>
      </c>
      <c r="F131" s="20">
        <v>0</v>
      </c>
      <c r="G131" s="133">
        <f t="shared" si="1"/>
        <v>0</v>
      </c>
      <c r="H131" s="133"/>
      <c r="I131" s="133"/>
      <c r="J131" s="148">
        <v>45016</v>
      </c>
      <c r="K131" s="151">
        <v>93.6</v>
      </c>
      <c r="L131" s="151">
        <v>86.2</v>
      </c>
      <c r="M131">
        <v>1.3</v>
      </c>
      <c r="Q131" s="136">
        <v>44865</v>
      </c>
      <c r="R131" s="20">
        <v>0.6</v>
      </c>
    </row>
    <row r="132" spans="1:19" x14ac:dyDescent="0.3">
      <c r="A132" s="135">
        <v>40977</v>
      </c>
      <c r="B132" s="20">
        <v>123.97</v>
      </c>
      <c r="C132" s="20">
        <v>0</v>
      </c>
      <c r="D132" s="20">
        <v>0</v>
      </c>
      <c r="E132" s="20">
        <v>0</v>
      </c>
      <c r="F132" s="20">
        <v>0</v>
      </c>
      <c r="G132" s="133">
        <f t="shared" si="1"/>
        <v>0</v>
      </c>
      <c r="H132" s="133"/>
      <c r="I132" s="133"/>
      <c r="J132" s="136">
        <v>45046</v>
      </c>
      <c r="K132" s="20">
        <v>93.7</v>
      </c>
      <c r="L132" s="20">
        <v>86.9</v>
      </c>
      <c r="M132">
        <f>-0.1</f>
        <v>-0.1</v>
      </c>
      <c r="Q132" s="136">
        <v>44895</v>
      </c>
      <c r="R132" s="20">
        <v>0.4</v>
      </c>
    </row>
    <row r="133" spans="1:19" x14ac:dyDescent="0.3">
      <c r="A133" s="135">
        <v>40980</v>
      </c>
      <c r="B133" s="20">
        <v>124.05</v>
      </c>
      <c r="C133" s="20">
        <v>0</v>
      </c>
      <c r="D133" s="20">
        <v>0</v>
      </c>
      <c r="E133" s="20">
        <v>0</v>
      </c>
      <c r="F133" s="20">
        <v>0</v>
      </c>
      <c r="G133" s="133">
        <f t="shared" si="1"/>
        <v>0</v>
      </c>
      <c r="H133" s="133"/>
      <c r="I133" s="133"/>
      <c r="J133" s="136">
        <v>45077</v>
      </c>
      <c r="K133" s="20">
        <v>93.7</v>
      </c>
      <c r="L133" s="20">
        <v>86.8</v>
      </c>
      <c r="M133" s="152">
        <f>R138</f>
        <v>-0.9</v>
      </c>
      <c r="Q133" s="136">
        <v>44926</v>
      </c>
      <c r="R133" s="20">
        <v>-0.2</v>
      </c>
    </row>
    <row r="134" spans="1:19" x14ac:dyDescent="0.3">
      <c r="A134" s="135">
        <v>40982</v>
      </c>
      <c r="B134" s="20">
        <v>124.22</v>
      </c>
      <c r="C134" s="20">
        <v>0</v>
      </c>
      <c r="D134" s="20">
        <v>0</v>
      </c>
      <c r="E134" s="20">
        <v>0</v>
      </c>
      <c r="F134" s="20">
        <v>0</v>
      </c>
      <c r="G134" s="133">
        <f t="shared" si="1"/>
        <v>0</v>
      </c>
      <c r="H134" s="133"/>
      <c r="I134" s="133"/>
      <c r="J134" s="136">
        <v>45107</v>
      </c>
      <c r="K134" s="20">
        <v>93.5</v>
      </c>
      <c r="L134" s="20">
        <v>87.8</v>
      </c>
      <c r="Q134" s="136">
        <v>44957</v>
      </c>
      <c r="R134" s="20">
        <v>-0.5</v>
      </c>
    </row>
    <row r="135" spans="1:19" x14ac:dyDescent="0.3">
      <c r="A135" s="135">
        <v>40983</v>
      </c>
      <c r="B135" s="20">
        <v>125.21</v>
      </c>
      <c r="C135" s="20">
        <v>0</v>
      </c>
      <c r="D135" s="20">
        <v>0</v>
      </c>
      <c r="E135" s="20">
        <v>0</v>
      </c>
      <c r="F135" s="20">
        <v>0</v>
      </c>
      <c r="G135" s="133">
        <f t="shared" si="1"/>
        <v>0</v>
      </c>
      <c r="H135" s="133"/>
      <c r="I135" s="133"/>
      <c r="J135" s="136">
        <v>45138</v>
      </c>
      <c r="K135" s="20">
        <v>93.7</v>
      </c>
      <c r="L135" s="20">
        <v>87.2</v>
      </c>
      <c r="Q135" s="136">
        <v>44985</v>
      </c>
      <c r="R135" s="20">
        <v>-0.7</v>
      </c>
    </row>
    <row r="136" spans="1:19" x14ac:dyDescent="0.3">
      <c r="A136" s="135">
        <v>40984</v>
      </c>
      <c r="B136" s="20">
        <v>124.93</v>
      </c>
      <c r="C136" s="20">
        <v>0</v>
      </c>
      <c r="D136" s="20">
        <v>0</v>
      </c>
      <c r="E136" s="20">
        <v>0</v>
      </c>
      <c r="F136" s="20">
        <v>0</v>
      </c>
      <c r="G136" s="133">
        <f t="shared" si="1"/>
        <v>0</v>
      </c>
      <c r="H136" s="133"/>
      <c r="I136" s="133"/>
      <c r="J136" s="136">
        <v>45169</v>
      </c>
      <c r="K136" s="20">
        <v>93.5</v>
      </c>
      <c r="L136" s="20">
        <v>85.5</v>
      </c>
      <c r="Q136" s="136">
        <v>45016</v>
      </c>
      <c r="R136" s="20">
        <v>0</v>
      </c>
    </row>
    <row r="137" spans="1:19" x14ac:dyDescent="0.3">
      <c r="A137" s="135">
        <v>40987</v>
      </c>
      <c r="B137" s="20">
        <v>124.78</v>
      </c>
      <c r="C137" s="20">
        <v>0</v>
      </c>
      <c r="D137" s="20">
        <v>0</v>
      </c>
      <c r="E137" s="20">
        <v>0</v>
      </c>
      <c r="F137" s="20">
        <v>0</v>
      </c>
      <c r="G137" s="133">
        <f t="shared" si="1"/>
        <v>0</v>
      </c>
      <c r="H137" s="133"/>
      <c r="I137" s="133"/>
      <c r="J137" s="136">
        <v>45199</v>
      </c>
      <c r="K137" s="20">
        <v>93.4</v>
      </c>
      <c r="L137" s="20">
        <v>82.8</v>
      </c>
      <c r="Q137" s="136">
        <v>45046</v>
      </c>
      <c r="R137" s="20">
        <v>-0.1</v>
      </c>
    </row>
    <row r="138" spans="1:19" x14ac:dyDescent="0.3">
      <c r="A138" s="135">
        <v>40988</v>
      </c>
      <c r="B138" s="20">
        <v>124.79</v>
      </c>
      <c r="C138" s="20">
        <v>0</v>
      </c>
      <c r="D138" s="20">
        <v>0</v>
      </c>
      <c r="E138" s="20">
        <v>0</v>
      </c>
      <c r="F138" s="20">
        <v>0</v>
      </c>
      <c r="G138" s="133">
        <f t="shared" si="1"/>
        <v>0</v>
      </c>
      <c r="H138" s="133"/>
      <c r="I138" s="133"/>
      <c r="J138" s="136">
        <v>45230</v>
      </c>
      <c r="K138" s="20">
        <v>92.8</v>
      </c>
      <c r="L138" s="20">
        <v>80.2</v>
      </c>
      <c r="Q138" s="136">
        <v>45077</v>
      </c>
      <c r="R138" s="20">
        <v>-0.9</v>
      </c>
    </row>
    <row r="139" spans="1:19" x14ac:dyDescent="0.3">
      <c r="A139" s="135">
        <v>40990</v>
      </c>
      <c r="B139" s="20">
        <v>124.64</v>
      </c>
      <c r="C139" s="20">
        <v>0</v>
      </c>
      <c r="D139" s="20">
        <v>0</v>
      </c>
      <c r="E139" s="20">
        <v>0</v>
      </c>
      <c r="F139" s="20">
        <v>0</v>
      </c>
      <c r="G139" s="133">
        <f t="shared" si="1"/>
        <v>0</v>
      </c>
      <c r="H139" s="133"/>
      <c r="I139" s="133"/>
      <c r="J139" s="136">
        <v>45260</v>
      </c>
      <c r="K139" s="20">
        <v>92.5</v>
      </c>
      <c r="L139" s="20">
        <v>79.099999999999994</v>
      </c>
      <c r="Q139" s="136">
        <v>45107</v>
      </c>
      <c r="R139" s="20">
        <v>-1.9</v>
      </c>
    </row>
    <row r="140" spans="1:19" x14ac:dyDescent="0.3">
      <c r="A140" s="135">
        <v>40991</v>
      </c>
      <c r="B140" s="20">
        <v>124.44</v>
      </c>
      <c r="C140" s="20">
        <v>0</v>
      </c>
      <c r="D140" s="20">
        <v>0</v>
      </c>
      <c r="E140" s="20">
        <v>0</v>
      </c>
      <c r="F140" s="20">
        <v>0</v>
      </c>
      <c r="G140" s="133">
        <f t="shared" si="1"/>
        <v>0</v>
      </c>
      <c r="H140" s="133"/>
      <c r="I140" s="133"/>
      <c r="J140" s="136">
        <v>45291</v>
      </c>
      <c r="K140" s="20">
        <v>92.4</v>
      </c>
      <c r="L140" s="20">
        <v>81.099999999999994</v>
      </c>
      <c r="Q140" s="136">
        <v>45138</v>
      </c>
      <c r="R140" s="20">
        <v>-2</v>
      </c>
    </row>
    <row r="141" spans="1:19" x14ac:dyDescent="0.3">
      <c r="A141" s="135">
        <v>40994</v>
      </c>
      <c r="B141" s="20">
        <v>124.81</v>
      </c>
      <c r="C141" s="20">
        <v>0</v>
      </c>
      <c r="D141" s="20">
        <v>0</v>
      </c>
      <c r="E141" s="20">
        <v>0</v>
      </c>
      <c r="F141" s="20">
        <v>0</v>
      </c>
      <c r="G141" s="133">
        <f t="shared" si="1"/>
        <v>0</v>
      </c>
      <c r="H141" s="133"/>
      <c r="I141" s="133"/>
      <c r="J141" s="136">
        <v>45322</v>
      </c>
      <c r="K141" s="20">
        <v>92.3</v>
      </c>
      <c r="L141" s="20">
        <v>82</v>
      </c>
      <c r="M141" t="s">
        <v>78</v>
      </c>
      <c r="Q141" s="136">
        <v>45169</v>
      </c>
      <c r="R141" s="20">
        <v>-1.2</v>
      </c>
    </row>
    <row r="142" spans="1:19" x14ac:dyDescent="0.3">
      <c r="A142" s="135">
        <v>40995</v>
      </c>
      <c r="B142" s="20">
        <v>123.2</v>
      </c>
      <c r="C142" s="20">
        <v>0</v>
      </c>
      <c r="D142" s="20">
        <v>0</v>
      </c>
      <c r="E142" s="20">
        <v>0</v>
      </c>
      <c r="F142" s="20">
        <v>0</v>
      </c>
      <c r="G142" s="133">
        <f t="shared" si="1"/>
        <v>0</v>
      </c>
      <c r="H142" s="133"/>
      <c r="I142" s="133"/>
      <c r="J142" s="148">
        <v>45351</v>
      </c>
      <c r="K142" s="151">
        <v>92.7</v>
      </c>
      <c r="L142" s="151">
        <v>81.900000000000006</v>
      </c>
      <c r="Q142" s="136">
        <v>45199</v>
      </c>
      <c r="R142" s="20">
        <v>-0.8</v>
      </c>
    </row>
    <row r="143" spans="1:19" x14ac:dyDescent="0.3">
      <c r="A143" s="135">
        <v>40996</v>
      </c>
      <c r="B143" s="20">
        <v>124.21</v>
      </c>
      <c r="C143" s="20">
        <v>0</v>
      </c>
      <c r="D143" s="20">
        <v>0</v>
      </c>
      <c r="E143" s="20">
        <v>0</v>
      </c>
      <c r="F143" s="20">
        <v>0</v>
      </c>
      <c r="G143" s="133">
        <f t="shared" si="1"/>
        <v>0</v>
      </c>
      <c r="H143" s="133"/>
      <c r="I143" s="133"/>
      <c r="J143" s="148">
        <v>45382</v>
      </c>
      <c r="K143" s="151">
        <v>92.7</v>
      </c>
      <c r="L143" s="151">
        <v>80</v>
      </c>
      <c r="N143" s="150">
        <f>(K143/K142-1)*100</f>
        <v>0</v>
      </c>
      <c r="O143">
        <f>(L143/L142-1)*100</f>
        <v>-2.3199023199023228</v>
      </c>
      <c r="P143" s="133">
        <f>L143-L142</f>
        <v>-1.9000000000000057</v>
      </c>
      <c r="Q143" s="136">
        <v>45230</v>
      </c>
      <c r="R143" s="20">
        <v>-0.1</v>
      </c>
    </row>
    <row r="144" spans="1:19" x14ac:dyDescent="0.3">
      <c r="A144" s="135">
        <v>40997</v>
      </c>
      <c r="B144" s="20">
        <v>123.61</v>
      </c>
      <c r="C144" s="20">
        <v>0</v>
      </c>
      <c r="D144" s="20">
        <v>0</v>
      </c>
      <c r="E144" s="20">
        <v>0</v>
      </c>
      <c r="F144" s="20">
        <v>0</v>
      </c>
      <c r="G144" s="133">
        <f t="shared" si="1"/>
        <v>0</v>
      </c>
      <c r="H144" s="133"/>
      <c r="I144" s="133"/>
      <c r="J144" s="136">
        <v>45412</v>
      </c>
      <c r="K144" s="20">
        <v>91.8</v>
      </c>
      <c r="L144" s="20">
        <v>78.5</v>
      </c>
      <c r="P144" s="133">
        <f>L144-L143</f>
        <v>-1.5</v>
      </c>
      <c r="Q144" s="136">
        <v>45260</v>
      </c>
      <c r="R144" s="20">
        <v>-0.1</v>
      </c>
      <c r="S144" s="149" t="s">
        <v>368</v>
      </c>
    </row>
    <row r="145" spans="1:18" x14ac:dyDescent="0.3">
      <c r="A145" s="135">
        <v>40998</v>
      </c>
      <c r="B145" s="20">
        <v>123.47</v>
      </c>
      <c r="C145" s="20">
        <v>0</v>
      </c>
      <c r="D145" s="20">
        <v>0</v>
      </c>
      <c r="E145" s="20">
        <v>0</v>
      </c>
      <c r="F145" s="20">
        <v>0</v>
      </c>
      <c r="G145" s="133">
        <f t="shared" si="1"/>
        <v>0</v>
      </c>
      <c r="H145" s="133"/>
      <c r="I145" s="133"/>
      <c r="J145" s="136">
        <v>45443</v>
      </c>
      <c r="K145" s="20">
        <v>91.5</v>
      </c>
      <c r="L145" s="20">
        <v>80</v>
      </c>
      <c r="Q145" s="136">
        <v>45291</v>
      </c>
      <c r="R145" s="20">
        <v>0.1</v>
      </c>
    </row>
    <row r="146" spans="1:18" x14ac:dyDescent="0.3">
      <c r="A146" s="135">
        <v>40999</v>
      </c>
      <c r="B146" s="20">
        <v>0</v>
      </c>
      <c r="C146" s="20">
        <v>0</v>
      </c>
      <c r="D146" s="20">
        <v>0</v>
      </c>
      <c r="E146" s="20">
        <v>-0.32</v>
      </c>
      <c r="F146" s="20">
        <v>0</v>
      </c>
      <c r="G146" s="133">
        <f t="shared" si="1"/>
        <v>0</v>
      </c>
      <c r="H146" s="133"/>
      <c r="I146" s="133"/>
      <c r="J146" s="148">
        <v>45473</v>
      </c>
      <c r="K146" s="20">
        <v>91.9</v>
      </c>
      <c r="L146" s="20">
        <v>87.1</v>
      </c>
      <c r="M146" s="147">
        <v>-1.2</v>
      </c>
      <c r="Q146" s="136">
        <v>45322</v>
      </c>
      <c r="R146" s="20">
        <v>-0.6</v>
      </c>
    </row>
    <row r="147" spans="1:18" x14ac:dyDescent="0.3">
      <c r="A147" s="135">
        <v>41004</v>
      </c>
      <c r="B147" s="20">
        <v>123.47</v>
      </c>
      <c r="C147" s="20">
        <v>0</v>
      </c>
      <c r="D147" s="20">
        <v>0</v>
      </c>
      <c r="E147" s="20">
        <v>0</v>
      </c>
      <c r="F147" s="20">
        <v>0</v>
      </c>
      <c r="G147" s="133">
        <f t="shared" si="1"/>
        <v>0</v>
      </c>
      <c r="H147" s="133"/>
      <c r="I147" s="133"/>
      <c r="J147" s="136">
        <v>45504</v>
      </c>
      <c r="K147" s="20">
        <v>92.3</v>
      </c>
      <c r="L147" s="20">
        <v>92.9</v>
      </c>
      <c r="N147" t="s">
        <v>78</v>
      </c>
      <c r="Q147" s="136">
        <v>45351</v>
      </c>
      <c r="R147" s="20">
        <v>-0.4</v>
      </c>
    </row>
    <row r="148" spans="1:18" x14ac:dyDescent="0.3">
      <c r="A148" s="135">
        <v>41005</v>
      </c>
      <c r="B148" s="20">
        <v>123.58</v>
      </c>
      <c r="C148" s="20">
        <v>0</v>
      </c>
      <c r="D148" s="20">
        <v>0</v>
      </c>
      <c r="E148" s="20">
        <v>0</v>
      </c>
      <c r="F148" s="20">
        <v>0</v>
      </c>
      <c r="G148" s="133">
        <f t="shared" si="1"/>
        <v>0</v>
      </c>
      <c r="H148" s="133"/>
      <c r="I148" s="133"/>
      <c r="J148" s="136">
        <v>45535</v>
      </c>
      <c r="K148" s="20">
        <v>92.4</v>
      </c>
      <c r="L148" s="20">
        <v>96.8</v>
      </c>
      <c r="M148">
        <v>-0.8</v>
      </c>
      <c r="N148" t="s">
        <v>78</v>
      </c>
      <c r="Q148" s="136">
        <v>45382</v>
      </c>
      <c r="R148" s="20">
        <v>-0.5</v>
      </c>
    </row>
    <row r="149" spans="1:18" x14ac:dyDescent="0.3">
      <c r="A149" s="135">
        <v>41008</v>
      </c>
      <c r="B149" s="20">
        <v>123.9</v>
      </c>
      <c r="C149" s="20">
        <v>0</v>
      </c>
      <c r="D149" s="20">
        <v>0</v>
      </c>
      <c r="E149" s="20">
        <v>0</v>
      </c>
      <c r="F149" s="20">
        <v>0</v>
      </c>
      <c r="G149" s="133">
        <f t="shared" ref="G149:G212" si="2">D149</f>
        <v>0</v>
      </c>
      <c r="H149" s="133"/>
      <c r="I149" s="133"/>
      <c r="J149" s="136">
        <v>45565</v>
      </c>
      <c r="K149" s="20">
        <v>92.7</v>
      </c>
      <c r="L149" s="20">
        <v>98.5</v>
      </c>
      <c r="N149" t="s">
        <v>78</v>
      </c>
      <c r="Q149" s="136">
        <v>45412</v>
      </c>
      <c r="R149" s="20">
        <v>-1</v>
      </c>
    </row>
    <row r="150" spans="1:18" x14ac:dyDescent="0.3">
      <c r="A150" s="135">
        <v>41009</v>
      </c>
      <c r="B150" s="20">
        <v>123.24</v>
      </c>
      <c r="C150" s="20">
        <v>0</v>
      </c>
      <c r="D150" s="20">
        <v>0</v>
      </c>
      <c r="E150" s="20">
        <v>0</v>
      </c>
      <c r="F150" s="20">
        <v>0</v>
      </c>
      <c r="G150" s="133">
        <f t="shared" si="2"/>
        <v>0</v>
      </c>
      <c r="H150" s="133"/>
      <c r="I150" s="133"/>
      <c r="J150" s="136">
        <v>45596</v>
      </c>
      <c r="K150" s="20">
        <v>93</v>
      </c>
      <c r="L150" s="20">
        <v>102.1</v>
      </c>
      <c r="Q150" s="136">
        <v>45443</v>
      </c>
      <c r="R150" s="20">
        <v>-0.8</v>
      </c>
    </row>
    <row r="151" spans="1:18" x14ac:dyDescent="0.3">
      <c r="A151" s="135">
        <v>41010</v>
      </c>
      <c r="B151" s="20">
        <v>123.66</v>
      </c>
      <c r="C151" s="20">
        <v>0</v>
      </c>
      <c r="D151" s="20">
        <v>0</v>
      </c>
      <c r="E151" s="20">
        <v>0</v>
      </c>
      <c r="F151" s="20">
        <v>0</v>
      </c>
      <c r="G151" s="133">
        <f t="shared" si="2"/>
        <v>0</v>
      </c>
      <c r="H151" s="133"/>
      <c r="I151" s="133"/>
      <c r="J151" s="136">
        <v>45626</v>
      </c>
      <c r="K151" s="20">
        <v>93.5</v>
      </c>
      <c r="L151" s="20">
        <v>106.7</v>
      </c>
      <c r="Q151" s="136">
        <v>45473</v>
      </c>
      <c r="R151" s="20">
        <v>0.2</v>
      </c>
    </row>
    <row r="152" spans="1:18" x14ac:dyDescent="0.3">
      <c r="A152" s="135">
        <v>41011</v>
      </c>
      <c r="B152" s="20">
        <v>122.63</v>
      </c>
      <c r="C152" s="20">
        <v>0</v>
      </c>
      <c r="D152" s="20">
        <v>0</v>
      </c>
      <c r="E152" s="20">
        <v>0</v>
      </c>
      <c r="F152" s="20">
        <v>0</v>
      </c>
      <c r="G152" s="133">
        <f t="shared" si="2"/>
        <v>0</v>
      </c>
      <c r="H152" s="133"/>
      <c r="I152" s="133"/>
      <c r="J152" s="136">
        <v>45657</v>
      </c>
      <c r="K152" s="20">
        <v>94</v>
      </c>
      <c r="L152" s="20">
        <v>106.6</v>
      </c>
      <c r="Q152" s="136">
        <v>45504</v>
      </c>
      <c r="R152" s="20">
        <v>-0.6</v>
      </c>
    </row>
    <row r="153" spans="1:18" x14ac:dyDescent="0.3">
      <c r="A153" s="135">
        <v>41012</v>
      </c>
      <c r="B153" s="20">
        <v>122.92</v>
      </c>
      <c r="C153" s="20">
        <v>0</v>
      </c>
      <c r="D153" s="20">
        <v>0</v>
      </c>
      <c r="E153" s="20">
        <v>0</v>
      </c>
      <c r="F153" s="20">
        <v>0</v>
      </c>
      <c r="G153" s="133">
        <f t="shared" si="2"/>
        <v>0</v>
      </c>
      <c r="H153" s="133"/>
      <c r="I153" s="133"/>
      <c r="J153" s="136">
        <v>45688</v>
      </c>
      <c r="K153" s="20">
        <v>94</v>
      </c>
      <c r="L153" s="20">
        <v>105.5</v>
      </c>
      <c r="Q153" s="136">
        <v>45535</v>
      </c>
      <c r="R153" s="20">
        <v>-0.7</v>
      </c>
    </row>
    <row r="154" spans="1:18" x14ac:dyDescent="0.3">
      <c r="A154" s="135">
        <v>41015</v>
      </c>
      <c r="B154" s="20">
        <v>122.8</v>
      </c>
      <c r="C154" s="20">
        <v>0</v>
      </c>
      <c r="D154" s="20">
        <v>0</v>
      </c>
      <c r="E154" s="20">
        <v>0</v>
      </c>
      <c r="F154" s="20">
        <v>0</v>
      </c>
      <c r="G154" s="133">
        <f t="shared" si="2"/>
        <v>0</v>
      </c>
      <c r="H154" s="133"/>
      <c r="I154" s="133"/>
      <c r="Q154" s="136">
        <v>45565</v>
      </c>
      <c r="R154" s="20">
        <v>-0.8</v>
      </c>
    </row>
    <row r="155" spans="1:18" x14ac:dyDescent="0.3">
      <c r="A155" s="135">
        <v>41016</v>
      </c>
      <c r="B155" s="20">
        <v>122.32</v>
      </c>
      <c r="C155" s="20">
        <v>0</v>
      </c>
      <c r="D155" s="20">
        <v>0</v>
      </c>
      <c r="E155" s="20">
        <v>0</v>
      </c>
      <c r="F155" s="20">
        <v>0</v>
      </c>
      <c r="G155" s="133">
        <f t="shared" si="2"/>
        <v>0</v>
      </c>
      <c r="H155" s="133"/>
      <c r="I155" s="133"/>
      <c r="Q155" s="136">
        <v>45596</v>
      </c>
      <c r="R155" s="20">
        <v>0.4</v>
      </c>
    </row>
    <row r="156" spans="1:18" x14ac:dyDescent="0.3">
      <c r="A156" s="135">
        <v>41017</v>
      </c>
      <c r="B156" s="20">
        <v>121.47</v>
      </c>
      <c r="C156" s="20">
        <v>0</v>
      </c>
      <c r="D156" s="20">
        <v>0</v>
      </c>
      <c r="E156" s="20">
        <v>0</v>
      </c>
      <c r="F156" s="20">
        <v>0</v>
      </c>
      <c r="G156" s="133">
        <f t="shared" si="2"/>
        <v>0</v>
      </c>
      <c r="H156" s="133"/>
      <c r="I156" s="133"/>
      <c r="Q156" s="136">
        <v>45626</v>
      </c>
      <c r="R156" s="20">
        <v>1.2</v>
      </c>
    </row>
    <row r="157" spans="1:18" x14ac:dyDescent="0.3">
      <c r="A157" s="135">
        <v>41018</v>
      </c>
      <c r="B157" s="20">
        <v>121.49</v>
      </c>
      <c r="C157" s="20">
        <v>0</v>
      </c>
      <c r="D157" s="20">
        <v>0</v>
      </c>
      <c r="E157" s="20">
        <v>0</v>
      </c>
      <c r="F157" s="20">
        <v>0</v>
      </c>
      <c r="G157" s="133">
        <f t="shared" si="2"/>
        <v>0</v>
      </c>
      <c r="H157" s="133"/>
      <c r="I157" s="133"/>
      <c r="Q157" s="136">
        <v>45657</v>
      </c>
      <c r="R157" s="20">
        <v>0.6</v>
      </c>
    </row>
    <row r="158" spans="1:18" x14ac:dyDescent="0.3">
      <c r="A158" s="135">
        <v>41019</v>
      </c>
      <c r="B158" s="20">
        <v>121.06</v>
      </c>
      <c r="C158" s="20">
        <v>0</v>
      </c>
      <c r="D158" s="20">
        <v>0</v>
      </c>
      <c r="E158" s="20">
        <v>0</v>
      </c>
      <c r="F158" s="20">
        <v>0</v>
      </c>
      <c r="G158" s="133">
        <f t="shared" si="2"/>
        <v>0</v>
      </c>
      <c r="H158" s="133"/>
      <c r="I158" s="133"/>
      <c r="Q158" s="136">
        <v>45688</v>
      </c>
      <c r="R158" s="20">
        <v>-0.6</v>
      </c>
    </row>
    <row r="159" spans="1:18" x14ac:dyDescent="0.3">
      <c r="A159" s="135">
        <v>41022</v>
      </c>
      <c r="B159" s="20">
        <v>121.14</v>
      </c>
      <c r="C159" s="20">
        <v>0</v>
      </c>
      <c r="D159" s="20">
        <v>0</v>
      </c>
      <c r="E159" s="20">
        <v>0</v>
      </c>
      <c r="F159" s="20">
        <v>0</v>
      </c>
      <c r="G159" s="133">
        <f t="shared" si="2"/>
        <v>0</v>
      </c>
      <c r="H159" s="133"/>
      <c r="I159" s="133"/>
    </row>
    <row r="160" spans="1:18" x14ac:dyDescent="0.3">
      <c r="A160" s="135">
        <v>41023</v>
      </c>
      <c r="B160" s="20">
        <v>121.15</v>
      </c>
      <c r="C160" s="20">
        <v>0</v>
      </c>
      <c r="D160" s="20">
        <v>0</v>
      </c>
      <c r="E160" s="20">
        <v>0</v>
      </c>
      <c r="F160" s="20">
        <v>0</v>
      </c>
      <c r="G160" s="133">
        <f t="shared" si="2"/>
        <v>0</v>
      </c>
      <c r="H160" s="133"/>
      <c r="I160" s="133"/>
    </row>
    <row r="161" spans="1:9" x14ac:dyDescent="0.3">
      <c r="A161" s="135">
        <v>41024</v>
      </c>
      <c r="B161" s="20">
        <v>121.18</v>
      </c>
      <c r="C161" s="20">
        <v>0</v>
      </c>
      <c r="D161" s="20">
        <v>0</v>
      </c>
      <c r="E161" s="20">
        <v>0</v>
      </c>
      <c r="F161" s="20">
        <v>0</v>
      </c>
      <c r="G161" s="133">
        <f t="shared" si="2"/>
        <v>0</v>
      </c>
      <c r="H161" s="133"/>
      <c r="I161" s="133"/>
    </row>
    <row r="162" spans="1:9" x14ac:dyDescent="0.3">
      <c r="A162" s="135">
        <v>41026</v>
      </c>
      <c r="B162" s="20">
        <v>120.09</v>
      </c>
      <c r="C162" s="20">
        <v>0</v>
      </c>
      <c r="D162" s="20">
        <v>0</v>
      </c>
      <c r="E162" s="20">
        <v>0</v>
      </c>
      <c r="F162" s="20">
        <v>0</v>
      </c>
      <c r="G162" s="133">
        <f t="shared" si="2"/>
        <v>0</v>
      </c>
      <c r="H162" s="133"/>
      <c r="I162" s="133"/>
    </row>
    <row r="163" spans="1:9" x14ac:dyDescent="0.3">
      <c r="A163" s="135">
        <v>41029</v>
      </c>
      <c r="B163" s="20">
        <v>0</v>
      </c>
      <c r="C163" s="20">
        <v>0</v>
      </c>
      <c r="D163" s="20">
        <v>0</v>
      </c>
      <c r="E163" s="20">
        <v>-0.7</v>
      </c>
      <c r="F163" s="20">
        <v>0</v>
      </c>
      <c r="G163" s="133">
        <f t="shared" si="2"/>
        <v>0</v>
      </c>
      <c r="H163" s="133"/>
      <c r="I163" s="133"/>
    </row>
    <row r="164" spans="1:9" x14ac:dyDescent="0.3">
      <c r="A164" s="135">
        <v>41031</v>
      </c>
      <c r="B164" s="20">
        <v>118.77</v>
      </c>
      <c r="C164" s="20">
        <v>0</v>
      </c>
      <c r="D164" s="20">
        <v>0</v>
      </c>
      <c r="E164" s="20">
        <v>0</v>
      </c>
      <c r="F164" s="20">
        <v>0</v>
      </c>
      <c r="G164" s="133">
        <f t="shared" si="2"/>
        <v>0</v>
      </c>
      <c r="H164" s="133"/>
      <c r="I164" s="133"/>
    </row>
    <row r="165" spans="1:9" x14ac:dyDescent="0.3">
      <c r="A165" s="135">
        <v>41032</v>
      </c>
      <c r="B165" s="20">
        <v>118.68</v>
      </c>
      <c r="C165" s="20">
        <v>0</v>
      </c>
      <c r="D165" s="20">
        <v>0</v>
      </c>
      <c r="E165" s="20">
        <v>0</v>
      </c>
      <c r="F165" s="20">
        <v>0</v>
      </c>
      <c r="G165" s="133">
        <f t="shared" si="2"/>
        <v>0</v>
      </c>
      <c r="H165" s="133"/>
      <c r="I165" s="133"/>
    </row>
    <row r="166" spans="1:9" x14ac:dyDescent="0.3">
      <c r="A166" s="135">
        <v>41033</v>
      </c>
      <c r="B166" s="20">
        <v>118.83</v>
      </c>
      <c r="C166" s="20">
        <v>0</v>
      </c>
      <c r="D166" s="20">
        <v>0</v>
      </c>
      <c r="E166" s="20">
        <v>0</v>
      </c>
      <c r="F166" s="20">
        <v>0</v>
      </c>
      <c r="G166" s="133">
        <f t="shared" si="2"/>
        <v>0</v>
      </c>
      <c r="H166" s="133"/>
      <c r="I166" s="133"/>
    </row>
    <row r="167" spans="1:9" x14ac:dyDescent="0.3">
      <c r="A167" s="135">
        <v>41036</v>
      </c>
      <c r="B167" s="20">
        <v>118.67</v>
      </c>
      <c r="C167" s="20">
        <v>0</v>
      </c>
      <c r="D167" s="20">
        <v>0</v>
      </c>
      <c r="E167" s="20">
        <v>0</v>
      </c>
      <c r="F167" s="20">
        <v>0</v>
      </c>
      <c r="G167" s="133">
        <f t="shared" si="2"/>
        <v>0</v>
      </c>
      <c r="H167" s="133"/>
      <c r="I167" s="133"/>
    </row>
    <row r="168" spans="1:9" x14ac:dyDescent="0.3">
      <c r="A168" s="135">
        <v>41037</v>
      </c>
      <c r="B168" s="20">
        <v>118.23</v>
      </c>
      <c r="C168" s="20">
        <v>0</v>
      </c>
      <c r="D168" s="20">
        <v>0</v>
      </c>
      <c r="E168" s="20">
        <v>0</v>
      </c>
      <c r="F168" s="20">
        <v>0</v>
      </c>
      <c r="G168" s="133">
        <f t="shared" si="2"/>
        <v>0</v>
      </c>
      <c r="H168" s="133"/>
      <c r="I168" s="133"/>
    </row>
    <row r="169" spans="1:9" x14ac:dyDescent="0.3">
      <c r="A169" s="135">
        <v>41038</v>
      </c>
      <c r="B169" s="20">
        <v>118.12</v>
      </c>
      <c r="C169" s="20">
        <v>0</v>
      </c>
      <c r="D169" s="20">
        <v>0</v>
      </c>
      <c r="E169" s="20">
        <v>0</v>
      </c>
      <c r="F169" s="20">
        <v>0</v>
      </c>
      <c r="G169" s="133">
        <f t="shared" si="2"/>
        <v>0</v>
      </c>
      <c r="H169" s="133"/>
      <c r="I169" s="133"/>
    </row>
    <row r="170" spans="1:9" x14ac:dyDescent="0.3">
      <c r="A170" s="135">
        <v>41039</v>
      </c>
      <c r="B170" s="20">
        <v>117.25</v>
      </c>
      <c r="C170" s="20">
        <v>0</v>
      </c>
      <c r="D170" s="20">
        <v>0</v>
      </c>
      <c r="E170" s="20">
        <v>0</v>
      </c>
      <c r="F170" s="20">
        <v>0</v>
      </c>
      <c r="G170" s="133">
        <f t="shared" si="2"/>
        <v>0</v>
      </c>
      <c r="H170" s="133"/>
      <c r="I170" s="133"/>
    </row>
    <row r="171" spans="1:9" x14ac:dyDescent="0.3">
      <c r="A171" s="135">
        <v>41040</v>
      </c>
      <c r="B171" s="20">
        <v>116.46</v>
      </c>
      <c r="C171" s="20">
        <v>0</v>
      </c>
      <c r="D171" s="20">
        <v>0</v>
      </c>
      <c r="E171" s="20">
        <v>0</v>
      </c>
      <c r="F171" s="20">
        <v>0</v>
      </c>
      <c r="G171" s="133">
        <f t="shared" si="2"/>
        <v>0</v>
      </c>
      <c r="H171" s="133"/>
      <c r="I171" s="133"/>
    </row>
    <row r="172" spans="1:9" x14ac:dyDescent="0.3">
      <c r="A172" s="135">
        <v>41043</v>
      </c>
      <c r="B172" s="20">
        <v>116.12</v>
      </c>
      <c r="C172" s="20">
        <v>0</v>
      </c>
      <c r="D172" s="20">
        <v>0</v>
      </c>
      <c r="E172" s="20">
        <v>0</v>
      </c>
      <c r="F172" s="20">
        <v>0</v>
      </c>
      <c r="G172" s="133">
        <f t="shared" si="2"/>
        <v>0</v>
      </c>
      <c r="H172" s="133"/>
      <c r="I172" s="133"/>
    </row>
    <row r="173" spans="1:9" x14ac:dyDescent="0.3">
      <c r="A173" s="135">
        <v>41044</v>
      </c>
      <c r="B173" s="20">
        <v>115.54</v>
      </c>
      <c r="C173" s="20">
        <v>0</v>
      </c>
      <c r="D173" s="20">
        <v>0</v>
      </c>
      <c r="E173" s="20">
        <v>0</v>
      </c>
      <c r="F173" s="20">
        <v>0</v>
      </c>
      <c r="G173" s="133">
        <f t="shared" si="2"/>
        <v>0</v>
      </c>
      <c r="H173" s="133"/>
      <c r="I173" s="133"/>
    </row>
    <row r="174" spans="1:9" x14ac:dyDescent="0.3">
      <c r="A174" s="135">
        <v>41045</v>
      </c>
      <c r="B174" s="20">
        <v>114.54</v>
      </c>
      <c r="C174" s="20">
        <v>0</v>
      </c>
      <c r="D174" s="20">
        <v>0</v>
      </c>
      <c r="E174" s="20">
        <v>0</v>
      </c>
      <c r="F174" s="20">
        <v>0</v>
      </c>
      <c r="G174" s="133">
        <f t="shared" si="2"/>
        <v>0</v>
      </c>
      <c r="H174" s="133"/>
      <c r="I174" s="133"/>
    </row>
    <row r="175" spans="1:9" x14ac:dyDescent="0.3">
      <c r="A175" s="135">
        <v>41046</v>
      </c>
      <c r="B175" s="20">
        <v>114.14</v>
      </c>
      <c r="C175" s="20">
        <v>0</v>
      </c>
      <c r="D175" s="20">
        <v>0</v>
      </c>
      <c r="E175" s="20">
        <v>0</v>
      </c>
      <c r="F175" s="20">
        <v>0</v>
      </c>
      <c r="G175" s="133">
        <f t="shared" si="2"/>
        <v>0</v>
      </c>
      <c r="H175" s="133"/>
      <c r="I175" s="133"/>
    </row>
    <row r="176" spans="1:9" x14ac:dyDescent="0.3">
      <c r="A176" s="135">
        <v>41047</v>
      </c>
      <c r="B176" s="20">
        <v>114.21</v>
      </c>
      <c r="C176" s="20">
        <v>0</v>
      </c>
      <c r="D176" s="20">
        <v>0</v>
      </c>
      <c r="E176" s="20">
        <v>0</v>
      </c>
      <c r="F176" s="20">
        <v>0</v>
      </c>
      <c r="G176" s="133">
        <f t="shared" si="2"/>
        <v>0</v>
      </c>
      <c r="H176" s="133"/>
      <c r="I176" s="133"/>
    </row>
    <row r="177" spans="1:9" x14ac:dyDescent="0.3">
      <c r="A177" s="135">
        <v>41050</v>
      </c>
      <c r="B177" s="20">
        <v>114.33</v>
      </c>
      <c r="C177" s="20">
        <v>0</v>
      </c>
      <c r="D177" s="20">
        <v>0</v>
      </c>
      <c r="E177" s="20">
        <v>0</v>
      </c>
      <c r="F177" s="20">
        <v>0</v>
      </c>
      <c r="G177" s="133">
        <f t="shared" si="2"/>
        <v>0</v>
      </c>
      <c r="H177" s="133"/>
      <c r="I177" s="133"/>
    </row>
    <row r="178" spans="1:9" x14ac:dyDescent="0.3">
      <c r="A178" s="135">
        <v>41051</v>
      </c>
      <c r="B178" s="20">
        <v>114.39</v>
      </c>
      <c r="C178" s="20">
        <v>0</v>
      </c>
      <c r="D178" s="20">
        <v>0</v>
      </c>
      <c r="E178" s="20">
        <v>0</v>
      </c>
      <c r="F178" s="20">
        <v>0</v>
      </c>
      <c r="G178" s="133">
        <f t="shared" si="2"/>
        <v>0</v>
      </c>
      <c r="H178" s="133"/>
      <c r="I178" s="133"/>
    </row>
    <row r="179" spans="1:9" x14ac:dyDescent="0.3">
      <c r="A179" s="135">
        <v>41052</v>
      </c>
      <c r="B179" s="20">
        <v>114.22</v>
      </c>
      <c r="C179" s="20">
        <v>0</v>
      </c>
      <c r="D179" s="20">
        <v>0</v>
      </c>
      <c r="E179" s="20">
        <v>0</v>
      </c>
      <c r="F179" s="20">
        <v>0</v>
      </c>
      <c r="G179" s="133">
        <f t="shared" si="2"/>
        <v>0</v>
      </c>
      <c r="H179" s="133"/>
      <c r="I179" s="133"/>
    </row>
    <row r="180" spans="1:9" x14ac:dyDescent="0.3">
      <c r="A180" s="135">
        <v>41053</v>
      </c>
      <c r="B180" s="20">
        <v>113.87</v>
      </c>
      <c r="C180" s="20">
        <v>0</v>
      </c>
      <c r="D180" s="20">
        <v>0</v>
      </c>
      <c r="E180" s="20">
        <v>0</v>
      </c>
      <c r="F180" s="20">
        <v>0</v>
      </c>
      <c r="G180" s="133">
        <f t="shared" si="2"/>
        <v>0</v>
      </c>
      <c r="H180" s="133"/>
      <c r="I180" s="133"/>
    </row>
    <row r="181" spans="1:9" x14ac:dyDescent="0.3">
      <c r="A181" s="135">
        <v>41054</v>
      </c>
      <c r="B181" s="20">
        <v>113.3</v>
      </c>
      <c r="C181" s="20">
        <v>0</v>
      </c>
      <c r="D181" s="20">
        <v>0</v>
      </c>
      <c r="E181" s="20">
        <v>0</v>
      </c>
      <c r="F181" s="20">
        <v>0</v>
      </c>
      <c r="G181" s="133">
        <f t="shared" si="2"/>
        <v>0</v>
      </c>
      <c r="H181" s="133"/>
      <c r="I181" s="133"/>
    </row>
    <row r="182" spans="1:9" x14ac:dyDescent="0.3">
      <c r="A182" s="135">
        <v>41057</v>
      </c>
      <c r="B182" s="20">
        <v>113.12</v>
      </c>
      <c r="C182" s="20">
        <v>0</v>
      </c>
      <c r="D182" s="20">
        <v>0</v>
      </c>
      <c r="E182" s="20">
        <v>0</v>
      </c>
      <c r="F182" s="20">
        <v>0</v>
      </c>
      <c r="G182" s="133">
        <f t="shared" si="2"/>
        <v>0</v>
      </c>
      <c r="H182" s="133"/>
      <c r="I182" s="133"/>
    </row>
    <row r="183" spans="1:9" x14ac:dyDescent="0.3">
      <c r="A183" s="135">
        <v>41058</v>
      </c>
      <c r="B183" s="20">
        <v>112.67</v>
      </c>
      <c r="C183" s="20">
        <v>0</v>
      </c>
      <c r="D183" s="20">
        <v>0</v>
      </c>
      <c r="E183" s="20">
        <v>0</v>
      </c>
      <c r="F183" s="20">
        <v>0</v>
      </c>
      <c r="G183" s="133">
        <f t="shared" si="2"/>
        <v>0</v>
      </c>
      <c r="H183" s="133"/>
      <c r="I183" s="133"/>
    </row>
    <row r="184" spans="1:9" x14ac:dyDescent="0.3">
      <c r="A184" s="135">
        <v>41059</v>
      </c>
      <c r="B184" s="20">
        <v>112.44</v>
      </c>
      <c r="C184" s="20">
        <v>0</v>
      </c>
      <c r="D184" s="20">
        <v>0</v>
      </c>
      <c r="E184" s="20">
        <v>0</v>
      </c>
      <c r="F184" s="20">
        <v>0</v>
      </c>
      <c r="G184" s="133">
        <f t="shared" si="2"/>
        <v>0</v>
      </c>
      <c r="H184" s="133"/>
      <c r="I184" s="133"/>
    </row>
    <row r="185" spans="1:9" x14ac:dyDescent="0.3">
      <c r="A185" s="135">
        <v>41060</v>
      </c>
      <c r="B185" s="20">
        <v>112.16</v>
      </c>
      <c r="C185" s="20">
        <v>0</v>
      </c>
      <c r="D185" s="20">
        <v>0</v>
      </c>
      <c r="E185" s="20">
        <v>-1.4</v>
      </c>
      <c r="F185" s="20">
        <v>0</v>
      </c>
      <c r="G185" s="133">
        <f t="shared" si="2"/>
        <v>0</v>
      </c>
      <c r="H185" s="133"/>
      <c r="I185" s="133"/>
    </row>
    <row r="186" spans="1:9" x14ac:dyDescent="0.3">
      <c r="A186" s="135">
        <v>41061</v>
      </c>
      <c r="B186" s="20">
        <v>111.54</v>
      </c>
      <c r="C186" s="20">
        <v>0</v>
      </c>
      <c r="D186" s="20">
        <v>0</v>
      </c>
      <c r="E186" s="20">
        <v>0</v>
      </c>
      <c r="F186" s="20">
        <v>0</v>
      </c>
      <c r="G186" s="133">
        <f t="shared" si="2"/>
        <v>0</v>
      </c>
      <c r="H186" s="133"/>
      <c r="I186" s="133"/>
    </row>
    <row r="187" spans="1:9" x14ac:dyDescent="0.3">
      <c r="A187" s="135">
        <v>41064</v>
      </c>
      <c r="B187" s="20">
        <v>111.51</v>
      </c>
      <c r="C187" s="20">
        <v>0</v>
      </c>
      <c r="D187" s="20">
        <v>0</v>
      </c>
      <c r="E187" s="20">
        <v>0</v>
      </c>
      <c r="F187" s="20">
        <v>0</v>
      </c>
      <c r="G187" s="133">
        <f t="shared" si="2"/>
        <v>0</v>
      </c>
      <c r="H187" s="133"/>
      <c r="I187" s="133"/>
    </row>
    <row r="188" spans="1:9" x14ac:dyDescent="0.3">
      <c r="A188" s="135">
        <v>41065</v>
      </c>
      <c r="B188" s="20">
        <v>111.33</v>
      </c>
      <c r="C188" s="20">
        <v>0</v>
      </c>
      <c r="D188" s="20">
        <v>0</v>
      </c>
      <c r="E188" s="20">
        <v>0</v>
      </c>
      <c r="F188" s="20">
        <v>0</v>
      </c>
      <c r="G188" s="133">
        <f t="shared" si="2"/>
        <v>0</v>
      </c>
      <c r="H188" s="133"/>
      <c r="I188" s="133"/>
    </row>
    <row r="189" spans="1:9" x14ac:dyDescent="0.3">
      <c r="A189" s="135">
        <v>41066</v>
      </c>
      <c r="B189" s="20">
        <v>111.4</v>
      </c>
      <c r="C189" s="20">
        <v>0</v>
      </c>
      <c r="D189" s="20">
        <v>0</v>
      </c>
      <c r="E189" s="20">
        <v>0</v>
      </c>
      <c r="F189" s="20">
        <v>0</v>
      </c>
      <c r="G189" s="133">
        <f t="shared" si="2"/>
        <v>0</v>
      </c>
      <c r="H189" s="133"/>
      <c r="I189" s="133"/>
    </row>
    <row r="190" spans="1:9" x14ac:dyDescent="0.3">
      <c r="A190" s="135">
        <v>41067</v>
      </c>
      <c r="B190" s="20">
        <v>111.42</v>
      </c>
      <c r="C190" s="20">
        <v>0</v>
      </c>
      <c r="D190" s="20">
        <v>0</v>
      </c>
      <c r="E190" s="20">
        <v>0</v>
      </c>
      <c r="F190" s="20">
        <v>0</v>
      </c>
      <c r="G190" s="133">
        <f t="shared" si="2"/>
        <v>0</v>
      </c>
      <c r="H190" s="133"/>
      <c r="I190" s="133"/>
    </row>
    <row r="191" spans="1:9" x14ac:dyDescent="0.3">
      <c r="A191" s="135">
        <v>41068</v>
      </c>
      <c r="B191" s="20">
        <v>110.96</v>
      </c>
      <c r="C191" s="20">
        <v>0</v>
      </c>
      <c r="D191" s="20">
        <v>0</v>
      </c>
      <c r="E191" s="20">
        <v>0</v>
      </c>
      <c r="F191" s="20">
        <v>0</v>
      </c>
      <c r="G191" s="133">
        <f t="shared" si="2"/>
        <v>0</v>
      </c>
      <c r="H191" s="133"/>
      <c r="I191" s="133"/>
    </row>
    <row r="192" spans="1:9" x14ac:dyDescent="0.3">
      <c r="A192" s="135">
        <v>41071</v>
      </c>
      <c r="B192" s="20">
        <v>110.88</v>
      </c>
      <c r="C192" s="20">
        <v>0</v>
      </c>
      <c r="D192" s="20">
        <v>0</v>
      </c>
      <c r="E192" s="20">
        <v>0</v>
      </c>
      <c r="F192" s="20">
        <v>0</v>
      </c>
      <c r="G192" s="133">
        <f t="shared" si="2"/>
        <v>0</v>
      </c>
      <c r="H192" s="133"/>
      <c r="I192" s="133"/>
    </row>
    <row r="193" spans="1:9" x14ac:dyDescent="0.3">
      <c r="A193" s="135">
        <v>41072</v>
      </c>
      <c r="B193" s="20">
        <v>110.75</v>
      </c>
      <c r="C193" s="20" t="e">
        <f>(#N/A)</f>
        <v>#N/A</v>
      </c>
      <c r="D193" s="20" t="e">
        <f>(#N/A)</f>
        <v>#N/A</v>
      </c>
      <c r="E193" s="20" t="e">
        <f>(#N/A)</f>
        <v>#N/A</v>
      </c>
      <c r="F193" s="20" t="e">
        <f>(#N/A)</f>
        <v>#N/A</v>
      </c>
      <c r="G193" s="133" t="e">
        <f t="shared" si="2"/>
        <v>#N/A</v>
      </c>
      <c r="H193" s="133"/>
      <c r="I193" s="133"/>
    </row>
    <row r="194" spans="1:9" x14ac:dyDescent="0.3">
      <c r="A194" s="135">
        <v>41073</v>
      </c>
      <c r="B194" s="20">
        <v>110.63</v>
      </c>
      <c r="C194" s="20" t="e">
        <f>(#N/A)</f>
        <v>#N/A</v>
      </c>
      <c r="D194" s="20" t="e">
        <f>(#N/A)</f>
        <v>#N/A</v>
      </c>
      <c r="E194" s="20" t="e">
        <f>(#N/A)</f>
        <v>#N/A</v>
      </c>
      <c r="F194" s="20" t="e">
        <f>(#N/A)</f>
        <v>#N/A</v>
      </c>
      <c r="G194" s="133" t="e">
        <f t="shared" si="2"/>
        <v>#N/A</v>
      </c>
      <c r="H194" s="133"/>
      <c r="I194" s="133"/>
    </row>
    <row r="195" spans="1:9" x14ac:dyDescent="0.3">
      <c r="A195" s="135">
        <v>41074</v>
      </c>
      <c r="B195" s="20">
        <v>110.34</v>
      </c>
      <c r="C195" s="20" t="e">
        <f>(#N/A)</f>
        <v>#N/A</v>
      </c>
      <c r="D195" s="20" t="e">
        <f>(#N/A)</f>
        <v>#N/A</v>
      </c>
      <c r="E195" s="20" t="e">
        <f>(#N/A)</f>
        <v>#N/A</v>
      </c>
      <c r="F195" s="20" t="e">
        <f>(#N/A)</f>
        <v>#N/A</v>
      </c>
      <c r="G195" s="133" t="e">
        <f t="shared" si="2"/>
        <v>#N/A</v>
      </c>
      <c r="H195" s="133"/>
      <c r="I195" s="133"/>
    </row>
    <row r="196" spans="1:9" x14ac:dyDescent="0.3">
      <c r="A196" s="135">
        <v>41075</v>
      </c>
      <c r="B196" s="20">
        <v>109.67</v>
      </c>
      <c r="C196" s="20" t="e">
        <f>(#N/A)</f>
        <v>#N/A</v>
      </c>
      <c r="D196" s="20" t="e">
        <f>(#N/A)</f>
        <v>#N/A</v>
      </c>
      <c r="E196" s="20" t="e">
        <f>(#N/A)</f>
        <v>#N/A</v>
      </c>
      <c r="F196" s="20" t="e">
        <f>(#N/A)</f>
        <v>#N/A</v>
      </c>
      <c r="G196" s="133" t="e">
        <f t="shared" si="2"/>
        <v>#N/A</v>
      </c>
      <c r="H196" s="133"/>
      <c r="I196" s="133"/>
    </row>
    <row r="197" spans="1:9" x14ac:dyDescent="0.3">
      <c r="A197" s="135">
        <v>41078</v>
      </c>
      <c r="B197" s="20">
        <v>109.47</v>
      </c>
      <c r="C197" s="20" t="e">
        <f>(#N/A)</f>
        <v>#N/A</v>
      </c>
      <c r="D197" s="20" t="e">
        <f>(#N/A)</f>
        <v>#N/A</v>
      </c>
      <c r="E197" s="20" t="e">
        <f>(#N/A)</f>
        <v>#N/A</v>
      </c>
      <c r="F197" s="20" t="e">
        <f>(#N/A)</f>
        <v>#N/A</v>
      </c>
      <c r="G197" s="133" t="e">
        <f t="shared" si="2"/>
        <v>#N/A</v>
      </c>
      <c r="H197" s="133"/>
      <c r="I197" s="133"/>
    </row>
    <row r="198" spans="1:9" x14ac:dyDescent="0.3">
      <c r="A198" s="135">
        <v>41079</v>
      </c>
      <c r="B198" s="20">
        <v>109.29</v>
      </c>
      <c r="C198" s="20" t="e">
        <f>(#N/A)</f>
        <v>#N/A</v>
      </c>
      <c r="D198" s="20" t="e">
        <f>(#N/A)</f>
        <v>#N/A</v>
      </c>
      <c r="E198" s="20" t="e">
        <f>(#N/A)</f>
        <v>#N/A</v>
      </c>
      <c r="F198" s="20" t="e">
        <f>(#N/A)</f>
        <v>#N/A</v>
      </c>
      <c r="G198" s="133" t="e">
        <f t="shared" si="2"/>
        <v>#N/A</v>
      </c>
      <c r="H198" s="133"/>
      <c r="I198" s="133"/>
    </row>
    <row r="199" spans="1:9" x14ac:dyDescent="0.3">
      <c r="A199" s="135">
        <v>41080</v>
      </c>
      <c r="B199" s="20">
        <v>109.17</v>
      </c>
      <c r="C199" s="20" t="e">
        <f>(#N/A)</f>
        <v>#N/A</v>
      </c>
      <c r="D199" s="20" t="e">
        <f>(#N/A)</f>
        <v>#N/A</v>
      </c>
      <c r="E199" s="20" t="e">
        <f>(#N/A)</f>
        <v>#N/A</v>
      </c>
      <c r="F199" s="20" t="e">
        <f>(#N/A)</f>
        <v>#N/A</v>
      </c>
      <c r="G199" s="133" t="e">
        <f t="shared" si="2"/>
        <v>#N/A</v>
      </c>
      <c r="H199" s="133"/>
      <c r="I199" s="133"/>
    </row>
    <row r="200" spans="1:9" x14ac:dyDescent="0.3">
      <c r="A200" s="135">
        <v>41081</v>
      </c>
      <c r="B200" s="20">
        <v>108.78</v>
      </c>
      <c r="C200" s="20" t="e">
        <f>(#N/A)</f>
        <v>#N/A</v>
      </c>
      <c r="D200" s="20" t="e">
        <f>(#N/A)</f>
        <v>#N/A</v>
      </c>
      <c r="E200" s="20" t="e">
        <f>(#N/A)</f>
        <v>#N/A</v>
      </c>
      <c r="F200" s="20" t="e">
        <f>(#N/A)</f>
        <v>#N/A</v>
      </c>
      <c r="G200" s="133" t="e">
        <f t="shared" si="2"/>
        <v>#N/A</v>
      </c>
      <c r="H200" s="133"/>
      <c r="I200" s="133"/>
    </row>
    <row r="201" spans="1:9" x14ac:dyDescent="0.3">
      <c r="A201" s="135">
        <v>41085</v>
      </c>
      <c r="B201" s="20">
        <v>108.84</v>
      </c>
      <c r="C201" s="20" t="e">
        <f>(#N/A)</f>
        <v>#N/A</v>
      </c>
      <c r="D201" s="20" t="e">
        <f>(#N/A)</f>
        <v>#N/A</v>
      </c>
      <c r="E201" s="20" t="e">
        <f>(#N/A)</f>
        <v>#N/A</v>
      </c>
      <c r="F201" s="20" t="e">
        <f>(#N/A)</f>
        <v>#N/A</v>
      </c>
      <c r="G201" s="133" t="e">
        <f t="shared" si="2"/>
        <v>#N/A</v>
      </c>
      <c r="H201" s="133"/>
      <c r="I201" s="133"/>
    </row>
    <row r="202" spans="1:9" x14ac:dyDescent="0.3">
      <c r="A202" s="135">
        <v>41086</v>
      </c>
      <c r="B202" s="20">
        <v>108.94</v>
      </c>
      <c r="C202" s="20" t="e">
        <f>(#N/A)</f>
        <v>#N/A</v>
      </c>
      <c r="D202" s="20" t="e">
        <f>(#N/A)</f>
        <v>#N/A</v>
      </c>
      <c r="E202" s="20" t="e">
        <f>(#N/A)</f>
        <v>#N/A</v>
      </c>
      <c r="F202" s="20" t="e">
        <f>(#N/A)</f>
        <v>#N/A</v>
      </c>
      <c r="G202" s="133" t="e">
        <f t="shared" si="2"/>
        <v>#N/A</v>
      </c>
      <c r="H202" s="133"/>
      <c r="I202" s="133"/>
    </row>
    <row r="203" spans="1:9" x14ac:dyDescent="0.3">
      <c r="A203" s="135">
        <v>41087</v>
      </c>
      <c r="B203" s="20">
        <v>109.06</v>
      </c>
      <c r="C203" s="20" t="e">
        <f>(#N/A)</f>
        <v>#N/A</v>
      </c>
      <c r="D203" s="20" t="e">
        <f>(#N/A)</f>
        <v>#N/A</v>
      </c>
      <c r="E203" s="20" t="e">
        <f>(#N/A)</f>
        <v>#N/A</v>
      </c>
      <c r="F203" s="20" t="e">
        <f>(#N/A)</f>
        <v>#N/A</v>
      </c>
      <c r="G203" s="133" t="e">
        <f t="shared" si="2"/>
        <v>#N/A</v>
      </c>
      <c r="H203" s="133"/>
      <c r="I203" s="133"/>
    </row>
    <row r="204" spans="1:9" x14ac:dyDescent="0.3">
      <c r="A204" s="135">
        <v>41090</v>
      </c>
      <c r="B204" s="20">
        <v>0</v>
      </c>
      <c r="C204" s="20" t="e">
        <f>(#N/A)</f>
        <v>#N/A</v>
      </c>
      <c r="D204" s="20" t="e">
        <f>(#N/A)</f>
        <v>#N/A</v>
      </c>
      <c r="E204" s="20">
        <v>-2.08</v>
      </c>
      <c r="F204" s="20" t="e">
        <f>(#N/A)</f>
        <v>#N/A</v>
      </c>
      <c r="G204" s="133" t="e">
        <f t="shared" si="2"/>
        <v>#N/A</v>
      </c>
      <c r="H204" s="133"/>
      <c r="I204" s="133"/>
    </row>
    <row r="205" spans="1:9" x14ac:dyDescent="0.3">
      <c r="A205" s="135">
        <v>41103</v>
      </c>
      <c r="B205" s="20">
        <v>105.2</v>
      </c>
      <c r="C205" s="20" t="e">
        <f>(#N/A)</f>
        <v>#N/A</v>
      </c>
      <c r="D205" s="20" t="e">
        <f>(#N/A)</f>
        <v>#N/A</v>
      </c>
      <c r="E205" s="20" t="e">
        <f>(#N/A)</f>
        <v>#N/A</v>
      </c>
      <c r="F205" s="20" t="e">
        <f>(#N/A)</f>
        <v>#N/A</v>
      </c>
      <c r="G205" s="133" t="e">
        <f t="shared" si="2"/>
        <v>#N/A</v>
      </c>
      <c r="H205" s="133"/>
      <c r="I205" s="133"/>
    </row>
    <row r="206" spans="1:9" x14ac:dyDescent="0.3">
      <c r="A206" s="135">
        <v>41106</v>
      </c>
      <c r="B206" s="20">
        <v>105.05</v>
      </c>
      <c r="C206" s="20" t="e">
        <f>(#N/A)</f>
        <v>#N/A</v>
      </c>
      <c r="D206" s="20" t="e">
        <f>(#N/A)</f>
        <v>#N/A</v>
      </c>
      <c r="E206" s="20" t="e">
        <f>(#N/A)</f>
        <v>#N/A</v>
      </c>
      <c r="F206" s="20" t="e">
        <f>(#N/A)</f>
        <v>#N/A</v>
      </c>
      <c r="G206" s="133" t="e">
        <f t="shared" si="2"/>
        <v>#N/A</v>
      </c>
      <c r="H206" s="133"/>
      <c r="I206" s="133"/>
    </row>
    <row r="207" spans="1:9" x14ac:dyDescent="0.3">
      <c r="A207" s="135">
        <v>41107</v>
      </c>
      <c r="B207" s="20">
        <v>105.05</v>
      </c>
      <c r="C207" s="20" t="e">
        <f>(#N/A)</f>
        <v>#N/A</v>
      </c>
      <c r="D207" s="20" t="e">
        <f>(#N/A)</f>
        <v>#N/A</v>
      </c>
      <c r="E207" s="20" t="e">
        <f>(#N/A)</f>
        <v>#N/A</v>
      </c>
      <c r="F207" s="20" t="e">
        <f>(#N/A)</f>
        <v>#N/A</v>
      </c>
      <c r="G207" s="133" t="e">
        <f t="shared" si="2"/>
        <v>#N/A</v>
      </c>
      <c r="H207" s="133"/>
      <c r="I207" s="133"/>
    </row>
    <row r="208" spans="1:9" x14ac:dyDescent="0.3">
      <c r="A208" s="135">
        <v>41108</v>
      </c>
      <c r="B208" s="20">
        <v>105.18</v>
      </c>
      <c r="C208" s="20" t="e">
        <f>(#N/A)</f>
        <v>#N/A</v>
      </c>
      <c r="D208" s="20" t="e">
        <f>(#N/A)</f>
        <v>#N/A</v>
      </c>
      <c r="E208" s="20" t="e">
        <f>(#N/A)</f>
        <v>#N/A</v>
      </c>
      <c r="F208" s="20" t="e">
        <f>(#N/A)</f>
        <v>#N/A</v>
      </c>
      <c r="G208" s="133" t="e">
        <f t="shared" si="2"/>
        <v>#N/A</v>
      </c>
      <c r="H208" s="133"/>
      <c r="I208" s="133"/>
    </row>
    <row r="209" spans="1:9" x14ac:dyDescent="0.3">
      <c r="A209" s="135">
        <v>41109</v>
      </c>
      <c r="B209" s="20">
        <v>104.67</v>
      </c>
      <c r="C209" s="20" t="e">
        <f>(#N/A)</f>
        <v>#N/A</v>
      </c>
      <c r="D209" s="20" t="e">
        <f>(#N/A)</f>
        <v>#N/A</v>
      </c>
      <c r="E209" s="20" t="e">
        <f>(#N/A)</f>
        <v>#N/A</v>
      </c>
      <c r="F209" s="20" t="e">
        <f>(#N/A)</f>
        <v>#N/A</v>
      </c>
      <c r="G209" s="133" t="e">
        <f t="shared" si="2"/>
        <v>#N/A</v>
      </c>
      <c r="H209" s="133"/>
      <c r="I209" s="133"/>
    </row>
    <row r="210" spans="1:9" x14ac:dyDescent="0.3">
      <c r="A210" s="135">
        <v>41110</v>
      </c>
      <c r="B210" s="20">
        <v>105.07</v>
      </c>
      <c r="C210" s="20" t="e">
        <f>(#N/A)</f>
        <v>#N/A</v>
      </c>
      <c r="D210" s="20" t="e">
        <f>(#N/A)</f>
        <v>#N/A</v>
      </c>
      <c r="E210" s="20" t="e">
        <f>(#N/A)</f>
        <v>#N/A</v>
      </c>
      <c r="F210" s="20" t="e">
        <f>(#N/A)</f>
        <v>#N/A</v>
      </c>
      <c r="G210" s="133" t="e">
        <f t="shared" si="2"/>
        <v>#N/A</v>
      </c>
      <c r="H210" s="133"/>
      <c r="I210" s="133"/>
    </row>
    <row r="211" spans="1:9" x14ac:dyDescent="0.3">
      <c r="A211" s="135">
        <v>41113</v>
      </c>
      <c r="B211" s="20">
        <v>104.94</v>
      </c>
      <c r="C211" s="20" t="e">
        <f>(#N/A)</f>
        <v>#N/A</v>
      </c>
      <c r="D211" s="20" t="e">
        <f>(#N/A)</f>
        <v>#N/A</v>
      </c>
      <c r="E211" s="20" t="e">
        <f>(#N/A)</f>
        <v>#N/A</v>
      </c>
      <c r="F211" s="20" t="e">
        <f>(#N/A)</f>
        <v>#N/A</v>
      </c>
      <c r="G211" s="133" t="e">
        <f t="shared" si="2"/>
        <v>#N/A</v>
      </c>
      <c r="H211" s="133"/>
      <c r="I211" s="133"/>
    </row>
    <row r="212" spans="1:9" x14ac:dyDescent="0.3">
      <c r="A212" s="135">
        <v>41114</v>
      </c>
      <c r="B212" s="20">
        <v>104.78</v>
      </c>
      <c r="C212" s="20" t="e">
        <f>(#N/A)</f>
        <v>#N/A</v>
      </c>
      <c r="D212" s="20" t="e">
        <f>(#N/A)</f>
        <v>#N/A</v>
      </c>
      <c r="E212" s="20" t="e">
        <f>(#N/A)</f>
        <v>#N/A</v>
      </c>
      <c r="F212" s="20" t="e">
        <f>(#N/A)</f>
        <v>#N/A</v>
      </c>
      <c r="G212" s="133" t="e">
        <f t="shared" si="2"/>
        <v>#N/A</v>
      </c>
      <c r="H212" s="133"/>
      <c r="I212" s="133"/>
    </row>
    <row r="213" spans="1:9" x14ac:dyDescent="0.3">
      <c r="A213" s="135">
        <v>41115</v>
      </c>
      <c r="B213" s="20">
        <v>105.06</v>
      </c>
      <c r="C213" s="20" t="e">
        <f>(#N/A)</f>
        <v>#N/A</v>
      </c>
      <c r="D213" s="20" t="e">
        <f>(#N/A)</f>
        <v>#N/A</v>
      </c>
      <c r="E213" s="20" t="e">
        <f>(#N/A)</f>
        <v>#N/A</v>
      </c>
      <c r="F213" s="20" t="e">
        <f>(#N/A)</f>
        <v>#N/A</v>
      </c>
      <c r="G213" s="133" t="e">
        <f t="shared" ref="G213:G276" si="3">D213</f>
        <v>#N/A</v>
      </c>
      <c r="H213" s="133"/>
      <c r="I213" s="133"/>
    </row>
    <row r="214" spans="1:9" x14ac:dyDescent="0.3">
      <c r="A214" s="135">
        <v>41116</v>
      </c>
      <c r="B214" s="20">
        <v>104.57</v>
      </c>
      <c r="C214" s="20" t="e">
        <f>(#N/A)</f>
        <v>#N/A</v>
      </c>
      <c r="D214" s="20" t="e">
        <f>(#N/A)</f>
        <v>#N/A</v>
      </c>
      <c r="E214" s="20" t="e">
        <f>(#N/A)</f>
        <v>#N/A</v>
      </c>
      <c r="F214" s="20" t="e">
        <f>(#N/A)</f>
        <v>#N/A</v>
      </c>
      <c r="G214" s="133" t="e">
        <f t="shared" si="3"/>
        <v>#N/A</v>
      </c>
      <c r="H214" s="133"/>
      <c r="I214" s="133"/>
    </row>
    <row r="215" spans="1:9" x14ac:dyDescent="0.3">
      <c r="A215" s="135">
        <v>41117</v>
      </c>
      <c r="B215" s="20">
        <v>103.69</v>
      </c>
      <c r="C215" s="20" t="e">
        <f>(#N/A)</f>
        <v>#N/A</v>
      </c>
      <c r="D215" s="20" t="e">
        <f>(#N/A)</f>
        <v>#N/A</v>
      </c>
      <c r="E215" s="20" t="e">
        <f>(#N/A)</f>
        <v>#N/A</v>
      </c>
      <c r="F215" s="20" t="e">
        <f>(#N/A)</f>
        <v>#N/A</v>
      </c>
      <c r="G215" s="133" t="e">
        <f t="shared" si="3"/>
        <v>#N/A</v>
      </c>
      <c r="H215" s="133"/>
      <c r="I215" s="133"/>
    </row>
    <row r="216" spans="1:9" x14ac:dyDescent="0.3">
      <c r="A216" s="135">
        <v>41120</v>
      </c>
      <c r="B216" s="20">
        <v>103.39</v>
      </c>
      <c r="C216" s="20" t="e">
        <f>(#N/A)</f>
        <v>#N/A</v>
      </c>
      <c r="D216" s="20" t="e">
        <f>(#N/A)</f>
        <v>#N/A</v>
      </c>
      <c r="E216" s="20" t="e">
        <f>(#N/A)</f>
        <v>#N/A</v>
      </c>
      <c r="F216" s="20" t="e">
        <f>(#N/A)</f>
        <v>#N/A</v>
      </c>
      <c r="G216" s="133" t="e">
        <f t="shared" si="3"/>
        <v>#N/A</v>
      </c>
      <c r="H216" s="133"/>
      <c r="I216" s="133"/>
    </row>
    <row r="217" spans="1:9" x14ac:dyDescent="0.3">
      <c r="A217" s="135">
        <v>41121</v>
      </c>
      <c r="B217" s="20">
        <v>103.37</v>
      </c>
      <c r="C217" s="20" t="e">
        <f>(#N/A)</f>
        <v>#N/A</v>
      </c>
      <c r="D217" s="20" t="e">
        <f>(#N/A)</f>
        <v>#N/A</v>
      </c>
      <c r="E217" s="20">
        <v>-2.87</v>
      </c>
      <c r="F217" s="20" t="e">
        <f>(#N/A)</f>
        <v>#N/A</v>
      </c>
      <c r="G217" s="133" t="e">
        <f t="shared" si="3"/>
        <v>#N/A</v>
      </c>
      <c r="H217" s="133"/>
      <c r="I217" s="133"/>
    </row>
    <row r="218" spans="1:9" x14ac:dyDescent="0.3">
      <c r="A218" s="135">
        <v>41122</v>
      </c>
      <c r="B218" s="20">
        <v>103.35</v>
      </c>
      <c r="C218" s="20" t="e">
        <f>(#N/A)</f>
        <v>#N/A</v>
      </c>
      <c r="D218" s="20" t="e">
        <f>(#N/A)</f>
        <v>#N/A</v>
      </c>
      <c r="E218" s="20" t="e">
        <f>(#N/A)</f>
        <v>#N/A</v>
      </c>
      <c r="F218" s="20" t="e">
        <f>(#N/A)</f>
        <v>#N/A</v>
      </c>
      <c r="G218" s="133" t="e">
        <f t="shared" si="3"/>
        <v>#N/A</v>
      </c>
      <c r="H218" s="133"/>
      <c r="I218" s="133"/>
    </row>
    <row r="219" spans="1:9" x14ac:dyDescent="0.3">
      <c r="A219" s="135">
        <v>41123</v>
      </c>
      <c r="B219" s="20">
        <v>103.31</v>
      </c>
      <c r="C219" s="20" t="e">
        <f>(#N/A)</f>
        <v>#N/A</v>
      </c>
      <c r="D219" s="20" t="e">
        <f>(#N/A)</f>
        <v>#N/A</v>
      </c>
      <c r="E219" s="20" t="e">
        <f>(#N/A)</f>
        <v>#N/A</v>
      </c>
      <c r="F219" s="20" t="e">
        <f>(#N/A)</f>
        <v>#N/A</v>
      </c>
      <c r="G219" s="133" t="e">
        <f t="shared" si="3"/>
        <v>#N/A</v>
      </c>
      <c r="H219" s="133"/>
      <c r="I219" s="133"/>
    </row>
    <row r="220" spans="1:9" x14ac:dyDescent="0.3">
      <c r="A220" s="135">
        <v>41124</v>
      </c>
      <c r="B220" s="20">
        <v>103.34</v>
      </c>
      <c r="C220" s="20" t="e">
        <f>(#N/A)</f>
        <v>#N/A</v>
      </c>
      <c r="D220" s="20" t="e">
        <f>(#N/A)</f>
        <v>#N/A</v>
      </c>
      <c r="E220" s="20" t="e">
        <f>(#N/A)</f>
        <v>#N/A</v>
      </c>
      <c r="F220" s="20" t="e">
        <f>(#N/A)</f>
        <v>#N/A</v>
      </c>
      <c r="G220" s="133" t="e">
        <f t="shared" si="3"/>
        <v>#N/A</v>
      </c>
      <c r="H220" s="133"/>
      <c r="I220" s="133"/>
    </row>
    <row r="221" spans="1:9" x14ac:dyDescent="0.3">
      <c r="A221" s="135">
        <v>41127</v>
      </c>
      <c r="B221" s="20">
        <v>103.34</v>
      </c>
      <c r="C221" s="20" t="e">
        <f>(#N/A)</f>
        <v>#N/A</v>
      </c>
      <c r="D221" s="20" t="e">
        <f>(#N/A)</f>
        <v>#N/A</v>
      </c>
      <c r="E221" s="20" t="e">
        <f>(#N/A)</f>
        <v>#N/A</v>
      </c>
      <c r="F221" s="20" t="e">
        <f>(#N/A)</f>
        <v>#N/A</v>
      </c>
      <c r="G221" s="133" t="e">
        <f t="shared" si="3"/>
        <v>#N/A</v>
      </c>
      <c r="H221" s="133"/>
      <c r="I221" s="133"/>
    </row>
    <row r="222" spans="1:9" x14ac:dyDescent="0.3">
      <c r="A222" s="135">
        <v>41128</v>
      </c>
      <c r="B222" s="20">
        <v>102.57</v>
      </c>
      <c r="C222" s="20" t="e">
        <f>(#N/A)</f>
        <v>#N/A</v>
      </c>
      <c r="D222" s="20" t="e">
        <f>(#N/A)</f>
        <v>#N/A</v>
      </c>
      <c r="E222" s="20" t="e">
        <f>(#N/A)</f>
        <v>#N/A</v>
      </c>
      <c r="F222" s="20" t="e">
        <f>(#N/A)</f>
        <v>#N/A</v>
      </c>
      <c r="G222" s="133" t="e">
        <f t="shared" si="3"/>
        <v>#N/A</v>
      </c>
      <c r="H222" s="133"/>
      <c r="I222" s="133"/>
    </row>
    <row r="223" spans="1:9" x14ac:dyDescent="0.3">
      <c r="A223" s="135">
        <v>41129</v>
      </c>
      <c r="B223" s="20">
        <v>102.56</v>
      </c>
      <c r="C223" s="20" t="e">
        <f>(#N/A)</f>
        <v>#N/A</v>
      </c>
      <c r="D223" s="20" t="e">
        <f>(#N/A)</f>
        <v>#N/A</v>
      </c>
      <c r="E223" s="20" t="e">
        <f>(#N/A)</f>
        <v>#N/A</v>
      </c>
      <c r="F223" s="20" t="e">
        <f>(#N/A)</f>
        <v>#N/A</v>
      </c>
      <c r="G223" s="133" t="e">
        <f t="shared" si="3"/>
        <v>#N/A</v>
      </c>
      <c r="H223" s="133"/>
      <c r="I223" s="133"/>
    </row>
    <row r="224" spans="1:9" x14ac:dyDescent="0.3">
      <c r="A224" s="135">
        <v>41130</v>
      </c>
      <c r="B224" s="20">
        <v>102.41</v>
      </c>
      <c r="C224" s="20" t="e">
        <f>(#N/A)</f>
        <v>#N/A</v>
      </c>
      <c r="D224" s="20" t="e">
        <f>(#N/A)</f>
        <v>#N/A</v>
      </c>
      <c r="E224" s="20" t="e">
        <f>(#N/A)</f>
        <v>#N/A</v>
      </c>
      <c r="F224" s="20" t="e">
        <f>(#N/A)</f>
        <v>#N/A</v>
      </c>
      <c r="G224" s="133" t="e">
        <f t="shared" si="3"/>
        <v>#N/A</v>
      </c>
      <c r="H224" s="133"/>
      <c r="I224" s="133"/>
    </row>
    <row r="225" spans="1:9" x14ac:dyDescent="0.3">
      <c r="A225" s="135">
        <v>41131</v>
      </c>
      <c r="B225" s="20">
        <v>102.26</v>
      </c>
      <c r="C225" s="20" t="e">
        <f>(#N/A)</f>
        <v>#N/A</v>
      </c>
      <c r="D225" s="20" t="e">
        <f>(#N/A)</f>
        <v>#N/A</v>
      </c>
      <c r="E225" s="20" t="e">
        <f>(#N/A)</f>
        <v>#N/A</v>
      </c>
      <c r="F225" s="20" t="e">
        <f>(#N/A)</f>
        <v>#N/A</v>
      </c>
      <c r="G225" s="133" t="e">
        <f t="shared" si="3"/>
        <v>#N/A</v>
      </c>
      <c r="H225" s="133"/>
      <c r="I225" s="133"/>
    </row>
    <row r="226" spans="1:9" x14ac:dyDescent="0.3">
      <c r="A226" s="135">
        <v>41134</v>
      </c>
      <c r="B226" s="20">
        <v>102.16</v>
      </c>
      <c r="C226" s="20" t="e">
        <f>(#N/A)</f>
        <v>#N/A</v>
      </c>
      <c r="D226" s="20" t="e">
        <f>(#N/A)</f>
        <v>#N/A</v>
      </c>
      <c r="E226" s="20" t="e">
        <f>(#N/A)</f>
        <v>#N/A</v>
      </c>
      <c r="F226" s="20" t="e">
        <f>(#N/A)</f>
        <v>#N/A</v>
      </c>
      <c r="G226" s="133" t="e">
        <f t="shared" si="3"/>
        <v>#N/A</v>
      </c>
      <c r="H226" s="133"/>
      <c r="I226" s="133"/>
    </row>
    <row r="227" spans="1:9" x14ac:dyDescent="0.3">
      <c r="A227" s="135">
        <v>41135</v>
      </c>
      <c r="B227" s="20">
        <v>102.02</v>
      </c>
      <c r="C227" s="20" t="e">
        <f>(#N/A)</f>
        <v>#N/A</v>
      </c>
      <c r="D227" s="20" t="e">
        <f>(#N/A)</f>
        <v>#N/A</v>
      </c>
      <c r="E227" s="20" t="e">
        <f>(#N/A)</f>
        <v>#N/A</v>
      </c>
      <c r="F227" s="20" t="e">
        <f>(#N/A)</f>
        <v>#N/A</v>
      </c>
      <c r="G227" s="133" t="e">
        <f t="shared" si="3"/>
        <v>#N/A</v>
      </c>
      <c r="H227" s="133"/>
      <c r="I227" s="133"/>
    </row>
    <row r="228" spans="1:9" x14ac:dyDescent="0.3">
      <c r="A228" s="135">
        <v>41136</v>
      </c>
      <c r="B228" s="20">
        <v>101.87</v>
      </c>
      <c r="C228" s="20" t="e">
        <f>(#N/A)</f>
        <v>#N/A</v>
      </c>
      <c r="D228" s="20" t="e">
        <f>(#N/A)</f>
        <v>#N/A</v>
      </c>
      <c r="E228" s="20" t="e">
        <f>(#N/A)</f>
        <v>#N/A</v>
      </c>
      <c r="F228" s="20" t="e">
        <f>(#N/A)</f>
        <v>#N/A</v>
      </c>
      <c r="G228" s="133" t="e">
        <f t="shared" si="3"/>
        <v>#N/A</v>
      </c>
      <c r="H228" s="133"/>
      <c r="I228" s="133"/>
    </row>
    <row r="229" spans="1:9" x14ac:dyDescent="0.3">
      <c r="A229" s="135">
        <v>41137</v>
      </c>
      <c r="B229" s="20">
        <v>101.81</v>
      </c>
      <c r="C229" s="20" t="e">
        <f>(#N/A)</f>
        <v>#N/A</v>
      </c>
      <c r="D229" s="20" t="e">
        <f>(#N/A)</f>
        <v>#N/A</v>
      </c>
      <c r="E229" s="20" t="e">
        <f>(#N/A)</f>
        <v>#N/A</v>
      </c>
      <c r="F229" s="20" t="e">
        <f>(#N/A)</f>
        <v>#N/A</v>
      </c>
      <c r="G229" s="133" t="e">
        <f t="shared" si="3"/>
        <v>#N/A</v>
      </c>
      <c r="H229" s="133"/>
      <c r="I229" s="133"/>
    </row>
    <row r="230" spans="1:9" x14ac:dyDescent="0.3">
      <c r="A230" s="135">
        <v>41138</v>
      </c>
      <c r="B230" s="20">
        <v>102.09</v>
      </c>
      <c r="C230" s="20" t="e">
        <f>(#N/A)</f>
        <v>#N/A</v>
      </c>
      <c r="D230" s="20" t="e">
        <f>(#N/A)</f>
        <v>#N/A</v>
      </c>
      <c r="E230" s="20" t="e">
        <f>(#N/A)</f>
        <v>#N/A</v>
      </c>
      <c r="F230" s="20" t="e">
        <f>(#N/A)</f>
        <v>#N/A</v>
      </c>
      <c r="G230" s="133" t="e">
        <f t="shared" si="3"/>
        <v>#N/A</v>
      </c>
      <c r="H230" s="133"/>
      <c r="I230" s="133"/>
    </row>
    <row r="231" spans="1:9" x14ac:dyDescent="0.3">
      <c r="A231" s="135">
        <v>41141</v>
      </c>
      <c r="B231" s="20">
        <v>101.92</v>
      </c>
      <c r="C231" s="20" t="e">
        <f>(#N/A)</f>
        <v>#N/A</v>
      </c>
      <c r="D231" s="20" t="e">
        <f>(#N/A)</f>
        <v>#N/A</v>
      </c>
      <c r="E231" s="20" t="e">
        <f>(#N/A)</f>
        <v>#N/A</v>
      </c>
      <c r="F231" s="20" t="e">
        <f>(#N/A)</f>
        <v>#N/A</v>
      </c>
      <c r="G231" s="133" t="e">
        <f t="shared" si="3"/>
        <v>#N/A</v>
      </c>
      <c r="H231" s="133"/>
      <c r="I231" s="133"/>
    </row>
    <row r="232" spans="1:9" x14ac:dyDescent="0.3">
      <c r="A232" s="135">
        <v>41142</v>
      </c>
      <c r="B232" s="20">
        <v>101.84</v>
      </c>
      <c r="C232" s="20" t="e">
        <f>(#N/A)</f>
        <v>#N/A</v>
      </c>
      <c r="D232" s="20" t="e">
        <f>(#N/A)</f>
        <v>#N/A</v>
      </c>
      <c r="E232" s="20" t="e">
        <f>(#N/A)</f>
        <v>#N/A</v>
      </c>
      <c r="F232" s="20" t="e">
        <f>(#N/A)</f>
        <v>#N/A</v>
      </c>
      <c r="G232" s="133" t="e">
        <f t="shared" si="3"/>
        <v>#N/A</v>
      </c>
      <c r="H232" s="133"/>
      <c r="I232" s="133"/>
    </row>
    <row r="233" spans="1:9" x14ac:dyDescent="0.3">
      <c r="A233" s="135">
        <v>41143</v>
      </c>
      <c r="B233" s="20">
        <v>101.66</v>
      </c>
      <c r="C233" s="20" t="e">
        <f>(#N/A)</f>
        <v>#N/A</v>
      </c>
      <c r="D233" s="20" t="e">
        <f>(#N/A)</f>
        <v>#N/A</v>
      </c>
      <c r="E233" s="20" t="e">
        <f>(#N/A)</f>
        <v>#N/A</v>
      </c>
      <c r="F233" s="20" t="e">
        <f>(#N/A)</f>
        <v>#N/A</v>
      </c>
      <c r="G233" s="133" t="e">
        <f t="shared" si="3"/>
        <v>#N/A</v>
      </c>
      <c r="H233" s="133"/>
      <c r="I233" s="133"/>
    </row>
    <row r="234" spans="1:9" x14ac:dyDescent="0.3">
      <c r="A234" s="135">
        <v>41144</v>
      </c>
      <c r="B234" s="20">
        <v>101.46</v>
      </c>
      <c r="C234" s="20" t="e">
        <f>(#N/A)</f>
        <v>#N/A</v>
      </c>
      <c r="D234" s="20" t="e">
        <f>(#N/A)</f>
        <v>#N/A</v>
      </c>
      <c r="E234" s="20" t="e">
        <f>(#N/A)</f>
        <v>#N/A</v>
      </c>
      <c r="F234" s="20" t="e">
        <f>(#N/A)</f>
        <v>#N/A</v>
      </c>
      <c r="G234" s="133" t="e">
        <f t="shared" si="3"/>
        <v>#N/A</v>
      </c>
      <c r="H234" s="133"/>
      <c r="I234" s="133"/>
    </row>
    <row r="235" spans="1:9" x14ac:dyDescent="0.3">
      <c r="A235" s="135">
        <v>41145</v>
      </c>
      <c r="B235" s="20">
        <v>101.42</v>
      </c>
      <c r="C235" s="20" t="e">
        <f>(#N/A)</f>
        <v>#N/A</v>
      </c>
      <c r="D235" s="20" t="e">
        <f>(#N/A)</f>
        <v>#N/A</v>
      </c>
      <c r="E235" s="20" t="e">
        <f>(#N/A)</f>
        <v>#N/A</v>
      </c>
      <c r="F235" s="20" t="e">
        <f>(#N/A)</f>
        <v>#N/A</v>
      </c>
      <c r="G235" s="133" t="e">
        <f t="shared" si="3"/>
        <v>#N/A</v>
      </c>
      <c r="H235" s="133"/>
      <c r="I235" s="133"/>
    </row>
    <row r="236" spans="1:9" x14ac:dyDescent="0.3">
      <c r="A236" s="135">
        <v>41148</v>
      </c>
      <c r="B236" s="20">
        <v>101.49</v>
      </c>
      <c r="C236" s="20" t="e">
        <f>(#N/A)</f>
        <v>#N/A</v>
      </c>
      <c r="D236" s="20" t="e">
        <f>(#N/A)</f>
        <v>#N/A</v>
      </c>
      <c r="E236" s="20" t="e">
        <f>(#N/A)</f>
        <v>#N/A</v>
      </c>
      <c r="F236" s="20" t="e">
        <f>(#N/A)</f>
        <v>#N/A</v>
      </c>
      <c r="G236" s="133" t="e">
        <f t="shared" si="3"/>
        <v>#N/A</v>
      </c>
      <c r="H236" s="133"/>
      <c r="I236" s="133"/>
    </row>
    <row r="237" spans="1:9" x14ac:dyDescent="0.3">
      <c r="A237" s="135">
        <v>41149</v>
      </c>
      <c r="B237" s="20">
        <v>101.3</v>
      </c>
      <c r="C237" s="20" t="e">
        <f>(#N/A)</f>
        <v>#N/A</v>
      </c>
      <c r="D237" s="20" t="e">
        <f>(#N/A)</f>
        <v>#N/A</v>
      </c>
      <c r="E237" s="20" t="e">
        <f>(#N/A)</f>
        <v>#N/A</v>
      </c>
      <c r="F237" s="20" t="e">
        <f>(#N/A)</f>
        <v>#N/A</v>
      </c>
      <c r="G237" s="133" t="e">
        <f t="shared" si="3"/>
        <v>#N/A</v>
      </c>
      <c r="H237" s="133"/>
      <c r="I237" s="133"/>
    </row>
    <row r="238" spans="1:9" x14ac:dyDescent="0.3">
      <c r="A238" s="135">
        <v>41150</v>
      </c>
      <c r="B238" s="20">
        <v>101.35</v>
      </c>
      <c r="C238" s="20" t="e">
        <f>(#N/A)</f>
        <v>#N/A</v>
      </c>
      <c r="D238" s="20" t="e">
        <f>(#N/A)</f>
        <v>#N/A</v>
      </c>
      <c r="E238" s="20" t="e">
        <f>(#N/A)</f>
        <v>#N/A</v>
      </c>
      <c r="F238" s="20" t="e">
        <f>(#N/A)</f>
        <v>#N/A</v>
      </c>
      <c r="G238" s="133" t="e">
        <f t="shared" si="3"/>
        <v>#N/A</v>
      </c>
      <c r="H238" s="133"/>
      <c r="I238" s="133"/>
    </row>
    <row r="239" spans="1:9" x14ac:dyDescent="0.3">
      <c r="A239" s="135">
        <v>41151</v>
      </c>
      <c r="B239" s="20">
        <v>101.3</v>
      </c>
      <c r="C239" s="20" t="e">
        <f>(#N/A)</f>
        <v>#N/A</v>
      </c>
      <c r="D239" s="20" t="e">
        <f>(#N/A)</f>
        <v>#N/A</v>
      </c>
      <c r="E239" s="20" t="e">
        <f>(#N/A)</f>
        <v>#N/A</v>
      </c>
      <c r="F239" s="20" t="e">
        <f>(#N/A)</f>
        <v>#N/A</v>
      </c>
      <c r="G239" s="133" t="e">
        <f t="shared" si="3"/>
        <v>#N/A</v>
      </c>
      <c r="H239" s="133"/>
      <c r="I239" s="133"/>
    </row>
    <row r="240" spans="1:9" x14ac:dyDescent="0.3">
      <c r="A240" s="135">
        <v>41152</v>
      </c>
      <c r="B240" s="20">
        <v>101.37</v>
      </c>
      <c r="C240" s="20" t="e">
        <f>(#N/A)</f>
        <v>#N/A</v>
      </c>
      <c r="D240" s="20" t="e">
        <f>(#N/A)</f>
        <v>#N/A</v>
      </c>
      <c r="E240" s="20">
        <v>-3.48</v>
      </c>
      <c r="F240" s="20" t="e">
        <f>(#N/A)</f>
        <v>#N/A</v>
      </c>
      <c r="G240" s="133" t="e">
        <f t="shared" si="3"/>
        <v>#N/A</v>
      </c>
      <c r="H240" s="133"/>
      <c r="I240" s="133"/>
    </row>
    <row r="241" spans="1:9" x14ac:dyDescent="0.3">
      <c r="A241" s="135">
        <v>41155</v>
      </c>
      <c r="B241" s="20">
        <v>101.36</v>
      </c>
      <c r="C241" s="20" t="e">
        <f>(#N/A)</f>
        <v>#N/A</v>
      </c>
      <c r="D241" s="20" t="e">
        <f>(#N/A)</f>
        <v>#N/A</v>
      </c>
      <c r="E241" s="20" t="e">
        <f>(#N/A)</f>
        <v>#N/A</v>
      </c>
      <c r="F241" s="20" t="e">
        <f>(#N/A)</f>
        <v>#N/A</v>
      </c>
      <c r="G241" s="133" t="e">
        <f t="shared" si="3"/>
        <v>#N/A</v>
      </c>
      <c r="H241" s="133"/>
      <c r="I241" s="133"/>
    </row>
    <row r="242" spans="1:9" x14ac:dyDescent="0.3">
      <c r="A242" s="135">
        <v>41156</v>
      </c>
      <c r="B242" s="20">
        <v>101.42</v>
      </c>
      <c r="C242" s="20" t="e">
        <f>(#N/A)</f>
        <v>#N/A</v>
      </c>
      <c r="D242" s="20" t="e">
        <f>(#N/A)</f>
        <v>#N/A</v>
      </c>
      <c r="E242" s="20" t="e">
        <f>(#N/A)</f>
        <v>#N/A</v>
      </c>
      <c r="F242" s="20" t="e">
        <f>(#N/A)</f>
        <v>#N/A</v>
      </c>
      <c r="G242" s="133" t="e">
        <f t="shared" si="3"/>
        <v>#N/A</v>
      </c>
      <c r="H242" s="133"/>
      <c r="I242" s="133"/>
    </row>
    <row r="243" spans="1:9" x14ac:dyDescent="0.3">
      <c r="A243" s="135">
        <v>41157</v>
      </c>
      <c r="B243" s="20">
        <v>101.07</v>
      </c>
      <c r="C243" s="20" t="e">
        <f>(#N/A)</f>
        <v>#N/A</v>
      </c>
      <c r="D243" s="20" t="e">
        <f>(#N/A)</f>
        <v>#N/A</v>
      </c>
      <c r="E243" s="20" t="e">
        <f>(#N/A)</f>
        <v>#N/A</v>
      </c>
      <c r="F243" s="20" t="e">
        <f>(#N/A)</f>
        <v>#N/A</v>
      </c>
      <c r="G243" s="133" t="e">
        <f t="shared" si="3"/>
        <v>#N/A</v>
      </c>
      <c r="H243" s="133"/>
      <c r="I243" s="133"/>
    </row>
    <row r="244" spans="1:9" x14ac:dyDescent="0.3">
      <c r="A244" s="135">
        <v>41158</v>
      </c>
      <c r="B244" s="20">
        <v>99.58</v>
      </c>
      <c r="C244" s="20" t="e">
        <f>(#N/A)</f>
        <v>#N/A</v>
      </c>
      <c r="D244" s="20" t="e">
        <f>(#N/A)</f>
        <v>#N/A</v>
      </c>
      <c r="E244" s="20" t="e">
        <f>(#N/A)</f>
        <v>#N/A</v>
      </c>
      <c r="F244" s="20" t="e">
        <f>(#N/A)</f>
        <v>#N/A</v>
      </c>
      <c r="G244" s="133" t="e">
        <f t="shared" si="3"/>
        <v>#N/A</v>
      </c>
      <c r="H244" s="133"/>
      <c r="I244" s="133"/>
    </row>
    <row r="245" spans="1:9" x14ac:dyDescent="0.3">
      <c r="A245" s="135">
        <v>41159</v>
      </c>
      <c r="B245" s="20">
        <v>99.47</v>
      </c>
      <c r="C245" s="20" t="e">
        <f>(#N/A)</f>
        <v>#N/A</v>
      </c>
      <c r="D245" s="20" t="e">
        <f>(#N/A)</f>
        <v>#N/A</v>
      </c>
      <c r="E245" s="20" t="e">
        <f>(#N/A)</f>
        <v>#N/A</v>
      </c>
      <c r="F245" s="20" t="e">
        <f>(#N/A)</f>
        <v>#N/A</v>
      </c>
      <c r="G245" s="133" t="e">
        <f t="shared" si="3"/>
        <v>#N/A</v>
      </c>
      <c r="H245" s="133"/>
      <c r="I245" s="133"/>
    </row>
    <row r="246" spans="1:9" x14ac:dyDescent="0.3">
      <c r="A246" s="135">
        <v>41162</v>
      </c>
      <c r="B246" s="20">
        <v>99.55</v>
      </c>
      <c r="C246" s="20" t="e">
        <f>(#N/A)</f>
        <v>#N/A</v>
      </c>
      <c r="D246" s="20" t="e">
        <f>(#N/A)</f>
        <v>#N/A</v>
      </c>
      <c r="E246" s="20" t="e">
        <f>(#N/A)</f>
        <v>#N/A</v>
      </c>
      <c r="F246" s="20" t="e">
        <f>(#N/A)</f>
        <v>#N/A</v>
      </c>
      <c r="G246" s="133" t="e">
        <f t="shared" si="3"/>
        <v>#N/A</v>
      </c>
      <c r="H246" s="133"/>
      <c r="I246" s="133"/>
    </row>
    <row r="247" spans="1:9" x14ac:dyDescent="0.3">
      <c r="A247" s="135">
        <v>41163</v>
      </c>
      <c r="B247" s="20">
        <v>99.16</v>
      </c>
      <c r="C247" s="20" t="e">
        <f>(#N/A)</f>
        <v>#N/A</v>
      </c>
      <c r="D247" s="20" t="e">
        <f>(#N/A)</f>
        <v>#N/A</v>
      </c>
      <c r="E247" s="20" t="e">
        <f>(#N/A)</f>
        <v>#N/A</v>
      </c>
      <c r="F247" s="20" t="e">
        <f>(#N/A)</f>
        <v>#N/A</v>
      </c>
      <c r="G247" s="133" t="e">
        <f t="shared" si="3"/>
        <v>#N/A</v>
      </c>
      <c r="H247" s="133"/>
      <c r="I247" s="133"/>
    </row>
    <row r="248" spans="1:9" x14ac:dyDescent="0.3">
      <c r="A248" s="135">
        <v>41164</v>
      </c>
      <c r="B248" s="20">
        <v>99.46</v>
      </c>
      <c r="C248" s="20" t="e">
        <f>(#N/A)</f>
        <v>#N/A</v>
      </c>
      <c r="D248" s="20" t="e">
        <f>(#N/A)</f>
        <v>#N/A</v>
      </c>
      <c r="E248" s="20" t="e">
        <f>(#N/A)</f>
        <v>#N/A</v>
      </c>
      <c r="F248" s="20" t="e">
        <f>(#N/A)</f>
        <v>#N/A</v>
      </c>
      <c r="G248" s="133" t="e">
        <f t="shared" si="3"/>
        <v>#N/A</v>
      </c>
      <c r="H248" s="133"/>
      <c r="I248" s="133"/>
    </row>
    <row r="249" spans="1:9" x14ac:dyDescent="0.3">
      <c r="A249" s="135">
        <v>41165</v>
      </c>
      <c r="B249" s="20">
        <v>99.48</v>
      </c>
      <c r="C249" s="20" t="e">
        <f>(#N/A)</f>
        <v>#N/A</v>
      </c>
      <c r="D249" s="20" t="e">
        <f>(#N/A)</f>
        <v>#N/A</v>
      </c>
      <c r="E249" s="20" t="e">
        <f>(#N/A)</f>
        <v>#N/A</v>
      </c>
      <c r="F249" s="20" t="e">
        <f>(#N/A)</f>
        <v>#N/A</v>
      </c>
      <c r="G249" s="133" t="e">
        <f t="shared" si="3"/>
        <v>#N/A</v>
      </c>
      <c r="H249" s="133"/>
      <c r="I249" s="133"/>
    </row>
    <row r="250" spans="1:9" x14ac:dyDescent="0.3">
      <c r="A250" s="135">
        <v>41166</v>
      </c>
      <c r="B250" s="20">
        <v>99.78</v>
      </c>
      <c r="C250" s="20" t="e">
        <f>(#N/A)</f>
        <v>#N/A</v>
      </c>
      <c r="D250" s="20" t="e">
        <f>(#N/A)</f>
        <v>#N/A</v>
      </c>
      <c r="E250" s="20" t="e">
        <f>(#N/A)</f>
        <v>#N/A</v>
      </c>
      <c r="F250" s="20" t="e">
        <f>(#N/A)</f>
        <v>#N/A</v>
      </c>
      <c r="G250" s="133" t="e">
        <f t="shared" si="3"/>
        <v>#N/A</v>
      </c>
      <c r="H250" s="133"/>
      <c r="I250" s="133"/>
    </row>
    <row r="251" spans="1:9" x14ac:dyDescent="0.3">
      <c r="A251" s="135">
        <v>41169</v>
      </c>
      <c r="B251" s="20">
        <v>100.05</v>
      </c>
      <c r="C251" s="20" t="e">
        <f>(#N/A)</f>
        <v>#N/A</v>
      </c>
      <c r="D251" s="20" t="e">
        <f>(#N/A)</f>
        <v>#N/A</v>
      </c>
      <c r="E251" s="20" t="e">
        <f>(#N/A)</f>
        <v>#N/A</v>
      </c>
      <c r="F251" s="20" t="e">
        <f>(#N/A)</f>
        <v>#N/A</v>
      </c>
      <c r="G251" s="133" t="e">
        <f t="shared" si="3"/>
        <v>#N/A</v>
      </c>
      <c r="H251" s="133"/>
      <c r="I251" s="133"/>
    </row>
    <row r="252" spans="1:9" x14ac:dyDescent="0.3">
      <c r="A252" s="135">
        <v>41170</v>
      </c>
      <c r="B252" s="20">
        <v>100.26</v>
      </c>
      <c r="C252" s="20" t="e">
        <f>(#N/A)</f>
        <v>#N/A</v>
      </c>
      <c r="D252" s="20" t="e">
        <f>(#N/A)</f>
        <v>#N/A</v>
      </c>
      <c r="E252" s="20" t="e">
        <f>(#N/A)</f>
        <v>#N/A</v>
      </c>
      <c r="F252" s="20" t="e">
        <f>(#N/A)</f>
        <v>#N/A</v>
      </c>
      <c r="G252" s="133" t="e">
        <f t="shared" si="3"/>
        <v>#N/A</v>
      </c>
      <c r="H252" s="133"/>
      <c r="I252" s="133"/>
    </row>
    <row r="253" spans="1:9" x14ac:dyDescent="0.3">
      <c r="A253" s="135">
        <v>41171</v>
      </c>
      <c r="B253" s="20">
        <v>100.39</v>
      </c>
      <c r="C253" s="20" t="e">
        <f>(#N/A)</f>
        <v>#N/A</v>
      </c>
      <c r="D253" s="20" t="e">
        <f>(#N/A)</f>
        <v>#N/A</v>
      </c>
      <c r="E253" s="20" t="e">
        <f>(#N/A)</f>
        <v>#N/A</v>
      </c>
      <c r="F253" s="20" t="e">
        <f>(#N/A)</f>
        <v>#N/A</v>
      </c>
      <c r="G253" s="133" t="e">
        <f t="shared" si="3"/>
        <v>#N/A</v>
      </c>
      <c r="H253" s="133"/>
      <c r="I253" s="133"/>
    </row>
    <row r="254" spans="1:9" x14ac:dyDescent="0.3">
      <c r="A254" s="135">
        <v>41172</v>
      </c>
      <c r="B254" s="20">
        <v>100.86</v>
      </c>
      <c r="C254" s="20" t="e">
        <f>(#N/A)</f>
        <v>#N/A</v>
      </c>
      <c r="D254" s="20" t="e">
        <f>(#N/A)</f>
        <v>#N/A</v>
      </c>
      <c r="E254" s="20" t="e">
        <f>(#N/A)</f>
        <v>#N/A</v>
      </c>
      <c r="F254" s="20" t="e">
        <f>(#N/A)</f>
        <v>#N/A</v>
      </c>
      <c r="G254" s="133" t="e">
        <f t="shared" si="3"/>
        <v>#N/A</v>
      </c>
      <c r="H254" s="133"/>
      <c r="I254" s="133"/>
    </row>
    <row r="255" spans="1:9" x14ac:dyDescent="0.3">
      <c r="A255" s="135">
        <v>41173</v>
      </c>
      <c r="B255" s="20">
        <v>101.8</v>
      </c>
      <c r="C255" s="20" t="e">
        <f>(#N/A)</f>
        <v>#N/A</v>
      </c>
      <c r="D255" s="20" t="e">
        <f>(#N/A)</f>
        <v>#N/A</v>
      </c>
      <c r="E255" s="20" t="e">
        <f>(#N/A)</f>
        <v>#N/A</v>
      </c>
      <c r="F255" s="20" t="e">
        <f>(#N/A)</f>
        <v>#N/A</v>
      </c>
      <c r="G255" s="133" t="e">
        <f t="shared" si="3"/>
        <v>#N/A</v>
      </c>
      <c r="H255" s="133"/>
      <c r="I255" s="133"/>
    </row>
    <row r="256" spans="1:9" x14ac:dyDescent="0.3">
      <c r="A256" s="135">
        <v>41176</v>
      </c>
      <c r="B256" s="20">
        <v>102.09</v>
      </c>
      <c r="C256" s="20" t="e">
        <f>(#N/A)</f>
        <v>#N/A</v>
      </c>
      <c r="D256" s="20" t="e">
        <f>(#N/A)</f>
        <v>#N/A</v>
      </c>
      <c r="E256" s="20" t="e">
        <f>(#N/A)</f>
        <v>#N/A</v>
      </c>
      <c r="F256" s="20" t="e">
        <f>(#N/A)</f>
        <v>#N/A</v>
      </c>
      <c r="G256" s="133" t="e">
        <f t="shared" si="3"/>
        <v>#N/A</v>
      </c>
      <c r="H256" s="133"/>
      <c r="I256" s="133"/>
    </row>
    <row r="257" spans="1:9" x14ac:dyDescent="0.3">
      <c r="A257" s="135">
        <v>41177</v>
      </c>
      <c r="B257" s="20">
        <v>102.33</v>
      </c>
      <c r="C257" s="20" t="e">
        <f>(#N/A)</f>
        <v>#N/A</v>
      </c>
      <c r="D257" s="20" t="e">
        <f>(#N/A)</f>
        <v>#N/A</v>
      </c>
      <c r="E257" s="20" t="e">
        <f>(#N/A)</f>
        <v>#N/A</v>
      </c>
      <c r="F257" s="20" t="e">
        <f>(#N/A)</f>
        <v>#N/A</v>
      </c>
      <c r="G257" s="133" t="e">
        <f t="shared" si="3"/>
        <v>#N/A</v>
      </c>
      <c r="H257" s="133"/>
      <c r="I257" s="133"/>
    </row>
    <row r="258" spans="1:9" x14ac:dyDescent="0.3">
      <c r="A258" s="135">
        <v>41178</v>
      </c>
      <c r="B258" s="20">
        <v>102.48</v>
      </c>
      <c r="C258" s="20" t="e">
        <f>(#N/A)</f>
        <v>#N/A</v>
      </c>
      <c r="D258" s="20" t="e">
        <f>(#N/A)</f>
        <v>#N/A</v>
      </c>
      <c r="E258" s="20" t="e">
        <f>(#N/A)</f>
        <v>#N/A</v>
      </c>
      <c r="F258" s="20" t="e">
        <f>(#N/A)</f>
        <v>#N/A</v>
      </c>
      <c r="G258" s="133" t="e">
        <f t="shared" si="3"/>
        <v>#N/A</v>
      </c>
      <c r="H258" s="133"/>
      <c r="I258" s="133"/>
    </row>
    <row r="259" spans="1:9" x14ac:dyDescent="0.3">
      <c r="A259" s="135">
        <v>41179</v>
      </c>
      <c r="B259" s="20">
        <v>102.93</v>
      </c>
      <c r="C259" s="20" t="e">
        <f>(#N/A)</f>
        <v>#N/A</v>
      </c>
      <c r="D259" s="20" t="e">
        <f>(#N/A)</f>
        <v>#N/A</v>
      </c>
      <c r="E259" s="20" t="e">
        <f>(#N/A)</f>
        <v>#N/A</v>
      </c>
      <c r="F259" s="20" t="e">
        <f>(#N/A)</f>
        <v>#N/A</v>
      </c>
      <c r="G259" s="133" t="e">
        <f t="shared" si="3"/>
        <v>#N/A</v>
      </c>
      <c r="H259" s="133"/>
      <c r="I259" s="133"/>
    </row>
    <row r="260" spans="1:9" x14ac:dyDescent="0.3">
      <c r="A260" s="135">
        <v>41180</v>
      </c>
      <c r="B260" s="20">
        <v>103.08</v>
      </c>
      <c r="C260" s="20" t="e">
        <f>(#N/A)</f>
        <v>#N/A</v>
      </c>
      <c r="D260" s="20" t="e">
        <f>(#N/A)</f>
        <v>#N/A</v>
      </c>
      <c r="E260" s="20" t="e">
        <f>(#N/A)</f>
        <v>#N/A</v>
      </c>
      <c r="F260" s="20">
        <v>-23.57651245551601</v>
      </c>
      <c r="G260" s="133" t="e">
        <f t="shared" si="3"/>
        <v>#N/A</v>
      </c>
      <c r="H260" s="133"/>
      <c r="I260" s="133"/>
    </row>
    <row r="261" spans="1:9" x14ac:dyDescent="0.3">
      <c r="A261" s="135">
        <v>41182</v>
      </c>
      <c r="B261" s="20">
        <v>0</v>
      </c>
      <c r="C261" s="20" t="e">
        <f>(#N/A)</f>
        <v>#N/A</v>
      </c>
      <c r="D261" s="20" t="e">
        <f>(#N/A)</f>
        <v>#N/A</v>
      </c>
      <c r="E261" s="20">
        <v>-3.55</v>
      </c>
      <c r="F261" s="20" t="e">
        <f>(#N/A)</f>
        <v>#N/A</v>
      </c>
      <c r="G261" s="133" t="e">
        <f t="shared" si="3"/>
        <v>#N/A</v>
      </c>
      <c r="H261" s="133"/>
      <c r="I261" s="133"/>
    </row>
    <row r="262" spans="1:9" x14ac:dyDescent="0.3">
      <c r="A262" s="135">
        <v>41190</v>
      </c>
      <c r="B262" s="20">
        <v>103.79</v>
      </c>
      <c r="C262" s="20" t="e">
        <f>(#N/A)</f>
        <v>#N/A</v>
      </c>
      <c r="D262" s="20" t="e">
        <f>(#N/A)</f>
        <v>#N/A</v>
      </c>
      <c r="E262" s="20" t="e">
        <f>(#N/A)</f>
        <v>#N/A</v>
      </c>
      <c r="F262" s="20" t="e">
        <f>(#N/A)</f>
        <v>#N/A</v>
      </c>
      <c r="G262" s="133" t="e">
        <f t="shared" si="3"/>
        <v>#N/A</v>
      </c>
      <c r="H262" s="133"/>
      <c r="I262" s="133"/>
    </row>
    <row r="263" spans="1:9" x14ac:dyDescent="0.3">
      <c r="A263" s="135">
        <v>41191</v>
      </c>
      <c r="B263" s="20">
        <v>103.98</v>
      </c>
      <c r="C263" s="20" t="e">
        <f>(#N/A)</f>
        <v>#N/A</v>
      </c>
      <c r="D263" s="20" t="e">
        <f>(#N/A)</f>
        <v>#N/A</v>
      </c>
      <c r="E263" s="20" t="e">
        <f>(#N/A)</f>
        <v>#N/A</v>
      </c>
      <c r="F263" s="20" t="e">
        <f>(#N/A)</f>
        <v>#N/A</v>
      </c>
      <c r="G263" s="133" t="e">
        <f t="shared" si="3"/>
        <v>#N/A</v>
      </c>
      <c r="H263" s="133"/>
      <c r="I263" s="133"/>
    </row>
    <row r="264" spans="1:9" x14ac:dyDescent="0.3">
      <c r="A264" s="135">
        <v>41192</v>
      </c>
      <c r="B264" s="20">
        <v>104.22</v>
      </c>
      <c r="C264" s="20" t="e">
        <f>(#N/A)</f>
        <v>#N/A</v>
      </c>
      <c r="D264" s="20" t="e">
        <f>(#N/A)</f>
        <v>#N/A</v>
      </c>
      <c r="E264" s="20" t="e">
        <f>(#N/A)</f>
        <v>#N/A</v>
      </c>
      <c r="F264" s="20">
        <v>-22.0959784721184</v>
      </c>
      <c r="G264" s="133" t="e">
        <f t="shared" si="3"/>
        <v>#N/A</v>
      </c>
      <c r="H264" s="133"/>
      <c r="I264" s="133"/>
    </row>
    <row r="265" spans="1:9" x14ac:dyDescent="0.3">
      <c r="A265" s="135">
        <v>41193</v>
      </c>
      <c r="B265" s="20">
        <v>104.94</v>
      </c>
      <c r="C265" s="20" t="e">
        <f>(#N/A)</f>
        <v>#N/A</v>
      </c>
      <c r="D265" s="20" t="e">
        <f>(#N/A)</f>
        <v>#N/A</v>
      </c>
      <c r="E265" s="20" t="e">
        <f>(#N/A)</f>
        <v>#N/A</v>
      </c>
      <c r="F265" s="20">
        <v>-21.803278688524589</v>
      </c>
      <c r="G265" s="133" t="e">
        <f t="shared" si="3"/>
        <v>#N/A</v>
      </c>
      <c r="H265" s="133"/>
      <c r="I265" s="133"/>
    </row>
    <row r="266" spans="1:9" x14ac:dyDescent="0.3">
      <c r="A266" s="135">
        <v>41194</v>
      </c>
      <c r="B266" s="20">
        <v>105.29</v>
      </c>
      <c r="C266" s="20" t="e">
        <f>(#N/A)</f>
        <v>#N/A</v>
      </c>
      <c r="D266" s="20" t="e">
        <f>(#N/A)</f>
        <v>#N/A</v>
      </c>
      <c r="E266" s="20" t="e">
        <f>(#N/A)</f>
        <v>#N/A</v>
      </c>
      <c r="F266" s="20">
        <v>-20.589788068481791</v>
      </c>
      <c r="G266" s="133" t="e">
        <f t="shared" si="3"/>
        <v>#N/A</v>
      </c>
      <c r="H266" s="133"/>
      <c r="I266" s="133"/>
    </row>
    <row r="267" spans="1:9" x14ac:dyDescent="0.3">
      <c r="A267" s="135">
        <v>41197</v>
      </c>
      <c r="B267" s="20">
        <v>106.92</v>
      </c>
      <c r="C267" s="20" t="e">
        <f>(#N/A)</f>
        <v>#N/A</v>
      </c>
      <c r="D267" s="20" t="e">
        <f>(#N/A)</f>
        <v>#N/A</v>
      </c>
      <c r="E267" s="20" t="e">
        <f>(#N/A)</f>
        <v>#N/A</v>
      </c>
      <c r="F267" s="20" t="e">
        <f>(#N/A)</f>
        <v>#N/A</v>
      </c>
      <c r="G267" s="133" t="e">
        <f t="shared" si="3"/>
        <v>#N/A</v>
      </c>
      <c r="H267" s="133"/>
      <c r="I267" s="133"/>
    </row>
    <row r="268" spans="1:9" x14ac:dyDescent="0.3">
      <c r="A268" s="135">
        <v>41198</v>
      </c>
      <c r="B268" s="20">
        <v>106.97</v>
      </c>
      <c r="C268" s="20" t="e">
        <f>(#N/A)</f>
        <v>#N/A</v>
      </c>
      <c r="D268" s="20" t="e">
        <f>(#N/A)</f>
        <v>#N/A</v>
      </c>
      <c r="E268" s="20" t="e">
        <f>(#N/A)</f>
        <v>#N/A</v>
      </c>
      <c r="F268" s="20" t="e">
        <f>(#N/A)</f>
        <v>#N/A</v>
      </c>
      <c r="G268" s="133" t="e">
        <f t="shared" si="3"/>
        <v>#N/A</v>
      </c>
      <c r="H268" s="133"/>
      <c r="I268" s="133"/>
    </row>
    <row r="269" spans="1:9" x14ac:dyDescent="0.3">
      <c r="A269" s="135">
        <v>41199</v>
      </c>
      <c r="B269" s="20">
        <v>107.01</v>
      </c>
      <c r="C269" s="20" t="e">
        <f>(#N/A)</f>
        <v>#N/A</v>
      </c>
      <c r="D269" s="20" t="e">
        <f>(#N/A)</f>
        <v>#N/A</v>
      </c>
      <c r="E269" s="20" t="e">
        <f>(#N/A)</f>
        <v>#N/A</v>
      </c>
      <c r="F269" s="20">
        <v>-19.541353383458649</v>
      </c>
      <c r="G269" s="133" t="e">
        <f t="shared" si="3"/>
        <v>#N/A</v>
      </c>
      <c r="H269" s="133"/>
      <c r="I269" s="133"/>
    </row>
    <row r="270" spans="1:9" x14ac:dyDescent="0.3">
      <c r="A270" s="135">
        <v>41200</v>
      </c>
      <c r="B270" s="20">
        <v>106.96</v>
      </c>
      <c r="C270" s="20" t="e">
        <f>(#N/A)</f>
        <v>#N/A</v>
      </c>
      <c r="D270" s="20" t="e">
        <f>(#N/A)</f>
        <v>#N/A</v>
      </c>
      <c r="E270" s="20" t="e">
        <f>(#N/A)</f>
        <v>#N/A</v>
      </c>
      <c r="F270" s="20">
        <v>-19.784010799460031</v>
      </c>
      <c r="G270" s="133" t="e">
        <f t="shared" si="3"/>
        <v>#N/A</v>
      </c>
      <c r="H270" s="133"/>
      <c r="I270" s="133"/>
    </row>
    <row r="271" spans="1:9" x14ac:dyDescent="0.3">
      <c r="A271" s="135">
        <v>41201</v>
      </c>
      <c r="B271" s="20">
        <v>107.06</v>
      </c>
      <c r="C271" s="20" t="e">
        <f>(#N/A)</f>
        <v>#N/A</v>
      </c>
      <c r="D271" s="20" t="e">
        <f>(#N/A)</f>
        <v>#N/A</v>
      </c>
      <c r="E271" s="20" t="e">
        <f>(#N/A)</f>
        <v>#N/A</v>
      </c>
      <c r="F271" s="20">
        <v>-19.473486273034979</v>
      </c>
      <c r="G271" s="133" t="e">
        <f t="shared" si="3"/>
        <v>#N/A</v>
      </c>
      <c r="H271" s="133"/>
      <c r="I271" s="133"/>
    </row>
    <row r="272" spans="1:9" x14ac:dyDescent="0.3">
      <c r="A272" s="135">
        <v>41204</v>
      </c>
      <c r="B272" s="20">
        <v>107.61</v>
      </c>
      <c r="C272" s="20" t="e">
        <f>(#N/A)</f>
        <v>#N/A</v>
      </c>
      <c r="D272" s="20" t="e">
        <f>(#N/A)</f>
        <v>#N/A</v>
      </c>
      <c r="E272" s="20" t="e">
        <f>(#N/A)</f>
        <v>#N/A</v>
      </c>
      <c r="F272" s="20" t="e">
        <f>(#N/A)</f>
        <v>#N/A</v>
      </c>
      <c r="G272" s="133" t="e">
        <f t="shared" si="3"/>
        <v>#N/A</v>
      </c>
      <c r="H272" s="133"/>
      <c r="I272" s="133"/>
    </row>
    <row r="273" spans="1:9" x14ac:dyDescent="0.3">
      <c r="A273" s="135">
        <v>41205</v>
      </c>
      <c r="B273" s="20">
        <v>107.78</v>
      </c>
      <c r="C273" s="20" t="e">
        <f>(#N/A)</f>
        <v>#N/A</v>
      </c>
      <c r="D273" s="20" t="e">
        <f>(#N/A)</f>
        <v>#N/A</v>
      </c>
      <c r="E273" s="20" t="e">
        <f>(#N/A)</f>
        <v>#N/A</v>
      </c>
      <c r="F273" s="20" t="e">
        <f>(#N/A)</f>
        <v>#N/A</v>
      </c>
      <c r="G273" s="133" t="e">
        <f t="shared" si="3"/>
        <v>#N/A</v>
      </c>
      <c r="H273" s="133"/>
      <c r="I273" s="133"/>
    </row>
    <row r="274" spans="1:9" x14ac:dyDescent="0.3">
      <c r="A274" s="135">
        <v>41206</v>
      </c>
      <c r="B274" s="20">
        <v>108.06</v>
      </c>
      <c r="C274" s="20" t="e">
        <f>(#N/A)</f>
        <v>#N/A</v>
      </c>
      <c r="D274" s="20" t="e">
        <f>(#N/A)</f>
        <v>#N/A</v>
      </c>
      <c r="E274" s="20" t="e">
        <f>(#N/A)</f>
        <v>#N/A</v>
      </c>
      <c r="F274" s="20" t="e">
        <f>(#N/A)</f>
        <v>#N/A</v>
      </c>
      <c r="G274" s="133" t="e">
        <f t="shared" si="3"/>
        <v>#N/A</v>
      </c>
      <c r="H274" s="133"/>
      <c r="I274" s="133"/>
    </row>
    <row r="275" spans="1:9" x14ac:dyDescent="0.3">
      <c r="A275" s="135">
        <v>41207</v>
      </c>
      <c r="B275" s="20">
        <v>108.32</v>
      </c>
      <c r="C275" s="20" t="e">
        <f>(#N/A)</f>
        <v>#N/A</v>
      </c>
      <c r="D275" s="20" t="e">
        <f>(#N/A)</f>
        <v>#N/A</v>
      </c>
      <c r="E275" s="20" t="e">
        <f>(#N/A)</f>
        <v>#N/A</v>
      </c>
      <c r="F275" s="20">
        <v>-17.570961114070471</v>
      </c>
      <c r="G275" s="133" t="e">
        <f t="shared" si="3"/>
        <v>#N/A</v>
      </c>
      <c r="H275" s="133"/>
      <c r="I275" s="133"/>
    </row>
    <row r="276" spans="1:9" x14ac:dyDescent="0.3">
      <c r="A276" s="135">
        <v>41208</v>
      </c>
      <c r="B276" s="20">
        <v>108.67</v>
      </c>
      <c r="C276" s="20" t="e">
        <f>(#N/A)</f>
        <v>#N/A</v>
      </c>
      <c r="D276" s="20" t="e">
        <f>(#N/A)</f>
        <v>#N/A</v>
      </c>
      <c r="E276" s="20" t="e">
        <f>(#N/A)</f>
        <v>#N/A</v>
      </c>
      <c r="F276" s="20">
        <v>-18.096171239071449</v>
      </c>
      <c r="G276" s="133" t="e">
        <f t="shared" si="3"/>
        <v>#N/A</v>
      </c>
      <c r="H276" s="133"/>
      <c r="I276" s="133"/>
    </row>
    <row r="277" spans="1:9" x14ac:dyDescent="0.3">
      <c r="A277" s="135">
        <v>41211</v>
      </c>
      <c r="B277" s="20">
        <v>108.99</v>
      </c>
      <c r="C277" s="20" t="e">
        <f>(#N/A)</f>
        <v>#N/A</v>
      </c>
      <c r="D277" s="20" t="e">
        <f>(#N/A)</f>
        <v>#N/A</v>
      </c>
      <c r="E277" s="20" t="e">
        <f>(#N/A)</f>
        <v>#N/A</v>
      </c>
      <c r="F277" s="20" t="e">
        <f>(#N/A)</f>
        <v>#N/A</v>
      </c>
      <c r="G277" s="133" t="e">
        <f t="shared" ref="G277:G340" si="4">D277</f>
        <v>#N/A</v>
      </c>
      <c r="H277" s="133"/>
      <c r="I277" s="133"/>
    </row>
    <row r="278" spans="1:9" x14ac:dyDescent="0.3">
      <c r="A278" s="135">
        <v>41212</v>
      </c>
      <c r="B278" s="20">
        <v>108.97</v>
      </c>
      <c r="C278" s="20" t="e">
        <f>(#N/A)</f>
        <v>#N/A</v>
      </c>
      <c r="D278" s="20" t="e">
        <f>(#N/A)</f>
        <v>#N/A</v>
      </c>
      <c r="E278" s="20" t="e">
        <f>(#N/A)</f>
        <v>#N/A</v>
      </c>
      <c r="F278" s="20" t="e">
        <f>(#N/A)</f>
        <v>#N/A</v>
      </c>
      <c r="G278" s="133" t="e">
        <f t="shared" si="4"/>
        <v>#N/A</v>
      </c>
      <c r="H278" s="133"/>
      <c r="I278" s="133"/>
    </row>
    <row r="279" spans="1:9" x14ac:dyDescent="0.3">
      <c r="A279" s="135">
        <v>41213</v>
      </c>
      <c r="B279" s="20">
        <v>109.16</v>
      </c>
      <c r="C279" s="20" t="e">
        <f>(#N/A)</f>
        <v>#N/A</v>
      </c>
      <c r="D279" s="20" t="e">
        <f>(#N/A)</f>
        <v>#N/A</v>
      </c>
      <c r="E279" s="20">
        <v>-2.76</v>
      </c>
      <c r="F279" s="20">
        <v>-17.346861512834099</v>
      </c>
      <c r="G279" s="133" t="e">
        <f t="shared" si="4"/>
        <v>#N/A</v>
      </c>
      <c r="H279" s="133"/>
      <c r="I279" s="133"/>
    </row>
    <row r="280" spans="1:9" x14ac:dyDescent="0.3">
      <c r="A280" s="135">
        <v>41214</v>
      </c>
      <c r="B280" s="20">
        <v>109.47</v>
      </c>
      <c r="C280" s="20" t="e">
        <f>(#N/A)</f>
        <v>#N/A</v>
      </c>
      <c r="D280" s="20" t="e">
        <f>(#N/A)</f>
        <v>#N/A</v>
      </c>
      <c r="E280" s="20" t="e">
        <f>(#N/A)</f>
        <v>#N/A</v>
      </c>
      <c r="F280" s="20">
        <v>-16.92973137046593</v>
      </c>
      <c r="G280" s="133" t="e">
        <f t="shared" si="4"/>
        <v>#N/A</v>
      </c>
      <c r="H280" s="133"/>
      <c r="I280" s="133"/>
    </row>
    <row r="281" spans="1:9" x14ac:dyDescent="0.3">
      <c r="A281" s="135">
        <v>41215</v>
      </c>
      <c r="B281" s="20">
        <v>109.5</v>
      </c>
      <c r="C281" s="20" t="e">
        <f>(#N/A)</f>
        <v>#N/A</v>
      </c>
      <c r="D281" s="20" t="e">
        <f>(#N/A)</f>
        <v>#N/A</v>
      </c>
      <c r="E281" s="20" t="e">
        <f>(#N/A)</f>
        <v>#N/A</v>
      </c>
      <c r="F281" s="20">
        <v>-17.514124293785311</v>
      </c>
      <c r="G281" s="133" t="e">
        <f t="shared" si="4"/>
        <v>#N/A</v>
      </c>
      <c r="H281" s="133"/>
      <c r="I281" s="133"/>
    </row>
    <row r="282" spans="1:9" x14ac:dyDescent="0.3">
      <c r="A282" s="135">
        <v>41218</v>
      </c>
      <c r="B282" s="20">
        <v>109.88</v>
      </c>
      <c r="C282" s="20" t="e">
        <f>(#N/A)</f>
        <v>#N/A</v>
      </c>
      <c r="D282" s="20" t="e">
        <f>(#N/A)</f>
        <v>#N/A</v>
      </c>
      <c r="E282" s="20" t="e">
        <f>(#N/A)</f>
        <v>#N/A</v>
      </c>
      <c r="F282" s="20" t="e">
        <f>(#N/A)</f>
        <v>#N/A</v>
      </c>
      <c r="G282" s="133" t="e">
        <f t="shared" si="4"/>
        <v>#N/A</v>
      </c>
      <c r="H282" s="133"/>
      <c r="I282" s="133"/>
    </row>
    <row r="283" spans="1:9" x14ac:dyDescent="0.3">
      <c r="A283" s="135">
        <v>41219</v>
      </c>
      <c r="B283" s="20">
        <v>109.96</v>
      </c>
      <c r="C283" s="20" t="e">
        <f>(#N/A)</f>
        <v>#N/A</v>
      </c>
      <c r="D283" s="20" t="e">
        <f>(#N/A)</f>
        <v>#N/A</v>
      </c>
      <c r="E283" s="20" t="e">
        <f>(#N/A)</f>
        <v>#N/A</v>
      </c>
      <c r="F283" s="20" t="e">
        <f>(#N/A)</f>
        <v>#N/A</v>
      </c>
      <c r="G283" s="133" t="e">
        <f t="shared" si="4"/>
        <v>#N/A</v>
      </c>
      <c r="H283" s="133"/>
      <c r="I283" s="133"/>
    </row>
    <row r="284" spans="1:9" x14ac:dyDescent="0.3">
      <c r="A284" s="135">
        <v>41220</v>
      </c>
      <c r="B284" s="20">
        <v>110.05</v>
      </c>
      <c r="C284" s="20" t="e">
        <f>(#N/A)</f>
        <v>#N/A</v>
      </c>
      <c r="D284" s="20" t="e">
        <f>(#N/A)</f>
        <v>#N/A</v>
      </c>
      <c r="E284" s="20" t="e">
        <f>(#N/A)</f>
        <v>#N/A</v>
      </c>
      <c r="F284" s="20">
        <v>-16.805261566374359</v>
      </c>
      <c r="G284" s="133" t="e">
        <f t="shared" si="4"/>
        <v>#N/A</v>
      </c>
      <c r="H284" s="133"/>
      <c r="I284" s="133"/>
    </row>
    <row r="285" spans="1:9" x14ac:dyDescent="0.3">
      <c r="A285" s="135">
        <v>41221</v>
      </c>
      <c r="B285" s="20">
        <v>110.12</v>
      </c>
      <c r="C285" s="20" t="e">
        <f>(#N/A)</f>
        <v>#N/A</v>
      </c>
      <c r="D285" s="20" t="e">
        <f>(#N/A)</f>
        <v>#N/A</v>
      </c>
      <c r="E285" s="20" t="e">
        <f>(#N/A)</f>
        <v>#N/A</v>
      </c>
      <c r="F285" s="20">
        <v>-16.385725132877749</v>
      </c>
      <c r="G285" s="133" t="e">
        <f t="shared" si="4"/>
        <v>#N/A</v>
      </c>
      <c r="H285" s="133"/>
      <c r="I285" s="133"/>
    </row>
    <row r="286" spans="1:9" x14ac:dyDescent="0.3">
      <c r="A286" s="135">
        <v>41222</v>
      </c>
      <c r="B286" s="20">
        <v>110.13</v>
      </c>
      <c r="C286" s="20" t="e">
        <f>(#N/A)</f>
        <v>#N/A</v>
      </c>
      <c r="D286" s="20" t="e">
        <f>(#N/A)</f>
        <v>#N/A</v>
      </c>
      <c r="E286" s="20" t="e">
        <f>(#N/A)</f>
        <v>#N/A</v>
      </c>
      <c r="F286" s="20">
        <v>-16.257318835069579</v>
      </c>
      <c r="G286" s="133" t="e">
        <f t="shared" si="4"/>
        <v>#N/A</v>
      </c>
      <c r="H286" s="133"/>
      <c r="I286" s="133"/>
    </row>
    <row r="287" spans="1:9" x14ac:dyDescent="0.3">
      <c r="A287" s="135">
        <v>41225</v>
      </c>
      <c r="B287" s="20">
        <v>110.16</v>
      </c>
      <c r="C287" s="20" t="e">
        <f>(#N/A)</f>
        <v>#N/A</v>
      </c>
      <c r="D287" s="20" t="e">
        <f>(#N/A)</f>
        <v>#N/A</v>
      </c>
      <c r="E287" s="20" t="e">
        <f>(#N/A)</f>
        <v>#N/A</v>
      </c>
      <c r="F287" s="20" t="e">
        <f>(#N/A)</f>
        <v>#N/A</v>
      </c>
      <c r="G287" s="133" t="e">
        <f t="shared" si="4"/>
        <v>#N/A</v>
      </c>
      <c r="H287" s="133"/>
      <c r="I287" s="133"/>
    </row>
    <row r="288" spans="1:9" x14ac:dyDescent="0.3">
      <c r="A288" s="135">
        <v>41226</v>
      </c>
      <c r="B288" s="20">
        <v>110.24</v>
      </c>
      <c r="C288" s="20" t="e">
        <f>(#N/A)</f>
        <v>#N/A</v>
      </c>
      <c r="D288" s="20" t="e">
        <f>(#N/A)</f>
        <v>#N/A</v>
      </c>
      <c r="E288" s="20" t="e">
        <f>(#N/A)</f>
        <v>#N/A</v>
      </c>
      <c r="F288" s="20" t="e">
        <f>(#N/A)</f>
        <v>#N/A</v>
      </c>
      <c r="G288" s="133" t="e">
        <f t="shared" si="4"/>
        <v>#N/A</v>
      </c>
      <c r="H288" s="133"/>
      <c r="I288" s="133"/>
    </row>
    <row r="289" spans="1:9" x14ac:dyDescent="0.3">
      <c r="A289" s="135">
        <v>41227</v>
      </c>
      <c r="B289" s="20">
        <v>110.66</v>
      </c>
      <c r="C289" s="20" t="e">
        <f>(#N/A)</f>
        <v>#N/A</v>
      </c>
      <c r="D289" s="20" t="e">
        <f>(#N/A)</f>
        <v>#N/A</v>
      </c>
      <c r="E289" s="20" t="e">
        <f>(#N/A)</f>
        <v>#N/A</v>
      </c>
      <c r="F289" s="20">
        <v>-15.86070559610706</v>
      </c>
      <c r="G289" s="133" t="e">
        <f t="shared" si="4"/>
        <v>#N/A</v>
      </c>
      <c r="H289" s="133"/>
      <c r="I289" s="133"/>
    </row>
    <row r="290" spans="1:9" x14ac:dyDescent="0.3">
      <c r="A290" s="135">
        <v>41228</v>
      </c>
      <c r="B290" s="20">
        <v>110.64</v>
      </c>
      <c r="C290" s="20" t="e">
        <f>(#N/A)</f>
        <v>#N/A</v>
      </c>
      <c r="D290" s="20" t="e">
        <f>(#N/A)</f>
        <v>#N/A</v>
      </c>
      <c r="E290" s="20" t="e">
        <f>(#N/A)</f>
        <v>#N/A</v>
      </c>
      <c r="F290" s="20" t="e">
        <f>(#N/A)</f>
        <v>#N/A</v>
      </c>
      <c r="G290" s="133" t="e">
        <f t="shared" si="4"/>
        <v>#N/A</v>
      </c>
      <c r="H290" s="133"/>
      <c r="I290" s="133"/>
    </row>
    <row r="291" spans="1:9" x14ac:dyDescent="0.3">
      <c r="A291" s="135">
        <v>41229</v>
      </c>
      <c r="B291" s="20">
        <v>110.72</v>
      </c>
      <c r="C291" s="20" t="e">
        <f>(#N/A)</f>
        <v>#N/A</v>
      </c>
      <c r="D291" s="20" t="e">
        <f>(#N/A)</f>
        <v>#N/A</v>
      </c>
      <c r="E291" s="20" t="e">
        <f>(#N/A)</f>
        <v>#N/A</v>
      </c>
      <c r="F291" s="20" t="e">
        <f>(#N/A)</f>
        <v>#N/A</v>
      </c>
      <c r="G291" s="133" t="e">
        <f t="shared" si="4"/>
        <v>#N/A</v>
      </c>
      <c r="H291" s="133"/>
      <c r="I291" s="133"/>
    </row>
    <row r="292" spans="1:9" x14ac:dyDescent="0.3">
      <c r="A292" s="135">
        <v>41232</v>
      </c>
      <c r="B292" s="20">
        <v>110.72</v>
      </c>
      <c r="C292" s="20" t="e">
        <f>(#N/A)</f>
        <v>#N/A</v>
      </c>
      <c r="D292" s="20" t="e">
        <f>(#N/A)</f>
        <v>#N/A</v>
      </c>
      <c r="E292" s="20" t="e">
        <f>(#N/A)</f>
        <v>#N/A</v>
      </c>
      <c r="F292" s="20" t="e">
        <f>(#N/A)</f>
        <v>#N/A</v>
      </c>
      <c r="G292" s="133" t="e">
        <f t="shared" si="4"/>
        <v>#N/A</v>
      </c>
      <c r="H292" s="133"/>
      <c r="I292" s="133"/>
    </row>
    <row r="293" spans="1:9" x14ac:dyDescent="0.3">
      <c r="A293" s="135">
        <v>41233</v>
      </c>
      <c r="B293" s="20">
        <v>110.74</v>
      </c>
      <c r="C293" s="20" t="e">
        <f>(#N/A)</f>
        <v>#N/A</v>
      </c>
      <c r="D293" s="20" t="e">
        <f>(#N/A)</f>
        <v>#N/A</v>
      </c>
      <c r="E293" s="20" t="e">
        <f>(#N/A)</f>
        <v>#N/A</v>
      </c>
      <c r="F293" s="20" t="e">
        <f>(#N/A)</f>
        <v>#N/A</v>
      </c>
      <c r="G293" s="133" t="e">
        <f t="shared" si="4"/>
        <v>#N/A</v>
      </c>
      <c r="H293" s="133"/>
      <c r="I293" s="133"/>
    </row>
    <row r="294" spans="1:9" x14ac:dyDescent="0.3">
      <c r="A294" s="135">
        <v>41234</v>
      </c>
      <c r="B294" s="20">
        <v>110.68</v>
      </c>
      <c r="C294" s="20" t="e">
        <f>(#N/A)</f>
        <v>#N/A</v>
      </c>
      <c r="D294" s="20" t="e">
        <f>(#N/A)</f>
        <v>#N/A</v>
      </c>
      <c r="E294" s="20" t="e">
        <f>(#N/A)</f>
        <v>#N/A</v>
      </c>
      <c r="F294" s="20" t="e">
        <f>(#N/A)</f>
        <v>#N/A</v>
      </c>
      <c r="G294" s="133" t="e">
        <f t="shared" si="4"/>
        <v>#N/A</v>
      </c>
      <c r="H294" s="133"/>
      <c r="I294" s="133"/>
    </row>
    <row r="295" spans="1:9" x14ac:dyDescent="0.3">
      <c r="A295" s="135">
        <v>41235</v>
      </c>
      <c r="B295" s="20">
        <v>110.55</v>
      </c>
      <c r="C295" s="20" t="e">
        <f>(#N/A)</f>
        <v>#N/A</v>
      </c>
      <c r="D295" s="20" t="e">
        <f>(#N/A)</f>
        <v>#N/A</v>
      </c>
      <c r="E295" s="20" t="e">
        <f>(#N/A)</f>
        <v>#N/A</v>
      </c>
      <c r="F295" s="20">
        <v>-14.315609982948381</v>
      </c>
      <c r="G295" s="133" t="e">
        <f t="shared" si="4"/>
        <v>#N/A</v>
      </c>
      <c r="H295" s="133"/>
      <c r="I295" s="133"/>
    </row>
    <row r="296" spans="1:9" x14ac:dyDescent="0.3">
      <c r="A296" s="135">
        <v>41236</v>
      </c>
      <c r="B296" s="20">
        <v>110.35</v>
      </c>
      <c r="C296" s="20" t="e">
        <f>(#N/A)</f>
        <v>#N/A</v>
      </c>
      <c r="D296" s="20" t="e">
        <f>(#N/A)</f>
        <v>#N/A</v>
      </c>
      <c r="E296" s="20" t="e">
        <f>(#N/A)</f>
        <v>#N/A</v>
      </c>
      <c r="F296" s="20">
        <v>-14.80080296479308</v>
      </c>
      <c r="G296" s="133" t="e">
        <f t="shared" si="4"/>
        <v>#N/A</v>
      </c>
      <c r="H296" s="133"/>
      <c r="I296" s="133"/>
    </row>
    <row r="297" spans="1:9" x14ac:dyDescent="0.3">
      <c r="A297" s="135">
        <v>41239</v>
      </c>
      <c r="B297" s="20">
        <v>110.38</v>
      </c>
      <c r="C297" s="20" t="e">
        <f>(#N/A)</f>
        <v>#N/A</v>
      </c>
      <c r="D297" s="20" t="e">
        <f>(#N/A)</f>
        <v>#N/A</v>
      </c>
      <c r="E297" s="20" t="e">
        <f>(#N/A)</f>
        <v>#N/A</v>
      </c>
      <c r="F297" s="20" t="e">
        <f>(#N/A)</f>
        <v>#N/A</v>
      </c>
      <c r="G297" s="133" t="e">
        <f t="shared" si="4"/>
        <v>#N/A</v>
      </c>
      <c r="H297" s="133"/>
      <c r="I297" s="133"/>
    </row>
    <row r="298" spans="1:9" x14ac:dyDescent="0.3">
      <c r="A298" s="135">
        <v>41240</v>
      </c>
      <c r="B298" s="20">
        <v>110.32</v>
      </c>
      <c r="C298" s="20" t="e">
        <f>(#N/A)</f>
        <v>#N/A</v>
      </c>
      <c r="D298" s="20" t="e">
        <f>(#N/A)</f>
        <v>#N/A</v>
      </c>
      <c r="E298" s="20" t="e">
        <f>(#N/A)</f>
        <v>#N/A</v>
      </c>
      <c r="F298" s="20" t="e">
        <f>(#N/A)</f>
        <v>#N/A</v>
      </c>
      <c r="G298" s="133" t="e">
        <f t="shared" si="4"/>
        <v>#N/A</v>
      </c>
      <c r="H298" s="133"/>
      <c r="I298" s="133"/>
    </row>
    <row r="299" spans="1:9" x14ac:dyDescent="0.3">
      <c r="A299" s="135">
        <v>41241</v>
      </c>
      <c r="B299" s="20">
        <v>110.33</v>
      </c>
      <c r="C299" s="20" t="e">
        <f>(#N/A)</f>
        <v>#N/A</v>
      </c>
      <c r="D299" s="20" t="e">
        <f>(#N/A)</f>
        <v>#N/A</v>
      </c>
      <c r="E299" s="20" t="e">
        <f>(#N/A)</f>
        <v>#N/A</v>
      </c>
      <c r="F299" s="20">
        <v>-14.671307037896369</v>
      </c>
      <c r="G299" s="133" t="e">
        <f t="shared" si="4"/>
        <v>#N/A</v>
      </c>
      <c r="H299" s="133"/>
      <c r="I299" s="133"/>
    </row>
    <row r="300" spans="1:9" x14ac:dyDescent="0.3">
      <c r="A300" s="135">
        <v>41242</v>
      </c>
      <c r="B300" s="20">
        <v>110.31</v>
      </c>
      <c r="C300" s="20" t="e">
        <f>(#N/A)</f>
        <v>#N/A</v>
      </c>
      <c r="D300" s="20" t="e">
        <f>(#N/A)</f>
        <v>#N/A</v>
      </c>
      <c r="E300" s="20" t="e">
        <f>(#N/A)</f>
        <v>#N/A</v>
      </c>
      <c r="F300" s="20" t="e">
        <f>(#N/A)</f>
        <v>#N/A</v>
      </c>
      <c r="G300" s="133" t="e">
        <f t="shared" si="4"/>
        <v>#N/A</v>
      </c>
      <c r="H300" s="133"/>
      <c r="I300" s="133"/>
    </row>
    <row r="301" spans="1:9" x14ac:dyDescent="0.3">
      <c r="A301" s="135">
        <v>41243</v>
      </c>
      <c r="B301" s="20">
        <v>110.3</v>
      </c>
      <c r="C301" s="20" t="e">
        <f>(#N/A)</f>
        <v>#N/A</v>
      </c>
      <c r="D301" s="20" t="e">
        <f>(#N/A)</f>
        <v>#N/A</v>
      </c>
      <c r="E301" s="20">
        <v>-2.2000000000000002</v>
      </c>
      <c r="F301" s="20" t="e">
        <f>(#N/A)</f>
        <v>#N/A</v>
      </c>
      <c r="G301" s="133" t="e">
        <f t="shared" si="4"/>
        <v>#N/A</v>
      </c>
      <c r="H301" s="133"/>
      <c r="I301" s="133"/>
    </row>
    <row r="302" spans="1:9" x14ac:dyDescent="0.3">
      <c r="A302" s="135">
        <v>41246</v>
      </c>
      <c r="B302" s="20">
        <v>110.19</v>
      </c>
      <c r="C302" s="20" t="e">
        <f>(#N/A)</f>
        <v>#N/A</v>
      </c>
      <c r="D302" s="20" t="e">
        <f>(#N/A)</f>
        <v>#N/A</v>
      </c>
      <c r="E302" s="20" t="e">
        <f>(#N/A)</f>
        <v>#N/A</v>
      </c>
      <c r="F302" s="20" t="e">
        <f>(#N/A)</f>
        <v>#N/A</v>
      </c>
      <c r="G302" s="133" t="e">
        <f t="shared" si="4"/>
        <v>#N/A</v>
      </c>
      <c r="H302" s="133"/>
      <c r="I302" s="133"/>
    </row>
    <row r="303" spans="1:9" x14ac:dyDescent="0.3">
      <c r="A303" s="135">
        <v>41247</v>
      </c>
      <c r="B303" s="20">
        <v>109.91</v>
      </c>
      <c r="C303" s="20" t="e">
        <f>(#N/A)</f>
        <v>#N/A</v>
      </c>
      <c r="D303" s="20" t="e">
        <f>(#N/A)</f>
        <v>#N/A</v>
      </c>
      <c r="E303" s="20" t="e">
        <f>(#N/A)</f>
        <v>#N/A</v>
      </c>
      <c r="F303" s="20" t="e">
        <f>(#N/A)</f>
        <v>#N/A</v>
      </c>
      <c r="G303" s="133" t="e">
        <f t="shared" si="4"/>
        <v>#N/A</v>
      </c>
      <c r="H303" s="133"/>
      <c r="I303" s="133"/>
    </row>
    <row r="304" spans="1:9" x14ac:dyDescent="0.3">
      <c r="A304" s="135">
        <v>41248</v>
      </c>
      <c r="B304" s="20">
        <v>109.72</v>
      </c>
      <c r="C304" s="20" t="e">
        <f>(#N/A)</f>
        <v>#N/A</v>
      </c>
      <c r="D304" s="20" t="e">
        <f>(#N/A)</f>
        <v>#N/A</v>
      </c>
      <c r="E304" s="20" t="e">
        <f>(#N/A)</f>
        <v>#N/A</v>
      </c>
      <c r="F304" s="20" t="e">
        <f>(#N/A)</f>
        <v>#N/A</v>
      </c>
      <c r="G304" s="133" t="e">
        <f t="shared" si="4"/>
        <v>#N/A</v>
      </c>
      <c r="H304" s="133"/>
      <c r="I304" s="133"/>
    </row>
    <row r="305" spans="1:9" x14ac:dyDescent="0.3">
      <c r="A305" s="135">
        <v>41249</v>
      </c>
      <c r="B305" s="20">
        <v>109.78</v>
      </c>
      <c r="C305" s="20" t="e">
        <f>(#N/A)</f>
        <v>#N/A</v>
      </c>
      <c r="D305" s="20" t="e">
        <f>(#N/A)</f>
        <v>#N/A</v>
      </c>
      <c r="E305" s="20" t="e">
        <f>(#N/A)</f>
        <v>#N/A</v>
      </c>
      <c r="F305" s="20" t="e">
        <f>(#N/A)</f>
        <v>#N/A</v>
      </c>
      <c r="G305" s="133" t="e">
        <f t="shared" si="4"/>
        <v>#N/A</v>
      </c>
      <c r="H305" s="133"/>
      <c r="I305" s="133"/>
    </row>
    <row r="306" spans="1:9" x14ac:dyDescent="0.3">
      <c r="A306" s="135">
        <v>41250</v>
      </c>
      <c r="B306" s="20">
        <v>109.62</v>
      </c>
      <c r="C306" s="20" t="e">
        <f>(#N/A)</f>
        <v>#N/A</v>
      </c>
      <c r="D306" s="20" t="e">
        <f>(#N/A)</f>
        <v>#N/A</v>
      </c>
      <c r="E306" s="20" t="e">
        <f>(#N/A)</f>
        <v>#N/A</v>
      </c>
      <c r="F306" s="20" t="e">
        <f>(#N/A)</f>
        <v>#N/A</v>
      </c>
      <c r="G306" s="133" t="e">
        <f t="shared" si="4"/>
        <v>#N/A</v>
      </c>
      <c r="H306" s="133"/>
      <c r="I306" s="133"/>
    </row>
    <row r="307" spans="1:9" x14ac:dyDescent="0.3">
      <c r="A307" s="135">
        <v>41253</v>
      </c>
      <c r="B307" s="20">
        <v>109.2</v>
      </c>
      <c r="C307" s="20" t="e">
        <f>(#N/A)</f>
        <v>#N/A</v>
      </c>
      <c r="D307" s="20" t="e">
        <f>(#N/A)</f>
        <v>#N/A</v>
      </c>
      <c r="E307" s="20" t="e">
        <f>(#N/A)</f>
        <v>#N/A</v>
      </c>
      <c r="F307" s="20" t="e">
        <f>(#N/A)</f>
        <v>#N/A</v>
      </c>
      <c r="G307" s="133" t="e">
        <f t="shared" si="4"/>
        <v>#N/A</v>
      </c>
      <c r="H307" s="133"/>
      <c r="I307" s="133"/>
    </row>
    <row r="308" spans="1:9" x14ac:dyDescent="0.3">
      <c r="A308" s="135">
        <v>41254</v>
      </c>
      <c r="B308" s="20">
        <v>108.97</v>
      </c>
      <c r="C308" s="20" t="e">
        <f>(#N/A)</f>
        <v>#N/A</v>
      </c>
      <c r="D308" s="20" t="e">
        <f>(#N/A)</f>
        <v>#N/A</v>
      </c>
      <c r="E308" s="20" t="e">
        <f>(#N/A)</f>
        <v>#N/A</v>
      </c>
      <c r="F308" s="20" t="e">
        <f>(#N/A)</f>
        <v>#N/A</v>
      </c>
      <c r="G308" s="133" t="e">
        <f t="shared" si="4"/>
        <v>#N/A</v>
      </c>
      <c r="H308" s="133"/>
      <c r="I308" s="133"/>
    </row>
    <row r="309" spans="1:9" x14ac:dyDescent="0.3">
      <c r="A309" s="135">
        <v>41255</v>
      </c>
      <c r="B309" s="20">
        <v>108.97</v>
      </c>
      <c r="C309" s="20" t="e">
        <f>(#N/A)</f>
        <v>#N/A</v>
      </c>
      <c r="D309" s="20" t="e">
        <f>(#N/A)</f>
        <v>#N/A</v>
      </c>
      <c r="E309" s="20" t="e">
        <f>(#N/A)</f>
        <v>#N/A</v>
      </c>
      <c r="F309" s="20" t="e">
        <f>(#N/A)</f>
        <v>#N/A</v>
      </c>
      <c r="G309" s="133" t="e">
        <f t="shared" si="4"/>
        <v>#N/A</v>
      </c>
      <c r="H309" s="133"/>
      <c r="I309" s="133"/>
    </row>
    <row r="310" spans="1:9" x14ac:dyDescent="0.3">
      <c r="A310" s="135">
        <v>41256</v>
      </c>
      <c r="B310" s="20">
        <v>108.56</v>
      </c>
      <c r="C310" s="20" t="e">
        <f>(#N/A)</f>
        <v>#N/A</v>
      </c>
      <c r="D310" s="20" t="e">
        <f>(#N/A)</f>
        <v>#N/A</v>
      </c>
      <c r="E310" s="20" t="e">
        <f>(#N/A)</f>
        <v>#N/A</v>
      </c>
      <c r="F310" s="20">
        <v>-14.88160577073859</v>
      </c>
      <c r="G310" s="133" t="e">
        <f t="shared" si="4"/>
        <v>#N/A</v>
      </c>
      <c r="H310" s="133"/>
      <c r="I310" s="133"/>
    </row>
    <row r="311" spans="1:9" x14ac:dyDescent="0.3">
      <c r="A311" s="135">
        <v>41257</v>
      </c>
      <c r="B311" s="20">
        <v>108.58</v>
      </c>
      <c r="C311" s="20" t="e">
        <f>(#N/A)</f>
        <v>#N/A</v>
      </c>
      <c r="D311" s="20" t="e">
        <f>(#N/A)</f>
        <v>#N/A</v>
      </c>
      <c r="E311" s="20" t="e">
        <f>(#N/A)</f>
        <v>#N/A</v>
      </c>
      <c r="F311" s="20" t="e">
        <f>(#N/A)</f>
        <v>#N/A</v>
      </c>
      <c r="G311" s="133" t="e">
        <f t="shared" si="4"/>
        <v>#N/A</v>
      </c>
      <c r="H311" s="133"/>
      <c r="I311" s="133"/>
    </row>
    <row r="312" spans="1:9" x14ac:dyDescent="0.3">
      <c r="A312" s="135">
        <v>41260</v>
      </c>
      <c r="B312" s="20">
        <v>108.6</v>
      </c>
      <c r="C312" s="20" t="e">
        <f>(#N/A)</f>
        <v>#N/A</v>
      </c>
      <c r="D312" s="20" t="e">
        <f>(#N/A)</f>
        <v>#N/A</v>
      </c>
      <c r="E312" s="20" t="e">
        <f>(#N/A)</f>
        <v>#N/A</v>
      </c>
      <c r="F312" s="20" t="e">
        <f>(#N/A)</f>
        <v>#N/A</v>
      </c>
      <c r="G312" s="133" t="e">
        <f t="shared" si="4"/>
        <v>#N/A</v>
      </c>
      <c r="H312" s="133"/>
      <c r="I312" s="133"/>
    </row>
    <row r="313" spans="1:9" x14ac:dyDescent="0.3">
      <c r="A313" s="135">
        <v>41261</v>
      </c>
      <c r="B313" s="20">
        <v>108.55</v>
      </c>
      <c r="C313" s="20" t="e">
        <f>(#N/A)</f>
        <v>#N/A</v>
      </c>
      <c r="D313" s="20" t="e">
        <f>(#N/A)</f>
        <v>#N/A</v>
      </c>
      <c r="E313" s="20" t="e">
        <f>(#N/A)</f>
        <v>#N/A</v>
      </c>
      <c r="F313" s="20" t="e">
        <f>(#N/A)</f>
        <v>#N/A</v>
      </c>
      <c r="G313" s="133" t="e">
        <f t="shared" si="4"/>
        <v>#N/A</v>
      </c>
      <c r="H313" s="133"/>
      <c r="I313" s="133"/>
    </row>
    <row r="314" spans="1:9" x14ac:dyDescent="0.3">
      <c r="A314" s="135">
        <v>41262</v>
      </c>
      <c r="B314" s="20">
        <v>108.54</v>
      </c>
      <c r="C314" s="20" t="e">
        <f>(#N/A)</f>
        <v>#N/A</v>
      </c>
      <c r="D314" s="20" t="e">
        <f>(#N/A)</f>
        <v>#N/A</v>
      </c>
      <c r="E314" s="20" t="e">
        <f>(#N/A)</f>
        <v>#N/A</v>
      </c>
      <c r="F314" s="20">
        <v>-14.797079833581909</v>
      </c>
      <c r="G314" s="133" t="e">
        <f t="shared" si="4"/>
        <v>#N/A</v>
      </c>
      <c r="H314" s="133"/>
      <c r="I314" s="133"/>
    </row>
    <row r="315" spans="1:9" x14ac:dyDescent="0.3">
      <c r="A315" s="135">
        <v>41263</v>
      </c>
      <c r="B315" s="20">
        <v>108.34</v>
      </c>
      <c r="C315" s="20" t="e">
        <f>(#N/A)</f>
        <v>#N/A</v>
      </c>
      <c r="D315" s="20" t="e">
        <f>(#N/A)</f>
        <v>#N/A</v>
      </c>
      <c r="E315" s="20" t="e">
        <f>(#N/A)</f>
        <v>#N/A</v>
      </c>
      <c r="F315" s="20">
        <v>-14.99411533934876</v>
      </c>
      <c r="G315" s="133" t="e">
        <f t="shared" si="4"/>
        <v>#N/A</v>
      </c>
      <c r="H315" s="133"/>
      <c r="I315" s="133"/>
    </row>
    <row r="316" spans="1:9" x14ac:dyDescent="0.3">
      <c r="A316" s="135">
        <v>41264</v>
      </c>
      <c r="B316" s="20">
        <v>108.34</v>
      </c>
      <c r="C316" s="20" t="e">
        <f>(#N/A)</f>
        <v>#N/A</v>
      </c>
      <c r="D316" s="20" t="e">
        <f>(#N/A)</f>
        <v>#N/A</v>
      </c>
      <c r="E316" s="20" t="e">
        <f>(#N/A)</f>
        <v>#N/A</v>
      </c>
      <c r="F316" s="20" t="e">
        <f>(#N/A)</f>
        <v>#N/A</v>
      </c>
      <c r="G316" s="133" t="e">
        <f t="shared" si="4"/>
        <v>#N/A</v>
      </c>
      <c r="H316" s="133"/>
      <c r="I316" s="133"/>
    </row>
    <row r="317" spans="1:9" x14ac:dyDescent="0.3">
      <c r="A317" s="135">
        <v>41267</v>
      </c>
      <c r="B317" s="20">
        <v>108.21</v>
      </c>
      <c r="C317" s="20" t="e">
        <f>(#N/A)</f>
        <v>#N/A</v>
      </c>
      <c r="D317" s="20" t="e">
        <f>(#N/A)</f>
        <v>#N/A</v>
      </c>
      <c r="E317" s="20" t="e">
        <f>(#N/A)</f>
        <v>#N/A</v>
      </c>
      <c r="F317" s="20" t="e">
        <f>(#N/A)</f>
        <v>#N/A</v>
      </c>
      <c r="G317" s="133" t="e">
        <f t="shared" si="4"/>
        <v>#N/A</v>
      </c>
      <c r="H317" s="133"/>
      <c r="I317" s="133"/>
    </row>
    <row r="318" spans="1:9" x14ac:dyDescent="0.3">
      <c r="A318" s="135">
        <v>41268</v>
      </c>
      <c r="B318" s="20">
        <v>108.12</v>
      </c>
      <c r="C318" s="20" t="e">
        <f>(#N/A)</f>
        <v>#N/A</v>
      </c>
      <c r="D318" s="20" t="e">
        <f>(#N/A)</f>
        <v>#N/A</v>
      </c>
      <c r="E318" s="20" t="e">
        <f>(#N/A)</f>
        <v>#N/A</v>
      </c>
      <c r="F318" s="20" t="e">
        <f>(#N/A)</f>
        <v>#N/A</v>
      </c>
      <c r="G318" s="133" t="e">
        <f t="shared" si="4"/>
        <v>#N/A</v>
      </c>
      <c r="H318" s="133"/>
      <c r="I318" s="133"/>
    </row>
    <row r="319" spans="1:9" x14ac:dyDescent="0.3">
      <c r="A319" s="135">
        <v>41269</v>
      </c>
      <c r="B319" s="20">
        <v>107.95</v>
      </c>
      <c r="C319" s="20" t="e">
        <f>(#N/A)</f>
        <v>#N/A</v>
      </c>
      <c r="D319" s="20" t="e">
        <f>(#N/A)</f>
        <v>#N/A</v>
      </c>
      <c r="E319" s="20" t="e">
        <f>(#N/A)</f>
        <v>#N/A</v>
      </c>
      <c r="F319" s="20">
        <v>-15.040138517235951</v>
      </c>
      <c r="G319" s="133" t="e">
        <f t="shared" si="4"/>
        <v>#N/A</v>
      </c>
      <c r="H319" s="133"/>
      <c r="I319" s="133"/>
    </row>
    <row r="320" spans="1:9" x14ac:dyDescent="0.3">
      <c r="A320" s="135">
        <v>41270</v>
      </c>
      <c r="B320" s="20">
        <v>107.72</v>
      </c>
      <c r="C320" s="20" t="e">
        <f>(#N/A)</f>
        <v>#N/A</v>
      </c>
      <c r="D320" s="20" t="e">
        <f>(#N/A)</f>
        <v>#N/A</v>
      </c>
      <c r="E320" s="20" t="e">
        <f>(#N/A)</f>
        <v>#N/A</v>
      </c>
      <c r="F320" s="20">
        <v>-15.37434205357844</v>
      </c>
      <c r="G320" s="133" t="e">
        <f t="shared" si="4"/>
        <v>#N/A</v>
      </c>
      <c r="H320" s="133"/>
      <c r="I320" s="133"/>
    </row>
    <row r="321" spans="1:9" x14ac:dyDescent="0.3">
      <c r="A321" s="135">
        <v>41271</v>
      </c>
      <c r="B321" s="20">
        <v>107.56</v>
      </c>
      <c r="C321" s="20" t="e">
        <f>(#N/A)</f>
        <v>#N/A</v>
      </c>
      <c r="D321" s="20" t="e">
        <f>(#N/A)</f>
        <v>#N/A</v>
      </c>
      <c r="E321" s="20" t="e">
        <f>(#N/A)</f>
        <v>#N/A</v>
      </c>
      <c r="F321" s="20" t="e">
        <f>(#N/A)</f>
        <v>#N/A</v>
      </c>
      <c r="G321" s="133" t="e">
        <f t="shared" si="4"/>
        <v>#N/A</v>
      </c>
      <c r="H321" s="133"/>
      <c r="I321" s="133"/>
    </row>
    <row r="322" spans="1:9" x14ac:dyDescent="0.3">
      <c r="A322" s="135">
        <v>41274</v>
      </c>
      <c r="B322" s="20">
        <v>0</v>
      </c>
      <c r="C322" s="20" t="e">
        <f>(#N/A)</f>
        <v>#N/A</v>
      </c>
      <c r="D322" s="20" t="e">
        <f>(#N/A)</f>
        <v>#N/A</v>
      </c>
      <c r="E322" s="20">
        <v>-1.94</v>
      </c>
      <c r="F322" s="20" t="e">
        <f>(#N/A)</f>
        <v>#N/A</v>
      </c>
      <c r="G322" s="133" t="e">
        <f t="shared" si="4"/>
        <v>#N/A</v>
      </c>
      <c r="H322" s="133"/>
      <c r="I322" s="133"/>
    </row>
    <row r="323" spans="1:9" x14ac:dyDescent="0.3">
      <c r="A323" s="135">
        <v>41278</v>
      </c>
      <c r="B323" s="20">
        <v>107.46</v>
      </c>
      <c r="C323" s="20" t="e">
        <f>(#N/A)</f>
        <v>#N/A</v>
      </c>
      <c r="D323" s="20" t="e">
        <f>(#N/A)</f>
        <v>#N/A</v>
      </c>
      <c r="E323" s="20" t="e">
        <f>(#N/A)</f>
        <v>#N/A</v>
      </c>
      <c r="F323" s="20">
        <v>-15.017793594306051</v>
      </c>
      <c r="G323" s="133" t="e">
        <f t="shared" si="4"/>
        <v>#N/A</v>
      </c>
      <c r="H323" s="133"/>
      <c r="I323" s="133"/>
    </row>
    <row r="324" spans="1:9" x14ac:dyDescent="0.3">
      <c r="A324" s="135">
        <v>41281</v>
      </c>
      <c r="B324" s="20">
        <v>106.65</v>
      </c>
      <c r="C324" s="20" t="e">
        <f>(#N/A)</f>
        <v>#N/A</v>
      </c>
      <c r="D324" s="20" t="e">
        <f>(#N/A)</f>
        <v>#N/A</v>
      </c>
      <c r="E324" s="20" t="e">
        <f>(#N/A)</f>
        <v>#N/A</v>
      </c>
      <c r="F324" s="20" t="e">
        <f>(#N/A)</f>
        <v>#N/A</v>
      </c>
      <c r="G324" s="133" t="e">
        <f t="shared" si="4"/>
        <v>#N/A</v>
      </c>
      <c r="H324" s="133"/>
      <c r="I324" s="133"/>
    </row>
    <row r="325" spans="1:9" x14ac:dyDescent="0.3">
      <c r="A325" s="135">
        <v>41282</v>
      </c>
      <c r="B325" s="20">
        <v>106.5</v>
      </c>
      <c r="C325" s="20" t="e">
        <f>(#N/A)</f>
        <v>#N/A</v>
      </c>
      <c r="D325" s="20" t="e">
        <f>(#N/A)</f>
        <v>#N/A</v>
      </c>
      <c r="E325" s="20" t="e">
        <f>(#N/A)</f>
        <v>#N/A</v>
      </c>
      <c r="F325" s="20" t="e">
        <f>(#N/A)</f>
        <v>#N/A</v>
      </c>
      <c r="G325" s="133" t="e">
        <f t="shared" si="4"/>
        <v>#N/A</v>
      </c>
      <c r="H325" s="133"/>
      <c r="I325" s="133"/>
    </row>
    <row r="326" spans="1:9" x14ac:dyDescent="0.3">
      <c r="A326" s="135">
        <v>41283</v>
      </c>
      <c r="B326" s="20">
        <v>106.35</v>
      </c>
      <c r="C326" s="20" t="e">
        <f>(#N/A)</f>
        <v>#N/A</v>
      </c>
      <c r="D326" s="20" t="e">
        <f>(#N/A)</f>
        <v>#N/A</v>
      </c>
      <c r="E326" s="20" t="e">
        <f>(#N/A)</f>
        <v>#N/A</v>
      </c>
      <c r="F326" s="20" t="e">
        <f>(#N/A)</f>
        <v>#N/A</v>
      </c>
      <c r="G326" s="133" t="e">
        <f t="shared" si="4"/>
        <v>#N/A</v>
      </c>
      <c r="H326" s="133"/>
      <c r="I326" s="133"/>
    </row>
    <row r="327" spans="1:9" x14ac:dyDescent="0.3">
      <c r="A327" s="135">
        <v>41284</v>
      </c>
      <c r="B327" s="20">
        <v>106.15</v>
      </c>
      <c r="C327" s="20" t="e">
        <f>(#N/A)</f>
        <v>#N/A</v>
      </c>
      <c r="D327" s="20" t="e">
        <f>(#N/A)</f>
        <v>#N/A</v>
      </c>
      <c r="E327" s="20" t="e">
        <f>(#N/A)</f>
        <v>#N/A</v>
      </c>
      <c r="F327" s="20" t="e">
        <f>(#N/A)</f>
        <v>#N/A</v>
      </c>
      <c r="G327" s="133" t="e">
        <f t="shared" si="4"/>
        <v>#N/A</v>
      </c>
      <c r="H327" s="133"/>
      <c r="I327" s="133"/>
    </row>
    <row r="328" spans="1:9" x14ac:dyDescent="0.3">
      <c r="A328" s="135">
        <v>41285</v>
      </c>
      <c r="B328" s="20">
        <v>105.91</v>
      </c>
      <c r="C328" s="20" t="e">
        <f>(#N/A)</f>
        <v>#N/A</v>
      </c>
      <c r="D328" s="20" t="e">
        <f>(#N/A)</f>
        <v>#N/A</v>
      </c>
      <c r="E328" s="20" t="e">
        <f>(#N/A)</f>
        <v>#N/A</v>
      </c>
      <c r="F328" s="20">
        <v>-15.737131036677541</v>
      </c>
      <c r="G328" s="133" t="e">
        <f t="shared" si="4"/>
        <v>#N/A</v>
      </c>
      <c r="H328" s="133"/>
      <c r="I328" s="133"/>
    </row>
    <row r="329" spans="1:9" x14ac:dyDescent="0.3">
      <c r="A329" s="135">
        <v>41288</v>
      </c>
      <c r="B329" s="20">
        <v>105.58</v>
      </c>
      <c r="C329" s="20" t="e">
        <f>(#N/A)</f>
        <v>#N/A</v>
      </c>
      <c r="D329" s="20" t="e">
        <f>(#N/A)</f>
        <v>#N/A</v>
      </c>
      <c r="E329" s="20" t="e">
        <f>(#N/A)</f>
        <v>#N/A</v>
      </c>
      <c r="F329" s="20" t="e">
        <f>(#N/A)</f>
        <v>#N/A</v>
      </c>
      <c r="G329" s="133" t="e">
        <f t="shared" si="4"/>
        <v>#N/A</v>
      </c>
      <c r="H329" s="133"/>
      <c r="I329" s="133"/>
    </row>
    <row r="330" spans="1:9" x14ac:dyDescent="0.3">
      <c r="A330" s="135">
        <v>41289</v>
      </c>
      <c r="B330" s="20">
        <v>105.5</v>
      </c>
      <c r="C330" s="20" t="e">
        <f>(#N/A)</f>
        <v>#N/A</v>
      </c>
      <c r="D330" s="20" t="e">
        <f>(#N/A)</f>
        <v>#N/A</v>
      </c>
      <c r="E330" s="20" t="e">
        <f>(#N/A)</f>
        <v>#N/A</v>
      </c>
      <c r="F330" s="20" t="e">
        <f>(#N/A)</f>
        <v>#N/A</v>
      </c>
      <c r="G330" s="133" t="e">
        <f t="shared" si="4"/>
        <v>#N/A</v>
      </c>
      <c r="H330" s="133"/>
      <c r="I330" s="133"/>
    </row>
    <row r="331" spans="1:9" x14ac:dyDescent="0.3">
      <c r="A331" s="135">
        <v>41290</v>
      </c>
      <c r="B331" s="20">
        <v>105.01</v>
      </c>
      <c r="C331" s="20" t="e">
        <f>(#N/A)</f>
        <v>#N/A</v>
      </c>
      <c r="D331" s="20" t="e">
        <f>(#N/A)</f>
        <v>#N/A</v>
      </c>
      <c r="E331" s="20" t="e">
        <f>(#N/A)</f>
        <v>#N/A</v>
      </c>
      <c r="F331" s="20">
        <v>-16.473114858415531</v>
      </c>
      <c r="G331" s="133" t="e">
        <f t="shared" si="4"/>
        <v>#N/A</v>
      </c>
      <c r="H331" s="133"/>
      <c r="I331" s="133"/>
    </row>
    <row r="332" spans="1:9" x14ac:dyDescent="0.3">
      <c r="A332" s="135">
        <v>41291</v>
      </c>
      <c r="B332" s="20">
        <v>104.94</v>
      </c>
      <c r="C332" s="20" t="e">
        <f>(#N/A)</f>
        <v>#N/A</v>
      </c>
      <c r="D332" s="20" t="e">
        <f>(#N/A)</f>
        <v>#N/A</v>
      </c>
      <c r="E332" s="20" t="e">
        <f>(#N/A)</f>
        <v>#N/A</v>
      </c>
      <c r="F332" s="20" t="e">
        <f>(#N/A)</f>
        <v>#N/A</v>
      </c>
      <c r="G332" s="133" t="e">
        <f t="shared" si="4"/>
        <v>#N/A</v>
      </c>
      <c r="H332" s="133"/>
      <c r="I332" s="133"/>
    </row>
    <row r="333" spans="1:9" x14ac:dyDescent="0.3">
      <c r="A333" s="135">
        <v>41292</v>
      </c>
      <c r="B333" s="20">
        <v>104.9</v>
      </c>
      <c r="C333" s="20" t="e">
        <f>(#N/A)</f>
        <v>#N/A</v>
      </c>
      <c r="D333" s="20" t="e">
        <f>(#N/A)</f>
        <v>#N/A</v>
      </c>
      <c r="E333" s="20" t="e">
        <f>(#N/A)</f>
        <v>#N/A</v>
      </c>
      <c r="F333" s="20" t="e">
        <f>(#N/A)</f>
        <v>#N/A</v>
      </c>
      <c r="G333" s="133" t="e">
        <f t="shared" si="4"/>
        <v>#N/A</v>
      </c>
      <c r="H333" s="133"/>
      <c r="I333" s="133"/>
    </row>
    <row r="334" spans="1:9" x14ac:dyDescent="0.3">
      <c r="A334" s="135">
        <v>41295</v>
      </c>
      <c r="B334" s="20">
        <v>104.86</v>
      </c>
      <c r="C334" s="20" t="e">
        <f>(#N/A)</f>
        <v>#N/A</v>
      </c>
      <c r="D334" s="20" t="e">
        <f>(#N/A)</f>
        <v>#N/A</v>
      </c>
      <c r="E334" s="20" t="e">
        <f>(#N/A)</f>
        <v>#N/A</v>
      </c>
      <c r="F334" s="20" t="e">
        <f>(#N/A)</f>
        <v>#N/A</v>
      </c>
      <c r="G334" s="133" t="e">
        <f t="shared" si="4"/>
        <v>#N/A</v>
      </c>
      <c r="H334" s="133"/>
      <c r="I334" s="133"/>
    </row>
    <row r="335" spans="1:9" x14ac:dyDescent="0.3">
      <c r="A335" s="135">
        <v>41296</v>
      </c>
      <c r="B335" s="20">
        <v>104.83</v>
      </c>
      <c r="C335" s="20" t="e">
        <f>(#N/A)</f>
        <v>#N/A</v>
      </c>
      <c r="D335" s="20" t="e">
        <f>(#N/A)</f>
        <v>#N/A</v>
      </c>
      <c r="E335" s="20" t="e">
        <f>(#N/A)</f>
        <v>#N/A</v>
      </c>
      <c r="F335" s="20" t="e">
        <f>(#N/A)</f>
        <v>#N/A</v>
      </c>
      <c r="G335" s="133" t="e">
        <f t="shared" si="4"/>
        <v>#N/A</v>
      </c>
      <c r="H335" s="133"/>
      <c r="I335" s="133"/>
    </row>
    <row r="336" spans="1:9" x14ac:dyDescent="0.3">
      <c r="A336" s="135">
        <v>41297</v>
      </c>
      <c r="B336" s="20">
        <v>104.74</v>
      </c>
      <c r="C336" s="20" t="e">
        <f>(#N/A)</f>
        <v>#N/A</v>
      </c>
      <c r="D336" s="20" t="e">
        <f>(#N/A)</f>
        <v>#N/A</v>
      </c>
      <c r="E336" s="20" t="e">
        <f>(#N/A)</f>
        <v>#N/A</v>
      </c>
      <c r="F336" s="20" t="e">
        <f>(#N/A)</f>
        <v>#N/A</v>
      </c>
      <c r="G336" s="133" t="e">
        <f t="shared" si="4"/>
        <v>#N/A</v>
      </c>
      <c r="H336" s="133"/>
      <c r="I336" s="133"/>
    </row>
    <row r="337" spans="1:9" x14ac:dyDescent="0.3">
      <c r="A337" s="135">
        <v>41298</v>
      </c>
      <c r="B337" s="20">
        <v>104.76</v>
      </c>
      <c r="C337" s="20" t="e">
        <f>(#N/A)</f>
        <v>#N/A</v>
      </c>
      <c r="D337" s="20" t="e">
        <f>(#N/A)</f>
        <v>#N/A</v>
      </c>
      <c r="E337" s="20" t="e">
        <f>(#N/A)</f>
        <v>#N/A</v>
      </c>
      <c r="F337" s="20" t="e">
        <f>(#N/A)</f>
        <v>#N/A</v>
      </c>
      <c r="G337" s="133" t="e">
        <f t="shared" si="4"/>
        <v>#N/A</v>
      </c>
      <c r="H337" s="133"/>
      <c r="I337" s="133"/>
    </row>
    <row r="338" spans="1:9" x14ac:dyDescent="0.3">
      <c r="A338" s="135">
        <v>41299</v>
      </c>
      <c r="B338" s="20">
        <v>104.81</v>
      </c>
      <c r="C338" s="20" t="e">
        <f>(#N/A)</f>
        <v>#N/A</v>
      </c>
      <c r="D338" s="20" t="e">
        <f>(#N/A)</f>
        <v>#N/A</v>
      </c>
      <c r="E338" s="20" t="e">
        <f>(#N/A)</f>
        <v>#N/A</v>
      </c>
      <c r="F338" s="20" t="e">
        <f>(#N/A)</f>
        <v>#N/A</v>
      </c>
      <c r="G338" s="133" t="e">
        <f t="shared" si="4"/>
        <v>#N/A</v>
      </c>
      <c r="H338" s="133"/>
      <c r="I338" s="133"/>
    </row>
    <row r="339" spans="1:9" x14ac:dyDescent="0.3">
      <c r="A339" s="135">
        <v>41302</v>
      </c>
      <c r="B339" s="20">
        <v>104.45</v>
      </c>
      <c r="C339" s="20" t="e">
        <f>(#N/A)</f>
        <v>#N/A</v>
      </c>
      <c r="D339" s="20" t="e">
        <f>(#N/A)</f>
        <v>#N/A</v>
      </c>
      <c r="E339" s="20" t="e">
        <f>(#N/A)</f>
        <v>#N/A</v>
      </c>
      <c r="F339" s="20" t="e">
        <f>(#N/A)</f>
        <v>#N/A</v>
      </c>
      <c r="G339" s="133" t="e">
        <f t="shared" si="4"/>
        <v>#N/A</v>
      </c>
      <c r="H339" s="133"/>
      <c r="I339" s="133"/>
    </row>
    <row r="340" spans="1:9" x14ac:dyDescent="0.3">
      <c r="A340" s="135">
        <v>41303</v>
      </c>
      <c r="B340" s="20">
        <v>104.46</v>
      </c>
      <c r="C340" s="20" t="e">
        <f>(#N/A)</f>
        <v>#N/A</v>
      </c>
      <c r="D340" s="20" t="e">
        <f>(#N/A)</f>
        <v>#N/A</v>
      </c>
      <c r="E340" s="20" t="e">
        <f>(#N/A)</f>
        <v>#N/A</v>
      </c>
      <c r="F340" s="20" t="e">
        <f>(#N/A)</f>
        <v>#N/A</v>
      </c>
      <c r="G340" s="133" t="e">
        <f t="shared" si="4"/>
        <v>#N/A</v>
      </c>
      <c r="H340" s="133"/>
      <c r="I340" s="133"/>
    </row>
    <row r="341" spans="1:9" x14ac:dyDescent="0.3">
      <c r="A341" s="135">
        <v>41304</v>
      </c>
      <c r="B341" s="20">
        <v>104.46</v>
      </c>
      <c r="C341" s="20" t="e">
        <f>(#N/A)</f>
        <v>#N/A</v>
      </c>
      <c r="D341" s="20" t="e">
        <f>(#N/A)</f>
        <v>#N/A</v>
      </c>
      <c r="E341" s="20" t="e">
        <f>(#N/A)</f>
        <v>#N/A</v>
      </c>
      <c r="F341" s="20" t="e">
        <f>(#N/A)</f>
        <v>#N/A</v>
      </c>
      <c r="G341" s="133" t="e">
        <f t="shared" ref="G341:G404" si="5">D341</f>
        <v>#N/A</v>
      </c>
      <c r="H341" s="133"/>
      <c r="I341" s="133"/>
    </row>
    <row r="342" spans="1:9" x14ac:dyDescent="0.3">
      <c r="A342" s="135">
        <v>41305</v>
      </c>
      <c r="B342" s="20">
        <v>104.46</v>
      </c>
      <c r="C342" s="20" t="e">
        <f>(#N/A)</f>
        <v>#N/A</v>
      </c>
      <c r="D342" s="20" t="e">
        <f>(#N/A)</f>
        <v>#N/A</v>
      </c>
      <c r="E342" s="20">
        <v>-1.64</v>
      </c>
      <c r="F342" s="20" t="e">
        <f>(#N/A)</f>
        <v>#N/A</v>
      </c>
      <c r="G342" s="133" t="e">
        <f t="shared" si="5"/>
        <v>#N/A</v>
      </c>
      <c r="H342" s="133"/>
      <c r="I342" s="133"/>
    </row>
    <row r="343" spans="1:9" x14ac:dyDescent="0.3">
      <c r="A343" s="135">
        <v>41306</v>
      </c>
      <c r="B343" s="20">
        <v>104.38</v>
      </c>
      <c r="C343" s="20" t="e">
        <f>(#N/A)</f>
        <v>#N/A</v>
      </c>
      <c r="D343" s="20" t="e">
        <f>(#N/A)</f>
        <v>#N/A</v>
      </c>
      <c r="E343" s="20" t="e">
        <f>(#N/A)</f>
        <v>#N/A</v>
      </c>
      <c r="F343" s="20" t="e">
        <f>(#N/A)</f>
        <v>#N/A</v>
      </c>
      <c r="G343" s="133" t="e">
        <f t="shared" si="5"/>
        <v>#N/A</v>
      </c>
      <c r="H343" s="133"/>
      <c r="I343" s="133"/>
    </row>
    <row r="344" spans="1:9" x14ac:dyDescent="0.3">
      <c r="A344" s="135">
        <v>41309</v>
      </c>
      <c r="B344" s="20">
        <v>104.38</v>
      </c>
      <c r="C344" s="20" t="e">
        <f>(#N/A)</f>
        <v>#N/A</v>
      </c>
      <c r="D344" s="20" t="e">
        <f>(#N/A)</f>
        <v>#N/A</v>
      </c>
      <c r="E344" s="20" t="e">
        <f>(#N/A)</f>
        <v>#N/A</v>
      </c>
      <c r="F344" s="20" t="e">
        <f>(#N/A)</f>
        <v>#N/A</v>
      </c>
      <c r="G344" s="133" t="e">
        <f t="shared" si="5"/>
        <v>#N/A</v>
      </c>
      <c r="H344" s="133"/>
      <c r="I344" s="133"/>
    </row>
    <row r="345" spans="1:9" x14ac:dyDescent="0.3">
      <c r="A345" s="135">
        <v>41310</v>
      </c>
      <c r="B345" s="20">
        <v>104.38</v>
      </c>
      <c r="C345" s="20" t="e">
        <f>(#N/A)</f>
        <v>#N/A</v>
      </c>
      <c r="D345" s="20" t="e">
        <f>(#N/A)</f>
        <v>#N/A</v>
      </c>
      <c r="E345" s="20" t="e">
        <f>(#N/A)</f>
        <v>#N/A</v>
      </c>
      <c r="F345" s="20" t="e">
        <f>(#N/A)</f>
        <v>#N/A</v>
      </c>
      <c r="G345" s="133" t="e">
        <f t="shared" si="5"/>
        <v>#N/A</v>
      </c>
      <c r="H345" s="133"/>
      <c r="I345" s="133"/>
    </row>
    <row r="346" spans="1:9" x14ac:dyDescent="0.3">
      <c r="A346" s="135">
        <v>41311</v>
      </c>
      <c r="B346" s="20">
        <v>104.38</v>
      </c>
      <c r="C346" s="20" t="e">
        <f>(#N/A)</f>
        <v>#N/A</v>
      </c>
      <c r="D346" s="20" t="e">
        <f>(#N/A)</f>
        <v>#N/A</v>
      </c>
      <c r="E346" s="20" t="e">
        <f>(#N/A)</f>
        <v>#N/A</v>
      </c>
      <c r="F346" s="20" t="e">
        <f>(#N/A)</f>
        <v>#N/A</v>
      </c>
      <c r="G346" s="133" t="e">
        <f t="shared" si="5"/>
        <v>#N/A</v>
      </c>
      <c r="H346" s="133"/>
      <c r="I346" s="133"/>
    </row>
    <row r="347" spans="1:9" x14ac:dyDescent="0.3">
      <c r="A347" s="135">
        <v>41312</v>
      </c>
      <c r="B347" s="20">
        <v>104.39</v>
      </c>
      <c r="C347" s="20" t="e">
        <f>(#N/A)</f>
        <v>#N/A</v>
      </c>
      <c r="D347" s="20" t="e">
        <f>(#N/A)</f>
        <v>#N/A</v>
      </c>
      <c r="E347" s="20" t="e">
        <f>(#N/A)</f>
        <v>#N/A</v>
      </c>
      <c r="F347" s="20" t="e">
        <f>(#N/A)</f>
        <v>#N/A</v>
      </c>
      <c r="G347" s="133" t="e">
        <f t="shared" si="5"/>
        <v>#N/A</v>
      </c>
      <c r="H347" s="133"/>
      <c r="I347" s="133"/>
    </row>
    <row r="348" spans="1:9" x14ac:dyDescent="0.3">
      <c r="A348" s="135">
        <v>41323</v>
      </c>
      <c r="B348" s="20">
        <v>104.22</v>
      </c>
      <c r="C348" s="20" t="e">
        <f>(#N/A)</f>
        <v>#N/A</v>
      </c>
      <c r="D348" s="20" t="e">
        <f>(#N/A)</f>
        <v>#N/A</v>
      </c>
      <c r="E348" s="20" t="e">
        <f>(#N/A)</f>
        <v>#N/A</v>
      </c>
      <c r="F348" s="20" t="e">
        <f>(#N/A)</f>
        <v>#N/A</v>
      </c>
      <c r="G348" s="133" t="e">
        <f t="shared" si="5"/>
        <v>#N/A</v>
      </c>
      <c r="H348" s="133"/>
      <c r="I348" s="133"/>
    </row>
    <row r="349" spans="1:9" x14ac:dyDescent="0.3">
      <c r="A349" s="135">
        <v>41324</v>
      </c>
      <c r="B349" s="20">
        <v>104.22</v>
      </c>
      <c r="C349" s="20" t="e">
        <f>(#N/A)</f>
        <v>#N/A</v>
      </c>
      <c r="D349" s="20" t="e">
        <f>(#N/A)</f>
        <v>#N/A</v>
      </c>
      <c r="E349" s="20" t="e">
        <f>(#N/A)</f>
        <v>#N/A</v>
      </c>
      <c r="F349" s="20" t="e">
        <f>(#N/A)</f>
        <v>#N/A</v>
      </c>
      <c r="G349" s="133" t="e">
        <f t="shared" si="5"/>
        <v>#N/A</v>
      </c>
      <c r="H349" s="133"/>
      <c r="I349" s="133"/>
    </row>
    <row r="350" spans="1:9" x14ac:dyDescent="0.3">
      <c r="A350" s="135">
        <v>41325</v>
      </c>
      <c r="B350" s="20">
        <v>104.19</v>
      </c>
      <c r="C350" s="20" t="e">
        <f>(#N/A)</f>
        <v>#N/A</v>
      </c>
      <c r="D350" s="20" t="e">
        <f>(#N/A)</f>
        <v>#N/A</v>
      </c>
      <c r="E350" s="20" t="e">
        <f>(#N/A)</f>
        <v>#N/A</v>
      </c>
      <c r="F350" s="20" t="e">
        <f>(#N/A)</f>
        <v>#N/A</v>
      </c>
      <c r="G350" s="133" t="e">
        <f t="shared" si="5"/>
        <v>#N/A</v>
      </c>
      <c r="H350" s="133"/>
      <c r="I350" s="133"/>
    </row>
    <row r="351" spans="1:9" x14ac:dyDescent="0.3">
      <c r="A351" s="135">
        <v>41326</v>
      </c>
      <c r="B351" s="20">
        <v>104.56</v>
      </c>
      <c r="C351" s="20" t="e">
        <f>(#N/A)</f>
        <v>#N/A</v>
      </c>
      <c r="D351" s="20" t="e">
        <f>(#N/A)</f>
        <v>#N/A</v>
      </c>
      <c r="E351" s="20" t="e">
        <f>(#N/A)</f>
        <v>#N/A</v>
      </c>
      <c r="F351" s="20" t="e">
        <f>(#N/A)</f>
        <v>#N/A</v>
      </c>
      <c r="G351" s="133" t="e">
        <f t="shared" si="5"/>
        <v>#N/A</v>
      </c>
      <c r="H351" s="133"/>
      <c r="I351" s="133"/>
    </row>
    <row r="352" spans="1:9" x14ac:dyDescent="0.3">
      <c r="A352" s="135">
        <v>41327</v>
      </c>
      <c r="B352" s="20">
        <v>104.54</v>
      </c>
      <c r="C352" s="20" t="e">
        <f>(#N/A)</f>
        <v>#N/A</v>
      </c>
      <c r="D352" s="20" t="e">
        <f>(#N/A)</f>
        <v>#N/A</v>
      </c>
      <c r="E352" s="20" t="e">
        <f>(#N/A)</f>
        <v>#N/A</v>
      </c>
      <c r="F352" s="20" t="e">
        <f>(#N/A)</f>
        <v>#N/A</v>
      </c>
      <c r="G352" s="133" t="e">
        <f t="shared" si="5"/>
        <v>#N/A</v>
      </c>
      <c r="H352" s="133"/>
      <c r="I352" s="133"/>
    </row>
    <row r="353" spans="1:9" x14ac:dyDescent="0.3">
      <c r="A353" s="135">
        <v>41330</v>
      </c>
      <c r="B353" s="20">
        <v>104.38</v>
      </c>
      <c r="C353" s="20" t="e">
        <f>(#N/A)</f>
        <v>#N/A</v>
      </c>
      <c r="D353" s="20" t="e">
        <f>(#N/A)</f>
        <v>#N/A</v>
      </c>
      <c r="E353" s="20" t="e">
        <f>(#N/A)</f>
        <v>#N/A</v>
      </c>
      <c r="F353" s="20" t="e">
        <f>(#N/A)</f>
        <v>#N/A</v>
      </c>
      <c r="G353" s="133" t="e">
        <f t="shared" si="5"/>
        <v>#N/A</v>
      </c>
      <c r="H353" s="133"/>
      <c r="I353" s="133"/>
    </row>
    <row r="354" spans="1:9" x14ac:dyDescent="0.3">
      <c r="A354" s="135">
        <v>41331</v>
      </c>
      <c r="B354" s="20">
        <v>104.27</v>
      </c>
      <c r="C354" s="20" t="e">
        <f>(#N/A)</f>
        <v>#N/A</v>
      </c>
      <c r="D354" s="20" t="e">
        <f>(#N/A)</f>
        <v>#N/A</v>
      </c>
      <c r="E354" s="20" t="e">
        <f>(#N/A)</f>
        <v>#N/A</v>
      </c>
      <c r="F354" s="20" t="e">
        <f>(#N/A)</f>
        <v>#N/A</v>
      </c>
      <c r="G354" s="133" t="e">
        <f t="shared" si="5"/>
        <v>#N/A</v>
      </c>
      <c r="H354" s="133"/>
      <c r="I354" s="133"/>
    </row>
    <row r="355" spans="1:9" x14ac:dyDescent="0.3">
      <c r="A355" s="135">
        <v>41332</v>
      </c>
      <c r="B355" s="20">
        <v>104.18</v>
      </c>
      <c r="C355" s="20" t="e">
        <f>(#N/A)</f>
        <v>#N/A</v>
      </c>
      <c r="D355" s="20" t="e">
        <f>(#N/A)</f>
        <v>#N/A</v>
      </c>
      <c r="E355" s="20" t="e">
        <f>(#N/A)</f>
        <v>#N/A</v>
      </c>
      <c r="F355" s="20" t="e">
        <f>(#N/A)</f>
        <v>#N/A</v>
      </c>
      <c r="G355" s="133" t="e">
        <f t="shared" si="5"/>
        <v>#N/A</v>
      </c>
      <c r="H355" s="133"/>
      <c r="I355" s="133"/>
    </row>
    <row r="356" spans="1:9" x14ac:dyDescent="0.3">
      <c r="A356" s="135">
        <v>41333</v>
      </c>
      <c r="B356" s="20">
        <v>104.12</v>
      </c>
      <c r="C356" s="20" t="e">
        <f>(#N/A)</f>
        <v>#N/A</v>
      </c>
      <c r="D356" s="20" t="e">
        <f>(#N/A)</f>
        <v>#N/A</v>
      </c>
      <c r="E356" s="20">
        <v>-1.63</v>
      </c>
      <c r="F356" s="20" t="e">
        <f>(#N/A)</f>
        <v>#N/A</v>
      </c>
      <c r="G356" s="133" t="e">
        <f t="shared" si="5"/>
        <v>#N/A</v>
      </c>
      <c r="H356" s="133"/>
      <c r="I356" s="133"/>
    </row>
    <row r="357" spans="1:9" x14ac:dyDescent="0.3">
      <c r="A357" s="135">
        <v>41334</v>
      </c>
      <c r="B357" s="20">
        <v>104.1</v>
      </c>
      <c r="C357" s="20" t="e">
        <f>(#N/A)</f>
        <v>#N/A</v>
      </c>
      <c r="D357" s="20" t="e">
        <f>(#N/A)</f>
        <v>#N/A</v>
      </c>
      <c r="E357" s="20" t="e">
        <f>(#N/A)</f>
        <v>#N/A</v>
      </c>
      <c r="F357" s="20">
        <v>-16.786570743405282</v>
      </c>
      <c r="G357" s="133" t="e">
        <f t="shared" si="5"/>
        <v>#N/A</v>
      </c>
      <c r="H357" s="133"/>
      <c r="I357" s="133"/>
    </row>
    <row r="358" spans="1:9" x14ac:dyDescent="0.3">
      <c r="A358" s="135">
        <v>41337</v>
      </c>
      <c r="B358" s="20">
        <v>104.13</v>
      </c>
      <c r="C358" s="20" t="e">
        <f>(#N/A)</f>
        <v>#N/A</v>
      </c>
      <c r="D358" s="20" t="e">
        <f>(#N/A)</f>
        <v>#N/A</v>
      </c>
      <c r="E358" s="20" t="e">
        <f>(#N/A)</f>
        <v>#N/A</v>
      </c>
      <c r="F358" s="20" t="e">
        <f>(#N/A)</f>
        <v>#N/A</v>
      </c>
      <c r="G358" s="133" t="e">
        <f t="shared" si="5"/>
        <v>#N/A</v>
      </c>
      <c r="H358" s="133"/>
      <c r="I358" s="133"/>
    </row>
    <row r="359" spans="1:9" x14ac:dyDescent="0.3">
      <c r="A359" s="135">
        <v>41338</v>
      </c>
      <c r="B359" s="20">
        <v>104.19</v>
      </c>
      <c r="C359" s="20" t="e">
        <f>(#N/A)</f>
        <v>#N/A</v>
      </c>
      <c r="D359" s="20" t="e">
        <f>(#N/A)</f>
        <v>#N/A</v>
      </c>
      <c r="E359" s="20" t="e">
        <f>(#N/A)</f>
        <v>#N/A</v>
      </c>
      <c r="F359" s="20">
        <v>-16.594620557156581</v>
      </c>
      <c r="G359" s="133" t="e">
        <f t="shared" si="5"/>
        <v>#N/A</v>
      </c>
      <c r="H359" s="133"/>
      <c r="I359" s="133"/>
    </row>
    <row r="360" spans="1:9" x14ac:dyDescent="0.3">
      <c r="A360" s="135">
        <v>41339</v>
      </c>
      <c r="B360" s="20">
        <v>104.06</v>
      </c>
      <c r="C360" s="20" t="e">
        <f>(#N/A)</f>
        <v>#N/A</v>
      </c>
      <c r="D360" s="20" t="e">
        <f>(#N/A)</f>
        <v>#N/A</v>
      </c>
      <c r="E360" s="20" t="e">
        <f>(#N/A)</f>
        <v>#N/A</v>
      </c>
      <c r="F360" s="20">
        <v>-16.45793192035967</v>
      </c>
      <c r="G360" s="133" t="e">
        <f t="shared" si="5"/>
        <v>#N/A</v>
      </c>
      <c r="H360" s="133"/>
      <c r="I360" s="133"/>
    </row>
    <row r="361" spans="1:9" x14ac:dyDescent="0.3">
      <c r="A361" s="135">
        <v>41340</v>
      </c>
      <c r="B361" s="20">
        <v>104.08</v>
      </c>
      <c r="C361" s="20" t="e">
        <f>(#N/A)</f>
        <v>#N/A</v>
      </c>
      <c r="D361" s="20" t="e">
        <f>(#N/A)</f>
        <v>#N/A</v>
      </c>
      <c r="E361" s="20" t="e">
        <f>(#N/A)</f>
        <v>#N/A</v>
      </c>
      <c r="F361" s="20">
        <v>-15.942497173316101</v>
      </c>
      <c r="G361" s="133" t="e">
        <f t="shared" si="5"/>
        <v>#N/A</v>
      </c>
      <c r="H361" s="133"/>
      <c r="I361" s="133"/>
    </row>
    <row r="362" spans="1:9" x14ac:dyDescent="0.3">
      <c r="A362" s="135">
        <v>41341</v>
      </c>
      <c r="B362" s="20">
        <v>104.07</v>
      </c>
      <c r="C362" s="20" t="e">
        <f>(#N/A)</f>
        <v>#N/A</v>
      </c>
      <c r="D362" s="20" t="e">
        <f>(#N/A)</f>
        <v>#N/A</v>
      </c>
      <c r="E362" s="20" t="e">
        <f>(#N/A)</f>
        <v>#N/A</v>
      </c>
      <c r="F362" s="20">
        <v>-16.086115142718921</v>
      </c>
      <c r="G362" s="133" t="e">
        <f t="shared" si="5"/>
        <v>#N/A</v>
      </c>
      <c r="H362" s="133"/>
      <c r="I362" s="133"/>
    </row>
    <row r="363" spans="1:9" x14ac:dyDescent="0.3">
      <c r="A363" s="135">
        <v>41344</v>
      </c>
      <c r="B363" s="20">
        <v>103.62</v>
      </c>
      <c r="C363" s="20" t="e">
        <f>(#N/A)</f>
        <v>#N/A</v>
      </c>
      <c r="D363" s="20" t="e">
        <f>(#N/A)</f>
        <v>#N/A</v>
      </c>
      <c r="E363" s="20" t="e">
        <f>(#N/A)</f>
        <v>#N/A</v>
      </c>
      <c r="F363" s="20" t="e">
        <f>(#N/A)</f>
        <v>#N/A</v>
      </c>
      <c r="G363" s="133" t="e">
        <f t="shared" si="5"/>
        <v>#N/A</v>
      </c>
      <c r="H363" s="133"/>
      <c r="I363" s="133"/>
    </row>
    <row r="364" spans="1:9" x14ac:dyDescent="0.3">
      <c r="A364" s="135">
        <v>41345</v>
      </c>
      <c r="B364" s="20">
        <v>103.6</v>
      </c>
      <c r="C364" s="20" t="e">
        <f>(#N/A)</f>
        <v>#N/A</v>
      </c>
      <c r="D364" s="20" t="e">
        <f>(#N/A)</f>
        <v>#N/A</v>
      </c>
      <c r="E364" s="20" t="e">
        <f>(#N/A)</f>
        <v>#N/A</v>
      </c>
      <c r="F364" s="20">
        <v>-16.485288190245871</v>
      </c>
      <c r="G364" s="133" t="e">
        <f t="shared" si="5"/>
        <v>#N/A</v>
      </c>
      <c r="H364" s="133"/>
      <c r="I364" s="133"/>
    </row>
    <row r="365" spans="1:9" x14ac:dyDescent="0.3">
      <c r="A365" s="135">
        <v>41346</v>
      </c>
      <c r="B365" s="20">
        <v>103.78</v>
      </c>
      <c r="C365" s="20" t="e">
        <f>(#N/A)</f>
        <v>#N/A</v>
      </c>
      <c r="D365" s="20" t="e">
        <f>(#N/A)</f>
        <v>#N/A</v>
      </c>
      <c r="E365" s="20" t="e">
        <f>(#N/A)</f>
        <v>#N/A</v>
      </c>
      <c r="F365" s="20" t="e">
        <f>(#N/A)</f>
        <v>#N/A</v>
      </c>
      <c r="G365" s="133" t="e">
        <f t="shared" si="5"/>
        <v>#N/A</v>
      </c>
      <c r="H365" s="133"/>
      <c r="I365" s="133"/>
    </row>
    <row r="366" spans="1:9" x14ac:dyDescent="0.3">
      <c r="A366" s="135">
        <v>41347</v>
      </c>
      <c r="B366" s="20">
        <v>103.77</v>
      </c>
      <c r="C366" s="20" t="e">
        <f>(#N/A)</f>
        <v>#N/A</v>
      </c>
      <c r="D366" s="20" t="e">
        <f>(#N/A)</f>
        <v>#N/A</v>
      </c>
      <c r="E366" s="20" t="e">
        <f>(#N/A)</f>
        <v>#N/A</v>
      </c>
      <c r="F366" s="20">
        <v>-16.462727419095149</v>
      </c>
      <c r="G366" s="133" t="e">
        <f t="shared" si="5"/>
        <v>#N/A</v>
      </c>
      <c r="H366" s="133"/>
      <c r="I366" s="133"/>
    </row>
    <row r="367" spans="1:9" x14ac:dyDescent="0.3">
      <c r="A367" s="135">
        <v>41348</v>
      </c>
      <c r="B367" s="20">
        <v>103.7</v>
      </c>
      <c r="C367" s="20" t="e">
        <f>(#N/A)</f>
        <v>#N/A</v>
      </c>
      <c r="D367" s="20" t="e">
        <f>(#N/A)</f>
        <v>#N/A</v>
      </c>
      <c r="E367" s="20" t="e">
        <f>(#N/A)</f>
        <v>#N/A</v>
      </c>
      <c r="F367" s="20">
        <v>-17.179139046402039</v>
      </c>
      <c r="G367" s="133" t="e">
        <f t="shared" si="5"/>
        <v>#N/A</v>
      </c>
      <c r="H367" s="133"/>
      <c r="I367" s="133"/>
    </row>
    <row r="368" spans="1:9" x14ac:dyDescent="0.3">
      <c r="A368" s="135">
        <v>41351</v>
      </c>
      <c r="B368" s="20">
        <v>103.69</v>
      </c>
      <c r="C368" s="20" t="e">
        <f>(#N/A)</f>
        <v>#N/A</v>
      </c>
      <c r="D368" s="20" t="e">
        <f>(#N/A)</f>
        <v>#N/A</v>
      </c>
      <c r="E368" s="20" t="e">
        <f>(#N/A)</f>
        <v>#N/A</v>
      </c>
      <c r="F368" s="20" t="e">
        <f>(#N/A)</f>
        <v>#N/A</v>
      </c>
      <c r="G368" s="133" t="e">
        <f t="shared" si="5"/>
        <v>#N/A</v>
      </c>
      <c r="H368" s="133"/>
      <c r="I368" s="133"/>
    </row>
    <row r="369" spans="1:9" x14ac:dyDescent="0.3">
      <c r="A369" s="135">
        <v>41352</v>
      </c>
      <c r="B369" s="20">
        <v>103.63</v>
      </c>
      <c r="C369" s="20" t="e">
        <f>(#N/A)</f>
        <v>#N/A</v>
      </c>
      <c r="D369" s="20" t="e">
        <f>(#N/A)</f>
        <v>#N/A</v>
      </c>
      <c r="E369" s="20" t="e">
        <f>(#N/A)</f>
        <v>#N/A</v>
      </c>
      <c r="F369" s="20">
        <v>-16.94983170379869</v>
      </c>
      <c r="G369" s="133" t="e">
        <f t="shared" si="5"/>
        <v>#N/A</v>
      </c>
      <c r="H369" s="133"/>
      <c r="I369" s="133"/>
    </row>
    <row r="370" spans="1:9" x14ac:dyDescent="0.3">
      <c r="A370" s="135">
        <v>41353</v>
      </c>
      <c r="B370" s="20">
        <v>103.6</v>
      </c>
      <c r="C370" s="20" t="e">
        <f>(#N/A)</f>
        <v>#N/A</v>
      </c>
      <c r="D370" s="20" t="e">
        <f>(#N/A)</f>
        <v>#N/A</v>
      </c>
      <c r="E370" s="20" t="e">
        <f>(#N/A)</f>
        <v>#N/A</v>
      </c>
      <c r="F370" s="20">
        <v>-16.980527285840211</v>
      </c>
      <c r="G370" s="133" t="e">
        <f t="shared" si="5"/>
        <v>#N/A</v>
      </c>
      <c r="H370" s="133"/>
      <c r="I370" s="133"/>
    </row>
    <row r="371" spans="1:9" x14ac:dyDescent="0.3">
      <c r="A371" s="135">
        <v>41354</v>
      </c>
      <c r="B371" s="20">
        <v>103.56</v>
      </c>
      <c r="C371" s="20" t="e">
        <f>(#N/A)</f>
        <v>#N/A</v>
      </c>
      <c r="D371" s="20" t="e">
        <f>(#N/A)</f>
        <v>#N/A</v>
      </c>
      <c r="E371" s="20" t="e">
        <f>(#N/A)</f>
        <v>#N/A</v>
      </c>
      <c r="F371" s="20" t="e">
        <f>(#N/A)</f>
        <v>#N/A</v>
      </c>
      <c r="G371" s="133" t="e">
        <f t="shared" si="5"/>
        <v>#N/A</v>
      </c>
      <c r="H371" s="133"/>
      <c r="I371" s="133"/>
    </row>
    <row r="372" spans="1:9" x14ac:dyDescent="0.3">
      <c r="A372" s="135">
        <v>41355</v>
      </c>
      <c r="B372" s="20">
        <v>103.58</v>
      </c>
      <c r="C372" s="20" t="e">
        <f>(#N/A)</f>
        <v>#N/A</v>
      </c>
      <c r="D372" s="20" t="e">
        <f>(#N/A)</f>
        <v>#N/A</v>
      </c>
      <c r="E372" s="20" t="e">
        <f>(#N/A)</f>
        <v>#N/A</v>
      </c>
      <c r="F372" s="20">
        <v>-16.896662387676511</v>
      </c>
      <c r="G372" s="133" t="e">
        <f t="shared" si="5"/>
        <v>#N/A</v>
      </c>
      <c r="H372" s="133"/>
      <c r="I372" s="133"/>
    </row>
    <row r="373" spans="1:9" x14ac:dyDescent="0.3">
      <c r="A373" s="135">
        <v>41358</v>
      </c>
      <c r="B373" s="20">
        <v>104.11</v>
      </c>
      <c r="C373" s="20" t="e">
        <f>(#N/A)</f>
        <v>#N/A</v>
      </c>
      <c r="D373" s="20" t="e">
        <f>(#N/A)</f>
        <v>#N/A</v>
      </c>
      <c r="E373" s="20" t="e">
        <f>(#N/A)</f>
        <v>#N/A</v>
      </c>
      <c r="F373" s="20" t="e">
        <f>(#N/A)</f>
        <v>#N/A</v>
      </c>
      <c r="G373" s="133" t="e">
        <f t="shared" si="5"/>
        <v>#N/A</v>
      </c>
      <c r="H373" s="133"/>
      <c r="I373" s="133"/>
    </row>
    <row r="374" spans="1:9" x14ac:dyDescent="0.3">
      <c r="A374" s="135">
        <v>41359</v>
      </c>
      <c r="B374" s="20">
        <v>104.24</v>
      </c>
      <c r="C374" s="20" t="e">
        <f>(#N/A)</f>
        <v>#N/A</v>
      </c>
      <c r="D374" s="20" t="e">
        <f>(#N/A)</f>
        <v>#N/A</v>
      </c>
      <c r="E374" s="20" t="e">
        <f>(#N/A)</f>
        <v>#N/A</v>
      </c>
      <c r="F374" s="20">
        <v>-16.48105119782069</v>
      </c>
      <c r="G374" s="133" t="e">
        <f t="shared" si="5"/>
        <v>#N/A</v>
      </c>
      <c r="H374" s="133"/>
      <c r="I374" s="133"/>
    </row>
    <row r="375" spans="1:9" x14ac:dyDescent="0.3">
      <c r="A375" s="135">
        <v>41360</v>
      </c>
      <c r="B375" s="20">
        <v>103.98</v>
      </c>
      <c r="C375" s="20" t="e">
        <f>(#N/A)</f>
        <v>#N/A</v>
      </c>
      <c r="D375" s="20" t="e">
        <f>(#N/A)</f>
        <v>#N/A</v>
      </c>
      <c r="E375" s="20" t="e">
        <f>(#N/A)</f>
        <v>#N/A</v>
      </c>
      <c r="F375" s="20">
        <v>-15.60064935064935</v>
      </c>
      <c r="G375" s="133" t="e">
        <f t="shared" si="5"/>
        <v>#N/A</v>
      </c>
      <c r="H375" s="133"/>
      <c r="I375" s="133"/>
    </row>
    <row r="376" spans="1:9" x14ac:dyDescent="0.3">
      <c r="A376" s="135">
        <v>41361</v>
      </c>
      <c r="B376" s="20">
        <v>103.74</v>
      </c>
      <c r="C376" s="20" t="e">
        <f>(#N/A)</f>
        <v>#N/A</v>
      </c>
      <c r="D376" s="20" t="e">
        <f>(#N/A)</f>
        <v>#N/A</v>
      </c>
      <c r="E376" s="20" t="e">
        <f>(#N/A)</f>
        <v>#N/A</v>
      </c>
      <c r="F376" s="20">
        <v>-16.480154576926171</v>
      </c>
      <c r="G376" s="133" t="e">
        <f t="shared" si="5"/>
        <v>#N/A</v>
      </c>
      <c r="H376" s="133"/>
      <c r="I376" s="133"/>
    </row>
    <row r="377" spans="1:9" x14ac:dyDescent="0.3">
      <c r="A377" s="135">
        <v>41362</v>
      </c>
      <c r="B377" s="20">
        <v>103.76</v>
      </c>
      <c r="C377" s="20" t="e">
        <f>(#N/A)</f>
        <v>#N/A</v>
      </c>
      <c r="D377" s="20" t="e">
        <f>(#N/A)</f>
        <v>#N/A</v>
      </c>
      <c r="E377" s="20" t="e">
        <f>(#N/A)</f>
        <v>#N/A</v>
      </c>
      <c r="F377" s="20">
        <v>-16.05857131300057</v>
      </c>
      <c r="G377" s="133" t="e">
        <f t="shared" si="5"/>
        <v>#N/A</v>
      </c>
      <c r="H377" s="133"/>
      <c r="I377" s="133"/>
    </row>
    <row r="378" spans="1:9" x14ac:dyDescent="0.3">
      <c r="A378" s="135">
        <v>41364</v>
      </c>
      <c r="B378" s="20">
        <v>0</v>
      </c>
      <c r="C378" s="20" t="e">
        <f>(#N/A)</f>
        <v>#N/A</v>
      </c>
      <c r="D378" s="20" t="e">
        <f>(#N/A)</f>
        <v>#N/A</v>
      </c>
      <c r="E378" s="20">
        <v>-1.92</v>
      </c>
      <c r="F378" s="20" t="e">
        <f>(#N/A)</f>
        <v>#N/A</v>
      </c>
      <c r="G378" s="133" t="e">
        <f t="shared" si="5"/>
        <v>#N/A</v>
      </c>
      <c r="H378" s="133"/>
      <c r="I378" s="133"/>
    </row>
    <row r="379" spans="1:9" x14ac:dyDescent="0.3">
      <c r="A379" s="135">
        <v>41365</v>
      </c>
      <c r="B379" s="20">
        <v>104.01</v>
      </c>
      <c r="C379" s="20" t="e">
        <f>(#N/A)</f>
        <v>#N/A</v>
      </c>
      <c r="D379" s="20" t="e">
        <f>(#N/A)</f>
        <v>#N/A</v>
      </c>
      <c r="E379" s="20" t="e">
        <f>(#N/A)</f>
        <v>#N/A</v>
      </c>
      <c r="F379" s="20" t="e">
        <f>(#N/A)</f>
        <v>#N/A</v>
      </c>
      <c r="G379" s="133" t="e">
        <f t="shared" si="5"/>
        <v>#N/A</v>
      </c>
      <c r="H379" s="133"/>
      <c r="I379" s="133"/>
    </row>
    <row r="380" spans="1:9" x14ac:dyDescent="0.3">
      <c r="A380" s="135">
        <v>41366</v>
      </c>
      <c r="B380" s="20">
        <v>103.67</v>
      </c>
      <c r="C380" s="20" t="e">
        <f>(#N/A)</f>
        <v>#N/A</v>
      </c>
      <c r="D380" s="20" t="e">
        <f>(#N/A)</f>
        <v>#N/A</v>
      </c>
      <c r="E380" s="20" t="e">
        <f>(#N/A)</f>
        <v>#N/A</v>
      </c>
      <c r="F380" s="20" t="e">
        <f>(#N/A)</f>
        <v>#N/A</v>
      </c>
      <c r="G380" s="133" t="e">
        <f t="shared" si="5"/>
        <v>#N/A</v>
      </c>
      <c r="H380" s="133"/>
      <c r="I380" s="133"/>
    </row>
    <row r="381" spans="1:9" x14ac:dyDescent="0.3">
      <c r="A381" s="135">
        <v>41367</v>
      </c>
      <c r="B381" s="20">
        <v>103.72</v>
      </c>
      <c r="C381" s="20" t="e">
        <f>(#N/A)</f>
        <v>#N/A</v>
      </c>
      <c r="D381" s="20" t="e">
        <f>(#N/A)</f>
        <v>#N/A</v>
      </c>
      <c r="E381" s="20" t="e">
        <f>(#N/A)</f>
        <v>#N/A</v>
      </c>
      <c r="F381" s="20" t="e">
        <f>(#N/A)</f>
        <v>#N/A</v>
      </c>
      <c r="G381" s="133" t="e">
        <f t="shared" si="5"/>
        <v>#N/A</v>
      </c>
      <c r="H381" s="133"/>
      <c r="I381" s="133"/>
    </row>
    <row r="382" spans="1:9" x14ac:dyDescent="0.3">
      <c r="A382" s="135">
        <v>41372</v>
      </c>
      <c r="B382" s="20">
        <v>103.66</v>
      </c>
      <c r="C382" s="20" t="e">
        <f>(#N/A)</f>
        <v>#N/A</v>
      </c>
      <c r="D382" s="20" t="e">
        <f>(#N/A)</f>
        <v>#N/A</v>
      </c>
      <c r="E382" s="20" t="e">
        <f>(#N/A)</f>
        <v>#N/A</v>
      </c>
      <c r="F382" s="20" t="e">
        <f>(#N/A)</f>
        <v>#N/A</v>
      </c>
      <c r="G382" s="133" t="e">
        <f t="shared" si="5"/>
        <v>#N/A</v>
      </c>
      <c r="H382" s="133"/>
      <c r="I382" s="133"/>
    </row>
    <row r="383" spans="1:9" x14ac:dyDescent="0.3">
      <c r="A383" s="135">
        <v>41373</v>
      </c>
      <c r="B383" s="20">
        <v>103.59</v>
      </c>
      <c r="C383" s="20" t="e">
        <f>(#N/A)</f>
        <v>#N/A</v>
      </c>
      <c r="D383" s="20" t="e">
        <f>(#N/A)</f>
        <v>#N/A</v>
      </c>
      <c r="E383" s="20" t="e">
        <f>(#N/A)</f>
        <v>#N/A</v>
      </c>
      <c r="F383" s="20">
        <v>-16.392251815980629</v>
      </c>
      <c r="G383" s="133" t="e">
        <f t="shared" si="5"/>
        <v>#N/A</v>
      </c>
      <c r="H383" s="133"/>
      <c r="I383" s="133"/>
    </row>
    <row r="384" spans="1:9" x14ac:dyDescent="0.3">
      <c r="A384" s="135">
        <v>41374</v>
      </c>
      <c r="B384" s="20">
        <v>103.63</v>
      </c>
      <c r="C384" s="20" t="e">
        <f>(#N/A)</f>
        <v>#N/A</v>
      </c>
      <c r="D384" s="20" t="e">
        <f>(#N/A)</f>
        <v>#N/A</v>
      </c>
      <c r="E384" s="20" t="e">
        <f>(#N/A)</f>
        <v>#N/A</v>
      </c>
      <c r="F384" s="20">
        <v>-15.91204154495294</v>
      </c>
      <c r="G384" s="133" t="e">
        <f t="shared" si="5"/>
        <v>#N/A</v>
      </c>
      <c r="H384" s="133"/>
      <c r="I384" s="133"/>
    </row>
    <row r="385" spans="1:9" x14ac:dyDescent="0.3">
      <c r="A385" s="135">
        <v>41375</v>
      </c>
      <c r="B385" s="20">
        <v>104.2</v>
      </c>
      <c r="C385" s="20" t="e">
        <f>(#N/A)</f>
        <v>#N/A</v>
      </c>
      <c r="D385" s="20" t="e">
        <f>(#N/A)</f>
        <v>#N/A</v>
      </c>
      <c r="E385" s="20" t="e">
        <f>(#N/A)</f>
        <v>#N/A</v>
      </c>
      <c r="F385" s="20">
        <v>-15.73669739608604</v>
      </c>
      <c r="G385" s="133" t="e">
        <f t="shared" si="5"/>
        <v>#N/A</v>
      </c>
      <c r="H385" s="133"/>
      <c r="I385" s="133"/>
    </row>
    <row r="386" spans="1:9" x14ac:dyDescent="0.3">
      <c r="A386" s="135">
        <v>41376</v>
      </c>
      <c r="B386" s="20">
        <v>104.24</v>
      </c>
      <c r="C386" s="20" t="e">
        <f>(#N/A)</f>
        <v>#N/A</v>
      </c>
      <c r="D386" s="20" t="e">
        <f>(#N/A)</f>
        <v>#N/A</v>
      </c>
      <c r="E386" s="20" t="e">
        <f>(#N/A)</f>
        <v>#N/A</v>
      </c>
      <c r="F386" s="20">
        <v>-14.996330424855261</v>
      </c>
      <c r="G386" s="133" t="e">
        <f t="shared" si="5"/>
        <v>#N/A</v>
      </c>
      <c r="H386" s="133"/>
      <c r="I386" s="133"/>
    </row>
    <row r="387" spans="1:9" x14ac:dyDescent="0.3">
      <c r="A387" s="135">
        <v>41379</v>
      </c>
      <c r="B387" s="20">
        <v>104.36</v>
      </c>
      <c r="C387" s="20" t="e">
        <f>(#N/A)</f>
        <v>#N/A</v>
      </c>
      <c r="D387" s="20" t="e">
        <f>(#N/A)</f>
        <v>#N/A</v>
      </c>
      <c r="E387" s="20" t="e">
        <f>(#N/A)</f>
        <v>#N/A</v>
      </c>
      <c r="F387" s="20" t="e">
        <f>(#N/A)</f>
        <v>#N/A</v>
      </c>
      <c r="G387" s="133" t="e">
        <f t="shared" si="5"/>
        <v>#N/A</v>
      </c>
      <c r="H387" s="133"/>
      <c r="I387" s="133"/>
    </row>
    <row r="388" spans="1:9" x14ac:dyDescent="0.3">
      <c r="A388" s="135">
        <v>41380</v>
      </c>
      <c r="B388" s="20">
        <v>104.37</v>
      </c>
      <c r="C388" s="20" t="e">
        <f>(#N/A)</f>
        <v>#N/A</v>
      </c>
      <c r="D388" s="20" t="e">
        <f>(#N/A)</f>
        <v>#N/A</v>
      </c>
      <c r="E388" s="20" t="e">
        <f>(#N/A)</f>
        <v>#N/A</v>
      </c>
      <c r="F388" s="20">
        <v>-15.00814332247557</v>
      </c>
      <c r="G388" s="133" t="e">
        <f t="shared" si="5"/>
        <v>#N/A</v>
      </c>
      <c r="H388" s="133"/>
      <c r="I388" s="133"/>
    </row>
    <row r="389" spans="1:9" x14ac:dyDescent="0.3">
      <c r="A389" s="135">
        <v>41381</v>
      </c>
      <c r="B389" s="20">
        <v>104.5</v>
      </c>
      <c r="C389" s="20" t="e">
        <f>(#N/A)</f>
        <v>#N/A</v>
      </c>
      <c r="D389" s="20" t="e">
        <f>(#N/A)</f>
        <v>#N/A</v>
      </c>
      <c r="E389" s="20" t="e">
        <f>(#N/A)</f>
        <v>#N/A</v>
      </c>
      <c r="F389" s="20">
        <v>-14.56834532374101</v>
      </c>
      <c r="G389" s="133" t="e">
        <f t="shared" si="5"/>
        <v>#N/A</v>
      </c>
      <c r="H389" s="133"/>
      <c r="I389" s="133"/>
    </row>
    <row r="390" spans="1:9" x14ac:dyDescent="0.3">
      <c r="A390" s="135">
        <v>41382</v>
      </c>
      <c r="B390" s="20">
        <v>104.51</v>
      </c>
      <c r="C390" s="20" t="e">
        <f>(#N/A)</f>
        <v>#N/A</v>
      </c>
      <c r="D390" s="20" t="e">
        <f>(#N/A)</f>
        <v>#N/A</v>
      </c>
      <c r="E390" s="20" t="e">
        <f>(#N/A)</f>
        <v>#N/A</v>
      </c>
      <c r="F390" s="20">
        <v>-13.962295216925989</v>
      </c>
      <c r="G390" s="133" t="e">
        <f t="shared" si="5"/>
        <v>#N/A</v>
      </c>
      <c r="H390" s="133"/>
      <c r="I390" s="133"/>
    </row>
    <row r="391" spans="1:9" x14ac:dyDescent="0.3">
      <c r="A391" s="135">
        <v>41383</v>
      </c>
      <c r="B391" s="20">
        <v>104.47</v>
      </c>
      <c r="C391" s="20" t="e">
        <f>(#N/A)</f>
        <v>#N/A</v>
      </c>
      <c r="D391" s="20" t="e">
        <f>(#N/A)</f>
        <v>#N/A</v>
      </c>
      <c r="E391" s="20" t="e">
        <f>(#N/A)</f>
        <v>#N/A</v>
      </c>
      <c r="F391" s="20">
        <v>-14.009383488352951</v>
      </c>
      <c r="G391" s="133" t="e">
        <f t="shared" si="5"/>
        <v>#N/A</v>
      </c>
      <c r="H391" s="133"/>
      <c r="I391" s="133"/>
    </row>
    <row r="392" spans="1:9" x14ac:dyDescent="0.3">
      <c r="A392" s="135">
        <v>41386</v>
      </c>
      <c r="B392" s="20">
        <v>104.51</v>
      </c>
      <c r="C392" s="20" t="e">
        <f>(#N/A)</f>
        <v>#N/A</v>
      </c>
      <c r="D392" s="20" t="e">
        <f>(#N/A)</f>
        <v>#N/A</v>
      </c>
      <c r="E392" s="20" t="e">
        <f>(#N/A)</f>
        <v>#N/A</v>
      </c>
      <c r="F392" s="20" t="e">
        <f>(#N/A)</f>
        <v>#N/A</v>
      </c>
      <c r="G392" s="133" t="e">
        <f t="shared" si="5"/>
        <v>#N/A</v>
      </c>
      <c r="H392" s="133"/>
      <c r="I392" s="133"/>
    </row>
    <row r="393" spans="1:9" x14ac:dyDescent="0.3">
      <c r="A393" s="135">
        <v>41387</v>
      </c>
      <c r="B393" s="20">
        <v>104.48</v>
      </c>
      <c r="C393" s="20" t="e">
        <f>(#N/A)</f>
        <v>#N/A</v>
      </c>
      <c r="D393" s="20" t="e">
        <f>(#N/A)</f>
        <v>#N/A</v>
      </c>
      <c r="E393" s="20" t="e">
        <f>(#N/A)</f>
        <v>#N/A</v>
      </c>
      <c r="F393" s="20">
        <v>-13.75268284629354</v>
      </c>
      <c r="G393" s="133" t="e">
        <f t="shared" si="5"/>
        <v>#N/A</v>
      </c>
      <c r="H393" s="133"/>
      <c r="I393" s="133"/>
    </row>
    <row r="394" spans="1:9" x14ac:dyDescent="0.3">
      <c r="A394" s="135">
        <v>41388</v>
      </c>
      <c r="B394" s="20">
        <v>104.47</v>
      </c>
      <c r="C394" s="20" t="e">
        <f>(#N/A)</f>
        <v>#N/A</v>
      </c>
      <c r="D394" s="20" t="e">
        <f>(#N/A)</f>
        <v>#N/A</v>
      </c>
      <c r="E394" s="20" t="e">
        <f>(#N/A)</f>
        <v>#N/A</v>
      </c>
      <c r="F394" s="20">
        <v>-13.768056128765989</v>
      </c>
      <c r="G394" s="133" t="e">
        <f t="shared" si="5"/>
        <v>#N/A</v>
      </c>
      <c r="H394" s="133"/>
      <c r="I394" s="133"/>
    </row>
    <row r="395" spans="1:9" x14ac:dyDescent="0.3">
      <c r="A395" s="135">
        <v>41389</v>
      </c>
      <c r="B395" s="20">
        <v>104.47</v>
      </c>
      <c r="C395" s="20" t="e">
        <f>(#N/A)</f>
        <v>#N/A</v>
      </c>
      <c r="D395" s="20" t="e">
        <f>(#N/A)</f>
        <v>#N/A</v>
      </c>
      <c r="E395" s="20" t="e">
        <f>(#N/A)</f>
        <v>#N/A</v>
      </c>
      <c r="F395" s="20">
        <v>-13.78940419211091</v>
      </c>
      <c r="G395" s="133" t="e">
        <f t="shared" si="5"/>
        <v>#N/A</v>
      </c>
      <c r="H395" s="133"/>
      <c r="I395" s="133"/>
    </row>
    <row r="396" spans="1:9" x14ac:dyDescent="0.3">
      <c r="A396" s="135">
        <v>41390</v>
      </c>
      <c r="B396" s="20">
        <v>104.49</v>
      </c>
      <c r="C396" s="20" t="e">
        <f>(#N/A)</f>
        <v>#N/A</v>
      </c>
      <c r="D396" s="20" t="e">
        <f>(#N/A)</f>
        <v>#N/A</v>
      </c>
      <c r="E396" s="20" t="e">
        <f>(#N/A)</f>
        <v>#N/A</v>
      </c>
      <c r="F396" s="20" t="e">
        <f>(#N/A)</f>
        <v>#N/A</v>
      </c>
      <c r="G396" s="133" t="e">
        <f t="shared" si="5"/>
        <v>#N/A</v>
      </c>
      <c r="H396" s="133"/>
      <c r="I396" s="133"/>
    </row>
    <row r="397" spans="1:9" x14ac:dyDescent="0.3">
      <c r="A397" s="135">
        <v>41394</v>
      </c>
      <c r="B397" s="20">
        <v>0</v>
      </c>
      <c r="C397" s="20" t="e">
        <f>(#N/A)</f>
        <v>#N/A</v>
      </c>
      <c r="D397" s="20" t="e">
        <f>(#N/A)</f>
        <v>#N/A</v>
      </c>
      <c r="E397" s="20">
        <v>-2.62</v>
      </c>
      <c r="F397" s="20" t="e">
        <f>(#N/A)</f>
        <v>#N/A</v>
      </c>
      <c r="G397" s="133" t="e">
        <f t="shared" si="5"/>
        <v>#N/A</v>
      </c>
      <c r="H397" s="133"/>
      <c r="I397" s="133"/>
    </row>
    <row r="398" spans="1:9" x14ac:dyDescent="0.3">
      <c r="A398" s="135">
        <v>41396</v>
      </c>
      <c r="B398" s="20">
        <v>104.63</v>
      </c>
      <c r="C398" s="20" t="e">
        <f>(#N/A)</f>
        <v>#N/A</v>
      </c>
      <c r="D398" s="20" t="e">
        <f>(#N/A)</f>
        <v>#N/A</v>
      </c>
      <c r="E398" s="20" t="e">
        <f>(#N/A)</f>
        <v>#N/A</v>
      </c>
      <c r="F398" s="20">
        <v>-11.90536330723247</v>
      </c>
      <c r="G398" s="133" t="e">
        <f t="shared" si="5"/>
        <v>#N/A</v>
      </c>
      <c r="H398" s="133"/>
      <c r="I398" s="133"/>
    </row>
    <row r="399" spans="1:9" x14ac:dyDescent="0.3">
      <c r="A399" s="135">
        <v>41397</v>
      </c>
      <c r="B399" s="20">
        <v>104.78</v>
      </c>
      <c r="C399" s="20" t="e">
        <f>(#N/A)</f>
        <v>#N/A</v>
      </c>
      <c r="D399" s="20" t="e">
        <f>(#N/A)</f>
        <v>#N/A</v>
      </c>
      <c r="E399" s="20" t="e">
        <f>(#N/A)</f>
        <v>#N/A</v>
      </c>
      <c r="F399" s="20">
        <v>-11.71216717222784</v>
      </c>
      <c r="G399" s="133" t="e">
        <f t="shared" si="5"/>
        <v>#N/A</v>
      </c>
      <c r="H399" s="133"/>
      <c r="I399" s="133"/>
    </row>
    <row r="400" spans="1:9" x14ac:dyDescent="0.3">
      <c r="A400" s="135">
        <v>41400</v>
      </c>
      <c r="B400" s="20">
        <v>104.78</v>
      </c>
      <c r="C400" s="20" t="e">
        <f>(#N/A)</f>
        <v>#N/A</v>
      </c>
      <c r="D400" s="20" t="e">
        <f>(#N/A)</f>
        <v>#N/A</v>
      </c>
      <c r="E400" s="20" t="e">
        <f>(#N/A)</f>
        <v>#N/A</v>
      </c>
      <c r="F400" s="20" t="e">
        <f>(#N/A)</f>
        <v>#N/A</v>
      </c>
      <c r="G400" s="133" t="e">
        <f t="shared" si="5"/>
        <v>#N/A</v>
      </c>
      <c r="H400" s="133"/>
      <c r="I400" s="133"/>
    </row>
    <row r="401" spans="1:9" x14ac:dyDescent="0.3">
      <c r="A401" s="135">
        <v>41401</v>
      </c>
      <c r="B401" s="20">
        <v>104.75</v>
      </c>
      <c r="C401" s="20" t="e">
        <f>(#N/A)</f>
        <v>#N/A</v>
      </c>
      <c r="D401" s="20" t="e">
        <f>(#N/A)</f>
        <v>#N/A</v>
      </c>
      <c r="E401" s="20" t="e">
        <f>(#N/A)</f>
        <v>#N/A</v>
      </c>
      <c r="F401" s="20">
        <v>-11.730007584056629</v>
      </c>
      <c r="G401" s="133" t="e">
        <f t="shared" si="5"/>
        <v>#N/A</v>
      </c>
      <c r="H401" s="133"/>
      <c r="I401" s="133"/>
    </row>
    <row r="402" spans="1:9" x14ac:dyDescent="0.3">
      <c r="A402" s="135">
        <v>41402</v>
      </c>
      <c r="B402" s="20">
        <v>104.75</v>
      </c>
      <c r="C402" s="20" t="e">
        <f>(#N/A)</f>
        <v>#N/A</v>
      </c>
      <c r="D402" s="20" t="e">
        <f>(#N/A)</f>
        <v>#N/A</v>
      </c>
      <c r="E402" s="20" t="e">
        <f>(#N/A)</f>
        <v>#N/A</v>
      </c>
      <c r="F402" s="20">
        <v>-11.40150554004906</v>
      </c>
      <c r="G402" s="133" t="e">
        <f t="shared" si="5"/>
        <v>#N/A</v>
      </c>
      <c r="H402" s="133"/>
      <c r="I402" s="133"/>
    </row>
    <row r="403" spans="1:9" x14ac:dyDescent="0.3">
      <c r="A403" s="135">
        <v>41403</v>
      </c>
      <c r="B403" s="20">
        <v>104.85</v>
      </c>
      <c r="C403" s="20" t="e">
        <f>(#N/A)</f>
        <v>#N/A</v>
      </c>
      <c r="D403" s="20" t="e">
        <f>(#N/A)</f>
        <v>#N/A</v>
      </c>
      <c r="E403" s="20" t="e">
        <f>(#N/A)</f>
        <v>#N/A</v>
      </c>
      <c r="F403" s="20">
        <v>-11.234337961395189</v>
      </c>
      <c r="G403" s="133" t="e">
        <f t="shared" si="5"/>
        <v>#N/A</v>
      </c>
      <c r="H403" s="133"/>
      <c r="I403" s="133"/>
    </row>
    <row r="404" spans="1:9" x14ac:dyDescent="0.3">
      <c r="A404" s="135">
        <v>41404</v>
      </c>
      <c r="B404" s="20">
        <v>104.89</v>
      </c>
      <c r="C404" s="20" t="e">
        <f>(#N/A)</f>
        <v>#N/A</v>
      </c>
      <c r="D404" s="20" t="e">
        <f>(#N/A)</f>
        <v>#N/A</v>
      </c>
      <c r="E404" s="20" t="e">
        <f>(#N/A)</f>
        <v>#N/A</v>
      </c>
      <c r="F404" s="20">
        <v>-10.54157782515991</v>
      </c>
      <c r="G404" s="133" t="e">
        <f t="shared" si="5"/>
        <v>#N/A</v>
      </c>
      <c r="H404" s="133"/>
      <c r="I404" s="133"/>
    </row>
    <row r="405" spans="1:9" x14ac:dyDescent="0.3">
      <c r="A405" s="135">
        <v>41407</v>
      </c>
      <c r="B405" s="20">
        <v>104.88</v>
      </c>
      <c r="C405" s="20" t="e">
        <f>(#N/A)</f>
        <v>#N/A</v>
      </c>
      <c r="D405" s="20" t="e">
        <f>(#N/A)</f>
        <v>#N/A</v>
      </c>
      <c r="E405" s="20" t="e">
        <f>(#N/A)</f>
        <v>#N/A</v>
      </c>
      <c r="F405" s="20" t="e">
        <f>(#N/A)</f>
        <v>#N/A</v>
      </c>
      <c r="G405" s="133" t="e">
        <f t="shared" ref="G405:G468" si="6">D405</f>
        <v>#N/A</v>
      </c>
      <c r="H405" s="133"/>
      <c r="I405" s="133"/>
    </row>
    <row r="406" spans="1:9" x14ac:dyDescent="0.3">
      <c r="A406" s="135">
        <v>41408</v>
      </c>
      <c r="B406" s="20">
        <v>104.88</v>
      </c>
      <c r="C406" s="20" t="e">
        <f>(#N/A)</f>
        <v>#N/A</v>
      </c>
      <c r="D406" s="20" t="e">
        <f>(#N/A)</f>
        <v>#N/A</v>
      </c>
      <c r="E406" s="20" t="e">
        <f>(#N/A)</f>
        <v>#N/A</v>
      </c>
      <c r="F406" s="20">
        <v>-9.6796417499138823</v>
      </c>
      <c r="G406" s="133" t="e">
        <f t="shared" si="6"/>
        <v>#N/A</v>
      </c>
      <c r="H406" s="133"/>
      <c r="I406" s="133"/>
    </row>
    <row r="407" spans="1:9" x14ac:dyDescent="0.3">
      <c r="A407" s="135">
        <v>41409</v>
      </c>
      <c r="B407" s="20">
        <v>104.81</v>
      </c>
      <c r="C407" s="20" t="e">
        <f>(#N/A)</f>
        <v>#N/A</v>
      </c>
      <c r="D407" s="20" t="e">
        <f>(#N/A)</f>
        <v>#N/A</v>
      </c>
      <c r="E407" s="20" t="e">
        <f>(#N/A)</f>
        <v>#N/A</v>
      </c>
      <c r="F407" s="20">
        <v>-9.2868270728751945</v>
      </c>
      <c r="G407" s="133" t="e">
        <f t="shared" si="6"/>
        <v>#N/A</v>
      </c>
      <c r="H407" s="133"/>
      <c r="I407" s="133"/>
    </row>
    <row r="408" spans="1:9" x14ac:dyDescent="0.3">
      <c r="A408" s="135">
        <v>41410</v>
      </c>
      <c r="B408" s="20">
        <v>104.72</v>
      </c>
      <c r="C408" s="20" t="e">
        <f>(#N/A)</f>
        <v>#N/A</v>
      </c>
      <c r="D408" s="20" t="e">
        <f>(#N/A)</f>
        <v>#N/A</v>
      </c>
      <c r="E408" s="20" t="e">
        <f>(#N/A)</f>
        <v>#N/A</v>
      </c>
      <c r="F408" s="20">
        <v>-8.5734241313078403</v>
      </c>
      <c r="G408" s="133" t="e">
        <f t="shared" si="6"/>
        <v>#N/A</v>
      </c>
      <c r="H408" s="133"/>
      <c r="I408" s="133"/>
    </row>
    <row r="409" spans="1:9" x14ac:dyDescent="0.3">
      <c r="A409" s="135">
        <v>41411</v>
      </c>
      <c r="B409" s="20">
        <v>104.69</v>
      </c>
      <c r="C409" s="20" t="e">
        <f>(#N/A)</f>
        <v>#N/A</v>
      </c>
      <c r="D409" s="20" t="e">
        <f>(#N/A)</f>
        <v>#N/A</v>
      </c>
      <c r="E409" s="20" t="e">
        <f>(#N/A)</f>
        <v>#N/A</v>
      </c>
      <c r="F409" s="20">
        <v>-8.279306115297004</v>
      </c>
      <c r="G409" s="133" t="e">
        <f t="shared" si="6"/>
        <v>#N/A</v>
      </c>
      <c r="H409" s="133"/>
      <c r="I409" s="133"/>
    </row>
    <row r="410" spans="1:9" x14ac:dyDescent="0.3">
      <c r="A410" s="135">
        <v>41414</v>
      </c>
      <c r="B410" s="20">
        <v>104.88</v>
      </c>
      <c r="C410" s="20" t="e">
        <f>(#N/A)</f>
        <v>#N/A</v>
      </c>
      <c r="D410" s="20" t="e">
        <f>(#N/A)</f>
        <v>#N/A</v>
      </c>
      <c r="E410" s="20" t="e">
        <f>(#N/A)</f>
        <v>#N/A</v>
      </c>
      <c r="F410" s="20" t="e">
        <f>(#N/A)</f>
        <v>#N/A</v>
      </c>
      <c r="G410" s="133" t="e">
        <f t="shared" si="6"/>
        <v>#N/A</v>
      </c>
      <c r="H410" s="133"/>
      <c r="I410" s="133"/>
    </row>
    <row r="411" spans="1:9" x14ac:dyDescent="0.3">
      <c r="A411" s="135">
        <v>41415</v>
      </c>
      <c r="B411" s="20">
        <v>104.89</v>
      </c>
      <c r="C411" s="20" t="e">
        <f>(#N/A)</f>
        <v>#N/A</v>
      </c>
      <c r="D411" s="20" t="e">
        <f>(#N/A)</f>
        <v>#N/A</v>
      </c>
      <c r="E411" s="20" t="e">
        <f>(#N/A)</f>
        <v>#N/A</v>
      </c>
      <c r="F411" s="20">
        <v>-8.2568004898101997</v>
      </c>
      <c r="G411" s="133" t="e">
        <f t="shared" si="6"/>
        <v>#N/A</v>
      </c>
      <c r="H411" s="133"/>
      <c r="I411" s="133"/>
    </row>
    <row r="412" spans="1:9" x14ac:dyDescent="0.3">
      <c r="A412" s="135">
        <v>41416</v>
      </c>
      <c r="B412" s="20">
        <v>104.82</v>
      </c>
      <c r="C412" s="20" t="e">
        <f>(#N/A)</f>
        <v>#N/A</v>
      </c>
      <c r="D412" s="20" t="e">
        <f>(#N/A)</f>
        <v>#N/A</v>
      </c>
      <c r="E412" s="20" t="e">
        <f>(#N/A)</f>
        <v>#N/A</v>
      </c>
      <c r="F412" s="20">
        <v>-8.3661159192237076</v>
      </c>
      <c r="G412" s="133" t="e">
        <f t="shared" si="6"/>
        <v>#N/A</v>
      </c>
      <c r="H412" s="133"/>
      <c r="I412" s="133"/>
    </row>
    <row r="413" spans="1:9" x14ac:dyDescent="0.3">
      <c r="A413" s="135">
        <v>41417</v>
      </c>
      <c r="B413" s="20">
        <v>104.8</v>
      </c>
      <c r="C413" s="20" t="e">
        <f>(#N/A)</f>
        <v>#N/A</v>
      </c>
      <c r="D413" s="20" t="e">
        <f>(#N/A)</f>
        <v>#N/A</v>
      </c>
      <c r="E413" s="20" t="e">
        <f>(#N/A)</f>
        <v>#N/A</v>
      </c>
      <c r="F413" s="20">
        <v>-8.2472421642444402</v>
      </c>
      <c r="G413" s="133" t="e">
        <f t="shared" si="6"/>
        <v>#N/A</v>
      </c>
      <c r="H413" s="133"/>
      <c r="I413" s="133"/>
    </row>
    <row r="414" spans="1:9" x14ac:dyDescent="0.3">
      <c r="A414" s="135">
        <v>41418</v>
      </c>
      <c r="B414" s="20">
        <v>104.78</v>
      </c>
      <c r="C414" s="20" t="e">
        <f>(#N/A)</f>
        <v>#N/A</v>
      </c>
      <c r="D414" s="20" t="e">
        <f>(#N/A)</f>
        <v>#N/A</v>
      </c>
      <c r="E414" s="20" t="e">
        <f>(#N/A)</f>
        <v>#N/A</v>
      </c>
      <c r="F414" s="20">
        <v>-7.982787389127953</v>
      </c>
      <c r="G414" s="133" t="e">
        <f t="shared" si="6"/>
        <v>#N/A</v>
      </c>
      <c r="H414" s="133"/>
      <c r="I414" s="133"/>
    </row>
    <row r="415" spans="1:9" x14ac:dyDescent="0.3">
      <c r="A415" s="135">
        <v>41421</v>
      </c>
      <c r="B415" s="20">
        <v>104.54</v>
      </c>
      <c r="C415" s="20" t="e">
        <f>(#N/A)</f>
        <v>#N/A</v>
      </c>
      <c r="D415" s="20" t="e">
        <f>(#N/A)</f>
        <v>#N/A</v>
      </c>
      <c r="E415" s="20" t="e">
        <f>(#N/A)</f>
        <v>#N/A</v>
      </c>
      <c r="F415" s="20" t="e">
        <f>(#N/A)</f>
        <v>#N/A</v>
      </c>
      <c r="G415" s="133" t="e">
        <f t="shared" si="6"/>
        <v>#N/A</v>
      </c>
      <c r="H415" s="133"/>
      <c r="I415" s="133"/>
    </row>
    <row r="416" spans="1:9" x14ac:dyDescent="0.3">
      <c r="A416" s="135">
        <v>41422</v>
      </c>
      <c r="B416" s="20">
        <v>104.52</v>
      </c>
      <c r="C416" s="20" t="e">
        <f>(#N/A)</f>
        <v>#N/A</v>
      </c>
      <c r="D416" s="20" t="e">
        <f>(#N/A)</f>
        <v>#N/A</v>
      </c>
      <c r="E416" s="20" t="e">
        <f>(#N/A)</f>
        <v>#N/A</v>
      </c>
      <c r="F416" s="20">
        <v>-7.6025459688826027</v>
      </c>
      <c r="G416" s="133" t="e">
        <f t="shared" si="6"/>
        <v>#N/A</v>
      </c>
      <c r="H416" s="133"/>
      <c r="I416" s="133"/>
    </row>
    <row r="417" spans="1:9" x14ac:dyDescent="0.3">
      <c r="A417" s="135">
        <v>41423</v>
      </c>
      <c r="B417" s="20">
        <v>104.86</v>
      </c>
      <c r="C417" s="20" t="e">
        <f>(#N/A)</f>
        <v>#N/A</v>
      </c>
      <c r="D417" s="20" t="e">
        <f>(#N/A)</f>
        <v>#N/A</v>
      </c>
      <c r="E417" s="20" t="e">
        <f>(#N/A)</f>
        <v>#N/A</v>
      </c>
      <c r="F417" s="20">
        <v>-6.9317475814325018</v>
      </c>
      <c r="G417" s="133" t="e">
        <f t="shared" si="6"/>
        <v>#N/A</v>
      </c>
      <c r="H417" s="133"/>
      <c r="I417" s="133"/>
    </row>
    <row r="418" spans="1:9" x14ac:dyDescent="0.3">
      <c r="A418" s="135">
        <v>41424</v>
      </c>
      <c r="B418" s="20">
        <v>104.81</v>
      </c>
      <c r="C418" s="20" t="e">
        <f>(#N/A)</f>
        <v>#N/A</v>
      </c>
      <c r="D418" s="20" t="e">
        <f>(#N/A)</f>
        <v>#N/A</v>
      </c>
      <c r="E418" s="20" t="e">
        <f>(#N/A)</f>
        <v>#N/A</v>
      </c>
      <c r="F418" s="20">
        <v>-6.7858413376022773</v>
      </c>
      <c r="G418" s="133" t="e">
        <f t="shared" si="6"/>
        <v>#N/A</v>
      </c>
      <c r="H418" s="133"/>
      <c r="I418" s="133"/>
    </row>
    <row r="419" spans="1:9" x14ac:dyDescent="0.3">
      <c r="A419" s="135">
        <v>41425</v>
      </c>
      <c r="B419" s="20">
        <v>104.55</v>
      </c>
      <c r="C419" s="20" t="e">
        <f>(#N/A)</f>
        <v>#N/A</v>
      </c>
      <c r="D419" s="20" t="e">
        <f>(#N/A)</f>
        <v>#N/A</v>
      </c>
      <c r="E419" s="20">
        <v>-2.87</v>
      </c>
      <c r="F419" s="20">
        <v>-6.7849500713266764</v>
      </c>
      <c r="G419" s="133" t="e">
        <f t="shared" si="6"/>
        <v>#N/A</v>
      </c>
      <c r="H419" s="133"/>
      <c r="I419" s="133"/>
    </row>
    <row r="420" spans="1:9" x14ac:dyDescent="0.3">
      <c r="A420" s="135">
        <v>41428</v>
      </c>
      <c r="B420" s="20">
        <v>104.42</v>
      </c>
      <c r="C420" s="20" t="e">
        <f>(#N/A)</f>
        <v>#N/A</v>
      </c>
      <c r="D420" s="20" t="e">
        <f>(#N/A)</f>
        <v>#N/A</v>
      </c>
      <c r="E420" s="20" t="e">
        <f>(#N/A)</f>
        <v>#N/A</v>
      </c>
      <c r="F420" s="20" t="e">
        <f>(#N/A)</f>
        <v>#N/A</v>
      </c>
      <c r="G420" s="133" t="e">
        <f t="shared" si="6"/>
        <v>#N/A</v>
      </c>
      <c r="H420" s="133"/>
      <c r="I420" s="133"/>
    </row>
    <row r="421" spans="1:9" x14ac:dyDescent="0.3">
      <c r="A421" s="135">
        <v>41429</v>
      </c>
      <c r="B421" s="20">
        <v>104.38</v>
      </c>
      <c r="C421" s="20" t="e">
        <f>(#N/A)</f>
        <v>#N/A</v>
      </c>
      <c r="D421" s="20" t="e">
        <f>(#N/A)</f>
        <v>#N/A</v>
      </c>
      <c r="E421" s="20" t="e">
        <f>(#N/A)</f>
        <v>#N/A</v>
      </c>
      <c r="F421" s="20">
        <v>-6.3940453770962247</v>
      </c>
      <c r="G421" s="133" t="e">
        <f t="shared" si="6"/>
        <v>#N/A</v>
      </c>
      <c r="H421" s="133"/>
      <c r="I421" s="133"/>
    </row>
    <row r="422" spans="1:9" x14ac:dyDescent="0.3">
      <c r="A422" s="135">
        <v>41430</v>
      </c>
      <c r="B422" s="20">
        <v>104.39</v>
      </c>
      <c r="C422" s="20" t="e">
        <f>(#N/A)</f>
        <v>#N/A</v>
      </c>
      <c r="D422" s="20" t="e">
        <f>(#N/A)</f>
        <v>#N/A</v>
      </c>
      <c r="E422" s="20" t="e">
        <f>(#N/A)</f>
        <v>#N/A</v>
      </c>
      <c r="F422" s="20">
        <v>-6.2337195724422889</v>
      </c>
      <c r="G422" s="133" t="e">
        <f t="shared" si="6"/>
        <v>#N/A</v>
      </c>
      <c r="H422" s="133"/>
      <c r="I422" s="133"/>
    </row>
    <row r="423" spans="1:9" x14ac:dyDescent="0.3">
      <c r="A423" s="135">
        <v>41431</v>
      </c>
      <c r="B423" s="20">
        <v>104.41</v>
      </c>
      <c r="C423" s="20" t="e">
        <f>(#N/A)</f>
        <v>#N/A</v>
      </c>
      <c r="D423" s="20" t="e">
        <f>(#N/A)</f>
        <v>#N/A</v>
      </c>
      <c r="E423" s="20" t="e">
        <f>(#N/A)</f>
        <v>#N/A</v>
      </c>
      <c r="F423" s="20">
        <v>-6.2746858168761221</v>
      </c>
      <c r="G423" s="133" t="e">
        <f t="shared" si="6"/>
        <v>#N/A</v>
      </c>
      <c r="H423" s="133"/>
      <c r="I423" s="133"/>
    </row>
    <row r="424" spans="1:9" x14ac:dyDescent="0.3">
      <c r="A424" s="135">
        <v>41432</v>
      </c>
      <c r="B424" s="20">
        <v>104.34</v>
      </c>
      <c r="C424" s="20" t="e">
        <f>(#N/A)</f>
        <v>#N/A</v>
      </c>
      <c r="D424" s="20" t="e">
        <f>(#N/A)</f>
        <v>#N/A</v>
      </c>
      <c r="E424" s="20" t="e">
        <f>(#N/A)</f>
        <v>#N/A</v>
      </c>
      <c r="F424" s="20">
        <v>-6.3543349488422187</v>
      </c>
      <c r="G424" s="133" t="e">
        <f t="shared" si="6"/>
        <v>#N/A</v>
      </c>
      <c r="H424" s="133"/>
      <c r="I424" s="133"/>
    </row>
    <row r="425" spans="1:9" x14ac:dyDescent="0.3">
      <c r="A425" s="135">
        <v>41439</v>
      </c>
      <c r="B425" s="20">
        <v>103.82</v>
      </c>
      <c r="C425" s="20" t="e">
        <f>(#N/A)</f>
        <v>#N/A</v>
      </c>
      <c r="D425" s="20" t="e">
        <f>(#N/A)</f>
        <v>#N/A</v>
      </c>
      <c r="E425" s="20" t="e">
        <f>(#N/A)</f>
        <v>#N/A</v>
      </c>
      <c r="F425" s="20">
        <v>-5.909008519122712</v>
      </c>
      <c r="G425" s="133" t="e">
        <f t="shared" si="6"/>
        <v>#N/A</v>
      </c>
      <c r="H425" s="133"/>
      <c r="I425" s="133"/>
    </row>
    <row r="426" spans="1:9" x14ac:dyDescent="0.3">
      <c r="A426" s="135">
        <v>41442</v>
      </c>
      <c r="B426" s="20">
        <v>103.69</v>
      </c>
      <c r="C426" s="20" t="e">
        <f>(#N/A)</f>
        <v>#N/A</v>
      </c>
      <c r="D426" s="20" t="e">
        <f>(#N/A)</f>
        <v>#N/A</v>
      </c>
      <c r="E426" s="20" t="e">
        <f>(#N/A)</f>
        <v>#N/A</v>
      </c>
      <c r="F426" s="20" t="e">
        <f>(#N/A)</f>
        <v>#N/A</v>
      </c>
      <c r="G426" s="133" t="e">
        <f t="shared" si="6"/>
        <v>#N/A</v>
      </c>
      <c r="H426" s="133"/>
      <c r="I426" s="133"/>
    </row>
    <row r="427" spans="1:9" x14ac:dyDescent="0.3">
      <c r="A427" s="135">
        <v>41443</v>
      </c>
      <c r="B427" s="20">
        <v>103.47</v>
      </c>
      <c r="C427" s="20" t="e">
        <f>(#N/A)</f>
        <v>#N/A</v>
      </c>
      <c r="D427" s="20" t="e">
        <f>(#N/A)</f>
        <v>#N/A</v>
      </c>
      <c r="E427" s="20" t="e">
        <f>(#N/A)</f>
        <v>#N/A</v>
      </c>
      <c r="F427" s="20">
        <v>-5.4809536859413539</v>
      </c>
      <c r="G427" s="133" t="e">
        <f t="shared" si="6"/>
        <v>#N/A</v>
      </c>
      <c r="H427" s="133"/>
      <c r="I427" s="133"/>
    </row>
    <row r="428" spans="1:9" x14ac:dyDescent="0.3">
      <c r="A428" s="135">
        <v>41444</v>
      </c>
      <c r="B428" s="20">
        <v>103.45</v>
      </c>
      <c r="C428" s="20" t="e">
        <f>(#N/A)</f>
        <v>#N/A</v>
      </c>
      <c r="D428" s="20" t="e">
        <f>(#N/A)</f>
        <v>#N/A</v>
      </c>
      <c r="E428" s="20" t="e">
        <f>(#N/A)</f>
        <v>#N/A</v>
      </c>
      <c r="F428" s="20">
        <v>-5.3435812974654588</v>
      </c>
      <c r="G428" s="133" t="e">
        <f t="shared" si="6"/>
        <v>#N/A</v>
      </c>
      <c r="H428" s="133"/>
      <c r="I428" s="133"/>
    </row>
    <row r="429" spans="1:9" x14ac:dyDescent="0.3">
      <c r="A429" s="135">
        <v>41445</v>
      </c>
      <c r="B429" s="20">
        <v>103.24</v>
      </c>
      <c r="C429" s="20" t="e">
        <f>(#N/A)</f>
        <v>#N/A</v>
      </c>
      <c r="D429" s="20" t="e">
        <f>(#N/A)</f>
        <v>#N/A</v>
      </c>
      <c r="E429" s="20" t="e">
        <f>(#N/A)</f>
        <v>#N/A</v>
      </c>
      <c r="F429" s="20">
        <v>-5.4318952093065862</v>
      </c>
      <c r="G429" s="133" t="e">
        <f t="shared" si="6"/>
        <v>#N/A</v>
      </c>
      <c r="H429" s="133"/>
      <c r="I429" s="133"/>
    </row>
    <row r="430" spans="1:9" x14ac:dyDescent="0.3">
      <c r="A430" s="135">
        <v>41446</v>
      </c>
      <c r="B430" s="20">
        <v>103.26</v>
      </c>
      <c r="C430" s="20" t="e">
        <f>(#N/A)</f>
        <v>#N/A</v>
      </c>
      <c r="D430" s="20" t="e">
        <f>(#N/A)</f>
        <v>#N/A</v>
      </c>
      <c r="E430" s="20" t="e">
        <f>(#N/A)</f>
        <v>#N/A</v>
      </c>
      <c r="F430" s="20">
        <v>-5.0744622173193603</v>
      </c>
      <c r="G430" s="133" t="e">
        <f t="shared" si="6"/>
        <v>#N/A</v>
      </c>
      <c r="H430" s="133"/>
      <c r="I430" s="133"/>
    </row>
    <row r="431" spans="1:9" x14ac:dyDescent="0.3">
      <c r="A431" s="135">
        <v>41449</v>
      </c>
      <c r="B431" s="20">
        <v>103.2</v>
      </c>
      <c r="C431" s="20" t="e">
        <f>(#N/A)</f>
        <v>#N/A</v>
      </c>
      <c r="D431" s="20" t="e">
        <f>(#N/A)</f>
        <v>#N/A</v>
      </c>
      <c r="E431" s="20" t="e">
        <f>(#N/A)</f>
        <v>#N/A</v>
      </c>
      <c r="F431" s="20" t="e">
        <f>(#N/A)</f>
        <v>#N/A</v>
      </c>
      <c r="G431" s="133" t="e">
        <f t="shared" si="6"/>
        <v>#N/A</v>
      </c>
      <c r="H431" s="133"/>
      <c r="I431" s="133"/>
    </row>
    <row r="432" spans="1:9" x14ac:dyDescent="0.3">
      <c r="A432" s="135">
        <v>41450</v>
      </c>
      <c r="B432" s="20">
        <v>102.99</v>
      </c>
      <c r="C432" s="20" t="e">
        <f>(#N/A)</f>
        <v>#N/A</v>
      </c>
      <c r="D432" s="20" t="e">
        <f>(#N/A)</f>
        <v>#N/A</v>
      </c>
      <c r="E432" s="20" t="e">
        <f>(#N/A)</f>
        <v>#N/A</v>
      </c>
      <c r="F432" s="20">
        <v>-5.374862183020948</v>
      </c>
      <c r="G432" s="133" t="e">
        <f t="shared" si="6"/>
        <v>#N/A</v>
      </c>
      <c r="H432" s="133"/>
      <c r="I432" s="133"/>
    </row>
    <row r="433" spans="1:9" x14ac:dyDescent="0.3">
      <c r="A433" s="135">
        <v>41451</v>
      </c>
      <c r="B433" s="20">
        <v>102.68</v>
      </c>
      <c r="C433" s="20" t="e">
        <f>(#N/A)</f>
        <v>#N/A</v>
      </c>
      <c r="D433" s="20" t="e">
        <f>(#N/A)</f>
        <v>#N/A</v>
      </c>
      <c r="E433" s="20" t="e">
        <f>(#N/A)</f>
        <v>#N/A</v>
      </c>
      <c r="F433" s="20">
        <v>-5.7462823572608777</v>
      </c>
      <c r="G433" s="133" t="e">
        <f t="shared" si="6"/>
        <v>#N/A</v>
      </c>
      <c r="H433" s="133"/>
      <c r="I433" s="133"/>
    </row>
    <row r="434" spans="1:9" x14ac:dyDescent="0.3">
      <c r="A434" s="135">
        <v>41452</v>
      </c>
      <c r="B434" s="20">
        <v>102.69</v>
      </c>
      <c r="C434" s="20" t="e">
        <f>(#N/A)</f>
        <v>#N/A</v>
      </c>
      <c r="D434" s="20" t="e">
        <f>(#N/A)</f>
        <v>#N/A</v>
      </c>
      <c r="E434" s="20" t="e">
        <f>(#N/A)</f>
        <v>#N/A</v>
      </c>
      <c r="F434" s="20">
        <v>-5.8408215661103977</v>
      </c>
      <c r="G434" s="133" t="e">
        <f t="shared" si="6"/>
        <v>#N/A</v>
      </c>
      <c r="H434" s="133"/>
      <c r="I434" s="133"/>
    </row>
    <row r="435" spans="1:9" x14ac:dyDescent="0.3">
      <c r="A435" s="135">
        <v>41453</v>
      </c>
      <c r="B435" s="20">
        <v>102.51</v>
      </c>
      <c r="C435" s="20" t="e">
        <f>(#N/A)</f>
        <v>#N/A</v>
      </c>
      <c r="D435" s="20" t="e">
        <f>(#N/A)</f>
        <v>#N/A</v>
      </c>
      <c r="E435" s="20" t="e">
        <f>(#N/A)</f>
        <v>#N/A</v>
      </c>
      <c r="F435" s="20" t="e">
        <f>(#N/A)</f>
        <v>#N/A</v>
      </c>
      <c r="G435" s="133" t="e">
        <f t="shared" si="6"/>
        <v>#N/A</v>
      </c>
      <c r="H435" s="133"/>
      <c r="I435" s="133"/>
    </row>
    <row r="436" spans="1:9" x14ac:dyDescent="0.3">
      <c r="A436" s="135">
        <v>41455</v>
      </c>
      <c r="B436" s="20">
        <v>0</v>
      </c>
      <c r="C436" s="20" t="e">
        <f>(#N/A)</f>
        <v>#N/A</v>
      </c>
      <c r="D436" s="20" t="e">
        <f>(#N/A)</f>
        <v>#N/A</v>
      </c>
      <c r="E436" s="20">
        <v>-2.7</v>
      </c>
      <c r="F436" s="20" t="e">
        <f>(#N/A)</f>
        <v>#N/A</v>
      </c>
      <c r="G436" s="133" t="e">
        <f t="shared" si="6"/>
        <v>#N/A</v>
      </c>
      <c r="H436" s="133"/>
      <c r="I436" s="133"/>
    </row>
    <row r="437" spans="1:9" x14ac:dyDescent="0.3">
      <c r="A437" s="135">
        <v>41456</v>
      </c>
      <c r="B437" s="20">
        <v>102.48</v>
      </c>
      <c r="C437" s="20" t="e">
        <f>(#N/A)</f>
        <v>#N/A</v>
      </c>
      <c r="D437" s="20" t="e">
        <f>(#N/A)</f>
        <v>#N/A</v>
      </c>
      <c r="E437" s="20" t="e">
        <f>(#N/A)</f>
        <v>#N/A</v>
      </c>
      <c r="F437" s="20" t="e">
        <f>(#N/A)</f>
        <v>#N/A</v>
      </c>
      <c r="G437" s="133" t="e">
        <f t="shared" si="6"/>
        <v>#N/A</v>
      </c>
      <c r="H437" s="133"/>
      <c r="I437" s="133"/>
    </row>
    <row r="438" spans="1:9" x14ac:dyDescent="0.3">
      <c r="A438" s="135">
        <v>41457</v>
      </c>
      <c r="B438" s="20">
        <v>102.4</v>
      </c>
      <c r="C438" s="20" t="e">
        <f>(#N/A)</f>
        <v>#N/A</v>
      </c>
      <c r="D438" s="20" t="e">
        <f>(#N/A)</f>
        <v>#N/A</v>
      </c>
      <c r="E438" s="20" t="e">
        <f>(#N/A)</f>
        <v>#N/A</v>
      </c>
      <c r="F438" s="20" t="e">
        <f>(#N/A)</f>
        <v>#N/A</v>
      </c>
      <c r="G438" s="133" t="e">
        <f t="shared" si="6"/>
        <v>#N/A</v>
      </c>
      <c r="H438" s="133"/>
      <c r="I438" s="133"/>
    </row>
    <row r="439" spans="1:9" x14ac:dyDescent="0.3">
      <c r="A439" s="135">
        <v>41458</v>
      </c>
      <c r="B439" s="20">
        <v>102.35</v>
      </c>
      <c r="C439" s="20" t="e">
        <f>(#N/A)</f>
        <v>#N/A</v>
      </c>
      <c r="D439" s="20" t="e">
        <f>(#N/A)</f>
        <v>#N/A</v>
      </c>
      <c r="E439" s="20" t="e">
        <f>(#N/A)</f>
        <v>#N/A</v>
      </c>
      <c r="F439" s="20" t="e">
        <f>(#N/A)</f>
        <v>#N/A</v>
      </c>
      <c r="G439" s="133" t="e">
        <f t="shared" si="6"/>
        <v>#N/A</v>
      </c>
      <c r="H439" s="133"/>
      <c r="I439" s="133"/>
    </row>
    <row r="440" spans="1:9" x14ac:dyDescent="0.3">
      <c r="A440" s="135">
        <v>41459</v>
      </c>
      <c r="B440" s="20">
        <v>102.17</v>
      </c>
      <c r="C440" s="20" t="e">
        <f>(#N/A)</f>
        <v>#N/A</v>
      </c>
      <c r="D440" s="20" t="e">
        <f>(#N/A)</f>
        <v>#N/A</v>
      </c>
      <c r="E440" s="20" t="e">
        <f>(#N/A)</f>
        <v>#N/A</v>
      </c>
      <c r="F440" s="20" t="e">
        <f>(#N/A)</f>
        <v>#N/A</v>
      </c>
      <c r="G440" s="133" t="e">
        <f t="shared" si="6"/>
        <v>#N/A</v>
      </c>
      <c r="H440" s="133"/>
      <c r="I440" s="133"/>
    </row>
    <row r="441" spans="1:9" x14ac:dyDescent="0.3">
      <c r="A441" s="135">
        <v>41460</v>
      </c>
      <c r="B441" s="20">
        <v>102.63</v>
      </c>
      <c r="C441" s="20" t="e">
        <f>(#N/A)</f>
        <v>#N/A</v>
      </c>
      <c r="D441" s="20" t="e">
        <f>(#N/A)</f>
        <v>#N/A</v>
      </c>
      <c r="E441" s="20" t="e">
        <f>(#N/A)</f>
        <v>#N/A</v>
      </c>
      <c r="F441" s="20" t="e">
        <f>(#N/A)</f>
        <v>#N/A</v>
      </c>
      <c r="G441" s="133" t="e">
        <f t="shared" si="6"/>
        <v>#N/A</v>
      </c>
      <c r="H441" s="133"/>
      <c r="I441" s="133"/>
    </row>
    <row r="442" spans="1:9" x14ac:dyDescent="0.3">
      <c r="A442" s="135">
        <v>41463</v>
      </c>
      <c r="B442" s="20">
        <v>102.61</v>
      </c>
      <c r="C442" s="20" t="e">
        <f>(#N/A)</f>
        <v>#N/A</v>
      </c>
      <c r="D442" s="20" t="e">
        <f>(#N/A)</f>
        <v>#N/A</v>
      </c>
      <c r="E442" s="20" t="e">
        <f>(#N/A)</f>
        <v>#N/A</v>
      </c>
      <c r="F442" s="20" t="e">
        <f>(#N/A)</f>
        <v>#N/A</v>
      </c>
      <c r="G442" s="133" t="e">
        <f t="shared" si="6"/>
        <v>#N/A</v>
      </c>
      <c r="H442" s="133"/>
      <c r="I442" s="133"/>
    </row>
    <row r="443" spans="1:9" x14ac:dyDescent="0.3">
      <c r="A443" s="135">
        <v>41464</v>
      </c>
      <c r="B443" s="20">
        <v>102.61</v>
      </c>
      <c r="C443" s="20" t="e">
        <f>(#N/A)</f>
        <v>#N/A</v>
      </c>
      <c r="D443" s="20" t="e">
        <f>(#N/A)</f>
        <v>#N/A</v>
      </c>
      <c r="E443" s="20" t="e">
        <f>(#N/A)</f>
        <v>#N/A</v>
      </c>
      <c r="F443" s="20" t="e">
        <f>(#N/A)</f>
        <v>#N/A</v>
      </c>
      <c r="G443" s="133" t="e">
        <f t="shared" si="6"/>
        <v>#N/A</v>
      </c>
      <c r="H443" s="133"/>
      <c r="I443" s="133"/>
    </row>
    <row r="444" spans="1:9" x14ac:dyDescent="0.3">
      <c r="A444" s="135">
        <v>41465</v>
      </c>
      <c r="B444" s="20">
        <v>102.53</v>
      </c>
      <c r="C444" s="20" t="e">
        <f>(#N/A)</f>
        <v>#N/A</v>
      </c>
      <c r="D444" s="20" t="e">
        <f>(#N/A)</f>
        <v>#N/A</v>
      </c>
      <c r="E444" s="20" t="e">
        <f>(#N/A)</f>
        <v>#N/A</v>
      </c>
      <c r="F444" s="20" t="e">
        <f>(#N/A)</f>
        <v>#N/A</v>
      </c>
      <c r="G444" s="133" t="e">
        <f t="shared" si="6"/>
        <v>#N/A</v>
      </c>
      <c r="H444" s="133"/>
      <c r="I444" s="133"/>
    </row>
    <row r="445" spans="1:9" x14ac:dyDescent="0.3">
      <c r="A445" s="135">
        <v>41466</v>
      </c>
      <c r="B445" s="20">
        <v>102.44</v>
      </c>
      <c r="C445" s="20" t="e">
        <f>(#N/A)</f>
        <v>#N/A</v>
      </c>
      <c r="D445" s="20" t="e">
        <f>(#N/A)</f>
        <v>#N/A</v>
      </c>
      <c r="E445" s="20" t="e">
        <f>(#N/A)</f>
        <v>#N/A</v>
      </c>
      <c r="F445" s="20" t="e">
        <f>(#N/A)</f>
        <v>#N/A</v>
      </c>
      <c r="G445" s="133" t="e">
        <f t="shared" si="6"/>
        <v>#N/A</v>
      </c>
      <c r="H445" s="133"/>
      <c r="I445" s="133"/>
    </row>
    <row r="446" spans="1:9" x14ac:dyDescent="0.3">
      <c r="A446" s="135">
        <v>41467</v>
      </c>
      <c r="B446" s="20">
        <v>102.37</v>
      </c>
      <c r="C446" s="20" t="e">
        <f>(#N/A)</f>
        <v>#N/A</v>
      </c>
      <c r="D446" s="20" t="e">
        <f>(#N/A)</f>
        <v>#N/A</v>
      </c>
      <c r="E446" s="20" t="e">
        <f>(#N/A)</f>
        <v>#N/A</v>
      </c>
      <c r="F446" s="20" t="e">
        <f>(#N/A)</f>
        <v>#N/A</v>
      </c>
      <c r="G446" s="133" t="e">
        <f t="shared" si="6"/>
        <v>#N/A</v>
      </c>
      <c r="H446" s="133"/>
      <c r="I446" s="133"/>
    </row>
    <row r="447" spans="1:9" x14ac:dyDescent="0.3">
      <c r="A447" s="135">
        <v>41470</v>
      </c>
      <c r="B447" s="20">
        <v>102.19</v>
      </c>
      <c r="C447" s="20" t="e">
        <f>(#N/A)</f>
        <v>#N/A</v>
      </c>
      <c r="D447" s="20" t="e">
        <f>(#N/A)</f>
        <v>#N/A</v>
      </c>
      <c r="E447" s="20" t="e">
        <f>(#N/A)</f>
        <v>#N/A</v>
      </c>
      <c r="F447" s="20" t="e">
        <f>(#N/A)</f>
        <v>#N/A</v>
      </c>
      <c r="G447" s="133" t="e">
        <f t="shared" si="6"/>
        <v>#N/A</v>
      </c>
      <c r="H447" s="133"/>
      <c r="I447" s="133"/>
    </row>
    <row r="448" spans="1:9" x14ac:dyDescent="0.3">
      <c r="A448" s="135">
        <v>41471</v>
      </c>
      <c r="B448" s="20">
        <v>102.12</v>
      </c>
      <c r="C448" s="20" t="e">
        <f>(#N/A)</f>
        <v>#N/A</v>
      </c>
      <c r="D448" s="20" t="e">
        <f>(#N/A)</f>
        <v>#N/A</v>
      </c>
      <c r="E448" s="20" t="e">
        <f>(#N/A)</f>
        <v>#N/A</v>
      </c>
      <c r="F448" s="20">
        <v>-2.7891480247501188</v>
      </c>
      <c r="G448" s="133" t="e">
        <f t="shared" si="6"/>
        <v>#N/A</v>
      </c>
      <c r="H448" s="133"/>
      <c r="I448" s="133"/>
    </row>
    <row r="449" spans="1:9" x14ac:dyDescent="0.3">
      <c r="A449" s="135">
        <v>41472</v>
      </c>
      <c r="B449" s="20">
        <v>102.11</v>
      </c>
      <c r="C449" s="20" t="e">
        <f>(#N/A)</f>
        <v>#N/A</v>
      </c>
      <c r="D449" s="20" t="e">
        <f>(#N/A)</f>
        <v>#N/A</v>
      </c>
      <c r="E449" s="20" t="e">
        <f>(#N/A)</f>
        <v>#N/A</v>
      </c>
      <c r="F449" s="20">
        <v>-2.7986673012851022</v>
      </c>
      <c r="G449" s="133" t="e">
        <f t="shared" si="6"/>
        <v>#N/A</v>
      </c>
      <c r="H449" s="133"/>
      <c r="I449" s="133"/>
    </row>
    <row r="450" spans="1:9" x14ac:dyDescent="0.3">
      <c r="A450" s="135">
        <v>41473</v>
      </c>
      <c r="B450" s="20">
        <v>102.03</v>
      </c>
      <c r="C450" s="20" t="e">
        <f>(#N/A)</f>
        <v>#N/A</v>
      </c>
      <c r="D450" s="20" t="e">
        <f>(#N/A)</f>
        <v>#N/A</v>
      </c>
      <c r="E450" s="20" t="e">
        <f>(#N/A)</f>
        <v>#N/A</v>
      </c>
      <c r="F450" s="20">
        <v>-2.9948659440958361</v>
      </c>
      <c r="G450" s="133" t="e">
        <f t="shared" si="6"/>
        <v>#N/A</v>
      </c>
      <c r="H450" s="133"/>
      <c r="I450" s="133"/>
    </row>
    <row r="451" spans="1:9" x14ac:dyDescent="0.3">
      <c r="A451" s="135">
        <v>41474</v>
      </c>
      <c r="B451" s="20">
        <v>102.07</v>
      </c>
      <c r="C451" s="20" t="e">
        <f>(#N/A)</f>
        <v>#N/A</v>
      </c>
      <c r="D451" s="20" t="e">
        <f>(#N/A)</f>
        <v>#N/A</v>
      </c>
      <c r="E451" s="20" t="e">
        <f>(#N/A)</f>
        <v>#N/A</v>
      </c>
      <c r="F451" s="20">
        <v>-2.4839973249259582</v>
      </c>
      <c r="G451" s="133" t="e">
        <f t="shared" si="6"/>
        <v>#N/A</v>
      </c>
      <c r="H451" s="133"/>
      <c r="I451" s="133"/>
    </row>
    <row r="452" spans="1:9" x14ac:dyDescent="0.3">
      <c r="A452" s="135">
        <v>41477</v>
      </c>
      <c r="B452" s="20">
        <v>102.04</v>
      </c>
      <c r="C452" s="20" t="e">
        <f>(#N/A)</f>
        <v>#N/A</v>
      </c>
      <c r="D452" s="20" t="e">
        <f>(#N/A)</f>
        <v>#N/A</v>
      </c>
      <c r="E452" s="20" t="e">
        <f>(#N/A)</f>
        <v>#N/A</v>
      </c>
      <c r="F452" s="20" t="e">
        <f>(#N/A)</f>
        <v>#N/A</v>
      </c>
      <c r="G452" s="133" t="e">
        <f t="shared" si="6"/>
        <v>#N/A</v>
      </c>
      <c r="H452" s="133"/>
      <c r="I452" s="133"/>
    </row>
    <row r="453" spans="1:9" x14ac:dyDescent="0.3">
      <c r="A453" s="135">
        <v>41478</v>
      </c>
      <c r="B453" s="20">
        <v>101.99</v>
      </c>
      <c r="C453" s="20" t="e">
        <f>(#N/A)</f>
        <v>#N/A</v>
      </c>
      <c r="D453" s="20" t="e">
        <f>(#N/A)</f>
        <v>#N/A</v>
      </c>
      <c r="E453" s="20" t="e">
        <f>(#N/A)</f>
        <v>#N/A</v>
      </c>
      <c r="F453" s="20">
        <v>-2.811130169620736</v>
      </c>
      <c r="G453" s="133" t="e">
        <f t="shared" si="6"/>
        <v>#N/A</v>
      </c>
      <c r="H453" s="133"/>
      <c r="I453" s="133"/>
    </row>
    <row r="454" spans="1:9" x14ac:dyDescent="0.3">
      <c r="A454" s="135">
        <v>41479</v>
      </c>
      <c r="B454" s="20">
        <v>102.09</v>
      </c>
      <c r="C454" s="20" t="e">
        <f>(#N/A)</f>
        <v>#N/A</v>
      </c>
      <c r="D454" s="20" t="e">
        <f>(#N/A)</f>
        <v>#N/A</v>
      </c>
      <c r="E454" s="20" t="e">
        <f>(#N/A)</f>
        <v>#N/A</v>
      </c>
      <c r="F454" s="20">
        <v>-2.5672838327925178</v>
      </c>
      <c r="G454" s="133" t="e">
        <f t="shared" si="6"/>
        <v>#N/A</v>
      </c>
      <c r="H454" s="133"/>
      <c r="I454" s="133"/>
    </row>
    <row r="455" spans="1:9" x14ac:dyDescent="0.3">
      <c r="A455" s="135">
        <v>41480</v>
      </c>
      <c r="B455" s="20">
        <v>102.13</v>
      </c>
      <c r="C455" s="20" t="e">
        <f>(#N/A)</f>
        <v>#N/A</v>
      </c>
      <c r="D455" s="20" t="e">
        <f>(#N/A)</f>
        <v>#N/A</v>
      </c>
      <c r="E455" s="20" t="e">
        <f>(#N/A)</f>
        <v>#N/A</v>
      </c>
      <c r="F455" s="20">
        <v>-2.7888825433085862</v>
      </c>
      <c r="G455" s="133" t="e">
        <f t="shared" si="6"/>
        <v>#N/A</v>
      </c>
      <c r="H455" s="133"/>
      <c r="I455" s="133"/>
    </row>
    <row r="456" spans="1:9" x14ac:dyDescent="0.3">
      <c r="A456" s="135">
        <v>41481</v>
      </c>
      <c r="B456" s="20">
        <v>102.23</v>
      </c>
      <c r="C456" s="20" t="e">
        <f>(#N/A)</f>
        <v>#N/A</v>
      </c>
      <c r="D456" s="20" t="e">
        <f>(#N/A)</f>
        <v>#N/A</v>
      </c>
      <c r="E456" s="20" t="e">
        <f>(#N/A)</f>
        <v>#N/A</v>
      </c>
      <c r="F456" s="20">
        <v>-2.2377354881897289</v>
      </c>
      <c r="G456" s="133" t="e">
        <f t="shared" si="6"/>
        <v>#N/A</v>
      </c>
      <c r="H456" s="133"/>
      <c r="I456" s="133"/>
    </row>
    <row r="457" spans="1:9" x14ac:dyDescent="0.3">
      <c r="A457" s="135">
        <v>41484</v>
      </c>
      <c r="B457" s="20">
        <v>102.25</v>
      </c>
      <c r="C457" s="20" t="e">
        <f>(#N/A)</f>
        <v>#N/A</v>
      </c>
      <c r="D457" s="20" t="e">
        <f>(#N/A)</f>
        <v>#N/A</v>
      </c>
      <c r="E457" s="20" t="e">
        <f>(#N/A)</f>
        <v>#N/A</v>
      </c>
      <c r="F457" s="20" t="e">
        <f>(#N/A)</f>
        <v>#N/A</v>
      </c>
      <c r="G457" s="133" t="e">
        <f t="shared" si="6"/>
        <v>#N/A</v>
      </c>
      <c r="H457" s="133"/>
      <c r="I457" s="133"/>
    </row>
    <row r="458" spans="1:9" x14ac:dyDescent="0.3">
      <c r="A458" s="135">
        <v>41485</v>
      </c>
      <c r="B458" s="20">
        <v>102.21</v>
      </c>
      <c r="C458" s="20" t="e">
        <f>(#N/A)</f>
        <v>#N/A</v>
      </c>
      <c r="D458" s="20" t="e">
        <f>(#N/A)</f>
        <v>#N/A</v>
      </c>
      <c r="E458" s="20" t="e">
        <f>(#N/A)</f>
        <v>#N/A</v>
      </c>
      <c r="F458" s="20">
        <v>-1.1413096044104849</v>
      </c>
      <c r="G458" s="133" t="e">
        <f t="shared" si="6"/>
        <v>#N/A</v>
      </c>
      <c r="H458" s="133"/>
      <c r="I458" s="133"/>
    </row>
    <row r="459" spans="1:9" x14ac:dyDescent="0.3">
      <c r="A459" s="135">
        <v>41486</v>
      </c>
      <c r="B459" s="20">
        <v>102.22</v>
      </c>
      <c r="C459" s="20" t="e">
        <f>(#N/A)</f>
        <v>#N/A</v>
      </c>
      <c r="D459" s="20" t="e">
        <f>(#N/A)</f>
        <v>#N/A</v>
      </c>
      <c r="E459" s="20">
        <v>-2.27</v>
      </c>
      <c r="F459" s="20">
        <v>-1.112508464738319</v>
      </c>
      <c r="G459" s="133" t="e">
        <f t="shared" si="6"/>
        <v>#N/A</v>
      </c>
      <c r="H459" s="133"/>
      <c r="I459" s="133"/>
    </row>
    <row r="460" spans="1:9" x14ac:dyDescent="0.3">
      <c r="A460" s="135">
        <v>41487</v>
      </c>
      <c r="B460" s="20">
        <v>102.39</v>
      </c>
      <c r="C460" s="20" t="e">
        <f>(#N/A)</f>
        <v>#N/A</v>
      </c>
      <c r="D460" s="20" t="e">
        <f>(#N/A)</f>
        <v>#N/A</v>
      </c>
      <c r="E460" s="20" t="e">
        <f>(#N/A)</f>
        <v>#N/A</v>
      </c>
      <c r="F460" s="20">
        <v>-0.92888243831640105</v>
      </c>
      <c r="G460" s="133" t="e">
        <f t="shared" si="6"/>
        <v>#N/A</v>
      </c>
      <c r="H460" s="133"/>
      <c r="I460" s="133"/>
    </row>
    <row r="461" spans="1:9" x14ac:dyDescent="0.3">
      <c r="A461" s="135">
        <v>41488</v>
      </c>
      <c r="B461" s="20">
        <v>102.38</v>
      </c>
      <c r="C461" s="20" t="e">
        <f>(#N/A)</f>
        <v>#N/A</v>
      </c>
      <c r="D461" s="20" t="e">
        <f>(#N/A)</f>
        <v>#N/A</v>
      </c>
      <c r="E461" s="20" t="e">
        <f>(#N/A)</f>
        <v>#N/A</v>
      </c>
      <c r="F461" s="20">
        <v>-0.90020327170651404</v>
      </c>
      <c r="G461" s="133" t="e">
        <f t="shared" si="6"/>
        <v>#N/A</v>
      </c>
      <c r="H461" s="133"/>
      <c r="I461" s="133"/>
    </row>
    <row r="462" spans="1:9" x14ac:dyDescent="0.3">
      <c r="A462" s="135">
        <v>41491</v>
      </c>
      <c r="B462" s="20">
        <v>102.58</v>
      </c>
      <c r="C462" s="20" t="e">
        <f>(#N/A)</f>
        <v>#N/A</v>
      </c>
      <c r="D462" s="20" t="e">
        <f>(#N/A)</f>
        <v>#N/A</v>
      </c>
      <c r="E462" s="20" t="e">
        <f>(#N/A)</f>
        <v>#N/A</v>
      </c>
      <c r="F462" s="20" t="e">
        <f>(#N/A)</f>
        <v>#N/A</v>
      </c>
      <c r="G462" s="133" t="e">
        <f t="shared" si="6"/>
        <v>#N/A</v>
      </c>
      <c r="H462" s="133"/>
      <c r="I462" s="133"/>
    </row>
    <row r="463" spans="1:9" x14ac:dyDescent="0.3">
      <c r="A463" s="135">
        <v>41492</v>
      </c>
      <c r="B463" s="20">
        <v>103.08</v>
      </c>
      <c r="C463" s="20" t="e">
        <f>(#N/A)</f>
        <v>#N/A</v>
      </c>
      <c r="D463" s="20" t="e">
        <f>(#N/A)</f>
        <v>#N/A</v>
      </c>
      <c r="E463" s="20" t="e">
        <f>(#N/A)</f>
        <v>#N/A</v>
      </c>
      <c r="F463" s="20">
        <v>-0.25159667118250401</v>
      </c>
      <c r="G463" s="133" t="e">
        <f t="shared" si="6"/>
        <v>#N/A</v>
      </c>
      <c r="H463" s="133"/>
      <c r="I463" s="133"/>
    </row>
    <row r="464" spans="1:9" x14ac:dyDescent="0.3">
      <c r="A464" s="135">
        <v>41493</v>
      </c>
      <c r="B464" s="20">
        <v>103.33</v>
      </c>
      <c r="C464" s="20" t="e">
        <f>(#N/A)</f>
        <v>#N/A</v>
      </c>
      <c r="D464" s="20" t="e">
        <f>(#N/A)</f>
        <v>#N/A</v>
      </c>
      <c r="E464" s="20" t="e">
        <f>(#N/A)</f>
        <v>#N/A</v>
      </c>
      <c r="F464" s="20">
        <v>0.74095739494978996</v>
      </c>
      <c r="G464" s="133" t="e">
        <f t="shared" si="6"/>
        <v>#N/A</v>
      </c>
      <c r="H464" s="133"/>
      <c r="I464" s="133"/>
    </row>
    <row r="465" spans="1:9" x14ac:dyDescent="0.3">
      <c r="A465" s="135">
        <v>41494</v>
      </c>
      <c r="B465" s="20">
        <v>103.36</v>
      </c>
      <c r="C465" s="20" t="e">
        <f>(#N/A)</f>
        <v>#N/A</v>
      </c>
      <c r="D465" s="20" t="e">
        <f>(#N/A)</f>
        <v>#N/A</v>
      </c>
      <c r="E465" s="20" t="e">
        <f>(#N/A)</f>
        <v>#N/A</v>
      </c>
      <c r="F465" s="20">
        <v>0.78003120124805003</v>
      </c>
      <c r="G465" s="133" t="e">
        <f t="shared" si="6"/>
        <v>#N/A</v>
      </c>
      <c r="H465" s="133"/>
      <c r="I465" s="133"/>
    </row>
    <row r="466" spans="1:9" x14ac:dyDescent="0.3">
      <c r="A466" s="135">
        <v>41495</v>
      </c>
      <c r="B466" s="20">
        <v>103.51</v>
      </c>
      <c r="C466" s="20" t="e">
        <f>(#N/A)</f>
        <v>#N/A</v>
      </c>
      <c r="D466" s="20" t="e">
        <f>(#N/A)</f>
        <v>#N/A</v>
      </c>
      <c r="E466" s="20" t="e">
        <f>(#N/A)</f>
        <v>#N/A</v>
      </c>
      <c r="F466" s="20">
        <v>1.0741138560687431</v>
      </c>
      <c r="G466" s="133" t="e">
        <f t="shared" si="6"/>
        <v>#N/A</v>
      </c>
      <c r="H466" s="133"/>
      <c r="I466" s="133"/>
    </row>
    <row r="467" spans="1:9" x14ac:dyDescent="0.3">
      <c r="A467" s="135">
        <v>41498</v>
      </c>
      <c r="B467" s="20">
        <v>103.65</v>
      </c>
      <c r="C467" s="20" t="e">
        <f>(#N/A)</f>
        <v>#N/A</v>
      </c>
      <c r="D467" s="20" t="e">
        <f>(#N/A)</f>
        <v>#N/A</v>
      </c>
      <c r="E467" s="20" t="e">
        <f>(#N/A)</f>
        <v>#N/A</v>
      </c>
      <c r="F467" s="20" t="e">
        <f>(#N/A)</f>
        <v>#N/A</v>
      </c>
      <c r="G467" s="133" t="e">
        <f t="shared" si="6"/>
        <v>#N/A</v>
      </c>
      <c r="H467" s="133"/>
      <c r="I467" s="133"/>
    </row>
    <row r="468" spans="1:9" x14ac:dyDescent="0.3">
      <c r="A468" s="135">
        <v>41499</v>
      </c>
      <c r="B468" s="20">
        <v>103.63</v>
      </c>
      <c r="C468" s="20" t="e">
        <f>(#N/A)</f>
        <v>#N/A</v>
      </c>
      <c r="D468" s="20" t="e">
        <f>(#N/A)</f>
        <v>#N/A</v>
      </c>
      <c r="E468" s="20" t="e">
        <f>(#N/A)</f>
        <v>#N/A</v>
      </c>
      <c r="F468" s="20">
        <v>1.4389193422083011</v>
      </c>
      <c r="G468" s="133" t="e">
        <f t="shared" si="6"/>
        <v>#N/A</v>
      </c>
      <c r="H468" s="133"/>
      <c r="I468" s="133"/>
    </row>
    <row r="469" spans="1:9" x14ac:dyDescent="0.3">
      <c r="A469" s="135">
        <v>41500</v>
      </c>
      <c r="B469" s="20">
        <v>103.73</v>
      </c>
      <c r="C469" s="20" t="e">
        <f>(#N/A)</f>
        <v>#N/A</v>
      </c>
      <c r="D469" s="20" t="e">
        <f>(#N/A)</f>
        <v>#N/A</v>
      </c>
      <c r="E469" s="20" t="e">
        <f>(#N/A)</f>
        <v>#N/A</v>
      </c>
      <c r="F469" s="20">
        <v>1.676141932954323</v>
      </c>
      <c r="G469" s="133" t="e">
        <f t="shared" ref="G469:G532" si="7">D469</f>
        <v>#N/A</v>
      </c>
      <c r="H469" s="133"/>
      <c r="I469" s="133"/>
    </row>
    <row r="470" spans="1:9" x14ac:dyDescent="0.3">
      <c r="A470" s="135">
        <v>41501</v>
      </c>
      <c r="B470" s="20">
        <v>103.78</v>
      </c>
      <c r="C470" s="20" t="e">
        <f>(#N/A)</f>
        <v>#N/A</v>
      </c>
      <c r="D470" s="20" t="e">
        <f>(#N/A)</f>
        <v>#N/A</v>
      </c>
      <c r="E470" s="20" t="e">
        <f>(#N/A)</f>
        <v>#N/A</v>
      </c>
      <c r="F470" s="20">
        <v>1.8749386472955729</v>
      </c>
      <c r="G470" s="133" t="e">
        <f t="shared" si="7"/>
        <v>#N/A</v>
      </c>
      <c r="H470" s="133"/>
      <c r="I470" s="133"/>
    </row>
    <row r="471" spans="1:9" x14ac:dyDescent="0.3">
      <c r="A471" s="135">
        <v>41502</v>
      </c>
      <c r="B471" s="20">
        <v>103.86</v>
      </c>
      <c r="C471" s="20" t="e">
        <f>(#N/A)</f>
        <v>#N/A</v>
      </c>
      <c r="D471" s="20" t="e">
        <f>(#N/A)</f>
        <v>#N/A</v>
      </c>
      <c r="E471" s="20" t="e">
        <f>(#N/A)</f>
        <v>#N/A</v>
      </c>
      <c r="F471" s="20">
        <v>2.0135546606423729</v>
      </c>
      <c r="G471" s="133" t="e">
        <f t="shared" si="7"/>
        <v>#N/A</v>
      </c>
      <c r="H471" s="133"/>
      <c r="I471" s="133"/>
    </row>
    <row r="472" spans="1:9" x14ac:dyDescent="0.3">
      <c r="A472" s="135">
        <v>41505</v>
      </c>
      <c r="B472" s="20">
        <v>103.81</v>
      </c>
      <c r="C472" s="20" t="e">
        <f>(#N/A)</f>
        <v>#N/A</v>
      </c>
      <c r="D472" s="20" t="e">
        <f>(#N/A)</f>
        <v>#N/A</v>
      </c>
      <c r="E472" s="20" t="e">
        <f>(#N/A)</f>
        <v>#N/A</v>
      </c>
      <c r="F472" s="20" t="e">
        <f>(#N/A)</f>
        <v>#N/A</v>
      </c>
      <c r="G472" s="133" t="e">
        <f t="shared" si="7"/>
        <v>#N/A</v>
      </c>
      <c r="H472" s="133"/>
      <c r="I472" s="133"/>
    </row>
    <row r="473" spans="1:9" x14ac:dyDescent="0.3">
      <c r="A473" s="135">
        <v>41506</v>
      </c>
      <c r="B473" s="20">
        <v>103.8</v>
      </c>
      <c r="C473" s="20" t="e">
        <f>(#N/A)</f>
        <v>#N/A</v>
      </c>
      <c r="D473" s="20" t="e">
        <f>(#N/A)</f>
        <v>#N/A</v>
      </c>
      <c r="E473" s="20" t="e">
        <f>(#N/A)</f>
        <v>#N/A</v>
      </c>
      <c r="F473" s="20">
        <v>1.8445839874411301</v>
      </c>
      <c r="G473" s="133" t="e">
        <f t="shared" si="7"/>
        <v>#N/A</v>
      </c>
      <c r="H473" s="133"/>
      <c r="I473" s="133"/>
    </row>
    <row r="474" spans="1:9" x14ac:dyDescent="0.3">
      <c r="A474" s="135">
        <v>41507</v>
      </c>
      <c r="B474" s="20">
        <v>103.8</v>
      </c>
      <c r="C474" s="20" t="e">
        <f>(#N/A)</f>
        <v>#N/A</v>
      </c>
      <c r="D474" s="20" t="e">
        <f>(#N/A)</f>
        <v>#N/A</v>
      </c>
      <c r="E474" s="20" t="e">
        <f>(#N/A)</f>
        <v>#N/A</v>
      </c>
      <c r="F474" s="20">
        <v>1.9245875883739201</v>
      </c>
      <c r="G474" s="133" t="e">
        <f t="shared" si="7"/>
        <v>#N/A</v>
      </c>
      <c r="H474" s="133"/>
      <c r="I474" s="133"/>
    </row>
    <row r="475" spans="1:9" x14ac:dyDescent="0.3">
      <c r="A475" s="135">
        <v>41508</v>
      </c>
      <c r="B475" s="20">
        <v>103.81</v>
      </c>
      <c r="C475" s="20" t="e">
        <f>(#N/A)</f>
        <v>#N/A</v>
      </c>
      <c r="D475" s="20" t="e">
        <f>(#N/A)</f>
        <v>#N/A</v>
      </c>
      <c r="E475" s="20" t="e">
        <f>(#N/A)</f>
        <v>#N/A</v>
      </c>
      <c r="F475" s="20">
        <v>2.1148927798544168</v>
      </c>
      <c r="G475" s="133" t="e">
        <f t="shared" si="7"/>
        <v>#N/A</v>
      </c>
      <c r="H475" s="133"/>
      <c r="I475" s="133"/>
    </row>
    <row r="476" spans="1:9" x14ac:dyDescent="0.3">
      <c r="A476" s="135">
        <v>41509</v>
      </c>
      <c r="B476" s="20">
        <v>103.77</v>
      </c>
      <c r="C476" s="20" t="e">
        <f>(#N/A)</f>
        <v>#N/A</v>
      </c>
      <c r="D476" s="20" t="e">
        <f>(#N/A)</f>
        <v>#N/A</v>
      </c>
      <c r="E476" s="20" t="e">
        <f>(#N/A)</f>
        <v>#N/A</v>
      </c>
      <c r="F476" s="20">
        <v>2.2767593140153761</v>
      </c>
      <c r="G476" s="133" t="e">
        <f t="shared" si="7"/>
        <v>#N/A</v>
      </c>
      <c r="H476" s="133"/>
      <c r="I476" s="133"/>
    </row>
    <row r="477" spans="1:9" x14ac:dyDescent="0.3">
      <c r="A477" s="135">
        <v>41512</v>
      </c>
      <c r="B477" s="20">
        <v>103.83</v>
      </c>
      <c r="C477" s="20" t="e">
        <f>(#N/A)</f>
        <v>#N/A</v>
      </c>
      <c r="D477" s="20" t="e">
        <f>(#N/A)</f>
        <v>#N/A</v>
      </c>
      <c r="E477" s="20" t="e">
        <f>(#N/A)</f>
        <v>#N/A</v>
      </c>
      <c r="F477" s="20" t="e">
        <f>(#N/A)</f>
        <v>#N/A</v>
      </c>
      <c r="G477" s="133" t="e">
        <f t="shared" si="7"/>
        <v>#N/A</v>
      </c>
      <c r="H477" s="133"/>
      <c r="I477" s="133"/>
    </row>
    <row r="478" spans="1:9" x14ac:dyDescent="0.3">
      <c r="A478" s="135">
        <v>41513</v>
      </c>
      <c r="B478" s="20">
        <v>103.94</v>
      </c>
      <c r="C478" s="20" t="e">
        <f>(#N/A)</f>
        <v>#N/A</v>
      </c>
      <c r="D478" s="20" t="e">
        <f>(#N/A)</f>
        <v>#N/A</v>
      </c>
      <c r="E478" s="20" t="e">
        <f>(#N/A)</f>
        <v>#N/A</v>
      </c>
      <c r="F478" s="20">
        <v>2.4140309390087689</v>
      </c>
      <c r="G478" s="133" t="e">
        <f t="shared" si="7"/>
        <v>#N/A</v>
      </c>
      <c r="H478" s="133"/>
      <c r="I478" s="133"/>
    </row>
    <row r="479" spans="1:9" x14ac:dyDescent="0.3">
      <c r="A479" s="135">
        <v>41514</v>
      </c>
      <c r="B479" s="20">
        <v>103.74</v>
      </c>
      <c r="C479" s="20" t="e">
        <f>(#N/A)</f>
        <v>#N/A</v>
      </c>
      <c r="D479" s="20" t="e">
        <f>(#N/A)</f>
        <v>#N/A</v>
      </c>
      <c r="E479" s="20" t="e">
        <f>(#N/A)</f>
        <v>#N/A</v>
      </c>
      <c r="F479" s="20">
        <v>2.4086870681145109</v>
      </c>
      <c r="G479" s="133" t="e">
        <f t="shared" si="7"/>
        <v>#N/A</v>
      </c>
      <c r="H479" s="133"/>
      <c r="I479" s="133"/>
    </row>
    <row r="480" spans="1:9" x14ac:dyDescent="0.3">
      <c r="A480" s="135">
        <v>41515</v>
      </c>
      <c r="B480" s="20">
        <v>103.68</v>
      </c>
      <c r="C480" s="20" t="e">
        <f>(#N/A)</f>
        <v>#N/A</v>
      </c>
      <c r="D480" s="20" t="e">
        <f>(#N/A)</f>
        <v>#N/A</v>
      </c>
      <c r="E480" s="20" t="e">
        <f>(#N/A)</f>
        <v>#N/A</v>
      </c>
      <c r="F480" s="20">
        <v>2.2989639861864819</v>
      </c>
      <c r="G480" s="133" t="e">
        <f t="shared" si="7"/>
        <v>#N/A</v>
      </c>
      <c r="H480" s="133"/>
      <c r="I480" s="133"/>
    </row>
    <row r="481" spans="1:9" x14ac:dyDescent="0.3">
      <c r="A481" s="135">
        <v>41516</v>
      </c>
      <c r="B481" s="20">
        <v>103.68</v>
      </c>
      <c r="C481" s="20" t="e">
        <f>(#N/A)</f>
        <v>#N/A</v>
      </c>
      <c r="D481" s="20" t="e">
        <f>(#N/A)</f>
        <v>#N/A</v>
      </c>
      <c r="E481" s="20" t="e">
        <f>(#N/A)</f>
        <v>#N/A</v>
      </c>
      <c r="F481" s="20">
        <v>2.3494570582428431</v>
      </c>
      <c r="G481" s="133" t="e">
        <f t="shared" si="7"/>
        <v>#N/A</v>
      </c>
      <c r="H481" s="133"/>
      <c r="I481" s="133"/>
    </row>
    <row r="482" spans="1:9" x14ac:dyDescent="0.3">
      <c r="A482" s="135">
        <v>41517</v>
      </c>
      <c r="B482" s="20">
        <v>0</v>
      </c>
      <c r="C482" s="20" t="e">
        <f>(#N/A)</f>
        <v>#N/A</v>
      </c>
      <c r="D482" s="20" t="e">
        <f>(#N/A)</f>
        <v>#N/A</v>
      </c>
      <c r="E482" s="20">
        <v>-1.62</v>
      </c>
      <c r="F482" s="20" t="e">
        <f>(#N/A)</f>
        <v>#N/A</v>
      </c>
      <c r="G482" s="133" t="e">
        <f t="shared" si="7"/>
        <v>#N/A</v>
      </c>
      <c r="H482" s="133"/>
      <c r="I482" s="133"/>
    </row>
    <row r="483" spans="1:9" x14ac:dyDescent="0.3">
      <c r="A483" s="135">
        <v>41519</v>
      </c>
      <c r="B483" s="20">
        <v>103.69</v>
      </c>
      <c r="C483" s="20" t="e">
        <f>(#N/A)</f>
        <v>#N/A</v>
      </c>
      <c r="D483" s="20" t="e">
        <f>(#N/A)</f>
        <v>#N/A</v>
      </c>
      <c r="E483" s="20" t="e">
        <f>(#N/A)</f>
        <v>#N/A</v>
      </c>
      <c r="F483" s="20" t="e">
        <f>(#N/A)</f>
        <v>#N/A</v>
      </c>
      <c r="G483" s="133" t="e">
        <f t="shared" si="7"/>
        <v>#N/A</v>
      </c>
      <c r="H483" s="133"/>
      <c r="I483" s="133"/>
    </row>
    <row r="484" spans="1:9" x14ac:dyDescent="0.3">
      <c r="A484" s="135">
        <v>41520</v>
      </c>
      <c r="B484" s="20">
        <v>103.61</v>
      </c>
      <c r="C484" s="20" t="e">
        <f>(#N/A)</f>
        <v>#N/A</v>
      </c>
      <c r="D484" s="20" t="e">
        <f>(#N/A)</f>
        <v>#N/A</v>
      </c>
      <c r="E484" s="20" t="e">
        <f>(#N/A)</f>
        <v>#N/A</v>
      </c>
      <c r="F484" s="20">
        <v>2.2198105761641669</v>
      </c>
      <c r="G484" s="133" t="e">
        <f t="shared" si="7"/>
        <v>#N/A</v>
      </c>
      <c r="H484" s="133"/>
      <c r="I484" s="133"/>
    </row>
    <row r="485" spans="1:9" x14ac:dyDescent="0.3">
      <c r="A485" s="135">
        <v>41521</v>
      </c>
      <c r="B485" s="20">
        <v>103.61</v>
      </c>
      <c r="C485" s="20" t="e">
        <f>(#N/A)</f>
        <v>#N/A</v>
      </c>
      <c r="D485" s="20" t="e">
        <f>(#N/A)</f>
        <v>#N/A</v>
      </c>
      <c r="E485" s="20" t="e">
        <f>(#N/A)</f>
        <v>#N/A</v>
      </c>
      <c r="F485" s="20">
        <v>2.1593374087951092</v>
      </c>
      <c r="G485" s="133" t="e">
        <f t="shared" si="7"/>
        <v>#N/A</v>
      </c>
      <c r="H485" s="133"/>
      <c r="I485" s="133"/>
    </row>
    <row r="486" spans="1:9" x14ac:dyDescent="0.3">
      <c r="A486" s="135">
        <v>41522</v>
      </c>
      <c r="B486" s="20">
        <v>103.66</v>
      </c>
      <c r="C486" s="20" t="e">
        <f>(#N/A)</f>
        <v>#N/A</v>
      </c>
      <c r="D486" s="20" t="e">
        <f>(#N/A)</f>
        <v>#N/A</v>
      </c>
      <c r="E486" s="20" t="e">
        <f>(#N/A)</f>
        <v>#N/A</v>
      </c>
      <c r="F486" s="20">
        <v>2.562580389828832</v>
      </c>
      <c r="G486" s="133" t="e">
        <f t="shared" si="7"/>
        <v>#N/A</v>
      </c>
      <c r="H486" s="133"/>
      <c r="I486" s="133"/>
    </row>
    <row r="487" spans="1:9" x14ac:dyDescent="0.3">
      <c r="A487" s="135">
        <v>41523</v>
      </c>
      <c r="B487" s="20">
        <v>103.79</v>
      </c>
      <c r="C487" s="20" t="e">
        <f>(#N/A)</f>
        <v>#N/A</v>
      </c>
      <c r="D487" s="20" t="e">
        <f>(#N/A)</f>
        <v>#N/A</v>
      </c>
      <c r="E487" s="20" t="e">
        <f>(#N/A)</f>
        <v>#N/A</v>
      </c>
      <c r="F487" s="20">
        <v>4.2277565776260291</v>
      </c>
      <c r="G487" s="133" t="e">
        <f t="shared" si="7"/>
        <v>#N/A</v>
      </c>
      <c r="H487" s="133"/>
      <c r="I487" s="133"/>
    </row>
    <row r="488" spans="1:9" x14ac:dyDescent="0.3">
      <c r="A488" s="135">
        <v>41526</v>
      </c>
      <c r="B488" s="20">
        <v>103.79</v>
      </c>
      <c r="C488" s="20" t="e">
        <f>(#N/A)</f>
        <v>#N/A</v>
      </c>
      <c r="D488" s="20" t="e">
        <f>(#N/A)</f>
        <v>#N/A</v>
      </c>
      <c r="E488" s="20" t="e">
        <f>(#N/A)</f>
        <v>#N/A</v>
      </c>
      <c r="F488" s="20" t="e">
        <f>(#N/A)</f>
        <v>#N/A</v>
      </c>
      <c r="G488" s="133" t="e">
        <f t="shared" si="7"/>
        <v>#N/A</v>
      </c>
      <c r="H488" s="133"/>
      <c r="I488" s="133"/>
    </row>
    <row r="489" spans="1:9" x14ac:dyDescent="0.3">
      <c r="A489" s="135">
        <v>41527</v>
      </c>
      <c r="B489" s="20">
        <v>103.8</v>
      </c>
      <c r="C489" s="20" t="e">
        <f>(#N/A)</f>
        <v>#N/A</v>
      </c>
      <c r="D489" s="20" t="e">
        <f>(#N/A)</f>
        <v>#N/A</v>
      </c>
      <c r="E489" s="20" t="e">
        <f>(#N/A)</f>
        <v>#N/A</v>
      </c>
      <c r="F489" s="20">
        <v>4.269211451531894</v>
      </c>
      <c r="G489" s="133" t="e">
        <f t="shared" si="7"/>
        <v>#N/A</v>
      </c>
      <c r="H489" s="133"/>
      <c r="I489" s="133"/>
    </row>
    <row r="490" spans="1:9" x14ac:dyDescent="0.3">
      <c r="A490" s="135">
        <v>41528</v>
      </c>
      <c r="B490" s="20">
        <v>104.45</v>
      </c>
      <c r="C490" s="20" t="e">
        <f>(#N/A)</f>
        <v>#N/A</v>
      </c>
      <c r="D490" s="20" t="e">
        <f>(#N/A)</f>
        <v>#N/A</v>
      </c>
      <c r="E490" s="20" t="e">
        <f>(#N/A)</f>
        <v>#N/A</v>
      </c>
      <c r="F490" s="20">
        <v>5.3348124243646629</v>
      </c>
      <c r="G490" s="133" t="e">
        <f t="shared" si="7"/>
        <v>#N/A</v>
      </c>
      <c r="H490" s="133"/>
      <c r="I490" s="133"/>
    </row>
    <row r="491" spans="1:9" x14ac:dyDescent="0.3">
      <c r="A491" s="135">
        <v>41529</v>
      </c>
      <c r="B491" s="20">
        <v>104.5</v>
      </c>
      <c r="C491" s="20" t="e">
        <f>(#N/A)</f>
        <v>#N/A</v>
      </c>
      <c r="D491" s="20" t="e">
        <f>(#N/A)</f>
        <v>#N/A</v>
      </c>
      <c r="E491" s="20" t="e">
        <f>(#N/A)</f>
        <v>#N/A</v>
      </c>
      <c r="F491" s="20">
        <v>5.0673637643273679</v>
      </c>
      <c r="G491" s="133" t="e">
        <f t="shared" si="7"/>
        <v>#N/A</v>
      </c>
      <c r="H491" s="133"/>
      <c r="I491" s="133"/>
    </row>
    <row r="492" spans="1:9" x14ac:dyDescent="0.3">
      <c r="A492" s="135">
        <v>41530</v>
      </c>
      <c r="B492" s="20">
        <v>104.49</v>
      </c>
      <c r="C492" s="20" t="e">
        <f>(#N/A)</f>
        <v>#N/A</v>
      </c>
      <c r="D492" s="20" t="e">
        <f>(#N/A)</f>
        <v>#N/A</v>
      </c>
      <c r="E492" s="20" t="e">
        <f>(#N/A)</f>
        <v>#N/A</v>
      </c>
      <c r="F492" s="20">
        <v>5.0361881785283469</v>
      </c>
      <c r="G492" s="133" t="e">
        <f t="shared" si="7"/>
        <v>#N/A</v>
      </c>
      <c r="H492" s="133"/>
      <c r="I492" s="133"/>
    </row>
    <row r="493" spans="1:9" x14ac:dyDescent="0.3">
      <c r="A493" s="135">
        <v>41533</v>
      </c>
      <c r="B493" s="20">
        <v>104.77</v>
      </c>
      <c r="C493" s="20" t="e">
        <f>(#N/A)</f>
        <v>#N/A</v>
      </c>
      <c r="D493" s="20" t="e">
        <f>(#N/A)</f>
        <v>#N/A</v>
      </c>
      <c r="E493" s="20" t="e">
        <f>(#N/A)</f>
        <v>#N/A</v>
      </c>
      <c r="F493" s="20" t="e">
        <f>(#N/A)</f>
        <v>#N/A</v>
      </c>
      <c r="G493" s="133" t="e">
        <f t="shared" si="7"/>
        <v>#N/A</v>
      </c>
      <c r="H493" s="133"/>
      <c r="I493" s="133"/>
    </row>
    <row r="494" spans="1:9" x14ac:dyDescent="0.3">
      <c r="A494" s="135">
        <v>41534</v>
      </c>
      <c r="B494" s="20">
        <v>104.86</v>
      </c>
      <c r="C494" s="20" t="e">
        <f>(#N/A)</f>
        <v>#N/A</v>
      </c>
      <c r="D494" s="20" t="e">
        <f>(#N/A)</f>
        <v>#N/A</v>
      </c>
      <c r="E494" s="20" t="e">
        <f>(#N/A)</f>
        <v>#N/A</v>
      </c>
      <c r="F494" s="20">
        <v>4.8075962018990497</v>
      </c>
      <c r="G494" s="133" t="e">
        <f t="shared" si="7"/>
        <v>#N/A</v>
      </c>
      <c r="H494" s="133"/>
      <c r="I494" s="133"/>
    </row>
    <row r="495" spans="1:9" x14ac:dyDescent="0.3">
      <c r="A495" s="135">
        <v>41535</v>
      </c>
      <c r="B495" s="20">
        <v>105.02</v>
      </c>
      <c r="C495" s="20" t="e">
        <f>(#N/A)</f>
        <v>#N/A</v>
      </c>
      <c r="D495" s="20" t="e">
        <f>(#N/A)</f>
        <v>#N/A</v>
      </c>
      <c r="E495" s="20" t="e">
        <f>(#N/A)</f>
        <v>#N/A</v>
      </c>
      <c r="F495" s="20">
        <v>4.7476560941551957</v>
      </c>
      <c r="G495" s="133" t="e">
        <f t="shared" si="7"/>
        <v>#N/A</v>
      </c>
      <c r="H495" s="133"/>
      <c r="I495" s="133"/>
    </row>
    <row r="496" spans="1:9" x14ac:dyDescent="0.3">
      <c r="A496" s="135">
        <v>41536</v>
      </c>
      <c r="B496" s="20">
        <v>105.96</v>
      </c>
      <c r="C496" s="20" t="e">
        <f>(#N/A)</f>
        <v>#N/A</v>
      </c>
      <c r="D496" s="20" t="e">
        <f>(#N/A)</f>
        <v>#N/A</v>
      </c>
      <c r="E496" s="20" t="e">
        <f>(#N/A)</f>
        <v>#N/A</v>
      </c>
      <c r="F496" s="20">
        <v>5.5483613905767513</v>
      </c>
      <c r="G496" s="133" t="e">
        <f t="shared" si="7"/>
        <v>#N/A</v>
      </c>
      <c r="H496" s="133"/>
      <c r="I496" s="133"/>
    </row>
    <row r="497" spans="1:9" x14ac:dyDescent="0.3">
      <c r="A497" s="135">
        <v>41537</v>
      </c>
      <c r="B497" s="20">
        <v>105.96</v>
      </c>
      <c r="C497" s="20" t="e">
        <f>(#N/A)</f>
        <v>#N/A</v>
      </c>
      <c r="D497" s="20" t="e">
        <f>(#N/A)</f>
        <v>#N/A</v>
      </c>
      <c r="E497" s="20" t="e">
        <f>(#N/A)</f>
        <v>#N/A</v>
      </c>
      <c r="F497" s="20">
        <v>5.0565139797739436</v>
      </c>
      <c r="G497" s="133" t="e">
        <f t="shared" si="7"/>
        <v>#N/A</v>
      </c>
      <c r="H497" s="133"/>
      <c r="I497" s="133"/>
    </row>
    <row r="498" spans="1:9" x14ac:dyDescent="0.3">
      <c r="A498" s="135">
        <v>41540</v>
      </c>
      <c r="B498" s="20">
        <v>105.12</v>
      </c>
      <c r="C498" s="20" t="e">
        <f>(#N/A)</f>
        <v>#N/A</v>
      </c>
      <c r="D498" s="20" t="e">
        <f>(#N/A)</f>
        <v>#N/A</v>
      </c>
      <c r="E498" s="20" t="e">
        <f>(#N/A)</f>
        <v>#N/A</v>
      </c>
      <c r="F498" s="20" t="e">
        <f>(#N/A)</f>
        <v>#N/A</v>
      </c>
      <c r="G498" s="133" t="e">
        <f t="shared" si="7"/>
        <v>#N/A</v>
      </c>
      <c r="H498" s="133"/>
      <c r="I498" s="133"/>
    </row>
    <row r="499" spans="1:9" x14ac:dyDescent="0.3">
      <c r="A499" s="135">
        <v>41541</v>
      </c>
      <c r="B499" s="20">
        <v>105.14</v>
      </c>
      <c r="C499" s="20" t="e">
        <f>(#N/A)</f>
        <v>#N/A</v>
      </c>
      <c r="D499" s="20" t="e">
        <f>(#N/A)</f>
        <v>#N/A</v>
      </c>
      <c r="E499" s="20" t="e">
        <f>(#N/A)</f>
        <v>#N/A</v>
      </c>
      <c r="F499" s="20">
        <v>2.987559996081889</v>
      </c>
      <c r="G499" s="133" t="e">
        <f t="shared" si="7"/>
        <v>#N/A</v>
      </c>
      <c r="H499" s="133"/>
      <c r="I499" s="133"/>
    </row>
    <row r="500" spans="1:9" x14ac:dyDescent="0.3">
      <c r="A500" s="135">
        <v>41542</v>
      </c>
      <c r="B500" s="20">
        <v>105.28</v>
      </c>
      <c r="C500" s="20" t="e">
        <f>(#N/A)</f>
        <v>#N/A</v>
      </c>
      <c r="D500" s="20" t="e">
        <f>(#N/A)</f>
        <v>#N/A</v>
      </c>
      <c r="E500" s="20" t="e">
        <f>(#N/A)</f>
        <v>#N/A</v>
      </c>
      <c r="F500" s="20">
        <v>2.8828300596110621</v>
      </c>
      <c r="G500" s="133" t="e">
        <f t="shared" si="7"/>
        <v>#N/A</v>
      </c>
      <c r="H500" s="133"/>
      <c r="I500" s="133"/>
    </row>
    <row r="501" spans="1:9" x14ac:dyDescent="0.3">
      <c r="A501" s="135">
        <v>41543</v>
      </c>
      <c r="B501" s="20">
        <v>105.3</v>
      </c>
      <c r="C501" s="20" t="e">
        <f>(#N/A)</f>
        <v>#N/A</v>
      </c>
      <c r="D501" s="20" t="e">
        <f>(#N/A)</f>
        <v>#N/A</v>
      </c>
      <c r="E501" s="20" t="e">
        <f>(#N/A)</f>
        <v>#N/A</v>
      </c>
      <c r="F501" s="20">
        <v>2.7517564402810302</v>
      </c>
      <c r="G501" s="133" t="e">
        <f t="shared" si="7"/>
        <v>#N/A</v>
      </c>
      <c r="H501" s="133"/>
      <c r="I501" s="133"/>
    </row>
    <row r="502" spans="1:9" x14ac:dyDescent="0.3">
      <c r="A502" s="135">
        <v>41544</v>
      </c>
      <c r="B502" s="20">
        <v>105.4</v>
      </c>
      <c r="C502" s="20" t="e">
        <f>(#N/A)</f>
        <v>#N/A</v>
      </c>
      <c r="D502" s="20" t="e">
        <f>(#N/A)</f>
        <v>#N/A</v>
      </c>
      <c r="E502" s="20" t="e">
        <f>(#N/A)</f>
        <v>#N/A</v>
      </c>
      <c r="F502" s="20">
        <v>2.3996891091032739</v>
      </c>
      <c r="G502" s="133" t="e">
        <f t="shared" si="7"/>
        <v>#N/A</v>
      </c>
      <c r="H502" s="133"/>
      <c r="I502" s="133"/>
    </row>
    <row r="503" spans="1:9" x14ac:dyDescent="0.3">
      <c r="A503" s="135">
        <v>41547</v>
      </c>
      <c r="B503" s="20">
        <v>0</v>
      </c>
      <c r="C503" s="20" t="e">
        <f>(#N/A)</f>
        <v>#N/A</v>
      </c>
      <c r="D503" s="20" t="e">
        <f>(#N/A)</f>
        <v>#N/A</v>
      </c>
      <c r="E503" s="20">
        <v>-1.34</v>
      </c>
      <c r="F503" s="20" t="e">
        <f>(#N/A)</f>
        <v>#N/A</v>
      </c>
      <c r="G503" s="133" t="e">
        <f t="shared" si="7"/>
        <v>#N/A</v>
      </c>
      <c r="H503" s="133"/>
      <c r="I503" s="133"/>
    </row>
    <row r="504" spans="1:9" x14ac:dyDescent="0.3">
      <c r="A504" s="135">
        <v>41555</v>
      </c>
      <c r="B504" s="20">
        <v>105.52</v>
      </c>
      <c r="C504" s="20" t="e">
        <f>(#N/A)</f>
        <v>#N/A</v>
      </c>
      <c r="D504" s="20" t="e">
        <f>(#N/A)</f>
        <v>#N/A</v>
      </c>
      <c r="E504" s="20" t="e">
        <f>(#N/A)</f>
        <v>#N/A</v>
      </c>
      <c r="F504" s="20">
        <v>1.6668272473263319</v>
      </c>
      <c r="G504" s="133" t="e">
        <f t="shared" si="7"/>
        <v>#N/A</v>
      </c>
      <c r="H504" s="133"/>
      <c r="I504" s="133"/>
    </row>
    <row r="505" spans="1:9" x14ac:dyDescent="0.3">
      <c r="A505" s="135">
        <v>41556</v>
      </c>
      <c r="B505" s="20">
        <v>105.76</v>
      </c>
      <c r="C505" s="20" t="e">
        <f>(#N/A)</f>
        <v>#N/A</v>
      </c>
      <c r="D505" s="20" t="e">
        <f>(#N/A)</f>
        <v>#N/A</v>
      </c>
      <c r="E505" s="20" t="e">
        <f>(#N/A)</f>
        <v>#N/A</v>
      </c>
      <c r="F505" s="20">
        <v>1.7118676668590109</v>
      </c>
      <c r="G505" s="133" t="e">
        <f t="shared" si="7"/>
        <v>#N/A</v>
      </c>
      <c r="H505" s="133"/>
      <c r="I505" s="133"/>
    </row>
    <row r="506" spans="1:9" x14ac:dyDescent="0.3">
      <c r="A506" s="135">
        <v>41557</v>
      </c>
      <c r="B506" s="20">
        <v>106.62</v>
      </c>
      <c r="C506" s="20" t="e">
        <f>(#N/A)</f>
        <v>#N/A</v>
      </c>
      <c r="D506" s="20" t="e">
        <f>(#N/A)</f>
        <v>#N/A</v>
      </c>
      <c r="E506" s="20" t="e">
        <f>(#N/A)</f>
        <v>#N/A</v>
      </c>
      <c r="F506" s="20">
        <v>2.3028209556706969</v>
      </c>
      <c r="G506" s="133" t="e">
        <f t="shared" si="7"/>
        <v>#N/A</v>
      </c>
      <c r="H506" s="133"/>
      <c r="I506" s="133"/>
    </row>
    <row r="507" spans="1:9" x14ac:dyDescent="0.3">
      <c r="A507" s="135">
        <v>41558</v>
      </c>
      <c r="B507" s="20">
        <v>106.9</v>
      </c>
      <c r="C507" s="20" t="e">
        <f>(#N/A)</f>
        <v>#N/A</v>
      </c>
      <c r="D507" s="20" t="e">
        <f>(#N/A)</f>
        <v>#N/A</v>
      </c>
      <c r="E507" s="20" t="e">
        <f>(#N/A)</f>
        <v>#N/A</v>
      </c>
      <c r="F507" s="20">
        <v>1.867733943205641</v>
      </c>
      <c r="G507" s="133" t="e">
        <f t="shared" si="7"/>
        <v>#N/A</v>
      </c>
      <c r="H507" s="133"/>
      <c r="I507" s="133"/>
    </row>
    <row r="508" spans="1:9" x14ac:dyDescent="0.3">
      <c r="A508" s="135">
        <v>41561</v>
      </c>
      <c r="B508" s="20">
        <v>107.58</v>
      </c>
      <c r="C508" s="20" t="e">
        <f>(#N/A)</f>
        <v>#N/A</v>
      </c>
      <c r="D508" s="20" t="e">
        <f>(#N/A)</f>
        <v>#N/A</v>
      </c>
      <c r="E508" s="20" t="e">
        <f>(#N/A)</f>
        <v>#N/A</v>
      </c>
      <c r="F508" s="20" t="e">
        <f>(#N/A)</f>
        <v>#N/A</v>
      </c>
      <c r="G508" s="133" t="e">
        <f t="shared" si="7"/>
        <v>#N/A</v>
      </c>
      <c r="H508" s="133"/>
      <c r="I508" s="133"/>
    </row>
    <row r="509" spans="1:9" x14ac:dyDescent="0.3">
      <c r="A509" s="135">
        <v>41562</v>
      </c>
      <c r="B509" s="20">
        <v>107.72</v>
      </c>
      <c r="C509" s="20" t="e">
        <f>(#N/A)</f>
        <v>#N/A</v>
      </c>
      <c r="D509" s="20" t="e">
        <f>(#N/A)</f>
        <v>#N/A</v>
      </c>
      <c r="E509" s="20" t="e">
        <f>(#N/A)</f>
        <v>#N/A</v>
      </c>
      <c r="F509" s="20">
        <v>0.74822297044519304</v>
      </c>
      <c r="G509" s="133" t="e">
        <f t="shared" si="7"/>
        <v>#N/A</v>
      </c>
      <c r="H509" s="133"/>
      <c r="I509" s="133"/>
    </row>
    <row r="510" spans="1:9" x14ac:dyDescent="0.3">
      <c r="A510" s="135">
        <v>41563</v>
      </c>
      <c r="B510" s="20">
        <v>107.73</v>
      </c>
      <c r="C510" s="20" t="e">
        <f>(#N/A)</f>
        <v>#N/A</v>
      </c>
      <c r="D510" s="20" t="e">
        <f>(#N/A)</f>
        <v>#N/A</v>
      </c>
      <c r="E510" s="20" t="e">
        <f>(#N/A)</f>
        <v>#N/A</v>
      </c>
      <c r="F510" s="20">
        <v>0.71047957371225601</v>
      </c>
      <c r="G510" s="133" t="e">
        <f t="shared" si="7"/>
        <v>#N/A</v>
      </c>
      <c r="H510" s="133"/>
      <c r="I510" s="133"/>
    </row>
    <row r="511" spans="1:9" x14ac:dyDescent="0.3">
      <c r="A511" s="135">
        <v>41564</v>
      </c>
      <c r="B511" s="20">
        <v>108.18</v>
      </c>
      <c r="C511" s="20" t="e">
        <f>(#N/A)</f>
        <v>#N/A</v>
      </c>
      <c r="D511" s="20" t="e">
        <f>(#N/A)</f>
        <v>#N/A</v>
      </c>
      <c r="E511" s="20" t="e">
        <f>(#N/A)</f>
        <v>#N/A</v>
      </c>
      <c r="F511" s="20">
        <v>1.0933557611438181</v>
      </c>
      <c r="G511" s="133" t="e">
        <f t="shared" si="7"/>
        <v>#N/A</v>
      </c>
      <c r="H511" s="133"/>
      <c r="I511" s="133"/>
    </row>
    <row r="512" spans="1:9" x14ac:dyDescent="0.3">
      <c r="A512" s="135">
        <v>41565</v>
      </c>
      <c r="B512" s="20">
        <v>108.22</v>
      </c>
      <c r="C512" s="20" t="e">
        <f>(#N/A)</f>
        <v>#N/A</v>
      </c>
      <c r="D512" s="20" t="e">
        <f>(#N/A)</f>
        <v>#N/A</v>
      </c>
      <c r="E512" s="20" t="e">
        <f>(#N/A)</f>
        <v>#N/A</v>
      </c>
      <c r="F512" s="20">
        <v>1.1780104712041879</v>
      </c>
      <c r="G512" s="133" t="e">
        <f t="shared" si="7"/>
        <v>#N/A</v>
      </c>
      <c r="H512" s="133"/>
      <c r="I512" s="133"/>
    </row>
    <row r="513" spans="1:9" x14ac:dyDescent="0.3">
      <c r="A513" s="135">
        <v>41568</v>
      </c>
      <c r="B513" s="20">
        <v>108.45</v>
      </c>
      <c r="C513" s="20" t="e">
        <f>(#N/A)</f>
        <v>#N/A</v>
      </c>
      <c r="D513" s="20" t="e">
        <f>(#N/A)</f>
        <v>#N/A</v>
      </c>
      <c r="E513" s="20" t="e">
        <f>(#N/A)</f>
        <v>#N/A</v>
      </c>
      <c r="F513" s="20" t="e">
        <f>(#N/A)</f>
        <v>#N/A</v>
      </c>
      <c r="G513" s="133" t="e">
        <f t="shared" si="7"/>
        <v>#N/A</v>
      </c>
      <c r="H513" s="133"/>
      <c r="I513" s="133"/>
    </row>
    <row r="514" spans="1:9" x14ac:dyDescent="0.3">
      <c r="A514" s="135">
        <v>41569</v>
      </c>
      <c r="B514" s="20">
        <v>108.52</v>
      </c>
      <c r="C514" s="20" t="e">
        <f>(#N/A)</f>
        <v>#N/A</v>
      </c>
      <c r="D514" s="20" t="e">
        <f>(#N/A)</f>
        <v>#N/A</v>
      </c>
      <c r="E514" s="20" t="e">
        <f>(#N/A)</f>
        <v>#N/A</v>
      </c>
      <c r="F514" s="20">
        <v>0.84564631539819701</v>
      </c>
      <c r="G514" s="133" t="e">
        <f t="shared" si="7"/>
        <v>#N/A</v>
      </c>
      <c r="H514" s="133"/>
      <c r="I514" s="133"/>
    </row>
    <row r="515" spans="1:9" x14ac:dyDescent="0.3">
      <c r="A515" s="135">
        <v>41570</v>
      </c>
      <c r="B515" s="20">
        <v>108.6</v>
      </c>
      <c r="C515" s="20" t="e">
        <f>(#N/A)</f>
        <v>#N/A</v>
      </c>
      <c r="D515" s="20" t="e">
        <f>(#N/A)</f>
        <v>#N/A</v>
      </c>
      <c r="E515" s="20" t="e">
        <f>(#N/A)</f>
        <v>#N/A</v>
      </c>
      <c r="F515" s="20">
        <v>0.76080905548339195</v>
      </c>
      <c r="G515" s="133" t="e">
        <f t="shared" si="7"/>
        <v>#N/A</v>
      </c>
      <c r="H515" s="133"/>
      <c r="I515" s="133"/>
    </row>
    <row r="516" spans="1:9" x14ac:dyDescent="0.3">
      <c r="A516" s="135">
        <v>41571</v>
      </c>
      <c r="B516" s="20">
        <v>108.64</v>
      </c>
      <c r="C516" s="20" t="e">
        <f>(#N/A)</f>
        <v>#N/A</v>
      </c>
      <c r="D516" s="20" t="e">
        <f>(#N/A)</f>
        <v>#N/A</v>
      </c>
      <c r="E516" s="20" t="e">
        <f>(#N/A)</f>
        <v>#N/A</v>
      </c>
      <c r="F516" s="20">
        <v>0.53673884878771105</v>
      </c>
      <c r="G516" s="133" t="e">
        <f t="shared" si="7"/>
        <v>#N/A</v>
      </c>
      <c r="H516" s="133"/>
      <c r="I516" s="133"/>
    </row>
    <row r="517" spans="1:9" x14ac:dyDescent="0.3">
      <c r="A517" s="135">
        <v>41572</v>
      </c>
      <c r="B517" s="20">
        <v>108.93</v>
      </c>
      <c r="C517" s="20" t="e">
        <f>(#N/A)</f>
        <v>#N/A</v>
      </c>
      <c r="D517" s="20" t="e">
        <f>(#N/A)</f>
        <v>#N/A</v>
      </c>
      <c r="E517" s="20" t="e">
        <f>(#N/A)</f>
        <v>#N/A</v>
      </c>
      <c r="F517" s="20">
        <v>0.56314623338256997</v>
      </c>
      <c r="G517" s="133" t="e">
        <f t="shared" si="7"/>
        <v>#N/A</v>
      </c>
      <c r="H517" s="133"/>
      <c r="I517" s="133"/>
    </row>
    <row r="518" spans="1:9" x14ac:dyDescent="0.3">
      <c r="A518" s="135">
        <v>41575</v>
      </c>
      <c r="B518" s="20">
        <v>109.07</v>
      </c>
      <c r="C518" s="20" t="e">
        <f>(#N/A)</f>
        <v>#N/A</v>
      </c>
      <c r="D518" s="20" t="e">
        <f>(#N/A)</f>
        <v>#N/A</v>
      </c>
      <c r="E518" s="20" t="e">
        <f>(#N/A)</f>
        <v>#N/A</v>
      </c>
      <c r="F518" s="20" t="e">
        <f>(#N/A)</f>
        <v>#N/A</v>
      </c>
      <c r="G518" s="133" t="e">
        <f t="shared" si="7"/>
        <v>#N/A</v>
      </c>
      <c r="H518" s="133"/>
      <c r="I518" s="133"/>
    </row>
    <row r="519" spans="1:9" x14ac:dyDescent="0.3">
      <c r="A519" s="135">
        <v>41576</v>
      </c>
      <c r="B519" s="20">
        <v>109.22</v>
      </c>
      <c r="C519" s="20" t="e">
        <f>(#N/A)</f>
        <v>#N/A</v>
      </c>
      <c r="D519" s="20" t="e">
        <f>(#N/A)</f>
        <v>#N/A</v>
      </c>
      <c r="E519" s="20" t="e">
        <f>(#N/A)</f>
        <v>#N/A</v>
      </c>
      <c r="F519" s="20">
        <v>0.21102853472795699</v>
      </c>
      <c r="G519" s="133" t="e">
        <f t="shared" si="7"/>
        <v>#N/A</v>
      </c>
      <c r="H519" s="133"/>
      <c r="I519" s="133"/>
    </row>
    <row r="520" spans="1:9" x14ac:dyDescent="0.3">
      <c r="A520" s="135">
        <v>41577</v>
      </c>
      <c r="B520" s="20">
        <v>109.34</v>
      </c>
      <c r="C520" s="20" t="e">
        <f>(#N/A)</f>
        <v>#N/A</v>
      </c>
      <c r="D520" s="20" t="e">
        <f>(#N/A)</f>
        <v>#N/A</v>
      </c>
      <c r="E520" s="20" t="e">
        <f>(#N/A)</f>
        <v>#N/A</v>
      </c>
      <c r="F520" s="20">
        <v>0.339542993484445</v>
      </c>
      <c r="G520" s="133" t="e">
        <f t="shared" si="7"/>
        <v>#N/A</v>
      </c>
      <c r="H520" s="133"/>
      <c r="I520" s="133"/>
    </row>
    <row r="521" spans="1:9" x14ac:dyDescent="0.3">
      <c r="A521" s="135">
        <v>41578</v>
      </c>
      <c r="B521" s="20">
        <v>0</v>
      </c>
      <c r="C521" s="20" t="e">
        <f>(#N/A)</f>
        <v>#N/A</v>
      </c>
      <c r="D521" s="20" t="e">
        <f>(#N/A)</f>
        <v>#N/A</v>
      </c>
      <c r="E521" s="20">
        <v>-1.51</v>
      </c>
      <c r="F521" s="20" t="e">
        <f>(#N/A)</f>
        <v>#N/A</v>
      </c>
      <c r="G521" s="133" t="e">
        <f t="shared" si="7"/>
        <v>#N/A</v>
      </c>
      <c r="H521" s="133"/>
      <c r="I521" s="133"/>
    </row>
    <row r="522" spans="1:9" x14ac:dyDescent="0.3">
      <c r="A522" s="135">
        <v>41579</v>
      </c>
      <c r="B522" s="20">
        <v>109.84</v>
      </c>
      <c r="C522" s="20" t="e">
        <f>(#N/A)</f>
        <v>#N/A</v>
      </c>
      <c r="D522" s="20" t="e">
        <f>(#N/A)</f>
        <v>#N/A</v>
      </c>
      <c r="E522" s="20" t="e">
        <f>(#N/A)</f>
        <v>#N/A</v>
      </c>
      <c r="F522" s="20">
        <v>0.337992143966384</v>
      </c>
      <c r="G522" s="133" t="e">
        <f t="shared" si="7"/>
        <v>#N/A</v>
      </c>
      <c r="H522" s="133"/>
      <c r="I522" s="133"/>
    </row>
    <row r="523" spans="1:9" x14ac:dyDescent="0.3">
      <c r="A523" s="135">
        <v>41582</v>
      </c>
      <c r="B523" s="20">
        <v>110.02</v>
      </c>
      <c r="C523" s="20" t="e">
        <f>(#N/A)</f>
        <v>#N/A</v>
      </c>
      <c r="D523" s="20" t="e">
        <f>(#N/A)</f>
        <v>#N/A</v>
      </c>
      <c r="E523" s="20" t="e">
        <f>(#N/A)</f>
        <v>#N/A</v>
      </c>
      <c r="F523" s="20" t="e">
        <f>(#N/A)</f>
        <v>#N/A</v>
      </c>
      <c r="G523" s="133" t="e">
        <f t="shared" si="7"/>
        <v>#N/A</v>
      </c>
      <c r="H523" s="133"/>
      <c r="I523" s="133"/>
    </row>
    <row r="524" spans="1:9" x14ac:dyDescent="0.3">
      <c r="A524" s="135">
        <v>41583</v>
      </c>
      <c r="B524" s="20">
        <v>110.53</v>
      </c>
      <c r="C524" s="20" t="e">
        <f>(#N/A)</f>
        <v>#N/A</v>
      </c>
      <c r="D524" s="20" t="e">
        <f>(#N/A)</f>
        <v>#N/A</v>
      </c>
      <c r="E524" s="20" t="e">
        <f>(#N/A)</f>
        <v>#N/A</v>
      </c>
      <c r="F524" s="20">
        <v>0.59155442300691696</v>
      </c>
      <c r="G524" s="133" t="e">
        <f t="shared" si="7"/>
        <v>#N/A</v>
      </c>
      <c r="H524" s="133"/>
      <c r="I524" s="133"/>
    </row>
    <row r="525" spans="1:9" x14ac:dyDescent="0.3">
      <c r="A525" s="135">
        <v>41584</v>
      </c>
      <c r="B525" s="20">
        <v>110.78</v>
      </c>
      <c r="C525" s="20" t="e">
        <f>(#N/A)</f>
        <v>#N/A</v>
      </c>
      <c r="D525" s="20" t="e">
        <f>(#N/A)</f>
        <v>#N/A</v>
      </c>
      <c r="E525" s="20" t="e">
        <f>(#N/A)</f>
        <v>#N/A</v>
      </c>
      <c r="F525" s="20">
        <v>0.74572571844307001</v>
      </c>
      <c r="G525" s="133" t="e">
        <f t="shared" si="7"/>
        <v>#N/A</v>
      </c>
      <c r="H525" s="133"/>
      <c r="I525" s="133"/>
    </row>
    <row r="526" spans="1:9" x14ac:dyDescent="0.3">
      <c r="A526" s="135">
        <v>41585</v>
      </c>
      <c r="B526" s="20">
        <v>110.83</v>
      </c>
      <c r="C526" s="20" t="e">
        <f>(#N/A)</f>
        <v>#N/A</v>
      </c>
      <c r="D526" s="20" t="e">
        <f>(#N/A)</f>
        <v>#N/A</v>
      </c>
      <c r="E526" s="20" t="e">
        <f>(#N/A)</f>
        <v>#N/A</v>
      </c>
      <c r="F526" s="20">
        <v>0.70876874148114499</v>
      </c>
      <c r="G526" s="133" t="e">
        <f t="shared" si="7"/>
        <v>#N/A</v>
      </c>
      <c r="H526" s="133"/>
      <c r="I526" s="133"/>
    </row>
    <row r="527" spans="1:9" x14ac:dyDescent="0.3">
      <c r="A527" s="135">
        <v>41586</v>
      </c>
      <c r="B527" s="20">
        <v>111.36</v>
      </c>
      <c r="C527" s="20" t="e">
        <f>(#N/A)</f>
        <v>#N/A</v>
      </c>
      <c r="D527" s="20" t="e">
        <f>(#N/A)</f>
        <v>#N/A</v>
      </c>
      <c r="E527" s="20" t="e">
        <f>(#N/A)</f>
        <v>#N/A</v>
      </c>
      <c r="F527" s="20">
        <v>1.126044315292408</v>
      </c>
      <c r="G527" s="133" t="e">
        <f t="shared" si="7"/>
        <v>#N/A</v>
      </c>
      <c r="H527" s="133"/>
      <c r="I527" s="133"/>
    </row>
    <row r="528" spans="1:9" x14ac:dyDescent="0.3">
      <c r="A528" s="135">
        <v>41589</v>
      </c>
      <c r="B528" s="20">
        <v>111.4</v>
      </c>
      <c r="C528" s="20" t="e">
        <f>(#N/A)</f>
        <v>#N/A</v>
      </c>
      <c r="D528" s="20" t="e">
        <f>(#N/A)</f>
        <v>#N/A</v>
      </c>
      <c r="E528" s="20" t="e">
        <f>(#N/A)</f>
        <v>#N/A</v>
      </c>
      <c r="F528" s="20" t="e">
        <f>(#N/A)</f>
        <v>#N/A</v>
      </c>
      <c r="G528" s="133" t="e">
        <f t="shared" si="7"/>
        <v>#N/A</v>
      </c>
      <c r="H528" s="133"/>
      <c r="I528" s="133"/>
    </row>
    <row r="529" spans="1:9" x14ac:dyDescent="0.3">
      <c r="A529" s="135">
        <v>41590</v>
      </c>
      <c r="B529" s="20">
        <v>111.55</v>
      </c>
      <c r="C529" s="20" t="e">
        <f>(#N/A)</f>
        <v>#N/A</v>
      </c>
      <c r="D529" s="20" t="e">
        <f>(#N/A)</f>
        <v>#N/A</v>
      </c>
      <c r="E529" s="20" t="e">
        <f>(#N/A)</f>
        <v>#N/A</v>
      </c>
      <c r="F529" s="20">
        <v>1.261801016702977</v>
      </c>
      <c r="G529" s="133" t="e">
        <f t="shared" si="7"/>
        <v>#N/A</v>
      </c>
      <c r="H529" s="133"/>
      <c r="I529" s="133"/>
    </row>
    <row r="530" spans="1:9" x14ac:dyDescent="0.3">
      <c r="A530" s="135">
        <v>41591</v>
      </c>
      <c r="B530" s="20">
        <v>111.77</v>
      </c>
      <c r="C530" s="20" t="e">
        <f>(#N/A)</f>
        <v>#N/A</v>
      </c>
      <c r="D530" s="20" t="e">
        <f>(#N/A)</f>
        <v>#N/A</v>
      </c>
      <c r="E530" s="20" t="e">
        <f>(#N/A)</f>
        <v>#N/A</v>
      </c>
      <c r="F530" s="20">
        <v>1.387880986937591</v>
      </c>
      <c r="G530" s="133" t="e">
        <f t="shared" si="7"/>
        <v>#N/A</v>
      </c>
      <c r="H530" s="133"/>
      <c r="I530" s="133"/>
    </row>
    <row r="531" spans="1:9" x14ac:dyDescent="0.3">
      <c r="A531" s="135">
        <v>41592</v>
      </c>
      <c r="B531" s="20">
        <v>112.59</v>
      </c>
      <c r="C531" s="20" t="e">
        <f>(#N/A)</f>
        <v>#N/A</v>
      </c>
      <c r="D531" s="20" t="e">
        <f>(#N/A)</f>
        <v>#N/A</v>
      </c>
      <c r="E531" s="20" t="e">
        <f>(#N/A)</f>
        <v>#N/A</v>
      </c>
      <c r="F531" s="20">
        <v>1.7440809687330561</v>
      </c>
      <c r="G531" s="133" t="e">
        <f t="shared" si="7"/>
        <v>#N/A</v>
      </c>
      <c r="H531" s="133"/>
      <c r="I531" s="133"/>
    </row>
    <row r="532" spans="1:9" x14ac:dyDescent="0.3">
      <c r="A532" s="135">
        <v>41593</v>
      </c>
      <c r="B532" s="20">
        <v>112.9</v>
      </c>
      <c r="C532" s="20" t="e">
        <f>(#N/A)</f>
        <v>#N/A</v>
      </c>
      <c r="D532" s="20" t="e">
        <f>(#N/A)</f>
        <v>#N/A</v>
      </c>
      <c r="E532" s="20" t="e">
        <f>(#N/A)</f>
        <v>#N/A</v>
      </c>
      <c r="F532" s="20">
        <v>2.0426608821402752</v>
      </c>
      <c r="G532" s="133" t="e">
        <f t="shared" si="7"/>
        <v>#N/A</v>
      </c>
      <c r="H532" s="133"/>
      <c r="I532" s="133"/>
    </row>
    <row r="533" spans="1:9" x14ac:dyDescent="0.3">
      <c r="A533" s="135">
        <v>41596</v>
      </c>
      <c r="B533" s="20">
        <v>113.11</v>
      </c>
      <c r="C533" s="20" t="e">
        <f>(#N/A)</f>
        <v>#N/A</v>
      </c>
      <c r="D533" s="20" t="e">
        <f>(#N/A)</f>
        <v>#N/A</v>
      </c>
      <c r="E533" s="20" t="e">
        <f>(#N/A)</f>
        <v>#N/A</v>
      </c>
      <c r="F533" s="20" t="e">
        <f>(#N/A)</f>
        <v>#N/A</v>
      </c>
      <c r="G533" s="133" t="e">
        <f t="shared" ref="G533:G596" si="8">D533</f>
        <v>#N/A</v>
      </c>
      <c r="H533" s="133"/>
      <c r="I533" s="133"/>
    </row>
    <row r="534" spans="1:9" x14ac:dyDescent="0.3">
      <c r="A534" s="135">
        <v>41597</v>
      </c>
      <c r="B534" s="20">
        <v>113.11</v>
      </c>
      <c r="C534" s="20" t="e">
        <f>(#N/A)</f>
        <v>#N/A</v>
      </c>
      <c r="D534" s="20" t="e">
        <f>(#N/A)</f>
        <v>#N/A</v>
      </c>
      <c r="E534" s="20" t="e">
        <f>(#N/A)</f>
        <v>#N/A</v>
      </c>
      <c r="F534" s="20">
        <v>2.1585982658959542</v>
      </c>
      <c r="G534" s="133" t="e">
        <f t="shared" si="8"/>
        <v>#N/A</v>
      </c>
      <c r="H534" s="133"/>
      <c r="I534" s="133"/>
    </row>
    <row r="535" spans="1:9" x14ac:dyDescent="0.3">
      <c r="A535" s="135">
        <v>41598</v>
      </c>
      <c r="B535" s="20">
        <v>113.33</v>
      </c>
      <c r="C535" s="20" t="e">
        <f>(#N/A)</f>
        <v>#N/A</v>
      </c>
      <c r="D535" s="20" t="e">
        <f>(#N/A)</f>
        <v>#N/A</v>
      </c>
      <c r="E535" s="20" t="e">
        <f>(#N/A)</f>
        <v>#N/A</v>
      </c>
      <c r="F535" s="20">
        <v>2.338811630847029</v>
      </c>
      <c r="G535" s="133" t="e">
        <f t="shared" si="8"/>
        <v>#N/A</v>
      </c>
      <c r="H535" s="133"/>
      <c r="I535" s="133"/>
    </row>
    <row r="536" spans="1:9" x14ac:dyDescent="0.3">
      <c r="A536" s="135">
        <v>41599</v>
      </c>
      <c r="B536" s="20">
        <v>113.36</v>
      </c>
      <c r="C536" s="20" t="e">
        <f>(#N/A)</f>
        <v>#N/A</v>
      </c>
      <c r="D536" s="20" t="e">
        <f>(#N/A)</f>
        <v>#N/A</v>
      </c>
      <c r="E536" s="20" t="e">
        <f>(#N/A)</f>
        <v>#N/A</v>
      </c>
      <c r="F536" s="20">
        <v>2.4213950126490782</v>
      </c>
      <c r="G536" s="133" t="e">
        <f t="shared" si="8"/>
        <v>#N/A</v>
      </c>
      <c r="H536" s="133"/>
      <c r="I536" s="133"/>
    </row>
    <row r="537" spans="1:9" x14ac:dyDescent="0.3">
      <c r="A537" s="135">
        <v>41600</v>
      </c>
      <c r="B537" s="20">
        <v>113.66</v>
      </c>
      <c r="C537" s="20" t="e">
        <f>(#N/A)</f>
        <v>#N/A</v>
      </c>
      <c r="D537" s="20" t="e">
        <f>(#N/A)</f>
        <v>#N/A</v>
      </c>
      <c r="E537" s="20" t="e">
        <f>(#N/A)</f>
        <v>#N/A</v>
      </c>
      <c r="F537" s="20">
        <v>2.8132066938037088</v>
      </c>
      <c r="G537" s="133" t="e">
        <f t="shared" si="8"/>
        <v>#N/A</v>
      </c>
      <c r="H537" s="133"/>
      <c r="I537" s="133"/>
    </row>
    <row r="538" spans="1:9" x14ac:dyDescent="0.3">
      <c r="A538" s="135">
        <v>41603</v>
      </c>
      <c r="B538" s="20">
        <v>114.11</v>
      </c>
      <c r="C538" s="20" t="e">
        <f>(#N/A)</f>
        <v>#N/A</v>
      </c>
      <c r="D538" s="20" t="e">
        <f>(#N/A)</f>
        <v>#N/A</v>
      </c>
      <c r="E538" s="20" t="e">
        <f>(#N/A)</f>
        <v>#N/A</v>
      </c>
      <c r="F538" s="20" t="e">
        <f>(#N/A)</f>
        <v>#N/A</v>
      </c>
      <c r="G538" s="133" t="e">
        <f t="shared" si="8"/>
        <v>#N/A</v>
      </c>
      <c r="H538" s="133"/>
      <c r="I538" s="133"/>
    </row>
    <row r="539" spans="1:9" x14ac:dyDescent="0.3">
      <c r="A539" s="135">
        <v>41604</v>
      </c>
      <c r="B539" s="20">
        <v>114.75</v>
      </c>
      <c r="C539" s="20" t="e">
        <f>(#N/A)</f>
        <v>#N/A</v>
      </c>
      <c r="D539" s="20" t="e">
        <f>(#N/A)</f>
        <v>#N/A</v>
      </c>
      <c r="E539" s="20" t="e">
        <f>(#N/A)</f>
        <v>#N/A</v>
      </c>
      <c r="F539" s="20">
        <v>3.9590505526363469</v>
      </c>
      <c r="G539" s="133" t="e">
        <f t="shared" si="8"/>
        <v>#N/A</v>
      </c>
      <c r="H539" s="133"/>
      <c r="I539" s="133"/>
    </row>
    <row r="540" spans="1:9" x14ac:dyDescent="0.3">
      <c r="A540" s="135">
        <v>41605</v>
      </c>
      <c r="B540" s="20">
        <v>114.75</v>
      </c>
      <c r="C540" s="20" t="e">
        <f>(#N/A)</f>
        <v>#N/A</v>
      </c>
      <c r="D540" s="20" t="e">
        <f>(#N/A)</f>
        <v>#N/A</v>
      </c>
      <c r="E540" s="20" t="e">
        <f>(#N/A)</f>
        <v>#N/A</v>
      </c>
      <c r="F540" s="20">
        <v>4.0155910079767949</v>
      </c>
      <c r="G540" s="133" t="e">
        <f t="shared" si="8"/>
        <v>#N/A</v>
      </c>
      <c r="H540" s="133"/>
      <c r="I540" s="133"/>
    </row>
    <row r="541" spans="1:9" x14ac:dyDescent="0.3">
      <c r="A541" s="135">
        <v>41606</v>
      </c>
      <c r="B541" s="20">
        <v>114.76</v>
      </c>
      <c r="C541" s="20" t="e">
        <f>(#N/A)</f>
        <v>#N/A</v>
      </c>
      <c r="D541" s="20" t="e">
        <f>(#N/A)</f>
        <v>#N/A</v>
      </c>
      <c r="E541" s="20" t="e">
        <f>(#N/A)</f>
        <v>#N/A</v>
      </c>
      <c r="F541" s="20">
        <v>4.0152270461343242</v>
      </c>
      <c r="G541" s="133" t="e">
        <f t="shared" si="8"/>
        <v>#N/A</v>
      </c>
      <c r="H541" s="133"/>
      <c r="I541" s="133"/>
    </row>
    <row r="542" spans="1:9" x14ac:dyDescent="0.3">
      <c r="A542" s="135">
        <v>41607</v>
      </c>
      <c r="B542" s="20">
        <v>115.42</v>
      </c>
      <c r="C542" s="20" t="e">
        <f>(#N/A)</f>
        <v>#N/A</v>
      </c>
      <c r="D542" s="20" t="e">
        <f>(#N/A)</f>
        <v>#N/A</v>
      </c>
      <c r="E542" s="20" t="e">
        <f>(#N/A)</f>
        <v>#N/A</v>
      </c>
      <c r="F542" s="20">
        <v>4.6323996011241046</v>
      </c>
      <c r="G542" s="133" t="e">
        <f t="shared" si="8"/>
        <v>#N/A</v>
      </c>
      <c r="H542" s="133"/>
      <c r="I542" s="133"/>
    </row>
    <row r="543" spans="1:9" x14ac:dyDescent="0.3">
      <c r="A543" s="135">
        <v>41608</v>
      </c>
      <c r="B543" s="20">
        <v>0</v>
      </c>
      <c r="C543" s="20" t="e">
        <f>(#N/A)</f>
        <v>#N/A</v>
      </c>
      <c r="D543" s="20" t="e">
        <f>(#N/A)</f>
        <v>#N/A</v>
      </c>
      <c r="E543" s="20">
        <v>-1.42</v>
      </c>
      <c r="F543" s="20" t="e">
        <f>(#N/A)</f>
        <v>#N/A</v>
      </c>
      <c r="G543" s="133" t="e">
        <f t="shared" si="8"/>
        <v>#N/A</v>
      </c>
      <c r="H543" s="133"/>
      <c r="I543" s="133"/>
    </row>
    <row r="544" spans="1:9" x14ac:dyDescent="0.3">
      <c r="A544" s="135">
        <v>41610</v>
      </c>
      <c r="B544" s="20">
        <v>115.88</v>
      </c>
      <c r="C544" s="20" t="e">
        <f>(#N/A)</f>
        <v>#N/A</v>
      </c>
      <c r="D544" s="20" t="e">
        <f>(#N/A)</f>
        <v>#N/A</v>
      </c>
      <c r="E544" s="20" t="e">
        <f>(#N/A)</f>
        <v>#N/A</v>
      </c>
      <c r="F544" s="20" t="e">
        <f>(#N/A)</f>
        <v>#N/A</v>
      </c>
      <c r="G544" s="133" t="e">
        <f t="shared" si="8"/>
        <v>#N/A</v>
      </c>
      <c r="H544" s="133"/>
      <c r="I544" s="133"/>
    </row>
    <row r="545" spans="1:9" x14ac:dyDescent="0.3">
      <c r="A545" s="135">
        <v>41611</v>
      </c>
      <c r="B545" s="20">
        <v>116.04</v>
      </c>
      <c r="C545" s="20" t="e">
        <f>(#N/A)</f>
        <v>#N/A</v>
      </c>
      <c r="D545" s="20" t="e">
        <f>(#N/A)</f>
        <v>#N/A</v>
      </c>
      <c r="E545" s="20" t="e">
        <f>(#N/A)</f>
        <v>#N/A</v>
      </c>
      <c r="F545" s="20">
        <v>5.3090117070514573</v>
      </c>
      <c r="G545" s="133" t="e">
        <f t="shared" si="8"/>
        <v>#N/A</v>
      </c>
      <c r="H545" s="133"/>
      <c r="I545" s="133"/>
    </row>
    <row r="546" spans="1:9" x14ac:dyDescent="0.3">
      <c r="A546" s="135">
        <v>41612</v>
      </c>
      <c r="B546" s="20">
        <v>116.04</v>
      </c>
      <c r="C546" s="20" t="e">
        <f>(#N/A)</f>
        <v>#N/A</v>
      </c>
      <c r="D546" s="20" t="e">
        <f>(#N/A)</f>
        <v>#N/A</v>
      </c>
      <c r="E546" s="20" t="e">
        <f>(#N/A)</f>
        <v>#N/A</v>
      </c>
      <c r="F546" s="20">
        <v>5.5772905104176136</v>
      </c>
      <c r="G546" s="133" t="e">
        <f t="shared" si="8"/>
        <v>#N/A</v>
      </c>
      <c r="H546" s="133"/>
      <c r="I546" s="133"/>
    </row>
    <row r="547" spans="1:9" x14ac:dyDescent="0.3">
      <c r="A547" s="135">
        <v>41613</v>
      </c>
      <c r="B547" s="20">
        <v>116.04</v>
      </c>
      <c r="C547" s="20" t="e">
        <f>(#N/A)</f>
        <v>#N/A</v>
      </c>
      <c r="D547" s="20" t="e">
        <f>(#N/A)</f>
        <v>#N/A</v>
      </c>
      <c r="E547" s="20" t="e">
        <f>(#N/A)</f>
        <v>#N/A</v>
      </c>
      <c r="F547" s="20">
        <v>5.7601166605905938</v>
      </c>
      <c r="G547" s="133" t="e">
        <f t="shared" si="8"/>
        <v>#N/A</v>
      </c>
      <c r="H547" s="133"/>
      <c r="I547" s="133"/>
    </row>
    <row r="548" spans="1:9" x14ac:dyDescent="0.3">
      <c r="A548" s="135">
        <v>41614</v>
      </c>
      <c r="B548" s="20">
        <v>116.14</v>
      </c>
      <c r="C548" s="20" t="e">
        <f>(#N/A)</f>
        <v>#N/A</v>
      </c>
      <c r="D548" s="20" t="e">
        <f>(#N/A)</f>
        <v>#N/A</v>
      </c>
      <c r="E548" s="20" t="e">
        <f>(#N/A)</f>
        <v>#N/A</v>
      </c>
      <c r="F548" s="20">
        <v>5.7934049918017854</v>
      </c>
      <c r="G548" s="133" t="e">
        <f t="shared" si="8"/>
        <v>#N/A</v>
      </c>
      <c r="H548" s="133"/>
      <c r="I548" s="133"/>
    </row>
    <row r="549" spans="1:9" x14ac:dyDescent="0.3">
      <c r="A549" s="135">
        <v>41617</v>
      </c>
      <c r="B549" s="20">
        <v>116.52</v>
      </c>
      <c r="C549" s="20" t="e">
        <f>(#N/A)</f>
        <v>#N/A</v>
      </c>
      <c r="D549" s="20" t="e">
        <f>(#N/A)</f>
        <v>#N/A</v>
      </c>
      <c r="E549" s="20" t="e">
        <f>(#N/A)</f>
        <v>#N/A</v>
      </c>
      <c r="F549" s="20" t="e">
        <f>(#N/A)</f>
        <v>#N/A</v>
      </c>
      <c r="G549" s="133" t="e">
        <f t="shared" si="8"/>
        <v>#N/A</v>
      </c>
      <c r="H549" s="133"/>
      <c r="I549" s="133"/>
    </row>
    <row r="550" spans="1:9" x14ac:dyDescent="0.3">
      <c r="A550" s="135">
        <v>41618</v>
      </c>
      <c r="B550" s="20">
        <v>116.65</v>
      </c>
      <c r="C550" s="20" t="e">
        <f>(#N/A)</f>
        <v>#N/A</v>
      </c>
      <c r="D550" s="20" t="e">
        <f>(#N/A)</f>
        <v>#N/A</v>
      </c>
      <c r="E550" s="20" t="e">
        <f>(#N/A)</f>
        <v>#N/A</v>
      </c>
      <c r="F550" s="20">
        <v>6.8223443223443221</v>
      </c>
      <c r="G550" s="133" t="e">
        <f t="shared" si="8"/>
        <v>#N/A</v>
      </c>
      <c r="H550" s="133"/>
      <c r="I550" s="133"/>
    </row>
    <row r="551" spans="1:9" x14ac:dyDescent="0.3">
      <c r="A551" s="135">
        <v>41619</v>
      </c>
      <c r="B551" s="20">
        <v>116.54</v>
      </c>
      <c r="C551" s="20" t="e">
        <f>(#N/A)</f>
        <v>#N/A</v>
      </c>
      <c r="D551" s="20" t="e">
        <f>(#N/A)</f>
        <v>#N/A</v>
      </c>
      <c r="E551" s="20" t="e">
        <f>(#N/A)</f>
        <v>#N/A</v>
      </c>
      <c r="F551" s="20">
        <v>6.9468661099385152</v>
      </c>
      <c r="G551" s="133" t="e">
        <f t="shared" si="8"/>
        <v>#N/A</v>
      </c>
      <c r="H551" s="133"/>
      <c r="I551" s="133"/>
    </row>
    <row r="552" spans="1:9" x14ac:dyDescent="0.3">
      <c r="A552" s="135">
        <v>41620</v>
      </c>
      <c r="B552" s="20">
        <v>116.6</v>
      </c>
      <c r="C552" s="20" t="e">
        <f>(#N/A)</f>
        <v>#N/A</v>
      </c>
      <c r="D552" s="20" t="e">
        <f>(#N/A)</f>
        <v>#N/A</v>
      </c>
      <c r="E552" s="20" t="e">
        <f>(#N/A)</f>
        <v>#N/A</v>
      </c>
      <c r="F552" s="20">
        <v>7.0019271359089661</v>
      </c>
      <c r="G552" s="133" t="e">
        <f t="shared" si="8"/>
        <v>#N/A</v>
      </c>
      <c r="H552" s="133"/>
      <c r="I552" s="133"/>
    </row>
    <row r="553" spans="1:9" x14ac:dyDescent="0.3">
      <c r="A553" s="135">
        <v>41621</v>
      </c>
      <c r="B553" s="20">
        <v>116.6</v>
      </c>
      <c r="C553" s="20" t="e">
        <f>(#N/A)</f>
        <v>#N/A</v>
      </c>
      <c r="D553" s="20" t="e">
        <f>(#N/A)</f>
        <v>#N/A</v>
      </c>
      <c r="E553" s="20" t="e">
        <f>(#N/A)</f>
        <v>#N/A</v>
      </c>
      <c r="F553" s="20">
        <v>7.406042741341194</v>
      </c>
      <c r="G553" s="133" t="e">
        <f t="shared" si="8"/>
        <v>#N/A</v>
      </c>
      <c r="H553" s="133"/>
      <c r="I553" s="133"/>
    </row>
    <row r="554" spans="1:9" x14ac:dyDescent="0.3">
      <c r="A554" s="135">
        <v>41624</v>
      </c>
      <c r="B554" s="20">
        <v>116.76</v>
      </c>
      <c r="C554" s="20" t="e">
        <f>(#N/A)</f>
        <v>#N/A</v>
      </c>
      <c r="D554" s="20" t="e">
        <f>(#N/A)</f>
        <v>#N/A</v>
      </c>
      <c r="E554" s="20" t="e">
        <f>(#N/A)</f>
        <v>#N/A</v>
      </c>
      <c r="F554" s="20" t="e">
        <f>(#N/A)</f>
        <v>#N/A</v>
      </c>
      <c r="G554" s="133" t="e">
        <f t="shared" si="8"/>
        <v>#N/A</v>
      </c>
      <c r="H554" s="133"/>
      <c r="I554" s="133"/>
    </row>
    <row r="555" spans="1:9" x14ac:dyDescent="0.3">
      <c r="A555" s="135">
        <v>41625</v>
      </c>
      <c r="B555" s="20">
        <v>116.85</v>
      </c>
      <c r="C555" s="20" t="e">
        <f>(#N/A)</f>
        <v>#N/A</v>
      </c>
      <c r="D555" s="20" t="e">
        <f>(#N/A)</f>
        <v>#N/A</v>
      </c>
      <c r="E555" s="20" t="e">
        <f>(#N/A)</f>
        <v>#N/A</v>
      </c>
      <c r="F555" s="20">
        <v>7.596685082872928</v>
      </c>
      <c r="G555" s="133" t="e">
        <f t="shared" si="8"/>
        <v>#N/A</v>
      </c>
      <c r="H555" s="133"/>
      <c r="I555" s="133"/>
    </row>
    <row r="556" spans="1:9" x14ac:dyDescent="0.3">
      <c r="A556" s="135">
        <v>41626</v>
      </c>
      <c r="B556" s="20">
        <v>116.84</v>
      </c>
      <c r="C556" s="20" t="e">
        <f>(#N/A)</f>
        <v>#N/A</v>
      </c>
      <c r="D556" s="20" t="e">
        <f>(#N/A)</f>
        <v>#N/A</v>
      </c>
      <c r="E556" s="20" t="e">
        <f>(#N/A)</f>
        <v>#N/A</v>
      </c>
      <c r="F556" s="20">
        <v>7.637033625057577</v>
      </c>
      <c r="G556" s="133" t="e">
        <f t="shared" si="8"/>
        <v>#N/A</v>
      </c>
      <c r="H556" s="133"/>
      <c r="I556" s="133"/>
    </row>
    <row r="557" spans="1:9" x14ac:dyDescent="0.3">
      <c r="A557" s="135">
        <v>41627</v>
      </c>
      <c r="B557" s="20">
        <v>116.87</v>
      </c>
      <c r="C557" s="20" t="e">
        <f>(#N/A)</f>
        <v>#N/A</v>
      </c>
      <c r="D557" s="20" t="e">
        <f>(#N/A)</f>
        <v>#N/A</v>
      </c>
      <c r="E557" s="20" t="e">
        <f>(#N/A)</f>
        <v>#N/A</v>
      </c>
      <c r="F557" s="20">
        <v>7.674590012898471</v>
      </c>
      <c r="G557" s="133" t="e">
        <f t="shared" si="8"/>
        <v>#N/A</v>
      </c>
      <c r="H557" s="133"/>
      <c r="I557" s="133"/>
    </row>
    <row r="558" spans="1:9" x14ac:dyDescent="0.3">
      <c r="A558" s="135">
        <v>41628</v>
      </c>
      <c r="B558" s="20">
        <v>116.89</v>
      </c>
      <c r="C558" s="20" t="e">
        <f>(#N/A)</f>
        <v>#N/A</v>
      </c>
      <c r="D558" s="20" t="e">
        <f>(#N/A)</f>
        <v>#N/A</v>
      </c>
      <c r="E558" s="20" t="e">
        <f>(#N/A)</f>
        <v>#N/A</v>
      </c>
      <c r="F558" s="20">
        <v>7.8918220417205101</v>
      </c>
      <c r="G558" s="133" t="e">
        <f t="shared" si="8"/>
        <v>#N/A</v>
      </c>
      <c r="H558" s="133"/>
      <c r="I558" s="133"/>
    </row>
    <row r="559" spans="1:9" x14ac:dyDescent="0.3">
      <c r="A559" s="135">
        <v>41631</v>
      </c>
      <c r="B559" s="20">
        <v>116.87</v>
      </c>
      <c r="C559" s="20" t="e">
        <f>(#N/A)</f>
        <v>#N/A</v>
      </c>
      <c r="D559" s="20" t="e">
        <f>(#N/A)</f>
        <v>#N/A</v>
      </c>
      <c r="E559" s="20" t="e">
        <f>(#N/A)</f>
        <v>#N/A</v>
      </c>
      <c r="F559" s="20" t="e">
        <f>(#N/A)</f>
        <v>#N/A</v>
      </c>
      <c r="G559" s="133" t="e">
        <f t="shared" si="8"/>
        <v>#N/A</v>
      </c>
      <c r="H559" s="133"/>
      <c r="I559" s="133"/>
    </row>
    <row r="560" spans="1:9" x14ac:dyDescent="0.3">
      <c r="A560" s="135">
        <v>41632</v>
      </c>
      <c r="B560" s="20">
        <v>116.83</v>
      </c>
      <c r="C560" s="20" t="e">
        <f>(#N/A)</f>
        <v>#N/A</v>
      </c>
      <c r="D560" s="20" t="e">
        <f>(#N/A)</f>
        <v>#N/A</v>
      </c>
      <c r="E560" s="20" t="e">
        <f>(#N/A)</f>
        <v>#N/A</v>
      </c>
      <c r="F560" s="20">
        <v>7.9659920524905283</v>
      </c>
      <c r="G560" s="133" t="e">
        <f t="shared" si="8"/>
        <v>#N/A</v>
      </c>
      <c r="H560" s="133"/>
      <c r="I560" s="133"/>
    </row>
    <row r="561" spans="1:9" x14ac:dyDescent="0.3">
      <c r="A561" s="135">
        <v>41633</v>
      </c>
      <c r="B561" s="20">
        <v>116.9</v>
      </c>
      <c r="C561" s="20" t="e">
        <f>(#N/A)</f>
        <v>#N/A</v>
      </c>
      <c r="D561" s="20" t="e">
        <f>(#N/A)</f>
        <v>#N/A</v>
      </c>
      <c r="E561" s="20" t="e">
        <f>(#N/A)</f>
        <v>#N/A</v>
      </c>
      <c r="F561" s="20">
        <v>8.1206067332593417</v>
      </c>
      <c r="G561" s="133" t="e">
        <f t="shared" si="8"/>
        <v>#N/A</v>
      </c>
      <c r="H561" s="133"/>
      <c r="I561" s="133"/>
    </row>
    <row r="562" spans="1:9" x14ac:dyDescent="0.3">
      <c r="A562" s="135">
        <v>41634</v>
      </c>
      <c r="B562" s="20">
        <v>116.9</v>
      </c>
      <c r="C562" s="20" t="e">
        <f>(#N/A)</f>
        <v>#N/A</v>
      </c>
      <c r="D562" s="20" t="e">
        <f>(#N/A)</f>
        <v>#N/A</v>
      </c>
      <c r="E562" s="20" t="e">
        <f>(#N/A)</f>
        <v>#N/A</v>
      </c>
      <c r="F562" s="20">
        <v>8.2908754052802216</v>
      </c>
      <c r="G562" s="133" t="e">
        <f t="shared" si="8"/>
        <v>#N/A</v>
      </c>
      <c r="H562" s="133"/>
      <c r="I562" s="133"/>
    </row>
    <row r="563" spans="1:9" x14ac:dyDescent="0.3">
      <c r="A563" s="135">
        <v>41635</v>
      </c>
      <c r="B563" s="20">
        <v>116.9</v>
      </c>
      <c r="C563" s="20" t="e">
        <f>(#N/A)</f>
        <v>#N/A</v>
      </c>
      <c r="D563" s="20" t="e">
        <f>(#N/A)</f>
        <v>#N/A</v>
      </c>
      <c r="E563" s="20" t="e">
        <f>(#N/A)</f>
        <v>#N/A</v>
      </c>
      <c r="F563" s="20">
        <v>8.5220943186037879</v>
      </c>
      <c r="G563" s="133" t="e">
        <f t="shared" si="8"/>
        <v>#N/A</v>
      </c>
      <c r="H563" s="133"/>
      <c r="I563" s="133"/>
    </row>
    <row r="564" spans="1:9" x14ac:dyDescent="0.3">
      <c r="A564" s="135">
        <v>41638</v>
      </c>
      <c r="B564" s="20">
        <v>116.77</v>
      </c>
      <c r="C564" s="20" t="e">
        <f>(#N/A)</f>
        <v>#N/A</v>
      </c>
      <c r="D564" s="20" t="e">
        <f>(#N/A)</f>
        <v>#N/A</v>
      </c>
      <c r="E564" s="20" t="e">
        <f>(#N/A)</f>
        <v>#N/A</v>
      </c>
      <c r="F564" s="20" t="e">
        <f>(#N/A)</f>
        <v>#N/A</v>
      </c>
      <c r="G564" s="133" t="e">
        <f t="shared" si="8"/>
        <v>#N/A</v>
      </c>
      <c r="H564" s="133"/>
      <c r="I564" s="133"/>
    </row>
    <row r="565" spans="1:9" x14ac:dyDescent="0.3">
      <c r="A565" s="135">
        <v>41639</v>
      </c>
      <c r="B565" s="20">
        <v>0</v>
      </c>
      <c r="C565" s="20" t="e">
        <f>(#N/A)</f>
        <v>#N/A</v>
      </c>
      <c r="D565" s="20" t="e">
        <f>(#N/A)</f>
        <v>#N/A</v>
      </c>
      <c r="E565" s="20">
        <v>-1.36</v>
      </c>
      <c r="F565" s="20" t="e">
        <f>(#N/A)</f>
        <v>#N/A</v>
      </c>
      <c r="G565" s="133" t="e">
        <f t="shared" si="8"/>
        <v>#N/A</v>
      </c>
      <c r="H565" s="133"/>
      <c r="I565" s="133"/>
    </row>
    <row r="566" spans="1:9" x14ac:dyDescent="0.3">
      <c r="A566" s="135">
        <v>41641</v>
      </c>
      <c r="B566" s="20">
        <v>116.58</v>
      </c>
      <c r="C566" s="20" t="e">
        <f>(#N/A)</f>
        <v>#N/A</v>
      </c>
      <c r="D566" s="20" t="e">
        <f>(#N/A)</f>
        <v>#N/A</v>
      </c>
      <c r="E566" s="20" t="e">
        <f>(#N/A)</f>
        <v>#N/A</v>
      </c>
      <c r="F566" s="20" t="e">
        <f>(#N/A)</f>
        <v>#N/A</v>
      </c>
      <c r="G566" s="133" t="e">
        <f t="shared" si="8"/>
        <v>#N/A</v>
      </c>
      <c r="H566" s="133"/>
      <c r="I566" s="133"/>
    </row>
    <row r="567" spans="1:9" x14ac:dyDescent="0.3">
      <c r="A567" s="135">
        <v>41642</v>
      </c>
      <c r="B567" s="20">
        <v>116.52</v>
      </c>
      <c r="C567" s="20" t="e">
        <f>(#N/A)</f>
        <v>#N/A</v>
      </c>
      <c r="D567" s="20" t="e">
        <f>(#N/A)</f>
        <v>#N/A</v>
      </c>
      <c r="E567" s="20" t="e">
        <f>(#N/A)</f>
        <v>#N/A</v>
      </c>
      <c r="F567" s="20" t="e">
        <f>(#N/A)</f>
        <v>#N/A</v>
      </c>
      <c r="G567" s="133" t="e">
        <f t="shared" si="8"/>
        <v>#N/A</v>
      </c>
      <c r="H567" s="133"/>
      <c r="I567" s="133"/>
    </row>
    <row r="568" spans="1:9" x14ac:dyDescent="0.3">
      <c r="A568" s="135">
        <v>41645</v>
      </c>
      <c r="B568" s="20">
        <v>116.64</v>
      </c>
      <c r="C568" s="20" t="e">
        <f>(#N/A)</f>
        <v>#N/A</v>
      </c>
      <c r="D568" s="20" t="e">
        <f>(#N/A)</f>
        <v>#N/A</v>
      </c>
      <c r="E568" s="20" t="e">
        <f>(#N/A)</f>
        <v>#N/A</v>
      </c>
      <c r="F568" s="20" t="e">
        <f>(#N/A)</f>
        <v>#N/A</v>
      </c>
      <c r="G568" s="133" t="e">
        <f t="shared" si="8"/>
        <v>#N/A</v>
      </c>
      <c r="H568" s="133"/>
      <c r="I568" s="133"/>
    </row>
    <row r="569" spans="1:9" x14ac:dyDescent="0.3">
      <c r="A569" s="135">
        <v>41646</v>
      </c>
      <c r="B569" s="20">
        <v>116.55</v>
      </c>
      <c r="C569" s="20" t="e">
        <f>(#N/A)</f>
        <v>#N/A</v>
      </c>
      <c r="D569" s="20" t="e">
        <f>(#N/A)</f>
        <v>#N/A</v>
      </c>
      <c r="E569" s="20" t="e">
        <f>(#N/A)</f>
        <v>#N/A</v>
      </c>
      <c r="F569" s="20">
        <v>9.2827004219409286</v>
      </c>
      <c r="G569" s="133" t="e">
        <f t="shared" si="8"/>
        <v>#N/A</v>
      </c>
      <c r="H569" s="133"/>
      <c r="I569" s="133"/>
    </row>
    <row r="570" spans="1:9" x14ac:dyDescent="0.3">
      <c r="A570" s="135">
        <v>41647</v>
      </c>
      <c r="B570" s="20">
        <v>116.53</v>
      </c>
      <c r="C570" s="20" t="e">
        <f>(#N/A)</f>
        <v>#N/A</v>
      </c>
      <c r="D570" s="20" t="e">
        <f>(#N/A)</f>
        <v>#N/A</v>
      </c>
      <c r="E570" s="20" t="e">
        <f>(#N/A)</f>
        <v>#N/A</v>
      </c>
      <c r="F570" s="20">
        <v>9.4178403755868541</v>
      </c>
      <c r="G570" s="133" t="e">
        <f t="shared" si="8"/>
        <v>#N/A</v>
      </c>
      <c r="H570" s="133"/>
      <c r="I570" s="133"/>
    </row>
    <row r="571" spans="1:9" x14ac:dyDescent="0.3">
      <c r="A571" s="135">
        <v>41648</v>
      </c>
      <c r="B571" s="20">
        <v>116.44</v>
      </c>
      <c r="C571" s="20" t="e">
        <f>(#N/A)</f>
        <v>#N/A</v>
      </c>
      <c r="D571" s="20" t="e">
        <f>(#N/A)</f>
        <v>#N/A</v>
      </c>
      <c r="E571" s="20" t="e">
        <f>(#N/A)</f>
        <v>#N/A</v>
      </c>
      <c r="F571" s="20">
        <v>9.4875411377527037</v>
      </c>
      <c r="G571" s="133" t="e">
        <f t="shared" si="8"/>
        <v>#N/A</v>
      </c>
      <c r="H571" s="133"/>
      <c r="I571" s="133"/>
    </row>
    <row r="572" spans="1:9" x14ac:dyDescent="0.3">
      <c r="A572" s="135">
        <v>41649</v>
      </c>
      <c r="B572" s="20">
        <v>116.33</v>
      </c>
      <c r="C572" s="20" t="e">
        <f>(#N/A)</f>
        <v>#N/A</v>
      </c>
      <c r="D572" s="20" t="e">
        <f>(#N/A)</f>
        <v>#N/A</v>
      </c>
      <c r="E572" s="20" t="e">
        <f>(#N/A)</f>
        <v>#N/A</v>
      </c>
      <c r="F572" s="20">
        <v>9.5902025435704186</v>
      </c>
      <c r="G572" s="133" t="e">
        <f t="shared" si="8"/>
        <v>#N/A</v>
      </c>
      <c r="H572" s="133"/>
      <c r="I572" s="133"/>
    </row>
    <row r="573" spans="1:9" x14ac:dyDescent="0.3">
      <c r="A573" s="135">
        <v>41652</v>
      </c>
      <c r="B573" s="20">
        <v>116.05</v>
      </c>
      <c r="C573" s="20" t="e">
        <f>(#N/A)</f>
        <v>#N/A</v>
      </c>
      <c r="D573" s="20" t="e">
        <f>(#N/A)</f>
        <v>#N/A</v>
      </c>
      <c r="E573" s="20" t="e">
        <f>(#N/A)</f>
        <v>#N/A</v>
      </c>
      <c r="F573" s="20" t="e">
        <f>(#N/A)</f>
        <v>#N/A</v>
      </c>
      <c r="G573" s="133" t="e">
        <f t="shared" si="8"/>
        <v>#N/A</v>
      </c>
      <c r="H573" s="133"/>
      <c r="I573" s="133"/>
    </row>
    <row r="574" spans="1:9" x14ac:dyDescent="0.3">
      <c r="A574" s="135">
        <v>41653</v>
      </c>
      <c r="B574" s="20">
        <v>115.76</v>
      </c>
      <c r="C574" s="20" t="e">
        <f>(#N/A)</f>
        <v>#N/A</v>
      </c>
      <c r="D574" s="20" t="e">
        <f>(#N/A)</f>
        <v>#N/A</v>
      </c>
      <c r="E574" s="20" t="e">
        <f>(#N/A)</f>
        <v>#N/A</v>
      </c>
      <c r="F574" s="20">
        <v>9.6419776472816814</v>
      </c>
      <c r="G574" s="133" t="e">
        <f t="shared" si="8"/>
        <v>#N/A</v>
      </c>
      <c r="H574" s="133"/>
      <c r="I574" s="133"/>
    </row>
    <row r="575" spans="1:9" x14ac:dyDescent="0.3">
      <c r="A575" s="135">
        <v>41654</v>
      </c>
      <c r="B575" s="20">
        <v>115.72</v>
      </c>
      <c r="C575" s="20" t="e">
        <f>(#N/A)</f>
        <v>#N/A</v>
      </c>
      <c r="D575" s="20" t="e">
        <f>(#N/A)</f>
        <v>#N/A</v>
      </c>
      <c r="E575" s="20" t="e">
        <f>(#N/A)</f>
        <v>#N/A</v>
      </c>
      <c r="F575" s="20">
        <v>9.6872037914691944</v>
      </c>
      <c r="G575" s="133" t="e">
        <f t="shared" si="8"/>
        <v>#N/A</v>
      </c>
      <c r="H575" s="133"/>
      <c r="I575" s="133"/>
    </row>
    <row r="576" spans="1:9" x14ac:dyDescent="0.3">
      <c r="A576" s="135">
        <v>41655</v>
      </c>
      <c r="B576" s="20">
        <v>115.64</v>
      </c>
      <c r="C576" s="20" t="e">
        <f>(#N/A)</f>
        <v>#N/A</v>
      </c>
      <c r="D576" s="20" t="e">
        <f>(#N/A)</f>
        <v>#N/A</v>
      </c>
      <c r="E576" s="20" t="e">
        <f>(#N/A)</f>
        <v>#N/A</v>
      </c>
      <c r="F576" s="20">
        <v>10.122845443291119</v>
      </c>
      <c r="G576" s="133" t="e">
        <f t="shared" si="8"/>
        <v>#N/A</v>
      </c>
      <c r="H576" s="133"/>
      <c r="I576" s="133"/>
    </row>
    <row r="577" spans="1:9" x14ac:dyDescent="0.3">
      <c r="A577" s="135">
        <v>41656</v>
      </c>
      <c r="B577" s="20">
        <v>115.6</v>
      </c>
      <c r="C577" s="20" t="e">
        <f>(#N/A)</f>
        <v>#N/A</v>
      </c>
      <c r="D577" s="20" t="e">
        <f>(#N/A)</f>
        <v>#N/A</v>
      </c>
      <c r="E577" s="20" t="e">
        <f>(#N/A)</f>
        <v>#N/A</v>
      </c>
      <c r="F577" s="20">
        <v>10.158185629883739</v>
      </c>
      <c r="G577" s="133" t="e">
        <f t="shared" si="8"/>
        <v>#N/A</v>
      </c>
      <c r="H577" s="133"/>
      <c r="I577" s="133"/>
    </row>
    <row r="578" spans="1:9" x14ac:dyDescent="0.3">
      <c r="A578" s="135">
        <v>41659</v>
      </c>
      <c r="B578" s="20">
        <v>115.52</v>
      </c>
      <c r="C578" s="20" t="e">
        <f>(#N/A)</f>
        <v>#N/A</v>
      </c>
      <c r="D578" s="20" t="e">
        <f>(#N/A)</f>
        <v>#N/A</v>
      </c>
      <c r="E578" s="20" t="e">
        <f>(#N/A)</f>
        <v>#N/A</v>
      </c>
      <c r="F578" s="20" t="e">
        <f>(#N/A)</f>
        <v>#N/A</v>
      </c>
      <c r="G578" s="133" t="e">
        <f t="shared" si="8"/>
        <v>#N/A</v>
      </c>
      <c r="H578" s="133"/>
      <c r="I578" s="133"/>
    </row>
    <row r="579" spans="1:9" x14ac:dyDescent="0.3">
      <c r="A579" s="135">
        <v>41660</v>
      </c>
      <c r="B579" s="20">
        <v>115.49</v>
      </c>
      <c r="C579" s="20" t="e">
        <f>(#N/A)</f>
        <v>#N/A</v>
      </c>
      <c r="D579" s="20" t="e">
        <f>(#N/A)</f>
        <v>#N/A</v>
      </c>
      <c r="E579" s="20" t="e">
        <f>(#N/A)</f>
        <v>#N/A</v>
      </c>
      <c r="F579" s="20">
        <v>10.13732595842075</v>
      </c>
      <c r="G579" s="133" t="e">
        <f t="shared" si="8"/>
        <v>#N/A</v>
      </c>
      <c r="H579" s="133"/>
      <c r="I579" s="133"/>
    </row>
    <row r="580" spans="1:9" x14ac:dyDescent="0.3">
      <c r="A580" s="135">
        <v>41661</v>
      </c>
      <c r="B580" s="20">
        <v>115.43</v>
      </c>
      <c r="C580" s="20" t="e">
        <f>(#N/A)</f>
        <v>#N/A</v>
      </c>
      <c r="D580" s="20" t="e">
        <f>(#N/A)</f>
        <v>#N/A</v>
      </c>
      <c r="E580" s="20" t="e">
        <f>(#N/A)</f>
        <v>#N/A</v>
      </c>
      <c r="F580" s="20">
        <v>10.11160927215492</v>
      </c>
      <c r="G580" s="133" t="e">
        <f t="shared" si="8"/>
        <v>#N/A</v>
      </c>
      <c r="H580" s="133"/>
      <c r="I580" s="133"/>
    </row>
    <row r="581" spans="1:9" x14ac:dyDescent="0.3">
      <c r="A581" s="135">
        <v>41662</v>
      </c>
      <c r="B581" s="20">
        <v>115.42</v>
      </c>
      <c r="C581" s="20" t="e">
        <f>(#N/A)</f>
        <v>#N/A</v>
      </c>
      <c r="D581" s="20" t="e">
        <f>(#N/A)</f>
        <v>#N/A</v>
      </c>
      <c r="E581" s="20" t="e">
        <f>(#N/A)</f>
        <v>#N/A</v>
      </c>
      <c r="F581" s="20">
        <v>10.196677487110939</v>
      </c>
      <c r="G581" s="133" t="e">
        <f t="shared" si="8"/>
        <v>#N/A</v>
      </c>
      <c r="H581" s="133"/>
      <c r="I581" s="133"/>
    </row>
    <row r="582" spans="1:9" x14ac:dyDescent="0.3">
      <c r="A582" s="135">
        <v>41663</v>
      </c>
      <c r="B582" s="20">
        <v>115.33</v>
      </c>
      <c r="C582" s="20" t="e">
        <f>(#N/A)</f>
        <v>#N/A</v>
      </c>
      <c r="D582" s="20" t="e">
        <f>(#N/A)</f>
        <v>#N/A</v>
      </c>
      <c r="E582" s="20" t="e">
        <f>(#N/A)</f>
        <v>#N/A</v>
      </c>
      <c r="F582" s="20">
        <v>10.089728904161889</v>
      </c>
      <c r="G582" s="133" t="e">
        <f t="shared" si="8"/>
        <v>#N/A</v>
      </c>
      <c r="H582" s="133"/>
      <c r="I582" s="133"/>
    </row>
    <row r="583" spans="1:9" x14ac:dyDescent="0.3">
      <c r="A583" s="135">
        <v>41666</v>
      </c>
      <c r="B583" s="20">
        <v>115.34</v>
      </c>
      <c r="C583" s="20" t="e">
        <f>(#N/A)</f>
        <v>#N/A</v>
      </c>
      <c r="D583" s="20" t="e">
        <f>(#N/A)</f>
        <v>#N/A</v>
      </c>
      <c r="E583" s="20" t="e">
        <f>(#N/A)</f>
        <v>#N/A</v>
      </c>
      <c r="F583" s="20" t="e">
        <f>(#N/A)</f>
        <v>#N/A</v>
      </c>
      <c r="G583" s="133" t="e">
        <f t="shared" si="8"/>
        <v>#N/A</v>
      </c>
      <c r="H583" s="133"/>
      <c r="I583" s="133"/>
    </row>
    <row r="584" spans="1:9" x14ac:dyDescent="0.3">
      <c r="A584" s="135">
        <v>41670</v>
      </c>
      <c r="B584" s="20">
        <v>0</v>
      </c>
      <c r="C584" s="20">
        <v>102</v>
      </c>
      <c r="D584" s="20">
        <v>104.4</v>
      </c>
      <c r="E584" s="20">
        <v>-1.64</v>
      </c>
      <c r="F584" s="20" t="e">
        <f>(#N/A)</f>
        <v>#N/A</v>
      </c>
      <c r="G584" s="133">
        <f t="shared" si="8"/>
        <v>104.4</v>
      </c>
      <c r="H584" s="133"/>
      <c r="I584" s="133"/>
    </row>
    <row r="585" spans="1:9" x14ac:dyDescent="0.3">
      <c r="A585" s="135">
        <v>41677</v>
      </c>
      <c r="B585" s="20">
        <v>115.34</v>
      </c>
      <c r="C585" s="20" t="e">
        <f>(#N/A)</f>
        <v>#N/A</v>
      </c>
      <c r="D585" s="20" t="e">
        <f>(#N/A)</f>
        <v>#N/A</v>
      </c>
      <c r="E585" s="20" t="e">
        <f>(#N/A)</f>
        <v>#N/A</v>
      </c>
      <c r="F585" s="20">
        <v>10.48951048951049</v>
      </c>
      <c r="G585" s="133" t="e">
        <f t="shared" si="8"/>
        <v>#N/A</v>
      </c>
      <c r="H585" s="133"/>
      <c r="I585" s="133"/>
    </row>
    <row r="586" spans="1:9" x14ac:dyDescent="0.3">
      <c r="A586" s="135">
        <v>41680</v>
      </c>
      <c r="B586" s="20">
        <v>114.55</v>
      </c>
      <c r="C586" s="20" t="e">
        <f>(#N/A)</f>
        <v>#N/A</v>
      </c>
      <c r="D586" s="20" t="e">
        <f>(#N/A)</f>
        <v>#N/A</v>
      </c>
      <c r="E586" s="20" t="e">
        <f>(#N/A)</f>
        <v>#N/A</v>
      </c>
      <c r="F586" s="20" t="e">
        <f>(#N/A)</f>
        <v>#N/A</v>
      </c>
      <c r="G586" s="133" t="e">
        <f t="shared" si="8"/>
        <v>#N/A</v>
      </c>
      <c r="H586" s="133"/>
      <c r="I586" s="133"/>
    </row>
    <row r="587" spans="1:9" x14ac:dyDescent="0.3">
      <c r="A587" s="135">
        <v>41681</v>
      </c>
      <c r="B587" s="20">
        <v>114.12</v>
      </c>
      <c r="C587" s="20" t="e">
        <f>(#N/A)</f>
        <v>#N/A</v>
      </c>
      <c r="D587" s="20" t="e">
        <f>(#N/A)</f>
        <v>#N/A</v>
      </c>
      <c r="E587" s="20" t="e">
        <f>(#N/A)</f>
        <v>#N/A</v>
      </c>
      <c r="F587" s="20" t="e">
        <f>(#N/A)</f>
        <v>#N/A</v>
      </c>
      <c r="G587" s="133" t="e">
        <f t="shared" si="8"/>
        <v>#N/A</v>
      </c>
      <c r="H587" s="133"/>
      <c r="I587" s="133"/>
    </row>
    <row r="588" spans="1:9" x14ac:dyDescent="0.3">
      <c r="A588" s="135">
        <v>41682</v>
      </c>
      <c r="B588" s="20">
        <v>113.82</v>
      </c>
      <c r="C588" s="20" t="e">
        <f>(#N/A)</f>
        <v>#N/A</v>
      </c>
      <c r="D588" s="20" t="e">
        <f>(#N/A)</f>
        <v>#N/A</v>
      </c>
      <c r="E588" s="20" t="e">
        <f>(#N/A)</f>
        <v>#N/A</v>
      </c>
      <c r="F588" s="20" t="e">
        <f>(#N/A)</f>
        <v>#N/A</v>
      </c>
      <c r="G588" s="133" t="e">
        <f t="shared" si="8"/>
        <v>#N/A</v>
      </c>
      <c r="H588" s="133"/>
      <c r="I588" s="133"/>
    </row>
    <row r="589" spans="1:9" x14ac:dyDescent="0.3">
      <c r="A589" s="135">
        <v>41683</v>
      </c>
      <c r="B589" s="20">
        <v>113.8</v>
      </c>
      <c r="C589" s="20" t="e">
        <f>(#N/A)</f>
        <v>#N/A</v>
      </c>
      <c r="D589" s="20" t="e">
        <f>(#N/A)</f>
        <v>#N/A</v>
      </c>
      <c r="E589" s="20" t="e">
        <f>(#N/A)</f>
        <v>#N/A</v>
      </c>
      <c r="F589" s="20" t="e">
        <f>(#N/A)</f>
        <v>#N/A</v>
      </c>
      <c r="G589" s="133" t="e">
        <f t="shared" si="8"/>
        <v>#N/A</v>
      </c>
      <c r="H589" s="133"/>
      <c r="I589" s="133"/>
    </row>
    <row r="590" spans="1:9" x14ac:dyDescent="0.3">
      <c r="A590" s="135">
        <v>41684</v>
      </c>
      <c r="B590" s="20">
        <v>113.51</v>
      </c>
      <c r="C590" s="20" t="e">
        <f>(#N/A)</f>
        <v>#N/A</v>
      </c>
      <c r="D590" s="20" t="e">
        <f>(#N/A)</f>
        <v>#N/A</v>
      </c>
      <c r="E590" s="20" t="e">
        <f>(#N/A)</f>
        <v>#N/A</v>
      </c>
      <c r="F590" s="20" t="e">
        <f>(#N/A)</f>
        <v>#N/A</v>
      </c>
      <c r="G590" s="133" t="e">
        <f t="shared" si="8"/>
        <v>#N/A</v>
      </c>
      <c r="H590" s="133"/>
      <c r="I590" s="133"/>
    </row>
    <row r="591" spans="1:9" x14ac:dyDescent="0.3">
      <c r="A591" s="135">
        <v>41687</v>
      </c>
      <c r="B591" s="20">
        <v>112.93</v>
      </c>
      <c r="C591" s="20" t="e">
        <f>(#N/A)</f>
        <v>#N/A</v>
      </c>
      <c r="D591" s="20" t="e">
        <f>(#N/A)</f>
        <v>#N/A</v>
      </c>
      <c r="E591" s="20" t="e">
        <f>(#N/A)</f>
        <v>#N/A</v>
      </c>
      <c r="F591" s="20" t="e">
        <f>(#N/A)</f>
        <v>#N/A</v>
      </c>
      <c r="G591" s="133" t="e">
        <f t="shared" si="8"/>
        <v>#N/A</v>
      </c>
      <c r="H591" s="133"/>
      <c r="I591" s="133"/>
    </row>
    <row r="592" spans="1:9" x14ac:dyDescent="0.3">
      <c r="A592" s="135">
        <v>41688</v>
      </c>
      <c r="B592" s="20">
        <v>112.84</v>
      </c>
      <c r="C592" s="20" t="e">
        <f>(#N/A)</f>
        <v>#N/A</v>
      </c>
      <c r="D592" s="20" t="e">
        <f>(#N/A)</f>
        <v>#N/A</v>
      </c>
      <c r="E592" s="20" t="e">
        <f>(#N/A)</f>
        <v>#N/A</v>
      </c>
      <c r="F592" s="20">
        <v>8.2709652657839197</v>
      </c>
      <c r="G592" s="133" t="e">
        <f t="shared" si="8"/>
        <v>#N/A</v>
      </c>
      <c r="H592" s="133"/>
      <c r="I592" s="133"/>
    </row>
    <row r="593" spans="1:9" x14ac:dyDescent="0.3">
      <c r="A593" s="135">
        <v>41689</v>
      </c>
      <c r="B593" s="20">
        <v>112.53</v>
      </c>
      <c r="C593" s="20" t="e">
        <f>(#N/A)</f>
        <v>#N/A</v>
      </c>
      <c r="D593" s="20" t="e">
        <f>(#N/A)</f>
        <v>#N/A</v>
      </c>
      <c r="E593" s="20" t="e">
        <f>(#N/A)</f>
        <v>#N/A</v>
      </c>
      <c r="F593" s="20">
        <v>7.9735175590097871</v>
      </c>
      <c r="G593" s="133" t="e">
        <f t="shared" si="8"/>
        <v>#N/A</v>
      </c>
      <c r="H593" s="133"/>
      <c r="I593" s="133"/>
    </row>
    <row r="594" spans="1:9" x14ac:dyDescent="0.3">
      <c r="A594" s="135">
        <v>41690</v>
      </c>
      <c r="B594" s="20">
        <v>112.47</v>
      </c>
      <c r="C594" s="20" t="e">
        <f>(#N/A)</f>
        <v>#N/A</v>
      </c>
      <c r="D594" s="20" t="e">
        <f>(#N/A)</f>
        <v>#N/A</v>
      </c>
      <c r="E594" s="20" t="e">
        <f>(#N/A)</f>
        <v>#N/A</v>
      </c>
      <c r="F594" s="20">
        <v>7.9470198675496686</v>
      </c>
      <c r="G594" s="133" t="e">
        <f t="shared" si="8"/>
        <v>#N/A</v>
      </c>
      <c r="H594" s="133"/>
      <c r="I594" s="133"/>
    </row>
    <row r="595" spans="1:9" x14ac:dyDescent="0.3">
      <c r="A595" s="135">
        <v>41691</v>
      </c>
      <c r="B595" s="20">
        <v>112.11</v>
      </c>
      <c r="C595" s="20" t="e">
        <f>(#N/A)</f>
        <v>#N/A</v>
      </c>
      <c r="D595" s="20" t="e">
        <f>(#N/A)</f>
        <v>#N/A</v>
      </c>
      <c r="E595" s="20" t="e">
        <f>(#N/A)</f>
        <v>#N/A</v>
      </c>
      <c r="F595" s="20">
        <v>7.220734506503443</v>
      </c>
      <c r="G595" s="133" t="e">
        <f t="shared" si="8"/>
        <v>#N/A</v>
      </c>
      <c r="H595" s="133"/>
      <c r="I595" s="133"/>
    </row>
    <row r="596" spans="1:9" x14ac:dyDescent="0.3">
      <c r="A596" s="135">
        <v>41694</v>
      </c>
      <c r="B596" s="20">
        <v>111.96</v>
      </c>
      <c r="C596" s="20" t="e">
        <f>(#N/A)</f>
        <v>#N/A</v>
      </c>
      <c r="D596" s="20" t="e">
        <f>(#N/A)</f>
        <v>#N/A</v>
      </c>
      <c r="E596" s="20" t="e">
        <f>(#N/A)</f>
        <v>#N/A</v>
      </c>
      <c r="F596" s="20" t="e">
        <f>(#N/A)</f>
        <v>#N/A</v>
      </c>
      <c r="G596" s="133" t="e">
        <f t="shared" si="8"/>
        <v>#N/A</v>
      </c>
      <c r="H596" s="133"/>
      <c r="I596" s="133"/>
    </row>
    <row r="597" spans="1:9" x14ac:dyDescent="0.3">
      <c r="A597" s="135">
        <v>41695</v>
      </c>
      <c r="B597" s="20">
        <v>111.84</v>
      </c>
      <c r="C597" s="20" t="e">
        <f>(#N/A)</f>
        <v>#N/A</v>
      </c>
      <c r="D597" s="20" t="e">
        <f>(#N/A)</f>
        <v>#N/A</v>
      </c>
      <c r="E597" s="20" t="e">
        <f>(#N/A)</f>
        <v>#N/A</v>
      </c>
      <c r="F597" s="20">
        <v>7.1469630197355816</v>
      </c>
      <c r="G597" s="133" t="e">
        <f t="shared" ref="G597:G660" si="9">D597</f>
        <v>#N/A</v>
      </c>
      <c r="H597" s="133"/>
      <c r="I597" s="133"/>
    </row>
    <row r="598" spans="1:9" x14ac:dyDescent="0.3">
      <c r="A598" s="135">
        <v>41696</v>
      </c>
      <c r="B598" s="20">
        <v>111.74</v>
      </c>
      <c r="C598" s="20" t="e">
        <f>(#N/A)</f>
        <v>#N/A</v>
      </c>
      <c r="D598" s="20" t="e">
        <f>(#N/A)</f>
        <v>#N/A</v>
      </c>
      <c r="E598" s="20" t="e">
        <f>(#N/A)</f>
        <v>#N/A</v>
      </c>
      <c r="F598" s="20">
        <v>7.1640932195262303</v>
      </c>
      <c r="G598" s="133" t="e">
        <f t="shared" si="9"/>
        <v>#N/A</v>
      </c>
      <c r="H598" s="133"/>
      <c r="I598" s="133"/>
    </row>
    <row r="599" spans="1:9" x14ac:dyDescent="0.3">
      <c r="A599" s="135">
        <v>41697</v>
      </c>
      <c r="B599" s="20">
        <v>111.58</v>
      </c>
      <c r="C599" s="20" t="e">
        <f>(#N/A)</f>
        <v>#N/A</v>
      </c>
      <c r="D599" s="20" t="e">
        <f>(#N/A)</f>
        <v>#N/A</v>
      </c>
      <c r="E599" s="20" t="e">
        <f>(#N/A)</f>
        <v>#N/A</v>
      </c>
      <c r="F599" s="20">
        <v>7.1030908043770404</v>
      </c>
      <c r="G599" s="133" t="e">
        <f t="shared" si="9"/>
        <v>#N/A</v>
      </c>
      <c r="H599" s="133"/>
      <c r="I599" s="133"/>
    </row>
    <row r="600" spans="1:9" x14ac:dyDescent="0.3">
      <c r="A600" s="135">
        <v>41698</v>
      </c>
      <c r="B600" s="20" t="e">
        <f>(#N/A)</f>
        <v>#N/A</v>
      </c>
      <c r="C600" s="20">
        <v>102.1</v>
      </c>
      <c r="D600" s="20">
        <v>104.4</v>
      </c>
      <c r="E600" s="20">
        <v>-2</v>
      </c>
      <c r="F600" s="20" t="e">
        <f>(#N/A)</f>
        <v>#N/A</v>
      </c>
      <c r="G600" s="133">
        <f t="shared" si="9"/>
        <v>104.4</v>
      </c>
      <c r="H600" s="133"/>
      <c r="I600" s="133"/>
    </row>
    <row r="601" spans="1:9" x14ac:dyDescent="0.3">
      <c r="A601" s="135">
        <v>41701</v>
      </c>
      <c r="B601" s="20">
        <v>111.32</v>
      </c>
      <c r="C601" s="20" t="e">
        <f>(#N/A)</f>
        <v>#N/A</v>
      </c>
      <c r="D601" s="20" t="e">
        <f>(#N/A)</f>
        <v>#N/A</v>
      </c>
      <c r="E601" s="20" t="e">
        <f>(#N/A)</f>
        <v>#N/A</v>
      </c>
      <c r="F601" s="20" t="e">
        <f>(#N/A)</f>
        <v>#N/A</v>
      </c>
      <c r="G601" s="133" t="e">
        <f t="shared" si="9"/>
        <v>#N/A</v>
      </c>
      <c r="H601" s="133"/>
      <c r="I601" s="133"/>
    </row>
    <row r="602" spans="1:9" x14ac:dyDescent="0.3">
      <c r="A602" s="135">
        <v>41702</v>
      </c>
      <c r="B602" s="20">
        <v>111.4</v>
      </c>
      <c r="C602" s="20" t="e">
        <f>(#N/A)</f>
        <v>#N/A</v>
      </c>
      <c r="D602" s="20" t="e">
        <f>(#N/A)</f>
        <v>#N/A</v>
      </c>
      <c r="E602" s="20" t="e">
        <f>(#N/A)</f>
        <v>#N/A</v>
      </c>
      <c r="F602" s="20">
        <v>6.9816575434552961</v>
      </c>
      <c r="G602" s="133" t="e">
        <f t="shared" si="9"/>
        <v>#N/A</v>
      </c>
      <c r="H602" s="133"/>
      <c r="I602" s="133"/>
    </row>
    <row r="603" spans="1:9" x14ac:dyDescent="0.3">
      <c r="A603" s="135">
        <v>41703</v>
      </c>
      <c r="B603" s="20">
        <v>111.32</v>
      </c>
      <c r="C603" s="20" t="e">
        <f>(#N/A)</f>
        <v>#N/A</v>
      </c>
      <c r="D603" s="20" t="e">
        <f>(#N/A)</f>
        <v>#N/A</v>
      </c>
      <c r="E603" s="20" t="e">
        <f>(#N/A)</f>
        <v>#N/A</v>
      </c>
      <c r="F603" s="20">
        <v>6.8432671081677698</v>
      </c>
      <c r="G603" s="133" t="e">
        <f t="shared" si="9"/>
        <v>#N/A</v>
      </c>
      <c r="H603" s="133"/>
      <c r="I603" s="133"/>
    </row>
    <row r="604" spans="1:9" x14ac:dyDescent="0.3">
      <c r="A604" s="135">
        <v>41704</v>
      </c>
      <c r="B604" s="20">
        <v>111.27</v>
      </c>
      <c r="C604" s="20" t="e">
        <f>(#N/A)</f>
        <v>#N/A</v>
      </c>
      <c r="D604" s="20" t="e">
        <f>(#N/A)</f>
        <v>#N/A</v>
      </c>
      <c r="E604" s="20" t="e">
        <f>(#N/A)</f>
        <v>#N/A</v>
      </c>
      <c r="F604" s="20">
        <v>6.928694983663271</v>
      </c>
      <c r="G604" s="133" t="e">
        <f t="shared" si="9"/>
        <v>#N/A</v>
      </c>
      <c r="H604" s="133"/>
      <c r="I604" s="133"/>
    </row>
    <row r="605" spans="1:9" x14ac:dyDescent="0.3">
      <c r="A605" s="135">
        <v>41705</v>
      </c>
      <c r="B605" s="20">
        <v>111.11</v>
      </c>
      <c r="C605" s="20" t="e">
        <f>(#N/A)</f>
        <v>#N/A</v>
      </c>
      <c r="D605" s="20" t="e">
        <f>(#N/A)</f>
        <v>#N/A</v>
      </c>
      <c r="E605" s="20" t="e">
        <f>(#N/A)</f>
        <v>#N/A</v>
      </c>
      <c r="F605" s="20">
        <v>6.7544196771714073</v>
      </c>
      <c r="G605" s="133" t="e">
        <f t="shared" si="9"/>
        <v>#N/A</v>
      </c>
      <c r="H605" s="133"/>
      <c r="I605" s="133"/>
    </row>
    <row r="606" spans="1:9" x14ac:dyDescent="0.3">
      <c r="A606" s="135">
        <v>41708</v>
      </c>
      <c r="B606" s="20">
        <v>111.12</v>
      </c>
      <c r="C606" s="20" t="e">
        <f>(#N/A)</f>
        <v>#N/A</v>
      </c>
      <c r="D606" s="20" t="e">
        <f>(#N/A)</f>
        <v>#N/A</v>
      </c>
      <c r="E606" s="20" t="e">
        <f>(#N/A)</f>
        <v>#N/A</v>
      </c>
      <c r="F606" s="20" t="e">
        <f>(#N/A)</f>
        <v>#N/A</v>
      </c>
      <c r="G606" s="133" t="e">
        <f t="shared" si="9"/>
        <v>#N/A</v>
      </c>
      <c r="H606" s="133"/>
      <c r="I606" s="133"/>
    </row>
    <row r="607" spans="1:9" x14ac:dyDescent="0.3">
      <c r="A607" s="135">
        <v>41709</v>
      </c>
      <c r="B607" s="20">
        <v>111.19</v>
      </c>
      <c r="C607" s="20" t="e">
        <f>(#N/A)</f>
        <v>#N/A</v>
      </c>
      <c r="D607" s="20" t="e">
        <f>(#N/A)</f>
        <v>#N/A</v>
      </c>
      <c r="E607" s="20" t="e">
        <f>(#N/A)</f>
        <v>#N/A</v>
      </c>
      <c r="F607" s="20">
        <v>7.3055394711445674</v>
      </c>
      <c r="G607" s="133" t="e">
        <f t="shared" si="9"/>
        <v>#N/A</v>
      </c>
      <c r="H607" s="133"/>
      <c r="I607" s="133"/>
    </row>
    <row r="608" spans="1:9" x14ac:dyDescent="0.3">
      <c r="A608" s="135">
        <v>41710</v>
      </c>
      <c r="B608" s="20">
        <v>111.13</v>
      </c>
      <c r="C608" s="20" t="e">
        <f>(#N/A)</f>
        <v>#N/A</v>
      </c>
      <c r="D608" s="20" t="e">
        <f>(#N/A)</f>
        <v>#N/A</v>
      </c>
      <c r="E608" s="20" t="e">
        <f>(#N/A)</f>
        <v>#N/A</v>
      </c>
      <c r="F608" s="20">
        <v>7.2683397683397679</v>
      </c>
      <c r="G608" s="133" t="e">
        <f t="shared" si="9"/>
        <v>#N/A</v>
      </c>
      <c r="H608" s="133"/>
      <c r="I608" s="133"/>
    </row>
    <row r="609" spans="1:9" x14ac:dyDescent="0.3">
      <c r="A609" s="135">
        <v>41711</v>
      </c>
      <c r="B609" s="20">
        <v>110.76</v>
      </c>
      <c r="C609" s="20" t="e">
        <f>(#N/A)</f>
        <v>#N/A</v>
      </c>
      <c r="D609" s="20" t="e">
        <f>(#N/A)</f>
        <v>#N/A</v>
      </c>
      <c r="E609" s="20" t="e">
        <f>(#N/A)</f>
        <v>#N/A</v>
      </c>
      <c r="F609" s="20">
        <v>6.725766043553671</v>
      </c>
      <c r="G609" s="133" t="e">
        <f t="shared" si="9"/>
        <v>#N/A</v>
      </c>
      <c r="H609" s="133"/>
      <c r="I609" s="133"/>
    </row>
    <row r="610" spans="1:9" x14ac:dyDescent="0.3">
      <c r="A610" s="135">
        <v>41712</v>
      </c>
      <c r="B610" s="20">
        <v>110.68</v>
      </c>
      <c r="C610" s="20" t="e">
        <f>(#N/A)</f>
        <v>#N/A</v>
      </c>
      <c r="D610" s="20" t="e">
        <f>(#N/A)</f>
        <v>#N/A</v>
      </c>
      <c r="E610" s="20" t="e">
        <f>(#N/A)</f>
        <v>#N/A</v>
      </c>
      <c r="F610" s="20">
        <v>6.6589573094343262</v>
      </c>
      <c r="G610" s="133" t="e">
        <f t="shared" si="9"/>
        <v>#N/A</v>
      </c>
      <c r="H610" s="133"/>
      <c r="I610" s="133"/>
    </row>
    <row r="611" spans="1:9" x14ac:dyDescent="0.3">
      <c r="A611" s="135">
        <v>41715</v>
      </c>
      <c r="B611" s="20">
        <v>110.66</v>
      </c>
      <c r="C611" s="20" t="e">
        <f>(#N/A)</f>
        <v>#N/A</v>
      </c>
      <c r="D611" s="20" t="e">
        <f>(#N/A)</f>
        <v>#N/A</v>
      </c>
      <c r="E611" s="20" t="e">
        <f>(#N/A)</f>
        <v>#N/A</v>
      </c>
      <c r="F611" s="20" t="e">
        <f>(#N/A)</f>
        <v>#N/A</v>
      </c>
      <c r="G611" s="133" t="e">
        <f t="shared" si="9"/>
        <v>#N/A</v>
      </c>
      <c r="H611" s="133"/>
      <c r="I611" s="133"/>
    </row>
    <row r="612" spans="1:9" x14ac:dyDescent="0.3">
      <c r="A612" s="135">
        <v>41716</v>
      </c>
      <c r="B612" s="20">
        <v>110.64</v>
      </c>
      <c r="C612" s="20" t="e">
        <f>(#N/A)</f>
        <v>#N/A</v>
      </c>
      <c r="D612" s="20" t="e">
        <f>(#N/A)</f>
        <v>#N/A</v>
      </c>
      <c r="E612" s="20" t="e">
        <f>(#N/A)</f>
        <v>#N/A</v>
      </c>
      <c r="F612" s="20">
        <v>6.7026714244382291</v>
      </c>
      <c r="G612" s="133" t="e">
        <f t="shared" si="9"/>
        <v>#N/A</v>
      </c>
      <c r="H612" s="133"/>
      <c r="I612" s="133"/>
    </row>
    <row r="613" spans="1:9" x14ac:dyDescent="0.3">
      <c r="A613" s="135">
        <v>41717</v>
      </c>
      <c r="B613" s="20">
        <v>110.65</v>
      </c>
      <c r="C613" s="20" t="e">
        <f>(#N/A)</f>
        <v>#N/A</v>
      </c>
      <c r="D613" s="20" t="e">
        <f>(#N/A)</f>
        <v>#N/A</v>
      </c>
      <c r="E613" s="20" t="e">
        <f>(#N/A)</f>
        <v>#N/A</v>
      </c>
      <c r="F613" s="20">
        <v>6.7741001640451612</v>
      </c>
      <c r="G613" s="133" t="e">
        <f t="shared" si="9"/>
        <v>#N/A</v>
      </c>
      <c r="H613" s="133"/>
      <c r="I613" s="133"/>
    </row>
    <row r="614" spans="1:9" x14ac:dyDescent="0.3">
      <c r="A614" s="135">
        <v>41718</v>
      </c>
      <c r="B614" s="20">
        <v>110.63</v>
      </c>
      <c r="C614" s="20" t="e">
        <f>(#N/A)</f>
        <v>#N/A</v>
      </c>
      <c r="D614" s="20" t="e">
        <f>(#N/A)</f>
        <v>#N/A</v>
      </c>
      <c r="E614" s="20" t="e">
        <f>(#N/A)</f>
        <v>#N/A</v>
      </c>
      <c r="F614" s="20">
        <v>6.7857142857142856</v>
      </c>
      <c r="G614" s="133" t="e">
        <f t="shared" si="9"/>
        <v>#N/A</v>
      </c>
      <c r="H614" s="133"/>
      <c r="I614" s="133"/>
    </row>
    <row r="615" spans="1:9" x14ac:dyDescent="0.3">
      <c r="A615" s="135">
        <v>41719</v>
      </c>
      <c r="B615" s="20">
        <v>110.71</v>
      </c>
      <c r="C615" s="20" t="e">
        <f>(#N/A)</f>
        <v>#N/A</v>
      </c>
      <c r="D615" s="20" t="e">
        <f>(#N/A)</f>
        <v>#N/A</v>
      </c>
      <c r="E615" s="20" t="e">
        <f>(#N/A)</f>
        <v>#N/A</v>
      </c>
      <c r="F615" s="20">
        <v>6.9042101197373498</v>
      </c>
      <c r="G615" s="133" t="e">
        <f t="shared" si="9"/>
        <v>#N/A</v>
      </c>
      <c r="H615" s="133"/>
      <c r="I615" s="133"/>
    </row>
    <row r="616" spans="1:9" x14ac:dyDescent="0.3">
      <c r="A616" s="135">
        <v>41722</v>
      </c>
      <c r="B616" s="20">
        <v>110.77</v>
      </c>
      <c r="C616" s="20" t="e">
        <f>(#N/A)</f>
        <v>#N/A</v>
      </c>
      <c r="D616" s="20" t="e">
        <f>(#N/A)</f>
        <v>#N/A</v>
      </c>
      <c r="E616" s="20" t="e">
        <f>(#N/A)</f>
        <v>#N/A</v>
      </c>
      <c r="F616" s="20" t="e">
        <f>(#N/A)</f>
        <v>#N/A</v>
      </c>
      <c r="G616" s="133" t="e">
        <f t="shared" si="9"/>
        <v>#N/A</v>
      </c>
      <c r="H616" s="133"/>
      <c r="I616" s="133"/>
    </row>
    <row r="617" spans="1:9" x14ac:dyDescent="0.3">
      <c r="A617" s="135">
        <v>41723</v>
      </c>
      <c r="B617" s="20">
        <v>110.82</v>
      </c>
      <c r="C617" s="20" t="e">
        <f>(#N/A)</f>
        <v>#N/A</v>
      </c>
      <c r="D617" s="20" t="e">
        <f>(#N/A)</f>
        <v>#N/A</v>
      </c>
      <c r="E617" s="20" t="e">
        <f>(#N/A)</f>
        <v>#N/A</v>
      </c>
      <c r="F617" s="20">
        <v>6.4451061377389296</v>
      </c>
      <c r="G617" s="133" t="e">
        <f t="shared" si="9"/>
        <v>#N/A</v>
      </c>
      <c r="H617" s="133"/>
      <c r="I617" s="133"/>
    </row>
    <row r="618" spans="1:9" x14ac:dyDescent="0.3">
      <c r="A618" s="135">
        <v>41724</v>
      </c>
      <c r="B618" s="20">
        <v>110.76</v>
      </c>
      <c r="C618" s="20" t="e">
        <f>(#N/A)</f>
        <v>#N/A</v>
      </c>
      <c r="D618" s="20" t="e">
        <f>(#N/A)</f>
        <v>#N/A</v>
      </c>
      <c r="E618" s="20" t="e">
        <f>(#N/A)</f>
        <v>#N/A</v>
      </c>
      <c r="F618" s="20">
        <v>6.2547966231772829</v>
      </c>
      <c r="G618" s="133" t="e">
        <f t="shared" si="9"/>
        <v>#N/A</v>
      </c>
      <c r="H618" s="133"/>
      <c r="I618" s="133"/>
    </row>
    <row r="619" spans="1:9" x14ac:dyDescent="0.3">
      <c r="A619" s="135">
        <v>41725</v>
      </c>
      <c r="B619" s="20">
        <v>110.71</v>
      </c>
      <c r="C619" s="20" t="e">
        <f>(#N/A)</f>
        <v>#N/A</v>
      </c>
      <c r="D619" s="20" t="e">
        <f>(#N/A)</f>
        <v>#N/A</v>
      </c>
      <c r="E619" s="20" t="e">
        <f>(#N/A)</f>
        <v>#N/A</v>
      </c>
      <c r="F619" s="20">
        <v>6.4723985381804194</v>
      </c>
      <c r="G619" s="133" t="e">
        <f t="shared" si="9"/>
        <v>#N/A</v>
      </c>
      <c r="H619" s="133"/>
      <c r="I619" s="133"/>
    </row>
    <row r="620" spans="1:9" x14ac:dyDescent="0.3">
      <c r="A620" s="135">
        <v>41726</v>
      </c>
      <c r="B620" s="20">
        <v>110.72</v>
      </c>
      <c r="C620" s="20" t="e">
        <f>(#N/A)</f>
        <v>#N/A</v>
      </c>
      <c r="D620" s="20" t="e">
        <f>(#N/A)</f>
        <v>#N/A</v>
      </c>
      <c r="E620" s="20" t="e">
        <f>(#N/A)</f>
        <v>#N/A</v>
      </c>
      <c r="F620" s="20">
        <v>6.7283593599383069</v>
      </c>
      <c r="G620" s="133" t="e">
        <f t="shared" si="9"/>
        <v>#N/A</v>
      </c>
      <c r="H620" s="133"/>
      <c r="I620" s="133"/>
    </row>
    <row r="621" spans="1:9" x14ac:dyDescent="0.3">
      <c r="A621" s="135">
        <v>41729</v>
      </c>
      <c r="B621" s="20" t="e">
        <f>(#N/A)</f>
        <v>#N/A</v>
      </c>
      <c r="C621" s="20">
        <v>101.9</v>
      </c>
      <c r="D621" s="20">
        <v>103.5</v>
      </c>
      <c r="E621" s="20">
        <v>-2.3018999999999998</v>
      </c>
      <c r="F621" s="20" t="e">
        <f>(#N/A)</f>
        <v>#N/A</v>
      </c>
      <c r="G621" s="133">
        <f t="shared" si="9"/>
        <v>103.5</v>
      </c>
      <c r="H621" s="133"/>
      <c r="I621" s="133"/>
    </row>
    <row r="622" spans="1:9" x14ac:dyDescent="0.3">
      <c r="A622" s="135">
        <v>41730</v>
      </c>
      <c r="B622" s="20">
        <v>110.8</v>
      </c>
      <c r="C622" s="20" t="e">
        <f>(#N/A)</f>
        <v>#N/A</v>
      </c>
      <c r="D622" s="20" t="e">
        <f>(#N/A)</f>
        <v>#N/A</v>
      </c>
      <c r="E622" s="20" t="e">
        <f>(#N/A)</f>
        <v>#N/A</v>
      </c>
      <c r="F622" s="20">
        <v>6.5282184405345642</v>
      </c>
      <c r="G622" s="133" t="e">
        <f t="shared" si="9"/>
        <v>#N/A</v>
      </c>
      <c r="H622" s="133"/>
      <c r="I622" s="133"/>
    </row>
    <row r="623" spans="1:9" x14ac:dyDescent="0.3">
      <c r="A623" s="135">
        <v>41731</v>
      </c>
      <c r="B623" s="20">
        <v>110.8</v>
      </c>
      <c r="C623" s="20" t="e">
        <f>(#N/A)</f>
        <v>#N/A</v>
      </c>
      <c r="D623" s="20" t="e">
        <f>(#N/A)</f>
        <v>#N/A</v>
      </c>
      <c r="E623" s="20" t="e">
        <f>(#N/A)</f>
        <v>#N/A</v>
      </c>
      <c r="F623" s="20">
        <v>6.8775923603742637</v>
      </c>
      <c r="G623" s="133" t="e">
        <f t="shared" si="9"/>
        <v>#N/A</v>
      </c>
      <c r="H623" s="133"/>
      <c r="I623" s="133"/>
    </row>
    <row r="624" spans="1:9" x14ac:dyDescent="0.3">
      <c r="A624" s="135">
        <v>41732</v>
      </c>
      <c r="B624" s="20">
        <v>110.75</v>
      </c>
      <c r="C624" s="20" t="e">
        <f>(#N/A)</f>
        <v>#N/A</v>
      </c>
      <c r="D624" s="20" t="e">
        <f>(#N/A)</f>
        <v>#N/A</v>
      </c>
      <c r="E624" s="20" t="e">
        <f>(#N/A)</f>
        <v>#N/A</v>
      </c>
      <c r="F624" s="20">
        <v>6.7778634785962213</v>
      </c>
      <c r="G624" s="133" t="e">
        <f t="shared" si="9"/>
        <v>#N/A</v>
      </c>
      <c r="H624" s="133"/>
      <c r="I624" s="133"/>
    </row>
    <row r="625" spans="1:9" x14ac:dyDescent="0.3">
      <c r="A625" s="135">
        <v>41733</v>
      </c>
      <c r="B625" s="20">
        <v>110.77</v>
      </c>
      <c r="C625" s="20" t="e">
        <f>(#N/A)</f>
        <v>#N/A</v>
      </c>
      <c r="D625" s="20" t="e">
        <f>(#N/A)</f>
        <v>#N/A</v>
      </c>
      <c r="E625" s="20" t="e">
        <f>(#N/A)</f>
        <v>#N/A</v>
      </c>
      <c r="F625" s="20" t="e">
        <f>(#N/A)</f>
        <v>#N/A</v>
      </c>
      <c r="G625" s="133" t="e">
        <f t="shared" si="9"/>
        <v>#N/A</v>
      </c>
      <c r="H625" s="133"/>
      <c r="I625" s="133"/>
    </row>
    <row r="626" spans="1:9" x14ac:dyDescent="0.3">
      <c r="A626" s="135">
        <v>41737</v>
      </c>
      <c r="B626" s="20">
        <v>110.75</v>
      </c>
      <c r="C626" s="20" t="e">
        <f>(#N/A)</f>
        <v>#N/A</v>
      </c>
      <c r="D626" s="20" t="e">
        <f>(#N/A)</f>
        <v>#N/A</v>
      </c>
      <c r="E626" s="20" t="e">
        <f>(#N/A)</f>
        <v>#N/A</v>
      </c>
      <c r="F626" s="20">
        <v>6.8396681458614701</v>
      </c>
      <c r="G626" s="133" t="e">
        <f t="shared" si="9"/>
        <v>#N/A</v>
      </c>
      <c r="H626" s="133"/>
      <c r="I626" s="133"/>
    </row>
    <row r="627" spans="1:9" x14ac:dyDescent="0.3">
      <c r="A627" s="135">
        <v>41738</v>
      </c>
      <c r="B627" s="20">
        <v>110.74</v>
      </c>
      <c r="C627" s="20" t="e">
        <f>(#N/A)</f>
        <v>#N/A</v>
      </c>
      <c r="D627" s="20" t="e">
        <f>(#N/A)</f>
        <v>#N/A</v>
      </c>
      <c r="E627" s="20" t="e">
        <f>(#N/A)</f>
        <v>#N/A</v>
      </c>
      <c r="F627" s="20">
        <v>6.9022106380924804</v>
      </c>
      <c r="G627" s="133" t="e">
        <f t="shared" si="9"/>
        <v>#N/A</v>
      </c>
      <c r="H627" s="133"/>
      <c r="I627" s="133"/>
    </row>
    <row r="628" spans="1:9" x14ac:dyDescent="0.3">
      <c r="A628" s="135">
        <v>41739</v>
      </c>
      <c r="B628" s="20">
        <v>110.73</v>
      </c>
      <c r="C628" s="20" t="e">
        <f>(#N/A)</f>
        <v>#N/A</v>
      </c>
      <c r="D628" s="20" t="e">
        <f>(#N/A)</f>
        <v>#N/A</v>
      </c>
      <c r="E628" s="20" t="e">
        <f>(#N/A)</f>
        <v>#N/A</v>
      </c>
      <c r="F628" s="20">
        <v>6.8512978867123424</v>
      </c>
      <c r="G628" s="133" t="e">
        <f t="shared" si="9"/>
        <v>#N/A</v>
      </c>
      <c r="H628" s="133"/>
      <c r="I628" s="133"/>
    </row>
    <row r="629" spans="1:9" x14ac:dyDescent="0.3">
      <c r="A629" s="135">
        <v>41740</v>
      </c>
      <c r="B629" s="20">
        <v>110.89</v>
      </c>
      <c r="C629" s="20" t="e">
        <f>(#N/A)</f>
        <v>#N/A</v>
      </c>
      <c r="D629" s="20" t="e">
        <f>(#N/A)</f>
        <v>#N/A</v>
      </c>
      <c r="E629" s="20" t="e">
        <f>(#N/A)</f>
        <v>#N/A</v>
      </c>
      <c r="F629" s="20">
        <v>6.4203454894433776</v>
      </c>
      <c r="G629" s="133" t="e">
        <f t="shared" si="9"/>
        <v>#N/A</v>
      </c>
      <c r="H629" s="133"/>
      <c r="I629" s="133"/>
    </row>
    <row r="630" spans="1:9" x14ac:dyDescent="0.3">
      <c r="A630" s="135">
        <v>41743</v>
      </c>
      <c r="B630" s="20">
        <v>110.91</v>
      </c>
      <c r="C630" s="20" t="e">
        <f>(#N/A)</f>
        <v>#N/A</v>
      </c>
      <c r="D630" s="20" t="e">
        <f>(#N/A)</f>
        <v>#N/A</v>
      </c>
      <c r="E630" s="20" t="e">
        <f>(#N/A)</f>
        <v>#N/A</v>
      </c>
      <c r="F630" s="20" t="e">
        <f>(#N/A)</f>
        <v>#N/A</v>
      </c>
      <c r="G630" s="133" t="e">
        <f t="shared" si="9"/>
        <v>#N/A</v>
      </c>
      <c r="H630" s="133"/>
      <c r="I630" s="133"/>
    </row>
    <row r="631" spans="1:9" x14ac:dyDescent="0.3">
      <c r="A631" s="135">
        <v>41744</v>
      </c>
      <c r="B631" s="20">
        <v>110.95</v>
      </c>
      <c r="C631" s="20" t="e">
        <f>(#N/A)</f>
        <v>#N/A</v>
      </c>
      <c r="D631" s="20" t="e">
        <f>(#N/A)</f>
        <v>#N/A</v>
      </c>
      <c r="E631" s="20" t="e">
        <f>(#N/A)</f>
        <v>#N/A</v>
      </c>
      <c r="F631" s="20">
        <v>6.3146799540053662</v>
      </c>
      <c r="G631" s="133" t="e">
        <f t="shared" si="9"/>
        <v>#N/A</v>
      </c>
      <c r="H631" s="133"/>
      <c r="I631" s="133"/>
    </row>
    <row r="632" spans="1:9" x14ac:dyDescent="0.3">
      <c r="A632" s="135">
        <v>41745</v>
      </c>
      <c r="B632" s="20">
        <v>110.95</v>
      </c>
      <c r="C632" s="20" t="e">
        <f>(#N/A)</f>
        <v>#N/A</v>
      </c>
      <c r="D632" s="20" t="e">
        <f>(#N/A)</f>
        <v>#N/A</v>
      </c>
      <c r="E632" s="20" t="e">
        <f>(#N/A)</f>
        <v>#N/A</v>
      </c>
      <c r="F632" s="20">
        <v>6.3044936284372897</v>
      </c>
      <c r="G632" s="133" t="e">
        <f t="shared" si="9"/>
        <v>#N/A</v>
      </c>
      <c r="H632" s="133"/>
      <c r="I632" s="133"/>
    </row>
    <row r="633" spans="1:9" x14ac:dyDescent="0.3">
      <c r="A633" s="135">
        <v>41746</v>
      </c>
      <c r="B633" s="20">
        <v>110.96</v>
      </c>
      <c r="C633" s="20" t="e">
        <f>(#N/A)</f>
        <v>#N/A</v>
      </c>
      <c r="D633" s="20" t="e">
        <f>(#N/A)</f>
        <v>#N/A</v>
      </c>
      <c r="E633" s="20" t="e">
        <f>(#N/A)</f>
        <v>#N/A</v>
      </c>
      <c r="F633" s="20">
        <v>6.1818181818181817</v>
      </c>
      <c r="G633" s="133" t="e">
        <f t="shared" si="9"/>
        <v>#N/A</v>
      </c>
      <c r="H633" s="133"/>
      <c r="I633" s="133"/>
    </row>
    <row r="634" spans="1:9" x14ac:dyDescent="0.3">
      <c r="A634" s="135">
        <v>41747</v>
      </c>
      <c r="B634" s="20">
        <v>110.93</v>
      </c>
      <c r="C634" s="20" t="e">
        <f>(#N/A)</f>
        <v>#N/A</v>
      </c>
      <c r="D634" s="20" t="e">
        <f>(#N/A)</f>
        <v>#N/A</v>
      </c>
      <c r="E634" s="20" t="e">
        <f>(#N/A)</f>
        <v>#N/A</v>
      </c>
      <c r="F634" s="20">
        <v>6.1429528274806238</v>
      </c>
      <c r="G634" s="133" t="e">
        <f t="shared" si="9"/>
        <v>#N/A</v>
      </c>
      <c r="H634" s="133"/>
      <c r="I634" s="133"/>
    </row>
    <row r="635" spans="1:9" x14ac:dyDescent="0.3">
      <c r="A635" s="135">
        <v>41750</v>
      </c>
      <c r="B635" s="20">
        <v>110.89</v>
      </c>
      <c r="C635" s="20" t="e">
        <f>(#N/A)</f>
        <v>#N/A</v>
      </c>
      <c r="D635" s="20" t="e">
        <f>(#N/A)</f>
        <v>#N/A</v>
      </c>
      <c r="E635" s="20" t="e">
        <f>(#N/A)</f>
        <v>#N/A</v>
      </c>
      <c r="F635" s="20" t="e">
        <f>(#N/A)</f>
        <v>#N/A</v>
      </c>
      <c r="G635" s="133" t="e">
        <f t="shared" si="9"/>
        <v>#N/A</v>
      </c>
      <c r="H635" s="133"/>
      <c r="I635" s="133"/>
    </row>
    <row r="636" spans="1:9" x14ac:dyDescent="0.3">
      <c r="A636" s="135">
        <v>41751</v>
      </c>
      <c r="B636" s="20">
        <v>110.93</v>
      </c>
      <c r="C636" s="20" t="e">
        <f>(#N/A)</f>
        <v>#N/A</v>
      </c>
      <c r="D636" s="20" t="e">
        <f>(#N/A)</f>
        <v>#N/A</v>
      </c>
      <c r="E636" s="20" t="e">
        <f>(#N/A)</f>
        <v>#N/A</v>
      </c>
      <c r="F636" s="20">
        <v>6.1429528274806238</v>
      </c>
      <c r="G636" s="133" t="e">
        <f t="shared" si="9"/>
        <v>#N/A</v>
      </c>
      <c r="H636" s="133"/>
      <c r="I636" s="133"/>
    </row>
    <row r="637" spans="1:9" x14ac:dyDescent="0.3">
      <c r="A637" s="135">
        <v>41752</v>
      </c>
      <c r="B637" s="20">
        <v>111.12</v>
      </c>
      <c r="C637" s="20" t="e">
        <f>(#N/A)</f>
        <v>#N/A</v>
      </c>
      <c r="D637" s="20" t="e">
        <f>(#N/A)</f>
        <v>#N/A</v>
      </c>
      <c r="E637" s="20" t="e">
        <f>(#N/A)</f>
        <v>#N/A</v>
      </c>
      <c r="F637" s="20">
        <v>6.3552833078101072</v>
      </c>
      <c r="G637" s="133" t="e">
        <f t="shared" si="9"/>
        <v>#N/A</v>
      </c>
      <c r="H637" s="133"/>
      <c r="I637" s="133"/>
    </row>
    <row r="638" spans="1:9" x14ac:dyDescent="0.3">
      <c r="A638" s="135">
        <v>41753</v>
      </c>
      <c r="B638" s="20">
        <v>110.73</v>
      </c>
      <c r="C638" s="20" t="e">
        <f>(#N/A)</f>
        <v>#N/A</v>
      </c>
      <c r="D638" s="20" t="e">
        <f>(#N/A)</f>
        <v>#N/A</v>
      </c>
      <c r="E638" s="20" t="e">
        <f>(#N/A)</f>
        <v>#N/A</v>
      </c>
      <c r="F638" s="20">
        <v>5.9921508567052744</v>
      </c>
      <c r="G638" s="133" t="e">
        <f t="shared" si="9"/>
        <v>#N/A</v>
      </c>
      <c r="H638" s="133"/>
      <c r="I638" s="133"/>
    </row>
    <row r="639" spans="1:9" x14ac:dyDescent="0.3">
      <c r="A639" s="135">
        <v>41754</v>
      </c>
      <c r="B639" s="20">
        <v>110.72</v>
      </c>
      <c r="C639" s="20" t="e">
        <f>(#N/A)</f>
        <v>#N/A</v>
      </c>
      <c r="D639" s="20" t="e">
        <f>(#N/A)</f>
        <v>#N/A</v>
      </c>
      <c r="E639" s="20" t="e">
        <f>(#N/A)</f>
        <v>#N/A</v>
      </c>
      <c r="F639" s="20">
        <v>5.9825787307360958</v>
      </c>
      <c r="G639" s="133" t="e">
        <f t="shared" si="9"/>
        <v>#N/A</v>
      </c>
      <c r="H639" s="133"/>
      <c r="I639" s="133"/>
    </row>
    <row r="640" spans="1:9" x14ac:dyDescent="0.3">
      <c r="A640" s="135">
        <v>41757</v>
      </c>
      <c r="B640" s="20">
        <v>110.92</v>
      </c>
      <c r="C640" s="20" t="e">
        <f>(#N/A)</f>
        <v>#N/A</v>
      </c>
      <c r="D640" s="20" t="e">
        <f>(#N/A)</f>
        <v>#N/A</v>
      </c>
      <c r="E640" s="20" t="e">
        <f>(#N/A)</f>
        <v>#N/A</v>
      </c>
      <c r="F640" s="20" t="e">
        <f>(#N/A)</f>
        <v>#N/A</v>
      </c>
      <c r="G640" s="133" t="e">
        <f t="shared" si="9"/>
        <v>#N/A</v>
      </c>
      <c r="H640" s="133"/>
      <c r="I640" s="133"/>
    </row>
    <row r="641" spans="1:9" x14ac:dyDescent="0.3">
      <c r="A641" s="135">
        <v>41758</v>
      </c>
      <c r="B641" s="20">
        <v>111</v>
      </c>
      <c r="C641" s="20" t="e">
        <f>(#N/A)</f>
        <v>#N/A</v>
      </c>
      <c r="D641" s="20" t="e">
        <f>(#N/A)</f>
        <v>#N/A</v>
      </c>
      <c r="E641" s="20" t="e">
        <f>(#N/A)</f>
        <v>#N/A</v>
      </c>
      <c r="F641" s="20" t="e">
        <f>(#N/A)</f>
        <v>#N/A</v>
      </c>
      <c r="G641" s="133" t="e">
        <f t="shared" si="9"/>
        <v>#N/A</v>
      </c>
      <c r="H641" s="133"/>
      <c r="I641" s="133"/>
    </row>
    <row r="642" spans="1:9" x14ac:dyDescent="0.3">
      <c r="A642" s="135">
        <v>41759</v>
      </c>
      <c r="B642" s="20">
        <v>111.05</v>
      </c>
      <c r="C642" s="20">
        <v>101.5</v>
      </c>
      <c r="D642" s="20">
        <v>102.5</v>
      </c>
      <c r="E642" s="20">
        <v>-2.0042</v>
      </c>
      <c r="F642" s="20" t="e">
        <f>(#N/A)</f>
        <v>#N/A</v>
      </c>
      <c r="G642" s="133">
        <f t="shared" si="9"/>
        <v>102.5</v>
      </c>
      <c r="H642" s="133"/>
      <c r="I642" s="133"/>
    </row>
    <row r="643" spans="1:9" x14ac:dyDescent="0.3">
      <c r="A643" s="135">
        <v>41764</v>
      </c>
      <c r="B643" s="20">
        <v>110.91</v>
      </c>
      <c r="C643" s="20" t="e">
        <f>(#N/A)</f>
        <v>#N/A</v>
      </c>
      <c r="D643" s="20" t="e">
        <f>(#N/A)</f>
        <v>#N/A</v>
      </c>
      <c r="E643" s="20" t="e">
        <f>(#N/A)</f>
        <v>#N/A</v>
      </c>
      <c r="F643" s="20" t="e">
        <f>(#N/A)</f>
        <v>#N/A</v>
      </c>
      <c r="G643" s="133" t="e">
        <f t="shared" si="9"/>
        <v>#N/A</v>
      </c>
      <c r="H643" s="133"/>
      <c r="I643" s="133"/>
    </row>
    <row r="644" spans="1:9" x14ac:dyDescent="0.3">
      <c r="A644" s="135">
        <v>41765</v>
      </c>
      <c r="B644" s="20">
        <v>110.86</v>
      </c>
      <c r="C644" s="20" t="e">
        <f>(#N/A)</f>
        <v>#N/A</v>
      </c>
      <c r="D644" s="20" t="e">
        <f>(#N/A)</f>
        <v>#N/A</v>
      </c>
      <c r="E644" s="20" t="e">
        <f>(#N/A)</f>
        <v>#N/A</v>
      </c>
      <c r="F644" s="20">
        <v>5.8026340904752818</v>
      </c>
      <c r="G644" s="133" t="e">
        <f t="shared" si="9"/>
        <v>#N/A</v>
      </c>
      <c r="H644" s="133"/>
      <c r="I644" s="133"/>
    </row>
    <row r="645" spans="1:9" x14ac:dyDescent="0.3">
      <c r="A645" s="135">
        <v>41766</v>
      </c>
      <c r="B645" s="20">
        <v>110.99</v>
      </c>
      <c r="C645" s="20" t="e">
        <f>(#N/A)</f>
        <v>#N/A</v>
      </c>
      <c r="D645" s="20" t="e">
        <f>(#N/A)</f>
        <v>#N/A</v>
      </c>
      <c r="E645" s="20" t="e">
        <f>(#N/A)</f>
        <v>#N/A</v>
      </c>
      <c r="F645" s="20">
        <v>5.957040572792363</v>
      </c>
      <c r="G645" s="133" t="e">
        <f t="shared" si="9"/>
        <v>#N/A</v>
      </c>
      <c r="H645" s="133"/>
      <c r="I645" s="133"/>
    </row>
    <row r="646" spans="1:9" x14ac:dyDescent="0.3">
      <c r="A646" s="135">
        <v>41767</v>
      </c>
      <c r="B646" s="20">
        <v>111.1</v>
      </c>
      <c r="C646" s="20" t="e">
        <f>(#N/A)</f>
        <v>#N/A</v>
      </c>
      <c r="D646" s="20" t="e">
        <f>(#N/A)</f>
        <v>#N/A</v>
      </c>
      <c r="E646" s="20" t="e">
        <f>(#N/A)</f>
        <v>#N/A</v>
      </c>
      <c r="F646" s="20">
        <v>6.0620525059665873</v>
      </c>
      <c r="G646" s="133" t="e">
        <f t="shared" si="9"/>
        <v>#N/A</v>
      </c>
      <c r="H646" s="133"/>
      <c r="I646" s="133"/>
    </row>
    <row r="647" spans="1:9" x14ac:dyDescent="0.3">
      <c r="A647" s="135">
        <v>41768</v>
      </c>
      <c r="B647" s="20">
        <v>111.05</v>
      </c>
      <c r="C647" s="20" t="e">
        <f>(#N/A)</f>
        <v>#N/A</v>
      </c>
      <c r="D647" s="20" t="e">
        <f>(#N/A)</f>
        <v>#N/A</v>
      </c>
      <c r="E647" s="20" t="e">
        <f>(#N/A)</f>
        <v>#N/A</v>
      </c>
      <c r="F647" s="20">
        <v>5.9132093466857416</v>
      </c>
      <c r="G647" s="133" t="e">
        <f t="shared" si="9"/>
        <v>#N/A</v>
      </c>
      <c r="H647" s="133"/>
      <c r="I647" s="133"/>
    </row>
    <row r="648" spans="1:9" x14ac:dyDescent="0.3">
      <c r="A648" s="135">
        <v>41771</v>
      </c>
      <c r="B648" s="20">
        <v>110.99</v>
      </c>
      <c r="C648" s="20" t="e">
        <f>(#N/A)</f>
        <v>#N/A</v>
      </c>
      <c r="D648" s="20" t="e">
        <f>(#N/A)</f>
        <v>#N/A</v>
      </c>
      <c r="E648" s="20" t="e">
        <f>(#N/A)</f>
        <v>#N/A</v>
      </c>
      <c r="F648" s="20" t="e">
        <f>(#N/A)</f>
        <v>#N/A</v>
      </c>
      <c r="G648" s="133" t="e">
        <f t="shared" si="9"/>
        <v>#N/A</v>
      </c>
      <c r="H648" s="133"/>
      <c r="I648" s="133"/>
    </row>
    <row r="649" spans="1:9" x14ac:dyDescent="0.3">
      <c r="A649" s="135">
        <v>41772</v>
      </c>
      <c r="B649" s="20">
        <v>111.02</v>
      </c>
      <c r="C649" s="20" t="e">
        <f>(#N/A)</f>
        <v>#N/A</v>
      </c>
      <c r="D649" s="20" t="e">
        <f>(#N/A)</f>
        <v>#N/A</v>
      </c>
      <c r="E649" s="20" t="e">
        <f>(#N/A)</f>
        <v>#N/A</v>
      </c>
      <c r="F649" s="20">
        <v>5.8543096872616323</v>
      </c>
      <c r="G649" s="133" t="e">
        <f t="shared" si="9"/>
        <v>#N/A</v>
      </c>
      <c r="H649" s="133"/>
      <c r="I649" s="133"/>
    </row>
    <row r="650" spans="1:9" x14ac:dyDescent="0.3">
      <c r="A650" s="135">
        <v>41773</v>
      </c>
      <c r="B650" s="20">
        <v>110.93</v>
      </c>
      <c r="C650" s="20" t="e">
        <f>(#N/A)</f>
        <v>#N/A</v>
      </c>
      <c r="D650" s="20" t="e">
        <f>(#N/A)</f>
        <v>#N/A</v>
      </c>
      <c r="E650" s="20" t="e">
        <f>(#N/A)</f>
        <v>#N/A</v>
      </c>
      <c r="F650" s="20">
        <v>5.7684973302822273</v>
      </c>
      <c r="G650" s="133" t="e">
        <f t="shared" si="9"/>
        <v>#N/A</v>
      </c>
      <c r="H650" s="133"/>
      <c r="I650" s="133"/>
    </row>
    <row r="651" spans="1:9" x14ac:dyDescent="0.3">
      <c r="A651" s="135">
        <v>41774</v>
      </c>
      <c r="B651" s="20">
        <v>110.7</v>
      </c>
      <c r="C651" s="20" t="e">
        <f>(#N/A)</f>
        <v>#N/A</v>
      </c>
      <c r="D651" s="20" t="e">
        <f>(#N/A)</f>
        <v>#N/A</v>
      </c>
      <c r="E651" s="20" t="e">
        <f>(#N/A)</f>
        <v>#N/A</v>
      </c>
      <c r="F651" s="20">
        <v>5.619692777406736</v>
      </c>
      <c r="G651" s="133" t="e">
        <f t="shared" si="9"/>
        <v>#N/A</v>
      </c>
      <c r="H651" s="133"/>
      <c r="I651" s="133"/>
    </row>
    <row r="652" spans="1:9" x14ac:dyDescent="0.3">
      <c r="A652" s="135">
        <v>41775</v>
      </c>
      <c r="B652" s="20">
        <v>110.55</v>
      </c>
      <c r="C652" s="20" t="e">
        <f>(#N/A)</f>
        <v>#N/A</v>
      </c>
      <c r="D652" s="20" t="e">
        <f>(#N/A)</f>
        <v>#N/A</v>
      </c>
      <c r="E652" s="20" t="e">
        <f>(#N/A)</f>
        <v>#N/A</v>
      </c>
      <c r="F652" s="20">
        <v>5.5672268907563032</v>
      </c>
      <c r="G652" s="133" t="e">
        <f t="shared" si="9"/>
        <v>#N/A</v>
      </c>
      <c r="H652" s="133"/>
      <c r="I652" s="133"/>
    </row>
    <row r="653" spans="1:9" x14ac:dyDescent="0.3">
      <c r="A653" s="135">
        <v>41778</v>
      </c>
      <c r="B653" s="20">
        <v>110.56</v>
      </c>
      <c r="C653" s="20" t="e">
        <f>(#N/A)</f>
        <v>#N/A</v>
      </c>
      <c r="D653" s="20" t="e">
        <f>(#N/A)</f>
        <v>#N/A</v>
      </c>
      <c r="E653" s="20" t="e">
        <f>(#N/A)</f>
        <v>#N/A</v>
      </c>
      <c r="F653" s="20" t="e">
        <f>(#N/A)</f>
        <v>#N/A</v>
      </c>
      <c r="G653" s="133" t="e">
        <f t="shared" si="9"/>
        <v>#N/A</v>
      </c>
      <c r="H653" s="133"/>
      <c r="I653" s="133"/>
    </row>
    <row r="654" spans="1:9" x14ac:dyDescent="0.3">
      <c r="A654" s="135">
        <v>41779</v>
      </c>
      <c r="B654" s="20">
        <v>110.53</v>
      </c>
      <c r="C654" s="20" t="e">
        <f>(#N/A)</f>
        <v>#N/A</v>
      </c>
      <c r="D654" s="20" t="e">
        <f>(#N/A)</f>
        <v>#N/A</v>
      </c>
      <c r="E654" s="20" t="e">
        <f>(#N/A)</f>
        <v>#N/A</v>
      </c>
      <c r="F654" s="20">
        <v>5.3871090770404271</v>
      </c>
      <c r="G654" s="133" t="e">
        <f t="shared" si="9"/>
        <v>#N/A</v>
      </c>
      <c r="H654" s="133"/>
      <c r="I654" s="133"/>
    </row>
    <row r="655" spans="1:9" x14ac:dyDescent="0.3">
      <c r="A655" s="135">
        <v>41780</v>
      </c>
      <c r="B655" s="20">
        <v>110.35</v>
      </c>
      <c r="C655" s="20" t="e">
        <f>(#N/A)</f>
        <v>#N/A</v>
      </c>
      <c r="D655" s="20" t="e">
        <f>(#N/A)</f>
        <v>#N/A</v>
      </c>
      <c r="E655" s="20" t="e">
        <f>(#N/A)</f>
        <v>#N/A</v>
      </c>
      <c r="F655" s="20">
        <v>5.2054533320621603</v>
      </c>
      <c r="G655" s="133" t="e">
        <f t="shared" si="9"/>
        <v>#N/A</v>
      </c>
      <c r="H655" s="133"/>
      <c r="I655" s="133"/>
    </row>
    <row r="656" spans="1:9" x14ac:dyDescent="0.3">
      <c r="A656" s="135">
        <v>41781</v>
      </c>
      <c r="B656" s="20">
        <v>110.2</v>
      </c>
      <c r="C656" s="20" t="e">
        <f>(#N/A)</f>
        <v>#N/A</v>
      </c>
      <c r="D656" s="20" t="e">
        <f>(#N/A)</f>
        <v>#N/A</v>
      </c>
      <c r="E656" s="20" t="e">
        <f>(#N/A)</f>
        <v>#N/A</v>
      </c>
      <c r="F656" s="20">
        <v>5.1326082808624314</v>
      </c>
      <c r="G656" s="133" t="e">
        <f t="shared" si="9"/>
        <v>#N/A</v>
      </c>
      <c r="H656" s="133"/>
      <c r="I656" s="133"/>
    </row>
    <row r="657" spans="1:9" x14ac:dyDescent="0.3">
      <c r="A657" s="135">
        <v>41782</v>
      </c>
      <c r="B657" s="20">
        <v>110.44</v>
      </c>
      <c r="C657" s="20" t="e">
        <f>(#N/A)</f>
        <v>#N/A</v>
      </c>
      <c r="D657" s="20" t="e">
        <f>(#N/A)</f>
        <v>#N/A</v>
      </c>
      <c r="E657" s="20" t="e">
        <f>(#N/A)</f>
        <v>#N/A</v>
      </c>
      <c r="F657" s="20">
        <v>5.3816793893129766</v>
      </c>
      <c r="G657" s="133" t="e">
        <f t="shared" si="9"/>
        <v>#N/A</v>
      </c>
      <c r="H657" s="133"/>
      <c r="I657" s="133"/>
    </row>
    <row r="658" spans="1:9" x14ac:dyDescent="0.3">
      <c r="A658" s="135">
        <v>41785</v>
      </c>
      <c r="B658" s="20">
        <v>109.42</v>
      </c>
      <c r="C658" s="20" t="e">
        <f>(#N/A)</f>
        <v>#N/A</v>
      </c>
      <c r="D658" s="20" t="e">
        <f>(#N/A)</f>
        <v>#N/A</v>
      </c>
      <c r="E658" s="20" t="e">
        <f>(#N/A)</f>
        <v>#N/A</v>
      </c>
      <c r="F658" s="20" t="e">
        <f>(#N/A)</f>
        <v>#N/A</v>
      </c>
      <c r="G658" s="133" t="e">
        <f t="shared" si="9"/>
        <v>#N/A</v>
      </c>
      <c r="H658" s="133"/>
      <c r="I658" s="133"/>
    </row>
    <row r="659" spans="1:9" x14ac:dyDescent="0.3">
      <c r="A659" s="135">
        <v>41786</v>
      </c>
      <c r="B659" s="20">
        <v>109.25</v>
      </c>
      <c r="C659" s="20" t="e">
        <f>(#N/A)</f>
        <v>#N/A</v>
      </c>
      <c r="D659" s="20" t="e">
        <f>(#N/A)</f>
        <v>#N/A</v>
      </c>
      <c r="E659" s="20" t="e">
        <f>(#N/A)</f>
        <v>#N/A</v>
      </c>
      <c r="F659" s="20">
        <v>4.5054524583891329</v>
      </c>
      <c r="G659" s="133" t="e">
        <f t="shared" si="9"/>
        <v>#N/A</v>
      </c>
      <c r="H659" s="133"/>
      <c r="I659" s="133"/>
    </row>
    <row r="660" spans="1:9" x14ac:dyDescent="0.3">
      <c r="A660" s="135">
        <v>41787</v>
      </c>
      <c r="B660" s="20">
        <v>109.18</v>
      </c>
      <c r="C660" s="20" t="e">
        <f>(#N/A)</f>
        <v>#N/A</v>
      </c>
      <c r="D660" s="20" t="e">
        <f>(#N/A)</f>
        <v>#N/A</v>
      </c>
      <c r="E660" s="20" t="e">
        <f>(#N/A)</f>
        <v>#N/A</v>
      </c>
      <c r="F660" s="20">
        <v>4.4584768465365476</v>
      </c>
      <c r="G660" s="133" t="e">
        <f t="shared" si="9"/>
        <v>#N/A</v>
      </c>
      <c r="H660" s="133"/>
      <c r="I660" s="133"/>
    </row>
    <row r="661" spans="1:9" x14ac:dyDescent="0.3">
      <c r="A661" s="135">
        <v>41788</v>
      </c>
      <c r="B661" s="20">
        <v>109.11</v>
      </c>
      <c r="C661" s="20" t="e">
        <f>(#N/A)</f>
        <v>#N/A</v>
      </c>
      <c r="D661" s="20" t="e">
        <f>(#N/A)</f>
        <v>#N/A</v>
      </c>
      <c r="E661" s="20" t="e">
        <f>(#N/A)</f>
        <v>#N/A</v>
      </c>
      <c r="F661" s="20">
        <v>4.0530230783902352</v>
      </c>
      <c r="G661" s="133" t="e">
        <f t="shared" ref="G661:G724" si="10">D661</f>
        <v>#N/A</v>
      </c>
      <c r="H661" s="133"/>
      <c r="I661" s="133"/>
    </row>
    <row r="662" spans="1:9" x14ac:dyDescent="0.3">
      <c r="A662" s="135">
        <v>41789</v>
      </c>
      <c r="B662" s="20">
        <v>109.1</v>
      </c>
      <c r="C662" s="20" t="e">
        <f>(#N/A)</f>
        <v>#N/A</v>
      </c>
      <c r="D662" s="20" t="e">
        <f>(#N/A)</f>
        <v>#N/A</v>
      </c>
      <c r="E662" s="20" t="e">
        <f>(#N/A)</f>
        <v>#N/A</v>
      </c>
      <c r="F662" s="20">
        <v>4.0931208854116967</v>
      </c>
      <c r="G662" s="133" t="e">
        <f t="shared" si="10"/>
        <v>#N/A</v>
      </c>
      <c r="H662" s="133"/>
      <c r="I662" s="133"/>
    </row>
    <row r="663" spans="1:9" x14ac:dyDescent="0.3">
      <c r="A663" s="135">
        <v>41790</v>
      </c>
      <c r="B663" s="20" t="e">
        <f>(#N/A)</f>
        <v>#N/A</v>
      </c>
      <c r="C663" s="20">
        <v>101.2</v>
      </c>
      <c r="D663" s="20">
        <v>101.8</v>
      </c>
      <c r="E663" s="20">
        <v>-1.4463999999999999</v>
      </c>
      <c r="F663" s="20" t="e">
        <f>(#N/A)</f>
        <v>#N/A</v>
      </c>
      <c r="G663" s="133">
        <f t="shared" si="10"/>
        <v>101.8</v>
      </c>
      <c r="H663" s="133"/>
      <c r="I663" s="133"/>
    </row>
    <row r="664" spans="1:9" x14ac:dyDescent="0.3">
      <c r="A664" s="135">
        <v>41793</v>
      </c>
      <c r="B664" s="20">
        <v>108.99</v>
      </c>
      <c r="C664" s="20" t="e">
        <f>(#N/A)</f>
        <v>#N/A</v>
      </c>
      <c r="D664" s="20" t="e">
        <f>(#N/A)</f>
        <v>#N/A</v>
      </c>
      <c r="E664" s="20" t="e">
        <f>(#N/A)</f>
        <v>#N/A</v>
      </c>
      <c r="F664" s="20">
        <v>4.3765562152844284</v>
      </c>
      <c r="G664" s="133" t="e">
        <f t="shared" si="10"/>
        <v>#N/A</v>
      </c>
      <c r="H664" s="133"/>
      <c r="I664" s="133"/>
    </row>
    <row r="665" spans="1:9" x14ac:dyDescent="0.3">
      <c r="A665" s="135">
        <v>41794</v>
      </c>
      <c r="B665" s="20">
        <v>108.59</v>
      </c>
      <c r="C665" s="20" t="e">
        <f>(#N/A)</f>
        <v>#N/A</v>
      </c>
      <c r="D665" s="20" t="e">
        <f>(#N/A)</f>
        <v>#N/A</v>
      </c>
      <c r="E665" s="20" t="e">
        <f>(#N/A)</f>
        <v>#N/A</v>
      </c>
      <c r="F665" s="20">
        <v>4.033339720252922</v>
      </c>
      <c r="G665" s="133" t="e">
        <f t="shared" si="10"/>
        <v>#N/A</v>
      </c>
      <c r="H665" s="133"/>
      <c r="I665" s="133"/>
    </row>
    <row r="666" spans="1:9" x14ac:dyDescent="0.3">
      <c r="A666" s="135">
        <v>41795</v>
      </c>
      <c r="B666" s="20">
        <v>108.56</v>
      </c>
      <c r="C666" s="20" t="e">
        <f>(#N/A)</f>
        <v>#N/A</v>
      </c>
      <c r="D666" s="20" t="e">
        <f>(#N/A)</f>
        <v>#N/A</v>
      </c>
      <c r="E666" s="20" t="e">
        <f>(#N/A)</f>
        <v>#N/A</v>
      </c>
      <c r="F666" s="20">
        <v>3.9946355014848169</v>
      </c>
      <c r="G666" s="133" t="e">
        <f t="shared" si="10"/>
        <v>#N/A</v>
      </c>
      <c r="H666" s="133"/>
      <c r="I666" s="133"/>
    </row>
    <row r="667" spans="1:9" x14ac:dyDescent="0.3">
      <c r="A667" s="135">
        <v>41796</v>
      </c>
      <c r="B667" s="20">
        <v>108.15</v>
      </c>
      <c r="C667" s="20" t="e">
        <f>(#N/A)</f>
        <v>#N/A</v>
      </c>
      <c r="D667" s="20" t="e">
        <f>(#N/A)</f>
        <v>#N/A</v>
      </c>
      <c r="E667" s="20" t="e">
        <f>(#N/A)</f>
        <v>#N/A</v>
      </c>
      <c r="F667" s="20">
        <v>3.5820323723781251</v>
      </c>
      <c r="G667" s="133" t="e">
        <f t="shared" si="10"/>
        <v>#N/A</v>
      </c>
      <c r="H667" s="133"/>
      <c r="I667" s="133"/>
    </row>
    <row r="668" spans="1:9" x14ac:dyDescent="0.3">
      <c r="A668" s="135">
        <v>41799</v>
      </c>
      <c r="B668" s="20">
        <v>107.77</v>
      </c>
      <c r="C668" s="20" t="e">
        <f>(#N/A)</f>
        <v>#N/A</v>
      </c>
      <c r="D668" s="20" t="e">
        <f>(#N/A)</f>
        <v>#N/A</v>
      </c>
      <c r="E668" s="20" t="e">
        <f>(#N/A)</f>
        <v>#N/A</v>
      </c>
      <c r="F668" s="20" t="e">
        <f>(#N/A)</f>
        <v>#N/A</v>
      </c>
      <c r="G668" s="133" t="e">
        <f t="shared" si="10"/>
        <v>#N/A</v>
      </c>
      <c r="H668" s="133"/>
      <c r="I668" s="133"/>
    </row>
    <row r="669" spans="1:9" x14ac:dyDescent="0.3">
      <c r="A669" s="135">
        <v>41800</v>
      </c>
      <c r="B669" s="20">
        <v>107.76</v>
      </c>
      <c r="C669" s="20" t="e">
        <f>(#N/A)</f>
        <v>#N/A</v>
      </c>
      <c r="D669" s="20" t="e">
        <f>(#N/A)</f>
        <v>#N/A</v>
      </c>
      <c r="E669" s="20" t="e">
        <f>(#N/A)</f>
        <v>#N/A</v>
      </c>
      <c r="F669" s="20" t="e">
        <f>(#N/A)</f>
        <v>#N/A</v>
      </c>
      <c r="G669" s="133" t="e">
        <f t="shared" si="10"/>
        <v>#N/A</v>
      </c>
      <c r="H669" s="133"/>
      <c r="I669" s="133"/>
    </row>
    <row r="670" spans="1:9" x14ac:dyDescent="0.3">
      <c r="A670" s="135">
        <v>41801</v>
      </c>
      <c r="B670" s="20">
        <v>107.28</v>
      </c>
      <c r="C670" s="20" t="e">
        <f>(#N/A)</f>
        <v>#N/A</v>
      </c>
      <c r="D670" s="20" t="e">
        <f>(#N/A)</f>
        <v>#N/A</v>
      </c>
      <c r="E670" s="20" t="e">
        <f>(#N/A)</f>
        <v>#N/A</v>
      </c>
      <c r="F670" s="20" t="e">
        <f>(#N/A)</f>
        <v>#N/A</v>
      </c>
      <c r="G670" s="133" t="e">
        <f t="shared" si="10"/>
        <v>#N/A</v>
      </c>
      <c r="H670" s="133"/>
      <c r="I670" s="133"/>
    </row>
    <row r="671" spans="1:9" x14ac:dyDescent="0.3">
      <c r="A671" s="135">
        <v>41802</v>
      </c>
      <c r="B671" s="20">
        <v>107.26</v>
      </c>
      <c r="C671" s="20" t="e">
        <f>(#N/A)</f>
        <v>#N/A</v>
      </c>
      <c r="D671" s="20" t="e">
        <f>(#N/A)</f>
        <v>#N/A</v>
      </c>
      <c r="E671" s="20" t="e">
        <f>(#N/A)</f>
        <v>#N/A</v>
      </c>
      <c r="F671" s="20" t="e">
        <f>(#N/A)</f>
        <v>#N/A</v>
      </c>
      <c r="G671" s="133" t="e">
        <f t="shared" si="10"/>
        <v>#N/A</v>
      </c>
      <c r="H671" s="133"/>
      <c r="I671" s="133"/>
    </row>
    <row r="672" spans="1:9" x14ac:dyDescent="0.3">
      <c r="A672" s="135">
        <v>41803</v>
      </c>
      <c r="B672" s="20">
        <v>107.11</v>
      </c>
      <c r="C672" s="20" t="e">
        <f>(#N/A)</f>
        <v>#N/A</v>
      </c>
      <c r="D672" s="20" t="e">
        <f>(#N/A)</f>
        <v>#N/A</v>
      </c>
      <c r="E672" s="20" t="e">
        <f>(#N/A)</f>
        <v>#N/A</v>
      </c>
      <c r="F672" s="20" t="e">
        <f>(#N/A)</f>
        <v>#N/A</v>
      </c>
      <c r="G672" s="133" t="e">
        <f t="shared" si="10"/>
        <v>#N/A</v>
      </c>
      <c r="H672" s="133"/>
      <c r="I672" s="133"/>
    </row>
    <row r="673" spans="1:9" x14ac:dyDescent="0.3">
      <c r="A673" s="135">
        <v>41806</v>
      </c>
      <c r="B673" s="20">
        <v>107.11</v>
      </c>
      <c r="C673" s="20" t="e">
        <f>(#N/A)</f>
        <v>#N/A</v>
      </c>
      <c r="D673" s="20" t="e">
        <f>(#N/A)</f>
        <v>#N/A</v>
      </c>
      <c r="E673" s="20" t="e">
        <f>(#N/A)</f>
        <v>#N/A</v>
      </c>
      <c r="F673" s="20" t="e">
        <f>(#N/A)</f>
        <v>#N/A</v>
      </c>
      <c r="G673" s="133" t="e">
        <f t="shared" si="10"/>
        <v>#N/A</v>
      </c>
      <c r="H673" s="133"/>
      <c r="I673" s="133"/>
    </row>
    <row r="674" spans="1:9" x14ac:dyDescent="0.3">
      <c r="A674" s="135">
        <v>41807</v>
      </c>
      <c r="B674" s="20">
        <v>106.84</v>
      </c>
      <c r="C674" s="20" t="e">
        <f>(#N/A)</f>
        <v>#N/A</v>
      </c>
      <c r="D674" s="20" t="e">
        <f>(#N/A)</f>
        <v>#N/A</v>
      </c>
      <c r="E674" s="20" t="e">
        <f>(#N/A)</f>
        <v>#N/A</v>
      </c>
      <c r="F674" s="20">
        <v>3.0379014369755999</v>
      </c>
      <c r="G674" s="133" t="e">
        <f t="shared" si="10"/>
        <v>#N/A</v>
      </c>
      <c r="H674" s="133"/>
      <c r="I674" s="133"/>
    </row>
    <row r="675" spans="1:9" x14ac:dyDescent="0.3">
      <c r="A675" s="135">
        <v>41808</v>
      </c>
      <c r="B675" s="20">
        <v>106.63</v>
      </c>
      <c r="C675" s="20" t="e">
        <f>(#N/A)</f>
        <v>#N/A</v>
      </c>
      <c r="D675" s="20" t="e">
        <f>(#N/A)</f>
        <v>#N/A</v>
      </c>
      <c r="E675" s="20" t="e">
        <f>(#N/A)</f>
        <v>#N/A</v>
      </c>
      <c r="F675" s="20">
        <v>3.054025321349183</v>
      </c>
      <c r="G675" s="133" t="e">
        <f t="shared" si="10"/>
        <v>#N/A</v>
      </c>
      <c r="H675" s="133"/>
      <c r="I675" s="133"/>
    </row>
    <row r="676" spans="1:9" x14ac:dyDescent="0.3">
      <c r="A676" s="135">
        <v>41809</v>
      </c>
      <c r="B676" s="20">
        <v>106.66</v>
      </c>
      <c r="C676" s="20" t="e">
        <f>(#N/A)</f>
        <v>#N/A</v>
      </c>
      <c r="D676" s="20" t="e">
        <f>(#N/A)</f>
        <v>#N/A</v>
      </c>
      <c r="E676" s="20" t="e">
        <f>(#N/A)</f>
        <v>#N/A</v>
      </c>
      <c r="F676" s="20">
        <v>3.1029482841952629</v>
      </c>
      <c r="G676" s="133" t="e">
        <f t="shared" si="10"/>
        <v>#N/A</v>
      </c>
      <c r="H676" s="133"/>
      <c r="I676" s="133"/>
    </row>
    <row r="677" spans="1:9" x14ac:dyDescent="0.3">
      <c r="A677" s="135">
        <v>41810</v>
      </c>
      <c r="B677" s="20">
        <v>106.5</v>
      </c>
      <c r="C677" s="20" t="e">
        <f>(#N/A)</f>
        <v>#N/A</v>
      </c>
      <c r="D677" s="20" t="e">
        <f>(#N/A)</f>
        <v>#N/A</v>
      </c>
      <c r="E677" s="20" t="e">
        <f>(#N/A)</f>
        <v>#N/A</v>
      </c>
      <c r="F677" s="20">
        <v>3.157690817512592</v>
      </c>
      <c r="G677" s="133" t="e">
        <f t="shared" si="10"/>
        <v>#N/A</v>
      </c>
      <c r="H677" s="133"/>
      <c r="I677" s="133"/>
    </row>
    <row r="678" spans="1:9" x14ac:dyDescent="0.3">
      <c r="A678" s="135">
        <v>41813</v>
      </c>
      <c r="B678" s="20">
        <v>106.43</v>
      </c>
      <c r="C678" s="20" t="e">
        <f>(#N/A)</f>
        <v>#N/A</v>
      </c>
      <c r="D678" s="20" t="e">
        <f>(#N/A)</f>
        <v>#N/A</v>
      </c>
      <c r="E678" s="20" t="e">
        <f>(#N/A)</f>
        <v>#N/A</v>
      </c>
      <c r="F678" s="20" t="e">
        <f>(#N/A)</f>
        <v>#N/A</v>
      </c>
      <c r="G678" s="133" t="e">
        <f t="shared" si="10"/>
        <v>#N/A</v>
      </c>
      <c r="H678" s="133"/>
      <c r="I678" s="133"/>
    </row>
    <row r="679" spans="1:9" x14ac:dyDescent="0.3">
      <c r="A679" s="135">
        <v>41814</v>
      </c>
      <c r="B679" s="20">
        <v>106.12</v>
      </c>
      <c r="C679" s="20" t="e">
        <f>(#N/A)</f>
        <v>#N/A</v>
      </c>
      <c r="D679" s="20" t="e">
        <f>(#N/A)</f>
        <v>#N/A</v>
      </c>
      <c r="E679" s="20" t="e">
        <f>(#N/A)</f>
        <v>#N/A</v>
      </c>
      <c r="F679" s="20">
        <v>2.829457364341085</v>
      </c>
      <c r="G679" s="133" t="e">
        <f t="shared" si="10"/>
        <v>#N/A</v>
      </c>
      <c r="H679" s="133"/>
      <c r="I679" s="133"/>
    </row>
    <row r="680" spans="1:9" x14ac:dyDescent="0.3">
      <c r="A680" s="135">
        <v>41815</v>
      </c>
      <c r="B680" s="20">
        <v>106.09</v>
      </c>
      <c r="C680" s="20" t="e">
        <f>(#N/A)</f>
        <v>#N/A</v>
      </c>
      <c r="D680" s="20" t="e">
        <f>(#N/A)</f>
        <v>#N/A</v>
      </c>
      <c r="E680" s="20" t="e">
        <f>(#N/A)</f>
        <v>#N/A</v>
      </c>
      <c r="F680" s="20">
        <v>3.0100009709680551</v>
      </c>
      <c r="G680" s="133" t="e">
        <f t="shared" si="10"/>
        <v>#N/A</v>
      </c>
      <c r="H680" s="133"/>
      <c r="I680" s="133"/>
    </row>
    <row r="681" spans="1:9" x14ac:dyDescent="0.3">
      <c r="A681" s="135">
        <v>41816</v>
      </c>
      <c r="B681" s="20">
        <v>106.06</v>
      </c>
      <c r="C681" s="20" t="e">
        <f>(#N/A)</f>
        <v>#N/A</v>
      </c>
      <c r="D681" s="20" t="e">
        <f>(#N/A)</f>
        <v>#N/A</v>
      </c>
      <c r="E681" s="20" t="e">
        <f>(#N/A)</f>
        <v>#N/A</v>
      </c>
      <c r="F681" s="20">
        <v>3.29178028827425</v>
      </c>
      <c r="G681" s="133" t="e">
        <f t="shared" si="10"/>
        <v>#N/A</v>
      </c>
      <c r="H681" s="133"/>
      <c r="I681" s="133"/>
    </row>
    <row r="682" spans="1:9" x14ac:dyDescent="0.3">
      <c r="A682" s="135">
        <v>41817</v>
      </c>
      <c r="B682" s="20">
        <v>105.75</v>
      </c>
      <c r="C682" s="20" t="e">
        <f>(#N/A)</f>
        <v>#N/A</v>
      </c>
      <c r="D682" s="20" t="e">
        <f>(#N/A)</f>
        <v>#N/A</v>
      </c>
      <c r="E682" s="20" t="e">
        <f>(#N/A)</f>
        <v>#N/A</v>
      </c>
      <c r="F682" s="20">
        <v>2.9798422436459249</v>
      </c>
      <c r="G682" s="133" t="e">
        <f t="shared" si="10"/>
        <v>#N/A</v>
      </c>
      <c r="H682" s="133"/>
      <c r="I682" s="133"/>
    </row>
    <row r="683" spans="1:9" x14ac:dyDescent="0.3">
      <c r="A683" s="135">
        <v>41820</v>
      </c>
      <c r="B683" s="20">
        <v>105.65</v>
      </c>
      <c r="C683" s="20">
        <v>101.2</v>
      </c>
      <c r="D683" s="20">
        <v>101</v>
      </c>
      <c r="E683" s="20">
        <v>-1.1092</v>
      </c>
      <c r="F683" s="20" t="e">
        <f>(#N/A)</f>
        <v>#N/A</v>
      </c>
      <c r="G683" s="133">
        <f t="shared" si="10"/>
        <v>101</v>
      </c>
      <c r="H683" s="133"/>
      <c r="I683" s="133"/>
    </row>
    <row r="684" spans="1:9" x14ac:dyDescent="0.3">
      <c r="A684" s="135">
        <v>41821</v>
      </c>
      <c r="B684" s="20">
        <v>105.44</v>
      </c>
      <c r="C684" s="20" t="e">
        <f>(#N/A)</f>
        <v>#N/A</v>
      </c>
      <c r="D684" s="20" t="e">
        <f>(#N/A)</f>
        <v>#N/A</v>
      </c>
      <c r="E684" s="20" t="e">
        <f>(#N/A)</f>
        <v>#N/A</v>
      </c>
      <c r="F684" s="20">
        <v>2.888368462138954</v>
      </c>
      <c r="G684" s="133" t="e">
        <f t="shared" si="10"/>
        <v>#N/A</v>
      </c>
      <c r="H684" s="133"/>
      <c r="I684" s="133"/>
    </row>
    <row r="685" spans="1:9" x14ac:dyDescent="0.3">
      <c r="A685" s="135">
        <v>41822</v>
      </c>
      <c r="B685" s="20">
        <v>105.25</v>
      </c>
      <c r="C685" s="20" t="e">
        <f>(#N/A)</f>
        <v>#N/A</v>
      </c>
      <c r="D685" s="20" t="e">
        <f>(#N/A)</f>
        <v>#N/A</v>
      </c>
      <c r="E685" s="20" t="e">
        <f>(#N/A)</f>
        <v>#N/A</v>
      </c>
      <c r="F685" s="20">
        <v>2.783203125</v>
      </c>
      <c r="G685" s="133" t="e">
        <f t="shared" si="10"/>
        <v>#N/A</v>
      </c>
      <c r="H685" s="133"/>
      <c r="I685" s="133"/>
    </row>
    <row r="686" spans="1:9" x14ac:dyDescent="0.3">
      <c r="A686" s="135">
        <v>41823</v>
      </c>
      <c r="B686" s="20">
        <v>105.2</v>
      </c>
      <c r="C686" s="20" t="e">
        <f>(#N/A)</f>
        <v>#N/A</v>
      </c>
      <c r="D686" s="20" t="e">
        <f>(#N/A)</f>
        <v>#N/A</v>
      </c>
      <c r="E686" s="20" t="e">
        <f>(#N/A)</f>
        <v>#N/A</v>
      </c>
      <c r="F686" s="20">
        <v>2.7845627747923789</v>
      </c>
      <c r="G686" s="133" t="e">
        <f t="shared" si="10"/>
        <v>#N/A</v>
      </c>
      <c r="H686" s="133"/>
      <c r="I686" s="133"/>
    </row>
    <row r="687" spans="1:9" x14ac:dyDescent="0.3">
      <c r="A687" s="135">
        <v>41824</v>
      </c>
      <c r="B687" s="20">
        <v>105.01</v>
      </c>
      <c r="C687" s="20" t="e">
        <f>(#N/A)</f>
        <v>#N/A</v>
      </c>
      <c r="D687" s="20" t="e">
        <f>(#N/A)</f>
        <v>#N/A</v>
      </c>
      <c r="E687" s="20" t="e">
        <f>(#N/A)</f>
        <v>#N/A</v>
      </c>
      <c r="F687" s="20">
        <v>2.7796809239502789</v>
      </c>
      <c r="G687" s="133" t="e">
        <f t="shared" si="10"/>
        <v>#N/A</v>
      </c>
      <c r="H687" s="133"/>
      <c r="I687" s="133"/>
    </row>
    <row r="688" spans="1:9" x14ac:dyDescent="0.3">
      <c r="A688" s="135">
        <v>41827</v>
      </c>
      <c r="B688" s="20">
        <v>104.74</v>
      </c>
      <c r="C688" s="20" t="e">
        <f>(#N/A)</f>
        <v>#N/A</v>
      </c>
      <c r="D688" s="20" t="e">
        <f>(#N/A)</f>
        <v>#N/A</v>
      </c>
      <c r="E688" s="20" t="e">
        <f>(#N/A)</f>
        <v>#N/A</v>
      </c>
      <c r="F688" s="20" t="e">
        <f>(#N/A)</f>
        <v>#N/A</v>
      </c>
      <c r="G688" s="133" t="e">
        <f t="shared" si="10"/>
        <v>#N/A</v>
      </c>
      <c r="H688" s="133"/>
      <c r="I688" s="133"/>
    </row>
    <row r="689" spans="1:9" x14ac:dyDescent="0.3">
      <c r="A689" s="135">
        <v>41828</v>
      </c>
      <c r="B689" s="20">
        <v>104.47</v>
      </c>
      <c r="C689" s="20" t="e">
        <f>(#N/A)</f>
        <v>#N/A</v>
      </c>
      <c r="D689" s="20" t="e">
        <f>(#N/A)</f>
        <v>#N/A</v>
      </c>
      <c r="E689" s="20" t="e">
        <f>(#N/A)</f>
        <v>#N/A</v>
      </c>
      <c r="F689" s="20">
        <v>1.8126888217522661</v>
      </c>
      <c r="G689" s="133" t="e">
        <f t="shared" si="10"/>
        <v>#N/A</v>
      </c>
      <c r="H689" s="133"/>
      <c r="I689" s="133"/>
    </row>
    <row r="690" spans="1:9" x14ac:dyDescent="0.3">
      <c r="A690" s="135">
        <v>41829</v>
      </c>
      <c r="B690" s="20">
        <v>104.44</v>
      </c>
      <c r="C690" s="20" t="e">
        <f>(#N/A)</f>
        <v>#N/A</v>
      </c>
      <c r="D690" s="20" t="e">
        <f>(#N/A)</f>
        <v>#N/A</v>
      </c>
      <c r="E690" s="20" t="e">
        <f>(#N/A)</f>
        <v>#N/A</v>
      </c>
      <c r="F690" s="20">
        <v>1.7834519052723909</v>
      </c>
      <c r="G690" s="133" t="e">
        <f t="shared" si="10"/>
        <v>#N/A</v>
      </c>
      <c r="H690" s="133"/>
      <c r="I690" s="133"/>
    </row>
    <row r="691" spans="1:9" x14ac:dyDescent="0.3">
      <c r="A691" s="135">
        <v>41830</v>
      </c>
      <c r="B691" s="20">
        <v>104.21</v>
      </c>
      <c r="C691" s="20" t="e">
        <f>(#N/A)</f>
        <v>#N/A</v>
      </c>
      <c r="D691" s="20" t="e">
        <f>(#N/A)</f>
        <v>#N/A</v>
      </c>
      <c r="E691" s="20" t="e">
        <f>(#N/A)</f>
        <v>#N/A</v>
      </c>
      <c r="F691" s="20">
        <v>1.63854481615137</v>
      </c>
      <c r="G691" s="133" t="e">
        <f t="shared" si="10"/>
        <v>#N/A</v>
      </c>
      <c r="H691" s="133"/>
      <c r="I691" s="133"/>
    </row>
    <row r="692" spans="1:9" x14ac:dyDescent="0.3">
      <c r="A692" s="135">
        <v>41831</v>
      </c>
      <c r="B692" s="20">
        <v>103.87</v>
      </c>
      <c r="C692" s="20" t="e">
        <f>(#N/A)</f>
        <v>#N/A</v>
      </c>
      <c r="D692" s="20" t="e">
        <f>(#N/A)</f>
        <v>#N/A</v>
      </c>
      <c r="E692" s="20" t="e">
        <f>(#N/A)</f>
        <v>#N/A</v>
      </c>
      <c r="F692" s="20">
        <v>1.3959390862944161</v>
      </c>
      <c r="G692" s="133" t="e">
        <f t="shared" si="10"/>
        <v>#N/A</v>
      </c>
      <c r="H692" s="133"/>
      <c r="I692" s="133"/>
    </row>
    <row r="693" spans="1:9" x14ac:dyDescent="0.3">
      <c r="A693" s="135">
        <v>41834</v>
      </c>
      <c r="B693" s="20">
        <v>103.63</v>
      </c>
      <c r="C693" s="20" t="e">
        <f>(#N/A)</f>
        <v>#N/A</v>
      </c>
      <c r="D693" s="20" t="e">
        <f>(#N/A)</f>
        <v>#N/A</v>
      </c>
      <c r="E693" s="20" t="e">
        <f>(#N/A)</f>
        <v>#N/A</v>
      </c>
      <c r="F693" s="20" t="e">
        <f>(#N/A)</f>
        <v>#N/A</v>
      </c>
      <c r="G693" s="133" t="e">
        <f t="shared" si="10"/>
        <v>#N/A</v>
      </c>
      <c r="H693" s="133"/>
      <c r="I693" s="133"/>
    </row>
    <row r="694" spans="1:9" x14ac:dyDescent="0.3">
      <c r="A694" s="135">
        <v>41835</v>
      </c>
      <c r="B694" s="20">
        <v>103.39</v>
      </c>
      <c r="C694" s="20" t="e">
        <f>(#N/A)</f>
        <v>#N/A</v>
      </c>
      <c r="D694" s="20" t="e">
        <f>(#N/A)</f>
        <v>#N/A</v>
      </c>
      <c r="E694" s="20" t="e">
        <f>(#N/A)</f>
        <v>#N/A</v>
      </c>
      <c r="F694" s="20">
        <v>1.174283197964576</v>
      </c>
      <c r="G694" s="133" t="e">
        <f t="shared" si="10"/>
        <v>#N/A</v>
      </c>
      <c r="H694" s="133"/>
      <c r="I694" s="133"/>
    </row>
    <row r="695" spans="1:9" x14ac:dyDescent="0.3">
      <c r="A695" s="135">
        <v>41836</v>
      </c>
      <c r="B695" s="20">
        <v>102.87</v>
      </c>
      <c r="C695" s="20" t="e">
        <f>(#N/A)</f>
        <v>#N/A</v>
      </c>
      <c r="D695" s="20" t="e">
        <f>(#N/A)</f>
        <v>#N/A</v>
      </c>
      <c r="E695" s="20" t="e">
        <f>(#N/A)</f>
        <v>#N/A</v>
      </c>
      <c r="F695" s="20">
        <v>0.73443008225616901</v>
      </c>
      <c r="G695" s="133" t="e">
        <f t="shared" si="10"/>
        <v>#N/A</v>
      </c>
      <c r="H695" s="133"/>
      <c r="I695" s="133"/>
    </row>
    <row r="696" spans="1:9" x14ac:dyDescent="0.3">
      <c r="A696" s="135">
        <v>41837</v>
      </c>
      <c r="B696" s="20">
        <v>102.87</v>
      </c>
      <c r="C696" s="20" t="e">
        <f>(#N/A)</f>
        <v>#N/A</v>
      </c>
      <c r="D696" s="20" t="e">
        <f>(#N/A)</f>
        <v>#N/A</v>
      </c>
      <c r="E696" s="20" t="e">
        <f>(#N/A)</f>
        <v>#N/A</v>
      </c>
      <c r="F696" s="20">
        <v>0.74429536774067195</v>
      </c>
      <c r="G696" s="133" t="e">
        <f t="shared" si="10"/>
        <v>#N/A</v>
      </c>
      <c r="H696" s="133"/>
      <c r="I696" s="133"/>
    </row>
    <row r="697" spans="1:9" x14ac:dyDescent="0.3">
      <c r="A697" s="135">
        <v>41838</v>
      </c>
      <c r="B697" s="20">
        <v>102.53</v>
      </c>
      <c r="C697" s="20" t="e">
        <f>(#N/A)</f>
        <v>#N/A</v>
      </c>
      <c r="D697" s="20" t="e">
        <f>(#N/A)</f>
        <v>#N/A</v>
      </c>
      <c r="E697" s="20" t="e">
        <f>(#N/A)</f>
        <v>#N/A</v>
      </c>
      <c r="F697" s="20">
        <v>0.490051945506224</v>
      </c>
      <c r="G697" s="133" t="e">
        <f t="shared" si="10"/>
        <v>#N/A</v>
      </c>
      <c r="H697" s="133"/>
      <c r="I697" s="133"/>
    </row>
    <row r="698" spans="1:9" x14ac:dyDescent="0.3">
      <c r="A698" s="135">
        <v>41841</v>
      </c>
      <c r="B698" s="20">
        <v>102.34</v>
      </c>
      <c r="C698" s="20" t="e">
        <f>(#N/A)</f>
        <v>#N/A</v>
      </c>
      <c r="D698" s="20" t="e">
        <f>(#N/A)</f>
        <v>#N/A</v>
      </c>
      <c r="E698" s="20" t="e">
        <f>(#N/A)</f>
        <v>#N/A</v>
      </c>
      <c r="F698" s="20" t="e">
        <f>(#N/A)</f>
        <v>#N/A</v>
      </c>
      <c r="G698" s="133" t="e">
        <f t="shared" si="10"/>
        <v>#N/A</v>
      </c>
      <c r="H698" s="133"/>
      <c r="I698" s="133"/>
    </row>
    <row r="699" spans="1:9" x14ac:dyDescent="0.3">
      <c r="A699" s="135">
        <v>41842</v>
      </c>
      <c r="B699" s="20">
        <v>102.29</v>
      </c>
      <c r="C699" s="20" t="e">
        <f>(#N/A)</f>
        <v>#N/A</v>
      </c>
      <c r="D699" s="20" t="e">
        <f>(#N/A)</f>
        <v>#N/A</v>
      </c>
      <c r="E699" s="20" t="e">
        <f>(#N/A)</f>
        <v>#N/A</v>
      </c>
      <c r="F699" s="20">
        <v>0.24500196001568</v>
      </c>
      <c r="G699" s="133" t="e">
        <f t="shared" si="10"/>
        <v>#N/A</v>
      </c>
      <c r="H699" s="133"/>
      <c r="I699" s="133"/>
    </row>
    <row r="700" spans="1:9" x14ac:dyDescent="0.3">
      <c r="A700" s="135">
        <v>41843</v>
      </c>
      <c r="B700" s="20">
        <v>102.23</v>
      </c>
      <c r="C700" s="20" t="e">
        <f>(#N/A)</f>
        <v>#N/A</v>
      </c>
      <c r="D700" s="20" t="e">
        <f>(#N/A)</f>
        <v>#N/A</v>
      </c>
      <c r="E700" s="20" t="e">
        <f>(#N/A)</f>
        <v>#N/A</v>
      </c>
      <c r="F700" s="20">
        <v>0.23531718795960399</v>
      </c>
      <c r="G700" s="133" t="e">
        <f t="shared" si="10"/>
        <v>#N/A</v>
      </c>
      <c r="H700" s="133"/>
      <c r="I700" s="133"/>
    </row>
    <row r="701" spans="1:9" x14ac:dyDescent="0.3">
      <c r="A701" s="135">
        <v>41844</v>
      </c>
      <c r="B701" s="20">
        <v>102.05</v>
      </c>
      <c r="C701" s="20" t="e">
        <f>(#N/A)</f>
        <v>#N/A</v>
      </c>
      <c r="D701" s="20" t="e">
        <f>(#N/A)</f>
        <v>#N/A</v>
      </c>
      <c r="E701" s="20" t="e">
        <f>(#N/A)</f>
        <v>#N/A</v>
      </c>
      <c r="F701" s="20">
        <v>-3.9181114702713002E-2</v>
      </c>
      <c r="G701" s="133" t="e">
        <f t="shared" si="10"/>
        <v>#N/A</v>
      </c>
      <c r="H701" s="133"/>
      <c r="I701" s="133"/>
    </row>
    <row r="702" spans="1:9" x14ac:dyDescent="0.3">
      <c r="A702" s="135">
        <v>41845</v>
      </c>
      <c r="B702" s="20">
        <v>101.82</v>
      </c>
      <c r="C702" s="20" t="e">
        <f>(#N/A)</f>
        <v>#N/A</v>
      </c>
      <c r="D702" s="20" t="e">
        <f>(#N/A)</f>
        <v>#N/A</v>
      </c>
      <c r="E702" s="20" t="e">
        <f>(#N/A)</f>
        <v>#N/A</v>
      </c>
      <c r="F702" s="20">
        <v>-0.30353471066288101</v>
      </c>
      <c r="G702" s="133" t="e">
        <f t="shared" si="10"/>
        <v>#N/A</v>
      </c>
      <c r="H702" s="133"/>
      <c r="I702" s="133"/>
    </row>
    <row r="703" spans="1:9" x14ac:dyDescent="0.3">
      <c r="A703" s="135">
        <v>41848</v>
      </c>
      <c r="B703" s="20">
        <v>101.83</v>
      </c>
      <c r="C703" s="20" t="e">
        <f>(#N/A)</f>
        <v>#N/A</v>
      </c>
      <c r="D703" s="20" t="e">
        <f>(#N/A)</f>
        <v>#N/A</v>
      </c>
      <c r="E703" s="20" t="e">
        <f>(#N/A)</f>
        <v>#N/A</v>
      </c>
      <c r="F703" s="20" t="e">
        <f>(#N/A)</f>
        <v>#N/A</v>
      </c>
      <c r="G703" s="133" t="e">
        <f t="shared" si="10"/>
        <v>#N/A</v>
      </c>
      <c r="H703" s="133"/>
      <c r="I703" s="133"/>
    </row>
    <row r="704" spans="1:9" x14ac:dyDescent="0.3">
      <c r="A704" s="135">
        <v>41849</v>
      </c>
      <c r="B704" s="20">
        <v>101.75</v>
      </c>
      <c r="C704" s="20" t="e">
        <f>(#N/A)</f>
        <v>#N/A</v>
      </c>
      <c r="D704" s="20" t="e">
        <f>(#N/A)</f>
        <v>#N/A</v>
      </c>
      <c r="E704" s="20" t="e">
        <f>(#N/A)</f>
        <v>#N/A</v>
      </c>
      <c r="F704" s="20">
        <v>-0.48899755501222503</v>
      </c>
      <c r="G704" s="133" t="e">
        <f t="shared" si="10"/>
        <v>#N/A</v>
      </c>
      <c r="H704" s="133"/>
      <c r="I704" s="133"/>
    </row>
    <row r="705" spans="1:9" x14ac:dyDescent="0.3">
      <c r="A705" s="135">
        <v>41850</v>
      </c>
      <c r="B705" s="20">
        <v>101.41</v>
      </c>
      <c r="C705" s="20" t="e">
        <f>(#N/A)</f>
        <v>#N/A</v>
      </c>
      <c r="D705" s="20" t="e">
        <f>(#N/A)</f>
        <v>#N/A</v>
      </c>
      <c r="E705" s="20" t="e">
        <f>(#N/A)</f>
        <v>#N/A</v>
      </c>
      <c r="F705" s="20">
        <v>-0.78270227962038896</v>
      </c>
      <c r="G705" s="133" t="e">
        <f t="shared" si="10"/>
        <v>#N/A</v>
      </c>
      <c r="H705" s="133"/>
      <c r="I705" s="133"/>
    </row>
    <row r="706" spans="1:9" x14ac:dyDescent="0.3">
      <c r="A706" s="135">
        <v>41851</v>
      </c>
      <c r="B706" s="20">
        <v>101.35</v>
      </c>
      <c r="C706" s="20">
        <v>101.2</v>
      </c>
      <c r="D706" s="20">
        <v>99.9</v>
      </c>
      <c r="E706" s="20">
        <v>-0.86880000000000002</v>
      </c>
      <c r="F706" s="20">
        <v>-0.85110545881432198</v>
      </c>
      <c r="G706" s="133">
        <f t="shared" si="10"/>
        <v>99.9</v>
      </c>
      <c r="H706" s="133"/>
      <c r="I706" s="133"/>
    </row>
    <row r="707" spans="1:9" x14ac:dyDescent="0.3">
      <c r="A707" s="135">
        <v>41852</v>
      </c>
      <c r="B707" s="20">
        <v>101.13</v>
      </c>
      <c r="C707" s="20" t="e">
        <f>(#N/A)</f>
        <v>#N/A</v>
      </c>
      <c r="D707" s="20" t="e">
        <f>(#N/A)</f>
        <v>#N/A</v>
      </c>
      <c r="E707" s="20" t="e">
        <f>(#N/A)</f>
        <v>#N/A</v>
      </c>
      <c r="F707" s="20">
        <v>-1.230588924699678</v>
      </c>
      <c r="G707" s="133" t="e">
        <f t="shared" si="10"/>
        <v>#N/A</v>
      </c>
      <c r="H707" s="133"/>
      <c r="I707" s="133"/>
    </row>
    <row r="708" spans="1:9" x14ac:dyDescent="0.3">
      <c r="A708" s="135">
        <v>41855</v>
      </c>
      <c r="B708" s="20">
        <v>101.04</v>
      </c>
      <c r="C708" s="20" t="e">
        <f>(#N/A)</f>
        <v>#N/A</v>
      </c>
      <c r="D708" s="20" t="e">
        <f>(#N/A)</f>
        <v>#N/A</v>
      </c>
      <c r="E708" s="20" t="e">
        <f>(#N/A)</f>
        <v>#N/A</v>
      </c>
      <c r="F708" s="20" t="e">
        <f>(#N/A)</f>
        <v>#N/A</v>
      </c>
      <c r="G708" s="133" t="e">
        <f t="shared" si="10"/>
        <v>#N/A</v>
      </c>
      <c r="H708" s="133"/>
      <c r="I708" s="133"/>
    </row>
    <row r="709" spans="1:9" x14ac:dyDescent="0.3">
      <c r="A709" s="135">
        <v>41856</v>
      </c>
      <c r="B709" s="20">
        <v>100.88</v>
      </c>
      <c r="C709" s="20" t="e">
        <f>(#N/A)</f>
        <v>#N/A</v>
      </c>
      <c r="D709" s="20" t="e">
        <f>(#N/A)</f>
        <v>#N/A</v>
      </c>
      <c r="E709" s="20" t="e">
        <f>(#N/A)</f>
        <v>#N/A</v>
      </c>
      <c r="F709" s="20">
        <v>-1.6572431273152659</v>
      </c>
      <c r="G709" s="133" t="e">
        <f t="shared" si="10"/>
        <v>#N/A</v>
      </c>
      <c r="H709" s="133"/>
      <c r="I709" s="133"/>
    </row>
    <row r="710" spans="1:9" x14ac:dyDescent="0.3">
      <c r="A710" s="135">
        <v>41857</v>
      </c>
      <c r="B710" s="20">
        <v>100.68</v>
      </c>
      <c r="C710" s="20" t="e">
        <f>(#N/A)</f>
        <v>#N/A</v>
      </c>
      <c r="D710" s="20" t="e">
        <f>(#N/A)</f>
        <v>#N/A</v>
      </c>
      <c r="E710" s="20" t="e">
        <f>(#N/A)</f>
        <v>#N/A</v>
      </c>
      <c r="F710" s="20">
        <v>-2.3282887077997669</v>
      </c>
      <c r="G710" s="133" t="e">
        <f t="shared" si="10"/>
        <v>#N/A</v>
      </c>
      <c r="H710" s="133"/>
      <c r="I710" s="133"/>
    </row>
    <row r="711" spans="1:9" x14ac:dyDescent="0.3">
      <c r="A711" s="135">
        <v>41858</v>
      </c>
      <c r="B711" s="20">
        <v>100.6</v>
      </c>
      <c r="C711" s="20" t="e">
        <f>(#N/A)</f>
        <v>#N/A</v>
      </c>
      <c r="D711" s="20" t="e">
        <f>(#N/A)</f>
        <v>#N/A</v>
      </c>
      <c r="E711" s="20" t="e">
        <f>(#N/A)</f>
        <v>#N/A</v>
      </c>
      <c r="F711" s="20">
        <v>-2.6420207103454949</v>
      </c>
      <c r="G711" s="133" t="e">
        <f t="shared" si="10"/>
        <v>#N/A</v>
      </c>
      <c r="H711" s="133"/>
      <c r="I711" s="133"/>
    </row>
    <row r="712" spans="1:9" x14ac:dyDescent="0.3">
      <c r="A712" s="135">
        <v>41859</v>
      </c>
      <c r="B712" s="20">
        <v>100.45</v>
      </c>
      <c r="C712" s="20" t="e">
        <f>(#N/A)</f>
        <v>#N/A</v>
      </c>
      <c r="D712" s="20" t="e">
        <f>(#N/A)</f>
        <v>#N/A</v>
      </c>
      <c r="E712" s="20" t="e">
        <f>(#N/A)</f>
        <v>#N/A</v>
      </c>
      <c r="F712" s="20">
        <v>-2.8154024767801862</v>
      </c>
      <c r="G712" s="133" t="e">
        <f t="shared" si="10"/>
        <v>#N/A</v>
      </c>
      <c r="H712" s="133"/>
      <c r="I712" s="133"/>
    </row>
    <row r="713" spans="1:9" x14ac:dyDescent="0.3">
      <c r="A713" s="135">
        <v>41862</v>
      </c>
      <c r="B713" s="20">
        <v>100.32</v>
      </c>
      <c r="C713" s="20" t="e">
        <f>(#N/A)</f>
        <v>#N/A</v>
      </c>
      <c r="D713" s="20" t="e">
        <f>(#N/A)</f>
        <v>#N/A</v>
      </c>
      <c r="E713" s="20" t="e">
        <f>(#N/A)</f>
        <v>#N/A</v>
      </c>
      <c r="F713" s="20" t="e">
        <f>(#N/A)</f>
        <v>#N/A</v>
      </c>
      <c r="G713" s="133" t="e">
        <f t="shared" si="10"/>
        <v>#N/A</v>
      </c>
      <c r="H713" s="133"/>
      <c r="I713" s="133"/>
    </row>
    <row r="714" spans="1:9" x14ac:dyDescent="0.3">
      <c r="A714" s="135">
        <v>41863</v>
      </c>
      <c r="B714" s="20">
        <v>100.26</v>
      </c>
      <c r="C714" s="20" t="e">
        <f>(#N/A)</f>
        <v>#N/A</v>
      </c>
      <c r="D714" s="20" t="e">
        <f>(#N/A)</f>
        <v>#N/A</v>
      </c>
      <c r="E714" s="20" t="e">
        <f>(#N/A)</f>
        <v>#N/A</v>
      </c>
      <c r="F714" s="20">
        <v>-3.2706222865412449</v>
      </c>
      <c r="G714" s="133" t="e">
        <f t="shared" si="10"/>
        <v>#N/A</v>
      </c>
      <c r="H714" s="133"/>
      <c r="I714" s="133"/>
    </row>
    <row r="715" spans="1:9" x14ac:dyDescent="0.3">
      <c r="A715" s="135">
        <v>41864</v>
      </c>
      <c r="B715" s="20">
        <v>100.08</v>
      </c>
      <c r="C715" s="20" t="e">
        <f>(#N/A)</f>
        <v>#N/A</v>
      </c>
      <c r="D715" s="20" t="e">
        <f>(#N/A)</f>
        <v>#N/A</v>
      </c>
      <c r="E715" s="20" t="e">
        <f>(#N/A)</f>
        <v>#N/A</v>
      </c>
      <c r="F715" s="20">
        <v>-3.4256489433561712</v>
      </c>
      <c r="G715" s="133" t="e">
        <f t="shared" si="10"/>
        <v>#N/A</v>
      </c>
      <c r="H715" s="133"/>
      <c r="I715" s="133"/>
    </row>
    <row r="716" spans="1:9" x14ac:dyDescent="0.3">
      <c r="A716" s="135">
        <v>41865</v>
      </c>
      <c r="B716" s="20">
        <v>100.04</v>
      </c>
      <c r="C716" s="20" t="e">
        <f>(#N/A)</f>
        <v>#N/A</v>
      </c>
      <c r="D716" s="20" t="e">
        <f>(#N/A)</f>
        <v>#N/A</v>
      </c>
      <c r="E716" s="20" t="e">
        <f>(#N/A)</f>
        <v>#N/A</v>
      </c>
      <c r="F716" s="20">
        <v>-3.5573122529644272</v>
      </c>
      <c r="G716" s="133" t="e">
        <f t="shared" si="10"/>
        <v>#N/A</v>
      </c>
      <c r="H716" s="133"/>
      <c r="I716" s="133"/>
    </row>
    <row r="717" spans="1:9" x14ac:dyDescent="0.3">
      <c r="A717" s="135">
        <v>41866</v>
      </c>
      <c r="B717" s="20">
        <v>99.93</v>
      </c>
      <c r="C717" s="20" t="e">
        <f>(#N/A)</f>
        <v>#N/A</v>
      </c>
      <c r="D717" s="20" t="e">
        <f>(#N/A)</f>
        <v>#N/A</v>
      </c>
      <c r="E717" s="20" t="e">
        <f>(#N/A)</f>
        <v>#N/A</v>
      </c>
      <c r="F717" s="20">
        <v>-3.7097706687222969</v>
      </c>
      <c r="G717" s="133" t="e">
        <f t="shared" si="10"/>
        <v>#N/A</v>
      </c>
      <c r="H717" s="133"/>
      <c r="I717" s="133"/>
    </row>
    <row r="718" spans="1:9" x14ac:dyDescent="0.3">
      <c r="A718" s="135">
        <v>41869</v>
      </c>
      <c r="B718" s="20">
        <v>99.88</v>
      </c>
      <c r="C718" s="20" t="e">
        <f>(#N/A)</f>
        <v>#N/A</v>
      </c>
      <c r="D718" s="20" t="e">
        <f>(#N/A)</f>
        <v>#N/A</v>
      </c>
      <c r="E718" s="20" t="e">
        <f>(#N/A)</f>
        <v>#N/A</v>
      </c>
      <c r="F718" s="20" t="e">
        <f>(#N/A)</f>
        <v>#N/A</v>
      </c>
      <c r="G718" s="133" t="e">
        <f t="shared" si="10"/>
        <v>#N/A</v>
      </c>
      <c r="H718" s="133"/>
      <c r="I718" s="133"/>
    </row>
    <row r="719" spans="1:9" x14ac:dyDescent="0.3">
      <c r="A719" s="135">
        <v>41870</v>
      </c>
      <c r="B719" s="20">
        <v>99.73</v>
      </c>
      <c r="C719" s="20" t="e">
        <f>(#N/A)</f>
        <v>#N/A</v>
      </c>
      <c r="D719" s="20" t="e">
        <f>(#N/A)</f>
        <v>#N/A</v>
      </c>
      <c r="E719" s="20" t="e">
        <f>(#N/A)</f>
        <v>#N/A</v>
      </c>
      <c r="F719" s="20">
        <v>-3.9302572006550429</v>
      </c>
      <c r="G719" s="133" t="e">
        <f t="shared" si="10"/>
        <v>#N/A</v>
      </c>
      <c r="H719" s="133"/>
      <c r="I719" s="133"/>
    </row>
    <row r="720" spans="1:9" x14ac:dyDescent="0.3">
      <c r="A720" s="135">
        <v>41871</v>
      </c>
      <c r="B720" s="20">
        <v>99.63</v>
      </c>
      <c r="C720" s="20" t="e">
        <f>(#N/A)</f>
        <v>#N/A</v>
      </c>
      <c r="D720" s="20" t="e">
        <f>(#N/A)</f>
        <v>#N/A</v>
      </c>
      <c r="E720" s="20" t="e">
        <f>(#N/A)</f>
        <v>#N/A</v>
      </c>
      <c r="F720" s="20">
        <v>-4.0173410404624281</v>
      </c>
      <c r="G720" s="133" t="e">
        <f t="shared" si="10"/>
        <v>#N/A</v>
      </c>
      <c r="H720" s="133"/>
      <c r="I720" s="133"/>
    </row>
    <row r="721" spans="1:9" x14ac:dyDescent="0.3">
      <c r="A721" s="135">
        <v>41872</v>
      </c>
      <c r="B721" s="20">
        <v>99.65</v>
      </c>
      <c r="C721" s="20" t="e">
        <f>(#N/A)</f>
        <v>#N/A</v>
      </c>
      <c r="D721" s="20" t="e">
        <f>(#N/A)</f>
        <v>#N/A</v>
      </c>
      <c r="E721" s="20" t="e">
        <f>(#N/A)</f>
        <v>#N/A</v>
      </c>
      <c r="F721" s="20">
        <v>-3.9980732177263971</v>
      </c>
      <c r="G721" s="133" t="e">
        <f t="shared" si="10"/>
        <v>#N/A</v>
      </c>
      <c r="H721" s="133"/>
      <c r="I721" s="133"/>
    </row>
    <row r="722" spans="1:9" x14ac:dyDescent="0.3">
      <c r="A722" s="135">
        <v>41873</v>
      </c>
      <c r="B722" s="20">
        <v>99.64</v>
      </c>
      <c r="C722" s="20" t="e">
        <f>(#N/A)</f>
        <v>#N/A</v>
      </c>
      <c r="D722" s="20" t="e">
        <f>(#N/A)</f>
        <v>#N/A</v>
      </c>
      <c r="E722" s="20" t="e">
        <f>(#N/A)</f>
        <v>#N/A</v>
      </c>
      <c r="F722" s="20">
        <v>-4.0169540506694918</v>
      </c>
      <c r="G722" s="133" t="e">
        <f t="shared" si="10"/>
        <v>#N/A</v>
      </c>
      <c r="H722" s="133"/>
      <c r="I722" s="133"/>
    </row>
    <row r="723" spans="1:9" x14ac:dyDescent="0.3">
      <c r="A723" s="135">
        <v>41876</v>
      </c>
      <c r="B723" s="20">
        <v>99.73</v>
      </c>
      <c r="C723" s="20" t="e">
        <f>(#N/A)</f>
        <v>#N/A</v>
      </c>
      <c r="D723" s="20" t="e">
        <f>(#N/A)</f>
        <v>#N/A</v>
      </c>
      <c r="E723" s="20" t="e">
        <f>(#N/A)</f>
        <v>#N/A</v>
      </c>
      <c r="F723" s="20" t="e">
        <f>(#N/A)</f>
        <v>#N/A</v>
      </c>
      <c r="G723" s="133" t="e">
        <f t="shared" si="10"/>
        <v>#N/A</v>
      </c>
      <c r="H723" s="133"/>
      <c r="I723" s="133"/>
    </row>
    <row r="724" spans="1:9" x14ac:dyDescent="0.3">
      <c r="A724" s="135">
        <v>41877</v>
      </c>
      <c r="B724" s="20">
        <v>99.64</v>
      </c>
      <c r="C724" s="20" t="e">
        <f>(#N/A)</f>
        <v>#N/A</v>
      </c>
      <c r="D724" s="20" t="e">
        <f>(#N/A)</f>
        <v>#N/A</v>
      </c>
      <c r="E724" s="20" t="e">
        <f>(#N/A)</f>
        <v>#N/A</v>
      </c>
      <c r="F724" s="20">
        <v>-4.0354425503226432</v>
      </c>
      <c r="G724" s="133" t="e">
        <f t="shared" si="10"/>
        <v>#N/A</v>
      </c>
      <c r="H724" s="133"/>
      <c r="I724" s="133"/>
    </row>
    <row r="725" spans="1:9" x14ac:dyDescent="0.3">
      <c r="A725" s="135">
        <v>41878</v>
      </c>
      <c r="B725" s="20">
        <v>99.55</v>
      </c>
      <c r="C725" s="20" t="e">
        <f>(#N/A)</f>
        <v>#N/A</v>
      </c>
      <c r="D725" s="20" t="e">
        <f>(#N/A)</f>
        <v>#N/A</v>
      </c>
      <c r="E725" s="20" t="e">
        <f>(#N/A)</f>
        <v>#N/A</v>
      </c>
      <c r="F725" s="20">
        <v>-4.2235905329998076</v>
      </c>
      <c r="G725" s="133" t="e">
        <f t="shared" ref="G725:G788" si="11">D725</f>
        <v>#N/A</v>
      </c>
      <c r="H725" s="133"/>
      <c r="I725" s="133"/>
    </row>
    <row r="726" spans="1:9" x14ac:dyDescent="0.3">
      <c r="A726" s="135">
        <v>41879</v>
      </c>
      <c r="B726" s="20">
        <v>99.55</v>
      </c>
      <c r="C726" s="20" t="e">
        <f>(#N/A)</f>
        <v>#N/A</v>
      </c>
      <c r="D726" s="20" t="e">
        <f>(#N/A)</f>
        <v>#N/A</v>
      </c>
      <c r="E726" s="20" t="e">
        <f>(#N/A)</f>
        <v>#N/A</v>
      </c>
      <c r="F726" s="20">
        <v>-4.0389435126277231</v>
      </c>
      <c r="G726" s="133" t="e">
        <f t="shared" si="11"/>
        <v>#N/A</v>
      </c>
      <c r="H726" s="133"/>
      <c r="I726" s="133"/>
    </row>
    <row r="727" spans="1:9" x14ac:dyDescent="0.3">
      <c r="A727" s="135">
        <v>41880</v>
      </c>
      <c r="B727" s="20">
        <v>99.58</v>
      </c>
      <c r="C727" s="20" t="e">
        <f>(#N/A)</f>
        <v>#N/A</v>
      </c>
      <c r="D727" s="20" t="e">
        <f>(#N/A)</f>
        <v>#N/A</v>
      </c>
      <c r="E727" s="20" t="e">
        <f>(#N/A)</f>
        <v>#N/A</v>
      </c>
      <c r="F727" s="20">
        <v>-3.9544753086419751</v>
      </c>
      <c r="G727" s="133" t="e">
        <f t="shared" si="11"/>
        <v>#N/A</v>
      </c>
      <c r="H727" s="133"/>
      <c r="I727" s="133"/>
    </row>
    <row r="728" spans="1:9" x14ac:dyDescent="0.3">
      <c r="A728" s="135">
        <v>41882</v>
      </c>
      <c r="B728" s="20" t="e">
        <f>(#N/A)</f>
        <v>#N/A</v>
      </c>
      <c r="C728" s="20">
        <v>101.1</v>
      </c>
      <c r="D728" s="20">
        <v>98.1</v>
      </c>
      <c r="E728" s="20">
        <v>-1.2038</v>
      </c>
      <c r="F728" s="20" t="e">
        <f>(#N/A)</f>
        <v>#N/A</v>
      </c>
      <c r="G728" s="133">
        <f t="shared" si="11"/>
        <v>98.1</v>
      </c>
      <c r="H728" s="133"/>
      <c r="I728" s="133"/>
    </row>
    <row r="729" spans="1:9" x14ac:dyDescent="0.3">
      <c r="A729" s="135">
        <v>41883</v>
      </c>
      <c r="B729" s="20">
        <v>99.55</v>
      </c>
      <c r="C729" s="20" t="e">
        <f>(#N/A)</f>
        <v>#N/A</v>
      </c>
      <c r="D729" s="20" t="e">
        <f>(#N/A)</f>
        <v>#N/A</v>
      </c>
      <c r="E729" s="20" t="e">
        <f>(#N/A)</f>
        <v>#N/A</v>
      </c>
      <c r="F729" s="20" t="e">
        <f>(#N/A)</f>
        <v>#N/A</v>
      </c>
      <c r="G729" s="133" t="e">
        <f t="shared" si="11"/>
        <v>#N/A</v>
      </c>
      <c r="H729" s="133"/>
      <c r="I729" s="133"/>
    </row>
    <row r="730" spans="1:9" x14ac:dyDescent="0.3">
      <c r="A730" s="135">
        <v>41884</v>
      </c>
      <c r="B730" s="20">
        <v>99.54</v>
      </c>
      <c r="C730" s="20" t="e">
        <f>(#N/A)</f>
        <v>#N/A</v>
      </c>
      <c r="D730" s="20" t="e">
        <f>(#N/A)</f>
        <v>#N/A</v>
      </c>
      <c r="E730" s="20" t="e">
        <f>(#N/A)</f>
        <v>#N/A</v>
      </c>
      <c r="F730" s="20">
        <v>-4.0023145915710288</v>
      </c>
      <c r="G730" s="133" t="e">
        <f t="shared" si="11"/>
        <v>#N/A</v>
      </c>
      <c r="H730" s="133"/>
      <c r="I730" s="133"/>
    </row>
    <row r="731" spans="1:9" x14ac:dyDescent="0.3">
      <c r="A731" s="135">
        <v>41885</v>
      </c>
      <c r="B731" s="20">
        <v>99.49</v>
      </c>
      <c r="C731" s="20" t="e">
        <f>(#N/A)</f>
        <v>#N/A</v>
      </c>
      <c r="D731" s="20" t="e">
        <f>(#N/A)</f>
        <v>#N/A</v>
      </c>
      <c r="E731" s="20" t="e">
        <f>(#N/A)</f>
        <v>#N/A</v>
      </c>
      <c r="F731" s="20">
        <v>-3.9764501495994602</v>
      </c>
      <c r="G731" s="133" t="e">
        <f t="shared" si="11"/>
        <v>#N/A</v>
      </c>
      <c r="H731" s="133"/>
      <c r="I731" s="133"/>
    </row>
    <row r="732" spans="1:9" x14ac:dyDescent="0.3">
      <c r="A732" s="135">
        <v>41886</v>
      </c>
      <c r="B732" s="20">
        <v>99.45</v>
      </c>
      <c r="C732" s="20" t="e">
        <f>(#N/A)</f>
        <v>#N/A</v>
      </c>
      <c r="D732" s="20" t="e">
        <f>(#N/A)</f>
        <v>#N/A</v>
      </c>
      <c r="E732" s="20" t="e">
        <f>(#N/A)</f>
        <v>#N/A</v>
      </c>
      <c r="F732" s="20">
        <v>-4.0150564617314934</v>
      </c>
      <c r="G732" s="133" t="e">
        <f t="shared" si="11"/>
        <v>#N/A</v>
      </c>
      <c r="H732" s="133"/>
      <c r="I732" s="133"/>
    </row>
    <row r="733" spans="1:9" x14ac:dyDescent="0.3">
      <c r="A733" s="135">
        <v>41887</v>
      </c>
      <c r="B733" s="20">
        <v>99.49</v>
      </c>
      <c r="C733" s="20" t="e">
        <f>(#N/A)</f>
        <v>#N/A</v>
      </c>
      <c r="D733" s="20" t="e">
        <f>(#N/A)</f>
        <v>#N/A</v>
      </c>
      <c r="E733" s="20" t="e">
        <f>(#N/A)</f>
        <v>#N/A</v>
      </c>
      <c r="F733" s="20">
        <v>-4.0227667374107661</v>
      </c>
      <c r="G733" s="133" t="e">
        <f t="shared" si="11"/>
        <v>#N/A</v>
      </c>
      <c r="H733" s="133"/>
      <c r="I733" s="133"/>
    </row>
    <row r="734" spans="1:9" x14ac:dyDescent="0.3">
      <c r="A734" s="135">
        <v>41891</v>
      </c>
      <c r="B734" s="20">
        <v>99.59</v>
      </c>
      <c r="C734" s="20" t="e">
        <f>(#N/A)</f>
        <v>#N/A</v>
      </c>
      <c r="D734" s="20" t="e">
        <f>(#N/A)</f>
        <v>#N/A</v>
      </c>
      <c r="E734" s="20" t="e">
        <f>(#N/A)</f>
        <v>#N/A</v>
      </c>
      <c r="F734" s="20">
        <v>-4.0466326235668184</v>
      </c>
      <c r="G734" s="133" t="e">
        <f t="shared" si="11"/>
        <v>#N/A</v>
      </c>
      <c r="H734" s="133"/>
      <c r="I734" s="133"/>
    </row>
    <row r="735" spans="1:9" x14ac:dyDescent="0.3">
      <c r="A735" s="135">
        <v>41892</v>
      </c>
      <c r="B735" s="20">
        <v>99.66</v>
      </c>
      <c r="C735" s="20" t="e">
        <f>(#N/A)</f>
        <v>#N/A</v>
      </c>
      <c r="D735" s="20" t="e">
        <f>(#N/A)</f>
        <v>#N/A</v>
      </c>
      <c r="E735" s="20" t="e">
        <f>(#N/A)</f>
        <v>#N/A</v>
      </c>
      <c r="F735" s="20">
        <v>-3.9884393063583818</v>
      </c>
      <c r="G735" s="133" t="e">
        <f t="shared" si="11"/>
        <v>#N/A</v>
      </c>
      <c r="H735" s="133"/>
      <c r="I735" s="133"/>
    </row>
    <row r="736" spans="1:9" x14ac:dyDescent="0.3">
      <c r="A736" s="135">
        <v>41893</v>
      </c>
      <c r="B736" s="20">
        <v>99.64</v>
      </c>
      <c r="C736" s="20" t="e">
        <f>(#N/A)</f>
        <v>#N/A</v>
      </c>
      <c r="D736" s="20" t="e">
        <f>(#N/A)</f>
        <v>#N/A</v>
      </c>
      <c r="E736" s="20" t="e">
        <f>(#N/A)</f>
        <v>#N/A</v>
      </c>
      <c r="F736" s="20">
        <v>-4.6050741981809482</v>
      </c>
      <c r="G736" s="133" t="e">
        <f t="shared" si="11"/>
        <v>#N/A</v>
      </c>
      <c r="H736" s="133"/>
      <c r="I736" s="133"/>
    </row>
    <row r="737" spans="1:9" x14ac:dyDescent="0.3">
      <c r="A737" s="135">
        <v>41894</v>
      </c>
      <c r="B737" s="20">
        <v>99.67</v>
      </c>
      <c r="C737" s="20" t="e">
        <f>(#N/A)</f>
        <v>#N/A</v>
      </c>
      <c r="D737" s="20" t="e">
        <f>(#N/A)</f>
        <v>#N/A</v>
      </c>
      <c r="E737" s="20" t="e">
        <f>(#N/A)</f>
        <v>#N/A</v>
      </c>
      <c r="F737" s="20">
        <v>-4.6220095693779903</v>
      </c>
      <c r="G737" s="133" t="e">
        <f t="shared" si="11"/>
        <v>#N/A</v>
      </c>
      <c r="H737" s="133"/>
      <c r="I737" s="133"/>
    </row>
    <row r="738" spans="1:9" x14ac:dyDescent="0.3">
      <c r="A738" s="135">
        <v>41897</v>
      </c>
      <c r="B738" s="20">
        <v>99.7</v>
      </c>
      <c r="C738" s="20" t="e">
        <f>(#N/A)</f>
        <v>#N/A</v>
      </c>
      <c r="D738" s="20" t="e">
        <f>(#N/A)</f>
        <v>#N/A</v>
      </c>
      <c r="E738" s="20" t="e">
        <f>(#N/A)</f>
        <v>#N/A</v>
      </c>
      <c r="F738" s="20" t="e">
        <f>(#N/A)</f>
        <v>#N/A</v>
      </c>
      <c r="G738" s="133" t="e">
        <f t="shared" si="11"/>
        <v>#N/A</v>
      </c>
      <c r="H738" s="133"/>
      <c r="I738" s="133"/>
    </row>
    <row r="739" spans="1:9" x14ac:dyDescent="0.3">
      <c r="A739" s="135">
        <v>41898</v>
      </c>
      <c r="B739" s="20">
        <v>99.68</v>
      </c>
      <c r="C739" s="20" t="e">
        <f>(#N/A)</f>
        <v>#N/A</v>
      </c>
      <c r="D739" s="20" t="e">
        <f>(#N/A)</f>
        <v>#N/A</v>
      </c>
      <c r="E739" s="20" t="e">
        <f>(#N/A)</f>
        <v>#N/A</v>
      </c>
      <c r="F739" s="20">
        <v>-4.8582609525627571</v>
      </c>
      <c r="G739" s="133" t="e">
        <f t="shared" si="11"/>
        <v>#N/A</v>
      </c>
      <c r="H739" s="133"/>
      <c r="I739" s="133"/>
    </row>
    <row r="740" spans="1:9" x14ac:dyDescent="0.3">
      <c r="A740" s="135">
        <v>41899</v>
      </c>
      <c r="B740" s="20">
        <v>99.68</v>
      </c>
      <c r="C740" s="20" t="e">
        <f>(#N/A)</f>
        <v>#N/A</v>
      </c>
      <c r="D740" s="20" t="e">
        <f>(#N/A)</f>
        <v>#N/A</v>
      </c>
      <c r="E740" s="20" t="e">
        <f>(#N/A)</f>
        <v>#N/A</v>
      </c>
      <c r="F740" s="20">
        <v>-4.939919893190921</v>
      </c>
      <c r="G740" s="133" t="e">
        <f t="shared" si="11"/>
        <v>#N/A</v>
      </c>
      <c r="H740" s="133"/>
      <c r="I740" s="133"/>
    </row>
    <row r="741" spans="1:9" x14ac:dyDescent="0.3">
      <c r="A741" s="135">
        <v>41900</v>
      </c>
      <c r="B741" s="20">
        <v>99.67</v>
      </c>
      <c r="C741" s="20" t="e">
        <f>(#N/A)</f>
        <v>#N/A</v>
      </c>
      <c r="D741" s="20" t="e">
        <f>(#N/A)</f>
        <v>#N/A</v>
      </c>
      <c r="E741" s="20" t="e">
        <f>(#N/A)</f>
        <v>#N/A</v>
      </c>
      <c r="F741" s="20">
        <v>-5.0942677585221858</v>
      </c>
      <c r="G741" s="133" t="e">
        <f t="shared" si="11"/>
        <v>#N/A</v>
      </c>
      <c r="H741" s="133"/>
      <c r="I741" s="133"/>
    </row>
    <row r="742" spans="1:9" x14ac:dyDescent="0.3">
      <c r="A742" s="135">
        <v>41901</v>
      </c>
      <c r="B742" s="20">
        <v>99.67</v>
      </c>
      <c r="C742" s="20" t="e">
        <f>(#N/A)</f>
        <v>#N/A</v>
      </c>
      <c r="D742" s="20" t="e">
        <f>(#N/A)</f>
        <v>#N/A</v>
      </c>
      <c r="E742" s="20" t="e">
        <f>(#N/A)</f>
        <v>#N/A</v>
      </c>
      <c r="F742" s="20">
        <v>-5.9362023405058508</v>
      </c>
      <c r="G742" s="133" t="e">
        <f t="shared" si="11"/>
        <v>#N/A</v>
      </c>
      <c r="H742" s="133"/>
      <c r="I742" s="133"/>
    </row>
    <row r="743" spans="1:9" x14ac:dyDescent="0.3">
      <c r="A743" s="135">
        <v>41904</v>
      </c>
      <c r="B743" s="20">
        <v>99.59</v>
      </c>
      <c r="C743" s="20" t="e">
        <f>(#N/A)</f>
        <v>#N/A</v>
      </c>
      <c r="D743" s="20" t="e">
        <f>(#N/A)</f>
        <v>#N/A</v>
      </c>
      <c r="E743" s="20" t="e">
        <f>(#N/A)</f>
        <v>#N/A</v>
      </c>
      <c r="F743" s="20" t="e">
        <f>(#N/A)</f>
        <v>#N/A</v>
      </c>
      <c r="G743" s="133" t="e">
        <f t="shared" si="11"/>
        <v>#N/A</v>
      </c>
      <c r="H743" s="133"/>
      <c r="I743" s="133"/>
    </row>
    <row r="744" spans="1:9" x14ac:dyDescent="0.3">
      <c r="A744" s="135">
        <v>41905</v>
      </c>
      <c r="B744" s="20">
        <v>99.53</v>
      </c>
      <c r="C744" s="20" t="e">
        <f>(#N/A)</f>
        <v>#N/A</v>
      </c>
      <c r="D744" s="20" t="e">
        <f>(#N/A)</f>
        <v>#N/A</v>
      </c>
      <c r="E744" s="20" t="e">
        <f>(#N/A)</f>
        <v>#N/A</v>
      </c>
      <c r="F744" s="20">
        <v>-5.3177321156773214</v>
      </c>
      <c r="G744" s="133" t="e">
        <f t="shared" si="11"/>
        <v>#N/A</v>
      </c>
      <c r="H744" s="133"/>
      <c r="I744" s="133"/>
    </row>
    <row r="745" spans="1:9" x14ac:dyDescent="0.3">
      <c r="A745" s="135">
        <v>41906</v>
      </c>
      <c r="B745" s="20">
        <v>99.47</v>
      </c>
      <c r="C745" s="20" t="e">
        <f>(#N/A)</f>
        <v>#N/A</v>
      </c>
      <c r="D745" s="20" t="e">
        <f>(#N/A)</f>
        <v>#N/A</v>
      </c>
      <c r="E745" s="20" t="e">
        <f>(#N/A)</f>
        <v>#N/A</v>
      </c>
      <c r="F745" s="20">
        <v>-5.3928095872170436</v>
      </c>
      <c r="G745" s="133" t="e">
        <f t="shared" si="11"/>
        <v>#N/A</v>
      </c>
      <c r="H745" s="133"/>
      <c r="I745" s="133"/>
    </row>
    <row r="746" spans="1:9" x14ac:dyDescent="0.3">
      <c r="A746" s="135">
        <v>41907</v>
      </c>
      <c r="B746" s="20">
        <v>99.46</v>
      </c>
      <c r="C746" s="20" t="e">
        <f>(#N/A)</f>
        <v>#N/A</v>
      </c>
      <c r="D746" s="20" t="e">
        <f>(#N/A)</f>
        <v>#N/A</v>
      </c>
      <c r="E746" s="20" t="e">
        <f>(#N/A)</f>
        <v>#N/A</v>
      </c>
      <c r="F746" s="20">
        <v>-5.5281155015197569</v>
      </c>
      <c r="G746" s="133" t="e">
        <f t="shared" si="11"/>
        <v>#N/A</v>
      </c>
      <c r="H746" s="133"/>
      <c r="I746" s="133"/>
    </row>
    <row r="747" spans="1:9" x14ac:dyDescent="0.3">
      <c r="A747" s="135">
        <v>41908</v>
      </c>
      <c r="B747" s="20">
        <v>99.71</v>
      </c>
      <c r="C747" s="20" t="e">
        <f>(#N/A)</f>
        <v>#N/A</v>
      </c>
      <c r="D747" s="20" t="e">
        <f>(#N/A)</f>
        <v>#N/A</v>
      </c>
      <c r="E747" s="20" t="e">
        <f>(#N/A)</f>
        <v>#N/A</v>
      </c>
      <c r="F747" s="20">
        <v>-5.3086419753086416</v>
      </c>
      <c r="G747" s="133" t="e">
        <f t="shared" si="11"/>
        <v>#N/A</v>
      </c>
      <c r="H747" s="133"/>
      <c r="I747" s="133"/>
    </row>
    <row r="748" spans="1:9" x14ac:dyDescent="0.3">
      <c r="A748" s="135">
        <v>41911</v>
      </c>
      <c r="B748" s="20">
        <v>100.53</v>
      </c>
      <c r="C748" s="20" t="e">
        <f>(#N/A)</f>
        <v>#N/A</v>
      </c>
      <c r="D748" s="20" t="e">
        <f>(#N/A)</f>
        <v>#N/A</v>
      </c>
      <c r="E748" s="20" t="e">
        <f>(#N/A)</f>
        <v>#N/A</v>
      </c>
      <c r="F748" s="20" t="e">
        <f>(#N/A)</f>
        <v>#N/A</v>
      </c>
      <c r="G748" s="133" t="e">
        <f t="shared" si="11"/>
        <v>#N/A</v>
      </c>
      <c r="H748" s="133"/>
      <c r="I748" s="133"/>
    </row>
    <row r="749" spans="1:9" x14ac:dyDescent="0.3">
      <c r="A749" s="135">
        <v>41912</v>
      </c>
      <c r="B749" s="20">
        <v>100.76</v>
      </c>
      <c r="C749" s="20">
        <v>100.9</v>
      </c>
      <c r="D749" s="20">
        <v>97.6</v>
      </c>
      <c r="E749" s="20">
        <v>-1.7996000000000001</v>
      </c>
      <c r="F749" s="20" t="e">
        <f>(#N/A)</f>
        <v>#N/A</v>
      </c>
      <c r="G749" s="133">
        <f t="shared" si="11"/>
        <v>97.6</v>
      </c>
      <c r="H749" s="133"/>
      <c r="I749" s="133"/>
    </row>
    <row r="750" spans="1:9" x14ac:dyDescent="0.3">
      <c r="A750" s="135">
        <v>41920</v>
      </c>
      <c r="B750" s="20">
        <v>101</v>
      </c>
      <c r="C750" s="20" t="e">
        <f>(#N/A)</f>
        <v>#N/A</v>
      </c>
      <c r="D750" s="20" t="e">
        <f>(#N/A)</f>
        <v>#N/A</v>
      </c>
      <c r="E750" s="20" t="e">
        <f>(#N/A)</f>
        <v>#N/A</v>
      </c>
      <c r="F750" s="20">
        <v>-4.2835481425322213</v>
      </c>
      <c r="G750" s="133" t="e">
        <f t="shared" si="11"/>
        <v>#N/A</v>
      </c>
      <c r="H750" s="133"/>
      <c r="I750" s="133"/>
    </row>
    <row r="751" spans="1:9" x14ac:dyDescent="0.3">
      <c r="A751" s="135">
        <v>41921</v>
      </c>
      <c r="B751" s="20">
        <v>101.05</v>
      </c>
      <c r="C751" s="20" t="e">
        <f>(#N/A)</f>
        <v>#N/A</v>
      </c>
      <c r="D751" s="20" t="e">
        <f>(#N/A)</f>
        <v>#N/A</v>
      </c>
      <c r="E751" s="20" t="e">
        <f>(#N/A)</f>
        <v>#N/A</v>
      </c>
      <c r="F751" s="20">
        <v>-4.4534795763993946</v>
      </c>
      <c r="G751" s="133" t="e">
        <f t="shared" si="11"/>
        <v>#N/A</v>
      </c>
      <c r="H751" s="133"/>
      <c r="I751" s="133"/>
    </row>
    <row r="752" spans="1:9" x14ac:dyDescent="0.3">
      <c r="A752" s="135">
        <v>41922</v>
      </c>
      <c r="B752" s="20">
        <v>101.05</v>
      </c>
      <c r="C752" s="20" t="e">
        <f>(#N/A)</f>
        <v>#N/A</v>
      </c>
      <c r="D752" s="20" t="e">
        <f>(#N/A)</f>
        <v>#N/A</v>
      </c>
      <c r="E752" s="20" t="e">
        <f>(#N/A)</f>
        <v>#N/A</v>
      </c>
      <c r="F752" s="20">
        <v>-5.2241605702494844</v>
      </c>
      <c r="G752" s="133" t="e">
        <f t="shared" si="11"/>
        <v>#N/A</v>
      </c>
      <c r="H752" s="133"/>
      <c r="I752" s="133"/>
    </row>
    <row r="753" spans="1:9" x14ac:dyDescent="0.3">
      <c r="A753" s="135">
        <v>41925</v>
      </c>
      <c r="B753" s="20">
        <v>101.2</v>
      </c>
      <c r="C753" s="20" t="e">
        <f>(#N/A)</f>
        <v>#N/A</v>
      </c>
      <c r="D753" s="20" t="e">
        <f>(#N/A)</f>
        <v>#N/A</v>
      </c>
      <c r="E753" s="20" t="e">
        <f>(#N/A)</f>
        <v>#N/A</v>
      </c>
      <c r="F753" s="20" t="e">
        <f>(#N/A)</f>
        <v>#N/A</v>
      </c>
      <c r="G753" s="133" t="e">
        <f t="shared" si="11"/>
        <v>#N/A</v>
      </c>
      <c r="H753" s="133"/>
      <c r="I753" s="133"/>
    </row>
    <row r="754" spans="1:9" x14ac:dyDescent="0.3">
      <c r="A754" s="135">
        <v>41926</v>
      </c>
      <c r="B754" s="20">
        <v>101.12</v>
      </c>
      <c r="C754" s="20" t="e">
        <f>(#N/A)</f>
        <v>#N/A</v>
      </c>
      <c r="D754" s="20" t="e">
        <f>(#N/A)</f>
        <v>#N/A</v>
      </c>
      <c r="E754" s="20" t="e">
        <f>(#N/A)</f>
        <v>#N/A</v>
      </c>
      <c r="F754" s="20">
        <v>-6.0048336121955748</v>
      </c>
      <c r="G754" s="133" t="e">
        <f t="shared" si="11"/>
        <v>#N/A</v>
      </c>
      <c r="H754" s="133"/>
      <c r="I754" s="133"/>
    </row>
    <row r="755" spans="1:9" x14ac:dyDescent="0.3">
      <c r="A755" s="135">
        <v>41927</v>
      </c>
      <c r="B755" s="20">
        <v>101.14</v>
      </c>
      <c r="C755" s="20" t="e">
        <f>(#N/A)</f>
        <v>#N/A</v>
      </c>
      <c r="D755" s="20" t="e">
        <f>(#N/A)</f>
        <v>#N/A</v>
      </c>
      <c r="E755" s="20" t="e">
        <f>(#N/A)</f>
        <v>#N/A</v>
      </c>
      <c r="F755" s="20">
        <v>-6.1084292610471591</v>
      </c>
      <c r="G755" s="133" t="e">
        <f t="shared" si="11"/>
        <v>#N/A</v>
      </c>
      <c r="H755" s="133"/>
      <c r="I755" s="133"/>
    </row>
    <row r="756" spans="1:9" x14ac:dyDescent="0.3">
      <c r="A756" s="135">
        <v>41928</v>
      </c>
      <c r="B756" s="20">
        <v>101.13</v>
      </c>
      <c r="C756" s="20" t="e">
        <f>(#N/A)</f>
        <v>#N/A</v>
      </c>
      <c r="D756" s="20" t="e">
        <f>(#N/A)</f>
        <v>#N/A</v>
      </c>
      <c r="E756" s="20" t="e">
        <f>(#N/A)</f>
        <v>#N/A</v>
      </c>
      <c r="F756" s="20">
        <v>-6.1264271790587577</v>
      </c>
      <c r="G756" s="133" t="e">
        <f t="shared" si="11"/>
        <v>#N/A</v>
      </c>
      <c r="H756" s="133"/>
      <c r="I756" s="133"/>
    </row>
    <row r="757" spans="1:9" x14ac:dyDescent="0.3">
      <c r="A757" s="135">
        <v>41929</v>
      </c>
      <c r="B757" s="20">
        <v>100.89</v>
      </c>
      <c r="C757" s="20" t="e">
        <f>(#N/A)</f>
        <v>#N/A</v>
      </c>
      <c r="D757" s="20" t="e">
        <f>(#N/A)</f>
        <v>#N/A</v>
      </c>
      <c r="E757" s="20" t="e">
        <f>(#N/A)</f>
        <v>#N/A</v>
      </c>
      <c r="F757" s="20">
        <v>-6.7387687188019969</v>
      </c>
      <c r="G757" s="133" t="e">
        <f t="shared" si="11"/>
        <v>#N/A</v>
      </c>
      <c r="H757" s="133"/>
      <c r="I757" s="133"/>
    </row>
    <row r="758" spans="1:9" x14ac:dyDescent="0.3">
      <c r="A758" s="135">
        <v>41932</v>
      </c>
      <c r="B758" s="20">
        <v>101.02</v>
      </c>
      <c r="C758" s="20" t="e">
        <f>(#N/A)</f>
        <v>#N/A</v>
      </c>
      <c r="D758" s="20" t="e">
        <f>(#N/A)</f>
        <v>#N/A</v>
      </c>
      <c r="E758" s="20" t="e">
        <f>(#N/A)</f>
        <v>#N/A</v>
      </c>
      <c r="F758" s="20" t="e">
        <f>(#N/A)</f>
        <v>#N/A</v>
      </c>
      <c r="G758" s="133" t="e">
        <f t="shared" si="11"/>
        <v>#N/A</v>
      </c>
      <c r="H758" s="133"/>
      <c r="I758" s="133"/>
    </row>
    <row r="759" spans="1:9" x14ac:dyDescent="0.3">
      <c r="A759" s="135">
        <v>41933</v>
      </c>
      <c r="B759" s="20">
        <v>101.12</v>
      </c>
      <c r="C759" s="20" t="e">
        <f>(#N/A)</f>
        <v>#N/A</v>
      </c>
      <c r="D759" s="20" t="e">
        <f>(#N/A)</f>
        <v>#N/A</v>
      </c>
      <c r="E759" s="20" t="e">
        <f>(#N/A)</f>
        <v>#N/A</v>
      </c>
      <c r="F759" s="20">
        <v>-6.7588750576302443</v>
      </c>
      <c r="G759" s="133" t="e">
        <f t="shared" si="11"/>
        <v>#N/A</v>
      </c>
      <c r="H759" s="133"/>
      <c r="I759" s="133"/>
    </row>
    <row r="760" spans="1:9" x14ac:dyDescent="0.3">
      <c r="A760" s="135">
        <v>41934</v>
      </c>
      <c r="B760" s="20">
        <v>101.1</v>
      </c>
      <c r="C760" s="20" t="e">
        <f>(#N/A)</f>
        <v>#N/A</v>
      </c>
      <c r="D760" s="20" t="e">
        <f>(#N/A)</f>
        <v>#N/A</v>
      </c>
      <c r="E760" s="20" t="e">
        <f>(#N/A)</f>
        <v>#N/A</v>
      </c>
      <c r="F760" s="20">
        <v>-6.837449318098046</v>
      </c>
      <c r="G760" s="133" t="e">
        <f t="shared" si="11"/>
        <v>#N/A</v>
      </c>
      <c r="H760" s="133"/>
      <c r="I760" s="133"/>
    </row>
    <row r="761" spans="1:9" x14ac:dyDescent="0.3">
      <c r="A761" s="135">
        <v>41935</v>
      </c>
      <c r="B761" s="20">
        <v>101.1</v>
      </c>
      <c r="C761" s="20" t="e">
        <f>(#N/A)</f>
        <v>#N/A</v>
      </c>
      <c r="D761" s="20" t="e">
        <f>(#N/A)</f>
        <v>#N/A</v>
      </c>
      <c r="E761" s="20" t="e">
        <f>(#N/A)</f>
        <v>#N/A</v>
      </c>
      <c r="F761" s="20">
        <v>-6.9060773480662982</v>
      </c>
      <c r="G761" s="133" t="e">
        <f t="shared" si="11"/>
        <v>#N/A</v>
      </c>
      <c r="H761" s="133"/>
      <c r="I761" s="133"/>
    </row>
    <row r="762" spans="1:9" x14ac:dyDescent="0.3">
      <c r="A762" s="135">
        <v>41936</v>
      </c>
      <c r="B762" s="20">
        <v>101.08</v>
      </c>
      <c r="C762" s="20" t="e">
        <f>(#N/A)</f>
        <v>#N/A</v>
      </c>
      <c r="D762" s="20" t="e">
        <f>(#N/A)</f>
        <v>#N/A</v>
      </c>
      <c r="E762" s="20" t="e">
        <f>(#N/A)</f>
        <v>#N/A</v>
      </c>
      <c r="F762" s="20">
        <v>-6.9587628865979383</v>
      </c>
      <c r="G762" s="133" t="e">
        <f t="shared" si="11"/>
        <v>#N/A</v>
      </c>
      <c r="H762" s="133"/>
      <c r="I762" s="133"/>
    </row>
    <row r="763" spans="1:9" x14ac:dyDescent="0.3">
      <c r="A763" s="135">
        <v>41939</v>
      </c>
      <c r="B763" s="20">
        <v>101.84</v>
      </c>
      <c r="C763" s="20" t="e">
        <f>(#N/A)</f>
        <v>#N/A</v>
      </c>
      <c r="D763" s="20" t="e">
        <f>(#N/A)</f>
        <v>#N/A</v>
      </c>
      <c r="E763" s="20" t="e">
        <f>(#N/A)</f>
        <v>#N/A</v>
      </c>
      <c r="F763" s="20" t="e">
        <f>(#N/A)</f>
        <v>#N/A</v>
      </c>
      <c r="G763" s="133" t="e">
        <f t="shared" si="11"/>
        <v>#N/A</v>
      </c>
      <c r="H763" s="133"/>
      <c r="I763" s="133"/>
    </row>
    <row r="764" spans="1:9" x14ac:dyDescent="0.3">
      <c r="A764" s="135">
        <v>41940</v>
      </c>
      <c r="B764" s="20">
        <v>101.89</v>
      </c>
      <c r="C764" s="20" t="e">
        <f>(#N/A)</f>
        <v>#N/A</v>
      </c>
      <c r="D764" s="20" t="e">
        <f>(#N/A)</f>
        <v>#N/A</v>
      </c>
      <c r="E764" s="20" t="e">
        <f>(#N/A)</f>
        <v>#N/A</v>
      </c>
      <c r="F764" s="20">
        <v>-6.5829283946089667</v>
      </c>
      <c r="G764" s="133" t="e">
        <f t="shared" si="11"/>
        <v>#N/A</v>
      </c>
      <c r="H764" s="133"/>
      <c r="I764" s="133"/>
    </row>
    <row r="765" spans="1:9" x14ac:dyDescent="0.3">
      <c r="A765" s="135">
        <v>41941</v>
      </c>
      <c r="B765" s="20">
        <v>101.87</v>
      </c>
      <c r="C765" s="20" t="e">
        <f>(#N/A)</f>
        <v>#N/A</v>
      </c>
      <c r="D765" s="20" t="e">
        <f>(#N/A)</f>
        <v>#N/A</v>
      </c>
      <c r="E765" s="20" t="e">
        <f>(#N/A)</f>
        <v>#N/A</v>
      </c>
      <c r="F765" s="20">
        <v>-6.7295367148873826</v>
      </c>
      <c r="G765" s="133" t="e">
        <f t="shared" si="11"/>
        <v>#N/A</v>
      </c>
      <c r="H765" s="133"/>
      <c r="I765" s="133"/>
    </row>
    <row r="766" spans="1:9" x14ac:dyDescent="0.3">
      <c r="A766" s="135">
        <v>41942</v>
      </c>
      <c r="B766" s="20">
        <v>101.81</v>
      </c>
      <c r="C766" s="20" t="e">
        <f>(#N/A)</f>
        <v>#N/A</v>
      </c>
      <c r="D766" s="20" t="e">
        <f>(#N/A)</f>
        <v>#N/A</v>
      </c>
      <c r="E766" s="20" t="e">
        <f>(#N/A)</f>
        <v>#N/A</v>
      </c>
      <c r="F766" s="20">
        <v>-6.8867751966343516</v>
      </c>
      <c r="G766" s="133" t="e">
        <f t="shared" si="11"/>
        <v>#N/A</v>
      </c>
      <c r="H766" s="133"/>
      <c r="I766" s="133"/>
    </row>
    <row r="767" spans="1:9" x14ac:dyDescent="0.3">
      <c r="A767" s="135">
        <v>41943</v>
      </c>
      <c r="B767" s="20">
        <v>101.81</v>
      </c>
      <c r="C767" s="20">
        <v>100.6</v>
      </c>
      <c r="D767" s="20">
        <v>97.3</v>
      </c>
      <c r="E767" s="20">
        <v>-2.2427999999999999</v>
      </c>
      <c r="F767" s="20" t="e">
        <f>(#N/A)</f>
        <v>#N/A</v>
      </c>
      <c r="G767" s="133">
        <f t="shared" si="11"/>
        <v>97.3</v>
      </c>
      <c r="H767" s="133"/>
      <c r="I767" s="133"/>
    </row>
    <row r="768" spans="1:9" x14ac:dyDescent="0.3">
      <c r="A768" s="135">
        <v>41946</v>
      </c>
      <c r="B768" s="20">
        <v>101.95</v>
      </c>
      <c r="C768" s="20" t="e">
        <f>(#N/A)</f>
        <v>#N/A</v>
      </c>
      <c r="D768" s="20" t="e">
        <f>(#N/A)</f>
        <v>#N/A</v>
      </c>
      <c r="E768" s="20" t="e">
        <f>(#N/A)</f>
        <v>#N/A</v>
      </c>
      <c r="F768" s="20" t="e">
        <f>(#N/A)</f>
        <v>#N/A</v>
      </c>
      <c r="G768" s="133" t="e">
        <f t="shared" si="11"/>
        <v>#N/A</v>
      </c>
      <c r="H768" s="133"/>
      <c r="I768" s="133"/>
    </row>
    <row r="769" spans="1:9" x14ac:dyDescent="0.3">
      <c r="A769" s="135">
        <v>41947</v>
      </c>
      <c r="B769" s="20">
        <v>101.96</v>
      </c>
      <c r="C769" s="20" t="e">
        <f>(#N/A)</f>
        <v>#N/A</v>
      </c>
      <c r="D769" s="20" t="e">
        <f>(#N/A)</f>
        <v>#N/A</v>
      </c>
      <c r="E769" s="20" t="e">
        <f>(#N/A)</f>
        <v>#N/A</v>
      </c>
      <c r="F769" s="20">
        <v>-7.3259407380476276</v>
      </c>
      <c r="G769" s="133" t="e">
        <f t="shared" si="11"/>
        <v>#N/A</v>
      </c>
      <c r="H769" s="133"/>
      <c r="I769" s="133"/>
    </row>
    <row r="770" spans="1:9" x14ac:dyDescent="0.3">
      <c r="A770" s="135">
        <v>41948</v>
      </c>
      <c r="B770" s="20">
        <v>101.94</v>
      </c>
      <c r="C770" s="20" t="e">
        <f>(#N/A)</f>
        <v>#N/A</v>
      </c>
      <c r="D770" s="20" t="e">
        <f>(#N/A)</f>
        <v>#N/A</v>
      </c>
      <c r="E770" s="20" t="e">
        <f>(#N/A)</f>
        <v>#N/A</v>
      </c>
      <c r="F770" s="20">
        <v>-7.7716457070478597</v>
      </c>
      <c r="G770" s="133" t="e">
        <f t="shared" si="11"/>
        <v>#N/A</v>
      </c>
      <c r="H770" s="133"/>
      <c r="I770" s="133"/>
    </row>
    <row r="771" spans="1:9" x14ac:dyDescent="0.3">
      <c r="A771" s="135">
        <v>41949</v>
      </c>
      <c r="B771" s="20">
        <v>101.94</v>
      </c>
      <c r="C771" s="20" t="e">
        <f>(#N/A)</f>
        <v>#N/A</v>
      </c>
      <c r="D771" s="20" t="e">
        <f>(#N/A)</f>
        <v>#N/A</v>
      </c>
      <c r="E771" s="20" t="e">
        <f>(#N/A)</f>
        <v>#N/A</v>
      </c>
      <c r="F771" s="20">
        <v>-7.9797797436360351</v>
      </c>
      <c r="G771" s="133" t="e">
        <f t="shared" si="11"/>
        <v>#N/A</v>
      </c>
      <c r="H771" s="133"/>
      <c r="I771" s="133"/>
    </row>
    <row r="772" spans="1:9" x14ac:dyDescent="0.3">
      <c r="A772" s="135">
        <v>41950</v>
      </c>
      <c r="B772" s="20">
        <v>101.85</v>
      </c>
      <c r="C772" s="20" t="e">
        <f>(#N/A)</f>
        <v>#N/A</v>
      </c>
      <c r="D772" s="20" t="e">
        <f>(#N/A)</f>
        <v>#N/A</v>
      </c>
      <c r="E772" s="20" t="e">
        <f>(#N/A)</f>
        <v>#N/A</v>
      </c>
      <c r="F772" s="20">
        <v>-8.1024993232879172</v>
      </c>
      <c r="G772" s="133" t="e">
        <f t="shared" si="11"/>
        <v>#N/A</v>
      </c>
      <c r="H772" s="133"/>
      <c r="I772" s="133"/>
    </row>
    <row r="773" spans="1:9" x14ac:dyDescent="0.3">
      <c r="A773" s="135">
        <v>41953</v>
      </c>
      <c r="B773" s="20">
        <v>101.68</v>
      </c>
      <c r="C773" s="20" t="e">
        <f>(#N/A)</f>
        <v>#N/A</v>
      </c>
      <c r="D773" s="20" t="e">
        <f>(#N/A)</f>
        <v>#N/A</v>
      </c>
      <c r="E773" s="20" t="e">
        <f>(#N/A)</f>
        <v>#N/A</v>
      </c>
      <c r="F773" s="20" t="e">
        <f>(#N/A)</f>
        <v>#N/A</v>
      </c>
      <c r="G773" s="133" t="e">
        <f t="shared" si="11"/>
        <v>#N/A</v>
      </c>
      <c r="H773" s="133"/>
      <c r="I773" s="133"/>
    </row>
    <row r="774" spans="1:9" x14ac:dyDescent="0.3">
      <c r="A774" s="135">
        <v>41954</v>
      </c>
      <c r="B774" s="20">
        <v>101.74</v>
      </c>
      <c r="C774" s="20" t="e">
        <f>(#N/A)</f>
        <v>#N/A</v>
      </c>
      <c r="D774" s="20" t="e">
        <f>(#N/A)</f>
        <v>#N/A</v>
      </c>
      <c r="E774" s="20" t="e">
        <f>(#N/A)</f>
        <v>#N/A</v>
      </c>
      <c r="F774" s="20">
        <v>-8.6714542190305206</v>
      </c>
      <c r="G774" s="133" t="e">
        <f t="shared" si="11"/>
        <v>#N/A</v>
      </c>
      <c r="H774" s="133"/>
      <c r="I774" s="133"/>
    </row>
    <row r="775" spans="1:9" x14ac:dyDescent="0.3">
      <c r="A775" s="135">
        <v>41955</v>
      </c>
      <c r="B775" s="20">
        <v>101.74</v>
      </c>
      <c r="C775" s="20" t="e">
        <f>(#N/A)</f>
        <v>#N/A</v>
      </c>
      <c r="D775" s="20" t="e">
        <f>(#N/A)</f>
        <v>#N/A</v>
      </c>
      <c r="E775" s="20" t="e">
        <f>(#N/A)</f>
        <v>#N/A</v>
      </c>
      <c r="F775" s="20">
        <v>-8.7942626624831917</v>
      </c>
      <c r="G775" s="133" t="e">
        <f t="shared" si="11"/>
        <v>#N/A</v>
      </c>
      <c r="H775" s="133"/>
      <c r="I775" s="133"/>
    </row>
    <row r="776" spans="1:9" x14ac:dyDescent="0.3">
      <c r="A776" s="135">
        <v>41956</v>
      </c>
      <c r="B776" s="20">
        <v>101.75</v>
      </c>
      <c r="C776" s="20" t="e">
        <f>(#N/A)</f>
        <v>#N/A</v>
      </c>
      <c r="D776" s="20" t="e">
        <f>(#N/A)</f>
        <v>#N/A</v>
      </c>
      <c r="E776" s="20" t="e">
        <f>(#N/A)</f>
        <v>#N/A</v>
      </c>
      <c r="F776" s="20">
        <v>-8.9648385076496382</v>
      </c>
      <c r="G776" s="133" t="e">
        <f t="shared" si="11"/>
        <v>#N/A</v>
      </c>
      <c r="H776" s="133"/>
      <c r="I776" s="133"/>
    </row>
    <row r="777" spans="1:9" x14ac:dyDescent="0.3">
      <c r="A777" s="135">
        <v>41957</v>
      </c>
      <c r="B777" s="20">
        <v>101.96</v>
      </c>
      <c r="C777" s="20" t="e">
        <f>(#N/A)</f>
        <v>#N/A</v>
      </c>
      <c r="D777" s="20" t="e">
        <f>(#N/A)</f>
        <v>#N/A</v>
      </c>
      <c r="E777" s="20" t="e">
        <f>(#N/A)</f>
        <v>#N/A</v>
      </c>
      <c r="F777" s="20">
        <v>-9.4413358202327036</v>
      </c>
      <c r="G777" s="133" t="e">
        <f t="shared" si="11"/>
        <v>#N/A</v>
      </c>
      <c r="H777" s="133"/>
      <c r="I777" s="133"/>
    </row>
    <row r="778" spans="1:9" x14ac:dyDescent="0.3">
      <c r="A778" s="135">
        <v>41960</v>
      </c>
      <c r="B778" s="20">
        <v>102.2</v>
      </c>
      <c r="C778" s="20" t="e">
        <f>(#N/A)</f>
        <v>#N/A</v>
      </c>
      <c r="D778" s="20" t="e">
        <f>(#N/A)</f>
        <v>#N/A</v>
      </c>
      <c r="E778" s="20" t="e">
        <f>(#N/A)</f>
        <v>#N/A</v>
      </c>
      <c r="F778" s="20" t="e">
        <f>(#N/A)</f>
        <v>#N/A</v>
      </c>
      <c r="G778" s="133" t="e">
        <f t="shared" si="11"/>
        <v>#N/A</v>
      </c>
      <c r="H778" s="133"/>
      <c r="I778" s="133"/>
    </row>
    <row r="779" spans="1:9" x14ac:dyDescent="0.3">
      <c r="A779" s="135">
        <v>41961</v>
      </c>
      <c r="B779" s="20">
        <v>102.25</v>
      </c>
      <c r="C779" s="20" t="e">
        <f>(#N/A)</f>
        <v>#N/A</v>
      </c>
      <c r="D779" s="20" t="e">
        <f>(#N/A)</f>
        <v>#N/A</v>
      </c>
      <c r="E779" s="20" t="e">
        <f>(#N/A)</f>
        <v>#N/A</v>
      </c>
      <c r="F779" s="20">
        <v>-9.6012730969852367</v>
      </c>
      <c r="G779" s="133" t="e">
        <f t="shared" si="11"/>
        <v>#N/A</v>
      </c>
      <c r="H779" s="133"/>
      <c r="I779" s="133"/>
    </row>
    <row r="780" spans="1:9" x14ac:dyDescent="0.3">
      <c r="A780" s="135">
        <v>41962</v>
      </c>
      <c r="B780" s="20">
        <v>102.16</v>
      </c>
      <c r="C780" s="20" t="e">
        <f>(#N/A)</f>
        <v>#N/A</v>
      </c>
      <c r="D780" s="20" t="e">
        <f>(#N/A)</f>
        <v>#N/A</v>
      </c>
      <c r="E780" s="20" t="e">
        <f>(#N/A)</f>
        <v>#N/A</v>
      </c>
      <c r="F780" s="20">
        <v>-9.6808416585624606</v>
      </c>
      <c r="G780" s="133" t="e">
        <f t="shared" si="11"/>
        <v>#N/A</v>
      </c>
      <c r="H780" s="133"/>
      <c r="I780" s="133"/>
    </row>
    <row r="781" spans="1:9" x14ac:dyDescent="0.3">
      <c r="A781" s="135">
        <v>41963</v>
      </c>
      <c r="B781" s="20">
        <v>102.09</v>
      </c>
      <c r="C781" s="20" t="e">
        <f>(#N/A)</f>
        <v>#N/A</v>
      </c>
      <c r="D781" s="20" t="e">
        <f>(#N/A)</f>
        <v>#N/A</v>
      </c>
      <c r="E781" s="20" t="e">
        <f>(#N/A)</f>
        <v>#N/A</v>
      </c>
      <c r="F781" s="20">
        <v>-9.9179387629047913</v>
      </c>
      <c r="G781" s="133" t="e">
        <f t="shared" si="11"/>
        <v>#N/A</v>
      </c>
      <c r="H781" s="133"/>
      <c r="I781" s="133"/>
    </row>
    <row r="782" spans="1:9" x14ac:dyDescent="0.3">
      <c r="A782" s="135">
        <v>41964</v>
      </c>
      <c r="B782" s="20">
        <v>102.07</v>
      </c>
      <c r="C782" s="20" t="e">
        <f>(#N/A)</f>
        <v>#N/A</v>
      </c>
      <c r="D782" s="20" t="e">
        <f>(#N/A)</f>
        <v>#N/A</v>
      </c>
      <c r="E782" s="20" t="e">
        <f>(#N/A)</f>
        <v>#N/A</v>
      </c>
      <c r="F782" s="20">
        <v>-9.9594213126323226</v>
      </c>
      <c r="G782" s="133" t="e">
        <f t="shared" si="11"/>
        <v>#N/A</v>
      </c>
      <c r="H782" s="133"/>
      <c r="I782" s="133"/>
    </row>
    <row r="783" spans="1:9" x14ac:dyDescent="0.3">
      <c r="A783" s="135">
        <v>41967</v>
      </c>
      <c r="B783" s="20">
        <v>102.06</v>
      </c>
      <c r="C783" s="20" t="e">
        <f>(#N/A)</f>
        <v>#N/A</v>
      </c>
      <c r="D783" s="20" t="e">
        <f>(#N/A)</f>
        <v>#N/A</v>
      </c>
      <c r="E783" s="20" t="e">
        <f>(#N/A)</f>
        <v>#N/A</v>
      </c>
      <c r="F783" s="20" t="e">
        <f>(#N/A)</f>
        <v>#N/A</v>
      </c>
      <c r="G783" s="133" t="e">
        <f t="shared" si="11"/>
        <v>#N/A</v>
      </c>
      <c r="H783" s="133"/>
      <c r="I783" s="133"/>
    </row>
    <row r="784" spans="1:9" x14ac:dyDescent="0.3">
      <c r="A784" s="135">
        <v>41968</v>
      </c>
      <c r="B784" s="20">
        <v>102.06</v>
      </c>
      <c r="C784" s="20" t="e">
        <f>(#N/A)</f>
        <v>#N/A</v>
      </c>
      <c r="D784" s="20" t="e">
        <f>(#N/A)</f>
        <v>#N/A</v>
      </c>
      <c r="E784" s="20" t="e">
        <f>(#N/A)</f>
        <v>#N/A</v>
      </c>
      <c r="F784" s="20">
        <v>-10.559985978441849</v>
      </c>
      <c r="G784" s="133" t="e">
        <f t="shared" si="11"/>
        <v>#N/A</v>
      </c>
      <c r="H784" s="133"/>
      <c r="I784" s="133"/>
    </row>
    <row r="785" spans="1:9" x14ac:dyDescent="0.3">
      <c r="A785" s="135">
        <v>41969</v>
      </c>
      <c r="B785" s="20">
        <v>102.09</v>
      </c>
      <c r="C785" s="20" t="e">
        <f>(#N/A)</f>
        <v>#N/A</v>
      </c>
      <c r="D785" s="20" t="e">
        <f>(#N/A)</f>
        <v>#N/A</v>
      </c>
      <c r="E785" s="20" t="e">
        <f>(#N/A)</f>
        <v>#N/A</v>
      </c>
      <c r="F785" s="20">
        <v>-11.03267973856209</v>
      </c>
      <c r="G785" s="133" t="e">
        <f t="shared" si="11"/>
        <v>#N/A</v>
      </c>
      <c r="H785" s="133"/>
      <c r="I785" s="133"/>
    </row>
    <row r="786" spans="1:9" x14ac:dyDescent="0.3">
      <c r="A786" s="135">
        <v>41970</v>
      </c>
      <c r="B786" s="20">
        <v>102.08</v>
      </c>
      <c r="C786" s="20" t="e">
        <f>(#N/A)</f>
        <v>#N/A</v>
      </c>
      <c r="D786" s="20" t="e">
        <f>(#N/A)</f>
        <v>#N/A</v>
      </c>
      <c r="E786" s="20" t="e">
        <f>(#N/A)</f>
        <v>#N/A</v>
      </c>
      <c r="F786" s="20">
        <v>-11.041394335511979</v>
      </c>
      <c r="G786" s="133" t="e">
        <f t="shared" si="11"/>
        <v>#N/A</v>
      </c>
      <c r="H786" s="133"/>
      <c r="I786" s="133"/>
    </row>
    <row r="787" spans="1:9" x14ac:dyDescent="0.3">
      <c r="A787" s="135">
        <v>41971</v>
      </c>
      <c r="B787" s="20">
        <v>102.07</v>
      </c>
      <c r="C787" s="20" t="e">
        <f>(#N/A)</f>
        <v>#N/A</v>
      </c>
      <c r="D787" s="20" t="e">
        <f>(#N/A)</f>
        <v>#N/A</v>
      </c>
      <c r="E787" s="20" t="e">
        <f>(#N/A)</f>
        <v>#N/A</v>
      </c>
      <c r="F787" s="20">
        <v>-11.05785988149181</v>
      </c>
      <c r="G787" s="133" t="e">
        <f t="shared" si="11"/>
        <v>#N/A</v>
      </c>
      <c r="H787" s="133"/>
      <c r="I787" s="133"/>
    </row>
    <row r="788" spans="1:9" x14ac:dyDescent="0.3">
      <c r="A788" s="135">
        <v>41973</v>
      </c>
      <c r="B788" s="20" t="e">
        <f>(#N/A)</f>
        <v>#N/A</v>
      </c>
      <c r="C788" s="20">
        <v>99.8</v>
      </c>
      <c r="D788" s="20">
        <v>95.1</v>
      </c>
      <c r="E788" s="20">
        <v>-2.6928000000000001</v>
      </c>
      <c r="F788" s="20" t="e">
        <f>(#N/A)</f>
        <v>#N/A</v>
      </c>
      <c r="G788" s="133">
        <f t="shared" si="11"/>
        <v>95.1</v>
      </c>
      <c r="H788" s="133"/>
      <c r="I788" s="133"/>
    </row>
    <row r="789" spans="1:9" x14ac:dyDescent="0.3">
      <c r="A789" s="135">
        <v>41974</v>
      </c>
      <c r="B789" s="20">
        <v>102.07</v>
      </c>
      <c r="C789" s="20" t="e">
        <f>(#N/A)</f>
        <v>#N/A</v>
      </c>
      <c r="D789" s="20" t="e">
        <f>(#N/A)</f>
        <v>#N/A</v>
      </c>
      <c r="E789" s="20" t="e">
        <f>(#N/A)</f>
        <v>#N/A</v>
      </c>
      <c r="F789" s="20" t="e">
        <f>(#N/A)</f>
        <v>#N/A</v>
      </c>
      <c r="G789" s="133" t="e">
        <f t="shared" ref="G789:G852" si="12">D789</f>
        <v>#N/A</v>
      </c>
      <c r="H789" s="133"/>
      <c r="I789" s="133"/>
    </row>
    <row r="790" spans="1:9" x14ac:dyDescent="0.3">
      <c r="A790" s="135">
        <v>41975</v>
      </c>
      <c r="B790" s="20">
        <v>101.92</v>
      </c>
      <c r="C790" s="20" t="e">
        <f>(#N/A)</f>
        <v>#N/A</v>
      </c>
      <c r="D790" s="20" t="e">
        <f>(#N/A)</f>
        <v>#N/A</v>
      </c>
      <c r="E790" s="20" t="e">
        <f>(#N/A)</f>
        <v>#N/A</v>
      </c>
      <c r="F790" s="20">
        <v>-12.04694511563687</v>
      </c>
      <c r="G790" s="133" t="e">
        <f t="shared" si="12"/>
        <v>#N/A</v>
      </c>
      <c r="H790" s="133"/>
      <c r="I790" s="133"/>
    </row>
    <row r="791" spans="1:9" x14ac:dyDescent="0.3">
      <c r="A791" s="135">
        <v>41976</v>
      </c>
      <c r="B791" s="20">
        <v>101.71</v>
      </c>
      <c r="C791" s="20" t="e">
        <f>(#N/A)</f>
        <v>#N/A</v>
      </c>
      <c r="D791" s="20" t="e">
        <f>(#N/A)</f>
        <v>#N/A</v>
      </c>
      <c r="E791" s="20" t="e">
        <f>(#N/A)</f>
        <v>#N/A</v>
      </c>
      <c r="F791" s="20">
        <v>-12.34918993450534</v>
      </c>
      <c r="G791" s="133" t="e">
        <f t="shared" si="12"/>
        <v>#N/A</v>
      </c>
      <c r="H791" s="133"/>
      <c r="I791" s="133"/>
    </row>
    <row r="792" spans="1:9" x14ac:dyDescent="0.3">
      <c r="A792" s="135">
        <v>41977</v>
      </c>
      <c r="B792" s="20">
        <v>101.72</v>
      </c>
      <c r="C792" s="20" t="e">
        <f>(#N/A)</f>
        <v>#N/A</v>
      </c>
      <c r="D792" s="20" t="e">
        <f>(#N/A)</f>
        <v>#N/A</v>
      </c>
      <c r="E792" s="20" t="e">
        <f>(#N/A)</f>
        <v>#N/A</v>
      </c>
      <c r="F792" s="20">
        <v>-12.34057221647708</v>
      </c>
      <c r="G792" s="133" t="e">
        <f t="shared" si="12"/>
        <v>#N/A</v>
      </c>
      <c r="H792" s="133"/>
      <c r="I792" s="133"/>
    </row>
    <row r="793" spans="1:9" x14ac:dyDescent="0.3">
      <c r="A793" s="135">
        <v>41978</v>
      </c>
      <c r="B793" s="20">
        <v>101.68</v>
      </c>
      <c r="C793" s="20" t="e">
        <f>(#N/A)</f>
        <v>#N/A</v>
      </c>
      <c r="D793" s="20" t="e">
        <f>(#N/A)</f>
        <v>#N/A</v>
      </c>
      <c r="E793" s="20" t="e">
        <f>(#N/A)</f>
        <v>#N/A</v>
      </c>
      <c r="F793" s="20">
        <v>-12.375043088590139</v>
      </c>
      <c r="G793" s="133" t="e">
        <f t="shared" si="12"/>
        <v>#N/A</v>
      </c>
      <c r="H793" s="133"/>
      <c r="I793" s="133"/>
    </row>
    <row r="794" spans="1:9" x14ac:dyDescent="0.3">
      <c r="A794" s="135">
        <v>41981</v>
      </c>
      <c r="B794" s="20">
        <v>101.58</v>
      </c>
      <c r="C794" s="20" t="e">
        <f>(#N/A)</f>
        <v>#N/A</v>
      </c>
      <c r="D794" s="20" t="e">
        <f>(#N/A)</f>
        <v>#N/A</v>
      </c>
      <c r="E794" s="20" t="e">
        <f>(#N/A)</f>
        <v>#N/A</v>
      </c>
      <c r="F794" s="20" t="e">
        <f>(#N/A)</f>
        <v>#N/A</v>
      </c>
      <c r="G794" s="133" t="e">
        <f t="shared" si="12"/>
        <v>#N/A</v>
      </c>
      <c r="H794" s="133"/>
      <c r="I794" s="133"/>
    </row>
    <row r="795" spans="1:9" x14ac:dyDescent="0.3">
      <c r="A795" s="135">
        <v>41982</v>
      </c>
      <c r="B795" s="20">
        <v>101.47</v>
      </c>
      <c r="C795" s="20" t="e">
        <f>(#N/A)</f>
        <v>#N/A</v>
      </c>
      <c r="D795" s="20" t="e">
        <f>(#N/A)</f>
        <v>#N/A</v>
      </c>
      <c r="E795" s="20" t="e">
        <f>(#N/A)</f>
        <v>#N/A</v>
      </c>
      <c r="F795" s="20">
        <v>-12.916237555784409</v>
      </c>
      <c r="G795" s="133" t="e">
        <f t="shared" si="12"/>
        <v>#N/A</v>
      </c>
      <c r="H795" s="133"/>
      <c r="I795" s="133"/>
    </row>
    <row r="796" spans="1:9" x14ac:dyDescent="0.3">
      <c r="A796" s="135">
        <v>41983</v>
      </c>
      <c r="B796" s="20">
        <v>101.42</v>
      </c>
      <c r="C796" s="20" t="e">
        <f>(#N/A)</f>
        <v>#N/A</v>
      </c>
      <c r="D796" s="20" t="e">
        <f>(#N/A)</f>
        <v>#N/A</v>
      </c>
      <c r="E796" s="20" t="e">
        <f>(#N/A)</f>
        <v>#N/A</v>
      </c>
      <c r="F796" s="20">
        <v>-13.056150878696959</v>
      </c>
      <c r="G796" s="133" t="e">
        <f t="shared" si="12"/>
        <v>#N/A</v>
      </c>
      <c r="H796" s="133"/>
      <c r="I796" s="133"/>
    </row>
    <row r="797" spans="1:9" x14ac:dyDescent="0.3">
      <c r="A797" s="135">
        <v>41984</v>
      </c>
      <c r="B797" s="20">
        <v>101.43</v>
      </c>
      <c r="C797" s="20" t="e">
        <f>(#N/A)</f>
        <v>#N/A</v>
      </c>
      <c r="D797" s="20" t="e">
        <f>(#N/A)</f>
        <v>#N/A</v>
      </c>
      <c r="E797" s="20" t="e">
        <f>(#N/A)</f>
        <v>#N/A</v>
      </c>
      <c r="F797" s="20">
        <v>-12.96550540586923</v>
      </c>
      <c r="G797" s="133" t="e">
        <f t="shared" si="12"/>
        <v>#N/A</v>
      </c>
      <c r="H797" s="133"/>
      <c r="I797" s="133"/>
    </row>
    <row r="798" spans="1:9" x14ac:dyDescent="0.3">
      <c r="A798" s="135">
        <v>41985</v>
      </c>
      <c r="B798" s="20">
        <v>101.33</v>
      </c>
      <c r="C798" s="20" t="e">
        <f>(#N/A)</f>
        <v>#N/A</v>
      </c>
      <c r="D798" s="20" t="e">
        <f>(#N/A)</f>
        <v>#N/A</v>
      </c>
      <c r="E798" s="20" t="e">
        <f>(#N/A)</f>
        <v>#N/A</v>
      </c>
      <c r="F798" s="20">
        <v>-13.096054888507719</v>
      </c>
      <c r="G798" s="133" t="e">
        <f t="shared" si="12"/>
        <v>#N/A</v>
      </c>
      <c r="H798" s="133"/>
      <c r="I798" s="133"/>
    </row>
    <row r="799" spans="1:9" x14ac:dyDescent="0.3">
      <c r="A799" s="135">
        <v>41988</v>
      </c>
      <c r="B799" s="20">
        <v>101.19</v>
      </c>
      <c r="C799" s="20" t="e">
        <f>(#N/A)</f>
        <v>#N/A</v>
      </c>
      <c r="D799" s="20" t="e">
        <f>(#N/A)</f>
        <v>#N/A</v>
      </c>
      <c r="E799" s="20" t="e">
        <f>(#N/A)</f>
        <v>#N/A</v>
      </c>
      <c r="F799" s="20" t="e">
        <f>(#N/A)</f>
        <v>#N/A</v>
      </c>
      <c r="G799" s="133" t="e">
        <f t="shared" si="12"/>
        <v>#N/A</v>
      </c>
      <c r="H799" s="133"/>
      <c r="I799" s="133"/>
    </row>
    <row r="800" spans="1:9" x14ac:dyDescent="0.3">
      <c r="A800" s="135">
        <v>41989</v>
      </c>
      <c r="B800" s="20">
        <v>101.04</v>
      </c>
      <c r="C800" s="20" t="e">
        <f>(#N/A)</f>
        <v>#N/A</v>
      </c>
      <c r="D800" s="20" t="e">
        <f>(#N/A)</f>
        <v>#N/A</v>
      </c>
      <c r="E800" s="20" t="e">
        <f>(#N/A)</f>
        <v>#N/A</v>
      </c>
      <c r="F800" s="20">
        <v>-13.463514902363819</v>
      </c>
      <c r="G800" s="133" t="e">
        <f t="shared" si="12"/>
        <v>#N/A</v>
      </c>
      <c r="H800" s="133"/>
      <c r="I800" s="133"/>
    </row>
    <row r="801" spans="1:9" x14ac:dyDescent="0.3">
      <c r="A801" s="135">
        <v>41990</v>
      </c>
      <c r="B801" s="20">
        <v>101.04</v>
      </c>
      <c r="C801" s="20" t="e">
        <f>(#N/A)</f>
        <v>#N/A</v>
      </c>
      <c r="D801" s="20" t="e">
        <f>(#N/A)</f>
        <v>#N/A</v>
      </c>
      <c r="E801" s="20" t="e">
        <f>(#N/A)</f>
        <v>#N/A</v>
      </c>
      <c r="F801" s="20">
        <v>-13.53016688061617</v>
      </c>
      <c r="G801" s="133" t="e">
        <f t="shared" si="12"/>
        <v>#N/A</v>
      </c>
      <c r="H801" s="133"/>
      <c r="I801" s="133"/>
    </row>
    <row r="802" spans="1:9" x14ac:dyDescent="0.3">
      <c r="A802" s="135">
        <v>41991</v>
      </c>
      <c r="B802" s="20">
        <v>100.69</v>
      </c>
      <c r="C802" s="20" t="e">
        <f>(#N/A)</f>
        <v>#N/A</v>
      </c>
      <c r="D802" s="20" t="e">
        <f>(#N/A)</f>
        <v>#N/A</v>
      </c>
      <c r="E802" s="20" t="e">
        <f>(#N/A)</f>
        <v>#N/A</v>
      </c>
      <c r="F802" s="20">
        <v>-13.822321122903119</v>
      </c>
      <c r="G802" s="133" t="e">
        <f t="shared" si="12"/>
        <v>#N/A</v>
      </c>
      <c r="H802" s="133"/>
      <c r="I802" s="133"/>
    </row>
    <row r="803" spans="1:9" x14ac:dyDescent="0.3">
      <c r="A803" s="135">
        <v>41992</v>
      </c>
      <c r="B803" s="20">
        <v>100.66</v>
      </c>
      <c r="C803" s="20" t="e">
        <f>(#N/A)</f>
        <v>#N/A</v>
      </c>
      <c r="D803" s="20" t="e">
        <f>(#N/A)</f>
        <v>#N/A</v>
      </c>
      <c r="E803" s="20" t="e">
        <f>(#N/A)</f>
        <v>#N/A</v>
      </c>
      <c r="F803" s="20">
        <v>-13.870112090356811</v>
      </c>
      <c r="G803" s="133" t="e">
        <f t="shared" si="12"/>
        <v>#N/A</v>
      </c>
      <c r="H803" s="133"/>
      <c r="I803" s="133"/>
    </row>
    <row r="804" spans="1:9" x14ac:dyDescent="0.3">
      <c r="A804" s="135">
        <v>41995</v>
      </c>
      <c r="B804" s="20">
        <v>100.56</v>
      </c>
      <c r="C804" s="20" t="e">
        <f>(#N/A)</f>
        <v>#N/A</v>
      </c>
      <c r="D804" s="20" t="e">
        <f>(#N/A)</f>
        <v>#N/A</v>
      </c>
      <c r="E804" s="20" t="e">
        <f>(#N/A)</f>
        <v>#N/A</v>
      </c>
      <c r="F804" s="20" t="e">
        <f>(#N/A)</f>
        <v>#N/A</v>
      </c>
      <c r="G804" s="133" t="e">
        <f t="shared" si="12"/>
        <v>#N/A</v>
      </c>
      <c r="H804" s="133"/>
      <c r="I804" s="133"/>
    </row>
    <row r="805" spans="1:9" x14ac:dyDescent="0.3">
      <c r="A805" s="135">
        <v>41996</v>
      </c>
      <c r="B805" s="20">
        <v>100.38</v>
      </c>
      <c r="C805" s="20" t="e">
        <f>(#N/A)</f>
        <v>#N/A</v>
      </c>
      <c r="D805" s="20" t="e">
        <f>(#N/A)</f>
        <v>#N/A</v>
      </c>
      <c r="E805" s="20" t="e">
        <f>(#N/A)</f>
        <v>#N/A</v>
      </c>
      <c r="F805" s="20">
        <v>-14.10969453238641</v>
      </c>
      <c r="G805" s="133" t="e">
        <f t="shared" si="12"/>
        <v>#N/A</v>
      </c>
      <c r="H805" s="133"/>
      <c r="I805" s="133"/>
    </row>
    <row r="806" spans="1:9" x14ac:dyDescent="0.3">
      <c r="A806" s="135">
        <v>41997</v>
      </c>
      <c r="B806" s="20">
        <v>100.32</v>
      </c>
      <c r="C806" s="20" t="e">
        <f>(#N/A)</f>
        <v>#N/A</v>
      </c>
      <c r="D806" s="20" t="e">
        <f>(#N/A)</f>
        <v>#N/A</v>
      </c>
      <c r="E806" s="20" t="e">
        <f>(#N/A)</f>
        <v>#N/A</v>
      </c>
      <c r="F806" s="20">
        <v>-14.131644269451339</v>
      </c>
      <c r="G806" s="133" t="e">
        <f t="shared" si="12"/>
        <v>#N/A</v>
      </c>
      <c r="H806" s="133"/>
      <c r="I806" s="133"/>
    </row>
    <row r="807" spans="1:9" x14ac:dyDescent="0.3">
      <c r="A807" s="135">
        <v>41998</v>
      </c>
      <c r="B807" s="20">
        <v>100.28</v>
      </c>
      <c r="C807" s="20" t="e">
        <f>(#N/A)</f>
        <v>#N/A</v>
      </c>
      <c r="D807" s="20" t="e">
        <f>(#N/A)</f>
        <v>#N/A</v>
      </c>
      <c r="E807" s="20" t="e">
        <f>(#N/A)</f>
        <v>#N/A</v>
      </c>
      <c r="F807" s="20">
        <v>-14.21727972626176</v>
      </c>
      <c r="G807" s="133" t="e">
        <f t="shared" si="12"/>
        <v>#N/A</v>
      </c>
      <c r="H807" s="133"/>
      <c r="I807" s="133"/>
    </row>
    <row r="808" spans="1:9" x14ac:dyDescent="0.3">
      <c r="A808" s="135">
        <v>41999</v>
      </c>
      <c r="B808" s="20">
        <v>100.28</v>
      </c>
      <c r="C808" s="20" t="e">
        <f>(#N/A)</f>
        <v>#N/A</v>
      </c>
      <c r="D808" s="20" t="e">
        <f>(#N/A)</f>
        <v>#N/A</v>
      </c>
      <c r="E808" s="20" t="e">
        <f>(#N/A)</f>
        <v>#N/A</v>
      </c>
      <c r="F808" s="20">
        <v>-14.21727972626176</v>
      </c>
      <c r="G808" s="133" t="e">
        <f t="shared" si="12"/>
        <v>#N/A</v>
      </c>
      <c r="H808" s="133"/>
      <c r="I808" s="133"/>
    </row>
    <row r="809" spans="1:9" x14ac:dyDescent="0.3">
      <c r="A809" s="135">
        <v>42002</v>
      </c>
      <c r="B809" s="20">
        <v>100.26</v>
      </c>
      <c r="C809" s="20" t="e">
        <f>(#N/A)</f>
        <v>#N/A</v>
      </c>
      <c r="D809" s="20" t="e">
        <f>(#N/A)</f>
        <v>#N/A</v>
      </c>
      <c r="E809" s="20" t="e">
        <f>(#N/A)</f>
        <v>#N/A</v>
      </c>
      <c r="F809" s="20" t="e">
        <f>(#N/A)</f>
        <v>#N/A</v>
      </c>
      <c r="G809" s="133" t="e">
        <f t="shared" si="12"/>
        <v>#N/A</v>
      </c>
      <c r="H809" s="133"/>
      <c r="I809" s="133"/>
    </row>
    <row r="810" spans="1:9" x14ac:dyDescent="0.3">
      <c r="A810" s="135">
        <v>42003</v>
      </c>
      <c r="B810" s="20">
        <v>100.06</v>
      </c>
      <c r="C810" s="20" t="e">
        <f>(#N/A)</f>
        <v>#N/A</v>
      </c>
      <c r="D810" s="20" t="e">
        <f>(#N/A)</f>
        <v>#N/A</v>
      </c>
      <c r="E810" s="20" t="e">
        <f>(#N/A)</f>
        <v>#N/A</v>
      </c>
      <c r="F810" s="20">
        <v>-14.310182409865551</v>
      </c>
      <c r="G810" s="133" t="e">
        <f t="shared" si="12"/>
        <v>#N/A</v>
      </c>
      <c r="H810" s="133"/>
      <c r="I810" s="133"/>
    </row>
    <row r="811" spans="1:9" x14ac:dyDescent="0.3">
      <c r="A811" s="135">
        <v>42004</v>
      </c>
      <c r="B811" s="20">
        <v>99.8</v>
      </c>
      <c r="C811" s="20">
        <v>99.4</v>
      </c>
      <c r="D811" s="20">
        <v>92.6</v>
      </c>
      <c r="E811" s="20">
        <v>-3.3151999999999999</v>
      </c>
      <c r="F811" s="20" t="e">
        <f>(#N/A)</f>
        <v>#N/A</v>
      </c>
      <c r="G811" s="133">
        <f t="shared" si="12"/>
        <v>92.6</v>
      </c>
      <c r="H811" s="133"/>
      <c r="I811" s="133"/>
    </row>
    <row r="812" spans="1:9" x14ac:dyDescent="0.3">
      <c r="A812" s="135">
        <v>42009</v>
      </c>
      <c r="B812" s="20">
        <v>99.61</v>
      </c>
      <c r="C812" s="20" t="e">
        <f>(#N/A)</f>
        <v>#N/A</v>
      </c>
      <c r="D812" s="20" t="e">
        <f>(#N/A)</f>
        <v>#N/A</v>
      </c>
      <c r="E812" s="20" t="e">
        <f>(#N/A)</f>
        <v>#N/A</v>
      </c>
      <c r="F812" s="20" t="e">
        <f>(#N/A)</f>
        <v>#N/A</v>
      </c>
      <c r="G812" s="133" t="e">
        <f t="shared" si="12"/>
        <v>#N/A</v>
      </c>
      <c r="H812" s="133"/>
      <c r="I812" s="133"/>
    </row>
    <row r="813" spans="1:9" x14ac:dyDescent="0.3">
      <c r="A813" s="135">
        <v>42010</v>
      </c>
      <c r="B813" s="20">
        <v>99.52</v>
      </c>
      <c r="C813" s="20" t="e">
        <f>(#N/A)</f>
        <v>#N/A</v>
      </c>
      <c r="D813" s="20" t="e">
        <f>(#N/A)</f>
        <v>#N/A</v>
      </c>
      <c r="E813" s="20" t="e">
        <f>(#N/A)</f>
        <v>#N/A</v>
      </c>
      <c r="F813" s="20">
        <v>-14.67764060356653</v>
      </c>
      <c r="G813" s="133" t="e">
        <f t="shared" si="12"/>
        <v>#N/A</v>
      </c>
      <c r="H813" s="133"/>
      <c r="I813" s="133"/>
    </row>
    <row r="814" spans="1:9" x14ac:dyDescent="0.3">
      <c r="A814" s="135">
        <v>42011</v>
      </c>
      <c r="B814" s="20">
        <v>99.49</v>
      </c>
      <c r="C814" s="20" t="e">
        <f>(#N/A)</f>
        <v>#N/A</v>
      </c>
      <c r="D814" s="20" t="e">
        <f>(#N/A)</f>
        <v>#N/A</v>
      </c>
      <c r="E814" s="20" t="e">
        <f>(#N/A)</f>
        <v>#N/A</v>
      </c>
      <c r="F814" s="20">
        <v>-14.63749463749464</v>
      </c>
      <c r="G814" s="133" t="e">
        <f t="shared" si="12"/>
        <v>#N/A</v>
      </c>
      <c r="H814" s="133"/>
      <c r="I814" s="133"/>
    </row>
    <row r="815" spans="1:9" x14ac:dyDescent="0.3">
      <c r="A815" s="135">
        <v>42012</v>
      </c>
      <c r="B815" s="20">
        <v>99.41</v>
      </c>
      <c r="C815" s="20" t="e">
        <f>(#N/A)</f>
        <v>#N/A</v>
      </c>
      <c r="D815" s="20" t="e">
        <f>(#N/A)</f>
        <v>#N/A</v>
      </c>
      <c r="E815" s="20" t="e">
        <f>(#N/A)</f>
        <v>#N/A</v>
      </c>
      <c r="F815" s="20">
        <v>-14.691495752166819</v>
      </c>
      <c r="G815" s="133" t="e">
        <f t="shared" si="12"/>
        <v>#N/A</v>
      </c>
      <c r="H815" s="133"/>
      <c r="I815" s="133"/>
    </row>
    <row r="816" spans="1:9" x14ac:dyDescent="0.3">
      <c r="A816" s="135">
        <v>42013</v>
      </c>
      <c r="B816" s="20">
        <v>99.37</v>
      </c>
      <c r="C816" s="20" t="e">
        <f>(#N/A)</f>
        <v>#N/A</v>
      </c>
      <c r="D816" s="20" t="e">
        <f>(#N/A)</f>
        <v>#N/A</v>
      </c>
      <c r="E816" s="20" t="e">
        <f>(#N/A)</f>
        <v>#N/A</v>
      </c>
      <c r="F816" s="20">
        <v>-14.65991068361388</v>
      </c>
      <c r="G816" s="133" t="e">
        <f t="shared" si="12"/>
        <v>#N/A</v>
      </c>
      <c r="H816" s="133"/>
      <c r="I816" s="133"/>
    </row>
    <row r="817" spans="1:9" x14ac:dyDescent="0.3">
      <c r="A817" s="135">
        <v>42016</v>
      </c>
      <c r="B817" s="20">
        <v>99.11</v>
      </c>
      <c r="C817" s="20" t="e">
        <f>(#N/A)</f>
        <v>#N/A</v>
      </c>
      <c r="D817" s="20" t="e">
        <f>(#N/A)</f>
        <v>#N/A</v>
      </c>
      <c r="E817" s="20" t="e">
        <f>(#N/A)</f>
        <v>#N/A</v>
      </c>
      <c r="F817" s="20" t="e">
        <f>(#N/A)</f>
        <v>#N/A</v>
      </c>
      <c r="G817" s="133" t="e">
        <f t="shared" si="12"/>
        <v>#N/A</v>
      </c>
      <c r="H817" s="133"/>
      <c r="I817" s="133"/>
    </row>
    <row r="818" spans="1:9" x14ac:dyDescent="0.3">
      <c r="A818" s="135">
        <v>42017</v>
      </c>
      <c r="B818" s="20">
        <v>98.98</v>
      </c>
      <c r="C818" s="20" t="e">
        <f>(#N/A)</f>
        <v>#N/A</v>
      </c>
      <c r="D818" s="20" t="e">
        <f>(#N/A)</f>
        <v>#N/A</v>
      </c>
      <c r="E818" s="20" t="e">
        <f>(#N/A)</f>
        <v>#N/A</v>
      </c>
      <c r="F818" s="20">
        <v>-14.709177078845331</v>
      </c>
      <c r="G818" s="133" t="e">
        <f t="shared" si="12"/>
        <v>#N/A</v>
      </c>
      <c r="H818" s="133"/>
      <c r="I818" s="133"/>
    </row>
    <row r="819" spans="1:9" x14ac:dyDescent="0.3">
      <c r="A819" s="135">
        <v>42018</v>
      </c>
      <c r="B819" s="20">
        <v>98.75</v>
      </c>
      <c r="C819" s="20" t="e">
        <f>(#N/A)</f>
        <v>#N/A</v>
      </c>
      <c r="D819" s="20" t="e">
        <f>(#N/A)</f>
        <v>#N/A</v>
      </c>
      <c r="E819" s="20" t="e">
        <f>(#N/A)</f>
        <v>#N/A</v>
      </c>
      <c r="F819" s="20">
        <v>-14.694194885970971</v>
      </c>
      <c r="G819" s="133" t="e">
        <f t="shared" si="12"/>
        <v>#N/A</v>
      </c>
      <c r="H819" s="133"/>
      <c r="I819" s="133"/>
    </row>
    <row r="820" spans="1:9" x14ac:dyDescent="0.3">
      <c r="A820" s="135">
        <v>42019</v>
      </c>
      <c r="B820" s="20">
        <v>98.75</v>
      </c>
      <c r="C820" s="20" t="e">
        <f>(#N/A)</f>
        <v>#N/A</v>
      </c>
      <c r="D820" s="20" t="e">
        <f>(#N/A)</f>
        <v>#N/A</v>
      </c>
      <c r="E820" s="20" t="e">
        <f>(#N/A)</f>
        <v>#N/A</v>
      </c>
      <c r="F820" s="20">
        <v>-14.664707915658489</v>
      </c>
      <c r="G820" s="133" t="e">
        <f t="shared" si="12"/>
        <v>#N/A</v>
      </c>
      <c r="H820" s="133"/>
      <c r="I820" s="133"/>
    </row>
    <row r="821" spans="1:9" x14ac:dyDescent="0.3">
      <c r="A821" s="135">
        <v>42020</v>
      </c>
      <c r="B821" s="20">
        <v>98.64</v>
      </c>
      <c r="C821" s="20" t="e">
        <f>(#N/A)</f>
        <v>#N/A</v>
      </c>
      <c r="D821" s="20" t="e">
        <f>(#N/A)</f>
        <v>#N/A</v>
      </c>
      <c r="E821" s="20" t="e">
        <f>(#N/A)</f>
        <v>#N/A</v>
      </c>
      <c r="F821" s="20">
        <v>-14.700795572466269</v>
      </c>
      <c r="G821" s="133" t="e">
        <f t="shared" si="12"/>
        <v>#N/A</v>
      </c>
      <c r="H821" s="133"/>
      <c r="I821" s="133"/>
    </row>
    <row r="822" spans="1:9" x14ac:dyDescent="0.3">
      <c r="A822" s="135">
        <v>42023</v>
      </c>
      <c r="B822" s="20">
        <v>98.64</v>
      </c>
      <c r="C822" s="20" t="e">
        <f>(#N/A)</f>
        <v>#N/A</v>
      </c>
      <c r="D822" s="20" t="e">
        <f>(#N/A)</f>
        <v>#N/A</v>
      </c>
      <c r="E822" s="20" t="e">
        <f>(#N/A)</f>
        <v>#N/A</v>
      </c>
      <c r="F822" s="20" t="e">
        <f>(#N/A)</f>
        <v>#N/A</v>
      </c>
      <c r="G822" s="133" t="e">
        <f t="shared" si="12"/>
        <v>#N/A</v>
      </c>
      <c r="H822" s="133"/>
      <c r="I822" s="133"/>
    </row>
    <row r="823" spans="1:9" x14ac:dyDescent="0.3">
      <c r="A823" s="135">
        <v>42024</v>
      </c>
      <c r="B823" s="20">
        <v>98.63</v>
      </c>
      <c r="C823" s="20" t="e">
        <f>(#N/A)</f>
        <v>#N/A</v>
      </c>
      <c r="D823" s="20" t="e">
        <f>(#N/A)</f>
        <v>#N/A</v>
      </c>
      <c r="E823" s="20" t="e">
        <f>(#N/A)</f>
        <v>#N/A</v>
      </c>
      <c r="F823" s="20">
        <v>-14.620844875346259</v>
      </c>
      <c r="G823" s="133" t="e">
        <f t="shared" si="12"/>
        <v>#N/A</v>
      </c>
      <c r="H823" s="133"/>
      <c r="I823" s="133"/>
    </row>
    <row r="824" spans="1:9" x14ac:dyDescent="0.3">
      <c r="A824" s="135">
        <v>42025</v>
      </c>
      <c r="B824" s="20">
        <v>98.54</v>
      </c>
      <c r="C824" s="20" t="e">
        <f>(#N/A)</f>
        <v>#N/A</v>
      </c>
      <c r="D824" s="20" t="e">
        <f>(#N/A)</f>
        <v>#N/A</v>
      </c>
      <c r="E824" s="20" t="e">
        <f>(#N/A)</f>
        <v>#N/A</v>
      </c>
      <c r="F824" s="20">
        <v>-14.67659537622305</v>
      </c>
      <c r="G824" s="133" t="e">
        <f t="shared" si="12"/>
        <v>#N/A</v>
      </c>
      <c r="H824" s="133"/>
      <c r="I824" s="133"/>
    </row>
    <row r="825" spans="1:9" x14ac:dyDescent="0.3">
      <c r="A825" s="135">
        <v>42026</v>
      </c>
      <c r="B825" s="20">
        <v>98.42</v>
      </c>
      <c r="C825" s="20" t="e">
        <f>(#N/A)</f>
        <v>#N/A</v>
      </c>
      <c r="D825" s="20" t="e">
        <f>(#N/A)</f>
        <v>#N/A</v>
      </c>
      <c r="E825" s="20" t="e">
        <f>(#N/A)</f>
        <v>#N/A</v>
      </c>
      <c r="F825" s="20">
        <v>-14.73620375985446</v>
      </c>
      <c r="G825" s="133" t="e">
        <f t="shared" si="12"/>
        <v>#N/A</v>
      </c>
      <c r="H825" s="133"/>
      <c r="I825" s="133"/>
    </row>
    <row r="826" spans="1:9" x14ac:dyDescent="0.3">
      <c r="A826" s="135">
        <v>42027</v>
      </c>
      <c r="B826" s="20">
        <v>98.33</v>
      </c>
      <c r="C826" s="20" t="e">
        <f>(#N/A)</f>
        <v>#N/A</v>
      </c>
      <c r="D826" s="20" t="e">
        <f>(#N/A)</f>
        <v>#N/A</v>
      </c>
      <c r="E826" s="20" t="e">
        <f>(#N/A)</f>
        <v>#N/A</v>
      </c>
      <c r="F826" s="20">
        <v>-14.80679258360769</v>
      </c>
      <c r="G826" s="133" t="e">
        <f t="shared" si="12"/>
        <v>#N/A</v>
      </c>
      <c r="H826" s="133"/>
      <c r="I826" s="133"/>
    </row>
    <row r="827" spans="1:9" x14ac:dyDescent="0.3">
      <c r="A827" s="135">
        <v>42030</v>
      </c>
      <c r="B827" s="20">
        <v>98.26</v>
      </c>
      <c r="C827" s="20" t="e">
        <f>(#N/A)</f>
        <v>#N/A</v>
      </c>
      <c r="D827" s="20" t="e">
        <f>(#N/A)</f>
        <v>#N/A</v>
      </c>
      <c r="E827" s="20" t="e">
        <f>(#N/A)</f>
        <v>#N/A</v>
      </c>
      <c r="F827" s="20" t="e">
        <f>(#N/A)</f>
        <v>#N/A</v>
      </c>
      <c r="G827" s="133" t="e">
        <f t="shared" si="12"/>
        <v>#N/A</v>
      </c>
      <c r="H827" s="133"/>
      <c r="I827" s="133"/>
    </row>
    <row r="828" spans="1:9" x14ac:dyDescent="0.3">
      <c r="A828" s="135">
        <v>42031</v>
      </c>
      <c r="B828" s="20">
        <v>98.26</v>
      </c>
      <c r="C828" s="20" t="e">
        <f>(#N/A)</f>
        <v>#N/A</v>
      </c>
      <c r="D828" s="20" t="e">
        <f>(#N/A)</f>
        <v>#N/A</v>
      </c>
      <c r="E828" s="20" t="e">
        <f>(#N/A)</f>
        <v>#N/A</v>
      </c>
      <c r="F828" s="20">
        <v>-14.808392578463669</v>
      </c>
      <c r="G828" s="133" t="e">
        <f t="shared" si="12"/>
        <v>#N/A</v>
      </c>
      <c r="H828" s="133"/>
      <c r="I828" s="133"/>
    </row>
    <row r="829" spans="1:9" x14ac:dyDescent="0.3">
      <c r="A829" s="135">
        <v>42032</v>
      </c>
      <c r="B829" s="20">
        <v>98.24</v>
      </c>
      <c r="C829" s="20" t="e">
        <f>(#N/A)</f>
        <v>#N/A</v>
      </c>
      <c r="D829" s="20" t="e">
        <f>(#N/A)</f>
        <v>#N/A</v>
      </c>
      <c r="E829" s="20" t="e">
        <f>(#N/A)</f>
        <v>#N/A</v>
      </c>
      <c r="F829" s="20" t="e">
        <f>(#N/A)</f>
        <v>#N/A</v>
      </c>
      <c r="G829" s="133" t="e">
        <f t="shared" si="12"/>
        <v>#N/A</v>
      </c>
      <c r="H829" s="133"/>
      <c r="I829" s="133"/>
    </row>
    <row r="830" spans="1:9" x14ac:dyDescent="0.3">
      <c r="A830" s="135">
        <v>42033</v>
      </c>
      <c r="B830" s="20">
        <v>98.12</v>
      </c>
      <c r="C830" s="20" t="e">
        <f>(#N/A)</f>
        <v>#N/A</v>
      </c>
      <c r="D830" s="20" t="e">
        <f>(#N/A)</f>
        <v>#N/A</v>
      </c>
      <c r="E830" s="20" t="e">
        <f>(#N/A)</f>
        <v>#N/A</v>
      </c>
      <c r="F830" s="20" t="e">
        <f>(#N/A)</f>
        <v>#N/A</v>
      </c>
      <c r="G830" s="133" t="e">
        <f t="shared" si="12"/>
        <v>#N/A</v>
      </c>
      <c r="H830" s="133"/>
      <c r="I830" s="133"/>
    </row>
    <row r="831" spans="1:9" x14ac:dyDescent="0.3">
      <c r="A831" s="135">
        <v>42034</v>
      </c>
      <c r="B831" s="20">
        <v>98.04</v>
      </c>
      <c r="C831" s="20" t="e">
        <f>(#N/A)</f>
        <v>#N/A</v>
      </c>
      <c r="D831" s="20" t="e">
        <f>(#N/A)</f>
        <v>#N/A</v>
      </c>
      <c r="E831" s="20" t="e">
        <f>(#N/A)</f>
        <v>#N/A</v>
      </c>
      <c r="F831" s="20" t="e">
        <f>(#N/A)</f>
        <v>#N/A</v>
      </c>
      <c r="G831" s="133" t="e">
        <f t="shared" si="12"/>
        <v>#N/A</v>
      </c>
      <c r="H831" s="133"/>
      <c r="I831" s="133"/>
    </row>
    <row r="832" spans="1:9" x14ac:dyDescent="0.3">
      <c r="A832" s="135">
        <v>42035</v>
      </c>
      <c r="B832" s="20" t="e">
        <f>(#N/A)</f>
        <v>#N/A</v>
      </c>
      <c r="C832" s="20">
        <v>98.7</v>
      </c>
      <c r="D832" s="20">
        <v>91</v>
      </c>
      <c r="E832" s="20">
        <v>-4.3201999999999998</v>
      </c>
      <c r="F832" s="20" t="e">
        <f>(#N/A)</f>
        <v>#N/A</v>
      </c>
      <c r="G832" s="133">
        <f t="shared" si="12"/>
        <v>91</v>
      </c>
      <c r="H832" s="133"/>
      <c r="I832" s="133"/>
    </row>
    <row r="833" spans="1:9" x14ac:dyDescent="0.3">
      <c r="A833" s="135">
        <v>42037</v>
      </c>
      <c r="B833" s="20">
        <v>97.91</v>
      </c>
      <c r="C833" s="20" t="e">
        <f>(#N/A)</f>
        <v>#N/A</v>
      </c>
      <c r="D833" s="20" t="e">
        <f>(#N/A)</f>
        <v>#N/A</v>
      </c>
      <c r="E833" s="20" t="e">
        <f>(#N/A)</f>
        <v>#N/A</v>
      </c>
      <c r="F833" s="20" t="e">
        <f>(#N/A)</f>
        <v>#N/A</v>
      </c>
      <c r="G833" s="133" t="e">
        <f t="shared" si="12"/>
        <v>#N/A</v>
      </c>
      <c r="H833" s="133"/>
      <c r="I833" s="133"/>
    </row>
    <row r="834" spans="1:9" x14ac:dyDescent="0.3">
      <c r="A834" s="135">
        <v>42038</v>
      </c>
      <c r="B834" s="20">
        <v>97.91</v>
      </c>
      <c r="C834" s="20" t="e">
        <f>(#N/A)</f>
        <v>#N/A</v>
      </c>
      <c r="D834" s="20" t="e">
        <f>(#N/A)</f>
        <v>#N/A</v>
      </c>
      <c r="E834" s="20" t="e">
        <f>(#N/A)</f>
        <v>#N/A</v>
      </c>
      <c r="F834" s="20" t="e">
        <f>(#N/A)</f>
        <v>#N/A</v>
      </c>
      <c r="G834" s="133" t="e">
        <f t="shared" si="12"/>
        <v>#N/A</v>
      </c>
      <c r="H834" s="133"/>
      <c r="I834" s="133"/>
    </row>
    <row r="835" spans="1:9" x14ac:dyDescent="0.3">
      <c r="A835" s="135">
        <v>42039</v>
      </c>
      <c r="B835" s="20">
        <v>97.91</v>
      </c>
      <c r="C835" s="20" t="e">
        <f>(#N/A)</f>
        <v>#N/A</v>
      </c>
      <c r="D835" s="20" t="e">
        <f>(#N/A)</f>
        <v>#N/A</v>
      </c>
      <c r="E835" s="20" t="e">
        <f>(#N/A)</f>
        <v>#N/A</v>
      </c>
      <c r="F835" s="20" t="e">
        <f>(#N/A)</f>
        <v>#N/A</v>
      </c>
      <c r="G835" s="133" t="e">
        <f t="shared" si="12"/>
        <v>#N/A</v>
      </c>
      <c r="H835" s="133"/>
      <c r="I835" s="133"/>
    </row>
    <row r="836" spans="1:9" x14ac:dyDescent="0.3">
      <c r="A836" s="135">
        <v>42040</v>
      </c>
      <c r="B836" s="20">
        <v>97.79</v>
      </c>
      <c r="C836" s="20" t="e">
        <f>(#N/A)</f>
        <v>#N/A</v>
      </c>
      <c r="D836" s="20" t="e">
        <f>(#N/A)</f>
        <v>#N/A</v>
      </c>
      <c r="E836" s="20" t="e">
        <f>(#N/A)</f>
        <v>#N/A</v>
      </c>
      <c r="F836" s="20" t="e">
        <f>(#N/A)</f>
        <v>#N/A</v>
      </c>
      <c r="G836" s="133" t="e">
        <f t="shared" si="12"/>
        <v>#N/A</v>
      </c>
      <c r="H836" s="133"/>
      <c r="I836" s="133"/>
    </row>
    <row r="837" spans="1:9" x14ac:dyDescent="0.3">
      <c r="A837" s="135">
        <v>42041</v>
      </c>
      <c r="B837" s="20">
        <v>97.69</v>
      </c>
      <c r="C837" s="20" t="e">
        <f>(#N/A)</f>
        <v>#N/A</v>
      </c>
      <c r="D837" s="20" t="e">
        <f>(#N/A)</f>
        <v>#N/A</v>
      </c>
      <c r="E837" s="20" t="e">
        <f>(#N/A)</f>
        <v>#N/A</v>
      </c>
      <c r="F837" s="20" t="e">
        <f>(#N/A)</f>
        <v>#N/A</v>
      </c>
      <c r="G837" s="133" t="e">
        <f t="shared" si="12"/>
        <v>#N/A</v>
      </c>
      <c r="H837" s="133"/>
      <c r="I837" s="133"/>
    </row>
    <row r="838" spans="1:9" x14ac:dyDescent="0.3">
      <c r="A838" s="135">
        <v>42044</v>
      </c>
      <c r="B838" s="20">
        <v>97.66</v>
      </c>
      <c r="C838" s="20" t="e">
        <f>(#N/A)</f>
        <v>#N/A</v>
      </c>
      <c r="D838" s="20" t="e">
        <f>(#N/A)</f>
        <v>#N/A</v>
      </c>
      <c r="E838" s="20" t="e">
        <f>(#N/A)</f>
        <v>#N/A</v>
      </c>
      <c r="F838" s="20" t="e">
        <f>(#N/A)</f>
        <v>#N/A</v>
      </c>
      <c r="G838" s="133" t="e">
        <f t="shared" si="12"/>
        <v>#N/A</v>
      </c>
      <c r="H838" s="133"/>
      <c r="I838" s="133"/>
    </row>
    <row r="839" spans="1:9" x14ac:dyDescent="0.3">
      <c r="A839" s="135">
        <v>42045</v>
      </c>
      <c r="B839" s="20">
        <v>97.65</v>
      </c>
      <c r="C839" s="20" t="e">
        <f>(#N/A)</f>
        <v>#N/A</v>
      </c>
      <c r="D839" s="20" t="e">
        <f>(#N/A)</f>
        <v>#N/A</v>
      </c>
      <c r="E839" s="20" t="e">
        <f>(#N/A)</f>
        <v>#N/A</v>
      </c>
      <c r="F839" s="20">
        <v>-14.75338280226975</v>
      </c>
      <c r="G839" s="133" t="e">
        <f t="shared" si="12"/>
        <v>#N/A</v>
      </c>
      <c r="H839" s="133"/>
      <c r="I839" s="133"/>
    </row>
    <row r="840" spans="1:9" x14ac:dyDescent="0.3">
      <c r="A840" s="135">
        <v>42046</v>
      </c>
      <c r="B840" s="20">
        <v>97.51</v>
      </c>
      <c r="C840" s="20" t="e">
        <f>(#N/A)</f>
        <v>#N/A</v>
      </c>
      <c r="D840" s="20" t="e">
        <f>(#N/A)</f>
        <v>#N/A</v>
      </c>
      <c r="E840" s="20" t="e">
        <f>(#N/A)</f>
        <v>#N/A</v>
      </c>
      <c r="F840" s="20">
        <v>-14.554854539081671</v>
      </c>
      <c r="G840" s="133" t="e">
        <f t="shared" si="12"/>
        <v>#N/A</v>
      </c>
      <c r="H840" s="133"/>
      <c r="I840" s="133"/>
    </row>
    <row r="841" spans="1:9" x14ac:dyDescent="0.3">
      <c r="A841" s="135">
        <v>42047</v>
      </c>
      <c r="B841" s="20">
        <v>97.5</v>
      </c>
      <c r="C841" s="20" t="e">
        <f>(#N/A)</f>
        <v>#N/A</v>
      </c>
      <c r="D841" s="20" t="e">
        <f>(#N/A)</f>
        <v>#N/A</v>
      </c>
      <c r="E841" s="20" t="e">
        <f>(#N/A)</f>
        <v>#N/A</v>
      </c>
      <c r="F841" s="20">
        <v>-14.3384290985767</v>
      </c>
      <c r="G841" s="133" t="e">
        <f t="shared" si="12"/>
        <v>#N/A</v>
      </c>
      <c r="H841" s="133"/>
      <c r="I841" s="133"/>
    </row>
    <row r="842" spans="1:9" x14ac:dyDescent="0.3">
      <c r="A842" s="135">
        <v>42048</v>
      </c>
      <c r="B842" s="20">
        <v>97.5</v>
      </c>
      <c r="C842" s="20" t="e">
        <f>(#N/A)</f>
        <v>#N/A</v>
      </c>
      <c r="D842" s="20" t="e">
        <f>(#N/A)</f>
        <v>#N/A</v>
      </c>
      <c r="E842" s="20" t="e">
        <f>(#N/A)</f>
        <v>#N/A</v>
      </c>
      <c r="F842" s="20">
        <v>-14.32337434094903</v>
      </c>
      <c r="G842" s="133" t="e">
        <f t="shared" si="12"/>
        <v>#N/A</v>
      </c>
      <c r="H842" s="133"/>
      <c r="I842" s="133"/>
    </row>
    <row r="843" spans="1:9" x14ac:dyDescent="0.3">
      <c r="A843" s="135">
        <v>42060</v>
      </c>
      <c r="B843" s="20">
        <v>97.5</v>
      </c>
      <c r="C843" s="20" t="e">
        <f>(#N/A)</f>
        <v>#N/A</v>
      </c>
      <c r="D843" s="20" t="e">
        <f>(#N/A)</f>
        <v>#N/A</v>
      </c>
      <c r="E843" s="20" t="e">
        <f>(#N/A)</f>
        <v>#N/A</v>
      </c>
      <c r="F843" s="20">
        <v>-12.82188841201717</v>
      </c>
      <c r="G843" s="133" t="e">
        <f t="shared" si="12"/>
        <v>#N/A</v>
      </c>
      <c r="H843" s="133"/>
      <c r="I843" s="133"/>
    </row>
    <row r="844" spans="1:9" x14ac:dyDescent="0.3">
      <c r="A844" s="135">
        <v>42062</v>
      </c>
      <c r="B844" s="20">
        <v>97.44</v>
      </c>
      <c r="C844" s="20" t="e">
        <f>(#N/A)</f>
        <v>#N/A</v>
      </c>
      <c r="D844" s="20" t="e">
        <f>(#N/A)</f>
        <v>#N/A</v>
      </c>
      <c r="E844" s="20" t="e">
        <f>(#N/A)</f>
        <v>#N/A</v>
      </c>
      <c r="F844" s="20">
        <v>-12.672521957340029</v>
      </c>
      <c r="G844" s="133" t="e">
        <f t="shared" si="12"/>
        <v>#N/A</v>
      </c>
      <c r="H844" s="133"/>
      <c r="I844" s="133"/>
    </row>
    <row r="845" spans="1:9" x14ac:dyDescent="0.3">
      <c r="A845" s="135">
        <v>42063</v>
      </c>
      <c r="B845" s="20" t="e">
        <f>(#N/A)</f>
        <v>#N/A</v>
      </c>
      <c r="C845" s="20">
        <v>98.9</v>
      </c>
      <c r="D845" s="20">
        <v>91.4</v>
      </c>
      <c r="E845" s="20">
        <v>-4.7976000000000001</v>
      </c>
      <c r="F845" s="20" t="e">
        <f>(#N/A)</f>
        <v>#N/A</v>
      </c>
      <c r="G845" s="133">
        <f t="shared" si="12"/>
        <v>91.4</v>
      </c>
      <c r="H845" s="133"/>
      <c r="I845" s="133"/>
    </row>
    <row r="846" spans="1:9" x14ac:dyDescent="0.3">
      <c r="A846" s="135">
        <v>42065</v>
      </c>
      <c r="B846" s="20">
        <v>97.46</v>
      </c>
      <c r="C846" s="20" t="e">
        <f>(#N/A)</f>
        <v>#N/A</v>
      </c>
      <c r="D846" s="20" t="e">
        <f>(#N/A)</f>
        <v>#N/A</v>
      </c>
      <c r="E846" s="20" t="e">
        <f>(#N/A)</f>
        <v>#N/A</v>
      </c>
      <c r="F846" s="20" t="e">
        <f>(#N/A)</f>
        <v>#N/A</v>
      </c>
      <c r="G846" s="133" t="e">
        <f t="shared" si="12"/>
        <v>#N/A</v>
      </c>
      <c r="H846" s="133"/>
      <c r="I846" s="133"/>
    </row>
    <row r="847" spans="1:9" x14ac:dyDescent="0.3">
      <c r="A847" s="135">
        <v>42066</v>
      </c>
      <c r="B847" s="20">
        <v>97.39</v>
      </c>
      <c r="C847" s="20" t="e">
        <f>(#N/A)</f>
        <v>#N/A</v>
      </c>
      <c r="D847" s="20" t="e">
        <f>(#N/A)</f>
        <v>#N/A</v>
      </c>
      <c r="E847" s="20" t="e">
        <f>(#N/A)</f>
        <v>#N/A</v>
      </c>
      <c r="F847" s="20">
        <v>-12.51347466762487</v>
      </c>
      <c r="G847" s="133" t="e">
        <f t="shared" si="12"/>
        <v>#N/A</v>
      </c>
      <c r="H847" s="133"/>
      <c r="I847" s="133"/>
    </row>
    <row r="848" spans="1:9" x14ac:dyDescent="0.3">
      <c r="A848" s="135">
        <v>42067</v>
      </c>
      <c r="B848" s="20">
        <v>97.39</v>
      </c>
      <c r="C848" s="20" t="e">
        <f>(#N/A)</f>
        <v>#N/A</v>
      </c>
      <c r="D848" s="20" t="e">
        <f>(#N/A)</f>
        <v>#N/A</v>
      </c>
      <c r="E848" s="20" t="e">
        <f>(#N/A)</f>
        <v>#N/A</v>
      </c>
      <c r="F848" s="20">
        <v>-12.57630161579892</v>
      </c>
      <c r="G848" s="133" t="e">
        <f t="shared" si="12"/>
        <v>#N/A</v>
      </c>
      <c r="H848" s="133"/>
      <c r="I848" s="133"/>
    </row>
    <row r="849" spans="1:9" x14ac:dyDescent="0.3">
      <c r="A849" s="135">
        <v>42068</v>
      </c>
      <c r="B849" s="20">
        <v>97.44</v>
      </c>
      <c r="C849" s="20" t="e">
        <f>(#N/A)</f>
        <v>#N/A</v>
      </c>
      <c r="D849" s="20" t="e">
        <f>(#N/A)</f>
        <v>#N/A</v>
      </c>
      <c r="E849" s="20" t="e">
        <f>(#N/A)</f>
        <v>#N/A</v>
      </c>
      <c r="F849" s="20">
        <v>-12.46855910887531</v>
      </c>
      <c r="G849" s="133" t="e">
        <f t="shared" si="12"/>
        <v>#N/A</v>
      </c>
      <c r="H849" s="133"/>
      <c r="I849" s="133"/>
    </row>
    <row r="850" spans="1:9" x14ac:dyDescent="0.3">
      <c r="A850" s="135">
        <v>42069</v>
      </c>
      <c r="B850" s="20">
        <v>97.18</v>
      </c>
      <c r="C850" s="20" t="e">
        <f>(#N/A)</f>
        <v>#N/A</v>
      </c>
      <c r="D850" s="20" t="e">
        <f>(#N/A)</f>
        <v>#N/A</v>
      </c>
      <c r="E850" s="20" t="e">
        <f>(#N/A)</f>
        <v>#N/A</v>
      </c>
      <c r="F850" s="20">
        <v>-12.662892064347981</v>
      </c>
      <c r="G850" s="133" t="e">
        <f t="shared" si="12"/>
        <v>#N/A</v>
      </c>
      <c r="H850" s="133"/>
      <c r="I850" s="133"/>
    </row>
    <row r="851" spans="1:9" x14ac:dyDescent="0.3">
      <c r="A851" s="135">
        <v>42072</v>
      </c>
      <c r="B851" s="20">
        <v>97.15</v>
      </c>
      <c r="C851" s="20" t="e">
        <f>(#N/A)</f>
        <v>#N/A</v>
      </c>
      <c r="D851" s="20" t="e">
        <f>(#N/A)</f>
        <v>#N/A</v>
      </c>
      <c r="E851" s="20" t="e">
        <f>(#N/A)</f>
        <v>#N/A</v>
      </c>
      <c r="F851" s="20" t="e">
        <f>(#N/A)</f>
        <v>#N/A</v>
      </c>
      <c r="G851" s="133" t="e">
        <f t="shared" si="12"/>
        <v>#N/A</v>
      </c>
      <c r="H851" s="133"/>
      <c r="I851" s="133"/>
    </row>
    <row r="852" spans="1:9" x14ac:dyDescent="0.3">
      <c r="A852" s="135">
        <v>42073</v>
      </c>
      <c r="B852" s="20">
        <v>97.03</v>
      </c>
      <c r="C852" s="20" t="e">
        <f>(#N/A)</f>
        <v>#N/A</v>
      </c>
      <c r="D852" s="20" t="e">
        <f>(#N/A)</f>
        <v>#N/A</v>
      </c>
      <c r="E852" s="20" t="e">
        <f>(#N/A)</f>
        <v>#N/A</v>
      </c>
      <c r="F852" s="20">
        <v>-12.679985601151911</v>
      </c>
      <c r="G852" s="133" t="e">
        <f t="shared" si="12"/>
        <v>#N/A</v>
      </c>
      <c r="H852" s="133"/>
      <c r="I852" s="133"/>
    </row>
    <row r="853" spans="1:9" x14ac:dyDescent="0.3">
      <c r="A853" s="135">
        <v>42074</v>
      </c>
      <c r="B853" s="20">
        <v>96.97</v>
      </c>
      <c r="C853" s="20" t="e">
        <f>(#N/A)</f>
        <v>#N/A</v>
      </c>
      <c r="D853" s="20" t="e">
        <f>(#N/A)</f>
        <v>#N/A</v>
      </c>
      <c r="E853" s="20" t="e">
        <f>(#N/A)</f>
        <v>#N/A</v>
      </c>
      <c r="F853" s="20">
        <v>-12.788919866894499</v>
      </c>
      <c r="G853" s="133" t="e">
        <f t="shared" ref="G853:G916" si="13">D853</f>
        <v>#N/A</v>
      </c>
      <c r="H853" s="133"/>
      <c r="I853" s="133"/>
    </row>
    <row r="854" spans="1:9" x14ac:dyDescent="0.3">
      <c r="A854" s="135">
        <v>42075</v>
      </c>
      <c r="B854" s="20">
        <v>96.64</v>
      </c>
      <c r="C854" s="20" t="e">
        <f>(#N/A)</f>
        <v>#N/A</v>
      </c>
      <c r="D854" s="20" t="e">
        <f>(#N/A)</f>
        <v>#N/A</v>
      </c>
      <c r="E854" s="20" t="e">
        <f>(#N/A)</f>
        <v>#N/A</v>
      </c>
      <c r="F854" s="20">
        <v>-13.038783406820841</v>
      </c>
      <c r="G854" s="133" t="e">
        <f t="shared" si="13"/>
        <v>#N/A</v>
      </c>
      <c r="H854" s="133"/>
      <c r="I854" s="133"/>
    </row>
    <row r="855" spans="1:9" x14ac:dyDescent="0.3">
      <c r="A855" s="135">
        <v>42076</v>
      </c>
      <c r="B855" s="20">
        <v>96.57</v>
      </c>
      <c r="C855" s="20" t="e">
        <f>(#N/A)</f>
        <v>#N/A</v>
      </c>
      <c r="D855" s="20" t="e">
        <f>(#N/A)</f>
        <v>#N/A</v>
      </c>
      <c r="E855" s="20" t="e">
        <f>(#N/A)</f>
        <v>#N/A</v>
      </c>
      <c r="F855" s="20">
        <v>-12.81148429035753</v>
      </c>
      <c r="G855" s="133" t="e">
        <f t="shared" si="13"/>
        <v>#N/A</v>
      </c>
      <c r="H855" s="133"/>
      <c r="I855" s="133"/>
    </row>
    <row r="856" spans="1:9" x14ac:dyDescent="0.3">
      <c r="A856" s="135">
        <v>42079</v>
      </c>
      <c r="B856" s="20">
        <v>96.57</v>
      </c>
      <c r="C856" s="20" t="e">
        <f>(#N/A)</f>
        <v>#N/A</v>
      </c>
      <c r="D856" s="20" t="e">
        <f>(#N/A)</f>
        <v>#N/A</v>
      </c>
      <c r="E856" s="20" t="e">
        <f>(#N/A)</f>
        <v>#N/A</v>
      </c>
      <c r="F856" s="20" t="e">
        <f>(#N/A)</f>
        <v>#N/A</v>
      </c>
      <c r="G856" s="133" t="e">
        <f t="shared" si="13"/>
        <v>#N/A</v>
      </c>
      <c r="H856" s="133"/>
      <c r="I856" s="133"/>
    </row>
    <row r="857" spans="1:9" x14ac:dyDescent="0.3">
      <c r="A857" s="135">
        <v>42080</v>
      </c>
      <c r="B857" s="20">
        <v>96.41</v>
      </c>
      <c r="C857" s="20" t="e">
        <f>(#N/A)</f>
        <v>#N/A</v>
      </c>
      <c r="D857" s="20" t="e">
        <f>(#N/A)</f>
        <v>#N/A</v>
      </c>
      <c r="E857" s="20" t="e">
        <f>(#N/A)</f>
        <v>#N/A</v>
      </c>
      <c r="F857" s="20">
        <v>-12.87728176396168</v>
      </c>
      <c r="G857" s="133" t="e">
        <f t="shared" si="13"/>
        <v>#N/A</v>
      </c>
      <c r="H857" s="133"/>
      <c r="I857" s="133"/>
    </row>
    <row r="858" spans="1:9" x14ac:dyDescent="0.3">
      <c r="A858" s="135">
        <v>42081</v>
      </c>
      <c r="B858" s="20">
        <v>96.4</v>
      </c>
      <c r="C858" s="20" t="e">
        <f>(#N/A)</f>
        <v>#N/A</v>
      </c>
      <c r="D858" s="20" t="e">
        <f>(#N/A)</f>
        <v>#N/A</v>
      </c>
      <c r="E858" s="20" t="e">
        <f>(#N/A)</f>
        <v>#N/A</v>
      </c>
      <c r="F858" s="20">
        <v>-12.8705712219812</v>
      </c>
      <c r="G858" s="133" t="e">
        <f t="shared" si="13"/>
        <v>#N/A</v>
      </c>
      <c r="H858" s="133"/>
      <c r="I858" s="133"/>
    </row>
    <row r="859" spans="1:9" x14ac:dyDescent="0.3">
      <c r="A859" s="135">
        <v>42082</v>
      </c>
      <c r="B859" s="20">
        <v>96.26</v>
      </c>
      <c r="C859" s="20" t="e">
        <f>(#N/A)</f>
        <v>#N/A</v>
      </c>
      <c r="D859" s="20" t="e">
        <f>(#N/A)</f>
        <v>#N/A</v>
      </c>
      <c r="E859" s="20" t="e">
        <f>(#N/A)</f>
        <v>#N/A</v>
      </c>
      <c r="F859" s="20">
        <v>-13.004970628106641</v>
      </c>
      <c r="G859" s="133" t="e">
        <f t="shared" si="13"/>
        <v>#N/A</v>
      </c>
      <c r="H859" s="133"/>
      <c r="I859" s="133"/>
    </row>
    <row r="860" spans="1:9" x14ac:dyDescent="0.3">
      <c r="A860" s="135">
        <v>42083</v>
      </c>
      <c r="B860" s="20">
        <v>96.03</v>
      </c>
      <c r="C860" s="20" t="e">
        <f>(#N/A)</f>
        <v>#N/A</v>
      </c>
      <c r="D860" s="20" t="e">
        <f>(#N/A)</f>
        <v>#N/A</v>
      </c>
      <c r="E860" s="20" t="e">
        <f>(#N/A)</f>
        <v>#N/A</v>
      </c>
      <c r="F860" s="20">
        <v>-13.19714363192624</v>
      </c>
      <c r="G860" s="133" t="e">
        <f t="shared" si="13"/>
        <v>#N/A</v>
      </c>
      <c r="H860" s="133"/>
      <c r="I860" s="133"/>
    </row>
    <row r="861" spans="1:9" x14ac:dyDescent="0.3">
      <c r="A861" s="135">
        <v>42086</v>
      </c>
      <c r="B861" s="20">
        <v>95.82</v>
      </c>
      <c r="C861" s="20" t="e">
        <f>(#N/A)</f>
        <v>#N/A</v>
      </c>
      <c r="D861" s="20" t="e">
        <f>(#N/A)</f>
        <v>#N/A</v>
      </c>
      <c r="E861" s="20" t="e">
        <f>(#N/A)</f>
        <v>#N/A</v>
      </c>
      <c r="F861" s="20" t="e">
        <f>(#N/A)</f>
        <v>#N/A</v>
      </c>
      <c r="G861" s="133" t="e">
        <f t="shared" si="13"/>
        <v>#N/A</v>
      </c>
      <c r="H861" s="133"/>
      <c r="I861" s="133"/>
    </row>
    <row r="862" spans="1:9" x14ac:dyDescent="0.3">
      <c r="A862" s="135">
        <v>42087</v>
      </c>
      <c r="B862" s="20">
        <v>95.77</v>
      </c>
      <c r="C862" s="20" t="e">
        <f>(#N/A)</f>
        <v>#N/A</v>
      </c>
      <c r="D862" s="20" t="e">
        <f>(#N/A)</f>
        <v>#N/A</v>
      </c>
      <c r="E862" s="20" t="e">
        <f>(#N/A)</f>
        <v>#N/A</v>
      </c>
      <c r="F862" s="20">
        <v>-13.541572627967859</v>
      </c>
      <c r="G862" s="133" t="e">
        <f t="shared" si="13"/>
        <v>#N/A</v>
      </c>
      <c r="H862" s="133"/>
      <c r="I862" s="133"/>
    </row>
    <row r="863" spans="1:9" x14ac:dyDescent="0.3">
      <c r="A863" s="135">
        <v>42088</v>
      </c>
      <c r="B863" s="20">
        <v>95.51</v>
      </c>
      <c r="C863" s="20" t="e">
        <f>(#N/A)</f>
        <v>#N/A</v>
      </c>
      <c r="D863" s="20" t="e">
        <f>(#N/A)</f>
        <v>#N/A</v>
      </c>
      <c r="E863" s="20" t="e">
        <f>(#N/A)</f>
        <v>#N/A</v>
      </c>
      <c r="F863" s="20">
        <v>-13.81519581303014</v>
      </c>
      <c r="G863" s="133" t="e">
        <f t="shared" si="13"/>
        <v>#N/A</v>
      </c>
      <c r="H863" s="133"/>
      <c r="I863" s="133"/>
    </row>
    <row r="864" spans="1:9" x14ac:dyDescent="0.3">
      <c r="A864" s="135">
        <v>42089</v>
      </c>
      <c r="B864" s="20">
        <v>95.22</v>
      </c>
      <c r="C864" s="20" t="e">
        <f>(#N/A)</f>
        <v>#N/A</v>
      </c>
      <c r="D864" s="20" t="e">
        <f>(#N/A)</f>
        <v>#N/A</v>
      </c>
      <c r="E864" s="20" t="e">
        <f>(#N/A)</f>
        <v>#N/A</v>
      </c>
      <c r="F864" s="20">
        <v>-14.030335861321779</v>
      </c>
      <c r="G864" s="133" t="e">
        <f t="shared" si="13"/>
        <v>#N/A</v>
      </c>
      <c r="H864" s="133"/>
      <c r="I864" s="133"/>
    </row>
    <row r="865" spans="1:9" x14ac:dyDescent="0.3">
      <c r="A865" s="135">
        <v>42090</v>
      </c>
      <c r="B865" s="20">
        <v>95.21</v>
      </c>
      <c r="C865" s="20" t="e">
        <f>(#N/A)</f>
        <v>#N/A</v>
      </c>
      <c r="D865" s="20" t="e">
        <f>(#N/A)</f>
        <v>#N/A</v>
      </c>
      <c r="E865" s="20" t="e">
        <f>(#N/A)</f>
        <v>#N/A</v>
      </c>
      <c r="F865" s="20">
        <v>-14.000541956462831</v>
      </c>
      <c r="G865" s="133" t="e">
        <f t="shared" si="13"/>
        <v>#N/A</v>
      </c>
      <c r="H865" s="133"/>
      <c r="I865" s="133"/>
    </row>
    <row r="866" spans="1:9" x14ac:dyDescent="0.3">
      <c r="A866" s="135">
        <v>42093</v>
      </c>
      <c r="B866" s="20">
        <v>95.04</v>
      </c>
      <c r="C866" s="20" t="e">
        <f>(#N/A)</f>
        <v>#N/A</v>
      </c>
      <c r="D866" s="20" t="e">
        <f>(#N/A)</f>
        <v>#N/A</v>
      </c>
      <c r="E866" s="20" t="e">
        <f>(#N/A)</f>
        <v>#N/A</v>
      </c>
      <c r="F866" s="20" t="e">
        <f>(#N/A)</f>
        <v>#N/A</v>
      </c>
      <c r="G866" s="133" t="e">
        <f t="shared" si="13"/>
        <v>#N/A</v>
      </c>
      <c r="H866" s="133"/>
      <c r="I866" s="133"/>
    </row>
    <row r="867" spans="1:9" x14ac:dyDescent="0.3">
      <c r="A867" s="135">
        <v>42094</v>
      </c>
      <c r="B867" s="20">
        <v>94.84</v>
      </c>
      <c r="C867" s="20">
        <v>98.6</v>
      </c>
      <c r="D867" s="20">
        <v>91.6</v>
      </c>
      <c r="E867" s="20">
        <v>-4.5602999999999998</v>
      </c>
      <c r="F867" s="20" t="e">
        <f>(#N/A)</f>
        <v>#N/A</v>
      </c>
      <c r="G867" s="133">
        <f t="shared" si="13"/>
        <v>91.6</v>
      </c>
      <c r="H867" s="133"/>
      <c r="I867" s="133"/>
    </row>
    <row r="868" spans="1:9" x14ac:dyDescent="0.3">
      <c r="A868" s="135">
        <v>42095</v>
      </c>
      <c r="B868" s="20">
        <v>94.61</v>
      </c>
      <c r="C868" s="20" t="e">
        <f>(#N/A)</f>
        <v>#N/A</v>
      </c>
      <c r="D868" s="20" t="e">
        <f>(#N/A)</f>
        <v>#N/A</v>
      </c>
      <c r="E868" s="20" t="e">
        <f>(#N/A)</f>
        <v>#N/A</v>
      </c>
      <c r="F868" s="20">
        <v>-14.61191335740072</v>
      </c>
      <c r="G868" s="133" t="e">
        <f t="shared" si="13"/>
        <v>#N/A</v>
      </c>
      <c r="H868" s="133"/>
      <c r="I868" s="133"/>
    </row>
    <row r="869" spans="1:9" x14ac:dyDescent="0.3">
      <c r="A869" s="135">
        <v>42096</v>
      </c>
      <c r="B869" s="20">
        <v>94.56</v>
      </c>
      <c r="C869" s="20" t="e">
        <f>(#N/A)</f>
        <v>#N/A</v>
      </c>
      <c r="D869" s="20" t="e">
        <f>(#N/A)</f>
        <v>#N/A</v>
      </c>
      <c r="E869" s="20" t="e">
        <f>(#N/A)</f>
        <v>#N/A</v>
      </c>
      <c r="F869" s="20">
        <v>-14.65703971119134</v>
      </c>
      <c r="G869" s="133" t="e">
        <f t="shared" si="13"/>
        <v>#N/A</v>
      </c>
      <c r="H869" s="133"/>
      <c r="I869" s="133"/>
    </row>
    <row r="870" spans="1:9" x14ac:dyDescent="0.3">
      <c r="A870" s="135">
        <v>42097</v>
      </c>
      <c r="B870" s="20">
        <v>94.32</v>
      </c>
      <c r="C870" s="20" t="e">
        <f>(#N/A)</f>
        <v>#N/A</v>
      </c>
      <c r="D870" s="20" t="e">
        <f>(#N/A)</f>
        <v>#N/A</v>
      </c>
      <c r="E870" s="20" t="e">
        <f>(#N/A)</f>
        <v>#N/A</v>
      </c>
      <c r="F870" s="20">
        <v>-14.8352144469526</v>
      </c>
      <c r="G870" s="133" t="e">
        <f t="shared" si="13"/>
        <v>#N/A</v>
      </c>
      <c r="H870" s="133"/>
      <c r="I870" s="133"/>
    </row>
    <row r="871" spans="1:9" x14ac:dyDescent="0.3">
      <c r="A871" s="135">
        <v>42101</v>
      </c>
      <c r="B871" s="20">
        <v>94.15</v>
      </c>
      <c r="C871" s="20" t="e">
        <f>(#N/A)</f>
        <v>#N/A</v>
      </c>
      <c r="D871" s="20" t="e">
        <f>(#N/A)</f>
        <v>#N/A</v>
      </c>
      <c r="E871" s="20" t="e">
        <f>(#N/A)</f>
        <v>#N/A</v>
      </c>
      <c r="F871" s="20" t="e">
        <f>(#N/A)</f>
        <v>#N/A</v>
      </c>
      <c r="G871" s="133" t="e">
        <f t="shared" si="13"/>
        <v>#N/A</v>
      </c>
      <c r="H871" s="133"/>
      <c r="I871" s="133"/>
    </row>
    <row r="872" spans="1:9" x14ac:dyDescent="0.3">
      <c r="A872" s="135">
        <v>42102</v>
      </c>
      <c r="B872" s="20">
        <v>93.59</v>
      </c>
      <c r="C872" s="20" t="e">
        <f>(#N/A)</f>
        <v>#N/A</v>
      </c>
      <c r="D872" s="20" t="e">
        <f>(#N/A)</f>
        <v>#N/A</v>
      </c>
      <c r="E872" s="20" t="e">
        <f>(#N/A)</f>
        <v>#N/A</v>
      </c>
      <c r="F872" s="20">
        <v>-15.494356659142211</v>
      </c>
      <c r="G872" s="133" t="e">
        <f t="shared" si="13"/>
        <v>#N/A</v>
      </c>
      <c r="H872" s="133"/>
      <c r="I872" s="133"/>
    </row>
    <row r="873" spans="1:9" x14ac:dyDescent="0.3">
      <c r="A873" s="135">
        <v>42103</v>
      </c>
      <c r="B873" s="20">
        <v>93.39</v>
      </c>
      <c r="C873" s="20" t="e">
        <f>(#N/A)</f>
        <v>#N/A</v>
      </c>
      <c r="D873" s="20" t="e">
        <f>(#N/A)</f>
        <v>#N/A</v>
      </c>
      <c r="E873" s="20" t="e">
        <f>(#N/A)</f>
        <v>#N/A</v>
      </c>
      <c r="F873" s="20">
        <v>-15.66732887845404</v>
      </c>
      <c r="G873" s="133" t="e">
        <f t="shared" si="13"/>
        <v>#N/A</v>
      </c>
      <c r="H873" s="133"/>
      <c r="I873" s="133"/>
    </row>
    <row r="874" spans="1:9" x14ac:dyDescent="0.3">
      <c r="A874" s="135">
        <v>42104</v>
      </c>
      <c r="B874" s="20">
        <v>93.43</v>
      </c>
      <c r="C874" s="20" t="e">
        <f>(#N/A)</f>
        <v>#N/A</v>
      </c>
      <c r="D874" s="20" t="e">
        <f>(#N/A)</f>
        <v>#N/A</v>
      </c>
      <c r="E874" s="20" t="e">
        <f>(#N/A)</f>
        <v>#N/A</v>
      </c>
      <c r="F874" s="20">
        <v>-15.623588909961169</v>
      </c>
      <c r="G874" s="133" t="e">
        <f t="shared" si="13"/>
        <v>#N/A</v>
      </c>
      <c r="H874" s="133"/>
      <c r="I874" s="133"/>
    </row>
    <row r="875" spans="1:9" x14ac:dyDescent="0.3">
      <c r="A875" s="135">
        <v>42108</v>
      </c>
      <c r="B875" s="20">
        <v>93.39</v>
      </c>
      <c r="C875" s="20" t="e">
        <f>(#N/A)</f>
        <v>#N/A</v>
      </c>
      <c r="D875" s="20" t="e">
        <f>(#N/A)</f>
        <v>#N/A</v>
      </c>
      <c r="E875" s="20" t="e">
        <f>(#N/A)</f>
        <v>#N/A</v>
      </c>
      <c r="F875" s="20">
        <v>-15.796591831214499</v>
      </c>
      <c r="G875" s="133" t="e">
        <f t="shared" si="13"/>
        <v>#N/A</v>
      </c>
      <c r="H875" s="133"/>
      <c r="I875" s="133"/>
    </row>
    <row r="876" spans="1:9" x14ac:dyDescent="0.3">
      <c r="A876" s="135">
        <v>42109</v>
      </c>
      <c r="B876" s="20">
        <v>93.17</v>
      </c>
      <c r="C876" s="20" t="e">
        <f>(#N/A)</f>
        <v>#N/A</v>
      </c>
      <c r="D876" s="20" t="e">
        <f>(#N/A)</f>
        <v>#N/A</v>
      </c>
      <c r="E876" s="20" t="e">
        <f>(#N/A)</f>
        <v>#N/A</v>
      </c>
      <c r="F876" s="20">
        <v>-16.02523659305994</v>
      </c>
      <c r="G876" s="133" t="e">
        <f t="shared" si="13"/>
        <v>#N/A</v>
      </c>
      <c r="H876" s="133"/>
      <c r="I876" s="133"/>
    </row>
    <row r="877" spans="1:9" x14ac:dyDescent="0.3">
      <c r="A877" s="135">
        <v>42110</v>
      </c>
      <c r="B877" s="20">
        <v>93.14</v>
      </c>
      <c r="C877" s="20" t="e">
        <f>(#N/A)</f>
        <v>#N/A</v>
      </c>
      <c r="D877" s="20" t="e">
        <f>(#N/A)</f>
        <v>#N/A</v>
      </c>
      <c r="E877" s="20" t="e">
        <f>(#N/A)</f>
        <v>#N/A</v>
      </c>
      <c r="F877" s="20">
        <v>-16.052275799909872</v>
      </c>
      <c r="G877" s="133" t="e">
        <f t="shared" si="13"/>
        <v>#N/A</v>
      </c>
      <c r="H877" s="133"/>
      <c r="I877" s="133"/>
    </row>
    <row r="878" spans="1:9" x14ac:dyDescent="0.3">
      <c r="A878" s="135">
        <v>42111</v>
      </c>
      <c r="B878" s="20">
        <v>92.77</v>
      </c>
      <c r="C878" s="20" t="e">
        <f>(#N/A)</f>
        <v>#N/A</v>
      </c>
      <c r="D878" s="20" t="e">
        <f>(#N/A)</f>
        <v>#N/A</v>
      </c>
      <c r="E878" s="20" t="e">
        <f>(#N/A)</f>
        <v>#N/A</v>
      </c>
      <c r="F878" s="20">
        <v>-16.393294881038209</v>
      </c>
      <c r="G878" s="133" t="e">
        <f t="shared" si="13"/>
        <v>#N/A</v>
      </c>
      <c r="H878" s="133"/>
      <c r="I878" s="133"/>
    </row>
    <row r="879" spans="1:9" x14ac:dyDescent="0.3">
      <c r="A879" s="135">
        <v>42114</v>
      </c>
      <c r="B879" s="20">
        <v>92.68</v>
      </c>
      <c r="C879" s="20" t="e">
        <f>(#N/A)</f>
        <v>#N/A</v>
      </c>
      <c r="D879" s="20" t="e">
        <f>(#N/A)</f>
        <v>#N/A</v>
      </c>
      <c r="E879" s="20" t="e">
        <f>(#N/A)</f>
        <v>#N/A</v>
      </c>
      <c r="F879" s="20" t="e">
        <f>(#N/A)</f>
        <v>#N/A</v>
      </c>
      <c r="G879" s="133" t="e">
        <f t="shared" si="13"/>
        <v>#N/A</v>
      </c>
      <c r="H879" s="133"/>
      <c r="I879" s="133"/>
    </row>
    <row r="880" spans="1:9" x14ac:dyDescent="0.3">
      <c r="A880" s="135">
        <v>42115</v>
      </c>
      <c r="B880" s="20">
        <v>92.68</v>
      </c>
      <c r="C880" s="20" t="e">
        <f>(#N/A)</f>
        <v>#N/A</v>
      </c>
      <c r="D880" s="20" t="e">
        <f>(#N/A)</f>
        <v>#N/A</v>
      </c>
      <c r="E880" s="20" t="e">
        <f>(#N/A)</f>
        <v>#N/A</v>
      </c>
      <c r="F880" s="20">
        <v>-16.42167914149157</v>
      </c>
      <c r="G880" s="133" t="e">
        <f t="shared" si="13"/>
        <v>#N/A</v>
      </c>
      <c r="H880" s="133"/>
      <c r="I880" s="133"/>
    </row>
    <row r="881" spans="1:9" x14ac:dyDescent="0.3">
      <c r="A881" s="135">
        <v>42116</v>
      </c>
      <c r="B881" s="20">
        <v>92.7</v>
      </c>
      <c r="C881" s="20" t="e">
        <f>(#N/A)</f>
        <v>#N/A</v>
      </c>
      <c r="D881" s="20" t="e">
        <f>(#N/A)</f>
        <v>#N/A</v>
      </c>
      <c r="E881" s="20" t="e">
        <f>(#N/A)</f>
        <v>#N/A</v>
      </c>
      <c r="F881" s="20">
        <v>-16.433787072928869</v>
      </c>
      <c r="G881" s="133" t="e">
        <f t="shared" si="13"/>
        <v>#N/A</v>
      </c>
      <c r="H881" s="133"/>
      <c r="I881" s="133"/>
    </row>
    <row r="882" spans="1:9" x14ac:dyDescent="0.3">
      <c r="A882" s="135">
        <v>42117</v>
      </c>
      <c r="B882" s="20">
        <v>92.69</v>
      </c>
      <c r="C882" s="20" t="e">
        <f>(#N/A)</f>
        <v>#N/A</v>
      </c>
      <c r="D882" s="20" t="e">
        <f>(#N/A)</f>
        <v>#N/A</v>
      </c>
      <c r="E882" s="20" t="e">
        <f>(#N/A)</f>
        <v>#N/A</v>
      </c>
      <c r="F882" s="20">
        <v>-16.585673146148309</v>
      </c>
      <c r="G882" s="133" t="e">
        <f t="shared" si="13"/>
        <v>#N/A</v>
      </c>
      <c r="H882" s="133"/>
      <c r="I882" s="133"/>
    </row>
    <row r="883" spans="1:9" x14ac:dyDescent="0.3">
      <c r="A883" s="135">
        <v>42118</v>
      </c>
      <c r="B883" s="20">
        <v>92.67</v>
      </c>
      <c r="C883" s="20" t="e">
        <f>(#N/A)</f>
        <v>#N/A</v>
      </c>
      <c r="D883" s="20" t="e">
        <f>(#N/A)</f>
        <v>#N/A</v>
      </c>
      <c r="E883" s="20" t="e">
        <f>(#N/A)</f>
        <v>#N/A</v>
      </c>
      <c r="F883" s="20">
        <v>-16.30994310484963</v>
      </c>
      <c r="G883" s="133" t="e">
        <f t="shared" si="13"/>
        <v>#N/A</v>
      </c>
      <c r="H883" s="133"/>
      <c r="I883" s="133"/>
    </row>
    <row r="884" spans="1:9" x14ac:dyDescent="0.3">
      <c r="A884" s="135">
        <v>42121</v>
      </c>
      <c r="B884" s="20">
        <v>92.4</v>
      </c>
      <c r="C884" s="20" t="e">
        <f>(#N/A)</f>
        <v>#N/A</v>
      </c>
      <c r="D884" s="20" t="e">
        <f>(#N/A)</f>
        <v>#N/A</v>
      </c>
      <c r="E884" s="20" t="e">
        <f>(#N/A)</f>
        <v>#N/A</v>
      </c>
      <c r="F884" s="20" t="e">
        <f>(#N/A)</f>
        <v>#N/A</v>
      </c>
      <c r="G884" s="133" t="e">
        <f t="shared" si="13"/>
        <v>#N/A</v>
      </c>
      <c r="H884" s="133"/>
      <c r="I884" s="133"/>
    </row>
    <row r="885" spans="1:9" x14ac:dyDescent="0.3">
      <c r="A885" s="135">
        <v>42122</v>
      </c>
      <c r="B885" s="20">
        <v>92.37</v>
      </c>
      <c r="C885" s="20" t="e">
        <f>(#N/A)</f>
        <v>#N/A</v>
      </c>
      <c r="D885" s="20" t="e">
        <f>(#N/A)</f>
        <v>#N/A</v>
      </c>
      <c r="E885" s="20" t="e">
        <f>(#N/A)</f>
        <v>#N/A</v>
      </c>
      <c r="F885" s="20">
        <v>-16.72376487558601</v>
      </c>
      <c r="G885" s="133" t="e">
        <f t="shared" si="13"/>
        <v>#N/A</v>
      </c>
      <c r="H885" s="133"/>
      <c r="I885" s="133"/>
    </row>
    <row r="886" spans="1:9" x14ac:dyDescent="0.3">
      <c r="A886" s="135">
        <v>42123</v>
      </c>
      <c r="B886" s="20">
        <v>92.22</v>
      </c>
      <c r="C886" s="20" t="e">
        <f>(#N/A)</f>
        <v>#N/A</v>
      </c>
      <c r="D886" s="20" t="e">
        <f>(#N/A)</f>
        <v>#N/A</v>
      </c>
      <c r="E886" s="20" t="e">
        <f>(#N/A)</f>
        <v>#N/A</v>
      </c>
      <c r="F886" s="20">
        <v>-16.918918918918919</v>
      </c>
      <c r="G886" s="133" t="e">
        <f t="shared" si="13"/>
        <v>#N/A</v>
      </c>
      <c r="H886" s="133"/>
      <c r="I886" s="133"/>
    </row>
    <row r="887" spans="1:9" x14ac:dyDescent="0.3">
      <c r="A887" s="135">
        <v>42124</v>
      </c>
      <c r="B887" s="20">
        <v>92.27</v>
      </c>
      <c r="C887" s="20">
        <v>98.2</v>
      </c>
      <c r="D887" s="20">
        <v>90.7</v>
      </c>
      <c r="E887" s="20">
        <v>-4.5724999999999998</v>
      </c>
      <c r="F887" s="20">
        <v>-16.911301215668619</v>
      </c>
      <c r="G887" s="133">
        <f t="shared" si="13"/>
        <v>90.7</v>
      </c>
      <c r="H887" s="133"/>
      <c r="I887" s="133"/>
    </row>
    <row r="888" spans="1:9" x14ac:dyDescent="0.3">
      <c r="A888" s="135">
        <v>42128</v>
      </c>
      <c r="B888" s="20">
        <v>92.31</v>
      </c>
      <c r="C888" s="20" t="e">
        <f>(#N/A)</f>
        <v>#N/A</v>
      </c>
      <c r="D888" s="20" t="e">
        <f>(#N/A)</f>
        <v>#N/A</v>
      </c>
      <c r="E888" s="20" t="e">
        <f>(#N/A)</f>
        <v>#N/A</v>
      </c>
      <c r="F888" s="20" t="e">
        <f>(#N/A)</f>
        <v>#N/A</v>
      </c>
      <c r="G888" s="133" t="e">
        <f t="shared" si="13"/>
        <v>#N/A</v>
      </c>
      <c r="H888" s="133"/>
      <c r="I888" s="133"/>
    </row>
    <row r="889" spans="1:9" x14ac:dyDescent="0.3">
      <c r="A889" s="135">
        <v>42129</v>
      </c>
      <c r="B889" s="20">
        <v>92.27</v>
      </c>
      <c r="C889" s="20" t="e">
        <f>(#N/A)</f>
        <v>#N/A</v>
      </c>
      <c r="D889" s="20" t="e">
        <f>(#N/A)</f>
        <v>#N/A</v>
      </c>
      <c r="E889" s="20" t="e">
        <f>(#N/A)</f>
        <v>#N/A</v>
      </c>
      <c r="F889" s="20">
        <v>-16.80641961951132</v>
      </c>
      <c r="G889" s="133" t="e">
        <f t="shared" si="13"/>
        <v>#N/A</v>
      </c>
      <c r="H889" s="133"/>
      <c r="I889" s="133"/>
    </row>
    <row r="890" spans="1:9" x14ac:dyDescent="0.3">
      <c r="A890" s="135">
        <v>42130</v>
      </c>
      <c r="B890" s="20">
        <v>92.1</v>
      </c>
      <c r="C890" s="20" t="e">
        <f>(#N/A)</f>
        <v>#N/A</v>
      </c>
      <c r="D890" s="20" t="e">
        <f>(#N/A)</f>
        <v>#N/A</v>
      </c>
      <c r="E890" s="20" t="e">
        <f>(#N/A)</f>
        <v>#N/A</v>
      </c>
      <c r="F890" s="20">
        <v>-16.92224427205484</v>
      </c>
      <c r="G890" s="133" t="e">
        <f t="shared" si="13"/>
        <v>#N/A</v>
      </c>
      <c r="H890" s="133"/>
      <c r="I890" s="133"/>
    </row>
    <row r="891" spans="1:9" x14ac:dyDescent="0.3">
      <c r="A891" s="135">
        <v>42131</v>
      </c>
      <c r="B891" s="20">
        <v>91.33</v>
      </c>
      <c r="C891" s="20" t="e">
        <f>(#N/A)</f>
        <v>#N/A</v>
      </c>
      <c r="D891" s="20" t="e">
        <f>(#N/A)</f>
        <v>#N/A</v>
      </c>
      <c r="E891" s="20" t="e">
        <f>(#N/A)</f>
        <v>#N/A</v>
      </c>
      <c r="F891" s="20">
        <v>-17.713307505180651</v>
      </c>
      <c r="G891" s="133" t="e">
        <f t="shared" si="13"/>
        <v>#N/A</v>
      </c>
      <c r="H891" s="133"/>
      <c r="I891" s="133"/>
    </row>
    <row r="892" spans="1:9" x14ac:dyDescent="0.3">
      <c r="A892" s="135">
        <v>42132</v>
      </c>
      <c r="B892" s="20">
        <v>91.92</v>
      </c>
      <c r="C892" s="20" t="e">
        <f>(#N/A)</f>
        <v>#N/A</v>
      </c>
      <c r="D892" s="20" t="e">
        <f>(#N/A)</f>
        <v>#N/A</v>
      </c>
      <c r="E892" s="20" t="e">
        <f>(#N/A)</f>
        <v>#N/A</v>
      </c>
      <c r="F892" s="20">
        <v>-17.263726372637262</v>
      </c>
      <c r="G892" s="133" t="e">
        <f t="shared" si="13"/>
        <v>#N/A</v>
      </c>
      <c r="H892" s="133"/>
      <c r="I892" s="133"/>
    </row>
    <row r="893" spans="1:9" x14ac:dyDescent="0.3">
      <c r="A893" s="135">
        <v>42135</v>
      </c>
      <c r="B893" s="20">
        <v>91.71</v>
      </c>
      <c r="C893" s="20" t="e">
        <f>(#N/A)</f>
        <v>#N/A</v>
      </c>
      <c r="D893" s="20" t="e">
        <f>(#N/A)</f>
        <v>#N/A</v>
      </c>
      <c r="E893" s="20" t="e">
        <f>(#N/A)</f>
        <v>#N/A</v>
      </c>
      <c r="F893" s="20" t="e">
        <f>(#N/A)</f>
        <v>#N/A</v>
      </c>
      <c r="G893" s="133" t="e">
        <f t="shared" si="13"/>
        <v>#N/A</v>
      </c>
      <c r="H893" s="133"/>
      <c r="I893" s="133"/>
    </row>
    <row r="894" spans="1:9" x14ac:dyDescent="0.3">
      <c r="A894" s="135">
        <v>42136</v>
      </c>
      <c r="B894" s="20">
        <v>91.52</v>
      </c>
      <c r="C894" s="20" t="e">
        <f>(#N/A)</f>
        <v>#N/A</v>
      </c>
      <c r="D894" s="20" t="e">
        <f>(#N/A)</f>
        <v>#N/A</v>
      </c>
      <c r="E894" s="20" t="e">
        <f>(#N/A)</f>
        <v>#N/A</v>
      </c>
      <c r="F894" s="20">
        <v>-17.542120911793859</v>
      </c>
      <c r="G894" s="133" t="e">
        <f t="shared" si="13"/>
        <v>#N/A</v>
      </c>
      <c r="H894" s="133"/>
      <c r="I894" s="133"/>
    </row>
    <row r="895" spans="1:9" x14ac:dyDescent="0.3">
      <c r="A895" s="135">
        <v>42137</v>
      </c>
      <c r="B895" s="20">
        <v>91.36</v>
      </c>
      <c r="C895" s="20" t="e">
        <f>(#N/A)</f>
        <v>#N/A</v>
      </c>
      <c r="D895" s="20" t="e">
        <f>(#N/A)</f>
        <v>#N/A</v>
      </c>
      <c r="E895" s="20" t="e">
        <f>(#N/A)</f>
        <v>#N/A</v>
      </c>
      <c r="F895" s="20">
        <v>-17.708520987209511</v>
      </c>
      <c r="G895" s="133" t="e">
        <f t="shared" si="13"/>
        <v>#N/A</v>
      </c>
      <c r="H895" s="133"/>
      <c r="I895" s="133"/>
    </row>
    <row r="896" spans="1:9" x14ac:dyDescent="0.3">
      <c r="A896" s="135">
        <v>42138</v>
      </c>
      <c r="B896" s="20">
        <v>91.19</v>
      </c>
      <c r="C896" s="20" t="e">
        <f>(#N/A)</f>
        <v>#N/A</v>
      </c>
      <c r="D896" s="20" t="e">
        <f>(#N/A)</f>
        <v>#N/A</v>
      </c>
      <c r="E896" s="20" t="e">
        <f>(#N/A)</f>
        <v>#N/A</v>
      </c>
      <c r="F896" s="20">
        <v>-17.795005859551068</v>
      </c>
      <c r="G896" s="133" t="e">
        <f t="shared" si="13"/>
        <v>#N/A</v>
      </c>
      <c r="H896" s="133"/>
      <c r="I896" s="133"/>
    </row>
    <row r="897" spans="1:9" x14ac:dyDescent="0.3">
      <c r="A897" s="135">
        <v>42139</v>
      </c>
      <c r="B897" s="20">
        <v>90.98</v>
      </c>
      <c r="C897" s="20" t="e">
        <f>(#N/A)</f>
        <v>#N/A</v>
      </c>
      <c r="D897" s="20" t="e">
        <f>(#N/A)</f>
        <v>#N/A</v>
      </c>
      <c r="E897" s="20" t="e">
        <f>(#N/A)</f>
        <v>#N/A</v>
      </c>
      <c r="F897" s="20">
        <v>-17.813911472448059</v>
      </c>
      <c r="G897" s="133" t="e">
        <f t="shared" si="13"/>
        <v>#N/A</v>
      </c>
      <c r="H897" s="133"/>
      <c r="I897" s="133"/>
    </row>
    <row r="898" spans="1:9" x14ac:dyDescent="0.3">
      <c r="A898" s="135">
        <v>42142</v>
      </c>
      <c r="B898" s="20">
        <v>90.92</v>
      </c>
      <c r="C898" s="20" t="e">
        <f>(#N/A)</f>
        <v>#N/A</v>
      </c>
      <c r="D898" s="20" t="e">
        <f>(#N/A)</f>
        <v>#N/A</v>
      </c>
      <c r="E898" s="20" t="e">
        <f>(#N/A)</f>
        <v>#N/A</v>
      </c>
      <c r="F898" s="20" t="e">
        <f>(#N/A)</f>
        <v>#N/A</v>
      </c>
      <c r="G898" s="133" t="e">
        <f t="shared" si="13"/>
        <v>#N/A</v>
      </c>
      <c r="H898" s="133"/>
      <c r="I898" s="133"/>
    </row>
    <row r="899" spans="1:9" x14ac:dyDescent="0.3">
      <c r="A899" s="135">
        <v>42143</v>
      </c>
      <c r="B899" s="20">
        <v>90.89</v>
      </c>
      <c r="C899" s="20" t="e">
        <f>(#N/A)</f>
        <v>#N/A</v>
      </c>
      <c r="D899" s="20" t="e">
        <f>(#N/A)</f>
        <v>#N/A</v>
      </c>
      <c r="E899" s="20" t="e">
        <f>(#N/A)</f>
        <v>#N/A</v>
      </c>
      <c r="F899" s="20">
        <v>-17.791244573082491</v>
      </c>
      <c r="G899" s="133" t="e">
        <f t="shared" si="13"/>
        <v>#N/A</v>
      </c>
      <c r="H899" s="133"/>
      <c r="I899" s="133"/>
    </row>
    <row r="900" spans="1:9" x14ac:dyDescent="0.3">
      <c r="A900" s="135">
        <v>42144</v>
      </c>
      <c r="B900" s="20">
        <v>90.63</v>
      </c>
      <c r="C900" s="20" t="e">
        <f>(#N/A)</f>
        <v>#N/A</v>
      </c>
      <c r="D900" s="20" t="e">
        <f>(#N/A)</f>
        <v>#N/A</v>
      </c>
      <c r="E900" s="20" t="e">
        <f>(#N/A)</f>
        <v>#N/A</v>
      </c>
      <c r="F900" s="20">
        <v>-18.004161766036368</v>
      </c>
      <c r="G900" s="133" t="e">
        <f t="shared" si="13"/>
        <v>#N/A</v>
      </c>
      <c r="H900" s="133"/>
      <c r="I900" s="133"/>
    </row>
    <row r="901" spans="1:9" x14ac:dyDescent="0.3">
      <c r="A901" s="135">
        <v>42145</v>
      </c>
      <c r="B901" s="20">
        <v>90.52</v>
      </c>
      <c r="C901" s="20" t="e">
        <f>(#N/A)</f>
        <v>#N/A</v>
      </c>
      <c r="D901" s="20" t="e">
        <f>(#N/A)</f>
        <v>#N/A</v>
      </c>
      <c r="E901" s="20" t="e">
        <f>(#N/A)</f>
        <v>#N/A</v>
      </c>
      <c r="F901" s="20">
        <v>-17.97009515178976</v>
      </c>
      <c r="G901" s="133" t="e">
        <f t="shared" si="13"/>
        <v>#N/A</v>
      </c>
      <c r="H901" s="133"/>
      <c r="I901" s="133"/>
    </row>
    <row r="902" spans="1:9" x14ac:dyDescent="0.3">
      <c r="A902" s="135">
        <v>42146</v>
      </c>
      <c r="B902" s="20">
        <v>90.52</v>
      </c>
      <c r="C902" s="20" t="e">
        <f>(#N/A)</f>
        <v>#N/A</v>
      </c>
      <c r="D902" s="20" t="e">
        <f>(#N/A)</f>
        <v>#N/A</v>
      </c>
      <c r="E902" s="20" t="e">
        <f>(#N/A)</f>
        <v>#N/A</v>
      </c>
      <c r="F902" s="20">
        <v>-17.858439201451912</v>
      </c>
      <c r="G902" s="133" t="e">
        <f t="shared" si="13"/>
        <v>#N/A</v>
      </c>
      <c r="H902" s="133"/>
      <c r="I902" s="133"/>
    </row>
    <row r="903" spans="1:9" x14ac:dyDescent="0.3">
      <c r="A903" s="135">
        <v>42149</v>
      </c>
      <c r="B903" s="20">
        <v>90.16</v>
      </c>
      <c r="C903" s="20" t="e">
        <f>(#N/A)</f>
        <v>#N/A</v>
      </c>
      <c r="D903" s="20" t="e">
        <f>(#N/A)</f>
        <v>#N/A</v>
      </c>
      <c r="E903" s="20" t="e">
        <f>(#N/A)</f>
        <v>#N/A</v>
      </c>
      <c r="F903" s="20" t="e">
        <f>(#N/A)</f>
        <v>#N/A</v>
      </c>
      <c r="G903" s="133" t="e">
        <f t="shared" si="13"/>
        <v>#N/A</v>
      </c>
      <c r="H903" s="133"/>
      <c r="I903" s="133"/>
    </row>
    <row r="904" spans="1:9" x14ac:dyDescent="0.3">
      <c r="A904" s="135">
        <v>42150</v>
      </c>
      <c r="B904" s="20">
        <v>90.08</v>
      </c>
      <c r="C904" s="20" t="e">
        <f>(#N/A)</f>
        <v>#N/A</v>
      </c>
      <c r="D904" s="20" t="e">
        <f>(#N/A)</f>
        <v>#N/A</v>
      </c>
      <c r="E904" s="20" t="e">
        <f>(#N/A)</f>
        <v>#N/A</v>
      </c>
      <c r="F904" s="20">
        <v>-17.67501370864559</v>
      </c>
      <c r="G904" s="133" t="e">
        <f t="shared" si="13"/>
        <v>#N/A</v>
      </c>
      <c r="H904" s="133"/>
      <c r="I904" s="133"/>
    </row>
    <row r="905" spans="1:9" x14ac:dyDescent="0.3">
      <c r="A905" s="135">
        <v>42151</v>
      </c>
      <c r="B905" s="20">
        <v>89.88</v>
      </c>
      <c r="C905" s="20" t="e">
        <f>(#N/A)</f>
        <v>#N/A</v>
      </c>
      <c r="D905" s="20" t="e">
        <f>(#N/A)</f>
        <v>#N/A</v>
      </c>
      <c r="E905" s="20" t="e">
        <f>(#N/A)</f>
        <v>#N/A</v>
      </c>
      <c r="F905" s="20">
        <v>-17.729977116704809</v>
      </c>
      <c r="G905" s="133" t="e">
        <f t="shared" si="13"/>
        <v>#N/A</v>
      </c>
      <c r="H905" s="133"/>
      <c r="I905" s="133"/>
    </row>
    <row r="906" spans="1:9" x14ac:dyDescent="0.3">
      <c r="A906" s="135">
        <v>42152</v>
      </c>
      <c r="B906" s="20">
        <v>89.76</v>
      </c>
      <c r="C906" s="20" t="e">
        <f>(#N/A)</f>
        <v>#N/A</v>
      </c>
      <c r="D906" s="20" t="e">
        <f>(#N/A)</f>
        <v>#N/A</v>
      </c>
      <c r="E906" s="20" t="e">
        <f>(#N/A)</f>
        <v>#N/A</v>
      </c>
      <c r="F906" s="20">
        <v>-17.787140501923432</v>
      </c>
      <c r="G906" s="133" t="e">
        <f t="shared" si="13"/>
        <v>#N/A</v>
      </c>
      <c r="H906" s="133"/>
      <c r="I906" s="133"/>
    </row>
    <row r="907" spans="1:9" x14ac:dyDescent="0.3">
      <c r="A907" s="135">
        <v>42153</v>
      </c>
      <c r="B907" s="20">
        <v>89.51</v>
      </c>
      <c r="C907" s="20" t="e">
        <f>(#N/A)</f>
        <v>#N/A</v>
      </c>
      <c r="D907" s="20" t="e">
        <f>(#N/A)</f>
        <v>#N/A</v>
      </c>
      <c r="E907" s="20" t="e">
        <f>(#N/A)</f>
        <v>#N/A</v>
      </c>
      <c r="F907" s="20">
        <v>-17.963523050132888</v>
      </c>
      <c r="G907" s="133" t="e">
        <f t="shared" si="13"/>
        <v>#N/A</v>
      </c>
      <c r="H907" s="133"/>
      <c r="I907" s="133"/>
    </row>
    <row r="908" spans="1:9" x14ac:dyDescent="0.3">
      <c r="A908" s="135">
        <v>42155</v>
      </c>
      <c r="B908" s="20" t="e">
        <f>(#N/A)</f>
        <v>#N/A</v>
      </c>
      <c r="C908" s="20">
        <v>97.9</v>
      </c>
      <c r="D908" s="20">
        <v>89.6</v>
      </c>
      <c r="E908" s="20">
        <v>-4.6070000000000002</v>
      </c>
      <c r="F908" s="20" t="e">
        <f>(#N/A)</f>
        <v>#N/A</v>
      </c>
      <c r="G908" s="133">
        <f t="shared" si="13"/>
        <v>89.6</v>
      </c>
      <c r="H908" s="133"/>
      <c r="I908" s="133"/>
    </row>
    <row r="909" spans="1:9" x14ac:dyDescent="0.3">
      <c r="A909" s="135">
        <v>42156</v>
      </c>
      <c r="B909" s="20">
        <v>89.39</v>
      </c>
      <c r="C909" s="20" t="e">
        <f>(#N/A)</f>
        <v>#N/A</v>
      </c>
      <c r="D909" s="20" t="e">
        <f>(#N/A)</f>
        <v>#N/A</v>
      </c>
      <c r="E909" s="20" t="e">
        <f>(#N/A)</f>
        <v>#N/A</v>
      </c>
      <c r="F909" s="20" t="e">
        <f>(#N/A)</f>
        <v>#N/A</v>
      </c>
      <c r="G909" s="133" t="e">
        <f t="shared" si="13"/>
        <v>#N/A</v>
      </c>
      <c r="H909" s="133"/>
      <c r="I909" s="133"/>
    </row>
    <row r="910" spans="1:9" x14ac:dyDescent="0.3">
      <c r="A910" s="135">
        <v>42157</v>
      </c>
      <c r="B910" s="20">
        <v>89.24</v>
      </c>
      <c r="C910" s="20" t="e">
        <f>(#N/A)</f>
        <v>#N/A</v>
      </c>
      <c r="D910" s="20" t="e">
        <f>(#N/A)</f>
        <v>#N/A</v>
      </c>
      <c r="E910" s="20" t="e">
        <f>(#N/A)</f>
        <v>#N/A</v>
      </c>
      <c r="F910" s="20" t="e">
        <f>(#N/A)</f>
        <v>#N/A</v>
      </c>
      <c r="G910" s="133" t="e">
        <f t="shared" si="13"/>
        <v>#N/A</v>
      </c>
      <c r="H910" s="133"/>
      <c r="I910" s="133"/>
    </row>
    <row r="911" spans="1:9" x14ac:dyDescent="0.3">
      <c r="A911" s="135">
        <v>42158</v>
      </c>
      <c r="B911" s="20">
        <v>89.18</v>
      </c>
      <c r="C911" s="20" t="e">
        <f>(#N/A)</f>
        <v>#N/A</v>
      </c>
      <c r="D911" s="20" t="e">
        <f>(#N/A)</f>
        <v>#N/A</v>
      </c>
      <c r="E911" s="20" t="e">
        <f>(#N/A)</f>
        <v>#N/A</v>
      </c>
      <c r="F911" s="20">
        <v>-18.175979447655749</v>
      </c>
      <c r="G911" s="133" t="e">
        <f t="shared" si="13"/>
        <v>#N/A</v>
      </c>
      <c r="H911" s="133"/>
      <c r="I911" s="133"/>
    </row>
    <row r="912" spans="1:9" x14ac:dyDescent="0.3">
      <c r="A912" s="135">
        <v>42159</v>
      </c>
      <c r="B912" s="20">
        <v>89.16</v>
      </c>
      <c r="C912" s="20" t="e">
        <f>(#N/A)</f>
        <v>#N/A</v>
      </c>
      <c r="D912" s="20" t="e">
        <f>(#N/A)</f>
        <v>#N/A</v>
      </c>
      <c r="E912" s="20" t="e">
        <f>(#N/A)</f>
        <v>#N/A</v>
      </c>
      <c r="F912" s="20">
        <v>-17.89299198821254</v>
      </c>
      <c r="G912" s="133" t="e">
        <f t="shared" si="13"/>
        <v>#N/A</v>
      </c>
      <c r="H912" s="133"/>
      <c r="I912" s="133"/>
    </row>
    <row r="913" spans="1:9" x14ac:dyDescent="0.3">
      <c r="A913" s="135">
        <v>42160</v>
      </c>
      <c r="B913" s="20">
        <v>89.02</v>
      </c>
      <c r="C913" s="20" t="e">
        <f>(#N/A)</f>
        <v>#N/A</v>
      </c>
      <c r="D913" s="20" t="e">
        <f>(#N/A)</f>
        <v>#N/A</v>
      </c>
      <c r="E913" s="20" t="e">
        <f>(#N/A)</f>
        <v>#N/A</v>
      </c>
      <c r="F913" s="20">
        <v>-17.999263080324241</v>
      </c>
      <c r="G913" s="133" t="e">
        <f t="shared" si="13"/>
        <v>#N/A</v>
      </c>
      <c r="H913" s="133"/>
      <c r="I913" s="133"/>
    </row>
    <row r="914" spans="1:9" x14ac:dyDescent="0.3">
      <c r="A914" s="135">
        <v>42163</v>
      </c>
      <c r="B914" s="20">
        <v>88.89</v>
      </c>
      <c r="C914" s="20" t="e">
        <f>(#N/A)</f>
        <v>#N/A</v>
      </c>
      <c r="D914" s="20" t="e">
        <f>(#N/A)</f>
        <v>#N/A</v>
      </c>
      <c r="E914" s="20" t="e">
        <f>(#N/A)</f>
        <v>#N/A</v>
      </c>
      <c r="F914" s="20" t="e">
        <f>(#N/A)</f>
        <v>#N/A</v>
      </c>
      <c r="G914" s="133" t="e">
        <f t="shared" si="13"/>
        <v>#N/A</v>
      </c>
      <c r="H914" s="133"/>
      <c r="I914" s="133"/>
    </row>
    <row r="915" spans="1:9" x14ac:dyDescent="0.3">
      <c r="A915" s="135">
        <v>42164</v>
      </c>
      <c r="B915" s="20">
        <v>88.77</v>
      </c>
      <c r="C915" s="20" t="e">
        <f>(#N/A)</f>
        <v>#N/A</v>
      </c>
      <c r="D915" s="20" t="e">
        <f>(#N/A)</f>
        <v>#N/A</v>
      </c>
      <c r="E915" s="20" t="e">
        <f>(#N/A)</f>
        <v>#N/A</v>
      </c>
      <c r="F915" s="20">
        <v>-17.63013825740002</v>
      </c>
      <c r="G915" s="133" t="e">
        <f t="shared" si="13"/>
        <v>#N/A</v>
      </c>
      <c r="H915" s="133"/>
      <c r="I915" s="133"/>
    </row>
    <row r="916" spans="1:9" x14ac:dyDescent="0.3">
      <c r="A916" s="135">
        <v>42165</v>
      </c>
      <c r="B916" s="20">
        <v>88.15</v>
      </c>
      <c r="C916" s="20" t="e">
        <f>(#N/A)</f>
        <v>#N/A</v>
      </c>
      <c r="D916" s="20" t="e">
        <f>(#N/A)</f>
        <v>#N/A</v>
      </c>
      <c r="E916" s="20" t="e">
        <f>(#N/A)</f>
        <v>#N/A</v>
      </c>
      <c r="F916" s="20">
        <v>-18.197847067557539</v>
      </c>
      <c r="G916" s="133" t="e">
        <f t="shared" si="13"/>
        <v>#N/A</v>
      </c>
      <c r="H916" s="133"/>
      <c r="I916" s="133"/>
    </row>
    <row r="917" spans="1:9" x14ac:dyDescent="0.3">
      <c r="A917" s="135">
        <v>42166</v>
      </c>
      <c r="B917" s="20">
        <v>87.72</v>
      </c>
      <c r="C917" s="20" t="e">
        <f>(#N/A)</f>
        <v>#N/A</v>
      </c>
      <c r="D917" s="20" t="e">
        <f>(#N/A)</f>
        <v>#N/A</v>
      </c>
      <c r="E917" s="20" t="e">
        <f>(#N/A)</f>
        <v>#N/A</v>
      </c>
      <c r="F917" s="20">
        <v>-18.23266219239374</v>
      </c>
      <c r="G917" s="133" t="e">
        <f t="shared" ref="G917:G980" si="14">D917</f>
        <v>#N/A</v>
      </c>
      <c r="H917" s="133"/>
      <c r="I917" s="133"/>
    </row>
    <row r="918" spans="1:9" x14ac:dyDescent="0.3">
      <c r="A918" s="135">
        <v>42167</v>
      </c>
      <c r="B918" s="20">
        <v>87.42</v>
      </c>
      <c r="C918" s="20" t="e">
        <f>(#N/A)</f>
        <v>#N/A</v>
      </c>
      <c r="D918" s="20" t="e">
        <f>(#N/A)</f>
        <v>#N/A</v>
      </c>
      <c r="E918" s="20" t="e">
        <f>(#N/A)</f>
        <v>#N/A</v>
      </c>
      <c r="F918" s="20">
        <v>-18.4971098265896</v>
      </c>
      <c r="G918" s="133" t="e">
        <f t="shared" si="14"/>
        <v>#N/A</v>
      </c>
      <c r="H918" s="133"/>
      <c r="I918" s="133"/>
    </row>
    <row r="919" spans="1:9" x14ac:dyDescent="0.3">
      <c r="A919" s="135">
        <v>42170</v>
      </c>
      <c r="B919" s="20">
        <v>87.45</v>
      </c>
      <c r="C919" s="20" t="e">
        <f>(#N/A)</f>
        <v>#N/A</v>
      </c>
      <c r="D919" s="20" t="e">
        <f>(#N/A)</f>
        <v>#N/A</v>
      </c>
      <c r="E919" s="20" t="e">
        <f>(#N/A)</f>
        <v>#N/A</v>
      </c>
      <c r="F919" s="20" t="e">
        <f>(#N/A)</f>
        <v>#N/A</v>
      </c>
      <c r="G919" s="133" t="e">
        <f t="shared" si="14"/>
        <v>#N/A</v>
      </c>
      <c r="H919" s="133"/>
      <c r="I919" s="133"/>
    </row>
    <row r="920" spans="1:9" x14ac:dyDescent="0.3">
      <c r="A920" s="135">
        <v>42171</v>
      </c>
      <c r="B920" s="20">
        <v>87.4</v>
      </c>
      <c r="C920" s="20" t="e">
        <f>(#N/A)</f>
        <v>#N/A</v>
      </c>
      <c r="D920" s="20" t="e">
        <f>(#N/A)</f>
        <v>#N/A</v>
      </c>
      <c r="E920" s="20" t="e">
        <f>(#N/A)</f>
        <v>#N/A</v>
      </c>
      <c r="F920" s="20">
        <v>-18.40164317057231</v>
      </c>
      <c r="G920" s="133" t="e">
        <f t="shared" si="14"/>
        <v>#N/A</v>
      </c>
      <c r="H920" s="133"/>
      <c r="I920" s="133"/>
    </row>
    <row r="921" spans="1:9" x14ac:dyDescent="0.3">
      <c r="A921" s="135">
        <v>42172</v>
      </c>
      <c r="B921" s="20">
        <v>87.28</v>
      </c>
      <c r="C921" s="20" t="e">
        <f>(#N/A)</f>
        <v>#N/A</v>
      </c>
      <c r="D921" s="20" t="e">
        <f>(#N/A)</f>
        <v>#N/A</v>
      </c>
      <c r="E921" s="20" t="e">
        <f>(#N/A)</f>
        <v>#N/A</v>
      </c>
      <c r="F921" s="20">
        <v>-18.307749906402101</v>
      </c>
      <c r="G921" s="133" t="e">
        <f t="shared" si="14"/>
        <v>#N/A</v>
      </c>
      <c r="H921" s="133"/>
      <c r="I921" s="133"/>
    </row>
    <row r="922" spans="1:9" x14ac:dyDescent="0.3">
      <c r="A922" s="135">
        <v>42173</v>
      </c>
      <c r="B922" s="20">
        <v>87.25</v>
      </c>
      <c r="C922" s="20" t="e">
        <f>(#N/A)</f>
        <v>#N/A</v>
      </c>
      <c r="D922" s="20" t="e">
        <f>(#N/A)</f>
        <v>#N/A</v>
      </c>
      <c r="E922" s="20" t="e">
        <f>(#N/A)</f>
        <v>#N/A</v>
      </c>
      <c r="F922" s="20">
        <v>-18.174997655444059</v>
      </c>
      <c r="G922" s="133" t="e">
        <f t="shared" si="14"/>
        <v>#N/A</v>
      </c>
      <c r="H922" s="133"/>
      <c r="I922" s="133"/>
    </row>
    <row r="923" spans="1:9" x14ac:dyDescent="0.3">
      <c r="A923" s="135">
        <v>42174</v>
      </c>
      <c r="B923" s="20">
        <v>87.11</v>
      </c>
      <c r="C923" s="20" t="e">
        <f>(#N/A)</f>
        <v>#N/A</v>
      </c>
      <c r="D923" s="20" t="e">
        <f>(#N/A)</f>
        <v>#N/A</v>
      </c>
      <c r="E923" s="20" t="e">
        <f>(#N/A)</f>
        <v>#N/A</v>
      </c>
      <c r="F923" s="20">
        <v>-18.329270579411212</v>
      </c>
      <c r="G923" s="133" t="e">
        <f t="shared" si="14"/>
        <v>#N/A</v>
      </c>
      <c r="H923" s="133"/>
      <c r="I923" s="133"/>
    </row>
    <row r="924" spans="1:9" x14ac:dyDescent="0.3">
      <c r="A924" s="135">
        <v>42178</v>
      </c>
      <c r="B924" s="20">
        <v>87.04</v>
      </c>
      <c r="C924" s="20" t="e">
        <f>(#N/A)</f>
        <v>#N/A</v>
      </c>
      <c r="D924" s="20" t="e">
        <f>(#N/A)</f>
        <v>#N/A</v>
      </c>
      <c r="E924" s="20" t="e">
        <f>(#N/A)</f>
        <v>#N/A</v>
      </c>
      <c r="F924" s="20">
        <v>-18.218547402048291</v>
      </c>
      <c r="G924" s="133" t="e">
        <f t="shared" si="14"/>
        <v>#N/A</v>
      </c>
      <c r="H924" s="133"/>
      <c r="I924" s="133"/>
    </row>
    <row r="925" spans="1:9" x14ac:dyDescent="0.3">
      <c r="A925" s="135">
        <v>42179</v>
      </c>
      <c r="B925" s="20">
        <v>87.02</v>
      </c>
      <c r="C925" s="20" t="e">
        <f>(#N/A)</f>
        <v>#N/A</v>
      </c>
      <c r="D925" s="20" t="e">
        <f>(#N/A)</f>
        <v>#N/A</v>
      </c>
      <c r="E925" s="20" t="e">
        <f>(#N/A)</f>
        <v>#N/A</v>
      </c>
      <c r="F925" s="20">
        <v>-17.998492272898609</v>
      </c>
      <c r="G925" s="133" t="e">
        <f t="shared" si="14"/>
        <v>#N/A</v>
      </c>
      <c r="H925" s="133"/>
      <c r="I925" s="133"/>
    </row>
    <row r="926" spans="1:9" x14ac:dyDescent="0.3">
      <c r="A926" s="135">
        <v>42180</v>
      </c>
      <c r="B926" s="20">
        <v>86.79</v>
      </c>
      <c r="C926" s="20" t="e">
        <f>(#N/A)</f>
        <v>#N/A</v>
      </c>
      <c r="D926" s="20" t="e">
        <f>(#N/A)</f>
        <v>#N/A</v>
      </c>
      <c r="E926" s="20" t="e">
        <f>(#N/A)</f>
        <v>#N/A</v>
      </c>
      <c r="F926" s="20">
        <v>-18.192101046281461</v>
      </c>
      <c r="G926" s="133" t="e">
        <f t="shared" si="14"/>
        <v>#N/A</v>
      </c>
      <c r="H926" s="133"/>
      <c r="I926" s="133"/>
    </row>
    <row r="927" spans="1:9" x14ac:dyDescent="0.3">
      <c r="A927" s="135">
        <v>42181</v>
      </c>
      <c r="B927" s="20">
        <v>86.59</v>
      </c>
      <c r="C927" s="20" t="e">
        <f>(#N/A)</f>
        <v>#N/A</v>
      </c>
      <c r="D927" s="20" t="e">
        <f>(#N/A)</f>
        <v>#N/A</v>
      </c>
      <c r="E927" s="20" t="e">
        <f>(#N/A)</f>
        <v>#N/A</v>
      </c>
      <c r="F927" s="20">
        <v>-18.357533471619838</v>
      </c>
      <c r="G927" s="133" t="e">
        <f t="shared" si="14"/>
        <v>#N/A</v>
      </c>
      <c r="H927" s="133"/>
      <c r="I927" s="133"/>
    </row>
    <row r="928" spans="1:9" x14ac:dyDescent="0.3">
      <c r="A928" s="135">
        <v>42184</v>
      </c>
      <c r="B928" s="20">
        <v>86.48</v>
      </c>
      <c r="C928" s="20" t="e">
        <f>(#N/A)</f>
        <v>#N/A</v>
      </c>
      <c r="D928" s="20" t="e">
        <f>(#N/A)</f>
        <v>#N/A</v>
      </c>
      <c r="E928" s="20" t="e">
        <f>(#N/A)</f>
        <v>#N/A</v>
      </c>
      <c r="F928" s="20" t="e">
        <f>(#N/A)</f>
        <v>#N/A</v>
      </c>
      <c r="G928" s="133" t="e">
        <f t="shared" si="14"/>
        <v>#N/A</v>
      </c>
      <c r="H928" s="133"/>
      <c r="I928" s="133"/>
    </row>
    <row r="929" spans="1:9" x14ac:dyDescent="0.3">
      <c r="A929" s="135">
        <v>42185</v>
      </c>
      <c r="B929" s="20">
        <v>86.55</v>
      </c>
      <c r="C929" s="20">
        <v>97.5</v>
      </c>
      <c r="D929" s="20">
        <v>88.8</v>
      </c>
      <c r="E929" s="20">
        <v>-4.8135000000000003</v>
      </c>
      <c r="F929" s="20">
        <v>-18.078561287269292</v>
      </c>
      <c r="G929" s="133">
        <f t="shared" si="14"/>
        <v>88.8</v>
      </c>
      <c r="H929" s="133"/>
      <c r="I929" s="133"/>
    </row>
    <row r="930" spans="1:9" x14ac:dyDescent="0.3">
      <c r="A930" s="135">
        <v>42186</v>
      </c>
      <c r="B930" s="20">
        <v>86.4</v>
      </c>
      <c r="C930" s="20" t="e">
        <f>(#N/A)</f>
        <v>#N/A</v>
      </c>
      <c r="D930" s="20" t="e">
        <f>(#N/A)</f>
        <v>#N/A</v>
      </c>
      <c r="E930" s="20" t="e">
        <f>(#N/A)</f>
        <v>#N/A</v>
      </c>
      <c r="F930" s="20">
        <v>-18.057663125948409</v>
      </c>
      <c r="G930" s="133" t="e">
        <f t="shared" si="14"/>
        <v>#N/A</v>
      </c>
      <c r="H930" s="133"/>
      <c r="I930" s="133"/>
    </row>
    <row r="931" spans="1:9" x14ac:dyDescent="0.3">
      <c r="A931" s="135">
        <v>42187</v>
      </c>
      <c r="B931" s="20">
        <v>86.56</v>
      </c>
      <c r="C931" s="20" t="e">
        <f>(#N/A)</f>
        <v>#N/A</v>
      </c>
      <c r="D931" s="20" t="e">
        <f>(#N/A)</f>
        <v>#N/A</v>
      </c>
      <c r="E931" s="20" t="e">
        <f>(#N/A)</f>
        <v>#N/A</v>
      </c>
      <c r="F931" s="20">
        <v>-17.75771971496437</v>
      </c>
      <c r="G931" s="133" t="e">
        <f t="shared" si="14"/>
        <v>#N/A</v>
      </c>
      <c r="H931" s="133"/>
      <c r="I931" s="133"/>
    </row>
    <row r="932" spans="1:9" x14ac:dyDescent="0.3">
      <c r="A932" s="135">
        <v>42188</v>
      </c>
      <c r="B932" s="20">
        <v>86.5</v>
      </c>
      <c r="C932" s="20" t="e">
        <f>(#N/A)</f>
        <v>#N/A</v>
      </c>
      <c r="D932" s="20" t="e">
        <f>(#N/A)</f>
        <v>#N/A</v>
      </c>
      <c r="E932" s="20" t="e">
        <f>(#N/A)</f>
        <v>#N/A</v>
      </c>
      <c r="F932" s="20">
        <v>-17.775665399239539</v>
      </c>
      <c r="G932" s="133" t="e">
        <f t="shared" si="14"/>
        <v>#N/A</v>
      </c>
      <c r="H932" s="133"/>
      <c r="I932" s="133"/>
    </row>
    <row r="933" spans="1:9" x14ac:dyDescent="0.3">
      <c r="A933" s="135">
        <v>42191</v>
      </c>
      <c r="B933" s="20">
        <v>86.31</v>
      </c>
      <c r="C933" s="20" t="e">
        <f>(#N/A)</f>
        <v>#N/A</v>
      </c>
      <c r="D933" s="20" t="e">
        <f>(#N/A)</f>
        <v>#N/A</v>
      </c>
      <c r="E933" s="20" t="e">
        <f>(#N/A)</f>
        <v>#N/A</v>
      </c>
      <c r="F933" s="20" t="e">
        <f>(#N/A)</f>
        <v>#N/A</v>
      </c>
      <c r="G933" s="133" t="e">
        <f t="shared" si="14"/>
        <v>#N/A</v>
      </c>
      <c r="H933" s="133"/>
      <c r="I933" s="133"/>
    </row>
    <row r="934" spans="1:9" x14ac:dyDescent="0.3">
      <c r="A934" s="135">
        <v>42192</v>
      </c>
      <c r="B934" s="20">
        <v>86.29</v>
      </c>
      <c r="C934" s="20" t="e">
        <f>(#N/A)</f>
        <v>#N/A</v>
      </c>
      <c r="D934" s="20" t="e">
        <f>(#N/A)</f>
        <v>#N/A</v>
      </c>
      <c r="E934" s="20" t="e">
        <f>(#N/A)</f>
        <v>#N/A</v>
      </c>
      <c r="F934" s="20">
        <v>-17.615046782509069</v>
      </c>
      <c r="G934" s="133" t="e">
        <f t="shared" si="14"/>
        <v>#N/A</v>
      </c>
      <c r="H934" s="133"/>
      <c r="I934" s="133"/>
    </row>
    <row r="935" spans="1:9" x14ac:dyDescent="0.3">
      <c r="A935" s="135">
        <v>42193</v>
      </c>
      <c r="B935" s="20">
        <v>86.13</v>
      </c>
      <c r="C935" s="20" t="e">
        <f>(#N/A)</f>
        <v>#N/A</v>
      </c>
      <c r="D935" s="20" t="e">
        <f>(#N/A)</f>
        <v>#N/A</v>
      </c>
      <c r="E935" s="20" t="e">
        <f>(#N/A)</f>
        <v>#N/A</v>
      </c>
      <c r="F935" s="20">
        <v>-17.555279027472</v>
      </c>
      <c r="G935" s="133" t="e">
        <f t="shared" si="14"/>
        <v>#N/A</v>
      </c>
      <c r="H935" s="133"/>
      <c r="I935" s="133"/>
    </row>
    <row r="936" spans="1:9" x14ac:dyDescent="0.3">
      <c r="A936" s="135">
        <v>42194</v>
      </c>
      <c r="B936" s="20">
        <v>85.54</v>
      </c>
      <c r="C936" s="20" t="e">
        <f>(#N/A)</f>
        <v>#N/A</v>
      </c>
      <c r="D936" s="20" t="e">
        <f>(#N/A)</f>
        <v>#N/A</v>
      </c>
      <c r="E936" s="20" t="e">
        <f>(#N/A)</f>
        <v>#N/A</v>
      </c>
      <c r="F936" s="20">
        <v>-18.096514745308308</v>
      </c>
      <c r="G936" s="133" t="e">
        <f t="shared" si="14"/>
        <v>#N/A</v>
      </c>
      <c r="H936" s="133"/>
      <c r="I936" s="133"/>
    </row>
    <row r="937" spans="1:9" x14ac:dyDescent="0.3">
      <c r="A937" s="135">
        <v>42195</v>
      </c>
      <c r="B937" s="20">
        <v>85.42</v>
      </c>
      <c r="C937" s="20" t="e">
        <f>(#N/A)</f>
        <v>#N/A</v>
      </c>
      <c r="D937" s="20" t="e">
        <f>(#N/A)</f>
        <v>#N/A</v>
      </c>
      <c r="E937" s="20" t="e">
        <f>(#N/A)</f>
        <v>#N/A</v>
      </c>
      <c r="F937" s="20">
        <v>-18.030899145955281</v>
      </c>
      <c r="G937" s="133" t="e">
        <f t="shared" si="14"/>
        <v>#N/A</v>
      </c>
      <c r="H937" s="133"/>
      <c r="I937" s="133"/>
    </row>
    <row r="938" spans="1:9" x14ac:dyDescent="0.3">
      <c r="A938" s="135">
        <v>42198</v>
      </c>
      <c r="B938" s="20">
        <v>85.25</v>
      </c>
      <c r="C938" s="20" t="e">
        <f>(#N/A)</f>
        <v>#N/A</v>
      </c>
      <c r="D938" s="20" t="e">
        <f>(#N/A)</f>
        <v>#N/A</v>
      </c>
      <c r="E938" s="20" t="e">
        <f>(#N/A)</f>
        <v>#N/A</v>
      </c>
      <c r="F938" s="20" t="e">
        <f>(#N/A)</f>
        <v>#N/A</v>
      </c>
      <c r="G938" s="133" t="e">
        <f t="shared" si="14"/>
        <v>#N/A</v>
      </c>
      <c r="H938" s="133"/>
      <c r="I938" s="133"/>
    </row>
    <row r="939" spans="1:9" x14ac:dyDescent="0.3">
      <c r="A939" s="135">
        <v>42199</v>
      </c>
      <c r="B939" s="20">
        <v>85.14</v>
      </c>
      <c r="C939" s="20" t="e">
        <f>(#N/A)</f>
        <v>#N/A</v>
      </c>
      <c r="D939" s="20" t="e">
        <f>(#N/A)</f>
        <v>#N/A</v>
      </c>
      <c r="E939" s="20" t="e">
        <f>(#N/A)</f>
        <v>#N/A</v>
      </c>
      <c r="F939" s="20">
        <v>-17.842323651452279</v>
      </c>
      <c r="G939" s="133" t="e">
        <f t="shared" si="14"/>
        <v>#N/A</v>
      </c>
      <c r="H939" s="133"/>
      <c r="I939" s="133"/>
    </row>
    <row r="940" spans="1:9" x14ac:dyDescent="0.3">
      <c r="A940" s="135">
        <v>42200</v>
      </c>
      <c r="B940" s="20">
        <v>84.48</v>
      </c>
      <c r="C940" s="20" t="e">
        <f>(#N/A)</f>
        <v>#N/A</v>
      </c>
      <c r="D940" s="20" t="e">
        <f>(#N/A)</f>
        <v>#N/A</v>
      </c>
      <c r="E940" s="20" t="e">
        <f>(#N/A)</f>
        <v>#N/A</v>
      </c>
      <c r="F940" s="20">
        <v>-18.289970016442599</v>
      </c>
      <c r="G940" s="133" t="e">
        <f t="shared" si="14"/>
        <v>#N/A</v>
      </c>
      <c r="H940" s="133"/>
      <c r="I940" s="133"/>
    </row>
    <row r="941" spans="1:9" x14ac:dyDescent="0.3">
      <c r="A941" s="135">
        <v>42201</v>
      </c>
      <c r="B941" s="20">
        <v>84.41</v>
      </c>
      <c r="C941" s="20" t="e">
        <f>(#N/A)</f>
        <v>#N/A</v>
      </c>
      <c r="D941" s="20" t="e">
        <f>(#N/A)</f>
        <v>#N/A</v>
      </c>
      <c r="E941" s="20" t="e">
        <f>(#N/A)</f>
        <v>#N/A</v>
      </c>
      <c r="F941" s="20">
        <v>-17.94497909983474</v>
      </c>
      <c r="G941" s="133" t="e">
        <f t="shared" si="14"/>
        <v>#N/A</v>
      </c>
      <c r="H941" s="133"/>
      <c r="I941" s="133"/>
    </row>
    <row r="942" spans="1:9" x14ac:dyDescent="0.3">
      <c r="A942" s="135">
        <v>42202</v>
      </c>
      <c r="B942" s="20">
        <v>84.26</v>
      </c>
      <c r="C942" s="20" t="e">
        <f>(#N/A)</f>
        <v>#N/A</v>
      </c>
      <c r="D942" s="20" t="e">
        <f>(#N/A)</f>
        <v>#N/A</v>
      </c>
      <c r="E942" s="20" t="e">
        <f>(#N/A)</f>
        <v>#N/A</v>
      </c>
      <c r="F942" s="20">
        <v>-18.090794206279771</v>
      </c>
      <c r="G942" s="133" t="e">
        <f t="shared" si="14"/>
        <v>#N/A</v>
      </c>
      <c r="H942" s="133"/>
      <c r="I942" s="133"/>
    </row>
    <row r="943" spans="1:9" x14ac:dyDescent="0.3">
      <c r="A943" s="135">
        <v>42205</v>
      </c>
      <c r="B943" s="20">
        <v>83.82</v>
      </c>
      <c r="C943" s="20" t="e">
        <f>(#N/A)</f>
        <v>#N/A</v>
      </c>
      <c r="D943" s="20" t="e">
        <f>(#N/A)</f>
        <v>#N/A</v>
      </c>
      <c r="E943" s="20" t="e">
        <f>(#N/A)</f>
        <v>#N/A</v>
      </c>
      <c r="F943" s="20" t="e">
        <f>(#N/A)</f>
        <v>#N/A</v>
      </c>
      <c r="G943" s="133" t="e">
        <f t="shared" si="14"/>
        <v>#N/A</v>
      </c>
      <c r="H943" s="133"/>
      <c r="I943" s="133"/>
    </row>
    <row r="944" spans="1:9" x14ac:dyDescent="0.3">
      <c r="A944" s="135">
        <v>42206</v>
      </c>
      <c r="B944" s="20">
        <v>83.74</v>
      </c>
      <c r="C944" s="20" t="e">
        <f>(#N/A)</f>
        <v>#N/A</v>
      </c>
      <c r="D944" s="20" t="e">
        <f>(#N/A)</f>
        <v>#N/A</v>
      </c>
      <c r="E944" s="20" t="e">
        <f>(#N/A)</f>
        <v>#N/A</v>
      </c>
      <c r="F944" s="20">
        <v>-18.174711745163179</v>
      </c>
      <c r="G944" s="133" t="e">
        <f t="shared" si="14"/>
        <v>#N/A</v>
      </c>
      <c r="H944" s="133"/>
      <c r="I944" s="133"/>
    </row>
    <row r="945" spans="1:9" x14ac:dyDescent="0.3">
      <c r="A945" s="135">
        <v>42207</v>
      </c>
      <c r="B945" s="20">
        <v>83.69</v>
      </c>
      <c r="C945" s="20" t="e">
        <f>(#N/A)</f>
        <v>#N/A</v>
      </c>
      <c r="D945" s="20" t="e">
        <f>(#N/A)</f>
        <v>#N/A</v>
      </c>
      <c r="E945" s="20" t="e">
        <f>(#N/A)</f>
        <v>#N/A</v>
      </c>
      <c r="F945" s="20">
        <v>-18.183595659399749</v>
      </c>
      <c r="G945" s="133" t="e">
        <f t="shared" si="14"/>
        <v>#N/A</v>
      </c>
      <c r="H945" s="133"/>
      <c r="I945" s="133"/>
    </row>
    <row r="946" spans="1:9" x14ac:dyDescent="0.3">
      <c r="A946" s="135">
        <v>42208</v>
      </c>
      <c r="B946" s="20">
        <v>83.58</v>
      </c>
      <c r="C946" s="20" t="e">
        <f>(#N/A)</f>
        <v>#N/A</v>
      </c>
      <c r="D946" s="20" t="e">
        <f>(#N/A)</f>
        <v>#N/A</v>
      </c>
      <c r="E946" s="20" t="e">
        <f>(#N/A)</f>
        <v>#N/A</v>
      </c>
      <c r="F946" s="20">
        <v>-18.243177149564708</v>
      </c>
      <c r="G946" s="133" t="e">
        <f t="shared" si="14"/>
        <v>#N/A</v>
      </c>
      <c r="H946" s="133"/>
      <c r="I946" s="133"/>
    </row>
    <row r="947" spans="1:9" x14ac:dyDescent="0.3">
      <c r="A947" s="135">
        <v>42209</v>
      </c>
      <c r="B947" s="20">
        <v>83.57</v>
      </c>
      <c r="C947" s="20" t="e">
        <f>(#N/A)</f>
        <v>#N/A</v>
      </c>
      <c r="D947" s="20" t="e">
        <f>(#N/A)</f>
        <v>#N/A</v>
      </c>
      <c r="E947" s="20" t="e">
        <f>(#N/A)</f>
        <v>#N/A</v>
      </c>
      <c r="F947" s="20">
        <v>-18.10877021068104</v>
      </c>
      <c r="G947" s="133" t="e">
        <f t="shared" si="14"/>
        <v>#N/A</v>
      </c>
      <c r="H947" s="133"/>
      <c r="I947" s="133"/>
    </row>
    <row r="948" spans="1:9" x14ac:dyDescent="0.3">
      <c r="A948" s="135">
        <v>42212</v>
      </c>
      <c r="B948" s="20">
        <v>83.51</v>
      </c>
      <c r="C948" s="20" t="e">
        <f>(#N/A)</f>
        <v>#N/A</v>
      </c>
      <c r="D948" s="20" t="e">
        <f>(#N/A)</f>
        <v>#N/A</v>
      </c>
      <c r="E948" s="20" t="e">
        <f>(#N/A)</f>
        <v>#N/A</v>
      </c>
      <c r="F948" s="20" t="e">
        <f>(#N/A)</f>
        <v>#N/A</v>
      </c>
      <c r="G948" s="133" t="e">
        <f t="shared" si="14"/>
        <v>#N/A</v>
      </c>
      <c r="H948" s="133"/>
      <c r="I948" s="133"/>
    </row>
    <row r="949" spans="1:9" x14ac:dyDescent="0.3">
      <c r="A949" s="135">
        <v>42213</v>
      </c>
      <c r="B949" s="20">
        <v>83.45</v>
      </c>
      <c r="C949" s="20" t="e">
        <f>(#N/A)</f>
        <v>#N/A</v>
      </c>
      <c r="D949" s="20" t="e">
        <f>(#N/A)</f>
        <v>#N/A</v>
      </c>
      <c r="E949" s="20" t="e">
        <f>(#N/A)</f>
        <v>#N/A</v>
      </c>
      <c r="F949" s="20">
        <v>-18.04969066090543</v>
      </c>
      <c r="G949" s="133" t="e">
        <f t="shared" si="14"/>
        <v>#N/A</v>
      </c>
      <c r="H949" s="133"/>
      <c r="I949" s="133"/>
    </row>
    <row r="950" spans="1:9" x14ac:dyDescent="0.3">
      <c r="A950" s="135">
        <v>42214</v>
      </c>
      <c r="B950" s="20">
        <v>83.38</v>
      </c>
      <c r="C950" s="20" t="e">
        <f>(#N/A)</f>
        <v>#N/A</v>
      </c>
      <c r="D950" s="20" t="e">
        <f>(#N/A)</f>
        <v>#N/A</v>
      </c>
      <c r="E950" s="20" t="e">
        <f>(#N/A)</f>
        <v>#N/A</v>
      </c>
      <c r="F950" s="20">
        <v>-18.054054054054049</v>
      </c>
      <c r="G950" s="133" t="e">
        <f t="shared" si="14"/>
        <v>#N/A</v>
      </c>
      <c r="H950" s="133"/>
      <c r="I950" s="133"/>
    </row>
    <row r="951" spans="1:9" x14ac:dyDescent="0.3">
      <c r="A951" s="135">
        <v>42215</v>
      </c>
      <c r="B951" s="20">
        <v>83.29</v>
      </c>
      <c r="C951" s="20" t="e">
        <f>(#N/A)</f>
        <v>#N/A</v>
      </c>
      <c r="D951" s="20" t="e">
        <f>(#N/A)</f>
        <v>#N/A</v>
      </c>
      <c r="E951" s="20" t="e">
        <f>(#N/A)</f>
        <v>#N/A</v>
      </c>
      <c r="F951" s="20">
        <v>-17.868060349078</v>
      </c>
      <c r="G951" s="133" t="e">
        <f t="shared" si="14"/>
        <v>#N/A</v>
      </c>
      <c r="H951" s="133"/>
      <c r="I951" s="133"/>
    </row>
    <row r="952" spans="1:9" x14ac:dyDescent="0.3">
      <c r="A952" s="135">
        <v>42216</v>
      </c>
      <c r="B952" s="20">
        <v>83.2</v>
      </c>
      <c r="C952" s="20">
        <v>97.5</v>
      </c>
      <c r="D952" s="20">
        <v>88</v>
      </c>
      <c r="E952" s="20">
        <v>-5.3692000000000002</v>
      </c>
      <c r="F952" s="20">
        <v>-17.90823877651702</v>
      </c>
      <c r="G952" s="133">
        <f t="shared" si="14"/>
        <v>88</v>
      </c>
      <c r="H952" s="133"/>
      <c r="I952" s="133"/>
    </row>
    <row r="953" spans="1:9" x14ac:dyDescent="0.3">
      <c r="A953" s="135">
        <v>42219</v>
      </c>
      <c r="B953" s="20">
        <v>83.14</v>
      </c>
      <c r="C953" s="20" t="e">
        <f>(#N/A)</f>
        <v>#N/A</v>
      </c>
      <c r="D953" s="20" t="e">
        <f>(#N/A)</f>
        <v>#N/A</v>
      </c>
      <c r="E953" s="20" t="e">
        <f>(#N/A)</f>
        <v>#N/A</v>
      </c>
      <c r="F953" s="20" t="e">
        <f>(#N/A)</f>
        <v>#N/A</v>
      </c>
      <c r="G953" s="133" t="e">
        <f t="shared" si="14"/>
        <v>#N/A</v>
      </c>
      <c r="H953" s="133"/>
      <c r="I953" s="133"/>
    </row>
    <row r="954" spans="1:9" x14ac:dyDescent="0.3">
      <c r="A954" s="135">
        <v>42220</v>
      </c>
      <c r="B954" s="20">
        <v>82.55</v>
      </c>
      <c r="C954" s="20" t="e">
        <f>(#N/A)</f>
        <v>#N/A</v>
      </c>
      <c r="D954" s="20" t="e">
        <f>(#N/A)</f>
        <v>#N/A</v>
      </c>
      <c r="E954" s="20" t="e">
        <f>(#N/A)</f>
        <v>#N/A</v>
      </c>
      <c r="F954" s="20">
        <v>-18.299683293745051</v>
      </c>
      <c r="G954" s="133" t="e">
        <f t="shared" si="14"/>
        <v>#N/A</v>
      </c>
      <c r="H954" s="133"/>
      <c r="I954" s="133"/>
    </row>
    <row r="955" spans="1:9" x14ac:dyDescent="0.3">
      <c r="A955" s="135">
        <v>42221</v>
      </c>
      <c r="B955" s="20">
        <v>82.29</v>
      </c>
      <c r="C955" s="20" t="e">
        <f>(#N/A)</f>
        <v>#N/A</v>
      </c>
      <c r="D955" s="20" t="e">
        <f>(#N/A)</f>
        <v>#N/A</v>
      </c>
      <c r="E955" s="20" t="e">
        <f>(#N/A)</f>
        <v>#N/A</v>
      </c>
      <c r="F955" s="20">
        <v>-18.427835051546388</v>
      </c>
      <c r="G955" s="133" t="e">
        <f t="shared" si="14"/>
        <v>#N/A</v>
      </c>
      <c r="H955" s="133"/>
      <c r="I955" s="133"/>
    </row>
    <row r="956" spans="1:9" x14ac:dyDescent="0.3">
      <c r="A956" s="135">
        <v>42222</v>
      </c>
      <c r="B956" s="20">
        <v>82.46</v>
      </c>
      <c r="C956" s="20" t="e">
        <f>(#N/A)</f>
        <v>#N/A</v>
      </c>
      <c r="D956" s="20" t="e">
        <f>(#N/A)</f>
        <v>#N/A</v>
      </c>
      <c r="E956" s="20" t="e">
        <f>(#N/A)</f>
        <v>#N/A</v>
      </c>
      <c r="F956" s="20">
        <v>-18.096940802542711</v>
      </c>
      <c r="G956" s="133" t="e">
        <f t="shared" si="14"/>
        <v>#N/A</v>
      </c>
      <c r="H956" s="133"/>
      <c r="I956" s="133"/>
    </row>
    <row r="957" spans="1:9" x14ac:dyDescent="0.3">
      <c r="A957" s="135">
        <v>42223</v>
      </c>
      <c r="B957" s="20">
        <v>82.37</v>
      </c>
      <c r="C957" s="20" t="e">
        <f>(#N/A)</f>
        <v>#N/A</v>
      </c>
      <c r="D957" s="20" t="e">
        <f>(#N/A)</f>
        <v>#N/A</v>
      </c>
      <c r="E957" s="20" t="e">
        <f>(#N/A)</f>
        <v>#N/A</v>
      </c>
      <c r="F957" s="20">
        <v>-18.121272365805169</v>
      </c>
      <c r="G957" s="133" t="e">
        <f t="shared" si="14"/>
        <v>#N/A</v>
      </c>
      <c r="H957" s="133"/>
      <c r="I957" s="133"/>
    </row>
    <row r="958" spans="1:9" x14ac:dyDescent="0.3">
      <c r="A958" s="135">
        <v>42226</v>
      </c>
      <c r="B958" s="20">
        <v>82.35</v>
      </c>
      <c r="C958" s="20" t="e">
        <f>(#N/A)</f>
        <v>#N/A</v>
      </c>
      <c r="D958" s="20" t="e">
        <f>(#N/A)</f>
        <v>#N/A</v>
      </c>
      <c r="E958" s="20" t="e">
        <f>(#N/A)</f>
        <v>#N/A</v>
      </c>
      <c r="F958" s="20" t="e">
        <f>(#N/A)</f>
        <v>#N/A</v>
      </c>
      <c r="G958" s="133" t="e">
        <f t="shared" si="14"/>
        <v>#N/A</v>
      </c>
      <c r="H958" s="133"/>
      <c r="I958" s="133"/>
    </row>
    <row r="959" spans="1:9" x14ac:dyDescent="0.3">
      <c r="A959" s="135">
        <v>42227</v>
      </c>
      <c r="B959" s="20">
        <v>82.33</v>
      </c>
      <c r="C959" s="20" t="e">
        <f>(#N/A)</f>
        <v>#N/A</v>
      </c>
      <c r="D959" s="20" t="e">
        <f>(#N/A)</f>
        <v>#N/A</v>
      </c>
      <c r="E959" s="20" t="e">
        <f>(#N/A)</f>
        <v>#N/A</v>
      </c>
      <c r="F959" s="20">
        <v>-17.932615629984049</v>
      </c>
      <c r="G959" s="133" t="e">
        <f t="shared" si="14"/>
        <v>#N/A</v>
      </c>
      <c r="H959" s="133"/>
      <c r="I959" s="133"/>
    </row>
    <row r="960" spans="1:9" x14ac:dyDescent="0.3">
      <c r="A960" s="135">
        <v>42228</v>
      </c>
      <c r="B960" s="20">
        <v>82.04</v>
      </c>
      <c r="C960" s="20" t="e">
        <f>(#N/A)</f>
        <v>#N/A</v>
      </c>
      <c r="D960" s="20" t="e">
        <f>(#N/A)</f>
        <v>#N/A</v>
      </c>
      <c r="E960" s="20" t="e">
        <f>(#N/A)</f>
        <v>#N/A</v>
      </c>
      <c r="F960" s="20">
        <v>-18.172750847795729</v>
      </c>
      <c r="G960" s="133" t="e">
        <f t="shared" si="14"/>
        <v>#N/A</v>
      </c>
      <c r="H960" s="133"/>
      <c r="I960" s="133"/>
    </row>
    <row r="961" spans="1:9" x14ac:dyDescent="0.3">
      <c r="A961" s="135">
        <v>42229</v>
      </c>
      <c r="B961" s="20">
        <v>82.03</v>
      </c>
      <c r="C961" s="20" t="e">
        <f>(#N/A)</f>
        <v>#N/A</v>
      </c>
      <c r="D961" s="20" t="e">
        <f>(#N/A)</f>
        <v>#N/A</v>
      </c>
      <c r="E961" s="20" t="e">
        <f>(#N/A)</f>
        <v>#N/A</v>
      </c>
      <c r="F961" s="20">
        <v>-18.035571542765791</v>
      </c>
      <c r="G961" s="133" t="e">
        <f t="shared" si="14"/>
        <v>#N/A</v>
      </c>
      <c r="H961" s="133"/>
      <c r="I961" s="133"/>
    </row>
    <row r="962" spans="1:9" x14ac:dyDescent="0.3">
      <c r="A962" s="135">
        <v>42230</v>
      </c>
      <c r="B962" s="20">
        <v>82.02</v>
      </c>
      <c r="C962" s="20" t="e">
        <f>(#N/A)</f>
        <v>#N/A</v>
      </c>
      <c r="D962" s="20" t="e">
        <f>(#N/A)</f>
        <v>#N/A</v>
      </c>
      <c r="E962" s="20" t="e">
        <f>(#N/A)</f>
        <v>#N/A</v>
      </c>
      <c r="F962" s="20">
        <v>-18.012794882047181</v>
      </c>
      <c r="G962" s="133" t="e">
        <f t="shared" si="14"/>
        <v>#N/A</v>
      </c>
      <c r="H962" s="133"/>
      <c r="I962" s="133"/>
    </row>
    <row r="963" spans="1:9" x14ac:dyDescent="0.3">
      <c r="A963" s="135">
        <v>42233</v>
      </c>
      <c r="B963" s="20">
        <v>81.91</v>
      </c>
      <c r="C963" s="20" t="e">
        <f>(#N/A)</f>
        <v>#N/A</v>
      </c>
      <c r="D963" s="20" t="e">
        <f>(#N/A)</f>
        <v>#N/A</v>
      </c>
      <c r="E963" s="20" t="e">
        <f>(#N/A)</f>
        <v>#N/A</v>
      </c>
      <c r="F963" s="20" t="e">
        <f>(#N/A)</f>
        <v>#N/A</v>
      </c>
      <c r="G963" s="133" t="e">
        <f t="shared" si="14"/>
        <v>#N/A</v>
      </c>
      <c r="H963" s="133"/>
      <c r="I963" s="133"/>
    </row>
    <row r="964" spans="1:9" x14ac:dyDescent="0.3">
      <c r="A964" s="135">
        <v>42234</v>
      </c>
      <c r="B964" s="20">
        <v>82.01</v>
      </c>
      <c r="C964" s="20" t="e">
        <f>(#N/A)</f>
        <v>#N/A</v>
      </c>
      <c r="D964" s="20" t="e">
        <f>(#N/A)</f>
        <v>#N/A</v>
      </c>
      <c r="E964" s="20" t="e">
        <f>(#N/A)</f>
        <v>#N/A</v>
      </c>
      <c r="F964" s="20">
        <v>-17.891469763716461</v>
      </c>
      <c r="G964" s="133" t="e">
        <f t="shared" si="14"/>
        <v>#N/A</v>
      </c>
      <c r="H964" s="133"/>
      <c r="I964" s="133"/>
    </row>
    <row r="965" spans="1:9" x14ac:dyDescent="0.3">
      <c r="A965" s="135">
        <v>42235</v>
      </c>
      <c r="B965" s="20">
        <v>81.72</v>
      </c>
      <c r="C965" s="20" t="e">
        <f>(#N/A)</f>
        <v>#N/A</v>
      </c>
      <c r="D965" s="20" t="e">
        <f>(#N/A)</f>
        <v>#N/A</v>
      </c>
      <c r="E965" s="20" t="e">
        <f>(#N/A)</f>
        <v>#N/A</v>
      </c>
      <c r="F965" s="20">
        <v>-18.058758648350551</v>
      </c>
      <c r="G965" s="133" t="e">
        <f t="shared" si="14"/>
        <v>#N/A</v>
      </c>
      <c r="H965" s="133"/>
      <c r="I965" s="133"/>
    </row>
    <row r="966" spans="1:9" x14ac:dyDescent="0.3">
      <c r="A966" s="135">
        <v>42236</v>
      </c>
      <c r="B966" s="20">
        <v>81.680000000000007</v>
      </c>
      <c r="C966" s="20" t="e">
        <f>(#N/A)</f>
        <v>#N/A</v>
      </c>
      <c r="D966" s="20" t="e">
        <f>(#N/A)</f>
        <v>#N/A</v>
      </c>
      <c r="E966" s="20" t="e">
        <f>(#N/A)</f>
        <v>#N/A</v>
      </c>
      <c r="F966" s="20">
        <v>-18.016661648097958</v>
      </c>
      <c r="G966" s="133" t="e">
        <f t="shared" si="14"/>
        <v>#N/A</v>
      </c>
      <c r="H966" s="133"/>
      <c r="I966" s="133"/>
    </row>
    <row r="967" spans="1:9" x14ac:dyDescent="0.3">
      <c r="A967" s="135">
        <v>42237</v>
      </c>
      <c r="B967" s="20">
        <v>81.66</v>
      </c>
      <c r="C967" s="20" t="e">
        <f>(#N/A)</f>
        <v>#N/A</v>
      </c>
      <c r="D967" s="20" t="e">
        <f>(#N/A)</f>
        <v>#N/A</v>
      </c>
      <c r="E967" s="20" t="e">
        <f>(#N/A)</f>
        <v>#N/A</v>
      </c>
      <c r="F967" s="20">
        <v>-18.053186151530362</v>
      </c>
      <c r="G967" s="133" t="e">
        <f t="shared" si="14"/>
        <v>#N/A</v>
      </c>
      <c r="H967" s="133"/>
      <c r="I967" s="133"/>
    </row>
    <row r="968" spans="1:9" x14ac:dyDescent="0.3">
      <c r="A968" s="135">
        <v>42240</v>
      </c>
      <c r="B968" s="20">
        <v>81.64</v>
      </c>
      <c r="C968" s="20" t="e">
        <f>(#N/A)</f>
        <v>#N/A</v>
      </c>
      <c r="D968" s="20" t="e">
        <f>(#N/A)</f>
        <v>#N/A</v>
      </c>
      <c r="E968" s="20" t="e">
        <f>(#N/A)</f>
        <v>#N/A</v>
      </c>
      <c r="F968" s="20" t="e">
        <f>(#N/A)</f>
        <v>#N/A</v>
      </c>
      <c r="G968" s="133" t="e">
        <f t="shared" si="14"/>
        <v>#N/A</v>
      </c>
      <c r="H968" s="133"/>
      <c r="I968" s="133"/>
    </row>
    <row r="969" spans="1:9" x14ac:dyDescent="0.3">
      <c r="A969" s="135">
        <v>42241</v>
      </c>
      <c r="B969" s="20">
        <v>81.599999999999994</v>
      </c>
      <c r="C969" s="20" t="e">
        <f>(#N/A)</f>
        <v>#N/A</v>
      </c>
      <c r="D969" s="20" t="e">
        <f>(#N/A)</f>
        <v>#N/A</v>
      </c>
      <c r="E969" s="20" t="e">
        <f>(#N/A)</f>
        <v>#N/A</v>
      </c>
      <c r="F969" s="20">
        <v>-18.179083525518902</v>
      </c>
      <c r="G969" s="133" t="e">
        <f t="shared" si="14"/>
        <v>#N/A</v>
      </c>
      <c r="H969" s="133"/>
      <c r="I969" s="133"/>
    </row>
    <row r="970" spans="1:9" x14ac:dyDescent="0.3">
      <c r="A970" s="135">
        <v>42242</v>
      </c>
      <c r="B970" s="20">
        <v>81.63</v>
      </c>
      <c r="C970" s="20" t="e">
        <f>(#N/A)</f>
        <v>#N/A</v>
      </c>
      <c r="D970" s="20" t="e">
        <f>(#N/A)</f>
        <v>#N/A</v>
      </c>
      <c r="E970" s="20" t="e">
        <f>(#N/A)</f>
        <v>#N/A</v>
      </c>
      <c r="F970" s="20">
        <v>-18.075070252910479</v>
      </c>
      <c r="G970" s="133" t="e">
        <f t="shared" si="14"/>
        <v>#N/A</v>
      </c>
      <c r="H970" s="133"/>
      <c r="I970" s="133"/>
    </row>
    <row r="971" spans="1:9" x14ac:dyDescent="0.3">
      <c r="A971" s="135">
        <v>42243</v>
      </c>
      <c r="B971" s="20">
        <v>81.59</v>
      </c>
      <c r="C971" s="20" t="e">
        <f>(#N/A)</f>
        <v>#N/A</v>
      </c>
      <c r="D971" s="20" t="e">
        <f>(#N/A)</f>
        <v>#N/A</v>
      </c>
      <c r="E971" s="20" t="e">
        <f>(#N/A)</f>
        <v>#N/A</v>
      </c>
      <c r="F971" s="20">
        <v>-18.041185334003011</v>
      </c>
      <c r="G971" s="133" t="e">
        <f t="shared" si="14"/>
        <v>#N/A</v>
      </c>
      <c r="H971" s="133"/>
      <c r="I971" s="133"/>
    </row>
    <row r="972" spans="1:9" x14ac:dyDescent="0.3">
      <c r="A972" s="135">
        <v>42244</v>
      </c>
      <c r="B972" s="20">
        <v>81.45</v>
      </c>
      <c r="C972" s="20" t="e">
        <f>(#N/A)</f>
        <v>#N/A</v>
      </c>
      <c r="D972" s="20" t="e">
        <f>(#N/A)</f>
        <v>#N/A</v>
      </c>
      <c r="E972" s="20" t="e">
        <f>(#N/A)</f>
        <v>#N/A</v>
      </c>
      <c r="F972" s="20">
        <v>-18.18181818181818</v>
      </c>
      <c r="G972" s="133" t="e">
        <f t="shared" si="14"/>
        <v>#N/A</v>
      </c>
      <c r="H972" s="133"/>
      <c r="I972" s="133"/>
    </row>
    <row r="973" spans="1:9" x14ac:dyDescent="0.3">
      <c r="A973" s="135">
        <v>42247</v>
      </c>
      <c r="B973" s="20">
        <v>81.33</v>
      </c>
      <c r="C973" s="20">
        <v>97.3</v>
      </c>
      <c r="D973" s="20">
        <v>87.7</v>
      </c>
      <c r="E973" s="20">
        <v>-5.9226999999999999</v>
      </c>
      <c r="F973" s="20" t="e">
        <f>(#N/A)</f>
        <v>#N/A</v>
      </c>
      <c r="G973" s="133">
        <f t="shared" si="14"/>
        <v>87.7</v>
      </c>
      <c r="H973" s="133"/>
      <c r="I973" s="133"/>
    </row>
    <row r="974" spans="1:9" x14ac:dyDescent="0.3">
      <c r="A974" s="135">
        <v>42248</v>
      </c>
      <c r="B974" s="20">
        <v>81.349999999999994</v>
      </c>
      <c r="C974" s="20" t="e">
        <f>(#N/A)</f>
        <v>#N/A</v>
      </c>
      <c r="D974" s="20" t="e">
        <f>(#N/A)</f>
        <v>#N/A</v>
      </c>
      <c r="E974" s="20" t="e">
        <f>(#N/A)</f>
        <v>#N/A</v>
      </c>
      <c r="F974" s="20">
        <v>-18.28227021597187</v>
      </c>
      <c r="G974" s="133" t="e">
        <f t="shared" si="14"/>
        <v>#N/A</v>
      </c>
      <c r="H974" s="133"/>
      <c r="I974" s="133"/>
    </row>
    <row r="975" spans="1:9" x14ac:dyDescent="0.3">
      <c r="A975" s="135">
        <v>42249</v>
      </c>
      <c r="B975" s="20">
        <v>81.33</v>
      </c>
      <c r="C975" s="20" t="e">
        <f>(#N/A)</f>
        <v>#N/A</v>
      </c>
      <c r="D975" s="20" t="e">
        <f>(#N/A)</f>
        <v>#N/A</v>
      </c>
      <c r="E975" s="20" t="e">
        <f>(#N/A)</f>
        <v>#N/A</v>
      </c>
      <c r="F975" s="20">
        <v>-18.29415310427969</v>
      </c>
      <c r="G975" s="133" t="e">
        <f t="shared" si="14"/>
        <v>#N/A</v>
      </c>
      <c r="H975" s="133"/>
      <c r="I975" s="133"/>
    </row>
    <row r="976" spans="1:9" x14ac:dyDescent="0.3">
      <c r="A976" s="135">
        <v>42254</v>
      </c>
      <c r="B976" s="20">
        <v>81.38</v>
      </c>
      <c r="C976" s="20" t="e">
        <f>(#N/A)</f>
        <v>#N/A</v>
      </c>
      <c r="D976" s="20" t="e">
        <f>(#N/A)</f>
        <v>#N/A</v>
      </c>
      <c r="E976" s="20" t="e">
        <f>(#N/A)</f>
        <v>#N/A</v>
      </c>
      <c r="F976" s="20" t="e">
        <f>(#N/A)</f>
        <v>#N/A</v>
      </c>
      <c r="G976" s="133" t="e">
        <f t="shared" si="14"/>
        <v>#N/A</v>
      </c>
      <c r="H976" s="133"/>
      <c r="I976" s="133"/>
    </row>
    <row r="977" spans="1:9" x14ac:dyDescent="0.3">
      <c r="A977" s="135">
        <v>42255</v>
      </c>
      <c r="B977" s="20">
        <v>81.12</v>
      </c>
      <c r="C977" s="20" t="e">
        <f>(#N/A)</f>
        <v>#N/A</v>
      </c>
      <c r="D977" s="20" t="e">
        <f>(#N/A)</f>
        <v>#N/A</v>
      </c>
      <c r="E977" s="20" t="e">
        <f>(#N/A)</f>
        <v>#N/A</v>
      </c>
      <c r="F977" s="20" t="e">
        <f>(#N/A)</f>
        <v>#N/A</v>
      </c>
      <c r="G977" s="133" t="e">
        <f t="shared" si="14"/>
        <v>#N/A</v>
      </c>
      <c r="H977" s="133"/>
      <c r="I977" s="133"/>
    </row>
    <row r="978" spans="1:9" x14ac:dyDescent="0.3">
      <c r="A978" s="135">
        <v>42256</v>
      </c>
      <c r="B978" s="20">
        <v>81.150000000000006</v>
      </c>
      <c r="C978" s="20" t="e">
        <f>(#N/A)</f>
        <v>#N/A</v>
      </c>
      <c r="D978" s="20" t="e">
        <f>(#N/A)</f>
        <v>#N/A</v>
      </c>
      <c r="E978" s="20" t="e">
        <f>(#N/A)</f>
        <v>#N/A</v>
      </c>
      <c r="F978" s="20">
        <v>-18.5159152525354</v>
      </c>
      <c r="G978" s="133" t="e">
        <f t="shared" si="14"/>
        <v>#N/A</v>
      </c>
      <c r="H978" s="133"/>
      <c r="I978" s="133"/>
    </row>
    <row r="979" spans="1:9" x14ac:dyDescent="0.3">
      <c r="A979" s="135">
        <v>42257</v>
      </c>
      <c r="B979" s="20">
        <v>81.25</v>
      </c>
      <c r="C979" s="20" t="e">
        <f>(#N/A)</f>
        <v>#N/A</v>
      </c>
      <c r="D979" s="20" t="e">
        <f>(#N/A)</f>
        <v>#N/A</v>
      </c>
      <c r="E979" s="20" t="e">
        <f>(#N/A)</f>
        <v>#N/A</v>
      </c>
      <c r="F979" s="20">
        <v>-18.472807545655229</v>
      </c>
      <c r="G979" s="133" t="e">
        <f t="shared" si="14"/>
        <v>#N/A</v>
      </c>
      <c r="H979" s="133"/>
      <c r="I979" s="133"/>
    </row>
    <row r="980" spans="1:9" x14ac:dyDescent="0.3">
      <c r="A980" s="135">
        <v>42258</v>
      </c>
      <c r="B980" s="20">
        <v>81.19</v>
      </c>
      <c r="C980" s="20" t="e">
        <f>(#N/A)</f>
        <v>#N/A</v>
      </c>
      <c r="D980" s="20" t="e">
        <f>(#N/A)</f>
        <v>#N/A</v>
      </c>
      <c r="E980" s="20" t="e">
        <f>(#N/A)</f>
        <v>#N/A</v>
      </c>
      <c r="F980" s="20">
        <v>-18.516659975913289</v>
      </c>
      <c r="G980" s="133" t="e">
        <f t="shared" si="14"/>
        <v>#N/A</v>
      </c>
      <c r="H980" s="133"/>
      <c r="I980" s="133"/>
    </row>
    <row r="981" spans="1:9" x14ac:dyDescent="0.3">
      <c r="A981" s="135">
        <v>42261</v>
      </c>
      <c r="B981" s="20">
        <v>81.17</v>
      </c>
      <c r="C981" s="20" t="e">
        <f>(#N/A)</f>
        <v>#N/A</v>
      </c>
      <c r="D981" s="20" t="e">
        <f>(#N/A)</f>
        <v>#N/A</v>
      </c>
      <c r="E981" s="20" t="e">
        <f>(#N/A)</f>
        <v>#N/A</v>
      </c>
      <c r="F981" s="20" t="e">
        <f>(#N/A)</f>
        <v>#N/A</v>
      </c>
      <c r="G981" s="133" t="e">
        <f t="shared" ref="G981:G1044" si="15">D981</f>
        <v>#N/A</v>
      </c>
      <c r="H981" s="133"/>
      <c r="I981" s="133"/>
    </row>
    <row r="982" spans="1:9" x14ac:dyDescent="0.3">
      <c r="A982" s="135">
        <v>42262</v>
      </c>
      <c r="B982" s="20">
        <v>81.11</v>
      </c>
      <c r="C982" s="20" t="e">
        <f>(#N/A)</f>
        <v>#N/A</v>
      </c>
      <c r="D982" s="20" t="e">
        <f>(#N/A)</f>
        <v>#N/A</v>
      </c>
      <c r="E982" s="20" t="e">
        <f>(#N/A)</f>
        <v>#N/A</v>
      </c>
      <c r="F982" s="20">
        <v>-18.64593781344032</v>
      </c>
      <c r="G982" s="133" t="e">
        <f t="shared" si="15"/>
        <v>#N/A</v>
      </c>
      <c r="H982" s="133"/>
      <c r="I982" s="133"/>
    </row>
    <row r="983" spans="1:9" x14ac:dyDescent="0.3">
      <c r="A983" s="135">
        <v>42263</v>
      </c>
      <c r="B983" s="20">
        <v>81.09</v>
      </c>
      <c r="C983" s="20" t="e">
        <f>(#N/A)</f>
        <v>#N/A</v>
      </c>
      <c r="D983" s="20" t="e">
        <f>(#N/A)</f>
        <v>#N/A</v>
      </c>
      <c r="E983" s="20" t="e">
        <f>(#N/A)</f>
        <v>#N/A</v>
      </c>
      <c r="F983" s="20">
        <v>-18.649678972712682</v>
      </c>
      <c r="G983" s="133" t="e">
        <f t="shared" si="15"/>
        <v>#N/A</v>
      </c>
      <c r="H983" s="133"/>
      <c r="I983" s="133"/>
    </row>
    <row r="984" spans="1:9" x14ac:dyDescent="0.3">
      <c r="A984" s="135">
        <v>42264</v>
      </c>
      <c r="B984" s="20">
        <v>81.14</v>
      </c>
      <c r="C984" s="20" t="e">
        <f>(#N/A)</f>
        <v>#N/A</v>
      </c>
      <c r="D984" s="20" t="e">
        <f>(#N/A)</f>
        <v>#N/A</v>
      </c>
      <c r="E984" s="20" t="e">
        <f>(#N/A)</f>
        <v>#N/A</v>
      </c>
      <c r="F984" s="20">
        <v>-18.599518459069021</v>
      </c>
      <c r="G984" s="133" t="e">
        <f t="shared" si="15"/>
        <v>#N/A</v>
      </c>
      <c r="H984" s="133"/>
      <c r="I984" s="133"/>
    </row>
    <row r="985" spans="1:9" x14ac:dyDescent="0.3">
      <c r="A985" s="135">
        <v>42265</v>
      </c>
      <c r="B985" s="20">
        <v>81.14</v>
      </c>
      <c r="C985" s="20" t="e">
        <f>(#N/A)</f>
        <v>#N/A</v>
      </c>
      <c r="D985" s="20" t="e">
        <f>(#N/A)</f>
        <v>#N/A</v>
      </c>
      <c r="E985" s="20" t="e">
        <f>(#N/A)</f>
        <v>#N/A</v>
      </c>
      <c r="F985" s="20">
        <v>-18.5913514598174</v>
      </c>
      <c r="G985" s="133" t="e">
        <f t="shared" si="15"/>
        <v>#N/A</v>
      </c>
      <c r="H985" s="133"/>
      <c r="I985" s="133"/>
    </row>
    <row r="986" spans="1:9" x14ac:dyDescent="0.3">
      <c r="A986" s="135">
        <v>42268</v>
      </c>
      <c r="B986" s="20">
        <v>81.599999999999994</v>
      </c>
      <c r="C986" s="20" t="e">
        <f>(#N/A)</f>
        <v>#N/A</v>
      </c>
      <c r="D986" s="20" t="e">
        <f>(#N/A)</f>
        <v>#N/A</v>
      </c>
      <c r="E986" s="20" t="e">
        <f>(#N/A)</f>
        <v>#N/A</v>
      </c>
      <c r="F986" s="20" t="e">
        <f>(#N/A)</f>
        <v>#N/A</v>
      </c>
      <c r="G986" s="133" t="e">
        <f t="shared" si="15"/>
        <v>#N/A</v>
      </c>
      <c r="H986" s="133"/>
      <c r="I986" s="133"/>
    </row>
    <row r="987" spans="1:9" x14ac:dyDescent="0.3">
      <c r="A987" s="135">
        <v>42269</v>
      </c>
      <c r="B987" s="20">
        <v>81.7</v>
      </c>
      <c r="C987" s="20" t="e">
        <f>(#N/A)</f>
        <v>#N/A</v>
      </c>
      <c r="D987" s="20" t="e">
        <f>(#N/A)</f>
        <v>#N/A</v>
      </c>
      <c r="E987" s="20" t="e">
        <f>(#N/A)</f>
        <v>#N/A</v>
      </c>
      <c r="F987" s="20">
        <v>-17.963650968972789</v>
      </c>
      <c r="G987" s="133" t="e">
        <f t="shared" si="15"/>
        <v>#N/A</v>
      </c>
      <c r="H987" s="133"/>
      <c r="I987" s="133"/>
    </row>
    <row r="988" spans="1:9" x14ac:dyDescent="0.3">
      <c r="A988" s="135">
        <v>42270</v>
      </c>
      <c r="B988" s="20">
        <v>81.680000000000007</v>
      </c>
      <c r="C988" s="20" t="e">
        <f>(#N/A)</f>
        <v>#N/A</v>
      </c>
      <c r="D988" s="20" t="e">
        <f>(#N/A)</f>
        <v>#N/A</v>
      </c>
      <c r="E988" s="20" t="e">
        <f>(#N/A)</f>
        <v>#N/A</v>
      </c>
      <c r="F988" s="20">
        <v>-17.93429116849191</v>
      </c>
      <c r="G988" s="133" t="e">
        <f t="shared" si="15"/>
        <v>#N/A</v>
      </c>
      <c r="H988" s="133"/>
      <c r="I988" s="133"/>
    </row>
    <row r="989" spans="1:9" x14ac:dyDescent="0.3">
      <c r="A989" s="135">
        <v>42271</v>
      </c>
      <c r="B989" s="20">
        <v>81.73</v>
      </c>
      <c r="C989" s="20" t="e">
        <f>(#N/A)</f>
        <v>#N/A</v>
      </c>
      <c r="D989" s="20" t="e">
        <f>(#N/A)</f>
        <v>#N/A</v>
      </c>
      <c r="E989" s="20" t="e">
        <f>(#N/A)</f>
        <v>#N/A</v>
      </c>
      <c r="F989" s="20">
        <v>-17.834522971750278</v>
      </c>
      <c r="G989" s="133" t="e">
        <f t="shared" si="15"/>
        <v>#N/A</v>
      </c>
      <c r="H989" s="133"/>
      <c r="I989" s="133"/>
    </row>
    <row r="990" spans="1:9" x14ac:dyDescent="0.3">
      <c r="A990" s="135">
        <v>42272</v>
      </c>
      <c r="B990" s="20">
        <v>81.62</v>
      </c>
      <c r="C990" s="20" t="e">
        <f>(#N/A)</f>
        <v>#N/A</v>
      </c>
      <c r="D990" s="20" t="e">
        <f>(#N/A)</f>
        <v>#N/A</v>
      </c>
      <c r="E990" s="20" t="e">
        <f>(#N/A)</f>
        <v>#N/A</v>
      </c>
      <c r="F990" s="20">
        <v>-17.936859038809569</v>
      </c>
      <c r="G990" s="133" t="e">
        <f t="shared" si="15"/>
        <v>#N/A</v>
      </c>
      <c r="H990" s="133"/>
      <c r="I990" s="133"/>
    </row>
    <row r="991" spans="1:9" x14ac:dyDescent="0.3">
      <c r="A991" s="135">
        <v>42275</v>
      </c>
      <c r="B991" s="20">
        <v>81.790000000000006</v>
      </c>
      <c r="C991" s="20" t="e">
        <f>(#N/A)</f>
        <v>#N/A</v>
      </c>
      <c r="D991" s="20" t="e">
        <f>(#N/A)</f>
        <v>#N/A</v>
      </c>
      <c r="E991" s="20" t="e">
        <f>(#N/A)</f>
        <v>#N/A</v>
      </c>
      <c r="F991" s="20" t="e">
        <f>(#N/A)</f>
        <v>#N/A</v>
      </c>
      <c r="G991" s="133" t="e">
        <f t="shared" si="15"/>
        <v>#N/A</v>
      </c>
      <c r="H991" s="133"/>
      <c r="I991" s="133"/>
    </row>
    <row r="992" spans="1:9" x14ac:dyDescent="0.3">
      <c r="A992" s="135">
        <v>42276</v>
      </c>
      <c r="B992" s="20">
        <v>81.73</v>
      </c>
      <c r="C992" s="20" t="e">
        <f>(#N/A)</f>
        <v>#N/A</v>
      </c>
      <c r="D992" s="20" t="e">
        <f>(#N/A)</f>
        <v>#N/A</v>
      </c>
      <c r="E992" s="20" t="e">
        <f>(#N/A)</f>
        <v>#N/A</v>
      </c>
      <c r="F992" s="20">
        <v>-18.700885307868301</v>
      </c>
      <c r="G992" s="133" t="e">
        <f t="shared" si="15"/>
        <v>#N/A</v>
      </c>
      <c r="H992" s="133"/>
      <c r="I992" s="133"/>
    </row>
    <row r="993" spans="1:9" x14ac:dyDescent="0.3">
      <c r="A993" s="135">
        <v>42277</v>
      </c>
      <c r="B993" s="20">
        <v>81.650000000000006</v>
      </c>
      <c r="C993" s="20">
        <v>97.2</v>
      </c>
      <c r="D993" s="20">
        <v>87.3</v>
      </c>
      <c r="E993" s="20">
        <v>-5.9450000000000003</v>
      </c>
      <c r="F993" s="20">
        <v>-18.965859468042868</v>
      </c>
      <c r="G993" s="133">
        <f t="shared" si="15"/>
        <v>87.3</v>
      </c>
      <c r="H993" s="133"/>
      <c r="I993" s="133"/>
    </row>
    <row r="994" spans="1:9" x14ac:dyDescent="0.3">
      <c r="A994" s="135">
        <v>42285</v>
      </c>
      <c r="B994" s="20">
        <v>81.64</v>
      </c>
      <c r="C994" s="20" t="e">
        <f>(#N/A)</f>
        <v>#N/A</v>
      </c>
      <c r="D994" s="20" t="e">
        <f>(#N/A)</f>
        <v>#N/A</v>
      </c>
      <c r="E994" s="20" t="e">
        <f>(#N/A)</f>
        <v>#N/A</v>
      </c>
      <c r="F994" s="20">
        <v>-19.168316831683171</v>
      </c>
      <c r="G994" s="133" t="e">
        <f t="shared" si="15"/>
        <v>#N/A</v>
      </c>
      <c r="H994" s="133"/>
      <c r="I994" s="133"/>
    </row>
    <row r="995" spans="1:9" x14ac:dyDescent="0.3">
      <c r="A995" s="135">
        <v>42286</v>
      </c>
      <c r="B995" s="20">
        <v>81.59</v>
      </c>
      <c r="C995" s="20" t="e">
        <f>(#N/A)</f>
        <v>#N/A</v>
      </c>
      <c r="D995" s="20" t="e">
        <f>(#N/A)</f>
        <v>#N/A</v>
      </c>
      <c r="E995" s="20" t="e">
        <f>(#N/A)</f>
        <v>#N/A</v>
      </c>
      <c r="F995" s="20">
        <v>-19.25779317169718</v>
      </c>
      <c r="G995" s="133" t="e">
        <f t="shared" si="15"/>
        <v>#N/A</v>
      </c>
      <c r="H995" s="133"/>
      <c r="I995" s="133"/>
    </row>
    <row r="996" spans="1:9" x14ac:dyDescent="0.3">
      <c r="A996" s="135">
        <v>42289</v>
      </c>
      <c r="B996" s="20">
        <v>81.760000000000005</v>
      </c>
      <c r="C996" s="20" t="e">
        <f>(#N/A)</f>
        <v>#N/A</v>
      </c>
      <c r="D996" s="20" t="e">
        <f>(#N/A)</f>
        <v>#N/A</v>
      </c>
      <c r="E996" s="20" t="e">
        <f>(#N/A)</f>
        <v>#N/A</v>
      </c>
      <c r="F996" s="20" t="e">
        <f>(#N/A)</f>
        <v>#N/A</v>
      </c>
      <c r="G996" s="133" t="e">
        <f t="shared" si="15"/>
        <v>#N/A</v>
      </c>
      <c r="H996" s="133"/>
      <c r="I996" s="133"/>
    </row>
    <row r="997" spans="1:9" x14ac:dyDescent="0.3">
      <c r="A997" s="135">
        <v>42290</v>
      </c>
      <c r="B997" s="20">
        <v>81.709999999999994</v>
      </c>
      <c r="C997" s="20" t="e">
        <f>(#N/A)</f>
        <v>#N/A</v>
      </c>
      <c r="D997" s="20" t="e">
        <f>(#N/A)</f>
        <v>#N/A</v>
      </c>
      <c r="E997" s="20" t="e">
        <f>(#N/A)</f>
        <v>#N/A</v>
      </c>
      <c r="F997" s="20">
        <v>-19.25889328063241</v>
      </c>
      <c r="G997" s="133" t="e">
        <f t="shared" si="15"/>
        <v>#N/A</v>
      </c>
      <c r="H997" s="133"/>
      <c r="I997" s="133"/>
    </row>
    <row r="998" spans="1:9" x14ac:dyDescent="0.3">
      <c r="A998" s="135">
        <v>42291</v>
      </c>
      <c r="B998" s="20">
        <v>81.63</v>
      </c>
      <c r="C998" s="20" t="e">
        <f>(#N/A)</f>
        <v>#N/A</v>
      </c>
      <c r="D998" s="20" t="e">
        <f>(#N/A)</f>
        <v>#N/A</v>
      </c>
      <c r="E998" s="20" t="e">
        <f>(#N/A)</f>
        <v>#N/A</v>
      </c>
      <c r="F998" s="20">
        <v>-19.274129746835438</v>
      </c>
      <c r="G998" s="133" t="e">
        <f t="shared" si="15"/>
        <v>#N/A</v>
      </c>
      <c r="H998" s="133"/>
      <c r="I998" s="133"/>
    </row>
    <row r="999" spans="1:9" x14ac:dyDescent="0.3">
      <c r="A999" s="135">
        <v>42292</v>
      </c>
      <c r="B999" s="20">
        <v>81.680000000000007</v>
      </c>
      <c r="C999" s="20" t="e">
        <f>(#N/A)</f>
        <v>#N/A</v>
      </c>
      <c r="D999" s="20" t="e">
        <f>(#N/A)</f>
        <v>#N/A</v>
      </c>
      <c r="E999" s="20" t="e">
        <f>(#N/A)</f>
        <v>#N/A</v>
      </c>
      <c r="F999" s="20">
        <v>-19.240656515720779</v>
      </c>
      <c r="G999" s="133" t="e">
        <f t="shared" si="15"/>
        <v>#N/A</v>
      </c>
      <c r="H999" s="133"/>
      <c r="I999" s="133"/>
    </row>
    <row r="1000" spans="1:9" x14ac:dyDescent="0.3">
      <c r="A1000" s="135">
        <v>42293</v>
      </c>
      <c r="B1000" s="20">
        <v>81.61</v>
      </c>
      <c r="C1000" s="20" t="e">
        <f>(#N/A)</f>
        <v>#N/A</v>
      </c>
      <c r="D1000" s="20" t="e">
        <f>(#N/A)</f>
        <v>#N/A</v>
      </c>
      <c r="E1000" s="20" t="e">
        <f>(#N/A)</f>
        <v>#N/A</v>
      </c>
      <c r="F1000" s="20">
        <v>-19.30188865816276</v>
      </c>
      <c r="G1000" s="133" t="e">
        <f t="shared" si="15"/>
        <v>#N/A</v>
      </c>
      <c r="H1000" s="133"/>
      <c r="I1000" s="133"/>
    </row>
    <row r="1001" spans="1:9" x14ac:dyDescent="0.3">
      <c r="A1001" s="135">
        <v>42296</v>
      </c>
      <c r="B1001" s="20">
        <v>81.62</v>
      </c>
      <c r="C1001" s="20" t="e">
        <f>(#N/A)</f>
        <v>#N/A</v>
      </c>
      <c r="D1001" s="20" t="e">
        <f>(#N/A)</f>
        <v>#N/A</v>
      </c>
      <c r="E1001" s="20" t="e">
        <f>(#N/A)</f>
        <v>#N/A</v>
      </c>
      <c r="F1001" s="20" t="e">
        <f>(#N/A)</f>
        <v>#N/A</v>
      </c>
      <c r="G1001" s="133" t="e">
        <f t="shared" si="15"/>
        <v>#N/A</v>
      </c>
      <c r="H1001" s="133"/>
      <c r="I1001" s="133"/>
    </row>
    <row r="1002" spans="1:9" x14ac:dyDescent="0.3">
      <c r="A1002" s="135">
        <v>42297</v>
      </c>
      <c r="B1002" s="20">
        <v>81.59</v>
      </c>
      <c r="C1002" s="20" t="e">
        <f>(#N/A)</f>
        <v>#N/A</v>
      </c>
      <c r="D1002" s="20" t="e">
        <f>(#N/A)</f>
        <v>#N/A</v>
      </c>
      <c r="E1002" s="20" t="e">
        <f>(#N/A)</f>
        <v>#N/A</v>
      </c>
      <c r="F1002" s="20">
        <v>-19.23381508612156</v>
      </c>
      <c r="G1002" s="133" t="e">
        <f t="shared" si="15"/>
        <v>#N/A</v>
      </c>
      <c r="H1002" s="133"/>
      <c r="I1002" s="133"/>
    </row>
    <row r="1003" spans="1:9" x14ac:dyDescent="0.3">
      <c r="A1003" s="135">
        <v>42298</v>
      </c>
      <c r="B1003" s="20">
        <v>81.69</v>
      </c>
      <c r="C1003" s="20" t="e">
        <f>(#N/A)</f>
        <v>#N/A</v>
      </c>
      <c r="D1003" s="20" t="e">
        <f>(#N/A)</f>
        <v>#N/A</v>
      </c>
      <c r="E1003" s="20" t="e">
        <f>(#N/A)</f>
        <v>#N/A</v>
      </c>
      <c r="F1003" s="20">
        <v>-19.214794303797468</v>
      </c>
      <c r="G1003" s="133" t="e">
        <f t="shared" si="15"/>
        <v>#N/A</v>
      </c>
      <c r="H1003" s="133"/>
      <c r="I1003" s="133"/>
    </row>
    <row r="1004" spans="1:9" x14ac:dyDescent="0.3">
      <c r="A1004" s="135">
        <v>42299</v>
      </c>
      <c r="B1004" s="20">
        <v>81.790000000000006</v>
      </c>
      <c r="C1004" s="20" t="e">
        <f>(#N/A)</f>
        <v>#N/A</v>
      </c>
      <c r="D1004" s="20" t="e">
        <f>(#N/A)</f>
        <v>#N/A</v>
      </c>
      <c r="E1004" s="20" t="e">
        <f>(#N/A)</f>
        <v>#N/A</v>
      </c>
      <c r="F1004" s="20">
        <v>-19.09990108803165</v>
      </c>
      <c r="G1004" s="133" t="e">
        <f t="shared" si="15"/>
        <v>#N/A</v>
      </c>
      <c r="H1004" s="133"/>
      <c r="I1004" s="133"/>
    </row>
    <row r="1005" spans="1:9" x14ac:dyDescent="0.3">
      <c r="A1005" s="135">
        <v>42300</v>
      </c>
      <c r="B1005" s="20">
        <v>81.47</v>
      </c>
      <c r="C1005" s="20" t="e">
        <f>(#N/A)</f>
        <v>#N/A</v>
      </c>
      <c r="D1005" s="20" t="e">
        <f>(#N/A)</f>
        <v>#N/A</v>
      </c>
      <c r="E1005" s="20" t="e">
        <f>(#N/A)</f>
        <v>#N/A</v>
      </c>
      <c r="F1005" s="20">
        <v>-19.416419386745801</v>
      </c>
      <c r="G1005" s="133" t="e">
        <f t="shared" si="15"/>
        <v>#N/A</v>
      </c>
      <c r="H1005" s="133"/>
      <c r="I1005" s="133"/>
    </row>
    <row r="1006" spans="1:9" x14ac:dyDescent="0.3">
      <c r="A1006" s="135">
        <v>42303</v>
      </c>
      <c r="B1006" s="20">
        <v>81.459999999999994</v>
      </c>
      <c r="C1006" s="20" t="e">
        <f>(#N/A)</f>
        <v>#N/A</v>
      </c>
      <c r="D1006" s="20" t="e">
        <f>(#N/A)</f>
        <v>#N/A</v>
      </c>
      <c r="E1006" s="20" t="e">
        <f>(#N/A)</f>
        <v>#N/A</v>
      </c>
      <c r="F1006" s="20" t="e">
        <f>(#N/A)</f>
        <v>#N/A</v>
      </c>
      <c r="G1006" s="133" t="e">
        <f t="shared" si="15"/>
        <v>#N/A</v>
      </c>
      <c r="H1006" s="133"/>
      <c r="I1006" s="133"/>
    </row>
    <row r="1007" spans="1:9" x14ac:dyDescent="0.3">
      <c r="A1007" s="135">
        <v>42304</v>
      </c>
      <c r="B1007" s="20">
        <v>81.33</v>
      </c>
      <c r="C1007" s="20" t="e">
        <f>(#N/A)</f>
        <v>#N/A</v>
      </c>
      <c r="D1007" s="20" t="e">
        <f>(#N/A)</f>
        <v>#N/A</v>
      </c>
      <c r="E1007" s="20" t="e">
        <f>(#N/A)</f>
        <v>#N/A</v>
      </c>
      <c r="F1007" s="20">
        <v>-20.139434406912802</v>
      </c>
      <c r="G1007" s="133" t="e">
        <f t="shared" si="15"/>
        <v>#N/A</v>
      </c>
      <c r="H1007" s="133"/>
      <c r="I1007" s="133"/>
    </row>
    <row r="1008" spans="1:9" x14ac:dyDescent="0.3">
      <c r="A1008" s="135">
        <v>42305</v>
      </c>
      <c r="B1008" s="20">
        <v>81.510000000000005</v>
      </c>
      <c r="C1008" s="20" t="e">
        <f>(#N/A)</f>
        <v>#N/A</v>
      </c>
      <c r="D1008" s="20" t="e">
        <f>(#N/A)</f>
        <v>#N/A</v>
      </c>
      <c r="E1008" s="20" t="e">
        <f>(#N/A)</f>
        <v>#N/A</v>
      </c>
      <c r="F1008" s="20">
        <v>-20.001962901167929</v>
      </c>
      <c r="G1008" s="133" t="e">
        <f t="shared" si="15"/>
        <v>#N/A</v>
      </c>
      <c r="H1008" s="133"/>
      <c r="I1008" s="133"/>
    </row>
    <row r="1009" spans="1:9" x14ac:dyDescent="0.3">
      <c r="A1009" s="135">
        <v>42306</v>
      </c>
      <c r="B1009" s="20">
        <v>81.45</v>
      </c>
      <c r="C1009" s="20" t="e">
        <f>(#N/A)</f>
        <v>#N/A</v>
      </c>
      <c r="D1009" s="20" t="e">
        <f>(#N/A)</f>
        <v>#N/A</v>
      </c>
      <c r="E1009" s="20" t="e">
        <f>(#N/A)</f>
        <v>#N/A</v>
      </c>
      <c r="F1009" s="20">
        <v>-20.045155590458432</v>
      </c>
      <c r="G1009" s="133" t="e">
        <f t="shared" si="15"/>
        <v>#N/A</v>
      </c>
      <c r="H1009" s="133"/>
      <c r="I1009" s="133"/>
    </row>
    <row r="1010" spans="1:9" x14ac:dyDescent="0.3">
      <c r="A1010" s="135">
        <v>42307</v>
      </c>
      <c r="B1010" s="20">
        <v>81.45</v>
      </c>
      <c r="C1010" s="20" t="e">
        <f>(#N/A)</f>
        <v>#N/A</v>
      </c>
      <c r="D1010" s="20" t="e">
        <f>(#N/A)</f>
        <v>#N/A</v>
      </c>
      <c r="E1010" s="20" t="e">
        <f>(#N/A)</f>
        <v>#N/A</v>
      </c>
      <c r="F1010" s="20">
        <v>-19.99803555642864</v>
      </c>
      <c r="G1010" s="133" t="e">
        <f t="shared" si="15"/>
        <v>#N/A</v>
      </c>
      <c r="H1010" s="133"/>
      <c r="I1010" s="133"/>
    </row>
    <row r="1011" spans="1:9" x14ac:dyDescent="0.3">
      <c r="A1011" s="135">
        <v>42308</v>
      </c>
      <c r="B1011" s="20" t="e">
        <f>(#N/A)</f>
        <v>#N/A</v>
      </c>
      <c r="C1011" s="20">
        <v>96.8</v>
      </c>
      <c r="D1011" s="20">
        <v>86.5</v>
      </c>
      <c r="E1011" s="20">
        <v>-5.9</v>
      </c>
      <c r="F1011" s="20" t="e">
        <f>(#N/A)</f>
        <v>#N/A</v>
      </c>
      <c r="G1011" s="133">
        <f t="shared" si="15"/>
        <v>86.5</v>
      </c>
      <c r="H1011" s="133"/>
      <c r="I1011" s="133"/>
    </row>
    <row r="1012" spans="1:9" x14ac:dyDescent="0.3">
      <c r="A1012" s="135">
        <v>42310</v>
      </c>
      <c r="B1012" s="20">
        <v>81.3</v>
      </c>
      <c r="C1012" s="20" t="e">
        <f>(#N/A)</f>
        <v>#N/A</v>
      </c>
      <c r="D1012" s="20" t="e">
        <f>(#N/A)</f>
        <v>#N/A</v>
      </c>
      <c r="E1012" s="20" t="e">
        <f>(#N/A)</f>
        <v>#N/A</v>
      </c>
      <c r="F1012" s="20" t="e">
        <f>(#N/A)</f>
        <v>#N/A</v>
      </c>
      <c r="G1012" s="133" t="e">
        <f t="shared" si="15"/>
        <v>#N/A</v>
      </c>
      <c r="H1012" s="133"/>
      <c r="I1012" s="133"/>
    </row>
    <row r="1013" spans="1:9" x14ac:dyDescent="0.3">
      <c r="A1013" s="135">
        <v>42311</v>
      </c>
      <c r="B1013" s="20">
        <v>81.33</v>
      </c>
      <c r="C1013" s="20" t="e">
        <f>(#N/A)</f>
        <v>#N/A</v>
      </c>
      <c r="D1013" s="20" t="e">
        <f>(#N/A)</f>
        <v>#N/A</v>
      </c>
      <c r="E1013" s="20" t="e">
        <f>(#N/A)</f>
        <v>#N/A</v>
      </c>
      <c r="F1013" s="20">
        <v>-20.225600784698379</v>
      </c>
      <c r="G1013" s="133" t="e">
        <f t="shared" si="15"/>
        <v>#N/A</v>
      </c>
      <c r="H1013" s="133"/>
      <c r="I1013" s="133"/>
    </row>
    <row r="1014" spans="1:9" x14ac:dyDescent="0.3">
      <c r="A1014" s="135">
        <v>42312</v>
      </c>
      <c r="B1014" s="20">
        <v>81.319999999999993</v>
      </c>
      <c r="C1014" s="20" t="e">
        <f>(#N/A)</f>
        <v>#N/A</v>
      </c>
      <c r="D1014" s="20" t="e">
        <f>(#N/A)</f>
        <v>#N/A</v>
      </c>
      <c r="E1014" s="20" t="e">
        <f>(#N/A)</f>
        <v>#N/A</v>
      </c>
      <c r="F1014" s="20">
        <v>-20.24323264025108</v>
      </c>
      <c r="G1014" s="133" t="e">
        <f t="shared" si="15"/>
        <v>#N/A</v>
      </c>
      <c r="H1014" s="133"/>
      <c r="I1014" s="133"/>
    </row>
    <row r="1015" spans="1:9" x14ac:dyDescent="0.3">
      <c r="A1015" s="135">
        <v>42313</v>
      </c>
      <c r="B1015" s="20">
        <v>81.27</v>
      </c>
      <c r="C1015" s="20" t="e">
        <f>(#N/A)</f>
        <v>#N/A</v>
      </c>
      <c r="D1015" s="20" t="e">
        <f>(#N/A)</f>
        <v>#N/A</v>
      </c>
      <c r="E1015" s="20" t="e">
        <f>(#N/A)</f>
        <v>#N/A</v>
      </c>
      <c r="F1015" s="20">
        <v>-20.276633313713951</v>
      </c>
      <c r="G1015" s="133" t="e">
        <f t="shared" si="15"/>
        <v>#N/A</v>
      </c>
      <c r="H1015" s="133"/>
      <c r="I1015" s="133"/>
    </row>
    <row r="1016" spans="1:9" x14ac:dyDescent="0.3">
      <c r="A1016" s="135">
        <v>42314</v>
      </c>
      <c r="B1016" s="20">
        <v>81.27</v>
      </c>
      <c r="C1016" s="20" t="e">
        <f>(#N/A)</f>
        <v>#N/A</v>
      </c>
      <c r="D1016" s="20" t="e">
        <f>(#N/A)</f>
        <v>#N/A</v>
      </c>
      <c r="E1016" s="20" t="e">
        <f>(#N/A)</f>
        <v>#N/A</v>
      </c>
      <c r="F1016" s="20">
        <v>-20.276633313713951</v>
      </c>
      <c r="G1016" s="133" t="e">
        <f t="shared" si="15"/>
        <v>#N/A</v>
      </c>
      <c r="H1016" s="133"/>
      <c r="I1016" s="133"/>
    </row>
    <row r="1017" spans="1:9" x14ac:dyDescent="0.3">
      <c r="A1017" s="135">
        <v>42317</v>
      </c>
      <c r="B1017" s="20">
        <v>81.31</v>
      </c>
      <c r="C1017" s="20" t="e">
        <f>(#N/A)</f>
        <v>#N/A</v>
      </c>
      <c r="D1017" s="20" t="e">
        <f>(#N/A)</f>
        <v>#N/A</v>
      </c>
      <c r="E1017" s="20" t="e">
        <f>(#N/A)</f>
        <v>#N/A</v>
      </c>
      <c r="F1017" s="20" t="e">
        <f>(#N/A)</f>
        <v>#N/A</v>
      </c>
      <c r="G1017" s="133" t="e">
        <f t="shared" si="15"/>
        <v>#N/A</v>
      </c>
      <c r="H1017" s="133"/>
      <c r="I1017" s="133"/>
    </row>
    <row r="1018" spans="1:9" x14ac:dyDescent="0.3">
      <c r="A1018" s="135">
        <v>42318</v>
      </c>
      <c r="B1018" s="20">
        <v>81.3</v>
      </c>
      <c r="C1018" s="20" t="e">
        <f>(#N/A)</f>
        <v>#N/A</v>
      </c>
      <c r="D1018" s="20" t="e">
        <f>(#N/A)</f>
        <v>#N/A</v>
      </c>
      <c r="E1018" s="20" t="e">
        <f>(#N/A)</f>
        <v>#N/A</v>
      </c>
      <c r="F1018" s="20">
        <v>-20.043273013375298</v>
      </c>
      <c r="G1018" s="133" t="e">
        <f t="shared" si="15"/>
        <v>#N/A</v>
      </c>
      <c r="H1018" s="133"/>
      <c r="I1018" s="133"/>
    </row>
    <row r="1019" spans="1:9" x14ac:dyDescent="0.3">
      <c r="A1019" s="135">
        <v>42319</v>
      </c>
      <c r="B1019" s="20">
        <v>81.150000000000006</v>
      </c>
      <c r="C1019" s="20" t="e">
        <f>(#N/A)</f>
        <v>#N/A</v>
      </c>
      <c r="D1019" s="20" t="e">
        <f>(#N/A)</f>
        <v>#N/A</v>
      </c>
      <c r="E1019" s="20" t="e">
        <f>(#N/A)</f>
        <v>#N/A</v>
      </c>
      <c r="F1019" s="20">
        <v>-20.237861214861411</v>
      </c>
      <c r="G1019" s="133" t="e">
        <f t="shared" si="15"/>
        <v>#N/A</v>
      </c>
      <c r="H1019" s="133"/>
      <c r="I1019" s="133"/>
    </row>
    <row r="1020" spans="1:9" x14ac:dyDescent="0.3">
      <c r="A1020" s="135">
        <v>42320</v>
      </c>
      <c r="B1020" s="20">
        <v>80.94</v>
      </c>
      <c r="C1020" s="20" t="e">
        <f>(#N/A)</f>
        <v>#N/A</v>
      </c>
      <c r="D1020" s="20" t="e">
        <f>(#N/A)</f>
        <v>#N/A</v>
      </c>
      <c r="E1020" s="20" t="e">
        <f>(#N/A)</f>
        <v>#N/A</v>
      </c>
      <c r="F1020" s="20">
        <v>-20.44426970709652</v>
      </c>
      <c r="G1020" s="133" t="e">
        <f t="shared" si="15"/>
        <v>#N/A</v>
      </c>
      <c r="H1020" s="133"/>
      <c r="I1020" s="133"/>
    </row>
    <row r="1021" spans="1:9" x14ac:dyDescent="0.3">
      <c r="A1021" s="135">
        <v>42321</v>
      </c>
      <c r="B1021" s="20">
        <v>80.959999999999994</v>
      </c>
      <c r="C1021" s="20" t="e">
        <f>(#N/A)</f>
        <v>#N/A</v>
      </c>
      <c r="D1021" s="20" t="e">
        <f>(#N/A)</f>
        <v>#N/A</v>
      </c>
      <c r="E1021" s="20" t="e">
        <f>(#N/A)</f>
        <v>#N/A</v>
      </c>
      <c r="F1021" s="20">
        <v>-20.432432432432432</v>
      </c>
      <c r="G1021" s="133" t="e">
        <f t="shared" si="15"/>
        <v>#N/A</v>
      </c>
      <c r="H1021" s="133"/>
      <c r="I1021" s="133"/>
    </row>
    <row r="1022" spans="1:9" x14ac:dyDescent="0.3">
      <c r="A1022" s="135">
        <v>42324</v>
      </c>
      <c r="B1022" s="20">
        <v>81.010000000000005</v>
      </c>
      <c r="C1022" s="20" t="e">
        <f>(#N/A)</f>
        <v>#N/A</v>
      </c>
      <c r="D1022" s="20" t="e">
        <f>(#N/A)</f>
        <v>#N/A</v>
      </c>
      <c r="E1022" s="20" t="e">
        <f>(#N/A)</f>
        <v>#N/A</v>
      </c>
      <c r="F1022" s="20" t="e">
        <f>(#N/A)</f>
        <v>#N/A</v>
      </c>
      <c r="G1022" s="133" t="e">
        <f t="shared" si="15"/>
        <v>#N/A</v>
      </c>
      <c r="H1022" s="133"/>
      <c r="I1022" s="133"/>
    </row>
    <row r="1023" spans="1:9" x14ac:dyDescent="0.3">
      <c r="A1023" s="135">
        <v>42325</v>
      </c>
      <c r="B1023" s="20">
        <v>80.97</v>
      </c>
      <c r="C1023" s="20" t="e">
        <f>(#N/A)</f>
        <v>#N/A</v>
      </c>
      <c r="D1023" s="20" t="e">
        <f>(#N/A)</f>
        <v>#N/A</v>
      </c>
      <c r="E1023" s="20" t="e">
        <f>(#N/A)</f>
        <v>#N/A</v>
      </c>
      <c r="F1023" s="20">
        <v>-20.772994129158509</v>
      </c>
      <c r="G1023" s="133" t="e">
        <f t="shared" si="15"/>
        <v>#N/A</v>
      </c>
      <c r="H1023" s="133"/>
      <c r="I1023" s="133"/>
    </row>
    <row r="1024" spans="1:9" x14ac:dyDescent="0.3">
      <c r="A1024" s="135">
        <v>42326</v>
      </c>
      <c r="B1024" s="20">
        <v>80.92</v>
      </c>
      <c r="C1024" s="20" t="e">
        <f>(#N/A)</f>
        <v>#N/A</v>
      </c>
      <c r="D1024" s="20" t="e">
        <f>(#N/A)</f>
        <v>#N/A</v>
      </c>
      <c r="E1024" s="20" t="e">
        <f>(#N/A)</f>
        <v>#N/A</v>
      </c>
      <c r="F1024" s="20">
        <v>-20.860635696821522</v>
      </c>
      <c r="G1024" s="133" t="e">
        <f t="shared" si="15"/>
        <v>#N/A</v>
      </c>
      <c r="H1024" s="133"/>
      <c r="I1024" s="133"/>
    </row>
    <row r="1025" spans="1:9" x14ac:dyDescent="0.3">
      <c r="A1025" s="135">
        <v>42327</v>
      </c>
      <c r="B1025" s="20">
        <v>80.92</v>
      </c>
      <c r="C1025" s="20" t="e">
        <f>(#N/A)</f>
        <v>#N/A</v>
      </c>
      <c r="D1025" s="20" t="e">
        <f>(#N/A)</f>
        <v>#N/A</v>
      </c>
      <c r="E1025" s="20" t="e">
        <f>(#N/A)</f>
        <v>#N/A</v>
      </c>
      <c r="F1025" s="20">
        <v>-20.790916209866879</v>
      </c>
      <c r="G1025" s="133" t="e">
        <f t="shared" si="15"/>
        <v>#N/A</v>
      </c>
      <c r="H1025" s="133"/>
      <c r="I1025" s="133"/>
    </row>
    <row r="1026" spans="1:9" x14ac:dyDescent="0.3">
      <c r="A1026" s="135">
        <v>42328</v>
      </c>
      <c r="B1026" s="20">
        <v>80.84</v>
      </c>
      <c r="C1026" s="20" t="e">
        <f>(#N/A)</f>
        <v>#N/A</v>
      </c>
      <c r="D1026" s="20" t="e">
        <f>(#N/A)</f>
        <v>#N/A</v>
      </c>
      <c r="E1026" s="20" t="e">
        <f>(#N/A)</f>
        <v>#N/A</v>
      </c>
      <c r="F1026" s="20">
        <v>-20.814967185816439</v>
      </c>
      <c r="G1026" s="133" t="e">
        <f t="shared" si="15"/>
        <v>#N/A</v>
      </c>
      <c r="H1026" s="133"/>
      <c r="I1026" s="133"/>
    </row>
    <row r="1027" spans="1:9" x14ac:dyDescent="0.3">
      <c r="A1027" s="135">
        <v>42331</v>
      </c>
      <c r="B1027" s="20">
        <v>80.819999999999993</v>
      </c>
      <c r="C1027" s="20" t="e">
        <f>(#N/A)</f>
        <v>#N/A</v>
      </c>
      <c r="D1027" s="20" t="e">
        <f>(#N/A)</f>
        <v>#N/A</v>
      </c>
      <c r="E1027" s="20" t="e">
        <f>(#N/A)</f>
        <v>#N/A</v>
      </c>
      <c r="F1027" s="20" t="e">
        <f>(#N/A)</f>
        <v>#N/A</v>
      </c>
      <c r="G1027" s="133" t="e">
        <f t="shared" si="15"/>
        <v>#N/A</v>
      </c>
      <c r="H1027" s="133"/>
      <c r="I1027" s="133"/>
    </row>
    <row r="1028" spans="1:9" x14ac:dyDescent="0.3">
      <c r="A1028" s="135">
        <v>42332</v>
      </c>
      <c r="B1028" s="20">
        <v>80.819999999999993</v>
      </c>
      <c r="C1028" s="20" t="e">
        <f>(#N/A)</f>
        <v>#N/A</v>
      </c>
      <c r="D1028" s="20" t="e">
        <f>(#N/A)</f>
        <v>#N/A</v>
      </c>
      <c r="E1028" s="20" t="e">
        <f>(#N/A)</f>
        <v>#N/A</v>
      </c>
      <c r="F1028" s="20">
        <v>-20.811287477954139</v>
      </c>
      <c r="G1028" s="133" t="e">
        <f t="shared" si="15"/>
        <v>#N/A</v>
      </c>
      <c r="H1028" s="133"/>
      <c r="I1028" s="133"/>
    </row>
    <row r="1029" spans="1:9" x14ac:dyDescent="0.3">
      <c r="A1029" s="135">
        <v>42333</v>
      </c>
      <c r="B1029" s="20">
        <v>80.680000000000007</v>
      </c>
      <c r="C1029" s="20" t="e">
        <f>(#N/A)</f>
        <v>#N/A</v>
      </c>
      <c r="D1029" s="20" t="e">
        <f>(#N/A)</f>
        <v>#N/A</v>
      </c>
      <c r="E1029" s="20" t="e">
        <f>(#N/A)</f>
        <v>#N/A</v>
      </c>
      <c r="F1029" s="20">
        <v>-20.948461689202428</v>
      </c>
      <c r="G1029" s="133" t="e">
        <f t="shared" si="15"/>
        <v>#N/A</v>
      </c>
      <c r="H1029" s="133"/>
      <c r="I1029" s="133"/>
    </row>
    <row r="1030" spans="1:9" x14ac:dyDescent="0.3">
      <c r="A1030" s="135">
        <v>42334</v>
      </c>
      <c r="B1030" s="20">
        <v>80.489999999999995</v>
      </c>
      <c r="C1030" s="20" t="e">
        <f>(#N/A)</f>
        <v>#N/A</v>
      </c>
      <c r="D1030" s="20" t="e">
        <f>(#N/A)</f>
        <v>#N/A</v>
      </c>
      <c r="E1030" s="20" t="e">
        <f>(#N/A)</f>
        <v>#N/A</v>
      </c>
      <c r="F1030" s="20">
        <v>-21.15780193946518</v>
      </c>
      <c r="G1030" s="133" t="e">
        <f t="shared" si="15"/>
        <v>#N/A</v>
      </c>
      <c r="H1030" s="133"/>
      <c r="I1030" s="133"/>
    </row>
    <row r="1031" spans="1:9" x14ac:dyDescent="0.3">
      <c r="A1031" s="135">
        <v>42335</v>
      </c>
      <c r="B1031" s="20">
        <v>80.510000000000005</v>
      </c>
      <c r="C1031" s="20" t="e">
        <f>(#N/A)</f>
        <v>#N/A</v>
      </c>
      <c r="D1031" s="20" t="e">
        <f>(#N/A)</f>
        <v>#N/A</v>
      </c>
      <c r="E1031" s="20" t="e">
        <f>(#N/A)</f>
        <v>#N/A</v>
      </c>
      <c r="F1031" s="20">
        <v>-21.130485893416932</v>
      </c>
      <c r="G1031" s="133" t="e">
        <f t="shared" si="15"/>
        <v>#N/A</v>
      </c>
      <c r="H1031" s="133"/>
      <c r="I1031" s="133"/>
    </row>
    <row r="1032" spans="1:9" x14ac:dyDescent="0.3">
      <c r="A1032" s="135">
        <v>42338</v>
      </c>
      <c r="B1032" s="20">
        <v>80.47</v>
      </c>
      <c r="C1032" s="20">
        <v>96.9</v>
      </c>
      <c r="D1032" s="20">
        <v>86.2</v>
      </c>
      <c r="E1032" s="20">
        <v>-5.9</v>
      </c>
      <c r="F1032" s="20" t="e">
        <f>(#N/A)</f>
        <v>#N/A</v>
      </c>
      <c r="G1032" s="133">
        <f t="shared" si="15"/>
        <v>86.2</v>
      </c>
      <c r="H1032" s="133"/>
      <c r="I1032" s="133"/>
    </row>
    <row r="1033" spans="1:9" x14ac:dyDescent="0.3">
      <c r="A1033" s="135">
        <v>42339</v>
      </c>
      <c r="B1033" s="20">
        <v>80.41</v>
      </c>
      <c r="C1033" s="20" t="e">
        <f>(#N/A)</f>
        <v>#N/A</v>
      </c>
      <c r="D1033" s="20" t="e">
        <f>(#N/A)</f>
        <v>#N/A</v>
      </c>
      <c r="E1033" s="20" t="e">
        <f>(#N/A)</f>
        <v>#N/A</v>
      </c>
      <c r="F1033" s="20">
        <v>-21.2207308709709</v>
      </c>
      <c r="G1033" s="133" t="e">
        <f t="shared" si="15"/>
        <v>#N/A</v>
      </c>
      <c r="H1033" s="133"/>
      <c r="I1033" s="133"/>
    </row>
    <row r="1034" spans="1:9" x14ac:dyDescent="0.3">
      <c r="A1034" s="135">
        <v>42340</v>
      </c>
      <c r="B1034" s="20">
        <v>80.349999999999994</v>
      </c>
      <c r="C1034" s="20" t="e">
        <f>(#N/A)</f>
        <v>#N/A</v>
      </c>
      <c r="D1034" s="20" t="e">
        <f>(#N/A)</f>
        <v>#N/A</v>
      </c>
      <c r="E1034" s="20" t="e">
        <f>(#N/A)</f>
        <v>#N/A</v>
      </c>
      <c r="F1034" s="20">
        <v>-21.163657770800629</v>
      </c>
      <c r="G1034" s="133" t="e">
        <f t="shared" si="15"/>
        <v>#N/A</v>
      </c>
      <c r="H1034" s="133"/>
      <c r="I1034" s="133"/>
    </row>
    <row r="1035" spans="1:9" x14ac:dyDescent="0.3">
      <c r="A1035" s="135">
        <v>42341</v>
      </c>
      <c r="B1035" s="20">
        <v>80.33</v>
      </c>
      <c r="C1035" s="20" t="e">
        <f>(#N/A)</f>
        <v>#N/A</v>
      </c>
      <c r="D1035" s="20" t="e">
        <f>(#N/A)</f>
        <v>#N/A</v>
      </c>
      <c r="E1035" s="20" t="e">
        <f>(#N/A)</f>
        <v>#N/A</v>
      </c>
      <c r="F1035" s="20">
        <v>-21.020548618621572</v>
      </c>
      <c r="G1035" s="133" t="e">
        <f t="shared" si="15"/>
        <v>#N/A</v>
      </c>
      <c r="H1035" s="133"/>
      <c r="I1035" s="133"/>
    </row>
    <row r="1036" spans="1:9" x14ac:dyDescent="0.3">
      <c r="A1036" s="135">
        <v>42342</v>
      </c>
      <c r="B1036" s="20">
        <v>80.209999999999994</v>
      </c>
      <c r="C1036" s="20" t="e">
        <f>(#N/A)</f>
        <v>#N/A</v>
      </c>
      <c r="D1036" s="20" t="e">
        <f>(#N/A)</f>
        <v>#N/A</v>
      </c>
      <c r="E1036" s="20" t="e">
        <f>(#N/A)</f>
        <v>#N/A</v>
      </c>
      <c r="F1036" s="20">
        <v>-21.146283916633902</v>
      </c>
      <c r="G1036" s="133" t="e">
        <f t="shared" si="15"/>
        <v>#N/A</v>
      </c>
      <c r="H1036" s="133"/>
      <c r="I1036" s="133"/>
    </row>
    <row r="1037" spans="1:9" x14ac:dyDescent="0.3">
      <c r="A1037" s="135">
        <v>42345</v>
      </c>
      <c r="B1037" s="20">
        <v>80.209999999999994</v>
      </c>
      <c r="C1037" s="20" t="e">
        <f>(#N/A)</f>
        <v>#N/A</v>
      </c>
      <c r="D1037" s="20" t="e">
        <f>(#N/A)</f>
        <v>#N/A</v>
      </c>
      <c r="E1037" s="20" t="e">
        <f>(#N/A)</f>
        <v>#N/A</v>
      </c>
      <c r="F1037" s="20" t="e">
        <f>(#N/A)</f>
        <v>#N/A</v>
      </c>
      <c r="G1037" s="133" t="e">
        <f t="shared" si="15"/>
        <v>#N/A</v>
      </c>
      <c r="H1037" s="133"/>
      <c r="I1037" s="133"/>
    </row>
    <row r="1038" spans="1:9" x14ac:dyDescent="0.3">
      <c r="A1038" s="135">
        <v>42346</v>
      </c>
      <c r="B1038" s="20">
        <v>79.95</v>
      </c>
      <c r="C1038" s="20" t="e">
        <f>(#N/A)</f>
        <v>#N/A</v>
      </c>
      <c r="D1038" s="20" t="e">
        <f>(#N/A)</f>
        <v>#N/A</v>
      </c>
      <c r="E1038" s="20" t="e">
        <f>(#N/A)</f>
        <v>#N/A</v>
      </c>
      <c r="F1038" s="20">
        <v>-21.293561724748969</v>
      </c>
      <c r="G1038" s="133" t="e">
        <f t="shared" si="15"/>
        <v>#N/A</v>
      </c>
      <c r="H1038" s="133"/>
      <c r="I1038" s="133"/>
    </row>
    <row r="1039" spans="1:9" x14ac:dyDescent="0.3">
      <c r="A1039" s="135">
        <v>42347</v>
      </c>
      <c r="B1039" s="20">
        <v>79.92</v>
      </c>
      <c r="C1039" s="20" t="e">
        <f>(#N/A)</f>
        <v>#N/A</v>
      </c>
      <c r="D1039" s="20" t="e">
        <f>(#N/A)</f>
        <v>#N/A</v>
      </c>
      <c r="E1039" s="20" t="e">
        <f>(#N/A)</f>
        <v>#N/A</v>
      </c>
      <c r="F1039" s="20">
        <v>-21.237804277126241</v>
      </c>
      <c r="G1039" s="133" t="e">
        <f t="shared" si="15"/>
        <v>#N/A</v>
      </c>
      <c r="H1039" s="133"/>
      <c r="I1039" s="133"/>
    </row>
    <row r="1040" spans="1:9" x14ac:dyDescent="0.3">
      <c r="A1040" s="135">
        <v>42348</v>
      </c>
      <c r="B1040" s="20">
        <v>79.849999999999994</v>
      </c>
      <c r="C1040" s="20" t="e">
        <f>(#N/A)</f>
        <v>#N/A</v>
      </c>
      <c r="D1040" s="20" t="e">
        <f>(#N/A)</f>
        <v>#N/A</v>
      </c>
      <c r="E1040" s="20" t="e">
        <f>(#N/A)</f>
        <v>#N/A</v>
      </c>
      <c r="F1040" s="20">
        <v>-21.267994478406631</v>
      </c>
      <c r="G1040" s="133" t="e">
        <f t="shared" si="15"/>
        <v>#N/A</v>
      </c>
      <c r="H1040" s="133"/>
      <c r="I1040" s="133"/>
    </row>
    <row r="1041" spans="1:9" x14ac:dyDescent="0.3">
      <c r="A1041" s="135">
        <v>42349</v>
      </c>
      <c r="B1041" s="20">
        <v>79.73</v>
      </c>
      <c r="C1041" s="20" t="e">
        <f>(#N/A)</f>
        <v>#N/A</v>
      </c>
      <c r="D1041" s="20" t="e">
        <f>(#N/A)</f>
        <v>#N/A</v>
      </c>
      <c r="E1041" s="20" t="e">
        <f>(#N/A)</f>
        <v>#N/A</v>
      </c>
      <c r="F1041" s="20">
        <v>-21.394064872325739</v>
      </c>
      <c r="G1041" s="133" t="e">
        <f t="shared" si="15"/>
        <v>#N/A</v>
      </c>
      <c r="H1041" s="133"/>
      <c r="I1041" s="133"/>
    </row>
    <row r="1042" spans="1:9" x14ac:dyDescent="0.3">
      <c r="A1042" s="135">
        <v>42352</v>
      </c>
      <c r="B1042" s="20">
        <v>79.67</v>
      </c>
      <c r="C1042" s="20" t="e">
        <f>(#N/A)</f>
        <v>#N/A</v>
      </c>
      <c r="D1042" s="20" t="e">
        <f>(#N/A)</f>
        <v>#N/A</v>
      </c>
      <c r="E1042" s="20" t="e">
        <f>(#N/A)</f>
        <v>#N/A</v>
      </c>
      <c r="F1042" s="20" t="e">
        <f>(#N/A)</f>
        <v>#N/A</v>
      </c>
      <c r="G1042" s="133" t="e">
        <f t="shared" si="15"/>
        <v>#N/A</v>
      </c>
      <c r="H1042" s="133"/>
      <c r="I1042" s="133"/>
    </row>
    <row r="1043" spans="1:9" x14ac:dyDescent="0.3">
      <c r="A1043" s="135">
        <v>42353</v>
      </c>
      <c r="B1043" s="20">
        <v>79.650000000000006</v>
      </c>
      <c r="C1043" s="20" t="e">
        <f>(#N/A)</f>
        <v>#N/A</v>
      </c>
      <c r="D1043" s="20" t="e">
        <f>(#N/A)</f>
        <v>#N/A</v>
      </c>
      <c r="E1043" s="20" t="e">
        <f>(#N/A)</f>
        <v>#N/A</v>
      </c>
      <c r="F1043" s="20">
        <v>-21.286688407945451</v>
      </c>
      <c r="G1043" s="133" t="e">
        <f t="shared" si="15"/>
        <v>#N/A</v>
      </c>
      <c r="H1043" s="133"/>
      <c r="I1043" s="133"/>
    </row>
    <row r="1044" spans="1:9" x14ac:dyDescent="0.3">
      <c r="A1044" s="135">
        <v>42354</v>
      </c>
      <c r="B1044" s="20">
        <v>79.7</v>
      </c>
      <c r="C1044" s="20" t="e">
        <f>(#N/A)</f>
        <v>#N/A</v>
      </c>
      <c r="D1044" s="20" t="e">
        <f>(#N/A)</f>
        <v>#N/A</v>
      </c>
      <c r="E1044" s="20" t="e">
        <f>(#N/A)</f>
        <v>#N/A</v>
      </c>
      <c r="F1044" s="20">
        <v>-21.12034837688044</v>
      </c>
      <c r="G1044" s="133" t="e">
        <f t="shared" si="15"/>
        <v>#N/A</v>
      </c>
      <c r="H1044" s="133"/>
      <c r="I1044" s="133"/>
    </row>
    <row r="1045" spans="1:9" x14ac:dyDescent="0.3">
      <c r="A1045" s="135">
        <v>42355</v>
      </c>
      <c r="B1045" s="20">
        <v>79.739999999999995</v>
      </c>
      <c r="C1045" s="20" t="e">
        <f>(#N/A)</f>
        <v>#N/A</v>
      </c>
      <c r="D1045" s="20" t="e">
        <f>(#N/A)</f>
        <v>#N/A</v>
      </c>
      <c r="E1045" s="20" t="e">
        <f>(#N/A)</f>
        <v>#N/A</v>
      </c>
      <c r="F1045" s="20">
        <v>-21.080760095011879</v>
      </c>
      <c r="G1045" s="133" t="e">
        <f t="shared" ref="G1045:G1108" si="16">D1045</f>
        <v>#N/A</v>
      </c>
      <c r="H1045" s="133"/>
      <c r="I1045" s="133"/>
    </row>
    <row r="1046" spans="1:9" x14ac:dyDescent="0.3">
      <c r="A1046" s="135">
        <v>42356</v>
      </c>
      <c r="B1046" s="20">
        <v>79.73</v>
      </c>
      <c r="C1046" s="20" t="e">
        <f>(#N/A)</f>
        <v>#N/A</v>
      </c>
      <c r="D1046" s="20" t="e">
        <f>(#N/A)</f>
        <v>#N/A</v>
      </c>
      <c r="E1046" s="20" t="e">
        <f>(#N/A)</f>
        <v>#N/A</v>
      </c>
      <c r="F1046" s="20">
        <v>-20.816367067236069</v>
      </c>
      <c r="G1046" s="133" t="e">
        <f t="shared" si="16"/>
        <v>#N/A</v>
      </c>
      <c r="H1046" s="133"/>
      <c r="I1046" s="133"/>
    </row>
    <row r="1047" spans="1:9" x14ac:dyDescent="0.3">
      <c r="A1047" s="135">
        <v>42359</v>
      </c>
      <c r="B1047" s="20">
        <v>79.650000000000006</v>
      </c>
      <c r="C1047" s="20" t="e">
        <f>(#N/A)</f>
        <v>#N/A</v>
      </c>
      <c r="D1047" s="20" t="e">
        <f>(#N/A)</f>
        <v>#N/A</v>
      </c>
      <c r="E1047" s="20" t="e">
        <f>(#N/A)</f>
        <v>#N/A</v>
      </c>
      <c r="F1047" s="20" t="e">
        <f>(#N/A)</f>
        <v>#N/A</v>
      </c>
      <c r="G1047" s="133" t="e">
        <f t="shared" si="16"/>
        <v>#N/A</v>
      </c>
      <c r="H1047" s="133"/>
      <c r="I1047" s="133"/>
    </row>
    <row r="1048" spans="1:9" x14ac:dyDescent="0.3">
      <c r="A1048" s="135">
        <v>42360</v>
      </c>
      <c r="B1048" s="20">
        <v>79.61</v>
      </c>
      <c r="C1048" s="20" t="e">
        <f>(#N/A)</f>
        <v>#N/A</v>
      </c>
      <c r="D1048" s="20" t="e">
        <f>(#N/A)</f>
        <v>#N/A</v>
      </c>
      <c r="E1048" s="20" t="e">
        <f>(#N/A)</f>
        <v>#N/A</v>
      </c>
      <c r="F1048" s="20">
        <v>-20.833333333333329</v>
      </c>
      <c r="G1048" s="133" t="e">
        <f t="shared" si="16"/>
        <v>#N/A</v>
      </c>
      <c r="H1048" s="133"/>
      <c r="I1048" s="133"/>
    </row>
    <row r="1049" spans="1:9" x14ac:dyDescent="0.3">
      <c r="A1049" s="135">
        <v>42361</v>
      </c>
      <c r="B1049" s="20">
        <v>79.459999999999994</v>
      </c>
      <c r="C1049" s="20" t="e">
        <f>(#N/A)</f>
        <v>#N/A</v>
      </c>
      <c r="D1049" s="20" t="e">
        <f>(#N/A)</f>
        <v>#N/A</v>
      </c>
      <c r="E1049" s="20" t="e">
        <f>(#N/A)</f>
        <v>#N/A</v>
      </c>
      <c r="F1049" s="20">
        <v>-20.84080494122335</v>
      </c>
      <c r="G1049" s="133" t="e">
        <f t="shared" si="16"/>
        <v>#N/A</v>
      </c>
      <c r="H1049" s="133"/>
      <c r="I1049" s="133"/>
    </row>
    <row r="1050" spans="1:9" x14ac:dyDescent="0.3">
      <c r="A1050" s="135">
        <v>42362</v>
      </c>
      <c r="B1050" s="20">
        <v>79.459999999999994</v>
      </c>
      <c r="C1050" s="20" t="e">
        <f>(#N/A)</f>
        <v>#N/A</v>
      </c>
      <c r="D1050" s="20" t="e">
        <f>(#N/A)</f>
        <v>#N/A</v>
      </c>
      <c r="E1050" s="20" t="e">
        <f>(#N/A)</f>
        <v>#N/A</v>
      </c>
      <c r="F1050" s="20">
        <v>-20.79346092503987</v>
      </c>
      <c r="G1050" s="133" t="e">
        <f t="shared" si="16"/>
        <v>#N/A</v>
      </c>
      <c r="H1050" s="133"/>
      <c r="I1050" s="133"/>
    </row>
    <row r="1051" spans="1:9" x14ac:dyDescent="0.3">
      <c r="A1051" s="135">
        <v>42363</v>
      </c>
      <c r="B1051" s="20">
        <v>79.3</v>
      </c>
      <c r="C1051" s="20" t="e">
        <f>(#N/A)</f>
        <v>#N/A</v>
      </c>
      <c r="D1051" s="20" t="e">
        <f>(#N/A)</f>
        <v>#N/A</v>
      </c>
      <c r="E1051" s="20" t="e">
        <f>(#N/A)</f>
        <v>#N/A</v>
      </c>
      <c r="F1051" s="20">
        <v>-20.921420023932988</v>
      </c>
      <c r="G1051" s="133" t="e">
        <f t="shared" si="16"/>
        <v>#N/A</v>
      </c>
      <c r="H1051" s="133"/>
      <c r="I1051" s="133"/>
    </row>
    <row r="1052" spans="1:9" x14ac:dyDescent="0.3">
      <c r="A1052" s="135">
        <v>42366</v>
      </c>
      <c r="B1052" s="20">
        <v>79.290000000000006</v>
      </c>
      <c r="C1052" s="20" t="e">
        <f>(#N/A)</f>
        <v>#N/A</v>
      </c>
      <c r="D1052" s="20" t="e">
        <f>(#N/A)</f>
        <v>#N/A</v>
      </c>
      <c r="E1052" s="20" t="e">
        <f>(#N/A)</f>
        <v>#N/A</v>
      </c>
      <c r="F1052" s="20" t="e">
        <f>(#N/A)</f>
        <v>#N/A</v>
      </c>
      <c r="G1052" s="133" t="e">
        <f t="shared" si="16"/>
        <v>#N/A</v>
      </c>
      <c r="H1052" s="133"/>
      <c r="I1052" s="133"/>
    </row>
    <row r="1053" spans="1:9" x14ac:dyDescent="0.3">
      <c r="A1053" s="135">
        <v>42367</v>
      </c>
      <c r="B1053" s="20">
        <v>79.3</v>
      </c>
      <c r="C1053" s="20" t="e">
        <f>(#N/A)</f>
        <v>#N/A</v>
      </c>
      <c r="D1053" s="20" t="e">
        <f>(#N/A)</f>
        <v>#N/A</v>
      </c>
      <c r="E1053" s="20" t="e">
        <f>(#N/A)</f>
        <v>#N/A</v>
      </c>
      <c r="F1053" s="20">
        <v>-20.905645322162378</v>
      </c>
      <c r="G1053" s="133" t="e">
        <f t="shared" si="16"/>
        <v>#N/A</v>
      </c>
      <c r="H1053" s="133"/>
      <c r="I1053" s="133"/>
    </row>
    <row r="1054" spans="1:9" x14ac:dyDescent="0.3">
      <c r="A1054" s="135">
        <v>42368</v>
      </c>
      <c r="B1054" s="20">
        <v>79.3</v>
      </c>
      <c r="C1054" s="20" t="e">
        <f>(#N/A)</f>
        <v>#N/A</v>
      </c>
      <c r="D1054" s="20" t="e">
        <f>(#N/A)</f>
        <v>#N/A</v>
      </c>
      <c r="E1054" s="20" t="e">
        <f>(#N/A)</f>
        <v>#N/A</v>
      </c>
      <c r="F1054" s="20">
        <v>-20.74755146911853</v>
      </c>
      <c r="G1054" s="133" t="e">
        <f t="shared" si="16"/>
        <v>#N/A</v>
      </c>
      <c r="H1054" s="133"/>
      <c r="I1054" s="133"/>
    </row>
    <row r="1055" spans="1:9" x14ac:dyDescent="0.3">
      <c r="A1055" s="135">
        <v>42369</v>
      </c>
      <c r="B1055" s="20">
        <v>79.25</v>
      </c>
      <c r="C1055" s="20">
        <v>96.7</v>
      </c>
      <c r="D1055" s="20">
        <v>86.5</v>
      </c>
      <c r="E1055" s="20">
        <v>-5.9</v>
      </c>
      <c r="F1055" s="20">
        <v>-20.591182364729459</v>
      </c>
      <c r="G1055" s="133">
        <f t="shared" si="16"/>
        <v>86.5</v>
      </c>
      <c r="H1055" s="133"/>
      <c r="I1055" s="133"/>
    </row>
    <row r="1056" spans="1:9" x14ac:dyDescent="0.3">
      <c r="A1056" s="135">
        <v>42373</v>
      </c>
      <c r="B1056" s="20">
        <v>79.12</v>
      </c>
      <c r="C1056" s="20" t="e">
        <f>(#N/A)</f>
        <v>#N/A</v>
      </c>
      <c r="D1056" s="20" t="e">
        <f>(#N/A)</f>
        <v>#N/A</v>
      </c>
      <c r="E1056" s="20" t="e">
        <f>(#N/A)</f>
        <v>#N/A</v>
      </c>
      <c r="F1056" s="20" t="e">
        <f>(#N/A)</f>
        <v>#N/A</v>
      </c>
      <c r="G1056" s="133" t="e">
        <f t="shared" si="16"/>
        <v>#N/A</v>
      </c>
      <c r="H1056" s="133"/>
      <c r="I1056" s="133"/>
    </row>
    <row r="1057" spans="1:9" x14ac:dyDescent="0.3">
      <c r="A1057" s="135">
        <v>42374</v>
      </c>
      <c r="B1057" s="20">
        <v>79.08</v>
      </c>
      <c r="C1057" s="20" t="e">
        <f>(#N/A)</f>
        <v>#N/A</v>
      </c>
      <c r="D1057" s="20" t="e">
        <f>(#N/A)</f>
        <v>#N/A</v>
      </c>
      <c r="E1057" s="20" t="e">
        <f>(#N/A)</f>
        <v>#N/A</v>
      </c>
      <c r="F1057" s="20">
        <v>-20.610380483887159</v>
      </c>
      <c r="G1057" s="133" t="e">
        <f t="shared" si="16"/>
        <v>#N/A</v>
      </c>
      <c r="H1057" s="133"/>
      <c r="I1057" s="133"/>
    </row>
    <row r="1058" spans="1:9" x14ac:dyDescent="0.3">
      <c r="A1058" s="135">
        <v>42375</v>
      </c>
      <c r="B1058" s="20">
        <v>79</v>
      </c>
      <c r="C1058" s="20" t="e">
        <f>(#N/A)</f>
        <v>#N/A</v>
      </c>
      <c r="D1058" s="20" t="e">
        <f>(#N/A)</f>
        <v>#N/A</v>
      </c>
      <c r="E1058" s="20" t="e">
        <f>(#N/A)</f>
        <v>#N/A</v>
      </c>
      <c r="F1058" s="20">
        <v>-20.618971061093252</v>
      </c>
      <c r="G1058" s="133" t="e">
        <f t="shared" si="16"/>
        <v>#N/A</v>
      </c>
      <c r="H1058" s="133"/>
      <c r="I1058" s="133"/>
    </row>
    <row r="1059" spans="1:9" x14ac:dyDescent="0.3">
      <c r="A1059" s="135">
        <v>42376</v>
      </c>
      <c r="B1059" s="20">
        <v>78.98</v>
      </c>
      <c r="C1059" s="20" t="e">
        <f>(#N/A)</f>
        <v>#N/A</v>
      </c>
      <c r="D1059" s="20" t="e">
        <f>(#N/A)</f>
        <v>#N/A</v>
      </c>
      <c r="E1059" s="20" t="e">
        <f>(#N/A)</f>
        <v>#N/A</v>
      </c>
      <c r="F1059" s="20">
        <v>-20.615137199718561</v>
      </c>
      <c r="G1059" s="133" t="e">
        <f t="shared" si="16"/>
        <v>#N/A</v>
      </c>
      <c r="H1059" s="133"/>
      <c r="I1059" s="133"/>
    </row>
    <row r="1060" spans="1:9" x14ac:dyDescent="0.3">
      <c r="A1060" s="135">
        <v>42377</v>
      </c>
      <c r="B1060" s="20">
        <v>78.94</v>
      </c>
      <c r="C1060" s="20" t="e">
        <f>(#N/A)</f>
        <v>#N/A</v>
      </c>
      <c r="D1060" s="20" t="e">
        <f>(#N/A)</f>
        <v>#N/A</v>
      </c>
      <c r="E1060" s="20" t="e">
        <f>(#N/A)</f>
        <v>#N/A</v>
      </c>
      <c r="F1060" s="20">
        <v>-20.591489789759581</v>
      </c>
      <c r="G1060" s="133" t="e">
        <f t="shared" si="16"/>
        <v>#N/A</v>
      </c>
      <c r="H1060" s="133"/>
      <c r="I1060" s="133"/>
    </row>
    <row r="1061" spans="1:9" x14ac:dyDescent="0.3">
      <c r="A1061" s="135">
        <v>42380</v>
      </c>
      <c r="B1061" s="20">
        <v>78.91</v>
      </c>
      <c r="C1061" s="20" t="e">
        <f>(#N/A)</f>
        <v>#N/A</v>
      </c>
      <c r="D1061" s="20" t="e">
        <f>(#N/A)</f>
        <v>#N/A</v>
      </c>
      <c r="E1061" s="20" t="e">
        <f>(#N/A)</f>
        <v>#N/A</v>
      </c>
      <c r="F1061" s="20" t="e">
        <f>(#N/A)</f>
        <v>#N/A</v>
      </c>
      <c r="G1061" s="133" t="e">
        <f t="shared" si="16"/>
        <v>#N/A</v>
      </c>
      <c r="H1061" s="133"/>
      <c r="I1061" s="133"/>
    </row>
    <row r="1062" spans="1:9" x14ac:dyDescent="0.3">
      <c r="A1062" s="135">
        <v>42381</v>
      </c>
      <c r="B1062" s="20">
        <v>78.8</v>
      </c>
      <c r="C1062" s="20" t="e">
        <f>(#N/A)</f>
        <v>#N/A</v>
      </c>
      <c r="D1062" s="20" t="e">
        <f>(#N/A)</f>
        <v>#N/A</v>
      </c>
      <c r="E1062" s="20" t="e">
        <f>(#N/A)</f>
        <v>#N/A</v>
      </c>
      <c r="F1062" s="20">
        <v>-20.492382201594189</v>
      </c>
      <c r="G1062" s="133" t="e">
        <f t="shared" si="16"/>
        <v>#N/A</v>
      </c>
      <c r="H1062" s="133"/>
      <c r="I1062" s="133"/>
    </row>
    <row r="1063" spans="1:9" x14ac:dyDescent="0.3">
      <c r="A1063" s="135">
        <v>42382</v>
      </c>
      <c r="B1063" s="20">
        <v>78.8</v>
      </c>
      <c r="C1063" s="20" t="e">
        <f>(#N/A)</f>
        <v>#N/A</v>
      </c>
      <c r="D1063" s="20" t="e">
        <f>(#N/A)</f>
        <v>#N/A</v>
      </c>
      <c r="E1063" s="20" t="e">
        <f>(#N/A)</f>
        <v>#N/A</v>
      </c>
      <c r="F1063" s="20">
        <v>-20.387957163063248</v>
      </c>
      <c r="G1063" s="133" t="e">
        <f t="shared" si="16"/>
        <v>#N/A</v>
      </c>
      <c r="H1063" s="133"/>
      <c r="I1063" s="133"/>
    </row>
    <row r="1064" spans="1:9" x14ac:dyDescent="0.3">
      <c r="A1064" s="135">
        <v>42383</v>
      </c>
      <c r="B1064" s="20">
        <v>78.760000000000005</v>
      </c>
      <c r="C1064" s="20" t="e">
        <f>(#N/A)</f>
        <v>#N/A</v>
      </c>
      <c r="D1064" s="20" t="e">
        <f>(#N/A)</f>
        <v>#N/A</v>
      </c>
      <c r="E1064" s="20" t="e">
        <f>(#N/A)</f>
        <v>#N/A</v>
      </c>
      <c r="F1064" s="20">
        <v>-20.243037974683538</v>
      </c>
      <c r="G1064" s="133" t="e">
        <f t="shared" si="16"/>
        <v>#N/A</v>
      </c>
      <c r="H1064" s="133"/>
      <c r="I1064" s="133"/>
    </row>
    <row r="1065" spans="1:9" x14ac:dyDescent="0.3">
      <c r="A1065" s="135">
        <v>42384</v>
      </c>
      <c r="B1065" s="20">
        <v>78.739999999999995</v>
      </c>
      <c r="C1065" s="20" t="e">
        <f>(#N/A)</f>
        <v>#N/A</v>
      </c>
      <c r="D1065" s="20" t="e">
        <f>(#N/A)</f>
        <v>#N/A</v>
      </c>
      <c r="E1065" s="20" t="e">
        <f>(#N/A)</f>
        <v>#N/A</v>
      </c>
      <c r="F1065" s="20">
        <v>-20.263291139240511</v>
      </c>
      <c r="G1065" s="133" t="e">
        <f t="shared" si="16"/>
        <v>#N/A</v>
      </c>
      <c r="H1065" s="133"/>
      <c r="I1065" s="133"/>
    </row>
    <row r="1066" spans="1:9" x14ac:dyDescent="0.3">
      <c r="A1066" s="135">
        <v>42387</v>
      </c>
      <c r="B1066" s="20">
        <v>78.680000000000007</v>
      </c>
      <c r="C1066" s="20" t="e">
        <f>(#N/A)</f>
        <v>#N/A</v>
      </c>
      <c r="D1066" s="20" t="e">
        <f>(#N/A)</f>
        <v>#N/A</v>
      </c>
      <c r="E1066" s="20" t="e">
        <f>(#N/A)</f>
        <v>#N/A</v>
      </c>
      <c r="F1066" s="20" t="e">
        <f>(#N/A)</f>
        <v>#N/A</v>
      </c>
      <c r="G1066" s="133" t="e">
        <f t="shared" si="16"/>
        <v>#N/A</v>
      </c>
      <c r="H1066" s="133"/>
      <c r="I1066" s="133"/>
    </row>
    <row r="1067" spans="1:9" x14ac:dyDescent="0.3">
      <c r="A1067" s="135">
        <v>42388</v>
      </c>
      <c r="B1067" s="20">
        <v>78.599999999999994</v>
      </c>
      <c r="C1067" s="20" t="e">
        <f>(#N/A)</f>
        <v>#N/A</v>
      </c>
      <c r="D1067" s="20" t="e">
        <f>(#N/A)</f>
        <v>#N/A</v>
      </c>
      <c r="E1067" s="20" t="e">
        <f>(#N/A)</f>
        <v>#N/A</v>
      </c>
      <c r="F1067" s="20">
        <v>-20.31630170316302</v>
      </c>
      <c r="G1067" s="133" t="e">
        <f t="shared" si="16"/>
        <v>#N/A</v>
      </c>
      <c r="H1067" s="133"/>
      <c r="I1067" s="133"/>
    </row>
    <row r="1068" spans="1:9" x14ac:dyDescent="0.3">
      <c r="A1068" s="135">
        <v>42389</v>
      </c>
      <c r="B1068" s="20">
        <v>78.58</v>
      </c>
      <c r="C1068" s="20" t="e">
        <f>(#N/A)</f>
        <v>#N/A</v>
      </c>
      <c r="D1068" s="20" t="e">
        <f>(#N/A)</f>
        <v>#N/A</v>
      </c>
      <c r="E1068" s="20" t="e">
        <f>(#N/A)</f>
        <v>#N/A</v>
      </c>
      <c r="F1068" s="20">
        <v>-20.32850045625063</v>
      </c>
      <c r="G1068" s="133" t="e">
        <f t="shared" si="16"/>
        <v>#N/A</v>
      </c>
      <c r="H1068" s="133"/>
      <c r="I1068" s="133"/>
    </row>
    <row r="1069" spans="1:9" x14ac:dyDescent="0.3">
      <c r="A1069" s="135">
        <v>42390</v>
      </c>
      <c r="B1069" s="20">
        <v>78.39</v>
      </c>
      <c r="C1069" s="20" t="e">
        <f>(#N/A)</f>
        <v>#N/A</v>
      </c>
      <c r="D1069" s="20" t="e">
        <f>(#N/A)</f>
        <v>#N/A</v>
      </c>
      <c r="E1069" s="20" t="e">
        <f>(#N/A)</f>
        <v>#N/A</v>
      </c>
      <c r="F1069" s="20">
        <v>-20.44854881266491</v>
      </c>
      <c r="G1069" s="133" t="e">
        <f t="shared" si="16"/>
        <v>#N/A</v>
      </c>
      <c r="H1069" s="133"/>
      <c r="I1069" s="133"/>
    </row>
    <row r="1070" spans="1:9" x14ac:dyDescent="0.3">
      <c r="A1070" s="135">
        <v>42391</v>
      </c>
      <c r="B1070" s="20">
        <v>78.39</v>
      </c>
      <c r="C1070" s="20" t="e">
        <f>(#N/A)</f>
        <v>#N/A</v>
      </c>
      <c r="D1070" s="20" t="e">
        <f>(#N/A)</f>
        <v>#N/A</v>
      </c>
      <c r="E1070" s="20" t="e">
        <f>(#N/A)</f>
        <v>#N/A</v>
      </c>
      <c r="F1070" s="20">
        <v>-20.351554562080882</v>
      </c>
      <c r="G1070" s="133" t="e">
        <f t="shared" si="16"/>
        <v>#N/A</v>
      </c>
      <c r="H1070" s="133"/>
      <c r="I1070" s="133"/>
    </row>
    <row r="1071" spans="1:9" x14ac:dyDescent="0.3">
      <c r="A1071" s="135">
        <v>42394</v>
      </c>
      <c r="B1071" s="20">
        <v>78.39</v>
      </c>
      <c r="C1071" s="20" t="e">
        <f>(#N/A)</f>
        <v>#N/A</v>
      </c>
      <c r="D1071" s="20" t="e">
        <f>(#N/A)</f>
        <v>#N/A</v>
      </c>
      <c r="E1071" s="20" t="e">
        <f>(#N/A)</f>
        <v>#N/A</v>
      </c>
      <c r="F1071" s="20" t="e">
        <f>(#N/A)</f>
        <v>#N/A</v>
      </c>
      <c r="G1071" s="133" t="e">
        <f t="shared" si="16"/>
        <v>#N/A</v>
      </c>
      <c r="H1071" s="133"/>
      <c r="I1071" s="133"/>
    </row>
    <row r="1072" spans="1:9" x14ac:dyDescent="0.3">
      <c r="A1072" s="135">
        <v>42395</v>
      </c>
      <c r="B1072" s="20">
        <v>78.36</v>
      </c>
      <c r="C1072" s="20" t="e">
        <f>(#N/A)</f>
        <v>#N/A</v>
      </c>
      <c r="D1072" s="20" t="e">
        <f>(#N/A)</f>
        <v>#N/A</v>
      </c>
      <c r="E1072" s="20" t="e">
        <f>(#N/A)</f>
        <v>#N/A</v>
      </c>
      <c r="F1072" s="20">
        <v>-20.252391614085081</v>
      </c>
      <c r="G1072" s="133" t="e">
        <f t="shared" si="16"/>
        <v>#N/A</v>
      </c>
      <c r="H1072" s="133"/>
      <c r="I1072" s="133"/>
    </row>
    <row r="1073" spans="1:9" x14ac:dyDescent="0.3">
      <c r="A1073" s="135">
        <v>42396</v>
      </c>
      <c r="B1073" s="20">
        <v>78.36</v>
      </c>
      <c r="C1073" s="20" t="e">
        <f>(#N/A)</f>
        <v>#N/A</v>
      </c>
      <c r="D1073" s="20" t="e">
        <f>(#N/A)</f>
        <v>#N/A</v>
      </c>
      <c r="E1073" s="20" t="e">
        <f>(#N/A)</f>
        <v>#N/A</v>
      </c>
      <c r="F1073" s="20">
        <v>-20.252391614085081</v>
      </c>
      <c r="G1073" s="133" t="e">
        <f t="shared" si="16"/>
        <v>#N/A</v>
      </c>
      <c r="H1073" s="133"/>
      <c r="I1073" s="133"/>
    </row>
    <row r="1074" spans="1:9" x14ac:dyDescent="0.3">
      <c r="A1074" s="135">
        <v>42397</v>
      </c>
      <c r="B1074" s="20">
        <v>78.44</v>
      </c>
      <c r="C1074" s="20" t="e">
        <f>(#N/A)</f>
        <v>#N/A</v>
      </c>
      <c r="D1074" s="20" t="e">
        <f>(#N/A)</f>
        <v>#N/A</v>
      </c>
      <c r="E1074" s="20" t="e">
        <f>(#N/A)</f>
        <v>#N/A</v>
      </c>
      <c r="F1074" s="20">
        <v>-20.15472312703583</v>
      </c>
      <c r="G1074" s="133" t="e">
        <f t="shared" si="16"/>
        <v>#N/A</v>
      </c>
      <c r="H1074" s="133"/>
      <c r="I1074" s="133"/>
    </row>
    <row r="1075" spans="1:9" x14ac:dyDescent="0.3">
      <c r="A1075" s="135">
        <v>42398</v>
      </c>
      <c r="B1075" s="20">
        <v>78.33</v>
      </c>
      <c r="C1075" s="20" t="e">
        <f>(#N/A)</f>
        <v>#N/A</v>
      </c>
      <c r="D1075" s="20" t="e">
        <f>(#N/A)</f>
        <v>#N/A</v>
      </c>
      <c r="E1075" s="20" t="e">
        <f>(#N/A)</f>
        <v>#N/A</v>
      </c>
      <c r="F1075" s="20">
        <v>-20.169180595189559</v>
      </c>
      <c r="G1075" s="133" t="e">
        <f t="shared" si="16"/>
        <v>#N/A</v>
      </c>
      <c r="H1075" s="133"/>
      <c r="I1075" s="133"/>
    </row>
    <row r="1076" spans="1:9" x14ac:dyDescent="0.3">
      <c r="A1076" s="135">
        <v>42400</v>
      </c>
      <c r="B1076" s="20" t="e">
        <f>(#N/A)</f>
        <v>#N/A</v>
      </c>
      <c r="C1076" s="20">
        <v>95.9</v>
      </c>
      <c r="D1076" s="20">
        <v>86.7</v>
      </c>
      <c r="E1076" s="20">
        <v>-5.3</v>
      </c>
      <c r="F1076" s="20" t="e">
        <f>(#N/A)</f>
        <v>#N/A</v>
      </c>
      <c r="G1076" s="133">
        <f t="shared" si="16"/>
        <v>86.7</v>
      </c>
      <c r="H1076" s="133"/>
      <c r="I1076" s="133"/>
    </row>
    <row r="1077" spans="1:9" x14ac:dyDescent="0.3">
      <c r="A1077" s="135">
        <v>42401</v>
      </c>
      <c r="B1077" s="20">
        <v>78.3</v>
      </c>
      <c r="C1077" s="20" t="e">
        <f>(#N/A)</f>
        <v>#N/A</v>
      </c>
      <c r="D1077" s="20" t="e">
        <f>(#N/A)</f>
        <v>#N/A</v>
      </c>
      <c r="E1077" s="20" t="e">
        <f>(#N/A)</f>
        <v>#N/A</v>
      </c>
      <c r="F1077" s="20" t="e">
        <f>(#N/A)</f>
        <v>#N/A</v>
      </c>
      <c r="G1077" s="133" t="e">
        <f t="shared" si="16"/>
        <v>#N/A</v>
      </c>
      <c r="H1077" s="133"/>
      <c r="I1077" s="133"/>
    </row>
    <row r="1078" spans="1:9" x14ac:dyDescent="0.3">
      <c r="A1078" s="135">
        <v>42402</v>
      </c>
      <c r="B1078" s="20">
        <v>78.13</v>
      </c>
      <c r="C1078" s="20" t="e">
        <f>(#N/A)</f>
        <v>#N/A</v>
      </c>
      <c r="D1078" s="20" t="e">
        <f>(#N/A)</f>
        <v>#N/A</v>
      </c>
      <c r="E1078" s="20" t="e">
        <f>(#N/A)</f>
        <v>#N/A</v>
      </c>
      <c r="F1078" s="20">
        <v>-20.202226534572571</v>
      </c>
      <c r="G1078" s="133" t="e">
        <f t="shared" si="16"/>
        <v>#N/A</v>
      </c>
      <c r="H1078" s="133"/>
      <c r="I1078" s="133"/>
    </row>
    <row r="1079" spans="1:9" x14ac:dyDescent="0.3">
      <c r="A1079" s="135">
        <v>42403</v>
      </c>
      <c r="B1079" s="20">
        <v>78.12</v>
      </c>
      <c r="C1079" s="20" t="e">
        <f>(#N/A)</f>
        <v>#N/A</v>
      </c>
      <c r="D1079" s="20" t="e">
        <f>(#N/A)</f>
        <v>#N/A</v>
      </c>
      <c r="E1079" s="20" t="e">
        <f>(#N/A)</f>
        <v>#N/A</v>
      </c>
      <c r="F1079" s="20">
        <v>-20.212439995914622</v>
      </c>
      <c r="G1079" s="133" t="e">
        <f t="shared" si="16"/>
        <v>#N/A</v>
      </c>
      <c r="H1079" s="133"/>
      <c r="I1079" s="133"/>
    </row>
    <row r="1080" spans="1:9" x14ac:dyDescent="0.3">
      <c r="A1080" s="135">
        <v>42404</v>
      </c>
      <c r="B1080" s="20">
        <v>78.12</v>
      </c>
      <c r="C1080" s="20" t="e">
        <f>(#N/A)</f>
        <v>#N/A</v>
      </c>
      <c r="D1080" s="20" t="e">
        <f>(#N/A)</f>
        <v>#N/A</v>
      </c>
      <c r="E1080" s="20" t="e">
        <f>(#N/A)</f>
        <v>#N/A</v>
      </c>
      <c r="F1080" s="20">
        <v>-20.212439995914622</v>
      </c>
      <c r="G1080" s="133" t="e">
        <f t="shared" si="16"/>
        <v>#N/A</v>
      </c>
      <c r="H1080" s="133"/>
      <c r="I1080" s="133"/>
    </row>
    <row r="1081" spans="1:9" x14ac:dyDescent="0.3">
      <c r="A1081" s="135">
        <v>42405</v>
      </c>
      <c r="B1081" s="20">
        <v>78.12</v>
      </c>
      <c r="C1081" s="20" t="e">
        <f>(#N/A)</f>
        <v>#N/A</v>
      </c>
      <c r="D1081" s="20" t="e">
        <f>(#N/A)</f>
        <v>#N/A</v>
      </c>
      <c r="E1081" s="20" t="e">
        <f>(#N/A)</f>
        <v>#N/A</v>
      </c>
      <c r="F1081" s="20">
        <v>-20.11453113815319</v>
      </c>
      <c r="G1081" s="133" t="e">
        <f t="shared" si="16"/>
        <v>#N/A</v>
      </c>
      <c r="H1081" s="133"/>
      <c r="I1081" s="133"/>
    </row>
    <row r="1082" spans="1:9" x14ac:dyDescent="0.3">
      <c r="A1082" s="135">
        <v>42415</v>
      </c>
      <c r="B1082" s="20">
        <v>78.12</v>
      </c>
      <c r="C1082" s="20" t="e">
        <f>(#N/A)</f>
        <v>#N/A</v>
      </c>
      <c r="D1082" s="20" t="e">
        <f>(#N/A)</f>
        <v>#N/A</v>
      </c>
      <c r="E1082" s="20" t="e">
        <f>(#N/A)</f>
        <v>#N/A</v>
      </c>
      <c r="F1082" s="20" t="e">
        <f>(#N/A)</f>
        <v>#N/A</v>
      </c>
      <c r="G1082" s="133" t="e">
        <f t="shared" si="16"/>
        <v>#N/A</v>
      </c>
      <c r="H1082" s="133"/>
      <c r="I1082" s="133"/>
    </row>
    <row r="1083" spans="1:9" x14ac:dyDescent="0.3">
      <c r="A1083" s="135">
        <v>42416</v>
      </c>
      <c r="B1083" s="20">
        <v>78.12</v>
      </c>
      <c r="C1083" s="20" t="e">
        <f>(#N/A)</f>
        <v>#N/A</v>
      </c>
      <c r="D1083" s="20" t="e">
        <f>(#N/A)</f>
        <v>#N/A</v>
      </c>
      <c r="E1083" s="20" t="e">
        <f>(#N/A)</f>
        <v>#N/A</v>
      </c>
      <c r="F1083" s="20" t="e">
        <f>(#N/A)</f>
        <v>#N/A</v>
      </c>
      <c r="G1083" s="133" t="e">
        <f t="shared" si="16"/>
        <v>#N/A</v>
      </c>
      <c r="H1083" s="133"/>
      <c r="I1083" s="133"/>
    </row>
    <row r="1084" spans="1:9" x14ac:dyDescent="0.3">
      <c r="A1084" s="135">
        <v>42417</v>
      </c>
      <c r="B1084" s="20">
        <v>78.12</v>
      </c>
      <c r="C1084" s="20" t="e">
        <f>(#N/A)</f>
        <v>#N/A</v>
      </c>
      <c r="D1084" s="20" t="e">
        <f>(#N/A)</f>
        <v>#N/A</v>
      </c>
      <c r="E1084" s="20" t="e">
        <f>(#N/A)</f>
        <v>#N/A</v>
      </c>
      <c r="F1084" s="20" t="e">
        <f>(#N/A)</f>
        <v>#N/A</v>
      </c>
      <c r="G1084" s="133" t="e">
        <f t="shared" si="16"/>
        <v>#N/A</v>
      </c>
      <c r="H1084" s="133"/>
      <c r="I1084" s="133"/>
    </row>
    <row r="1085" spans="1:9" x14ac:dyDescent="0.3">
      <c r="A1085" s="135">
        <v>42418</v>
      </c>
      <c r="B1085" s="20">
        <v>78.099999999999994</v>
      </c>
      <c r="C1085" s="20" t="e">
        <f>(#N/A)</f>
        <v>#N/A</v>
      </c>
      <c r="D1085" s="20" t="e">
        <f>(#N/A)</f>
        <v>#N/A</v>
      </c>
      <c r="E1085" s="20" t="e">
        <f>(#N/A)</f>
        <v>#N/A</v>
      </c>
      <c r="F1085" s="20" t="e">
        <f>(#N/A)</f>
        <v>#N/A</v>
      </c>
      <c r="G1085" s="133" t="e">
        <f t="shared" si="16"/>
        <v>#N/A</v>
      </c>
      <c r="H1085" s="133"/>
      <c r="I1085" s="133"/>
    </row>
    <row r="1086" spans="1:9" x14ac:dyDescent="0.3">
      <c r="A1086" s="135">
        <v>42419</v>
      </c>
      <c r="B1086" s="20">
        <v>78.09</v>
      </c>
      <c r="C1086" s="20" t="e">
        <f>(#N/A)</f>
        <v>#N/A</v>
      </c>
      <c r="D1086" s="20" t="e">
        <f>(#N/A)</f>
        <v>#N/A</v>
      </c>
      <c r="E1086" s="20" t="e">
        <f>(#N/A)</f>
        <v>#N/A</v>
      </c>
      <c r="F1086" s="20" t="e">
        <f>(#N/A)</f>
        <v>#N/A</v>
      </c>
      <c r="G1086" s="133" t="e">
        <f t="shared" si="16"/>
        <v>#N/A</v>
      </c>
      <c r="H1086" s="133"/>
      <c r="I1086" s="133"/>
    </row>
    <row r="1087" spans="1:9" x14ac:dyDescent="0.3">
      <c r="A1087" s="135">
        <v>42422</v>
      </c>
      <c r="B1087" s="20">
        <v>78.040000000000006</v>
      </c>
      <c r="C1087" s="20" t="e">
        <f>(#N/A)</f>
        <v>#N/A</v>
      </c>
      <c r="D1087" s="20" t="e">
        <f>(#N/A)</f>
        <v>#N/A</v>
      </c>
      <c r="E1087" s="20" t="e">
        <f>(#N/A)</f>
        <v>#N/A</v>
      </c>
      <c r="F1087" s="20" t="e">
        <f>(#N/A)</f>
        <v>#N/A</v>
      </c>
      <c r="G1087" s="133" t="e">
        <f t="shared" si="16"/>
        <v>#N/A</v>
      </c>
      <c r="H1087" s="133"/>
      <c r="I1087" s="133"/>
    </row>
    <row r="1088" spans="1:9" x14ac:dyDescent="0.3">
      <c r="A1088" s="135">
        <v>42423</v>
      </c>
      <c r="B1088" s="20">
        <v>78.069999999999993</v>
      </c>
      <c r="C1088" s="20" t="e">
        <f>(#N/A)</f>
        <v>#N/A</v>
      </c>
      <c r="D1088" s="20" t="e">
        <f>(#N/A)</f>
        <v>#N/A</v>
      </c>
      <c r="E1088" s="20" t="e">
        <f>(#N/A)</f>
        <v>#N/A</v>
      </c>
      <c r="F1088" s="20" t="e">
        <f>(#N/A)</f>
        <v>#N/A</v>
      </c>
      <c r="G1088" s="133" t="e">
        <f t="shared" si="16"/>
        <v>#N/A</v>
      </c>
      <c r="H1088" s="133"/>
      <c r="I1088" s="133"/>
    </row>
    <row r="1089" spans="1:9" x14ac:dyDescent="0.3">
      <c r="A1089" s="135">
        <v>42424</v>
      </c>
      <c r="B1089" s="20">
        <v>78.02</v>
      </c>
      <c r="C1089" s="20" t="e">
        <f>(#N/A)</f>
        <v>#N/A</v>
      </c>
      <c r="D1089" s="20" t="e">
        <f>(#N/A)</f>
        <v>#N/A</v>
      </c>
      <c r="E1089" s="20" t="e">
        <f>(#N/A)</f>
        <v>#N/A</v>
      </c>
      <c r="F1089" s="20" t="e">
        <f>(#N/A)</f>
        <v>#N/A</v>
      </c>
      <c r="G1089" s="133" t="e">
        <f t="shared" si="16"/>
        <v>#N/A</v>
      </c>
      <c r="H1089" s="133"/>
      <c r="I1089" s="133"/>
    </row>
    <row r="1090" spans="1:9" x14ac:dyDescent="0.3">
      <c r="A1090" s="135">
        <v>42425</v>
      </c>
      <c r="B1090" s="20">
        <v>78</v>
      </c>
      <c r="C1090" s="20" t="e">
        <f>(#N/A)</f>
        <v>#N/A</v>
      </c>
      <c r="D1090" s="20" t="e">
        <f>(#N/A)</f>
        <v>#N/A</v>
      </c>
      <c r="E1090" s="20" t="e">
        <f>(#N/A)</f>
        <v>#N/A</v>
      </c>
      <c r="F1090" s="20">
        <v>-20</v>
      </c>
      <c r="G1090" s="133" t="e">
        <f t="shared" si="16"/>
        <v>#N/A</v>
      </c>
      <c r="H1090" s="133"/>
      <c r="I1090" s="133"/>
    </row>
    <row r="1091" spans="1:9" x14ac:dyDescent="0.3">
      <c r="A1091" s="135">
        <v>42426</v>
      </c>
      <c r="B1091" s="20">
        <v>77.959999999999994</v>
      </c>
      <c r="C1091" s="20" t="e">
        <f>(#N/A)</f>
        <v>#N/A</v>
      </c>
      <c r="D1091" s="20" t="e">
        <f>(#N/A)</f>
        <v>#N/A</v>
      </c>
      <c r="E1091" s="20" t="e">
        <f>(#N/A)</f>
        <v>#N/A</v>
      </c>
      <c r="F1091" s="20" t="e">
        <f>(#N/A)</f>
        <v>#N/A</v>
      </c>
      <c r="G1091" s="133" t="e">
        <f t="shared" si="16"/>
        <v>#N/A</v>
      </c>
      <c r="H1091" s="133"/>
      <c r="I1091" s="133"/>
    </row>
    <row r="1092" spans="1:9" x14ac:dyDescent="0.3">
      <c r="A1092" s="135">
        <v>42429</v>
      </c>
      <c r="B1092" s="20">
        <v>77.959999999999994</v>
      </c>
      <c r="C1092" s="20">
        <v>95.5</v>
      </c>
      <c r="D1092" s="20">
        <v>86.4</v>
      </c>
      <c r="E1092" s="20">
        <v>-4.9000000000000004</v>
      </c>
      <c r="F1092" s="20" t="e">
        <f>(#N/A)</f>
        <v>#N/A</v>
      </c>
      <c r="G1092" s="133">
        <f t="shared" si="16"/>
        <v>86.4</v>
      </c>
      <c r="H1092" s="133"/>
      <c r="I1092" s="133"/>
    </row>
    <row r="1093" spans="1:9" x14ac:dyDescent="0.3">
      <c r="A1093" s="135">
        <v>42430</v>
      </c>
      <c r="B1093" s="20">
        <v>78.05</v>
      </c>
      <c r="C1093" s="20" t="e">
        <f>(#N/A)</f>
        <v>#N/A</v>
      </c>
      <c r="D1093" s="20" t="e">
        <f>(#N/A)</f>
        <v>#N/A</v>
      </c>
      <c r="E1093" s="20" t="e">
        <f>(#N/A)</f>
        <v>#N/A</v>
      </c>
      <c r="F1093" s="20" t="e">
        <f>(#N/A)</f>
        <v>#N/A</v>
      </c>
      <c r="G1093" s="133" t="e">
        <f t="shared" si="16"/>
        <v>#N/A</v>
      </c>
      <c r="H1093" s="133"/>
      <c r="I1093" s="133"/>
    </row>
    <row r="1094" spans="1:9" x14ac:dyDescent="0.3">
      <c r="A1094" s="135">
        <v>42431</v>
      </c>
      <c r="B1094" s="20">
        <v>77.86</v>
      </c>
      <c r="C1094" s="20" t="e">
        <f>(#N/A)</f>
        <v>#N/A</v>
      </c>
      <c r="D1094" s="20" t="e">
        <f>(#N/A)</f>
        <v>#N/A</v>
      </c>
      <c r="E1094" s="20" t="e">
        <f>(#N/A)</f>
        <v>#N/A</v>
      </c>
      <c r="F1094" s="20">
        <v>-20.11081469320747</v>
      </c>
      <c r="G1094" s="133" t="e">
        <f t="shared" si="16"/>
        <v>#N/A</v>
      </c>
      <c r="H1094" s="133"/>
      <c r="I1094" s="133"/>
    </row>
    <row r="1095" spans="1:9" x14ac:dyDescent="0.3">
      <c r="A1095" s="135">
        <v>42432</v>
      </c>
      <c r="B1095" s="20">
        <v>77.78</v>
      </c>
      <c r="C1095" s="20" t="e">
        <f>(#N/A)</f>
        <v>#N/A</v>
      </c>
      <c r="D1095" s="20" t="e">
        <f>(#N/A)</f>
        <v>#N/A</v>
      </c>
      <c r="E1095" s="20" t="e">
        <f>(#N/A)</f>
        <v>#N/A</v>
      </c>
      <c r="F1095" s="20">
        <v>-20.13553752952048</v>
      </c>
      <c r="G1095" s="133" t="e">
        <f t="shared" si="16"/>
        <v>#N/A</v>
      </c>
      <c r="H1095" s="133"/>
      <c r="I1095" s="133"/>
    </row>
    <row r="1096" spans="1:9" x14ac:dyDescent="0.3">
      <c r="A1096" s="135">
        <v>42433</v>
      </c>
      <c r="B1096" s="20">
        <v>77.77</v>
      </c>
      <c r="C1096" s="20" t="e">
        <f>(#N/A)</f>
        <v>#N/A</v>
      </c>
      <c r="D1096" s="20" t="e">
        <f>(#N/A)</f>
        <v>#N/A</v>
      </c>
      <c r="E1096" s="20" t="e">
        <f>(#N/A)</f>
        <v>#N/A</v>
      </c>
      <c r="F1096" s="20">
        <v>-20.145805524181132</v>
      </c>
      <c r="G1096" s="133" t="e">
        <f t="shared" si="16"/>
        <v>#N/A</v>
      </c>
      <c r="H1096" s="133"/>
      <c r="I1096" s="133"/>
    </row>
    <row r="1097" spans="1:9" x14ac:dyDescent="0.3">
      <c r="A1097" s="135">
        <v>42436</v>
      </c>
      <c r="B1097" s="20">
        <v>77.760000000000005</v>
      </c>
      <c r="C1097" s="20" t="e">
        <f>(#N/A)</f>
        <v>#N/A</v>
      </c>
      <c r="D1097" s="20" t="e">
        <f>(#N/A)</f>
        <v>#N/A</v>
      </c>
      <c r="E1097" s="20" t="e">
        <f>(#N/A)</f>
        <v>#N/A</v>
      </c>
      <c r="F1097" s="20" t="e">
        <f>(#N/A)</f>
        <v>#N/A</v>
      </c>
      <c r="G1097" s="133" t="e">
        <f t="shared" si="16"/>
        <v>#N/A</v>
      </c>
      <c r="H1097" s="133"/>
      <c r="I1097" s="133"/>
    </row>
    <row r="1098" spans="1:9" x14ac:dyDescent="0.3">
      <c r="A1098" s="135">
        <v>42437</v>
      </c>
      <c r="B1098" s="20">
        <v>78.17</v>
      </c>
      <c r="C1098" s="20" t="e">
        <f>(#N/A)</f>
        <v>#N/A</v>
      </c>
      <c r="D1098" s="20" t="e">
        <f>(#N/A)</f>
        <v>#N/A</v>
      </c>
      <c r="E1098" s="20" t="e">
        <f>(#N/A)</f>
        <v>#N/A</v>
      </c>
      <c r="F1098" s="20" t="e">
        <f>(#N/A)</f>
        <v>#N/A</v>
      </c>
      <c r="G1098" s="133" t="e">
        <f t="shared" si="16"/>
        <v>#N/A</v>
      </c>
      <c r="H1098" s="133"/>
      <c r="I1098" s="133"/>
    </row>
    <row r="1099" spans="1:9" x14ac:dyDescent="0.3">
      <c r="A1099" s="135">
        <v>42438</v>
      </c>
      <c r="B1099" s="20">
        <v>78.28</v>
      </c>
      <c r="C1099" s="20" t="e">
        <f>(#N/A)</f>
        <v>#N/A</v>
      </c>
      <c r="D1099" s="20" t="e">
        <f>(#N/A)</f>
        <v>#N/A</v>
      </c>
      <c r="E1099" s="20" t="e">
        <f>(#N/A)</f>
        <v>#N/A</v>
      </c>
      <c r="F1099" s="20">
        <v>-19.42357179619146</v>
      </c>
      <c r="G1099" s="133" t="e">
        <f t="shared" si="16"/>
        <v>#N/A</v>
      </c>
      <c r="H1099" s="133"/>
      <c r="I1099" s="133"/>
    </row>
    <row r="1100" spans="1:9" x14ac:dyDescent="0.3">
      <c r="A1100" s="135">
        <v>42439</v>
      </c>
      <c r="B1100" s="20">
        <v>78.28</v>
      </c>
      <c r="C1100" s="20" t="e">
        <f>(#N/A)</f>
        <v>#N/A</v>
      </c>
      <c r="D1100" s="20" t="e">
        <f>(#N/A)</f>
        <v>#N/A</v>
      </c>
      <c r="E1100" s="20" t="e">
        <f>(#N/A)</f>
        <v>#N/A</v>
      </c>
      <c r="F1100" s="20">
        <v>-19.323920436978248</v>
      </c>
      <c r="G1100" s="133" t="e">
        <f t="shared" si="16"/>
        <v>#N/A</v>
      </c>
      <c r="H1100" s="133"/>
      <c r="I1100" s="133"/>
    </row>
    <row r="1101" spans="1:9" x14ac:dyDescent="0.3">
      <c r="A1101" s="135">
        <v>42440</v>
      </c>
      <c r="B1101" s="20">
        <v>78.3</v>
      </c>
      <c r="C1101" s="20" t="e">
        <f>(#N/A)</f>
        <v>#N/A</v>
      </c>
      <c r="D1101" s="20" t="e">
        <f>(#N/A)</f>
        <v>#N/A</v>
      </c>
      <c r="E1101" s="20" t="e">
        <f>(#N/A)</f>
        <v>#N/A</v>
      </c>
      <c r="F1101" s="20">
        <v>-19.253377333195829</v>
      </c>
      <c r="G1101" s="133" t="e">
        <f t="shared" si="16"/>
        <v>#N/A</v>
      </c>
      <c r="H1101" s="133"/>
      <c r="I1101" s="133"/>
    </row>
    <row r="1102" spans="1:9" x14ac:dyDescent="0.3">
      <c r="A1102" s="135">
        <v>42443</v>
      </c>
      <c r="B1102" s="20">
        <v>78.23</v>
      </c>
      <c r="C1102" s="20" t="e">
        <f>(#N/A)</f>
        <v>#N/A</v>
      </c>
      <c r="D1102" s="20" t="e">
        <f>(#N/A)</f>
        <v>#N/A</v>
      </c>
      <c r="E1102" s="20" t="e">
        <f>(#N/A)</f>
        <v>#N/A</v>
      </c>
      <c r="F1102" s="20" t="e">
        <f>(#N/A)</f>
        <v>#N/A</v>
      </c>
      <c r="G1102" s="133" t="e">
        <f t="shared" si="16"/>
        <v>#N/A</v>
      </c>
      <c r="H1102" s="133"/>
      <c r="I1102" s="133"/>
    </row>
    <row r="1103" spans="1:9" x14ac:dyDescent="0.3">
      <c r="A1103" s="135">
        <v>42444</v>
      </c>
      <c r="B1103" s="20">
        <v>78.2</v>
      </c>
      <c r="C1103" s="20" t="e">
        <f>(#N/A)</f>
        <v>#N/A</v>
      </c>
      <c r="D1103" s="20" t="e">
        <f>(#N/A)</f>
        <v>#N/A</v>
      </c>
      <c r="E1103" s="20" t="e">
        <f>(#N/A)</f>
        <v>#N/A</v>
      </c>
      <c r="F1103" s="20" t="e">
        <f>(#N/A)</f>
        <v>#N/A</v>
      </c>
      <c r="G1103" s="133" t="e">
        <f t="shared" si="16"/>
        <v>#N/A</v>
      </c>
      <c r="H1103" s="133"/>
      <c r="I1103" s="133"/>
    </row>
    <row r="1104" spans="1:9" x14ac:dyDescent="0.3">
      <c r="A1104" s="135">
        <v>42445</v>
      </c>
      <c r="B1104" s="20">
        <v>78.14</v>
      </c>
      <c r="C1104" s="20" t="e">
        <f>(#N/A)</f>
        <v>#N/A</v>
      </c>
      <c r="D1104" s="20" t="e">
        <f>(#N/A)</f>
        <v>#N/A</v>
      </c>
      <c r="E1104" s="20" t="e">
        <f>(#N/A)</f>
        <v>#N/A</v>
      </c>
      <c r="F1104" s="20">
        <v>-19.084601843222529</v>
      </c>
      <c r="G1104" s="133" t="e">
        <f t="shared" si="16"/>
        <v>#N/A</v>
      </c>
      <c r="H1104" s="133"/>
      <c r="I1104" s="133"/>
    </row>
    <row r="1105" spans="1:9" x14ac:dyDescent="0.3">
      <c r="A1105" s="135">
        <v>42446</v>
      </c>
      <c r="B1105" s="20">
        <v>78.19</v>
      </c>
      <c r="C1105" s="20" t="e">
        <f>(#N/A)</f>
        <v>#N/A</v>
      </c>
      <c r="D1105" s="20" t="e">
        <f>(#N/A)</f>
        <v>#N/A</v>
      </c>
      <c r="E1105" s="20" t="e">
        <f>(#N/A)</f>
        <v>#N/A</v>
      </c>
      <c r="F1105" s="20">
        <v>-18.898454517166272</v>
      </c>
      <c r="G1105" s="133" t="e">
        <f t="shared" si="16"/>
        <v>#N/A</v>
      </c>
      <c r="H1105" s="133"/>
      <c r="I1105" s="133"/>
    </row>
    <row r="1106" spans="1:9" x14ac:dyDescent="0.3">
      <c r="A1106" s="135">
        <v>42447</v>
      </c>
      <c r="B1106" s="20">
        <v>78.03</v>
      </c>
      <c r="C1106" s="20" t="e">
        <f>(#N/A)</f>
        <v>#N/A</v>
      </c>
      <c r="D1106" s="20" t="e">
        <f>(#N/A)</f>
        <v>#N/A</v>
      </c>
      <c r="E1106" s="20" t="e">
        <f>(#N/A)</f>
        <v>#N/A</v>
      </c>
      <c r="F1106" s="20">
        <v>-19.056016597510371</v>
      </c>
      <c r="G1106" s="133" t="e">
        <f t="shared" si="16"/>
        <v>#N/A</v>
      </c>
      <c r="H1106" s="133"/>
      <c r="I1106" s="133"/>
    </row>
    <row r="1107" spans="1:9" x14ac:dyDescent="0.3">
      <c r="A1107" s="135">
        <v>42450</v>
      </c>
      <c r="B1107" s="20">
        <v>78.62</v>
      </c>
      <c r="C1107" s="20" t="e">
        <f>(#N/A)</f>
        <v>#N/A</v>
      </c>
      <c r="D1107" s="20" t="e">
        <f>(#N/A)</f>
        <v>#N/A</v>
      </c>
      <c r="E1107" s="20" t="e">
        <f>(#N/A)</f>
        <v>#N/A</v>
      </c>
      <c r="F1107" s="20" t="e">
        <f>(#N/A)</f>
        <v>#N/A</v>
      </c>
      <c r="G1107" s="133" t="e">
        <f t="shared" si="16"/>
        <v>#N/A</v>
      </c>
      <c r="H1107" s="133"/>
      <c r="I1107" s="133"/>
    </row>
    <row r="1108" spans="1:9" x14ac:dyDescent="0.3">
      <c r="A1108" s="135">
        <v>42451</v>
      </c>
      <c r="B1108" s="20">
        <v>78.760000000000005</v>
      </c>
      <c r="C1108" s="20" t="e">
        <f>(#N/A)</f>
        <v>#N/A</v>
      </c>
      <c r="D1108" s="20" t="e">
        <f>(#N/A)</f>
        <v>#N/A</v>
      </c>
      <c r="E1108" s="20" t="e">
        <f>(#N/A)</f>
        <v>#N/A</v>
      </c>
      <c r="F1108" s="20" t="e">
        <f>(#N/A)</f>
        <v>#N/A</v>
      </c>
      <c r="G1108" s="133" t="e">
        <f t="shared" si="16"/>
        <v>#N/A</v>
      </c>
      <c r="H1108" s="133"/>
      <c r="I1108" s="133"/>
    </row>
    <row r="1109" spans="1:9" x14ac:dyDescent="0.3">
      <c r="A1109" s="135">
        <v>42452</v>
      </c>
      <c r="B1109" s="20">
        <v>78.62</v>
      </c>
      <c r="C1109" s="20" t="e">
        <f>(#N/A)</f>
        <v>#N/A</v>
      </c>
      <c r="D1109" s="20" t="e">
        <f>(#N/A)</f>
        <v>#N/A</v>
      </c>
      <c r="E1109" s="20" t="e">
        <f>(#N/A)</f>
        <v>#N/A</v>
      </c>
      <c r="F1109" s="20">
        <v>-17.9503235232728</v>
      </c>
      <c r="G1109" s="133" t="e">
        <f t="shared" ref="G1109:G1172" si="17">D1109</f>
        <v>#N/A</v>
      </c>
      <c r="H1109" s="133"/>
      <c r="I1109" s="133"/>
    </row>
    <row r="1110" spans="1:9" x14ac:dyDescent="0.3">
      <c r="A1110" s="135">
        <v>42453</v>
      </c>
      <c r="B1110" s="20">
        <v>78.489999999999995</v>
      </c>
      <c r="C1110" s="20" t="e">
        <f>(#N/A)</f>
        <v>#N/A</v>
      </c>
      <c r="D1110" s="20" t="e">
        <f>(#N/A)</f>
        <v>#N/A</v>
      </c>
      <c r="E1110" s="20" t="e">
        <f>(#N/A)</f>
        <v>#N/A</v>
      </c>
      <c r="F1110" s="20">
        <v>-18.04322856844523</v>
      </c>
      <c r="G1110" s="133" t="e">
        <f t="shared" si="17"/>
        <v>#N/A</v>
      </c>
      <c r="H1110" s="133"/>
      <c r="I1110" s="133"/>
    </row>
    <row r="1111" spans="1:9" x14ac:dyDescent="0.3">
      <c r="A1111" s="135">
        <v>42454</v>
      </c>
      <c r="B1111" s="20">
        <v>78.5</v>
      </c>
      <c r="C1111" s="20" t="e">
        <f>(#N/A)</f>
        <v>#N/A</v>
      </c>
      <c r="D1111" s="20" t="e">
        <f>(#N/A)</f>
        <v>#N/A</v>
      </c>
      <c r="E1111" s="20" t="e">
        <f>(#N/A)</f>
        <v>#N/A</v>
      </c>
      <c r="F1111" s="20">
        <v>-17.809653439430431</v>
      </c>
      <c r="G1111" s="133" t="e">
        <f t="shared" si="17"/>
        <v>#N/A</v>
      </c>
      <c r="H1111" s="133"/>
      <c r="I1111" s="133"/>
    </row>
    <row r="1112" spans="1:9" x14ac:dyDescent="0.3">
      <c r="A1112" s="135">
        <v>42457</v>
      </c>
      <c r="B1112" s="20">
        <v>78.53</v>
      </c>
      <c r="C1112" s="20" t="e">
        <f>(#N/A)</f>
        <v>#N/A</v>
      </c>
      <c r="D1112" s="20" t="e">
        <f>(#N/A)</f>
        <v>#N/A</v>
      </c>
      <c r="E1112" s="20" t="e">
        <f>(#N/A)</f>
        <v>#N/A</v>
      </c>
      <c r="F1112" s="20" t="e">
        <f>(#N/A)</f>
        <v>#N/A</v>
      </c>
      <c r="G1112" s="133" t="e">
        <f t="shared" si="17"/>
        <v>#N/A</v>
      </c>
      <c r="H1112" s="133"/>
      <c r="I1112" s="133"/>
    </row>
    <row r="1113" spans="1:9" x14ac:dyDescent="0.3">
      <c r="A1113" s="135">
        <v>42458</v>
      </c>
      <c r="B1113" s="20">
        <v>78.58</v>
      </c>
      <c r="C1113" s="20" t="e">
        <f>(#N/A)</f>
        <v>#N/A</v>
      </c>
      <c r="D1113" s="20" t="e">
        <f>(#N/A)</f>
        <v>#N/A</v>
      </c>
      <c r="E1113" s="20" t="e">
        <f>(#N/A)</f>
        <v>#N/A</v>
      </c>
      <c r="F1113" s="20" t="e">
        <f>(#N/A)</f>
        <v>#N/A</v>
      </c>
      <c r="G1113" s="133" t="e">
        <f t="shared" si="17"/>
        <v>#N/A</v>
      </c>
      <c r="H1113" s="133"/>
      <c r="I1113" s="133"/>
    </row>
    <row r="1114" spans="1:9" x14ac:dyDescent="0.3">
      <c r="A1114" s="135">
        <v>42459</v>
      </c>
      <c r="B1114" s="20">
        <v>78.599999999999994</v>
      </c>
      <c r="C1114" s="20" t="e">
        <f>(#N/A)</f>
        <v>#N/A</v>
      </c>
      <c r="D1114" s="20" t="e">
        <f>(#N/A)</f>
        <v>#N/A</v>
      </c>
      <c r="E1114" s="20" t="e">
        <f>(#N/A)</f>
        <v>#N/A</v>
      </c>
      <c r="F1114" s="20">
        <v>-17.297979797979799</v>
      </c>
      <c r="G1114" s="133" t="e">
        <f t="shared" si="17"/>
        <v>#N/A</v>
      </c>
      <c r="H1114" s="133"/>
      <c r="I1114" s="133"/>
    </row>
    <row r="1115" spans="1:9" x14ac:dyDescent="0.3">
      <c r="A1115" s="135">
        <v>42460</v>
      </c>
      <c r="B1115" s="20">
        <v>78.69</v>
      </c>
      <c r="C1115" s="20">
        <v>95.5</v>
      </c>
      <c r="D1115" s="20">
        <v>87</v>
      </c>
      <c r="E1115" s="20">
        <v>-4.3</v>
      </c>
      <c r="F1115" s="20">
        <v>-17.02867988190637</v>
      </c>
      <c r="G1115" s="133">
        <f t="shared" si="17"/>
        <v>87</v>
      </c>
      <c r="H1115" s="133"/>
      <c r="I1115" s="133"/>
    </row>
    <row r="1116" spans="1:9" x14ac:dyDescent="0.3">
      <c r="A1116" s="135">
        <v>42461</v>
      </c>
      <c r="B1116" s="20">
        <v>79.31</v>
      </c>
      <c r="C1116" s="20" t="e">
        <f>(#N/A)</f>
        <v>#N/A</v>
      </c>
      <c r="D1116" s="20" t="e">
        <f>(#N/A)</f>
        <v>#N/A</v>
      </c>
      <c r="E1116" s="20" t="e">
        <f>(#N/A)</f>
        <v>#N/A</v>
      </c>
      <c r="F1116" s="20">
        <v>-16.17165204523835</v>
      </c>
      <c r="G1116" s="133" t="e">
        <f t="shared" si="17"/>
        <v>#N/A</v>
      </c>
      <c r="H1116" s="133"/>
      <c r="I1116" s="133"/>
    </row>
    <row r="1117" spans="1:9" x14ac:dyDescent="0.3">
      <c r="A1117" s="135">
        <v>42465</v>
      </c>
      <c r="B1117" s="20">
        <v>79.56</v>
      </c>
      <c r="C1117" s="20" t="e">
        <f>(#N/A)</f>
        <v>#N/A</v>
      </c>
      <c r="D1117" s="20" t="e">
        <f>(#N/A)</f>
        <v>#N/A</v>
      </c>
      <c r="E1117" s="20" t="e">
        <f>(#N/A)</f>
        <v>#N/A</v>
      </c>
      <c r="F1117" s="20" t="e">
        <f>(#N/A)</f>
        <v>#N/A</v>
      </c>
      <c r="G1117" s="133" t="e">
        <f t="shared" si="17"/>
        <v>#N/A</v>
      </c>
      <c r="H1117" s="133"/>
      <c r="I1117" s="133"/>
    </row>
    <row r="1118" spans="1:9" x14ac:dyDescent="0.3">
      <c r="A1118" s="135">
        <v>42466</v>
      </c>
      <c r="B1118" s="20">
        <v>79.7</v>
      </c>
      <c r="C1118" s="20" t="e">
        <f>(#N/A)</f>
        <v>#N/A</v>
      </c>
      <c r="D1118" s="20" t="e">
        <f>(#N/A)</f>
        <v>#N/A</v>
      </c>
      <c r="E1118" s="20" t="e">
        <f>(#N/A)</f>
        <v>#N/A</v>
      </c>
      <c r="F1118" s="20" t="e">
        <f>(#N/A)</f>
        <v>#N/A</v>
      </c>
      <c r="G1118" s="133" t="e">
        <f t="shared" si="17"/>
        <v>#N/A</v>
      </c>
      <c r="H1118" s="133"/>
      <c r="I1118" s="133"/>
    </row>
    <row r="1119" spans="1:9" x14ac:dyDescent="0.3">
      <c r="A1119" s="135">
        <v>42467</v>
      </c>
      <c r="B1119" s="20">
        <v>79.95</v>
      </c>
      <c r="C1119" s="20" t="e">
        <f>(#N/A)</f>
        <v>#N/A</v>
      </c>
      <c r="D1119" s="20" t="e">
        <f>(#N/A)</f>
        <v>#N/A</v>
      </c>
      <c r="E1119" s="20" t="e">
        <f>(#N/A)</f>
        <v>#N/A</v>
      </c>
      <c r="F1119" s="20">
        <v>-15.08231545406267</v>
      </c>
      <c r="G1119" s="133" t="e">
        <f t="shared" si="17"/>
        <v>#N/A</v>
      </c>
      <c r="H1119" s="133"/>
      <c r="I1119" s="133"/>
    </row>
    <row r="1120" spans="1:9" x14ac:dyDescent="0.3">
      <c r="A1120" s="135">
        <v>42468</v>
      </c>
      <c r="B1120" s="20">
        <v>80.05</v>
      </c>
      <c r="C1120" s="20" t="e">
        <f>(#N/A)</f>
        <v>#N/A</v>
      </c>
      <c r="D1120" s="20" t="e">
        <f>(#N/A)</f>
        <v>#N/A</v>
      </c>
      <c r="E1120" s="20" t="e">
        <f>(#N/A)</f>
        <v>#N/A</v>
      </c>
      <c r="F1120" s="20">
        <v>-14.46735762367774</v>
      </c>
      <c r="G1120" s="133" t="e">
        <f t="shared" si="17"/>
        <v>#N/A</v>
      </c>
      <c r="H1120" s="133"/>
      <c r="I1120" s="133"/>
    </row>
    <row r="1121" spans="1:9" x14ac:dyDescent="0.3">
      <c r="A1121" s="135">
        <v>42471</v>
      </c>
      <c r="B1121" s="20">
        <v>80.53</v>
      </c>
      <c r="C1121" s="20" t="e">
        <f>(#N/A)</f>
        <v>#N/A</v>
      </c>
      <c r="D1121" s="20" t="e">
        <f>(#N/A)</f>
        <v>#N/A</v>
      </c>
      <c r="E1121" s="20" t="e">
        <f>(#N/A)</f>
        <v>#N/A</v>
      </c>
      <c r="F1121" s="20" t="e">
        <f>(#N/A)</f>
        <v>#N/A</v>
      </c>
      <c r="G1121" s="133" t="e">
        <f t="shared" si="17"/>
        <v>#N/A</v>
      </c>
      <c r="H1121" s="133"/>
      <c r="I1121" s="133"/>
    </row>
    <row r="1122" spans="1:9" x14ac:dyDescent="0.3">
      <c r="A1122" s="135">
        <v>42472</v>
      </c>
      <c r="B1122" s="20">
        <v>80.61</v>
      </c>
      <c r="C1122" s="20" t="e">
        <f>(#N/A)</f>
        <v>#N/A</v>
      </c>
      <c r="D1122" s="20" t="e">
        <f>(#N/A)</f>
        <v>#N/A</v>
      </c>
      <c r="E1122" s="20" t="e">
        <f>(#N/A)</f>
        <v>#N/A</v>
      </c>
      <c r="F1122" s="20" t="e">
        <f>(#N/A)</f>
        <v>#N/A</v>
      </c>
      <c r="G1122" s="133" t="e">
        <f t="shared" si="17"/>
        <v>#N/A</v>
      </c>
      <c r="H1122" s="133"/>
      <c r="I1122" s="133"/>
    </row>
    <row r="1123" spans="1:9" x14ac:dyDescent="0.3">
      <c r="A1123" s="135">
        <v>42473</v>
      </c>
      <c r="B1123" s="20">
        <v>80.959999999999994</v>
      </c>
      <c r="C1123" s="20" t="e">
        <f>(#N/A)</f>
        <v>#N/A</v>
      </c>
      <c r="D1123" s="20" t="e">
        <f>(#N/A)</f>
        <v>#N/A</v>
      </c>
      <c r="E1123" s="20" t="e">
        <f>(#N/A)</f>
        <v>#N/A</v>
      </c>
      <c r="F1123" s="20" t="e">
        <f>(#N/A)</f>
        <v>#N/A</v>
      </c>
      <c r="G1123" s="133" t="e">
        <f t="shared" si="17"/>
        <v>#N/A</v>
      </c>
      <c r="H1123" s="133"/>
      <c r="I1123" s="133"/>
    </row>
    <row r="1124" spans="1:9" x14ac:dyDescent="0.3">
      <c r="A1124" s="135">
        <v>42474</v>
      </c>
      <c r="B1124" s="20">
        <v>81.12</v>
      </c>
      <c r="C1124" s="20" t="e">
        <f>(#N/A)</f>
        <v>#N/A</v>
      </c>
      <c r="D1124" s="20" t="e">
        <f>(#N/A)</f>
        <v>#N/A</v>
      </c>
      <c r="E1124" s="20" t="e">
        <f>(#N/A)</f>
        <v>#N/A</v>
      </c>
      <c r="F1124" s="20">
        <v>-13.138451654352711</v>
      </c>
      <c r="G1124" s="133" t="e">
        <f t="shared" si="17"/>
        <v>#N/A</v>
      </c>
      <c r="H1124" s="133"/>
      <c r="I1124" s="133"/>
    </row>
    <row r="1125" spans="1:9" x14ac:dyDescent="0.3">
      <c r="A1125" s="135">
        <v>42475</v>
      </c>
      <c r="B1125" s="20">
        <v>81.489999999999995</v>
      </c>
      <c r="C1125" s="20" t="e">
        <f>(#N/A)</f>
        <v>#N/A</v>
      </c>
      <c r="D1125" s="20" t="e">
        <f>(#N/A)</f>
        <v>#N/A</v>
      </c>
      <c r="E1125" s="20" t="e">
        <f>(#N/A)</f>
        <v>#N/A</v>
      </c>
      <c r="F1125" s="20">
        <v>-12.536224106472041</v>
      </c>
      <c r="G1125" s="133" t="e">
        <f t="shared" si="17"/>
        <v>#N/A</v>
      </c>
      <c r="H1125" s="133"/>
      <c r="I1125" s="133"/>
    </row>
    <row r="1126" spans="1:9" x14ac:dyDescent="0.3">
      <c r="A1126" s="135">
        <v>42478</v>
      </c>
      <c r="B1126" s="20">
        <v>81.69</v>
      </c>
      <c r="C1126" s="20" t="e">
        <f>(#N/A)</f>
        <v>#N/A</v>
      </c>
      <c r="D1126" s="20" t="e">
        <f>(#N/A)</f>
        <v>#N/A</v>
      </c>
      <c r="E1126" s="20" t="e">
        <f>(#N/A)</f>
        <v>#N/A</v>
      </c>
      <c r="F1126" s="20" t="e">
        <f>(#N/A)</f>
        <v>#N/A</v>
      </c>
      <c r="G1126" s="133" t="e">
        <f t="shared" si="17"/>
        <v>#N/A</v>
      </c>
      <c r="H1126" s="133"/>
      <c r="I1126" s="133"/>
    </row>
    <row r="1127" spans="1:9" x14ac:dyDescent="0.3">
      <c r="A1127" s="135">
        <v>42479</v>
      </c>
      <c r="B1127" s="20">
        <v>81.86</v>
      </c>
      <c r="C1127" s="20" t="e">
        <f>(#N/A)</f>
        <v>#N/A</v>
      </c>
      <c r="D1127" s="20" t="e">
        <f>(#N/A)</f>
        <v>#N/A</v>
      </c>
      <c r="E1127" s="20" t="e">
        <f>(#N/A)</f>
        <v>#N/A</v>
      </c>
      <c r="F1127" s="20" t="e">
        <f>(#N/A)</f>
        <v>#N/A</v>
      </c>
      <c r="G1127" s="133" t="e">
        <f t="shared" si="17"/>
        <v>#N/A</v>
      </c>
      <c r="H1127" s="133"/>
      <c r="I1127" s="133"/>
    </row>
    <row r="1128" spans="1:9" x14ac:dyDescent="0.3">
      <c r="A1128" s="135">
        <v>42480</v>
      </c>
      <c r="B1128" s="20">
        <v>81.88</v>
      </c>
      <c r="C1128" s="20" t="e">
        <f>(#N/A)</f>
        <v>#N/A</v>
      </c>
      <c r="D1128" s="20" t="e">
        <f>(#N/A)</f>
        <v>#N/A</v>
      </c>
      <c r="E1128" s="20" t="e">
        <f>(#N/A)</f>
        <v>#N/A</v>
      </c>
      <c r="F1128" s="20">
        <v>-11.65299956840742</v>
      </c>
      <c r="G1128" s="133" t="e">
        <f t="shared" si="17"/>
        <v>#N/A</v>
      </c>
      <c r="H1128" s="133"/>
      <c r="I1128" s="133"/>
    </row>
    <row r="1129" spans="1:9" x14ac:dyDescent="0.3">
      <c r="A1129" s="135">
        <v>42481</v>
      </c>
      <c r="B1129" s="20">
        <v>81.900000000000006</v>
      </c>
      <c r="C1129" s="20" t="e">
        <f>(#N/A)</f>
        <v>#N/A</v>
      </c>
      <c r="D1129" s="20" t="e">
        <f>(#N/A)</f>
        <v>#N/A</v>
      </c>
      <c r="E1129" s="20" t="e">
        <f>(#N/A)</f>
        <v>#N/A</v>
      </c>
      <c r="F1129" s="20">
        <v>-11.631419939577039</v>
      </c>
      <c r="G1129" s="133" t="e">
        <f t="shared" si="17"/>
        <v>#N/A</v>
      </c>
      <c r="H1129" s="133"/>
      <c r="I1129" s="133"/>
    </row>
    <row r="1130" spans="1:9" x14ac:dyDescent="0.3">
      <c r="A1130" s="135">
        <v>42482</v>
      </c>
      <c r="B1130" s="20">
        <v>82.05</v>
      </c>
      <c r="C1130" s="20" t="e">
        <f>(#N/A)</f>
        <v>#N/A</v>
      </c>
      <c r="D1130" s="20" t="e">
        <f>(#N/A)</f>
        <v>#N/A</v>
      </c>
      <c r="E1130" s="20" t="e">
        <f>(#N/A)</f>
        <v>#N/A</v>
      </c>
      <c r="F1130" s="20">
        <v>-11.48867313915858</v>
      </c>
      <c r="G1130" s="133" t="e">
        <f t="shared" si="17"/>
        <v>#N/A</v>
      </c>
      <c r="H1130" s="133"/>
      <c r="I1130" s="133"/>
    </row>
    <row r="1131" spans="1:9" x14ac:dyDescent="0.3">
      <c r="A1131" s="135">
        <v>42485</v>
      </c>
      <c r="B1131" s="20">
        <v>81.95</v>
      </c>
      <c r="C1131" s="20" t="e">
        <f>(#N/A)</f>
        <v>#N/A</v>
      </c>
      <c r="D1131" s="20" t="e">
        <f>(#N/A)</f>
        <v>#N/A</v>
      </c>
      <c r="E1131" s="20" t="e">
        <f>(#N/A)</f>
        <v>#N/A</v>
      </c>
      <c r="F1131" s="20" t="e">
        <f>(#N/A)</f>
        <v>#N/A</v>
      </c>
      <c r="G1131" s="133" t="e">
        <f t="shared" si="17"/>
        <v>#N/A</v>
      </c>
      <c r="H1131" s="133"/>
      <c r="I1131" s="133"/>
    </row>
    <row r="1132" spans="1:9" x14ac:dyDescent="0.3">
      <c r="A1132" s="135">
        <v>42486</v>
      </c>
      <c r="B1132" s="20">
        <v>82.13</v>
      </c>
      <c r="C1132" s="20" t="e">
        <f>(#N/A)</f>
        <v>#N/A</v>
      </c>
      <c r="D1132" s="20" t="e">
        <f>(#N/A)</f>
        <v>#N/A</v>
      </c>
      <c r="E1132" s="20" t="e">
        <f>(#N/A)</f>
        <v>#N/A</v>
      </c>
      <c r="F1132" s="20" t="e">
        <f>(#N/A)</f>
        <v>#N/A</v>
      </c>
      <c r="G1132" s="133" t="e">
        <f t="shared" si="17"/>
        <v>#N/A</v>
      </c>
      <c r="H1132" s="133"/>
      <c r="I1132" s="133"/>
    </row>
    <row r="1133" spans="1:9" x14ac:dyDescent="0.3">
      <c r="A1133" s="135">
        <v>42487</v>
      </c>
      <c r="B1133" s="20">
        <v>82.09</v>
      </c>
      <c r="C1133" s="20" t="e">
        <f>(#N/A)</f>
        <v>#N/A</v>
      </c>
      <c r="D1133" s="20" t="e">
        <f>(#N/A)</f>
        <v>#N/A</v>
      </c>
      <c r="E1133" s="20" t="e">
        <f>(#N/A)</f>
        <v>#N/A</v>
      </c>
      <c r="F1133" s="20">
        <v>-11.15800865800866</v>
      </c>
      <c r="G1133" s="133" t="e">
        <f t="shared" si="17"/>
        <v>#N/A</v>
      </c>
      <c r="H1133" s="133"/>
      <c r="I1133" s="133"/>
    </row>
    <row r="1134" spans="1:9" x14ac:dyDescent="0.3">
      <c r="A1134" s="135">
        <v>42488</v>
      </c>
      <c r="B1134" s="20">
        <v>82.13</v>
      </c>
      <c r="C1134" s="20" t="e">
        <f>(#N/A)</f>
        <v>#N/A</v>
      </c>
      <c r="D1134" s="20" t="e">
        <f>(#N/A)</f>
        <v>#N/A</v>
      </c>
      <c r="E1134" s="20" t="e">
        <f>(#N/A)</f>
        <v>#N/A</v>
      </c>
      <c r="F1134" s="20">
        <v>-11.08585038432391</v>
      </c>
      <c r="G1134" s="133" t="e">
        <f t="shared" si="17"/>
        <v>#N/A</v>
      </c>
      <c r="H1134" s="133"/>
      <c r="I1134" s="133"/>
    </row>
    <row r="1135" spans="1:9" x14ac:dyDescent="0.3">
      <c r="A1135" s="135">
        <v>42489</v>
      </c>
      <c r="B1135" s="20">
        <v>82.13</v>
      </c>
      <c r="C1135" s="20" t="e">
        <f>(#N/A)</f>
        <v>#N/A</v>
      </c>
      <c r="D1135" s="20" t="e">
        <f>(#N/A)</f>
        <v>#N/A</v>
      </c>
      <c r="E1135" s="20" t="e">
        <f>(#N/A)</f>
        <v>#N/A</v>
      </c>
      <c r="F1135" s="20">
        <v>-10.94122749945782</v>
      </c>
      <c r="G1135" s="133" t="e">
        <f t="shared" si="17"/>
        <v>#N/A</v>
      </c>
      <c r="H1135" s="133"/>
      <c r="I1135" s="133"/>
    </row>
    <row r="1136" spans="1:9" x14ac:dyDescent="0.3">
      <c r="A1136" s="135">
        <v>42490</v>
      </c>
      <c r="B1136" s="20" t="e">
        <f>(#N/A)</f>
        <v>#N/A</v>
      </c>
      <c r="C1136" s="20">
        <v>96.2</v>
      </c>
      <c r="D1136" s="20">
        <v>89.7</v>
      </c>
      <c r="E1136" s="20">
        <v>-3.4</v>
      </c>
      <c r="F1136" s="20" t="e">
        <f>(#N/A)</f>
        <v>#N/A</v>
      </c>
      <c r="G1136" s="133">
        <f t="shared" si="17"/>
        <v>89.7</v>
      </c>
      <c r="H1136" s="133"/>
      <c r="I1136" s="133"/>
    </row>
    <row r="1137" spans="1:9" x14ac:dyDescent="0.3">
      <c r="A1137" s="135">
        <v>42493</v>
      </c>
      <c r="B1137" s="20">
        <v>82.47</v>
      </c>
      <c r="C1137" s="20" t="e">
        <f>(#N/A)</f>
        <v>#N/A</v>
      </c>
      <c r="D1137" s="20" t="e">
        <f>(#N/A)</f>
        <v>#N/A</v>
      </c>
      <c r="E1137" s="20" t="e">
        <f>(#N/A)</f>
        <v>#N/A</v>
      </c>
      <c r="F1137" s="20" t="e">
        <f>(#N/A)</f>
        <v>#N/A</v>
      </c>
      <c r="G1137" s="133" t="e">
        <f t="shared" si="17"/>
        <v>#N/A</v>
      </c>
      <c r="H1137" s="133"/>
      <c r="I1137" s="133"/>
    </row>
    <row r="1138" spans="1:9" x14ac:dyDescent="0.3">
      <c r="A1138" s="135">
        <v>42494</v>
      </c>
      <c r="B1138" s="20">
        <v>82.52</v>
      </c>
      <c r="C1138" s="20" t="e">
        <f>(#N/A)</f>
        <v>#N/A</v>
      </c>
      <c r="D1138" s="20" t="e">
        <f>(#N/A)</f>
        <v>#N/A</v>
      </c>
      <c r="E1138" s="20" t="e">
        <f>(#N/A)</f>
        <v>#N/A</v>
      </c>
      <c r="F1138" s="20">
        <v>-10.60556819412848</v>
      </c>
      <c r="G1138" s="133" t="e">
        <f t="shared" si="17"/>
        <v>#N/A</v>
      </c>
      <c r="H1138" s="133"/>
      <c r="I1138" s="133"/>
    </row>
    <row r="1139" spans="1:9" x14ac:dyDescent="0.3">
      <c r="A1139" s="135">
        <v>42495</v>
      </c>
      <c r="B1139" s="20">
        <v>82.72</v>
      </c>
      <c r="C1139" s="20" t="e">
        <f>(#N/A)</f>
        <v>#N/A</v>
      </c>
      <c r="D1139" s="20" t="e">
        <f>(#N/A)</f>
        <v>#N/A</v>
      </c>
      <c r="E1139" s="20" t="e">
        <f>(#N/A)</f>
        <v>#N/A</v>
      </c>
      <c r="F1139" s="20">
        <v>-10.350059607673129</v>
      </c>
      <c r="G1139" s="133" t="e">
        <f t="shared" si="17"/>
        <v>#N/A</v>
      </c>
      <c r="H1139" s="133"/>
      <c r="I1139" s="133"/>
    </row>
    <row r="1140" spans="1:9" x14ac:dyDescent="0.3">
      <c r="A1140" s="135">
        <v>42496</v>
      </c>
      <c r="B1140" s="20">
        <v>82.71</v>
      </c>
      <c r="C1140" s="20" t="e">
        <f>(#N/A)</f>
        <v>#N/A</v>
      </c>
      <c r="D1140" s="20" t="e">
        <f>(#N/A)</f>
        <v>#N/A</v>
      </c>
      <c r="E1140" s="20" t="e">
        <f>(#N/A)</f>
        <v>#N/A</v>
      </c>
      <c r="F1140" s="20">
        <v>-10.195439739413681</v>
      </c>
      <c r="G1140" s="133" t="e">
        <f t="shared" si="17"/>
        <v>#N/A</v>
      </c>
      <c r="H1140" s="133"/>
      <c r="I1140" s="133"/>
    </row>
    <row r="1141" spans="1:9" x14ac:dyDescent="0.3">
      <c r="A1141" s="135">
        <v>42499</v>
      </c>
      <c r="B1141" s="20">
        <v>82.92</v>
      </c>
      <c r="C1141" s="20" t="e">
        <f>(#N/A)</f>
        <v>#N/A</v>
      </c>
      <c r="D1141" s="20" t="e">
        <f>(#N/A)</f>
        <v>#N/A</v>
      </c>
      <c r="E1141" s="20" t="e">
        <f>(#N/A)</f>
        <v>#N/A</v>
      </c>
      <c r="F1141" s="20" t="e">
        <f>(#N/A)</f>
        <v>#N/A</v>
      </c>
      <c r="G1141" s="133" t="e">
        <f t="shared" si="17"/>
        <v>#N/A</v>
      </c>
      <c r="H1141" s="133"/>
      <c r="I1141" s="133"/>
    </row>
    <row r="1142" spans="1:9" x14ac:dyDescent="0.3">
      <c r="A1142" s="135">
        <v>42500</v>
      </c>
      <c r="B1142" s="20">
        <v>83.05</v>
      </c>
      <c r="C1142" s="20" t="e">
        <f>(#N/A)</f>
        <v>#N/A</v>
      </c>
      <c r="D1142" s="20" t="e">
        <f>(#N/A)</f>
        <v>#N/A</v>
      </c>
      <c r="E1142" s="20" t="e">
        <f>(#N/A)</f>
        <v>#N/A</v>
      </c>
      <c r="F1142" s="20" t="e">
        <f>(#N/A)</f>
        <v>#N/A</v>
      </c>
      <c r="G1142" s="133" t="e">
        <f t="shared" si="17"/>
        <v>#N/A</v>
      </c>
      <c r="H1142" s="133"/>
      <c r="I1142" s="133"/>
    </row>
    <row r="1143" spans="1:9" x14ac:dyDescent="0.3">
      <c r="A1143" s="135">
        <v>42501</v>
      </c>
      <c r="B1143" s="20">
        <v>83.23</v>
      </c>
      <c r="C1143" s="20" t="e">
        <f>(#N/A)</f>
        <v>#N/A</v>
      </c>
      <c r="D1143" s="20" t="e">
        <f>(#N/A)</f>
        <v>#N/A</v>
      </c>
      <c r="E1143" s="20" t="e">
        <f>(#N/A)</f>
        <v>#N/A</v>
      </c>
      <c r="F1143" s="20">
        <v>-9.246538000218079</v>
      </c>
      <c r="G1143" s="133" t="e">
        <f t="shared" si="17"/>
        <v>#N/A</v>
      </c>
      <c r="H1143" s="133"/>
      <c r="I1143" s="133"/>
    </row>
    <row r="1144" spans="1:9" x14ac:dyDescent="0.3">
      <c r="A1144" s="135">
        <v>42502</v>
      </c>
      <c r="B1144" s="20">
        <v>83.26</v>
      </c>
      <c r="C1144" s="20" t="e">
        <f>(#N/A)</f>
        <v>#N/A</v>
      </c>
      <c r="D1144" s="20" t="e">
        <f>(#N/A)</f>
        <v>#N/A</v>
      </c>
      <c r="E1144" s="20" t="e">
        <f>(#N/A)</f>
        <v>#N/A</v>
      </c>
      <c r="F1144" s="20">
        <v>-9.02534965034965</v>
      </c>
      <c r="G1144" s="133" t="e">
        <f t="shared" si="17"/>
        <v>#N/A</v>
      </c>
      <c r="H1144" s="133"/>
      <c r="I1144" s="133"/>
    </row>
    <row r="1145" spans="1:9" x14ac:dyDescent="0.3">
      <c r="A1145" s="135">
        <v>42503</v>
      </c>
      <c r="B1145" s="20">
        <v>83.25</v>
      </c>
      <c r="C1145" s="20" t="e">
        <f>(#N/A)</f>
        <v>#N/A</v>
      </c>
      <c r="D1145" s="20" t="e">
        <f>(#N/A)</f>
        <v>#N/A</v>
      </c>
      <c r="E1145" s="20" t="e">
        <f>(#N/A)</f>
        <v>#N/A</v>
      </c>
      <c r="F1145" s="20">
        <v>-8.8769702276707534</v>
      </c>
      <c r="G1145" s="133" t="e">
        <f t="shared" si="17"/>
        <v>#N/A</v>
      </c>
      <c r="H1145" s="133"/>
      <c r="I1145" s="133"/>
    </row>
    <row r="1146" spans="1:9" x14ac:dyDescent="0.3">
      <c r="A1146" s="135">
        <v>42506</v>
      </c>
      <c r="B1146" s="20">
        <v>83.37</v>
      </c>
      <c r="C1146" s="20" t="e">
        <f>(#N/A)</f>
        <v>#N/A</v>
      </c>
      <c r="D1146" s="20" t="e">
        <f>(#N/A)</f>
        <v>#N/A</v>
      </c>
      <c r="E1146" s="20" t="e">
        <f>(#N/A)</f>
        <v>#N/A</v>
      </c>
      <c r="F1146" s="20" t="e">
        <f>(#N/A)</f>
        <v>#N/A</v>
      </c>
      <c r="G1146" s="133" t="e">
        <f t="shared" si="17"/>
        <v>#N/A</v>
      </c>
      <c r="H1146" s="133"/>
      <c r="I1146" s="133"/>
    </row>
    <row r="1147" spans="1:9" x14ac:dyDescent="0.3">
      <c r="A1147" s="135">
        <v>42507</v>
      </c>
      <c r="B1147" s="20">
        <v>83.43</v>
      </c>
      <c r="C1147" s="20" t="e">
        <f>(#N/A)</f>
        <v>#N/A</v>
      </c>
      <c r="D1147" s="20" t="e">
        <f>(#N/A)</f>
        <v>#N/A</v>
      </c>
      <c r="E1147" s="20" t="e">
        <f>(#N/A)</f>
        <v>#N/A</v>
      </c>
      <c r="F1147" s="20" t="e">
        <f>(#N/A)</f>
        <v>#N/A</v>
      </c>
      <c r="G1147" s="133" t="e">
        <f t="shared" si="17"/>
        <v>#N/A</v>
      </c>
      <c r="H1147" s="133"/>
      <c r="I1147" s="133"/>
    </row>
    <row r="1148" spans="1:9" x14ac:dyDescent="0.3">
      <c r="A1148" s="135">
        <v>42508</v>
      </c>
      <c r="B1148" s="20">
        <v>83.34</v>
      </c>
      <c r="C1148" s="20" t="e">
        <f>(#N/A)</f>
        <v>#N/A</v>
      </c>
      <c r="D1148" s="20" t="e">
        <f>(#N/A)</f>
        <v>#N/A</v>
      </c>
      <c r="E1148" s="20" t="e">
        <f>(#N/A)</f>
        <v>#N/A</v>
      </c>
      <c r="F1148" s="20">
        <v>-8.336999560052794</v>
      </c>
      <c r="G1148" s="133" t="e">
        <f t="shared" si="17"/>
        <v>#N/A</v>
      </c>
      <c r="H1148" s="133"/>
      <c r="I1148" s="133"/>
    </row>
    <row r="1149" spans="1:9" x14ac:dyDescent="0.3">
      <c r="A1149" s="135">
        <v>42509</v>
      </c>
      <c r="B1149" s="20">
        <v>83.33</v>
      </c>
      <c r="C1149" s="20" t="e">
        <f>(#N/A)</f>
        <v>#N/A</v>
      </c>
      <c r="D1149" s="20" t="e">
        <f>(#N/A)</f>
        <v>#N/A</v>
      </c>
      <c r="E1149" s="20" t="e">
        <f>(#N/A)</f>
        <v>#N/A</v>
      </c>
      <c r="F1149" s="20">
        <v>-8.3177467268126311</v>
      </c>
      <c r="G1149" s="133" t="e">
        <f t="shared" si="17"/>
        <v>#N/A</v>
      </c>
      <c r="H1149" s="133"/>
      <c r="I1149" s="133"/>
    </row>
    <row r="1150" spans="1:9" x14ac:dyDescent="0.3">
      <c r="A1150" s="135">
        <v>42510</v>
      </c>
      <c r="B1150" s="20">
        <v>83.53</v>
      </c>
      <c r="C1150" s="20" t="e">
        <f>(#N/A)</f>
        <v>#N/A</v>
      </c>
      <c r="D1150" s="20" t="e">
        <f>(#N/A)</f>
        <v>#N/A</v>
      </c>
      <c r="E1150" s="20" t="e">
        <f>(#N/A)</f>
        <v>#N/A</v>
      </c>
      <c r="F1150" s="20">
        <v>-7.8340505351428886</v>
      </c>
      <c r="G1150" s="133" t="e">
        <f t="shared" si="17"/>
        <v>#N/A</v>
      </c>
      <c r="H1150" s="133"/>
      <c r="I1150" s="133"/>
    </row>
    <row r="1151" spans="1:9" x14ac:dyDescent="0.3">
      <c r="A1151" s="135">
        <v>42513</v>
      </c>
      <c r="B1151" s="20">
        <v>83.61</v>
      </c>
      <c r="C1151" s="20" t="e">
        <f>(#N/A)</f>
        <v>#N/A</v>
      </c>
      <c r="D1151" s="20" t="e">
        <f>(#N/A)</f>
        <v>#N/A</v>
      </c>
      <c r="E1151" s="20" t="e">
        <f>(#N/A)</f>
        <v>#N/A</v>
      </c>
      <c r="F1151" s="20" t="e">
        <f>(#N/A)</f>
        <v>#N/A</v>
      </c>
      <c r="G1151" s="133" t="e">
        <f t="shared" si="17"/>
        <v>#N/A</v>
      </c>
      <c r="H1151" s="133"/>
      <c r="I1151" s="133"/>
    </row>
    <row r="1152" spans="1:9" x14ac:dyDescent="0.3">
      <c r="A1152" s="135">
        <v>42514</v>
      </c>
      <c r="B1152" s="20">
        <v>83.5</v>
      </c>
      <c r="C1152" s="20" t="e">
        <f>(#N/A)</f>
        <v>#N/A</v>
      </c>
      <c r="D1152" s="20" t="e">
        <f>(#N/A)</f>
        <v>#N/A</v>
      </c>
      <c r="E1152" s="20" t="e">
        <f>(#N/A)</f>
        <v>#N/A</v>
      </c>
      <c r="F1152" s="20" t="e">
        <f>(#N/A)</f>
        <v>#N/A</v>
      </c>
      <c r="G1152" s="133" t="e">
        <f t="shared" si="17"/>
        <v>#N/A</v>
      </c>
      <c r="H1152" s="133"/>
      <c r="I1152" s="133"/>
    </row>
    <row r="1153" spans="1:9" x14ac:dyDescent="0.3">
      <c r="A1153" s="135">
        <v>42515</v>
      </c>
      <c r="B1153" s="20">
        <v>83.28</v>
      </c>
      <c r="C1153" s="20" t="e">
        <f>(#N/A)</f>
        <v>#N/A</v>
      </c>
      <c r="D1153" s="20" t="e">
        <f>(#N/A)</f>
        <v>#N/A</v>
      </c>
      <c r="E1153" s="20" t="e">
        <f>(#N/A)</f>
        <v>#N/A</v>
      </c>
      <c r="F1153" s="20">
        <v>-7.6308784383318544</v>
      </c>
      <c r="G1153" s="133" t="e">
        <f t="shared" si="17"/>
        <v>#N/A</v>
      </c>
      <c r="H1153" s="133"/>
      <c r="I1153" s="133"/>
    </row>
    <row r="1154" spans="1:9" x14ac:dyDescent="0.3">
      <c r="A1154" s="135">
        <v>42516</v>
      </c>
      <c r="B1154" s="20">
        <v>83.48</v>
      </c>
      <c r="C1154" s="20" t="e">
        <f>(#N/A)</f>
        <v>#N/A</v>
      </c>
      <c r="D1154" s="20" t="e">
        <f>(#N/A)</f>
        <v>#N/A</v>
      </c>
      <c r="E1154" s="20" t="e">
        <f>(#N/A)</f>
        <v>#N/A</v>
      </c>
      <c r="F1154" s="20">
        <v>-7.3268206039076382</v>
      </c>
      <c r="G1154" s="133" t="e">
        <f t="shared" si="17"/>
        <v>#N/A</v>
      </c>
      <c r="H1154" s="133"/>
      <c r="I1154" s="133"/>
    </row>
    <row r="1155" spans="1:9" x14ac:dyDescent="0.3">
      <c r="A1155" s="135">
        <v>42517</v>
      </c>
      <c r="B1155" s="20">
        <v>83.7</v>
      </c>
      <c r="C1155" s="20" t="e">
        <f>(#N/A)</f>
        <v>#N/A</v>
      </c>
      <c r="D1155" s="20" t="e">
        <f>(#N/A)</f>
        <v>#N/A</v>
      </c>
      <c r="E1155" s="20" t="e">
        <f>(#N/A)</f>
        <v>#N/A</v>
      </c>
      <c r="F1155" s="20">
        <v>-6.8758344459279037</v>
      </c>
      <c r="G1155" s="133" t="e">
        <f t="shared" si="17"/>
        <v>#N/A</v>
      </c>
      <c r="H1155" s="133"/>
      <c r="I1155" s="133"/>
    </row>
    <row r="1156" spans="1:9" x14ac:dyDescent="0.3">
      <c r="A1156" s="135">
        <v>42520</v>
      </c>
      <c r="B1156" s="20">
        <v>83.72</v>
      </c>
      <c r="C1156" s="20" t="e">
        <f>(#N/A)</f>
        <v>#N/A</v>
      </c>
      <c r="D1156" s="20" t="e">
        <f>(#N/A)</f>
        <v>#N/A</v>
      </c>
      <c r="E1156" s="20" t="e">
        <f>(#N/A)</f>
        <v>#N/A</v>
      </c>
      <c r="F1156" s="20" t="e">
        <f>(#N/A)</f>
        <v>#N/A</v>
      </c>
      <c r="G1156" s="133" t="e">
        <f t="shared" si="17"/>
        <v>#N/A</v>
      </c>
      <c r="H1156" s="133"/>
      <c r="I1156" s="133"/>
    </row>
    <row r="1157" spans="1:9" x14ac:dyDescent="0.3">
      <c r="A1157" s="135">
        <v>42521</v>
      </c>
      <c r="B1157" s="20">
        <v>83.7</v>
      </c>
      <c r="C1157" s="20">
        <v>97.2</v>
      </c>
      <c r="D1157" s="20">
        <v>92.7</v>
      </c>
      <c r="E1157" s="20">
        <v>-2.8</v>
      </c>
      <c r="F1157" s="20" t="e">
        <f>(#N/A)</f>
        <v>#N/A</v>
      </c>
      <c r="G1157" s="133">
        <f t="shared" si="17"/>
        <v>92.7</v>
      </c>
      <c r="H1157" s="133"/>
      <c r="I1157" s="133"/>
    </row>
    <row r="1158" spans="1:9" x14ac:dyDescent="0.3">
      <c r="A1158" s="135">
        <v>42522</v>
      </c>
      <c r="B1158" s="20">
        <v>83.75</v>
      </c>
      <c r="C1158" s="20" t="e">
        <f>(#N/A)</f>
        <v>#N/A</v>
      </c>
      <c r="D1158" s="20" t="e">
        <f>(#N/A)</f>
        <v>#N/A</v>
      </c>
      <c r="E1158" s="20" t="e">
        <f>(#N/A)</f>
        <v>#N/A</v>
      </c>
      <c r="F1158" s="20">
        <v>-6.3094305850766297</v>
      </c>
      <c r="G1158" s="133" t="e">
        <f t="shared" si="17"/>
        <v>#N/A</v>
      </c>
      <c r="H1158" s="133"/>
      <c r="I1158" s="133"/>
    </row>
    <row r="1159" spans="1:9" x14ac:dyDescent="0.3">
      <c r="A1159" s="135">
        <v>42523</v>
      </c>
      <c r="B1159" s="20">
        <v>83.71</v>
      </c>
      <c r="C1159" s="20" t="e">
        <f>(#N/A)</f>
        <v>#N/A</v>
      </c>
      <c r="D1159" s="20" t="e">
        <f>(#N/A)</f>
        <v>#N/A</v>
      </c>
      <c r="E1159" s="20" t="e">
        <f>(#N/A)</f>
        <v>#N/A</v>
      </c>
      <c r="F1159" s="20">
        <v>-6.1967727476467953</v>
      </c>
      <c r="G1159" s="133" t="e">
        <f t="shared" si="17"/>
        <v>#N/A</v>
      </c>
      <c r="H1159" s="133"/>
      <c r="I1159" s="133"/>
    </row>
    <row r="1160" spans="1:9" x14ac:dyDescent="0.3">
      <c r="A1160" s="135">
        <v>42524</v>
      </c>
      <c r="B1160" s="20">
        <v>83.61</v>
      </c>
      <c r="C1160" s="20" t="e">
        <f>(#N/A)</f>
        <v>#N/A</v>
      </c>
      <c r="D1160" s="20" t="e">
        <f>(#N/A)</f>
        <v>#N/A</v>
      </c>
      <c r="E1160" s="20" t="e">
        <f>(#N/A)</f>
        <v>#N/A</v>
      </c>
      <c r="F1160" s="20">
        <v>-6.2457950213052253</v>
      </c>
      <c r="G1160" s="133" t="e">
        <f t="shared" si="17"/>
        <v>#N/A</v>
      </c>
      <c r="H1160" s="133"/>
      <c r="I1160" s="133"/>
    </row>
    <row r="1161" spans="1:9" x14ac:dyDescent="0.3">
      <c r="A1161" s="135">
        <v>42527</v>
      </c>
      <c r="B1161" s="20">
        <v>83.43</v>
      </c>
      <c r="C1161" s="20" t="e">
        <f>(#N/A)</f>
        <v>#N/A</v>
      </c>
      <c r="D1161" s="20" t="e">
        <f>(#N/A)</f>
        <v>#N/A</v>
      </c>
      <c r="E1161" s="20" t="e">
        <f>(#N/A)</f>
        <v>#N/A</v>
      </c>
      <c r="F1161" s="20" t="e">
        <f>(#N/A)</f>
        <v>#N/A</v>
      </c>
      <c r="G1161" s="133" t="e">
        <f t="shared" si="17"/>
        <v>#N/A</v>
      </c>
      <c r="H1161" s="133"/>
      <c r="I1161" s="133"/>
    </row>
    <row r="1162" spans="1:9" x14ac:dyDescent="0.3">
      <c r="A1162" s="135">
        <v>42528</v>
      </c>
      <c r="B1162" s="20">
        <v>83.47</v>
      </c>
      <c r="C1162" s="20" t="e">
        <f>(#N/A)</f>
        <v>#N/A</v>
      </c>
      <c r="D1162" s="20" t="e">
        <f>(#N/A)</f>
        <v>#N/A</v>
      </c>
      <c r="E1162" s="20" t="e">
        <f>(#N/A)</f>
        <v>#N/A</v>
      </c>
      <c r="F1162" s="20" t="e">
        <f>(#N/A)</f>
        <v>#N/A</v>
      </c>
      <c r="G1162" s="133" t="e">
        <f t="shared" si="17"/>
        <v>#N/A</v>
      </c>
      <c r="H1162" s="133"/>
      <c r="I1162" s="133"/>
    </row>
    <row r="1163" spans="1:9" x14ac:dyDescent="0.3">
      <c r="A1163" s="135">
        <v>42529</v>
      </c>
      <c r="B1163" s="20">
        <v>83.33</v>
      </c>
      <c r="C1163" s="20" t="e">
        <f>(#N/A)</f>
        <v>#N/A</v>
      </c>
      <c r="D1163" s="20" t="e">
        <f>(#N/A)</f>
        <v>#N/A</v>
      </c>
      <c r="E1163" s="20" t="e">
        <f>(#N/A)</f>
        <v>#N/A</v>
      </c>
      <c r="F1163" s="20">
        <v>-6.2549218134773321</v>
      </c>
      <c r="G1163" s="133" t="e">
        <f t="shared" si="17"/>
        <v>#N/A</v>
      </c>
      <c r="H1163" s="133"/>
      <c r="I1163" s="133"/>
    </row>
    <row r="1164" spans="1:9" x14ac:dyDescent="0.3">
      <c r="A1164" s="135">
        <v>42534</v>
      </c>
      <c r="B1164" s="20">
        <v>83.16</v>
      </c>
      <c r="C1164" s="20" t="e">
        <f>(#N/A)</f>
        <v>#N/A</v>
      </c>
      <c r="D1164" s="20" t="e">
        <f>(#N/A)</f>
        <v>#N/A</v>
      </c>
      <c r="E1164" s="20" t="e">
        <f>(#N/A)</f>
        <v>#N/A</v>
      </c>
      <c r="F1164" s="20" t="e">
        <f>(#N/A)</f>
        <v>#N/A</v>
      </c>
      <c r="G1164" s="133" t="e">
        <f t="shared" si="17"/>
        <v>#N/A</v>
      </c>
      <c r="H1164" s="133"/>
      <c r="I1164" s="133"/>
    </row>
    <row r="1165" spans="1:9" x14ac:dyDescent="0.3">
      <c r="A1165" s="135">
        <v>42535</v>
      </c>
      <c r="B1165" s="20">
        <v>83.17</v>
      </c>
      <c r="C1165" s="20" t="e">
        <f>(#N/A)</f>
        <v>#N/A</v>
      </c>
      <c r="D1165" s="20" t="e">
        <f>(#N/A)</f>
        <v>#N/A</v>
      </c>
      <c r="E1165" s="20" t="e">
        <f>(#N/A)</f>
        <v>#N/A</v>
      </c>
      <c r="F1165" s="20" t="e">
        <f>(#N/A)</f>
        <v>#N/A</v>
      </c>
      <c r="G1165" s="133" t="e">
        <f t="shared" si="17"/>
        <v>#N/A</v>
      </c>
      <c r="H1165" s="133"/>
      <c r="I1165" s="133"/>
    </row>
    <row r="1166" spans="1:9" x14ac:dyDescent="0.3">
      <c r="A1166" s="135">
        <v>42536</v>
      </c>
      <c r="B1166" s="20">
        <v>82.82</v>
      </c>
      <c r="C1166" s="20" t="e">
        <f>(#N/A)</f>
        <v>#N/A</v>
      </c>
      <c r="D1166" s="20" t="e">
        <f>(#N/A)</f>
        <v>#N/A</v>
      </c>
      <c r="E1166" s="20" t="e">
        <f>(#N/A)</f>
        <v>#N/A</v>
      </c>
      <c r="F1166" s="20">
        <v>-5.2944539736992571</v>
      </c>
      <c r="G1166" s="133" t="e">
        <f t="shared" si="17"/>
        <v>#N/A</v>
      </c>
      <c r="H1166" s="133"/>
      <c r="I1166" s="133"/>
    </row>
    <row r="1167" spans="1:9" x14ac:dyDescent="0.3">
      <c r="A1167" s="135">
        <v>42537</v>
      </c>
      <c r="B1167" s="20">
        <v>82.72</v>
      </c>
      <c r="C1167" s="20" t="e">
        <f>(#N/A)</f>
        <v>#N/A</v>
      </c>
      <c r="D1167" s="20" t="e">
        <f>(#N/A)</f>
        <v>#N/A</v>
      </c>
      <c r="E1167" s="20" t="e">
        <f>(#N/A)</f>
        <v>#N/A</v>
      </c>
      <c r="F1167" s="20">
        <v>-5.3546910755148742</v>
      </c>
      <c r="G1167" s="133" t="e">
        <f t="shared" si="17"/>
        <v>#N/A</v>
      </c>
      <c r="H1167" s="133"/>
      <c r="I1167" s="133"/>
    </row>
    <row r="1168" spans="1:9" x14ac:dyDescent="0.3">
      <c r="A1168" s="135">
        <v>42538</v>
      </c>
      <c r="B1168" s="20">
        <v>82.74</v>
      </c>
      <c r="C1168" s="20" t="e">
        <f>(#N/A)</f>
        <v>#N/A</v>
      </c>
      <c r="D1168" s="20" t="e">
        <f>(#N/A)</f>
        <v>#N/A</v>
      </c>
      <c r="E1168" s="20" t="e">
        <f>(#N/A)</f>
        <v>#N/A</v>
      </c>
      <c r="F1168" s="20">
        <v>-5.2016498625114567</v>
      </c>
      <c r="G1168" s="133" t="e">
        <f t="shared" si="17"/>
        <v>#N/A</v>
      </c>
      <c r="H1168" s="133"/>
      <c r="I1168" s="133"/>
    </row>
    <row r="1169" spans="1:9" x14ac:dyDescent="0.3">
      <c r="A1169" s="135">
        <v>42541</v>
      </c>
      <c r="B1169" s="20">
        <v>82.75</v>
      </c>
      <c r="C1169" s="20" t="e">
        <f>(#N/A)</f>
        <v>#N/A</v>
      </c>
      <c r="D1169" s="20" t="e">
        <f>(#N/A)</f>
        <v>#N/A</v>
      </c>
      <c r="E1169" s="20" t="e">
        <f>(#N/A)</f>
        <v>#N/A</v>
      </c>
      <c r="F1169" s="20" t="e">
        <f>(#N/A)</f>
        <v>#N/A</v>
      </c>
      <c r="G1169" s="133" t="e">
        <f t="shared" si="17"/>
        <v>#N/A</v>
      </c>
      <c r="H1169" s="133"/>
      <c r="I1169" s="133"/>
    </row>
    <row r="1170" spans="1:9" x14ac:dyDescent="0.3">
      <c r="A1170" s="135">
        <v>42542</v>
      </c>
      <c r="B1170" s="20">
        <v>82.72</v>
      </c>
      <c r="C1170" s="20" t="e">
        <f>(#N/A)</f>
        <v>#N/A</v>
      </c>
      <c r="D1170" s="20" t="e">
        <f>(#N/A)</f>
        <v>#N/A</v>
      </c>
      <c r="E1170" s="20" t="e">
        <f>(#N/A)</f>
        <v>#N/A</v>
      </c>
      <c r="F1170" s="20" t="e">
        <f>(#N/A)</f>
        <v>#N/A</v>
      </c>
      <c r="G1170" s="133" t="e">
        <f t="shared" si="17"/>
        <v>#N/A</v>
      </c>
      <c r="H1170" s="133"/>
      <c r="I1170" s="133"/>
    </row>
    <row r="1171" spans="1:9" x14ac:dyDescent="0.3">
      <c r="A1171" s="135">
        <v>42543</v>
      </c>
      <c r="B1171" s="20">
        <v>82.56</v>
      </c>
      <c r="C1171" s="20" t="e">
        <f>(#N/A)</f>
        <v>#N/A</v>
      </c>
      <c r="D1171" s="20" t="e">
        <f>(#N/A)</f>
        <v>#N/A</v>
      </c>
      <c r="E1171" s="20" t="e">
        <f>(#N/A)</f>
        <v>#N/A</v>
      </c>
      <c r="F1171" s="20" t="e">
        <f>(#N/A)</f>
        <v>#N/A</v>
      </c>
      <c r="G1171" s="133" t="e">
        <f t="shared" si="17"/>
        <v>#N/A</v>
      </c>
      <c r="H1171" s="133"/>
      <c r="I1171" s="133"/>
    </row>
    <row r="1172" spans="1:9" x14ac:dyDescent="0.3">
      <c r="A1172" s="135">
        <v>42544</v>
      </c>
      <c r="B1172" s="20">
        <v>82.49</v>
      </c>
      <c r="C1172" s="20" t="e">
        <f>(#N/A)</f>
        <v>#N/A</v>
      </c>
      <c r="D1172" s="20" t="e">
        <f>(#N/A)</f>
        <v>#N/A</v>
      </c>
      <c r="E1172" s="20" t="e">
        <f>(#N/A)</f>
        <v>#N/A</v>
      </c>
      <c r="F1172" s="20">
        <v>-5.2274816176470589</v>
      </c>
      <c r="G1172" s="133" t="e">
        <f t="shared" si="17"/>
        <v>#N/A</v>
      </c>
      <c r="H1172" s="133"/>
      <c r="I1172" s="133"/>
    </row>
    <row r="1173" spans="1:9" x14ac:dyDescent="0.3">
      <c r="A1173" s="135">
        <v>42545</v>
      </c>
      <c r="B1173" s="20">
        <v>82.43</v>
      </c>
      <c r="C1173" s="20" t="e">
        <f>(#N/A)</f>
        <v>#N/A</v>
      </c>
      <c r="D1173" s="20" t="e">
        <f>(#N/A)</f>
        <v>#N/A</v>
      </c>
      <c r="E1173" s="20" t="e">
        <f>(#N/A)</f>
        <v>#N/A</v>
      </c>
      <c r="F1173" s="20">
        <v>-5.2746495058607223</v>
      </c>
      <c r="G1173" s="133" t="e">
        <f t="shared" ref="G1173:G1236" si="18">D1173</f>
        <v>#N/A</v>
      </c>
      <c r="H1173" s="133"/>
      <c r="I1173" s="133"/>
    </row>
    <row r="1174" spans="1:9" x14ac:dyDescent="0.3">
      <c r="A1174" s="135">
        <v>42548</v>
      </c>
      <c r="B1174" s="20">
        <v>82.42</v>
      </c>
      <c r="C1174" s="20" t="e">
        <f>(#N/A)</f>
        <v>#N/A</v>
      </c>
      <c r="D1174" s="20" t="e">
        <f>(#N/A)</f>
        <v>#N/A</v>
      </c>
      <c r="E1174" s="20" t="e">
        <f>(#N/A)</f>
        <v>#N/A</v>
      </c>
      <c r="F1174" s="20" t="e">
        <f>(#N/A)</f>
        <v>#N/A</v>
      </c>
      <c r="G1174" s="133" t="e">
        <f t="shared" si="18"/>
        <v>#N/A</v>
      </c>
      <c r="H1174" s="133"/>
      <c r="I1174" s="133"/>
    </row>
    <row r="1175" spans="1:9" x14ac:dyDescent="0.3">
      <c r="A1175" s="135">
        <v>42549</v>
      </c>
      <c r="B1175" s="20">
        <v>82.33</v>
      </c>
      <c r="C1175" s="20" t="e">
        <f>(#N/A)</f>
        <v>#N/A</v>
      </c>
      <c r="D1175" s="20" t="e">
        <f>(#N/A)</f>
        <v>#N/A</v>
      </c>
      <c r="E1175" s="20" t="e">
        <f>(#N/A)</f>
        <v>#N/A</v>
      </c>
      <c r="F1175" s="20" t="e">
        <f>(#N/A)</f>
        <v>#N/A</v>
      </c>
      <c r="G1175" s="133" t="e">
        <f t="shared" si="18"/>
        <v>#N/A</v>
      </c>
      <c r="H1175" s="133"/>
      <c r="I1175" s="133"/>
    </row>
    <row r="1176" spans="1:9" x14ac:dyDescent="0.3">
      <c r="A1176" s="135">
        <v>42550</v>
      </c>
      <c r="B1176" s="20">
        <v>82.19</v>
      </c>
      <c r="C1176" s="20" t="e">
        <f>(#N/A)</f>
        <v>#N/A</v>
      </c>
      <c r="D1176" s="20" t="e">
        <f>(#N/A)</f>
        <v>#N/A</v>
      </c>
      <c r="E1176" s="20" t="e">
        <f>(#N/A)</f>
        <v>#N/A</v>
      </c>
      <c r="F1176" s="20">
        <v>-4.9606845513413509</v>
      </c>
      <c r="G1176" s="133" t="e">
        <f t="shared" si="18"/>
        <v>#N/A</v>
      </c>
      <c r="H1176" s="133"/>
      <c r="I1176" s="133"/>
    </row>
    <row r="1177" spans="1:9" x14ac:dyDescent="0.3">
      <c r="A1177" s="135">
        <v>42551</v>
      </c>
      <c r="B1177" s="20">
        <v>82.17</v>
      </c>
      <c r="C1177" s="20">
        <v>97.6</v>
      </c>
      <c r="D1177" s="20">
        <v>95.6</v>
      </c>
      <c r="E1177" s="20">
        <v>-2.6</v>
      </c>
      <c r="F1177" s="20">
        <v>-5.0606585788561533</v>
      </c>
      <c r="G1177" s="133">
        <f t="shared" si="18"/>
        <v>95.6</v>
      </c>
      <c r="H1177" s="133"/>
      <c r="I1177" s="133"/>
    </row>
    <row r="1178" spans="1:9" x14ac:dyDescent="0.3">
      <c r="A1178" s="135">
        <v>42552</v>
      </c>
      <c r="B1178" s="20">
        <v>81.86</v>
      </c>
      <c r="C1178" s="20" t="e">
        <f>(#N/A)</f>
        <v>#N/A</v>
      </c>
      <c r="D1178" s="20" t="e">
        <f>(#N/A)</f>
        <v>#N/A</v>
      </c>
      <c r="E1178" s="20" t="e">
        <f>(#N/A)</f>
        <v>#N/A</v>
      </c>
      <c r="F1178" s="20">
        <v>-5.2546296296296298</v>
      </c>
      <c r="G1178" s="133" t="e">
        <f t="shared" si="18"/>
        <v>#N/A</v>
      </c>
      <c r="H1178" s="133"/>
      <c r="I1178" s="133"/>
    </row>
    <row r="1179" spans="1:9" x14ac:dyDescent="0.3">
      <c r="A1179" s="135">
        <v>42555</v>
      </c>
      <c r="B1179" s="20">
        <v>81.86</v>
      </c>
      <c r="C1179" s="20" t="e">
        <f>(#N/A)</f>
        <v>#N/A</v>
      </c>
      <c r="D1179" s="20" t="e">
        <f>(#N/A)</f>
        <v>#N/A</v>
      </c>
      <c r="E1179" s="20" t="e">
        <f>(#N/A)</f>
        <v>#N/A</v>
      </c>
      <c r="F1179" s="20" t="e">
        <f>(#N/A)</f>
        <v>#N/A</v>
      </c>
      <c r="G1179" s="133" t="e">
        <f t="shared" si="18"/>
        <v>#N/A</v>
      </c>
      <c r="H1179" s="133"/>
      <c r="I1179" s="133"/>
    </row>
    <row r="1180" spans="1:9" x14ac:dyDescent="0.3">
      <c r="A1180" s="135">
        <v>42556</v>
      </c>
      <c r="B1180" s="20">
        <v>81.93</v>
      </c>
      <c r="C1180" s="20" t="e">
        <f>(#N/A)</f>
        <v>#N/A</v>
      </c>
      <c r="D1180" s="20" t="e">
        <f>(#N/A)</f>
        <v>#N/A</v>
      </c>
      <c r="E1180" s="20" t="e">
        <f>(#N/A)</f>
        <v>#N/A</v>
      </c>
      <c r="F1180" s="20" t="e">
        <f>(#N/A)</f>
        <v>#N/A</v>
      </c>
      <c r="G1180" s="133" t="e">
        <f t="shared" si="18"/>
        <v>#N/A</v>
      </c>
      <c r="H1180" s="133"/>
      <c r="I1180" s="133"/>
    </row>
    <row r="1181" spans="1:9" x14ac:dyDescent="0.3">
      <c r="A1181" s="135">
        <v>42558</v>
      </c>
      <c r="B1181" s="20">
        <v>81.819999999999993</v>
      </c>
      <c r="C1181" s="20" t="e">
        <f>(#N/A)</f>
        <v>#N/A</v>
      </c>
      <c r="D1181" s="20" t="e">
        <f>(#N/A)</f>
        <v>#N/A</v>
      </c>
      <c r="E1181" s="20" t="e">
        <f>(#N/A)</f>
        <v>#N/A</v>
      </c>
      <c r="F1181" s="20">
        <v>-5.1802062811449758</v>
      </c>
      <c r="G1181" s="133" t="e">
        <f t="shared" si="18"/>
        <v>#N/A</v>
      </c>
      <c r="H1181" s="133"/>
      <c r="I1181" s="133"/>
    </row>
    <row r="1182" spans="1:9" x14ac:dyDescent="0.3">
      <c r="A1182" s="135">
        <v>42559</v>
      </c>
      <c r="B1182" s="20">
        <v>81.72</v>
      </c>
      <c r="C1182" s="20" t="e">
        <f>(#N/A)</f>
        <v>#N/A</v>
      </c>
      <c r="D1182" s="20" t="e">
        <f>(#N/A)</f>
        <v>#N/A</v>
      </c>
      <c r="E1182" s="20" t="e">
        <f>(#N/A)</f>
        <v>#N/A</v>
      </c>
      <c r="F1182" s="20">
        <v>-5.1201671891327063</v>
      </c>
      <c r="G1182" s="133" t="e">
        <f t="shared" si="18"/>
        <v>#N/A</v>
      </c>
      <c r="H1182" s="133"/>
      <c r="I1182" s="133"/>
    </row>
    <row r="1183" spans="1:9" x14ac:dyDescent="0.3">
      <c r="A1183" s="135">
        <v>42562</v>
      </c>
      <c r="B1183" s="20">
        <v>81.650000000000006</v>
      </c>
      <c r="C1183" s="20" t="e">
        <f>(#N/A)</f>
        <v>#N/A</v>
      </c>
      <c r="D1183" s="20" t="e">
        <f>(#N/A)</f>
        <v>#N/A</v>
      </c>
      <c r="E1183" s="20" t="e">
        <f>(#N/A)</f>
        <v>#N/A</v>
      </c>
      <c r="F1183" s="20" t="e">
        <f>(#N/A)</f>
        <v>#N/A</v>
      </c>
      <c r="G1183" s="133" t="e">
        <f t="shared" si="18"/>
        <v>#N/A</v>
      </c>
      <c r="H1183" s="133"/>
      <c r="I1183" s="133"/>
    </row>
    <row r="1184" spans="1:9" x14ac:dyDescent="0.3">
      <c r="A1184" s="135">
        <v>42563</v>
      </c>
      <c r="B1184" s="20">
        <v>81.59</v>
      </c>
      <c r="C1184" s="20" t="e">
        <f>(#N/A)</f>
        <v>#N/A</v>
      </c>
      <c r="D1184" s="20" t="e">
        <f>(#N/A)</f>
        <v>#N/A</v>
      </c>
      <c r="E1184" s="20" t="e">
        <f>(#N/A)</f>
        <v>#N/A</v>
      </c>
      <c r="F1184" s="20" t="e">
        <f>(#N/A)</f>
        <v>#N/A</v>
      </c>
      <c r="G1184" s="133" t="e">
        <f t="shared" si="18"/>
        <v>#N/A</v>
      </c>
      <c r="H1184" s="133"/>
      <c r="I1184" s="133"/>
    </row>
    <row r="1185" spans="1:9" x14ac:dyDescent="0.3">
      <c r="A1185" s="135">
        <v>42564</v>
      </c>
      <c r="B1185" s="20">
        <v>81.47</v>
      </c>
      <c r="C1185" s="20" t="e">
        <f>(#N/A)</f>
        <v>#N/A</v>
      </c>
      <c r="D1185" s="20" t="e">
        <f>(#N/A)</f>
        <v>#N/A</v>
      </c>
      <c r="E1185" s="20" t="e">
        <f>(#N/A)</f>
        <v>#N/A</v>
      </c>
      <c r="F1185" s="20">
        <v>-4.4340175953079184</v>
      </c>
      <c r="G1185" s="133" t="e">
        <f t="shared" si="18"/>
        <v>#N/A</v>
      </c>
      <c r="H1185" s="133"/>
      <c r="I1185" s="133"/>
    </row>
    <row r="1186" spans="1:9" x14ac:dyDescent="0.3">
      <c r="A1186" s="135">
        <v>42565</v>
      </c>
      <c r="B1186" s="20">
        <v>81.52</v>
      </c>
      <c r="C1186" s="20" t="e">
        <f>(#N/A)</f>
        <v>#N/A</v>
      </c>
      <c r="D1186" s="20" t="e">
        <f>(#N/A)</f>
        <v>#N/A</v>
      </c>
      <c r="E1186" s="20" t="e">
        <f>(#N/A)</f>
        <v>#N/A</v>
      </c>
      <c r="F1186" s="20">
        <v>-4.2518205308902983</v>
      </c>
      <c r="G1186" s="133" t="e">
        <f t="shared" si="18"/>
        <v>#N/A</v>
      </c>
      <c r="H1186" s="133"/>
      <c r="I1186" s="133"/>
    </row>
    <row r="1187" spans="1:9" x14ac:dyDescent="0.3">
      <c r="A1187" s="135">
        <v>42566</v>
      </c>
      <c r="B1187" s="20">
        <v>81.510000000000005</v>
      </c>
      <c r="C1187" s="20" t="e">
        <f>(#N/A)</f>
        <v>#N/A</v>
      </c>
      <c r="D1187" s="20" t="e">
        <f>(#N/A)</f>
        <v>#N/A</v>
      </c>
      <c r="E1187" s="20" t="e">
        <f>(#N/A)</f>
        <v>#N/A</v>
      </c>
      <c r="F1187" s="20">
        <v>-3.515625</v>
      </c>
      <c r="G1187" s="133" t="e">
        <f t="shared" si="18"/>
        <v>#N/A</v>
      </c>
      <c r="H1187" s="133"/>
      <c r="I1187" s="133"/>
    </row>
    <row r="1188" spans="1:9" x14ac:dyDescent="0.3">
      <c r="A1188" s="135">
        <v>42569</v>
      </c>
      <c r="B1188" s="20">
        <v>81.28</v>
      </c>
      <c r="C1188" s="20" t="e">
        <f>(#N/A)</f>
        <v>#N/A</v>
      </c>
      <c r="D1188" s="20" t="e">
        <f>(#N/A)</f>
        <v>#N/A</v>
      </c>
      <c r="E1188" s="20" t="e">
        <f>(#N/A)</f>
        <v>#N/A</v>
      </c>
      <c r="F1188" s="20" t="e">
        <f>(#N/A)</f>
        <v>#N/A</v>
      </c>
      <c r="G1188" s="133" t="e">
        <f t="shared" si="18"/>
        <v>#N/A</v>
      </c>
      <c r="H1188" s="133"/>
      <c r="I1188" s="133"/>
    </row>
    <row r="1189" spans="1:9" x14ac:dyDescent="0.3">
      <c r="A1189" s="135">
        <v>42570</v>
      </c>
      <c r="B1189" s="20">
        <v>81.2</v>
      </c>
      <c r="C1189" s="20" t="e">
        <f>(#N/A)</f>
        <v>#N/A</v>
      </c>
      <c r="D1189" s="20" t="e">
        <f>(#N/A)</f>
        <v>#N/A</v>
      </c>
      <c r="E1189" s="20" t="e">
        <f>(#N/A)</f>
        <v>#N/A</v>
      </c>
      <c r="F1189" s="20" t="e">
        <f>(#N/A)</f>
        <v>#N/A</v>
      </c>
      <c r="G1189" s="133" t="e">
        <f t="shared" si="18"/>
        <v>#N/A</v>
      </c>
      <c r="H1189" s="133"/>
      <c r="I1189" s="133"/>
    </row>
    <row r="1190" spans="1:9" x14ac:dyDescent="0.3">
      <c r="A1190" s="135">
        <v>42571</v>
      </c>
      <c r="B1190" s="20">
        <v>81.19</v>
      </c>
      <c r="C1190" s="20" t="e">
        <f>(#N/A)</f>
        <v>#N/A</v>
      </c>
      <c r="D1190" s="20" t="e">
        <f>(#N/A)</f>
        <v>#N/A</v>
      </c>
      <c r="E1190" s="20" t="e">
        <f>(#N/A)</f>
        <v>#N/A</v>
      </c>
      <c r="F1190" s="20">
        <v>-3.1376759723216421</v>
      </c>
      <c r="G1190" s="133" t="e">
        <f t="shared" si="18"/>
        <v>#N/A</v>
      </c>
      <c r="H1190" s="133"/>
      <c r="I1190" s="133"/>
    </row>
    <row r="1191" spans="1:9" x14ac:dyDescent="0.3">
      <c r="A1191" s="135">
        <v>42572</v>
      </c>
      <c r="B1191" s="20">
        <v>81.2</v>
      </c>
      <c r="C1191" s="20" t="e">
        <f>(#N/A)</f>
        <v>#N/A</v>
      </c>
      <c r="D1191" s="20" t="e">
        <f>(#N/A)</f>
        <v>#N/A</v>
      </c>
      <c r="E1191" s="20" t="e">
        <f>(#N/A)</f>
        <v>#N/A</v>
      </c>
      <c r="F1191" s="20">
        <v>-3.0331979937903029</v>
      </c>
      <c r="G1191" s="133" t="e">
        <f t="shared" si="18"/>
        <v>#N/A</v>
      </c>
      <c r="H1191" s="133"/>
      <c r="I1191" s="133"/>
    </row>
    <row r="1192" spans="1:9" x14ac:dyDescent="0.3">
      <c r="A1192" s="135">
        <v>42573</v>
      </c>
      <c r="B1192" s="20">
        <v>81.12</v>
      </c>
      <c r="C1192" s="20" t="e">
        <f>(#N/A)</f>
        <v>#N/A</v>
      </c>
      <c r="D1192" s="20" t="e">
        <f>(#N/A)</f>
        <v>#N/A</v>
      </c>
      <c r="E1192" s="20" t="e">
        <f>(#N/A)</f>
        <v>#N/A</v>
      </c>
      <c r="F1192" s="20">
        <v>-3.0708567331819809</v>
      </c>
      <c r="G1192" s="133" t="e">
        <f t="shared" si="18"/>
        <v>#N/A</v>
      </c>
      <c r="H1192" s="133"/>
      <c r="I1192" s="133"/>
    </row>
    <row r="1193" spans="1:9" x14ac:dyDescent="0.3">
      <c r="A1193" s="135">
        <v>42576</v>
      </c>
      <c r="B1193" s="20">
        <v>81.209999999999994</v>
      </c>
      <c r="C1193" s="20" t="e">
        <f>(#N/A)</f>
        <v>#N/A</v>
      </c>
      <c r="D1193" s="20" t="e">
        <f>(#N/A)</f>
        <v>#N/A</v>
      </c>
      <c r="E1193" s="20" t="e">
        <f>(#N/A)</f>
        <v>#N/A</v>
      </c>
      <c r="F1193" s="20" t="e">
        <f>(#N/A)</f>
        <v>#N/A</v>
      </c>
      <c r="G1193" s="133" t="e">
        <f t="shared" si="18"/>
        <v>#N/A</v>
      </c>
      <c r="H1193" s="133"/>
      <c r="I1193" s="133"/>
    </row>
    <row r="1194" spans="1:9" x14ac:dyDescent="0.3">
      <c r="A1194" s="135">
        <v>42578</v>
      </c>
      <c r="B1194" s="20">
        <v>81.53</v>
      </c>
      <c r="C1194" s="20" t="e">
        <f>(#N/A)</f>
        <v>#N/A</v>
      </c>
      <c r="D1194" s="20" t="e">
        <f>(#N/A)</f>
        <v>#N/A</v>
      </c>
      <c r="E1194" s="20" t="e">
        <f>(#N/A)</f>
        <v>#N/A</v>
      </c>
      <c r="F1194" s="20">
        <v>-2.370973536103461</v>
      </c>
      <c r="G1194" s="133" t="e">
        <f t="shared" si="18"/>
        <v>#N/A</v>
      </c>
      <c r="H1194" s="133"/>
      <c r="I1194" s="133"/>
    </row>
    <row r="1195" spans="1:9" x14ac:dyDescent="0.3">
      <c r="A1195" s="135">
        <v>42579</v>
      </c>
      <c r="B1195" s="20">
        <v>81.53</v>
      </c>
      <c r="C1195" s="20" t="e">
        <f>(#N/A)</f>
        <v>#N/A</v>
      </c>
      <c r="D1195" s="20" t="e">
        <f>(#N/A)</f>
        <v>#N/A</v>
      </c>
      <c r="E1195" s="20" t="e">
        <f>(#N/A)</f>
        <v>#N/A</v>
      </c>
      <c r="F1195" s="20">
        <v>-2.3007789095266631</v>
      </c>
      <c r="G1195" s="133" t="e">
        <f t="shared" si="18"/>
        <v>#N/A</v>
      </c>
      <c r="H1195" s="133"/>
      <c r="I1195" s="133"/>
    </row>
    <row r="1196" spans="1:9" x14ac:dyDescent="0.3">
      <c r="A1196" s="135">
        <v>42580</v>
      </c>
      <c r="B1196" s="20">
        <v>81.53</v>
      </c>
      <c r="C1196" s="20" t="e">
        <f>(#N/A)</f>
        <v>#N/A</v>
      </c>
      <c r="D1196" s="20" t="e">
        <f>(#N/A)</f>
        <v>#N/A</v>
      </c>
      <c r="E1196" s="20" t="e">
        <f>(#N/A)</f>
        <v>#N/A</v>
      </c>
      <c r="F1196" s="20">
        <v>-2.2187574958023508</v>
      </c>
      <c r="G1196" s="133" t="e">
        <f t="shared" si="18"/>
        <v>#N/A</v>
      </c>
      <c r="H1196" s="133"/>
      <c r="I1196" s="133"/>
    </row>
    <row r="1197" spans="1:9" x14ac:dyDescent="0.3">
      <c r="A1197" s="135">
        <v>42582</v>
      </c>
      <c r="B1197" s="20" t="e">
        <f>(#N/A)</f>
        <v>#N/A</v>
      </c>
      <c r="C1197" s="20">
        <v>97.8</v>
      </c>
      <c r="D1197" s="20">
        <v>97.2</v>
      </c>
      <c r="E1197" s="20">
        <v>-1.7</v>
      </c>
      <c r="F1197" s="20" t="e">
        <f>(#N/A)</f>
        <v>#N/A</v>
      </c>
      <c r="G1197" s="133">
        <f t="shared" si="18"/>
        <v>97.2</v>
      </c>
      <c r="H1197" s="133"/>
      <c r="I1197" s="133"/>
    </row>
    <row r="1198" spans="1:9" x14ac:dyDescent="0.3">
      <c r="A1198" s="135">
        <v>42583</v>
      </c>
      <c r="B1198" s="20">
        <v>81.83</v>
      </c>
      <c r="C1198" s="20" t="e">
        <f>(#N/A)</f>
        <v>#N/A</v>
      </c>
      <c r="D1198" s="20" t="e">
        <f>(#N/A)</f>
        <v>#N/A</v>
      </c>
      <c r="E1198" s="20" t="e">
        <f>(#N/A)</f>
        <v>#N/A</v>
      </c>
      <c r="F1198" s="20" t="e">
        <f>(#N/A)</f>
        <v>#N/A</v>
      </c>
      <c r="G1198" s="133" t="e">
        <f t="shared" si="18"/>
        <v>#N/A</v>
      </c>
      <c r="H1198" s="133"/>
      <c r="I1198" s="133"/>
    </row>
    <row r="1199" spans="1:9" x14ac:dyDescent="0.3">
      <c r="A1199" s="135">
        <v>42584</v>
      </c>
      <c r="B1199" s="20">
        <v>82.03</v>
      </c>
      <c r="C1199" s="20" t="e">
        <f>(#N/A)</f>
        <v>#N/A</v>
      </c>
      <c r="D1199" s="20" t="e">
        <f>(#N/A)</f>
        <v>#N/A</v>
      </c>
      <c r="E1199" s="20" t="e">
        <f>(#N/A)</f>
        <v>#N/A</v>
      </c>
      <c r="F1199" s="20" t="e">
        <f>(#N/A)</f>
        <v>#N/A</v>
      </c>
      <c r="G1199" s="133" t="e">
        <f t="shared" si="18"/>
        <v>#N/A</v>
      </c>
      <c r="H1199" s="133"/>
      <c r="I1199" s="133"/>
    </row>
    <row r="1200" spans="1:9" x14ac:dyDescent="0.3">
      <c r="A1200" s="135">
        <v>42585</v>
      </c>
      <c r="B1200" s="20">
        <v>82.08</v>
      </c>
      <c r="C1200" s="20" t="e">
        <f>(#N/A)</f>
        <v>#N/A</v>
      </c>
      <c r="D1200" s="20" t="e">
        <f>(#N/A)</f>
        <v>#N/A</v>
      </c>
      <c r="E1200" s="20" t="e">
        <f>(#N/A)</f>
        <v>#N/A</v>
      </c>
      <c r="F1200" s="20">
        <v>-1.2749579023334141</v>
      </c>
      <c r="G1200" s="133" t="e">
        <f t="shared" si="18"/>
        <v>#N/A</v>
      </c>
      <c r="H1200" s="133"/>
      <c r="I1200" s="133"/>
    </row>
    <row r="1201" spans="1:9" x14ac:dyDescent="0.3">
      <c r="A1201" s="135">
        <v>42586</v>
      </c>
      <c r="B1201" s="20">
        <v>82.12</v>
      </c>
      <c r="C1201" s="20" t="e">
        <f>(#N/A)</f>
        <v>#N/A</v>
      </c>
      <c r="D1201" s="20" t="e">
        <f>(#N/A)</f>
        <v>#N/A</v>
      </c>
      <c r="E1201" s="20" t="e">
        <f>(#N/A)</f>
        <v>#N/A</v>
      </c>
      <c r="F1201" s="20">
        <v>-0.52089642640823697</v>
      </c>
      <c r="G1201" s="133" t="e">
        <f t="shared" si="18"/>
        <v>#N/A</v>
      </c>
      <c r="H1201" s="133"/>
      <c r="I1201" s="133"/>
    </row>
    <row r="1202" spans="1:9" x14ac:dyDescent="0.3">
      <c r="A1202" s="135">
        <v>42587</v>
      </c>
      <c r="B1202" s="20">
        <v>82.09</v>
      </c>
      <c r="C1202" s="20" t="e">
        <f>(#N/A)</f>
        <v>#N/A</v>
      </c>
      <c r="D1202" s="20" t="e">
        <f>(#N/A)</f>
        <v>#N/A</v>
      </c>
      <c r="E1202" s="20" t="e">
        <f>(#N/A)</f>
        <v>#N/A</v>
      </c>
      <c r="F1202" s="20">
        <v>-0.243042897071333</v>
      </c>
      <c r="G1202" s="133" t="e">
        <f t="shared" si="18"/>
        <v>#N/A</v>
      </c>
      <c r="H1202" s="133"/>
      <c r="I1202" s="133"/>
    </row>
    <row r="1203" spans="1:9" x14ac:dyDescent="0.3">
      <c r="A1203" s="135">
        <v>42590</v>
      </c>
      <c r="B1203" s="20">
        <v>82.22</v>
      </c>
      <c r="C1203" s="20" t="e">
        <f>(#N/A)</f>
        <v>#N/A</v>
      </c>
      <c r="D1203" s="20" t="e">
        <f>(#N/A)</f>
        <v>#N/A</v>
      </c>
      <c r="E1203" s="20" t="e">
        <f>(#N/A)</f>
        <v>#N/A</v>
      </c>
      <c r="F1203" s="20" t="e">
        <f>(#N/A)</f>
        <v>#N/A</v>
      </c>
      <c r="G1203" s="133" t="e">
        <f t="shared" si="18"/>
        <v>#N/A</v>
      </c>
      <c r="H1203" s="133"/>
      <c r="I1203" s="133"/>
    </row>
    <row r="1204" spans="1:9" x14ac:dyDescent="0.3">
      <c r="A1204" s="135">
        <v>42591</v>
      </c>
      <c r="B1204" s="20">
        <v>82.98</v>
      </c>
      <c r="C1204" s="20" t="e">
        <f>(#N/A)</f>
        <v>#N/A</v>
      </c>
      <c r="D1204" s="20" t="e">
        <f>(#N/A)</f>
        <v>#N/A</v>
      </c>
      <c r="E1204" s="20" t="e">
        <f>(#N/A)</f>
        <v>#N/A</v>
      </c>
      <c r="F1204" s="20" t="e">
        <f>(#N/A)</f>
        <v>#N/A</v>
      </c>
      <c r="G1204" s="133" t="e">
        <f t="shared" si="18"/>
        <v>#N/A</v>
      </c>
      <c r="H1204" s="133"/>
      <c r="I1204" s="133"/>
    </row>
    <row r="1205" spans="1:9" x14ac:dyDescent="0.3">
      <c r="A1205" s="135">
        <v>42592</v>
      </c>
      <c r="B1205" s="20">
        <v>83.39</v>
      </c>
      <c r="C1205" s="20" t="e">
        <f>(#N/A)</f>
        <v>#N/A</v>
      </c>
      <c r="D1205" s="20" t="e">
        <f>(#N/A)</f>
        <v>#N/A</v>
      </c>
      <c r="E1205" s="20" t="e">
        <f>(#N/A)</f>
        <v>#N/A</v>
      </c>
      <c r="F1205" s="20">
        <v>1.262902246508804</v>
      </c>
      <c r="G1205" s="133" t="e">
        <f t="shared" si="18"/>
        <v>#N/A</v>
      </c>
      <c r="H1205" s="133"/>
      <c r="I1205" s="133"/>
    </row>
    <row r="1206" spans="1:9" x14ac:dyDescent="0.3">
      <c r="A1206" s="135">
        <v>42593</v>
      </c>
      <c r="B1206" s="20">
        <v>83.44</v>
      </c>
      <c r="C1206" s="20" t="e">
        <f>(#N/A)</f>
        <v>#N/A</v>
      </c>
      <c r="D1206" s="20" t="e">
        <f>(#N/A)</f>
        <v>#N/A</v>
      </c>
      <c r="E1206" s="20" t="e">
        <f>(#N/A)</f>
        <v>#N/A</v>
      </c>
      <c r="F1206" s="20">
        <v>1.348232721972549</v>
      </c>
      <c r="G1206" s="133" t="e">
        <f t="shared" si="18"/>
        <v>#N/A</v>
      </c>
      <c r="H1206" s="133"/>
      <c r="I1206" s="133"/>
    </row>
    <row r="1207" spans="1:9" x14ac:dyDescent="0.3">
      <c r="A1207" s="135">
        <v>42594</v>
      </c>
      <c r="B1207" s="20">
        <v>83.34</v>
      </c>
      <c r="C1207" s="20" t="e">
        <f>(#N/A)</f>
        <v>#N/A</v>
      </c>
      <c r="D1207" s="20" t="e">
        <f>(#N/A)</f>
        <v>#N/A</v>
      </c>
      <c r="E1207" s="20" t="e">
        <f>(#N/A)</f>
        <v>#N/A</v>
      </c>
      <c r="F1207" s="20">
        <v>1.5845928815212089</v>
      </c>
      <c r="G1207" s="133" t="e">
        <f t="shared" si="18"/>
        <v>#N/A</v>
      </c>
      <c r="H1207" s="133"/>
      <c r="I1207" s="133"/>
    </row>
    <row r="1208" spans="1:9" x14ac:dyDescent="0.3">
      <c r="A1208" s="135">
        <v>42597</v>
      </c>
      <c r="B1208" s="20">
        <v>83.55</v>
      </c>
      <c r="C1208" s="20" t="e">
        <f>(#N/A)</f>
        <v>#N/A</v>
      </c>
      <c r="D1208" s="20" t="e">
        <f>(#N/A)</f>
        <v>#N/A</v>
      </c>
      <c r="E1208" s="20" t="e">
        <f>(#N/A)</f>
        <v>#N/A</v>
      </c>
      <c r="F1208" s="20" t="e">
        <f>(#N/A)</f>
        <v>#N/A</v>
      </c>
      <c r="G1208" s="133" t="e">
        <f t="shared" si="18"/>
        <v>#N/A</v>
      </c>
      <c r="H1208" s="133"/>
      <c r="I1208" s="133"/>
    </row>
    <row r="1209" spans="1:9" x14ac:dyDescent="0.3">
      <c r="A1209" s="135">
        <v>42598</v>
      </c>
      <c r="B1209" s="20">
        <v>83.63</v>
      </c>
      <c r="C1209" s="20" t="e">
        <f>(#N/A)</f>
        <v>#N/A</v>
      </c>
      <c r="D1209" s="20" t="e">
        <f>(#N/A)</f>
        <v>#N/A</v>
      </c>
      <c r="E1209" s="20" t="e">
        <f>(#N/A)</f>
        <v>#N/A</v>
      </c>
      <c r="F1209" s="20" t="e">
        <f>(#N/A)</f>
        <v>#N/A</v>
      </c>
      <c r="G1209" s="133" t="e">
        <f t="shared" si="18"/>
        <v>#N/A</v>
      </c>
      <c r="H1209" s="133"/>
      <c r="I1209" s="133"/>
    </row>
    <row r="1210" spans="1:9" x14ac:dyDescent="0.3">
      <c r="A1210" s="135">
        <v>42599</v>
      </c>
      <c r="B1210" s="20">
        <v>83.62</v>
      </c>
      <c r="C1210" s="20" t="e">
        <f>(#N/A)</f>
        <v>#N/A</v>
      </c>
      <c r="D1210" s="20" t="e">
        <f>(#N/A)</f>
        <v>#N/A</v>
      </c>
      <c r="E1210" s="20" t="e">
        <f>(#N/A)</f>
        <v>#N/A</v>
      </c>
      <c r="F1210" s="20">
        <v>2.087657184714931</v>
      </c>
      <c r="G1210" s="133" t="e">
        <f t="shared" si="18"/>
        <v>#N/A</v>
      </c>
      <c r="H1210" s="133"/>
      <c r="I1210" s="133"/>
    </row>
    <row r="1211" spans="1:9" x14ac:dyDescent="0.3">
      <c r="A1211" s="135">
        <v>42600</v>
      </c>
      <c r="B1211" s="20">
        <v>83.67</v>
      </c>
      <c r="C1211" s="20" t="e">
        <f>(#N/A)</f>
        <v>#N/A</v>
      </c>
      <c r="D1211" s="20" t="e">
        <f>(#N/A)</f>
        <v>#N/A</v>
      </c>
      <c r="E1211" s="20" t="e">
        <f>(#N/A)</f>
        <v>#N/A</v>
      </c>
      <c r="F1211" s="20">
        <v>2.0241433971466889</v>
      </c>
      <c r="G1211" s="133" t="e">
        <f t="shared" si="18"/>
        <v>#N/A</v>
      </c>
      <c r="H1211" s="133"/>
      <c r="I1211" s="133"/>
    </row>
    <row r="1212" spans="1:9" x14ac:dyDescent="0.3">
      <c r="A1212" s="135">
        <v>42601</v>
      </c>
      <c r="B1212" s="20">
        <v>83.68</v>
      </c>
      <c r="C1212" s="20" t="e">
        <f>(#N/A)</f>
        <v>#N/A</v>
      </c>
      <c r="D1212" s="20" t="e">
        <f>(#N/A)</f>
        <v>#N/A</v>
      </c>
      <c r="E1212" s="20" t="e">
        <f>(#N/A)</f>
        <v>#N/A</v>
      </c>
      <c r="F1212" s="20">
        <v>2.3984336759667162</v>
      </c>
      <c r="G1212" s="133" t="e">
        <f t="shared" si="18"/>
        <v>#N/A</v>
      </c>
      <c r="H1212" s="133"/>
      <c r="I1212" s="133"/>
    </row>
    <row r="1213" spans="1:9" x14ac:dyDescent="0.3">
      <c r="A1213" s="135">
        <v>42604</v>
      </c>
      <c r="B1213" s="20">
        <v>83.82</v>
      </c>
      <c r="C1213" s="20" t="e">
        <f>(#N/A)</f>
        <v>#N/A</v>
      </c>
      <c r="D1213" s="20" t="e">
        <f>(#N/A)</f>
        <v>#N/A</v>
      </c>
      <c r="E1213" s="20" t="e">
        <f>(#N/A)</f>
        <v>#N/A</v>
      </c>
      <c r="F1213" s="20" t="e">
        <f>(#N/A)</f>
        <v>#N/A</v>
      </c>
      <c r="G1213" s="133" t="e">
        <f t="shared" si="18"/>
        <v>#N/A</v>
      </c>
      <c r="H1213" s="133"/>
      <c r="I1213" s="133"/>
    </row>
    <row r="1214" spans="1:9" x14ac:dyDescent="0.3">
      <c r="A1214" s="135">
        <v>42605</v>
      </c>
      <c r="B1214" s="20">
        <v>83.99</v>
      </c>
      <c r="C1214" s="20" t="e">
        <f>(#N/A)</f>
        <v>#N/A</v>
      </c>
      <c r="D1214" s="20" t="e">
        <f>(#N/A)</f>
        <v>#N/A</v>
      </c>
      <c r="E1214" s="20" t="e">
        <f>(#N/A)</f>
        <v>#N/A</v>
      </c>
      <c r="F1214" s="20" t="e">
        <f>(#N/A)</f>
        <v>#N/A</v>
      </c>
      <c r="G1214" s="133" t="e">
        <f t="shared" si="18"/>
        <v>#N/A</v>
      </c>
      <c r="H1214" s="133"/>
      <c r="I1214" s="133"/>
    </row>
    <row r="1215" spans="1:9" x14ac:dyDescent="0.3">
      <c r="A1215" s="135">
        <v>42606</v>
      </c>
      <c r="B1215" s="20">
        <v>84</v>
      </c>
      <c r="C1215" s="20" t="e">
        <f>(#N/A)</f>
        <v>#N/A</v>
      </c>
      <c r="D1215" s="20" t="e">
        <f>(#N/A)</f>
        <v>#N/A</v>
      </c>
      <c r="E1215" s="20" t="e">
        <f>(#N/A)</f>
        <v>#N/A</v>
      </c>
      <c r="F1215" s="20">
        <v>2.890739833414993</v>
      </c>
      <c r="G1215" s="133" t="e">
        <f t="shared" si="18"/>
        <v>#N/A</v>
      </c>
      <c r="H1215" s="133"/>
      <c r="I1215" s="133"/>
    </row>
    <row r="1216" spans="1:9" x14ac:dyDescent="0.3">
      <c r="A1216" s="135">
        <v>42607</v>
      </c>
      <c r="B1216" s="20">
        <v>84.08</v>
      </c>
      <c r="C1216" s="20" t="e">
        <f>(#N/A)</f>
        <v>#N/A</v>
      </c>
      <c r="D1216" s="20" t="e">
        <f>(#N/A)</f>
        <v>#N/A</v>
      </c>
      <c r="E1216" s="20" t="e">
        <f>(#N/A)</f>
        <v>#N/A</v>
      </c>
      <c r="F1216" s="20">
        <v>3.0392156862745101</v>
      </c>
      <c r="G1216" s="133" t="e">
        <f t="shared" si="18"/>
        <v>#N/A</v>
      </c>
      <c r="H1216" s="133"/>
      <c r="I1216" s="133"/>
    </row>
    <row r="1217" spans="1:9" x14ac:dyDescent="0.3">
      <c r="A1217" s="135">
        <v>42608</v>
      </c>
      <c r="B1217" s="20">
        <v>85.36</v>
      </c>
      <c r="C1217" s="20" t="e">
        <f>(#N/A)</f>
        <v>#N/A</v>
      </c>
      <c r="D1217" s="20" t="e">
        <f>(#N/A)</f>
        <v>#N/A</v>
      </c>
      <c r="E1217" s="20" t="e">
        <f>(#N/A)</f>
        <v>#N/A</v>
      </c>
      <c r="F1217" s="20">
        <v>4.569398505451427</v>
      </c>
      <c r="G1217" s="133" t="e">
        <f t="shared" si="18"/>
        <v>#N/A</v>
      </c>
      <c r="H1217" s="133"/>
      <c r="I1217" s="133"/>
    </row>
    <row r="1218" spans="1:9" x14ac:dyDescent="0.3">
      <c r="A1218" s="135">
        <v>42611</v>
      </c>
      <c r="B1218" s="20">
        <v>85.57</v>
      </c>
      <c r="C1218" s="20" t="e">
        <f>(#N/A)</f>
        <v>#N/A</v>
      </c>
      <c r="D1218" s="20" t="e">
        <f>(#N/A)</f>
        <v>#N/A</v>
      </c>
      <c r="E1218" s="20" t="e">
        <f>(#N/A)</f>
        <v>#N/A</v>
      </c>
      <c r="F1218" s="20" t="e">
        <f>(#N/A)</f>
        <v>#N/A</v>
      </c>
      <c r="G1218" s="133" t="e">
        <f t="shared" si="18"/>
        <v>#N/A</v>
      </c>
      <c r="H1218" s="133"/>
      <c r="I1218" s="133"/>
    </row>
    <row r="1219" spans="1:9" x14ac:dyDescent="0.3">
      <c r="A1219" s="135">
        <v>42612</v>
      </c>
      <c r="B1219" s="20">
        <v>85.78</v>
      </c>
      <c r="C1219" s="20" t="e">
        <f>(#N/A)</f>
        <v>#N/A</v>
      </c>
      <c r="D1219" s="20" t="e">
        <f>(#N/A)</f>
        <v>#N/A</v>
      </c>
      <c r="E1219" s="20" t="e">
        <f>(#N/A)</f>
        <v>#N/A</v>
      </c>
      <c r="F1219" s="20" t="e">
        <f>(#N/A)</f>
        <v>#N/A</v>
      </c>
      <c r="G1219" s="133" t="e">
        <f t="shared" si="18"/>
        <v>#N/A</v>
      </c>
      <c r="H1219" s="133"/>
      <c r="I1219" s="133"/>
    </row>
    <row r="1220" spans="1:9" x14ac:dyDescent="0.3">
      <c r="A1220" s="135">
        <v>42613</v>
      </c>
      <c r="B1220" s="20">
        <v>85.8</v>
      </c>
      <c r="C1220" s="20">
        <v>98.2</v>
      </c>
      <c r="D1220" s="20">
        <v>100.3</v>
      </c>
      <c r="E1220" s="20">
        <v>-0.8</v>
      </c>
      <c r="F1220" s="20">
        <v>5.4961268904463303</v>
      </c>
      <c r="G1220" s="133">
        <f t="shared" si="18"/>
        <v>100.3</v>
      </c>
      <c r="H1220" s="133"/>
      <c r="I1220" s="133"/>
    </row>
    <row r="1221" spans="1:9" x14ac:dyDescent="0.3">
      <c r="A1221" s="135">
        <v>42621</v>
      </c>
      <c r="B1221" s="20">
        <v>86.14</v>
      </c>
      <c r="C1221" s="20" t="e">
        <f>(#N/A)</f>
        <v>#N/A</v>
      </c>
      <c r="D1221" s="20" t="e">
        <f>(#N/A)</f>
        <v>#N/A</v>
      </c>
      <c r="E1221" s="20" t="e">
        <f>(#N/A)</f>
        <v>#N/A</v>
      </c>
      <c r="F1221" s="20">
        <v>6.1883629191321496</v>
      </c>
      <c r="G1221" s="133" t="e">
        <f t="shared" si="18"/>
        <v>#N/A</v>
      </c>
      <c r="H1221" s="133"/>
      <c r="I1221" s="133"/>
    </row>
    <row r="1222" spans="1:9" x14ac:dyDescent="0.3">
      <c r="A1222" s="135">
        <v>42622</v>
      </c>
      <c r="B1222" s="20">
        <v>86.64</v>
      </c>
      <c r="C1222" s="20" t="e">
        <f>(#N/A)</f>
        <v>#N/A</v>
      </c>
      <c r="D1222" s="20" t="e">
        <f>(#N/A)</f>
        <v>#N/A</v>
      </c>
      <c r="E1222" s="20" t="e">
        <f>(#N/A)</f>
        <v>#N/A</v>
      </c>
      <c r="F1222" s="20">
        <v>6.7652495378927906</v>
      </c>
      <c r="G1222" s="133" t="e">
        <f t="shared" si="18"/>
        <v>#N/A</v>
      </c>
      <c r="H1222" s="133"/>
      <c r="I1222" s="133"/>
    </row>
    <row r="1223" spans="1:9" x14ac:dyDescent="0.3">
      <c r="A1223" s="135">
        <v>42625</v>
      </c>
      <c r="B1223" s="20">
        <v>86.77</v>
      </c>
      <c r="C1223" s="20" t="e">
        <f>(#N/A)</f>
        <v>#N/A</v>
      </c>
      <c r="D1223" s="20" t="e">
        <f>(#N/A)</f>
        <v>#N/A</v>
      </c>
      <c r="E1223" s="20" t="e">
        <f>(#N/A)</f>
        <v>#N/A</v>
      </c>
      <c r="F1223" s="20" t="e">
        <f>(#N/A)</f>
        <v>#N/A</v>
      </c>
      <c r="G1223" s="133" t="e">
        <f t="shared" si="18"/>
        <v>#N/A</v>
      </c>
      <c r="H1223" s="133"/>
      <c r="I1223" s="133"/>
    </row>
    <row r="1224" spans="1:9" x14ac:dyDescent="0.3">
      <c r="A1224" s="135">
        <v>42626</v>
      </c>
      <c r="B1224" s="20">
        <v>86.79</v>
      </c>
      <c r="C1224" s="20" t="e">
        <f>(#N/A)</f>
        <v>#N/A</v>
      </c>
      <c r="D1224" s="20" t="e">
        <f>(#N/A)</f>
        <v>#N/A</v>
      </c>
      <c r="E1224" s="20" t="e">
        <f>(#N/A)</f>
        <v>#N/A</v>
      </c>
      <c r="F1224" s="20" t="e">
        <f>(#N/A)</f>
        <v>#N/A</v>
      </c>
      <c r="G1224" s="133" t="e">
        <f t="shared" si="18"/>
        <v>#N/A</v>
      </c>
      <c r="H1224" s="133"/>
      <c r="I1224" s="133"/>
    </row>
    <row r="1225" spans="1:9" x14ac:dyDescent="0.3">
      <c r="A1225" s="135">
        <v>42627</v>
      </c>
      <c r="B1225" s="20">
        <v>86.82</v>
      </c>
      <c r="C1225" s="20" t="e">
        <f>(#N/A)</f>
        <v>#N/A</v>
      </c>
      <c r="D1225" s="20" t="e">
        <f>(#N/A)</f>
        <v>#N/A</v>
      </c>
      <c r="E1225" s="20" t="e">
        <f>(#N/A)</f>
        <v>#N/A</v>
      </c>
      <c r="F1225" s="20">
        <v>6.9606997659233709</v>
      </c>
      <c r="G1225" s="133" t="e">
        <f t="shared" si="18"/>
        <v>#N/A</v>
      </c>
      <c r="H1225" s="133"/>
      <c r="I1225" s="133"/>
    </row>
    <row r="1226" spans="1:9" x14ac:dyDescent="0.3">
      <c r="A1226" s="135">
        <v>42632</v>
      </c>
      <c r="B1226" s="20">
        <v>86.87</v>
      </c>
      <c r="C1226" s="20" t="e">
        <f>(#N/A)</f>
        <v>#N/A</v>
      </c>
      <c r="D1226" s="20" t="e">
        <f>(#N/A)</f>
        <v>#N/A</v>
      </c>
      <c r="E1226" s="20" t="e">
        <f>(#N/A)</f>
        <v>#N/A</v>
      </c>
      <c r="F1226" s="20" t="e">
        <f>(#N/A)</f>
        <v>#N/A</v>
      </c>
      <c r="G1226" s="133" t="e">
        <f t="shared" si="18"/>
        <v>#N/A</v>
      </c>
      <c r="H1226" s="133"/>
      <c r="I1226" s="133"/>
    </row>
    <row r="1227" spans="1:9" x14ac:dyDescent="0.3">
      <c r="A1227" s="135">
        <v>42633</v>
      </c>
      <c r="B1227" s="20">
        <v>86.88</v>
      </c>
      <c r="C1227" s="20" t="e">
        <f>(#N/A)</f>
        <v>#N/A</v>
      </c>
      <c r="D1227" s="20" t="e">
        <f>(#N/A)</f>
        <v>#N/A</v>
      </c>
      <c r="E1227" s="20" t="e">
        <f>(#N/A)</f>
        <v>#N/A</v>
      </c>
      <c r="F1227" s="20" t="e">
        <f>(#N/A)</f>
        <v>#N/A</v>
      </c>
      <c r="G1227" s="133" t="e">
        <f t="shared" si="18"/>
        <v>#N/A</v>
      </c>
      <c r="H1227" s="133"/>
      <c r="I1227" s="133"/>
    </row>
    <row r="1228" spans="1:9" x14ac:dyDescent="0.3">
      <c r="A1228" s="135">
        <v>42634</v>
      </c>
      <c r="B1228" s="20">
        <v>86.86</v>
      </c>
      <c r="C1228" s="20" t="e">
        <f>(#N/A)</f>
        <v>#N/A</v>
      </c>
      <c r="D1228" s="20" t="e">
        <f>(#N/A)</f>
        <v>#N/A</v>
      </c>
      <c r="E1228" s="20" t="e">
        <f>(#N/A)</f>
        <v>#N/A</v>
      </c>
      <c r="F1228" s="20">
        <v>6.4460784313725492</v>
      </c>
      <c r="G1228" s="133" t="e">
        <f t="shared" si="18"/>
        <v>#N/A</v>
      </c>
      <c r="H1228" s="133"/>
      <c r="I1228" s="133"/>
    </row>
    <row r="1229" spans="1:9" x14ac:dyDescent="0.3">
      <c r="A1229" s="135">
        <v>42635</v>
      </c>
      <c r="B1229" s="20">
        <v>86.9</v>
      </c>
      <c r="C1229" s="20" t="e">
        <f>(#N/A)</f>
        <v>#N/A</v>
      </c>
      <c r="D1229" s="20" t="e">
        <f>(#N/A)</f>
        <v>#N/A</v>
      </c>
      <c r="E1229" s="20" t="e">
        <f>(#N/A)</f>
        <v>#N/A</v>
      </c>
      <c r="F1229" s="20">
        <v>6.3647490820073438</v>
      </c>
      <c r="G1229" s="133" t="e">
        <f t="shared" si="18"/>
        <v>#N/A</v>
      </c>
      <c r="H1229" s="133"/>
      <c r="I1229" s="133"/>
    </row>
    <row r="1230" spans="1:9" x14ac:dyDescent="0.3">
      <c r="A1230" s="135">
        <v>42636</v>
      </c>
      <c r="B1230" s="20">
        <v>86.97</v>
      </c>
      <c r="C1230" s="20" t="e">
        <f>(#N/A)</f>
        <v>#N/A</v>
      </c>
      <c r="D1230" s="20" t="e">
        <f>(#N/A)</f>
        <v>#N/A</v>
      </c>
      <c r="E1230" s="20" t="e">
        <f>(#N/A)</f>
        <v>#N/A</v>
      </c>
      <c r="F1230" s="20">
        <v>6.4764936336924581</v>
      </c>
      <c r="G1230" s="133" t="e">
        <f t="shared" si="18"/>
        <v>#N/A</v>
      </c>
      <c r="H1230" s="133"/>
      <c r="I1230" s="133"/>
    </row>
    <row r="1231" spans="1:9" x14ac:dyDescent="0.3">
      <c r="A1231" s="135">
        <v>42639</v>
      </c>
      <c r="B1231" s="20">
        <v>87.24</v>
      </c>
      <c r="C1231" s="20" t="e">
        <f>(#N/A)</f>
        <v>#N/A</v>
      </c>
      <c r="D1231" s="20" t="e">
        <f>(#N/A)</f>
        <v>#N/A</v>
      </c>
      <c r="E1231" s="20" t="e">
        <f>(#N/A)</f>
        <v>#N/A</v>
      </c>
      <c r="F1231" s="20" t="e">
        <f>(#N/A)</f>
        <v>#N/A</v>
      </c>
      <c r="G1231" s="133" t="e">
        <f t="shared" si="18"/>
        <v>#N/A</v>
      </c>
      <c r="H1231" s="133"/>
      <c r="I1231" s="133"/>
    </row>
    <row r="1232" spans="1:9" x14ac:dyDescent="0.3">
      <c r="A1232" s="135">
        <v>42640</v>
      </c>
      <c r="B1232" s="20">
        <v>88.03</v>
      </c>
      <c r="C1232" s="20" t="e">
        <f>(#N/A)</f>
        <v>#N/A</v>
      </c>
      <c r="D1232" s="20" t="e">
        <f>(#N/A)</f>
        <v>#N/A</v>
      </c>
      <c r="E1232" s="20" t="e">
        <f>(#N/A)</f>
        <v>#N/A</v>
      </c>
      <c r="F1232" s="20" t="e">
        <f>(#N/A)</f>
        <v>#N/A</v>
      </c>
      <c r="G1232" s="133" t="e">
        <f t="shared" si="18"/>
        <v>#N/A</v>
      </c>
      <c r="H1232" s="133"/>
      <c r="I1232" s="133"/>
    </row>
    <row r="1233" spans="1:9" x14ac:dyDescent="0.3">
      <c r="A1233" s="135">
        <v>42641</v>
      </c>
      <c r="B1233" s="20">
        <v>88.79</v>
      </c>
      <c r="C1233" s="20" t="e">
        <f>(#N/A)</f>
        <v>#N/A</v>
      </c>
      <c r="D1233" s="20" t="e">
        <f>(#N/A)</f>
        <v>#N/A</v>
      </c>
      <c r="E1233" s="20" t="e">
        <f>(#N/A)</f>
        <v>#N/A</v>
      </c>
      <c r="F1233" s="20">
        <v>8.5585034845335617</v>
      </c>
      <c r="G1233" s="133" t="e">
        <f t="shared" si="18"/>
        <v>#N/A</v>
      </c>
      <c r="H1233" s="133"/>
      <c r="I1233" s="133"/>
    </row>
    <row r="1234" spans="1:9" x14ac:dyDescent="0.3">
      <c r="A1234" s="135">
        <v>42643</v>
      </c>
      <c r="B1234" s="20">
        <v>89.16</v>
      </c>
      <c r="C1234" s="20">
        <v>98.3</v>
      </c>
      <c r="D1234" s="20">
        <v>103.9</v>
      </c>
      <c r="E1234" s="20">
        <v>0.1</v>
      </c>
      <c r="F1234" s="20">
        <v>9.1977954684629513</v>
      </c>
      <c r="G1234" s="133">
        <f t="shared" si="18"/>
        <v>103.9</v>
      </c>
      <c r="H1234" s="133"/>
      <c r="I1234" s="133"/>
    </row>
    <row r="1235" spans="1:9" x14ac:dyDescent="0.3">
      <c r="A1235" s="135">
        <v>42653</v>
      </c>
      <c r="B1235" s="20">
        <v>90</v>
      </c>
      <c r="C1235" s="20" t="e">
        <f>(#N/A)</f>
        <v>#N/A</v>
      </c>
      <c r="D1235" s="20" t="e">
        <f>(#N/A)</f>
        <v>#N/A</v>
      </c>
      <c r="E1235" s="20" t="e">
        <f>(#N/A)</f>
        <v>#N/A</v>
      </c>
      <c r="F1235" s="20" t="e">
        <f>(#N/A)</f>
        <v>#N/A</v>
      </c>
      <c r="G1235" s="133" t="e">
        <f t="shared" si="18"/>
        <v>#N/A</v>
      </c>
      <c r="H1235" s="133"/>
      <c r="I1235" s="133"/>
    </row>
    <row r="1236" spans="1:9" x14ac:dyDescent="0.3">
      <c r="A1236" s="135">
        <v>42654</v>
      </c>
      <c r="B1236" s="20">
        <v>90.45</v>
      </c>
      <c r="C1236" s="20" t="e">
        <f>(#N/A)</f>
        <v>#N/A</v>
      </c>
      <c r="D1236" s="20" t="e">
        <f>(#N/A)</f>
        <v>#N/A</v>
      </c>
      <c r="E1236" s="20" t="e">
        <f>(#N/A)</f>
        <v>#N/A</v>
      </c>
      <c r="F1236" s="20" t="e">
        <f>(#N/A)</f>
        <v>#N/A</v>
      </c>
      <c r="G1236" s="133" t="e">
        <f t="shared" si="18"/>
        <v>#N/A</v>
      </c>
      <c r="H1236" s="133"/>
      <c r="I1236" s="133"/>
    </row>
    <row r="1237" spans="1:9" x14ac:dyDescent="0.3">
      <c r="A1237" s="135">
        <v>42655</v>
      </c>
      <c r="B1237" s="20">
        <v>90.65</v>
      </c>
      <c r="C1237" s="20" t="e">
        <f>(#N/A)</f>
        <v>#N/A</v>
      </c>
      <c r="D1237" s="20" t="e">
        <f>(#N/A)</f>
        <v>#N/A</v>
      </c>
      <c r="E1237" s="20" t="e">
        <f>(#N/A)</f>
        <v>#N/A</v>
      </c>
      <c r="F1237" s="20">
        <v>10.87328767123288</v>
      </c>
      <c r="G1237" s="133" t="e">
        <f t="shared" ref="G1237:G1300" si="19">D1237</f>
        <v>#N/A</v>
      </c>
      <c r="H1237" s="133"/>
      <c r="I1237" s="133"/>
    </row>
    <row r="1238" spans="1:9" x14ac:dyDescent="0.3">
      <c r="A1238" s="135">
        <v>42656</v>
      </c>
      <c r="B1238" s="20">
        <v>91.3</v>
      </c>
      <c r="C1238" s="20" t="e">
        <f>(#N/A)</f>
        <v>#N/A</v>
      </c>
      <c r="D1238" s="20" t="e">
        <f>(#N/A)</f>
        <v>#N/A</v>
      </c>
      <c r="E1238" s="20" t="e">
        <f>(#N/A)</f>
        <v>#N/A</v>
      </c>
      <c r="F1238" s="20">
        <v>11.736629543507529</v>
      </c>
      <c r="G1238" s="133" t="e">
        <f t="shared" si="19"/>
        <v>#N/A</v>
      </c>
      <c r="H1238" s="133"/>
      <c r="I1238" s="133"/>
    </row>
    <row r="1239" spans="1:9" x14ac:dyDescent="0.3">
      <c r="A1239" s="135">
        <v>42657</v>
      </c>
      <c r="B1239" s="20">
        <v>91.68</v>
      </c>
      <c r="C1239" s="20" t="e">
        <f>(#N/A)</f>
        <v>#N/A</v>
      </c>
      <c r="D1239" s="20" t="e">
        <f>(#N/A)</f>
        <v>#N/A</v>
      </c>
      <c r="E1239" s="20" t="e">
        <f>(#N/A)</f>
        <v>#N/A</v>
      </c>
      <c r="F1239" s="20">
        <v>12.31165012862918</v>
      </c>
      <c r="G1239" s="133" t="e">
        <f t="shared" si="19"/>
        <v>#N/A</v>
      </c>
      <c r="H1239" s="133"/>
      <c r="I1239" s="133"/>
    </row>
    <row r="1240" spans="1:9" x14ac:dyDescent="0.3">
      <c r="A1240" s="135">
        <v>42660</v>
      </c>
      <c r="B1240" s="20">
        <v>92.08</v>
      </c>
      <c r="C1240" s="20" t="e">
        <f>(#N/A)</f>
        <v>#N/A</v>
      </c>
      <c r="D1240" s="20" t="e">
        <f>(#N/A)</f>
        <v>#N/A</v>
      </c>
      <c r="E1240" s="20" t="e">
        <f>(#N/A)</f>
        <v>#N/A</v>
      </c>
      <c r="F1240" s="20" t="e">
        <f>(#N/A)</f>
        <v>#N/A</v>
      </c>
      <c r="G1240" s="133" t="e">
        <f t="shared" si="19"/>
        <v>#N/A</v>
      </c>
      <c r="H1240" s="133"/>
      <c r="I1240" s="133"/>
    </row>
    <row r="1241" spans="1:9" x14ac:dyDescent="0.3">
      <c r="A1241" s="135">
        <v>42661</v>
      </c>
      <c r="B1241" s="20">
        <v>93.03</v>
      </c>
      <c r="C1241" s="20" t="e">
        <f>(#N/A)</f>
        <v>#N/A</v>
      </c>
      <c r="D1241" s="20" t="e">
        <f>(#N/A)</f>
        <v>#N/A</v>
      </c>
      <c r="E1241" s="20" t="e">
        <f>(#N/A)</f>
        <v>#N/A</v>
      </c>
      <c r="F1241" s="20" t="e">
        <f>(#N/A)</f>
        <v>#N/A</v>
      </c>
      <c r="G1241" s="133" t="e">
        <f t="shared" si="19"/>
        <v>#N/A</v>
      </c>
      <c r="H1241" s="133"/>
      <c r="I1241" s="133"/>
    </row>
    <row r="1242" spans="1:9" x14ac:dyDescent="0.3">
      <c r="A1242" s="135">
        <v>42662</v>
      </c>
      <c r="B1242" s="20">
        <v>93.24</v>
      </c>
      <c r="C1242" s="20" t="e">
        <f>(#N/A)</f>
        <v>#N/A</v>
      </c>
      <c r="D1242" s="20" t="e">
        <f>(#N/A)</f>
        <v>#N/A</v>
      </c>
      <c r="E1242" s="20" t="e">
        <f>(#N/A)</f>
        <v>#N/A</v>
      </c>
      <c r="F1242" s="20">
        <v>14.236706689536881</v>
      </c>
      <c r="G1242" s="133" t="e">
        <f t="shared" si="19"/>
        <v>#N/A</v>
      </c>
      <c r="H1242" s="133"/>
      <c r="I1242" s="133"/>
    </row>
    <row r="1243" spans="1:9" x14ac:dyDescent="0.3">
      <c r="A1243" s="135">
        <v>42663</v>
      </c>
      <c r="B1243" s="20">
        <v>93.72</v>
      </c>
      <c r="C1243" s="20" t="e">
        <f>(#N/A)</f>
        <v>#N/A</v>
      </c>
      <c r="D1243" s="20" t="e">
        <f>(#N/A)</f>
        <v>#N/A</v>
      </c>
      <c r="E1243" s="20" t="e">
        <f>(#N/A)</f>
        <v>#N/A</v>
      </c>
      <c r="F1243" s="20">
        <v>14.867018016913841</v>
      </c>
      <c r="G1243" s="133" t="e">
        <f t="shared" si="19"/>
        <v>#N/A</v>
      </c>
      <c r="H1243" s="133"/>
      <c r="I1243" s="133"/>
    </row>
    <row r="1244" spans="1:9" x14ac:dyDescent="0.3">
      <c r="A1244" s="135">
        <v>42664</v>
      </c>
      <c r="B1244" s="20">
        <v>93.83</v>
      </c>
      <c r="C1244" s="20" t="e">
        <f>(#N/A)</f>
        <v>#N/A</v>
      </c>
      <c r="D1244" s="20" t="e">
        <f>(#N/A)</f>
        <v>#N/A</v>
      </c>
      <c r="E1244" s="20" t="e">
        <f>(#N/A)</f>
        <v>#N/A</v>
      </c>
      <c r="F1244" s="20">
        <v>14.86106010527604</v>
      </c>
      <c r="G1244" s="133" t="e">
        <f t="shared" si="19"/>
        <v>#N/A</v>
      </c>
      <c r="H1244" s="133"/>
      <c r="I1244" s="133"/>
    </row>
    <row r="1245" spans="1:9" x14ac:dyDescent="0.3">
      <c r="A1245" s="135">
        <v>42667</v>
      </c>
      <c r="B1245" s="20">
        <v>94.78</v>
      </c>
      <c r="C1245" s="20" t="e">
        <f>(#N/A)</f>
        <v>#N/A</v>
      </c>
      <c r="D1245" s="20" t="e">
        <f>(#N/A)</f>
        <v>#N/A</v>
      </c>
      <c r="E1245" s="20" t="e">
        <f>(#N/A)</f>
        <v>#N/A</v>
      </c>
      <c r="F1245" s="20" t="e">
        <f>(#N/A)</f>
        <v>#N/A</v>
      </c>
      <c r="G1245" s="133" t="e">
        <f t="shared" si="19"/>
        <v>#N/A</v>
      </c>
      <c r="H1245" s="133"/>
      <c r="I1245" s="133"/>
    </row>
    <row r="1246" spans="1:9" x14ac:dyDescent="0.3">
      <c r="A1246" s="135">
        <v>42668</v>
      </c>
      <c r="B1246" s="20">
        <v>96.38</v>
      </c>
      <c r="C1246" s="20" t="e">
        <f>(#N/A)</f>
        <v>#N/A</v>
      </c>
      <c r="D1246" s="20" t="e">
        <f>(#N/A)</f>
        <v>#N/A</v>
      </c>
      <c r="E1246" s="20" t="e">
        <f>(#N/A)</f>
        <v>#N/A</v>
      </c>
      <c r="F1246" s="20" t="e">
        <f>(#N/A)</f>
        <v>#N/A</v>
      </c>
      <c r="G1246" s="133" t="e">
        <f t="shared" si="19"/>
        <v>#N/A</v>
      </c>
      <c r="H1246" s="133"/>
      <c r="I1246" s="133"/>
    </row>
    <row r="1247" spans="1:9" x14ac:dyDescent="0.3">
      <c r="A1247" s="135">
        <v>42669</v>
      </c>
      <c r="B1247" s="20">
        <v>97.17</v>
      </c>
      <c r="C1247" s="20" t="e">
        <f>(#N/A)</f>
        <v>#N/A</v>
      </c>
      <c r="D1247" s="20" t="e">
        <f>(#N/A)</f>
        <v>#N/A</v>
      </c>
      <c r="E1247" s="20" t="e">
        <f>(#N/A)</f>
        <v>#N/A</v>
      </c>
      <c r="F1247" s="20">
        <v>19.28553891480481</v>
      </c>
      <c r="G1247" s="133" t="e">
        <f t="shared" si="19"/>
        <v>#N/A</v>
      </c>
      <c r="H1247" s="133"/>
      <c r="I1247" s="133"/>
    </row>
    <row r="1248" spans="1:9" x14ac:dyDescent="0.3">
      <c r="A1248" s="135">
        <v>42670</v>
      </c>
      <c r="B1248" s="20">
        <v>97.48</v>
      </c>
      <c r="C1248" s="20" t="e">
        <f>(#N/A)</f>
        <v>#N/A</v>
      </c>
      <c r="D1248" s="20" t="e">
        <f>(#N/A)</f>
        <v>#N/A</v>
      </c>
      <c r="E1248" s="20" t="e">
        <f>(#N/A)</f>
        <v>#N/A</v>
      </c>
      <c r="F1248" s="20">
        <v>19.857371203737859</v>
      </c>
      <c r="G1248" s="133" t="e">
        <f t="shared" si="19"/>
        <v>#N/A</v>
      </c>
      <c r="H1248" s="133"/>
      <c r="I1248" s="133"/>
    </row>
    <row r="1249" spans="1:9" x14ac:dyDescent="0.3">
      <c r="A1249" s="135">
        <v>42671</v>
      </c>
      <c r="B1249" s="20">
        <v>97.4</v>
      </c>
      <c r="C1249" s="20" t="e">
        <f>(#N/A)</f>
        <v>#N/A</v>
      </c>
      <c r="D1249" s="20" t="e">
        <f>(#N/A)</f>
        <v>#N/A</v>
      </c>
      <c r="E1249" s="20" t="e">
        <f>(#N/A)</f>
        <v>#N/A</v>
      </c>
      <c r="F1249" s="20">
        <v>19.494540547172129</v>
      </c>
      <c r="G1249" s="133" t="e">
        <f t="shared" si="19"/>
        <v>#N/A</v>
      </c>
      <c r="H1249" s="133"/>
      <c r="I1249" s="133"/>
    </row>
    <row r="1250" spans="1:9" x14ac:dyDescent="0.3">
      <c r="A1250" s="135">
        <v>42674</v>
      </c>
      <c r="B1250" s="20">
        <v>97.77</v>
      </c>
      <c r="C1250" s="20">
        <v>99.6</v>
      </c>
      <c r="D1250" s="20">
        <v>108.2</v>
      </c>
      <c r="E1250" s="20">
        <v>1.2</v>
      </c>
      <c r="F1250" s="20" t="e">
        <f>(#N/A)</f>
        <v>#N/A</v>
      </c>
      <c r="G1250" s="133">
        <f t="shared" si="19"/>
        <v>108.2</v>
      </c>
      <c r="H1250" s="133"/>
      <c r="I1250" s="133"/>
    </row>
    <row r="1251" spans="1:9" x14ac:dyDescent="0.3">
      <c r="A1251" s="135">
        <v>42675</v>
      </c>
      <c r="B1251" s="20">
        <v>97.87</v>
      </c>
      <c r="C1251" s="20" t="e">
        <f>(#N/A)</f>
        <v>#N/A</v>
      </c>
      <c r="D1251" s="20" t="e">
        <f>(#N/A)</f>
        <v>#N/A</v>
      </c>
      <c r="E1251" s="20" t="e">
        <f>(#N/A)</f>
        <v>#N/A</v>
      </c>
      <c r="F1251" s="20" t="e">
        <f>(#N/A)</f>
        <v>#N/A</v>
      </c>
      <c r="G1251" s="133" t="e">
        <f t="shared" si="19"/>
        <v>#N/A</v>
      </c>
      <c r="H1251" s="133"/>
      <c r="I1251" s="133"/>
    </row>
    <row r="1252" spans="1:9" x14ac:dyDescent="0.3">
      <c r="A1252" s="135">
        <v>42676</v>
      </c>
      <c r="B1252" s="20">
        <v>98.14</v>
      </c>
      <c r="C1252" s="20" t="e">
        <f>(#N/A)</f>
        <v>#N/A</v>
      </c>
      <c r="D1252" s="20" t="e">
        <f>(#N/A)</f>
        <v>#N/A</v>
      </c>
      <c r="E1252" s="20" t="e">
        <f>(#N/A)</f>
        <v>#N/A</v>
      </c>
      <c r="F1252" s="20">
        <v>20.713407134071339</v>
      </c>
      <c r="G1252" s="133" t="e">
        <f t="shared" si="19"/>
        <v>#N/A</v>
      </c>
      <c r="H1252" s="133"/>
      <c r="I1252" s="133"/>
    </row>
    <row r="1253" spans="1:9" x14ac:dyDescent="0.3">
      <c r="A1253" s="135">
        <v>42677</v>
      </c>
      <c r="B1253" s="20">
        <v>98.39</v>
      </c>
      <c r="C1253" s="20" t="e">
        <f>(#N/A)</f>
        <v>#N/A</v>
      </c>
      <c r="D1253" s="20" t="e">
        <f>(#N/A)</f>
        <v>#N/A</v>
      </c>
      <c r="E1253" s="20" t="e">
        <f>(#N/A)</f>
        <v>#N/A</v>
      </c>
      <c r="F1253" s="20">
        <v>20.976269519242589</v>
      </c>
      <c r="G1253" s="133" t="e">
        <f t="shared" si="19"/>
        <v>#N/A</v>
      </c>
      <c r="H1253" s="133"/>
      <c r="I1253" s="133"/>
    </row>
    <row r="1254" spans="1:9" x14ac:dyDescent="0.3">
      <c r="A1254" s="135">
        <v>42678</v>
      </c>
      <c r="B1254" s="20">
        <v>98.67</v>
      </c>
      <c r="C1254" s="20" t="e">
        <f>(#N/A)</f>
        <v>#N/A</v>
      </c>
      <c r="D1254" s="20" t="e">
        <f>(#N/A)</f>
        <v>#N/A</v>
      </c>
      <c r="E1254" s="20" t="e">
        <f>(#N/A)</f>
        <v>#N/A</v>
      </c>
      <c r="F1254" s="20">
        <v>21.335464830300051</v>
      </c>
      <c r="G1254" s="133" t="e">
        <f t="shared" si="19"/>
        <v>#N/A</v>
      </c>
      <c r="H1254" s="133"/>
      <c r="I1254" s="133"/>
    </row>
    <row r="1255" spans="1:9" x14ac:dyDescent="0.3">
      <c r="A1255" s="135">
        <v>42681</v>
      </c>
      <c r="B1255" s="20">
        <v>98.71</v>
      </c>
      <c r="C1255" s="20" t="e">
        <f>(#N/A)</f>
        <v>#N/A</v>
      </c>
      <c r="D1255" s="20" t="e">
        <f>(#N/A)</f>
        <v>#N/A</v>
      </c>
      <c r="E1255" s="20" t="e">
        <f>(#N/A)</f>
        <v>#N/A</v>
      </c>
      <c r="F1255" s="20" t="e">
        <f>(#N/A)</f>
        <v>#N/A</v>
      </c>
      <c r="G1255" s="133" t="e">
        <f t="shared" si="19"/>
        <v>#N/A</v>
      </c>
      <c r="H1255" s="133"/>
      <c r="I1255" s="133"/>
    </row>
    <row r="1256" spans="1:9" x14ac:dyDescent="0.3">
      <c r="A1256" s="135">
        <v>42682</v>
      </c>
      <c r="B1256" s="20">
        <v>100.05</v>
      </c>
      <c r="C1256" s="20" t="e">
        <f>(#N/A)</f>
        <v>#N/A</v>
      </c>
      <c r="D1256" s="20" t="e">
        <f>(#N/A)</f>
        <v>#N/A</v>
      </c>
      <c r="E1256" s="20" t="e">
        <f>(#N/A)</f>
        <v>#N/A</v>
      </c>
      <c r="F1256" s="20" t="e">
        <f>(#N/A)</f>
        <v>#N/A</v>
      </c>
      <c r="G1256" s="133" t="e">
        <f t="shared" si="19"/>
        <v>#N/A</v>
      </c>
      <c r="H1256" s="133"/>
      <c r="I1256" s="133"/>
    </row>
    <row r="1257" spans="1:9" x14ac:dyDescent="0.3">
      <c r="A1257" s="135">
        <v>42683</v>
      </c>
      <c r="B1257" s="20">
        <v>100.05</v>
      </c>
      <c r="C1257" s="20" t="e">
        <f>(#N/A)</f>
        <v>#N/A</v>
      </c>
      <c r="D1257" s="20" t="e">
        <f>(#N/A)</f>
        <v>#N/A</v>
      </c>
      <c r="E1257" s="20" t="e">
        <f>(#N/A)</f>
        <v>#N/A</v>
      </c>
      <c r="F1257" s="20">
        <v>23.04759562169475</v>
      </c>
      <c r="G1257" s="133" t="e">
        <f t="shared" si="19"/>
        <v>#N/A</v>
      </c>
      <c r="H1257" s="133"/>
      <c r="I1257" s="133"/>
    </row>
    <row r="1258" spans="1:9" x14ac:dyDescent="0.3">
      <c r="A1258" s="135">
        <v>42684</v>
      </c>
      <c r="B1258" s="20">
        <v>100.28</v>
      </c>
      <c r="C1258" s="20" t="e">
        <f>(#N/A)</f>
        <v>#N/A</v>
      </c>
      <c r="D1258" s="20" t="e">
        <f>(#N/A)</f>
        <v>#N/A</v>
      </c>
      <c r="E1258" s="20" t="e">
        <f>(#N/A)</f>
        <v>#N/A</v>
      </c>
      <c r="F1258" s="20">
        <v>23.345633456334561</v>
      </c>
      <c r="G1258" s="133" t="e">
        <f t="shared" si="19"/>
        <v>#N/A</v>
      </c>
      <c r="H1258" s="133"/>
      <c r="I1258" s="133"/>
    </row>
    <row r="1259" spans="1:9" x14ac:dyDescent="0.3">
      <c r="A1259" s="135">
        <v>42685</v>
      </c>
      <c r="B1259" s="20">
        <v>100.56</v>
      </c>
      <c r="C1259" s="20" t="e">
        <f>(#N/A)</f>
        <v>#N/A</v>
      </c>
      <c r="D1259" s="20" t="e">
        <f>(#N/A)</f>
        <v>#N/A</v>
      </c>
      <c r="E1259" s="20" t="e">
        <f>(#N/A)</f>
        <v>#N/A</v>
      </c>
      <c r="F1259" s="20">
        <v>23.918669131238449</v>
      </c>
      <c r="G1259" s="133" t="e">
        <f t="shared" si="19"/>
        <v>#N/A</v>
      </c>
      <c r="H1259" s="133"/>
      <c r="I1259" s="133"/>
    </row>
    <row r="1260" spans="1:9" x14ac:dyDescent="0.3">
      <c r="A1260" s="135">
        <v>42688</v>
      </c>
      <c r="B1260" s="20">
        <v>100.74</v>
      </c>
      <c r="C1260" s="20" t="e">
        <f>(#N/A)</f>
        <v>#N/A</v>
      </c>
      <c r="D1260" s="20" t="e">
        <f>(#N/A)</f>
        <v>#N/A</v>
      </c>
      <c r="E1260" s="20" t="e">
        <f>(#N/A)</f>
        <v>#N/A</v>
      </c>
      <c r="F1260" s="20" t="e">
        <f>(#N/A)</f>
        <v>#N/A</v>
      </c>
      <c r="G1260" s="133" t="e">
        <f t="shared" si="19"/>
        <v>#N/A</v>
      </c>
      <c r="H1260" s="133"/>
      <c r="I1260" s="133"/>
    </row>
    <row r="1261" spans="1:9" x14ac:dyDescent="0.3">
      <c r="A1261" s="135">
        <v>42689</v>
      </c>
      <c r="B1261" s="20">
        <v>101.04</v>
      </c>
      <c r="C1261" s="20" t="e">
        <f>(#N/A)</f>
        <v>#N/A</v>
      </c>
      <c r="D1261" s="20" t="e">
        <f>(#N/A)</f>
        <v>#N/A</v>
      </c>
      <c r="E1261" s="20" t="e">
        <f>(#N/A)</f>
        <v>#N/A</v>
      </c>
      <c r="F1261" s="20" t="e">
        <f>(#N/A)</f>
        <v>#N/A</v>
      </c>
      <c r="G1261" s="133" t="e">
        <f t="shared" si="19"/>
        <v>#N/A</v>
      </c>
      <c r="H1261" s="133"/>
      <c r="I1261" s="133"/>
    </row>
    <row r="1262" spans="1:9" x14ac:dyDescent="0.3">
      <c r="A1262" s="135">
        <v>42690</v>
      </c>
      <c r="B1262" s="20">
        <v>101.48</v>
      </c>
      <c r="C1262" s="20" t="e">
        <f>(#N/A)</f>
        <v>#N/A</v>
      </c>
      <c r="D1262" s="20" t="e">
        <f>(#N/A)</f>
        <v>#N/A</v>
      </c>
      <c r="E1262" s="20" t="e">
        <f>(#N/A)</f>
        <v>#N/A</v>
      </c>
      <c r="F1262" s="20">
        <v>25.268485372176269</v>
      </c>
      <c r="G1262" s="133" t="e">
        <f t="shared" si="19"/>
        <v>#N/A</v>
      </c>
      <c r="H1262" s="133"/>
      <c r="I1262" s="133"/>
    </row>
    <row r="1263" spans="1:9" x14ac:dyDescent="0.3">
      <c r="A1263" s="135">
        <v>42691</v>
      </c>
      <c r="B1263" s="20">
        <v>101.58</v>
      </c>
      <c r="C1263" s="20" t="e">
        <f>(#N/A)</f>
        <v>#N/A</v>
      </c>
      <c r="D1263" s="20" t="e">
        <f>(#N/A)</f>
        <v>#N/A</v>
      </c>
      <c r="E1263" s="20" t="e">
        <f>(#N/A)</f>
        <v>#N/A</v>
      </c>
      <c r="F1263" s="20">
        <v>25.453871804371989</v>
      </c>
      <c r="G1263" s="133" t="e">
        <f t="shared" si="19"/>
        <v>#N/A</v>
      </c>
      <c r="H1263" s="133"/>
      <c r="I1263" s="133"/>
    </row>
    <row r="1264" spans="1:9" x14ac:dyDescent="0.3">
      <c r="A1264" s="135">
        <v>42692</v>
      </c>
      <c r="B1264" s="20">
        <v>101.7</v>
      </c>
      <c r="C1264" s="20" t="e">
        <f>(#N/A)</f>
        <v>#N/A</v>
      </c>
      <c r="D1264" s="20" t="e">
        <f>(#N/A)</f>
        <v>#N/A</v>
      </c>
      <c r="E1264" s="20" t="e">
        <f>(#N/A)</f>
        <v>#N/A</v>
      </c>
      <c r="F1264" s="20">
        <v>25.679683638161151</v>
      </c>
      <c r="G1264" s="133" t="e">
        <f t="shared" si="19"/>
        <v>#N/A</v>
      </c>
      <c r="H1264" s="133"/>
      <c r="I1264" s="133"/>
    </row>
    <row r="1265" spans="1:9" x14ac:dyDescent="0.3">
      <c r="A1265" s="135">
        <v>42695</v>
      </c>
      <c r="B1265" s="20">
        <v>101.82</v>
      </c>
      <c r="C1265" s="20" t="e">
        <f>(#N/A)</f>
        <v>#N/A</v>
      </c>
      <c r="D1265" s="20" t="e">
        <f>(#N/A)</f>
        <v>#N/A</v>
      </c>
      <c r="E1265" s="20" t="e">
        <f>(#N/A)</f>
        <v>#N/A</v>
      </c>
      <c r="F1265" s="20" t="e">
        <f>(#N/A)</f>
        <v>#N/A</v>
      </c>
      <c r="G1265" s="133" t="e">
        <f t="shared" si="19"/>
        <v>#N/A</v>
      </c>
      <c r="H1265" s="133"/>
      <c r="I1265" s="133"/>
    </row>
    <row r="1266" spans="1:9" x14ac:dyDescent="0.3">
      <c r="A1266" s="135">
        <v>42696</v>
      </c>
      <c r="B1266" s="20">
        <v>101.88</v>
      </c>
      <c r="C1266" s="20" t="e">
        <f>(#N/A)</f>
        <v>#N/A</v>
      </c>
      <c r="D1266" s="20" t="e">
        <f>(#N/A)</f>
        <v>#N/A</v>
      </c>
      <c r="E1266" s="20" t="e">
        <f>(#N/A)</f>
        <v>#N/A</v>
      </c>
      <c r="F1266" s="20" t="e">
        <f>(#N/A)</f>
        <v>#N/A</v>
      </c>
      <c r="G1266" s="133" t="e">
        <f t="shared" si="19"/>
        <v>#N/A</v>
      </c>
      <c r="H1266" s="133"/>
      <c r="I1266" s="133"/>
    </row>
    <row r="1267" spans="1:9" x14ac:dyDescent="0.3">
      <c r="A1267" s="135">
        <v>42697</v>
      </c>
      <c r="B1267" s="20">
        <v>101.92</v>
      </c>
      <c r="C1267" s="20" t="e">
        <f>(#N/A)</f>
        <v>#N/A</v>
      </c>
      <c r="D1267" s="20" t="e">
        <f>(#N/A)</f>
        <v>#N/A</v>
      </c>
      <c r="E1267" s="20" t="e">
        <f>(#N/A)</f>
        <v>#N/A</v>
      </c>
      <c r="F1267" s="20">
        <v>26.107399158624101</v>
      </c>
      <c r="G1267" s="133" t="e">
        <f t="shared" si="19"/>
        <v>#N/A</v>
      </c>
      <c r="H1267" s="133"/>
      <c r="I1267" s="133"/>
    </row>
    <row r="1268" spans="1:9" x14ac:dyDescent="0.3">
      <c r="A1268" s="135">
        <v>42698</v>
      </c>
      <c r="B1268" s="20">
        <v>101.96</v>
      </c>
      <c r="C1268" s="20" t="e">
        <f>(#N/A)</f>
        <v>#N/A</v>
      </c>
      <c r="D1268" s="20" t="e">
        <f>(#N/A)</f>
        <v>#N/A</v>
      </c>
      <c r="E1268" s="20" t="e">
        <f>(#N/A)</f>
        <v>#N/A</v>
      </c>
      <c r="F1268" s="20">
        <v>26.15689185845088</v>
      </c>
      <c r="G1268" s="133" t="e">
        <f t="shared" si="19"/>
        <v>#N/A</v>
      </c>
      <c r="H1268" s="133"/>
      <c r="I1268" s="133"/>
    </row>
    <row r="1269" spans="1:9" x14ac:dyDescent="0.3">
      <c r="A1269" s="135">
        <v>42699</v>
      </c>
      <c r="B1269" s="20">
        <v>101.92</v>
      </c>
      <c r="C1269" s="20" t="e">
        <f>(#N/A)</f>
        <v>#N/A</v>
      </c>
      <c r="D1269" s="20" t="e">
        <f>(#N/A)</f>
        <v>#N/A</v>
      </c>
      <c r="E1269" s="20" t="e">
        <f>(#N/A)</f>
        <v>#N/A</v>
      </c>
      <c r="F1269" s="20">
        <v>26.326227069905801</v>
      </c>
      <c r="G1269" s="133" t="e">
        <f t="shared" si="19"/>
        <v>#N/A</v>
      </c>
      <c r="H1269" s="133"/>
      <c r="I1269" s="133"/>
    </row>
    <row r="1270" spans="1:9" x14ac:dyDescent="0.3">
      <c r="A1270" s="135">
        <v>42702</v>
      </c>
      <c r="B1270" s="20">
        <v>101.95</v>
      </c>
      <c r="C1270" s="20" t="e">
        <f>(#N/A)</f>
        <v>#N/A</v>
      </c>
      <c r="D1270" s="20" t="e">
        <f>(#N/A)</f>
        <v>#N/A</v>
      </c>
      <c r="E1270" s="20" t="e">
        <f>(#N/A)</f>
        <v>#N/A</v>
      </c>
      <c r="F1270" s="20" t="e">
        <f>(#N/A)</f>
        <v>#N/A</v>
      </c>
      <c r="G1270" s="133" t="e">
        <f t="shared" si="19"/>
        <v>#N/A</v>
      </c>
      <c r="H1270" s="133"/>
      <c r="I1270" s="133"/>
    </row>
    <row r="1271" spans="1:9" x14ac:dyDescent="0.3">
      <c r="A1271" s="135">
        <v>42703</v>
      </c>
      <c r="B1271" s="20">
        <v>102.13</v>
      </c>
      <c r="C1271" s="20" t="e">
        <f>(#N/A)</f>
        <v>#N/A</v>
      </c>
      <c r="D1271" s="20" t="e">
        <f>(#N/A)</f>
        <v>#N/A</v>
      </c>
      <c r="E1271" s="20" t="e">
        <f>(#N/A)</f>
        <v>#N/A</v>
      </c>
      <c r="F1271" s="20" t="e">
        <f>(#N/A)</f>
        <v>#N/A</v>
      </c>
      <c r="G1271" s="133" t="e">
        <f t="shared" si="19"/>
        <v>#N/A</v>
      </c>
      <c r="H1271" s="133"/>
      <c r="I1271" s="133"/>
    </row>
    <row r="1272" spans="1:9" x14ac:dyDescent="0.3">
      <c r="A1272" s="135">
        <v>42704</v>
      </c>
      <c r="B1272" s="20">
        <v>102.12</v>
      </c>
      <c r="C1272" s="20">
        <v>101.5</v>
      </c>
      <c r="D1272" s="20">
        <v>114.7</v>
      </c>
      <c r="E1272" s="20">
        <v>3.3</v>
      </c>
      <c r="F1272" s="20">
        <v>26.904436435938859</v>
      </c>
      <c r="G1272" s="133">
        <f t="shared" si="19"/>
        <v>114.7</v>
      </c>
      <c r="H1272" s="133"/>
      <c r="I1272" s="133"/>
    </row>
    <row r="1273" spans="1:9" x14ac:dyDescent="0.3">
      <c r="A1273" s="135">
        <v>42705</v>
      </c>
      <c r="B1273" s="20">
        <v>102.28</v>
      </c>
      <c r="C1273" s="20" t="e">
        <f>(#N/A)</f>
        <v>#N/A</v>
      </c>
      <c r="D1273" s="20" t="e">
        <f>(#N/A)</f>
        <v>#N/A</v>
      </c>
      <c r="E1273" s="20" t="e">
        <f>(#N/A)</f>
        <v>#N/A</v>
      </c>
      <c r="F1273" s="20">
        <v>27.198109687849769</v>
      </c>
      <c r="G1273" s="133" t="e">
        <f t="shared" si="19"/>
        <v>#N/A</v>
      </c>
      <c r="H1273" s="133"/>
      <c r="I1273" s="133"/>
    </row>
    <row r="1274" spans="1:9" x14ac:dyDescent="0.3">
      <c r="A1274" s="135">
        <v>42706</v>
      </c>
      <c r="B1274" s="20">
        <v>102.3</v>
      </c>
      <c r="C1274" s="20" t="e">
        <f>(#N/A)</f>
        <v>#N/A</v>
      </c>
      <c r="D1274" s="20" t="e">
        <f>(#N/A)</f>
        <v>#N/A</v>
      </c>
      <c r="E1274" s="20" t="e">
        <f>(#N/A)</f>
        <v>#N/A</v>
      </c>
      <c r="F1274" s="20">
        <v>27.317983820784072</v>
      </c>
      <c r="G1274" s="133" t="e">
        <f t="shared" si="19"/>
        <v>#N/A</v>
      </c>
      <c r="H1274" s="133"/>
      <c r="I1274" s="133"/>
    </row>
    <row r="1275" spans="1:9" x14ac:dyDescent="0.3">
      <c r="A1275" s="135">
        <v>42709</v>
      </c>
      <c r="B1275" s="20">
        <v>102.43</v>
      </c>
      <c r="C1275" s="20" t="e">
        <f>(#N/A)</f>
        <v>#N/A</v>
      </c>
      <c r="D1275" s="20" t="e">
        <f>(#N/A)</f>
        <v>#N/A</v>
      </c>
      <c r="E1275" s="20" t="e">
        <f>(#N/A)</f>
        <v>#N/A</v>
      </c>
      <c r="F1275" s="20" t="e">
        <f>(#N/A)</f>
        <v>#N/A</v>
      </c>
      <c r="G1275" s="133" t="e">
        <f t="shared" si="19"/>
        <v>#N/A</v>
      </c>
      <c r="H1275" s="133"/>
      <c r="I1275" s="133"/>
    </row>
    <row r="1276" spans="1:9" x14ac:dyDescent="0.3">
      <c r="A1276" s="135">
        <v>42710</v>
      </c>
      <c r="B1276" s="20">
        <v>102.47</v>
      </c>
      <c r="C1276" s="20" t="e">
        <f>(#N/A)</f>
        <v>#N/A</v>
      </c>
      <c r="D1276" s="20" t="e">
        <f>(#N/A)</f>
        <v>#N/A</v>
      </c>
      <c r="E1276" s="20" t="e">
        <f>(#N/A)</f>
        <v>#N/A</v>
      </c>
      <c r="F1276" s="20" t="e">
        <f>(#N/A)</f>
        <v>#N/A</v>
      </c>
      <c r="G1276" s="133" t="e">
        <f t="shared" si="19"/>
        <v>#N/A</v>
      </c>
      <c r="H1276" s="133"/>
      <c r="I1276" s="133"/>
    </row>
    <row r="1277" spans="1:9" x14ac:dyDescent="0.3">
      <c r="A1277" s="135">
        <v>42711</v>
      </c>
      <c r="B1277" s="20">
        <v>102.51</v>
      </c>
      <c r="C1277" s="20" t="e">
        <f>(#N/A)</f>
        <v>#N/A</v>
      </c>
      <c r="D1277" s="20" t="e">
        <f>(#N/A)</f>
        <v>#N/A</v>
      </c>
      <c r="E1277" s="20" t="e">
        <f>(#N/A)</f>
        <v>#N/A</v>
      </c>
      <c r="F1277" s="20">
        <v>27.802019698291979</v>
      </c>
      <c r="G1277" s="133" t="e">
        <f t="shared" si="19"/>
        <v>#N/A</v>
      </c>
      <c r="H1277" s="133"/>
      <c r="I1277" s="133"/>
    </row>
    <row r="1278" spans="1:9" x14ac:dyDescent="0.3">
      <c r="A1278" s="135">
        <v>42712</v>
      </c>
      <c r="B1278" s="20">
        <v>102.46</v>
      </c>
      <c r="C1278" s="20" t="e">
        <f>(#N/A)</f>
        <v>#N/A</v>
      </c>
      <c r="D1278" s="20" t="e">
        <f>(#N/A)</f>
        <v>#N/A</v>
      </c>
      <c r="E1278" s="20" t="e">
        <f>(#N/A)</f>
        <v>#N/A</v>
      </c>
      <c r="F1278" s="20">
        <v>28.155096935584741</v>
      </c>
      <c r="G1278" s="133" t="e">
        <f t="shared" si="19"/>
        <v>#N/A</v>
      </c>
      <c r="H1278" s="133"/>
      <c r="I1278" s="133"/>
    </row>
    <row r="1279" spans="1:9" x14ac:dyDescent="0.3">
      <c r="A1279" s="135">
        <v>42713</v>
      </c>
      <c r="B1279" s="20">
        <v>102.44</v>
      </c>
      <c r="C1279" s="20" t="e">
        <f>(#N/A)</f>
        <v>#N/A</v>
      </c>
      <c r="D1279" s="20" t="e">
        <f>(#N/A)</f>
        <v>#N/A</v>
      </c>
      <c r="E1279" s="20" t="e">
        <f>(#N/A)</f>
        <v>#N/A</v>
      </c>
      <c r="F1279" s="20">
        <v>28.178178178178179</v>
      </c>
      <c r="G1279" s="133" t="e">
        <f t="shared" si="19"/>
        <v>#N/A</v>
      </c>
      <c r="H1279" s="133"/>
      <c r="I1279" s="133"/>
    </row>
    <row r="1280" spans="1:9" x14ac:dyDescent="0.3">
      <c r="A1280" s="135">
        <v>42716</v>
      </c>
      <c r="B1280" s="20">
        <v>102.6</v>
      </c>
      <c r="C1280" s="20" t="e">
        <f>(#N/A)</f>
        <v>#N/A</v>
      </c>
      <c r="D1280" s="20" t="e">
        <f>(#N/A)</f>
        <v>#N/A</v>
      </c>
      <c r="E1280" s="20" t="e">
        <f>(#N/A)</f>
        <v>#N/A</v>
      </c>
      <c r="F1280" s="20" t="e">
        <f>(#N/A)</f>
        <v>#N/A</v>
      </c>
      <c r="G1280" s="133" t="e">
        <f t="shared" si="19"/>
        <v>#N/A</v>
      </c>
      <c r="H1280" s="133"/>
      <c r="I1280" s="133"/>
    </row>
    <row r="1281" spans="1:9" x14ac:dyDescent="0.3">
      <c r="A1281" s="135">
        <v>42717</v>
      </c>
      <c r="B1281" s="20">
        <v>102.73</v>
      </c>
      <c r="C1281" s="20" t="e">
        <f>(#N/A)</f>
        <v>#N/A</v>
      </c>
      <c r="D1281" s="20" t="e">
        <f>(#N/A)</f>
        <v>#N/A</v>
      </c>
      <c r="E1281" s="20" t="e">
        <f>(#N/A)</f>
        <v>#N/A</v>
      </c>
      <c r="F1281" s="20" t="e">
        <f>(#N/A)</f>
        <v>#N/A</v>
      </c>
      <c r="G1281" s="133" t="e">
        <f t="shared" si="19"/>
        <v>#N/A</v>
      </c>
      <c r="H1281" s="133"/>
      <c r="I1281" s="133"/>
    </row>
    <row r="1282" spans="1:9" x14ac:dyDescent="0.3">
      <c r="A1282" s="135">
        <v>42718</v>
      </c>
      <c r="B1282" s="20">
        <v>102.66</v>
      </c>
      <c r="C1282" s="20" t="e">
        <f>(#N/A)</f>
        <v>#N/A</v>
      </c>
      <c r="D1282" s="20" t="e">
        <f>(#N/A)</f>
        <v>#N/A</v>
      </c>
      <c r="E1282" s="20" t="e">
        <f>(#N/A)</f>
        <v>#N/A</v>
      </c>
      <c r="F1282" s="20">
        <v>28.856533199447721</v>
      </c>
      <c r="G1282" s="133" t="e">
        <f t="shared" si="19"/>
        <v>#N/A</v>
      </c>
      <c r="H1282" s="133"/>
      <c r="I1282" s="133"/>
    </row>
    <row r="1283" spans="1:9" x14ac:dyDescent="0.3">
      <c r="A1283" s="135">
        <v>42719</v>
      </c>
      <c r="B1283" s="20">
        <v>102.68</v>
      </c>
      <c r="C1283" s="20" t="e">
        <f>(#N/A)</f>
        <v>#N/A</v>
      </c>
      <c r="D1283" s="20" t="e">
        <f>(#N/A)</f>
        <v>#N/A</v>
      </c>
      <c r="E1283" s="20" t="e">
        <f>(#N/A)</f>
        <v>#N/A</v>
      </c>
      <c r="F1283" s="20">
        <v>28.913998744507222</v>
      </c>
      <c r="G1283" s="133" t="e">
        <f t="shared" si="19"/>
        <v>#N/A</v>
      </c>
      <c r="H1283" s="133"/>
      <c r="I1283" s="133"/>
    </row>
    <row r="1284" spans="1:9" x14ac:dyDescent="0.3">
      <c r="A1284" s="135">
        <v>42720</v>
      </c>
      <c r="B1284" s="20">
        <v>102.56</v>
      </c>
      <c r="C1284" s="20" t="e">
        <f>(#N/A)</f>
        <v>#N/A</v>
      </c>
      <c r="D1284" s="20" t="e">
        <f>(#N/A)</f>
        <v>#N/A</v>
      </c>
      <c r="E1284" s="20" t="e">
        <f>(#N/A)</f>
        <v>#N/A</v>
      </c>
      <c r="F1284" s="20">
        <v>28.68255959849435</v>
      </c>
      <c r="G1284" s="133" t="e">
        <f t="shared" si="19"/>
        <v>#N/A</v>
      </c>
      <c r="H1284" s="133"/>
      <c r="I1284" s="133"/>
    </row>
    <row r="1285" spans="1:9" x14ac:dyDescent="0.3">
      <c r="A1285" s="135">
        <v>42723</v>
      </c>
      <c r="B1285" s="20">
        <v>102.53</v>
      </c>
      <c r="C1285" s="20" t="e">
        <f>(#N/A)</f>
        <v>#N/A</v>
      </c>
      <c r="D1285" s="20" t="e">
        <f>(#N/A)</f>
        <v>#N/A</v>
      </c>
      <c r="E1285" s="20" t="e">
        <f>(#N/A)</f>
        <v>#N/A</v>
      </c>
      <c r="F1285" s="20" t="e">
        <f>(#N/A)</f>
        <v>#N/A</v>
      </c>
      <c r="G1285" s="133" t="e">
        <f t="shared" si="19"/>
        <v>#N/A</v>
      </c>
      <c r="H1285" s="133"/>
      <c r="I1285" s="133"/>
    </row>
    <row r="1286" spans="1:9" x14ac:dyDescent="0.3">
      <c r="A1286" s="135">
        <v>42724</v>
      </c>
      <c r="B1286" s="20">
        <v>102.49</v>
      </c>
      <c r="C1286" s="20" t="e">
        <f>(#N/A)</f>
        <v>#N/A</v>
      </c>
      <c r="D1286" s="20" t="e">
        <f>(#N/A)</f>
        <v>#N/A</v>
      </c>
      <c r="E1286" s="20" t="e">
        <f>(#N/A)</f>
        <v>#N/A</v>
      </c>
      <c r="F1286" s="20" t="e">
        <f>(#N/A)</f>
        <v>#N/A</v>
      </c>
      <c r="G1286" s="133" t="e">
        <f t="shared" si="19"/>
        <v>#N/A</v>
      </c>
      <c r="H1286" s="133"/>
      <c r="I1286" s="133"/>
    </row>
    <row r="1287" spans="1:9" x14ac:dyDescent="0.3">
      <c r="A1287" s="135">
        <v>42725</v>
      </c>
      <c r="B1287" s="20">
        <v>102.5</v>
      </c>
      <c r="C1287" s="20" t="e">
        <f>(#N/A)</f>
        <v>#N/A</v>
      </c>
      <c r="D1287" s="20" t="e">
        <f>(#N/A)</f>
        <v>#N/A</v>
      </c>
      <c r="E1287" s="20" t="e">
        <f>(#N/A)</f>
        <v>#N/A</v>
      </c>
      <c r="F1287" s="20">
        <v>28.688010043942249</v>
      </c>
      <c r="G1287" s="133" t="e">
        <f t="shared" si="19"/>
        <v>#N/A</v>
      </c>
      <c r="H1287" s="133"/>
      <c r="I1287" s="133"/>
    </row>
    <row r="1288" spans="1:9" x14ac:dyDescent="0.3">
      <c r="A1288" s="135">
        <v>42726</v>
      </c>
      <c r="B1288" s="20">
        <v>102.51</v>
      </c>
      <c r="C1288" s="20" t="e">
        <f>(#N/A)</f>
        <v>#N/A</v>
      </c>
      <c r="D1288" s="20" t="e">
        <f>(#N/A)</f>
        <v>#N/A</v>
      </c>
      <c r="E1288" s="20" t="e">
        <f>(#N/A)</f>
        <v>#N/A</v>
      </c>
      <c r="F1288" s="20">
        <v>28.765230498681071</v>
      </c>
      <c r="G1288" s="133" t="e">
        <f t="shared" si="19"/>
        <v>#N/A</v>
      </c>
      <c r="H1288" s="133"/>
      <c r="I1288" s="133"/>
    </row>
    <row r="1289" spans="1:9" x14ac:dyDescent="0.3">
      <c r="A1289" s="135">
        <v>42727</v>
      </c>
      <c r="B1289" s="20">
        <v>102.54</v>
      </c>
      <c r="C1289" s="20" t="e">
        <f>(#N/A)</f>
        <v>#N/A</v>
      </c>
      <c r="D1289" s="20" t="e">
        <f>(#N/A)</f>
        <v>#N/A</v>
      </c>
      <c r="E1289" s="20" t="e">
        <f>(#N/A)</f>
        <v>#N/A</v>
      </c>
      <c r="F1289" s="20">
        <v>29.04606091115026</v>
      </c>
      <c r="G1289" s="133" t="e">
        <f t="shared" si="19"/>
        <v>#N/A</v>
      </c>
      <c r="H1289" s="133"/>
      <c r="I1289" s="133"/>
    </row>
    <row r="1290" spans="1:9" x14ac:dyDescent="0.3">
      <c r="A1290" s="135">
        <v>42730</v>
      </c>
      <c r="B1290" s="20">
        <v>102.53</v>
      </c>
      <c r="C1290" s="20" t="e">
        <f>(#N/A)</f>
        <v>#N/A</v>
      </c>
      <c r="D1290" s="20" t="e">
        <f>(#N/A)</f>
        <v>#N/A</v>
      </c>
      <c r="E1290" s="20" t="e">
        <f>(#N/A)</f>
        <v>#N/A</v>
      </c>
      <c r="F1290" s="20" t="e">
        <f>(#N/A)</f>
        <v>#N/A</v>
      </c>
      <c r="G1290" s="133" t="e">
        <f t="shared" si="19"/>
        <v>#N/A</v>
      </c>
      <c r="H1290" s="133"/>
      <c r="I1290" s="133"/>
    </row>
    <row r="1291" spans="1:9" x14ac:dyDescent="0.3">
      <c r="A1291" s="135">
        <v>42731</v>
      </c>
      <c r="B1291" s="20">
        <v>102.51</v>
      </c>
      <c r="C1291" s="20" t="e">
        <f>(#N/A)</f>
        <v>#N/A</v>
      </c>
      <c r="D1291" s="20" t="e">
        <f>(#N/A)</f>
        <v>#N/A</v>
      </c>
      <c r="E1291" s="20" t="e">
        <f>(#N/A)</f>
        <v>#N/A</v>
      </c>
      <c r="F1291" s="20" t="e">
        <f>(#N/A)</f>
        <v>#N/A</v>
      </c>
      <c r="G1291" s="133" t="e">
        <f t="shared" si="19"/>
        <v>#N/A</v>
      </c>
      <c r="H1291" s="133"/>
      <c r="I1291" s="133"/>
    </row>
    <row r="1292" spans="1:9" x14ac:dyDescent="0.3">
      <c r="A1292" s="135">
        <v>42732</v>
      </c>
      <c r="B1292" s="20">
        <v>102.49</v>
      </c>
      <c r="C1292" s="20" t="e">
        <f>(#N/A)</f>
        <v>#N/A</v>
      </c>
      <c r="D1292" s="20" t="e">
        <f>(#N/A)</f>
        <v>#N/A</v>
      </c>
      <c r="E1292" s="20" t="e">
        <f>(#N/A)</f>
        <v>#N/A</v>
      </c>
      <c r="F1292" s="20">
        <v>29.25967965695548</v>
      </c>
      <c r="G1292" s="133" t="e">
        <f t="shared" si="19"/>
        <v>#N/A</v>
      </c>
      <c r="H1292" s="133"/>
      <c r="I1292" s="133"/>
    </row>
    <row r="1293" spans="1:9" x14ac:dyDescent="0.3">
      <c r="A1293" s="135">
        <v>42733</v>
      </c>
      <c r="B1293" s="20">
        <v>102.44</v>
      </c>
      <c r="C1293" s="20" t="e">
        <f>(#N/A)</f>
        <v>#N/A</v>
      </c>
      <c r="D1293" s="20" t="e">
        <f>(#N/A)</f>
        <v>#N/A</v>
      </c>
      <c r="E1293" s="20" t="e">
        <f>(#N/A)</f>
        <v>#N/A</v>
      </c>
      <c r="F1293" s="20">
        <v>29.180327868852459</v>
      </c>
      <c r="G1293" s="133" t="e">
        <f t="shared" si="19"/>
        <v>#N/A</v>
      </c>
      <c r="H1293" s="133"/>
      <c r="I1293" s="133"/>
    </row>
    <row r="1294" spans="1:9" x14ac:dyDescent="0.3">
      <c r="A1294" s="135">
        <v>42734</v>
      </c>
      <c r="B1294" s="20">
        <v>102.43</v>
      </c>
      <c r="C1294" s="20" t="e">
        <f>(#N/A)</f>
        <v>#N/A</v>
      </c>
      <c r="D1294" s="20" t="e">
        <f>(#N/A)</f>
        <v>#N/A</v>
      </c>
      <c r="E1294" s="20" t="e">
        <f>(#N/A)</f>
        <v>#N/A</v>
      </c>
      <c r="F1294" s="20">
        <v>29.16771752837327</v>
      </c>
      <c r="G1294" s="133" t="e">
        <f t="shared" si="19"/>
        <v>#N/A</v>
      </c>
      <c r="H1294" s="133"/>
      <c r="I1294" s="133"/>
    </row>
    <row r="1295" spans="1:9" x14ac:dyDescent="0.3">
      <c r="A1295" s="135">
        <v>42735</v>
      </c>
      <c r="B1295" s="20" t="e">
        <f>(#N/A)</f>
        <v>#N/A</v>
      </c>
      <c r="C1295" s="20">
        <v>102.4</v>
      </c>
      <c r="D1295" s="20">
        <v>117.9</v>
      </c>
      <c r="E1295" s="20">
        <v>5.5</v>
      </c>
      <c r="F1295" s="20" t="e">
        <f>(#N/A)</f>
        <v>#N/A</v>
      </c>
      <c r="G1295" s="133">
        <f t="shared" si="19"/>
        <v>117.9</v>
      </c>
      <c r="H1295" s="133"/>
      <c r="I1295" s="133"/>
    </row>
    <row r="1296" spans="1:9" x14ac:dyDescent="0.3">
      <c r="A1296" s="135">
        <v>42738</v>
      </c>
      <c r="B1296" s="20">
        <v>102.38</v>
      </c>
      <c r="C1296" s="20" t="e">
        <f>(#N/A)</f>
        <v>#N/A</v>
      </c>
      <c r="D1296" s="20" t="e">
        <f>(#N/A)</f>
        <v>#N/A</v>
      </c>
      <c r="E1296" s="20" t="e">
        <f>(#N/A)</f>
        <v>#N/A</v>
      </c>
      <c r="F1296" s="20" t="e">
        <f>(#N/A)</f>
        <v>#N/A</v>
      </c>
      <c r="G1296" s="133" t="e">
        <f t="shared" si="19"/>
        <v>#N/A</v>
      </c>
      <c r="H1296" s="133"/>
      <c r="I1296" s="133"/>
    </row>
    <row r="1297" spans="1:9" x14ac:dyDescent="0.3">
      <c r="A1297" s="135">
        <v>42739</v>
      </c>
      <c r="B1297" s="20">
        <v>102.32</v>
      </c>
      <c r="C1297" s="20" t="e">
        <f>(#N/A)</f>
        <v>#N/A</v>
      </c>
      <c r="D1297" s="20" t="e">
        <f>(#N/A)</f>
        <v>#N/A</v>
      </c>
      <c r="E1297" s="20" t="e">
        <f>(#N/A)</f>
        <v>#N/A</v>
      </c>
      <c r="F1297" s="20">
        <v>29.322548028311431</v>
      </c>
      <c r="G1297" s="133" t="e">
        <f t="shared" si="19"/>
        <v>#N/A</v>
      </c>
      <c r="H1297" s="133"/>
      <c r="I1297" s="133"/>
    </row>
    <row r="1298" spans="1:9" x14ac:dyDescent="0.3">
      <c r="A1298" s="135">
        <v>42740</v>
      </c>
      <c r="B1298" s="20">
        <v>102.29</v>
      </c>
      <c r="C1298" s="20" t="e">
        <f>(#N/A)</f>
        <v>#N/A</v>
      </c>
      <c r="D1298" s="20" t="e">
        <f>(#N/A)</f>
        <v>#N/A</v>
      </c>
      <c r="E1298" s="20" t="e">
        <f>(#N/A)</f>
        <v>#N/A</v>
      </c>
      <c r="F1298" s="20">
        <v>29.350025290844709</v>
      </c>
      <c r="G1298" s="133" t="e">
        <f t="shared" si="19"/>
        <v>#N/A</v>
      </c>
      <c r="H1298" s="133"/>
      <c r="I1298" s="133"/>
    </row>
    <row r="1299" spans="1:9" x14ac:dyDescent="0.3">
      <c r="A1299" s="135">
        <v>42741</v>
      </c>
      <c r="B1299" s="20">
        <v>102.16</v>
      </c>
      <c r="C1299" s="20" t="e">
        <f>(#N/A)</f>
        <v>#N/A</v>
      </c>
      <c r="D1299" s="20" t="e">
        <f>(#N/A)</f>
        <v>#N/A</v>
      </c>
      <c r="E1299" s="20" t="e">
        <f>(#N/A)</f>
        <v>#N/A</v>
      </c>
      <c r="F1299" s="20">
        <v>29.316455696202532</v>
      </c>
      <c r="G1299" s="133" t="e">
        <f t="shared" si="19"/>
        <v>#N/A</v>
      </c>
      <c r="H1299" s="133"/>
      <c r="I1299" s="133"/>
    </row>
    <row r="1300" spans="1:9" x14ac:dyDescent="0.3">
      <c r="A1300" s="135">
        <v>42744</v>
      </c>
      <c r="B1300" s="20">
        <v>102.1</v>
      </c>
      <c r="C1300" s="20" t="e">
        <f>(#N/A)</f>
        <v>#N/A</v>
      </c>
      <c r="D1300" s="20" t="e">
        <f>(#N/A)</f>
        <v>#N/A</v>
      </c>
      <c r="E1300" s="20" t="e">
        <f>(#N/A)</f>
        <v>#N/A</v>
      </c>
      <c r="F1300" s="20" t="e">
        <f>(#N/A)</f>
        <v>#N/A</v>
      </c>
      <c r="G1300" s="133" t="e">
        <f t="shared" si="19"/>
        <v>#N/A</v>
      </c>
      <c r="H1300" s="133"/>
      <c r="I1300" s="133"/>
    </row>
    <row r="1301" spans="1:9" x14ac:dyDescent="0.3">
      <c r="A1301" s="135">
        <v>42745</v>
      </c>
      <c r="B1301" s="20">
        <v>101.88</v>
      </c>
      <c r="C1301" s="20" t="e">
        <f>(#N/A)</f>
        <v>#N/A</v>
      </c>
      <c r="D1301" s="20" t="e">
        <f>(#N/A)</f>
        <v>#N/A</v>
      </c>
      <c r="E1301" s="20" t="e">
        <f>(#N/A)</f>
        <v>#N/A</v>
      </c>
      <c r="F1301" s="20" t="e">
        <f>(#N/A)</f>
        <v>#N/A</v>
      </c>
      <c r="G1301" s="133" t="e">
        <f t="shared" ref="G1301:G1364" si="20">D1301</f>
        <v>#N/A</v>
      </c>
      <c r="H1301" s="133"/>
      <c r="I1301" s="133"/>
    </row>
    <row r="1302" spans="1:9" x14ac:dyDescent="0.3">
      <c r="A1302" s="135">
        <v>42746</v>
      </c>
      <c r="B1302" s="20">
        <v>101.86</v>
      </c>
      <c r="C1302" s="20" t="e">
        <f>(#N/A)</f>
        <v>#N/A</v>
      </c>
      <c r="D1302" s="20" t="e">
        <f>(#N/A)</f>
        <v>#N/A</v>
      </c>
      <c r="E1302" s="20" t="e">
        <f>(#N/A)</f>
        <v>#N/A</v>
      </c>
      <c r="F1302" s="20">
        <v>29.08376631605627</v>
      </c>
      <c r="G1302" s="133" t="e">
        <f t="shared" si="20"/>
        <v>#N/A</v>
      </c>
      <c r="H1302" s="133"/>
      <c r="I1302" s="133"/>
    </row>
    <row r="1303" spans="1:9" x14ac:dyDescent="0.3">
      <c r="A1303" s="135">
        <v>42747</v>
      </c>
      <c r="B1303" s="20">
        <v>101.83</v>
      </c>
      <c r="C1303" s="20" t="e">
        <f>(#N/A)</f>
        <v>#N/A</v>
      </c>
      <c r="D1303" s="20" t="e">
        <f>(#N/A)</f>
        <v>#N/A</v>
      </c>
      <c r="E1303" s="20" t="e">
        <f>(#N/A)</f>
        <v>#N/A</v>
      </c>
      <c r="F1303" s="20">
        <v>29.2258883248731</v>
      </c>
      <c r="G1303" s="133" t="e">
        <f t="shared" si="20"/>
        <v>#N/A</v>
      </c>
      <c r="H1303" s="133"/>
      <c r="I1303" s="133"/>
    </row>
    <row r="1304" spans="1:9" x14ac:dyDescent="0.3">
      <c r="A1304" s="135">
        <v>42748</v>
      </c>
      <c r="B1304" s="20">
        <v>101.83</v>
      </c>
      <c r="C1304" s="20" t="e">
        <f>(#N/A)</f>
        <v>#N/A</v>
      </c>
      <c r="D1304" s="20" t="e">
        <f>(#N/A)</f>
        <v>#N/A</v>
      </c>
      <c r="E1304" s="20" t="e">
        <f>(#N/A)</f>
        <v>#N/A</v>
      </c>
      <c r="F1304" s="20">
        <v>29.2258883248731</v>
      </c>
      <c r="G1304" s="133" t="e">
        <f t="shared" si="20"/>
        <v>#N/A</v>
      </c>
      <c r="H1304" s="133"/>
      <c r="I1304" s="133"/>
    </row>
    <row r="1305" spans="1:9" x14ac:dyDescent="0.3">
      <c r="A1305" s="135">
        <v>42751</v>
      </c>
      <c r="B1305" s="20">
        <v>101.81</v>
      </c>
      <c r="C1305" s="20" t="e">
        <f>(#N/A)</f>
        <v>#N/A</v>
      </c>
      <c r="D1305" s="20" t="e">
        <f>(#N/A)</f>
        <v>#N/A</v>
      </c>
      <c r="E1305" s="20" t="e">
        <f>(#N/A)</f>
        <v>#N/A</v>
      </c>
      <c r="F1305" s="20" t="e">
        <f>(#N/A)</f>
        <v>#N/A</v>
      </c>
      <c r="G1305" s="133" t="e">
        <f t="shared" si="20"/>
        <v>#N/A</v>
      </c>
      <c r="H1305" s="133"/>
      <c r="I1305" s="133"/>
    </row>
    <row r="1306" spans="1:9" x14ac:dyDescent="0.3">
      <c r="A1306" s="135">
        <v>42752</v>
      </c>
      <c r="B1306" s="20">
        <v>101.75</v>
      </c>
      <c r="C1306" s="20" t="e">
        <f>(#N/A)</f>
        <v>#N/A</v>
      </c>
      <c r="D1306" s="20" t="e">
        <f>(#N/A)</f>
        <v>#N/A</v>
      </c>
      <c r="E1306" s="20" t="e">
        <f>(#N/A)</f>
        <v>#N/A</v>
      </c>
      <c r="F1306" s="20" t="e">
        <f>(#N/A)</f>
        <v>#N/A</v>
      </c>
      <c r="G1306" s="133" t="e">
        <f t="shared" si="20"/>
        <v>#N/A</v>
      </c>
      <c r="H1306" s="133"/>
      <c r="I1306" s="133"/>
    </row>
    <row r="1307" spans="1:9" x14ac:dyDescent="0.3">
      <c r="A1307" s="135">
        <v>42753</v>
      </c>
      <c r="B1307" s="20">
        <v>101.66</v>
      </c>
      <c r="C1307" s="20" t="e">
        <f>(#N/A)</f>
        <v>#N/A</v>
      </c>
      <c r="D1307" s="20" t="e">
        <f>(#N/A)</f>
        <v>#N/A</v>
      </c>
      <c r="E1307" s="20" t="e">
        <f>(#N/A)</f>
        <v>#N/A</v>
      </c>
      <c r="F1307" s="20">
        <v>29.206914082358921</v>
      </c>
      <c r="G1307" s="133" t="e">
        <f t="shared" si="20"/>
        <v>#N/A</v>
      </c>
      <c r="H1307" s="133"/>
      <c r="I1307" s="133"/>
    </row>
    <row r="1308" spans="1:9" x14ac:dyDescent="0.3">
      <c r="A1308" s="135">
        <v>42754</v>
      </c>
      <c r="B1308" s="20">
        <v>101.66</v>
      </c>
      <c r="C1308" s="20" t="e">
        <f>(#N/A)</f>
        <v>#N/A</v>
      </c>
      <c r="D1308" s="20" t="e">
        <f>(#N/A)</f>
        <v>#N/A</v>
      </c>
      <c r="E1308" s="20" t="e">
        <f>(#N/A)</f>
        <v>#N/A</v>
      </c>
      <c r="F1308" s="20">
        <v>29.33842239185751</v>
      </c>
      <c r="G1308" s="133" t="e">
        <f t="shared" si="20"/>
        <v>#N/A</v>
      </c>
      <c r="H1308" s="133"/>
      <c r="I1308" s="133"/>
    </row>
    <row r="1309" spans="1:9" x14ac:dyDescent="0.3">
      <c r="A1309" s="135">
        <v>42755</v>
      </c>
      <c r="B1309" s="20">
        <v>101.66</v>
      </c>
      <c r="C1309" s="20" t="e">
        <f>(#N/A)</f>
        <v>#N/A</v>
      </c>
      <c r="D1309" s="20" t="e">
        <f>(#N/A)</f>
        <v>#N/A</v>
      </c>
      <c r="E1309" s="20" t="e">
        <f>(#N/A)</f>
        <v>#N/A</v>
      </c>
      <c r="F1309" s="20">
        <v>29.37134130822092</v>
      </c>
      <c r="G1309" s="133" t="e">
        <f t="shared" si="20"/>
        <v>#N/A</v>
      </c>
      <c r="H1309" s="133"/>
      <c r="I1309" s="133"/>
    </row>
    <row r="1310" spans="1:9" x14ac:dyDescent="0.3">
      <c r="A1310" s="135">
        <v>42758</v>
      </c>
      <c r="B1310" s="20">
        <v>101.52</v>
      </c>
      <c r="C1310" s="20" t="e">
        <f>(#N/A)</f>
        <v>#N/A</v>
      </c>
      <c r="D1310" s="20" t="e">
        <f>(#N/A)</f>
        <v>#N/A</v>
      </c>
      <c r="E1310" s="20" t="e">
        <f>(#N/A)</f>
        <v>#N/A</v>
      </c>
      <c r="F1310" s="20" t="e">
        <f>(#N/A)</f>
        <v>#N/A</v>
      </c>
      <c r="G1310" s="133" t="e">
        <f t="shared" si="20"/>
        <v>#N/A</v>
      </c>
      <c r="H1310" s="133"/>
      <c r="I1310" s="133"/>
    </row>
    <row r="1311" spans="1:9" x14ac:dyDescent="0.3">
      <c r="A1311" s="135">
        <v>42759</v>
      </c>
      <c r="B1311" s="20">
        <v>101.39</v>
      </c>
      <c r="C1311" s="20" t="e">
        <f>(#N/A)</f>
        <v>#N/A</v>
      </c>
      <c r="D1311" s="20" t="e">
        <f>(#N/A)</f>
        <v>#N/A</v>
      </c>
      <c r="E1311" s="20" t="e">
        <f>(#N/A)</f>
        <v>#N/A</v>
      </c>
      <c r="F1311" s="20" t="e">
        <f>(#N/A)</f>
        <v>#N/A</v>
      </c>
      <c r="G1311" s="133" t="e">
        <f t="shared" si="20"/>
        <v>#N/A</v>
      </c>
      <c r="H1311" s="133"/>
      <c r="I1311" s="133"/>
    </row>
    <row r="1312" spans="1:9" x14ac:dyDescent="0.3">
      <c r="A1312" s="135">
        <v>42760</v>
      </c>
      <c r="B1312" s="20">
        <v>101.39</v>
      </c>
      <c r="C1312" s="20" t="e">
        <f>(#N/A)</f>
        <v>#N/A</v>
      </c>
      <c r="D1312" s="20" t="e">
        <f>(#N/A)</f>
        <v>#N/A</v>
      </c>
      <c r="E1312" s="20" t="e">
        <f>(#N/A)</f>
        <v>#N/A</v>
      </c>
      <c r="F1312" s="20">
        <v>29.34047710167113</v>
      </c>
      <c r="G1312" s="133" t="e">
        <f t="shared" si="20"/>
        <v>#N/A</v>
      </c>
      <c r="H1312" s="133"/>
      <c r="I1312" s="133"/>
    </row>
    <row r="1313" spans="1:9" x14ac:dyDescent="0.3">
      <c r="A1313" s="135">
        <v>42766</v>
      </c>
      <c r="B1313" s="20" t="e">
        <f>(#N/A)</f>
        <v>#N/A</v>
      </c>
      <c r="C1313" s="20">
        <v>103.9</v>
      </c>
      <c r="D1313" s="20">
        <v>119.4</v>
      </c>
      <c r="E1313" s="20">
        <v>6.9</v>
      </c>
      <c r="F1313" s="20" t="e">
        <f>(#N/A)</f>
        <v>#N/A</v>
      </c>
      <c r="G1313" s="133">
        <f t="shared" si="20"/>
        <v>119.4</v>
      </c>
      <c r="H1313" s="133"/>
      <c r="I1313" s="133"/>
    </row>
    <row r="1314" spans="1:9" x14ac:dyDescent="0.3">
      <c r="A1314" s="135">
        <v>42769</v>
      </c>
      <c r="B1314" s="20">
        <v>101.39</v>
      </c>
      <c r="C1314" s="20" t="e">
        <f>(#N/A)</f>
        <v>#N/A</v>
      </c>
      <c r="D1314" s="20" t="e">
        <f>(#N/A)</f>
        <v>#N/A</v>
      </c>
      <c r="E1314" s="20" t="e">
        <f>(#N/A)</f>
        <v>#N/A</v>
      </c>
      <c r="F1314" s="20">
        <v>29.787506400409629</v>
      </c>
      <c r="G1314" s="133" t="e">
        <f t="shared" si="20"/>
        <v>#N/A</v>
      </c>
      <c r="H1314" s="133"/>
      <c r="I1314" s="133"/>
    </row>
    <row r="1315" spans="1:9" x14ac:dyDescent="0.3">
      <c r="A1315" s="135">
        <v>42772</v>
      </c>
      <c r="B1315" s="20">
        <v>101.05</v>
      </c>
      <c r="C1315" s="20" t="e">
        <f>(#N/A)</f>
        <v>#N/A</v>
      </c>
      <c r="D1315" s="20" t="e">
        <f>(#N/A)</f>
        <v>#N/A</v>
      </c>
      <c r="E1315" s="20" t="e">
        <f>(#N/A)</f>
        <v>#N/A</v>
      </c>
      <c r="F1315" s="20" t="e">
        <f>(#N/A)</f>
        <v>#N/A</v>
      </c>
      <c r="G1315" s="133" t="e">
        <f t="shared" si="20"/>
        <v>#N/A</v>
      </c>
      <c r="H1315" s="133"/>
      <c r="I1315" s="133"/>
    </row>
    <row r="1316" spans="1:9" x14ac:dyDescent="0.3">
      <c r="A1316" s="135">
        <v>42773</v>
      </c>
      <c r="B1316" s="20">
        <v>101.05</v>
      </c>
      <c r="C1316" s="20" t="e">
        <f>(#N/A)</f>
        <v>#N/A</v>
      </c>
      <c r="D1316" s="20" t="e">
        <f>(#N/A)</f>
        <v>#N/A</v>
      </c>
      <c r="E1316" s="20" t="e">
        <f>(#N/A)</f>
        <v>#N/A</v>
      </c>
      <c r="F1316" s="20" t="e">
        <f>(#N/A)</f>
        <v>#N/A</v>
      </c>
      <c r="G1316" s="133" t="e">
        <f t="shared" si="20"/>
        <v>#N/A</v>
      </c>
      <c r="H1316" s="133"/>
      <c r="I1316" s="133"/>
    </row>
    <row r="1317" spans="1:9" x14ac:dyDescent="0.3">
      <c r="A1317" s="135">
        <v>42774</v>
      </c>
      <c r="B1317" s="20">
        <v>100.91</v>
      </c>
      <c r="C1317" s="20" t="e">
        <f>(#N/A)</f>
        <v>#N/A</v>
      </c>
      <c r="D1317" s="20" t="e">
        <f>(#N/A)</f>
        <v>#N/A</v>
      </c>
      <c r="E1317" s="20" t="e">
        <f>(#N/A)</f>
        <v>#N/A</v>
      </c>
      <c r="F1317" s="20" t="e">
        <f>(#N/A)</f>
        <v>#N/A</v>
      </c>
      <c r="G1317" s="133" t="e">
        <f t="shared" si="20"/>
        <v>#N/A</v>
      </c>
      <c r="H1317" s="133"/>
      <c r="I1317" s="133"/>
    </row>
    <row r="1318" spans="1:9" x14ac:dyDescent="0.3">
      <c r="A1318" s="135">
        <v>42775</v>
      </c>
      <c r="B1318" s="20">
        <v>100.91</v>
      </c>
      <c r="C1318" s="20" t="e">
        <f>(#N/A)</f>
        <v>#N/A</v>
      </c>
      <c r="D1318" s="20" t="e">
        <f>(#N/A)</f>
        <v>#N/A</v>
      </c>
      <c r="E1318" s="20" t="e">
        <f>(#N/A)</f>
        <v>#N/A</v>
      </c>
      <c r="F1318" s="20" t="e">
        <f>(#N/A)</f>
        <v>#N/A</v>
      </c>
      <c r="G1318" s="133" t="e">
        <f t="shared" si="20"/>
        <v>#N/A</v>
      </c>
      <c r="H1318" s="133"/>
      <c r="I1318" s="133"/>
    </row>
    <row r="1319" spans="1:9" x14ac:dyDescent="0.3">
      <c r="A1319" s="135">
        <v>42776</v>
      </c>
      <c r="B1319" s="20">
        <v>100.86</v>
      </c>
      <c r="C1319" s="20" t="e">
        <f>(#N/A)</f>
        <v>#N/A</v>
      </c>
      <c r="D1319" s="20" t="e">
        <f>(#N/A)</f>
        <v>#N/A</v>
      </c>
      <c r="E1319" s="20" t="e">
        <f>(#N/A)</f>
        <v>#N/A</v>
      </c>
      <c r="F1319" s="20" t="e">
        <f>(#N/A)</f>
        <v>#N/A</v>
      </c>
      <c r="G1319" s="133" t="e">
        <f t="shared" si="20"/>
        <v>#N/A</v>
      </c>
      <c r="H1319" s="133"/>
      <c r="I1319" s="133"/>
    </row>
    <row r="1320" spans="1:9" x14ac:dyDescent="0.3">
      <c r="A1320" s="135">
        <v>42779</v>
      </c>
      <c r="B1320" s="20">
        <v>100.82</v>
      </c>
      <c r="C1320" s="20" t="e">
        <f>(#N/A)</f>
        <v>#N/A</v>
      </c>
      <c r="D1320" s="20" t="e">
        <f>(#N/A)</f>
        <v>#N/A</v>
      </c>
      <c r="E1320" s="20" t="e">
        <f>(#N/A)</f>
        <v>#N/A</v>
      </c>
      <c r="F1320" s="20" t="e">
        <f>(#N/A)</f>
        <v>#N/A</v>
      </c>
      <c r="G1320" s="133" t="e">
        <f t="shared" si="20"/>
        <v>#N/A</v>
      </c>
      <c r="H1320" s="133"/>
      <c r="I1320" s="133"/>
    </row>
    <row r="1321" spans="1:9" x14ac:dyDescent="0.3">
      <c r="A1321" s="135">
        <v>42780</v>
      </c>
      <c r="B1321" s="20">
        <v>100.75</v>
      </c>
      <c r="C1321" s="20" t="e">
        <f>(#N/A)</f>
        <v>#N/A</v>
      </c>
      <c r="D1321" s="20" t="e">
        <f>(#N/A)</f>
        <v>#N/A</v>
      </c>
      <c r="E1321" s="20" t="e">
        <f>(#N/A)</f>
        <v>#N/A</v>
      </c>
      <c r="F1321" s="20" t="e">
        <f>(#N/A)</f>
        <v>#N/A</v>
      </c>
      <c r="G1321" s="133" t="e">
        <f t="shared" si="20"/>
        <v>#N/A</v>
      </c>
      <c r="H1321" s="133"/>
      <c r="I1321" s="133"/>
    </row>
    <row r="1322" spans="1:9" x14ac:dyDescent="0.3">
      <c r="A1322" s="135">
        <v>42781</v>
      </c>
      <c r="B1322" s="20">
        <v>100.6</v>
      </c>
      <c r="C1322" s="20" t="e">
        <f>(#N/A)</f>
        <v>#N/A</v>
      </c>
      <c r="D1322" s="20" t="e">
        <f>(#N/A)</f>
        <v>#N/A</v>
      </c>
      <c r="E1322" s="20" t="e">
        <f>(#N/A)</f>
        <v>#N/A</v>
      </c>
      <c r="F1322" s="20">
        <v>28.776241679467489</v>
      </c>
      <c r="G1322" s="133" t="e">
        <f t="shared" si="20"/>
        <v>#N/A</v>
      </c>
      <c r="H1322" s="133"/>
      <c r="I1322" s="133"/>
    </row>
    <row r="1323" spans="1:9" x14ac:dyDescent="0.3">
      <c r="A1323" s="135">
        <v>42782</v>
      </c>
      <c r="B1323" s="20">
        <v>100.62</v>
      </c>
      <c r="C1323" s="20" t="e">
        <f>(#N/A)</f>
        <v>#N/A</v>
      </c>
      <c r="D1323" s="20" t="e">
        <f>(#N/A)</f>
        <v>#N/A</v>
      </c>
      <c r="E1323" s="20" t="e">
        <f>(#N/A)</f>
        <v>#N/A</v>
      </c>
      <c r="F1323" s="20">
        <v>28.801843317972349</v>
      </c>
      <c r="G1323" s="133" t="e">
        <f t="shared" si="20"/>
        <v>#N/A</v>
      </c>
      <c r="H1323" s="133"/>
      <c r="I1323" s="133"/>
    </row>
    <row r="1324" spans="1:9" x14ac:dyDescent="0.3">
      <c r="A1324" s="135">
        <v>42783</v>
      </c>
      <c r="B1324" s="20">
        <v>100.4</v>
      </c>
      <c r="C1324" s="20" t="e">
        <f>(#N/A)</f>
        <v>#N/A</v>
      </c>
      <c r="D1324" s="20" t="e">
        <f>(#N/A)</f>
        <v>#N/A</v>
      </c>
      <c r="E1324" s="20" t="e">
        <f>(#N/A)</f>
        <v>#N/A</v>
      </c>
      <c r="F1324" s="20">
        <v>28.520225294418839</v>
      </c>
      <c r="G1324" s="133" t="e">
        <f t="shared" si="20"/>
        <v>#N/A</v>
      </c>
      <c r="H1324" s="133"/>
      <c r="I1324" s="133"/>
    </row>
    <row r="1325" spans="1:9" x14ac:dyDescent="0.3">
      <c r="A1325" s="135">
        <v>42786</v>
      </c>
      <c r="B1325" s="20">
        <v>100.4</v>
      </c>
      <c r="C1325" s="20" t="e">
        <f>(#N/A)</f>
        <v>#N/A</v>
      </c>
      <c r="D1325" s="20" t="e">
        <f>(#N/A)</f>
        <v>#N/A</v>
      </c>
      <c r="E1325" s="20" t="e">
        <f>(#N/A)</f>
        <v>#N/A</v>
      </c>
      <c r="F1325" s="20" t="e">
        <f>(#N/A)</f>
        <v>#N/A</v>
      </c>
      <c r="G1325" s="133" t="e">
        <f t="shared" si="20"/>
        <v>#N/A</v>
      </c>
      <c r="H1325" s="133"/>
      <c r="I1325" s="133"/>
    </row>
    <row r="1326" spans="1:9" x14ac:dyDescent="0.3">
      <c r="A1326" s="135">
        <v>42787</v>
      </c>
      <c r="B1326" s="20">
        <v>100.33</v>
      </c>
      <c r="C1326" s="20" t="e">
        <f>(#N/A)</f>
        <v>#N/A</v>
      </c>
      <c r="D1326" s="20" t="e">
        <f>(#N/A)</f>
        <v>#N/A</v>
      </c>
      <c r="E1326" s="20" t="e">
        <f>(#N/A)</f>
        <v>#N/A</v>
      </c>
      <c r="F1326" s="20" t="e">
        <f>(#N/A)</f>
        <v>#N/A</v>
      </c>
      <c r="G1326" s="133" t="e">
        <f t="shared" si="20"/>
        <v>#N/A</v>
      </c>
      <c r="H1326" s="133"/>
      <c r="I1326" s="133"/>
    </row>
    <row r="1327" spans="1:9" x14ac:dyDescent="0.3">
      <c r="A1327" s="135">
        <v>42788</v>
      </c>
      <c r="B1327" s="20">
        <v>100.24</v>
      </c>
      <c r="C1327" s="20" t="e">
        <f>(#N/A)</f>
        <v>#N/A</v>
      </c>
      <c r="D1327" s="20" t="e">
        <f>(#N/A)</f>
        <v>#N/A</v>
      </c>
      <c r="E1327" s="20" t="e">
        <f>(#N/A)</f>
        <v>#N/A</v>
      </c>
      <c r="F1327" s="20">
        <v>28.446950281906709</v>
      </c>
      <c r="G1327" s="133" t="e">
        <f t="shared" si="20"/>
        <v>#N/A</v>
      </c>
      <c r="H1327" s="133"/>
      <c r="I1327" s="133"/>
    </row>
    <row r="1328" spans="1:9" x14ac:dyDescent="0.3">
      <c r="A1328" s="135">
        <v>42789</v>
      </c>
      <c r="B1328" s="20">
        <v>100.22</v>
      </c>
      <c r="C1328" s="20" t="e">
        <f>(#N/A)</f>
        <v>#N/A</v>
      </c>
      <c r="D1328" s="20" t="e">
        <f>(#N/A)</f>
        <v>#N/A</v>
      </c>
      <c r="E1328" s="20" t="e">
        <f>(#N/A)</f>
        <v>#N/A</v>
      </c>
      <c r="F1328" s="20">
        <v>28.371973869604201</v>
      </c>
      <c r="G1328" s="133" t="e">
        <f t="shared" si="20"/>
        <v>#N/A</v>
      </c>
      <c r="H1328" s="133"/>
      <c r="I1328" s="133"/>
    </row>
    <row r="1329" spans="1:9" x14ac:dyDescent="0.3">
      <c r="A1329" s="135">
        <v>42790</v>
      </c>
      <c r="B1329" s="20">
        <v>100.15</v>
      </c>
      <c r="C1329" s="20" t="e">
        <f>(#N/A)</f>
        <v>#N/A</v>
      </c>
      <c r="D1329" s="20" t="e">
        <f>(#N/A)</f>
        <v>#N/A</v>
      </c>
      <c r="E1329" s="20" t="e">
        <f>(#N/A)</f>
        <v>#N/A</v>
      </c>
      <c r="F1329" s="20">
        <v>28.364521917457061</v>
      </c>
      <c r="G1329" s="133" t="e">
        <f t="shared" si="20"/>
        <v>#N/A</v>
      </c>
      <c r="H1329" s="133"/>
      <c r="I1329" s="133"/>
    </row>
    <row r="1330" spans="1:9" x14ac:dyDescent="0.3">
      <c r="A1330" s="135">
        <v>42793</v>
      </c>
      <c r="B1330" s="20">
        <v>100.17</v>
      </c>
      <c r="C1330" s="20" t="e">
        <f>(#N/A)</f>
        <v>#N/A</v>
      </c>
      <c r="D1330" s="20" t="e">
        <f>(#N/A)</f>
        <v>#N/A</v>
      </c>
      <c r="E1330" s="20" t="e">
        <f>(#N/A)</f>
        <v>#N/A</v>
      </c>
      <c r="F1330" s="20" t="e">
        <f>(#N/A)</f>
        <v>#N/A</v>
      </c>
      <c r="G1330" s="133" t="e">
        <f t="shared" si="20"/>
        <v>#N/A</v>
      </c>
      <c r="H1330" s="133"/>
      <c r="I1330" s="133"/>
    </row>
    <row r="1331" spans="1:9" x14ac:dyDescent="0.3">
      <c r="A1331" s="135">
        <v>42794</v>
      </c>
      <c r="B1331" s="20">
        <v>100.17</v>
      </c>
      <c r="C1331" s="20">
        <v>104.3</v>
      </c>
      <c r="D1331" s="20">
        <v>120.5</v>
      </c>
      <c r="E1331" s="20">
        <v>7.8</v>
      </c>
      <c r="F1331" s="20" t="e">
        <f>(#N/A)</f>
        <v>#N/A</v>
      </c>
      <c r="G1331" s="133">
        <f t="shared" si="20"/>
        <v>120.5</v>
      </c>
      <c r="H1331" s="133"/>
      <c r="I1331" s="133"/>
    </row>
    <row r="1332" spans="1:9" x14ac:dyDescent="0.3">
      <c r="A1332" s="135">
        <v>42795</v>
      </c>
      <c r="B1332" s="20">
        <v>100.92</v>
      </c>
      <c r="C1332" s="20" t="e">
        <f>(#N/A)</f>
        <v>#N/A</v>
      </c>
      <c r="D1332" s="20" t="e">
        <f>(#N/A)</f>
        <v>#N/A</v>
      </c>
      <c r="E1332" s="20" t="e">
        <f>(#N/A)</f>
        <v>#N/A</v>
      </c>
      <c r="F1332" s="20">
        <v>29.301729660474059</v>
      </c>
      <c r="G1332" s="133" t="e">
        <f t="shared" si="20"/>
        <v>#N/A</v>
      </c>
      <c r="H1332" s="133"/>
      <c r="I1332" s="133"/>
    </row>
    <row r="1333" spans="1:9" x14ac:dyDescent="0.3">
      <c r="A1333" s="135">
        <v>42796</v>
      </c>
      <c r="B1333" s="20">
        <v>101.34</v>
      </c>
      <c r="C1333" s="20" t="e">
        <f>(#N/A)</f>
        <v>#N/A</v>
      </c>
      <c r="D1333" s="20" t="e">
        <f>(#N/A)</f>
        <v>#N/A</v>
      </c>
      <c r="E1333" s="20" t="e">
        <f>(#N/A)</f>
        <v>#N/A</v>
      </c>
      <c r="F1333" s="20">
        <v>30.15669149755972</v>
      </c>
      <c r="G1333" s="133" t="e">
        <f t="shared" si="20"/>
        <v>#N/A</v>
      </c>
      <c r="H1333" s="133"/>
      <c r="I1333" s="133"/>
    </row>
    <row r="1334" spans="1:9" x14ac:dyDescent="0.3">
      <c r="A1334" s="135">
        <v>42797</v>
      </c>
      <c r="B1334" s="20">
        <v>101.18</v>
      </c>
      <c r="C1334" s="20" t="e">
        <f>(#N/A)</f>
        <v>#N/A</v>
      </c>
      <c r="D1334" s="20" t="e">
        <f>(#N/A)</f>
        <v>#N/A</v>
      </c>
      <c r="E1334" s="20" t="e">
        <f>(#N/A)</f>
        <v>#N/A</v>
      </c>
      <c r="F1334" s="20">
        <v>30.08485471843662</v>
      </c>
      <c r="G1334" s="133" t="e">
        <f t="shared" si="20"/>
        <v>#N/A</v>
      </c>
      <c r="H1334" s="133"/>
      <c r="I1334" s="133"/>
    </row>
    <row r="1335" spans="1:9" x14ac:dyDescent="0.3">
      <c r="A1335" s="135">
        <v>42800</v>
      </c>
      <c r="B1335" s="20">
        <v>101.4</v>
      </c>
      <c r="C1335" s="20" t="e">
        <f>(#N/A)</f>
        <v>#N/A</v>
      </c>
      <c r="D1335" s="20" t="e">
        <f>(#N/A)</f>
        <v>#N/A</v>
      </c>
      <c r="E1335" s="20" t="e">
        <f>(#N/A)</f>
        <v>#N/A</v>
      </c>
      <c r="F1335" s="20" t="e">
        <f>(#N/A)</f>
        <v>#N/A</v>
      </c>
      <c r="G1335" s="133" t="e">
        <f t="shared" si="20"/>
        <v>#N/A</v>
      </c>
      <c r="H1335" s="133"/>
      <c r="I1335" s="133"/>
    </row>
    <row r="1336" spans="1:9" x14ac:dyDescent="0.3">
      <c r="A1336" s="135">
        <v>42801</v>
      </c>
      <c r="B1336" s="20">
        <v>101.42</v>
      </c>
      <c r="C1336" s="20" t="e">
        <f>(#N/A)</f>
        <v>#N/A</v>
      </c>
      <c r="D1336" s="20" t="e">
        <f>(#N/A)</f>
        <v>#N/A</v>
      </c>
      <c r="E1336" s="20" t="e">
        <f>(#N/A)</f>
        <v>#N/A</v>
      </c>
      <c r="F1336" s="20">
        <v>30.426954732510289</v>
      </c>
      <c r="G1336" s="133" t="e">
        <f t="shared" si="20"/>
        <v>#N/A</v>
      </c>
      <c r="H1336" s="133"/>
      <c r="I1336" s="133"/>
    </row>
    <row r="1337" spans="1:9" x14ac:dyDescent="0.3">
      <c r="A1337" s="135">
        <v>42802</v>
      </c>
      <c r="B1337" s="20">
        <v>101.61</v>
      </c>
      <c r="C1337" s="20" t="e">
        <f>(#N/A)</f>
        <v>#N/A</v>
      </c>
      <c r="D1337" s="20" t="e">
        <f>(#N/A)</f>
        <v>#N/A</v>
      </c>
      <c r="E1337" s="20" t="e">
        <f>(#N/A)</f>
        <v>#N/A</v>
      </c>
      <c r="F1337" s="20">
        <v>29.985928105411279</v>
      </c>
      <c r="G1337" s="133" t="e">
        <f t="shared" si="20"/>
        <v>#N/A</v>
      </c>
      <c r="H1337" s="133"/>
      <c r="I1337" s="133"/>
    </row>
    <row r="1338" spans="1:9" x14ac:dyDescent="0.3">
      <c r="A1338" s="135">
        <v>42803</v>
      </c>
      <c r="B1338" s="20">
        <v>101.74</v>
      </c>
      <c r="C1338" s="20" t="e">
        <f>(#N/A)</f>
        <v>#N/A</v>
      </c>
      <c r="D1338" s="20" t="e">
        <f>(#N/A)</f>
        <v>#N/A</v>
      </c>
      <c r="E1338" s="20" t="e">
        <f>(#N/A)</f>
        <v>#N/A</v>
      </c>
      <c r="F1338" s="20">
        <v>29.969340827797652</v>
      </c>
      <c r="G1338" s="133" t="e">
        <f t="shared" si="20"/>
        <v>#N/A</v>
      </c>
      <c r="H1338" s="133"/>
      <c r="I1338" s="133"/>
    </row>
    <row r="1339" spans="1:9" x14ac:dyDescent="0.3">
      <c r="A1339" s="135">
        <v>42804</v>
      </c>
      <c r="B1339" s="20">
        <v>101.75</v>
      </c>
      <c r="C1339" s="20" t="e">
        <f>(#N/A)</f>
        <v>#N/A</v>
      </c>
      <c r="D1339" s="20" t="e">
        <f>(#N/A)</f>
        <v>#N/A</v>
      </c>
      <c r="E1339" s="20" t="e">
        <f>(#N/A)</f>
        <v>#N/A</v>
      </c>
      <c r="F1339" s="20">
        <v>29.982115482881959</v>
      </c>
      <c r="G1339" s="133" t="e">
        <f t="shared" si="20"/>
        <v>#N/A</v>
      </c>
      <c r="H1339" s="133"/>
      <c r="I1339" s="133"/>
    </row>
    <row r="1340" spans="1:9" x14ac:dyDescent="0.3">
      <c r="A1340" s="135">
        <v>42807</v>
      </c>
      <c r="B1340" s="20">
        <v>101.82</v>
      </c>
      <c r="C1340" s="20" t="e">
        <f>(#N/A)</f>
        <v>#N/A</v>
      </c>
      <c r="D1340" s="20" t="e">
        <f>(#N/A)</f>
        <v>#N/A</v>
      </c>
      <c r="E1340" s="20" t="e">
        <f>(#N/A)</f>
        <v>#N/A</v>
      </c>
      <c r="F1340" s="20" t="e">
        <f>(#N/A)</f>
        <v>#N/A</v>
      </c>
      <c r="G1340" s="133" t="e">
        <f t="shared" si="20"/>
        <v>#N/A</v>
      </c>
      <c r="H1340" s="133"/>
      <c r="I1340" s="133"/>
    </row>
    <row r="1341" spans="1:9" x14ac:dyDescent="0.3">
      <c r="A1341" s="135">
        <v>42808</v>
      </c>
      <c r="B1341" s="20">
        <v>101.89</v>
      </c>
      <c r="C1341" s="20" t="e">
        <f>(#N/A)</f>
        <v>#N/A</v>
      </c>
      <c r="D1341" s="20" t="e">
        <f>(#N/A)</f>
        <v>#N/A</v>
      </c>
      <c r="E1341" s="20" t="e">
        <f>(#N/A)</f>
        <v>#N/A</v>
      </c>
      <c r="F1341" s="20">
        <v>30.244151859900288</v>
      </c>
      <c r="G1341" s="133" t="e">
        <f t="shared" si="20"/>
        <v>#N/A</v>
      </c>
      <c r="H1341" s="133"/>
      <c r="I1341" s="133"/>
    </row>
    <row r="1342" spans="1:9" x14ac:dyDescent="0.3">
      <c r="A1342" s="135">
        <v>42809</v>
      </c>
      <c r="B1342" s="20">
        <v>101.98</v>
      </c>
      <c r="C1342" s="20" t="e">
        <f>(#N/A)</f>
        <v>#N/A</v>
      </c>
      <c r="D1342" s="20" t="e">
        <f>(#N/A)</f>
        <v>#N/A</v>
      </c>
      <c r="E1342" s="20" t="e">
        <f>(#N/A)</f>
        <v>#N/A</v>
      </c>
      <c r="F1342" s="20">
        <v>30.40920716112532</v>
      </c>
      <c r="G1342" s="133" t="e">
        <f t="shared" si="20"/>
        <v>#N/A</v>
      </c>
      <c r="H1342" s="133"/>
      <c r="I1342" s="133"/>
    </row>
    <row r="1343" spans="1:9" x14ac:dyDescent="0.3">
      <c r="A1343" s="135">
        <v>42810</v>
      </c>
      <c r="B1343" s="20">
        <v>102.43</v>
      </c>
      <c r="C1343" s="20" t="e">
        <f>(#N/A)</f>
        <v>#N/A</v>
      </c>
      <c r="D1343" s="20" t="e">
        <f>(#N/A)</f>
        <v>#N/A</v>
      </c>
      <c r="E1343" s="20" t="e">
        <f>(#N/A)</f>
        <v>#N/A</v>
      </c>
      <c r="F1343" s="20">
        <v>31.085231635525979</v>
      </c>
      <c r="G1343" s="133" t="e">
        <f t="shared" si="20"/>
        <v>#N/A</v>
      </c>
      <c r="H1343" s="133"/>
      <c r="I1343" s="133"/>
    </row>
    <row r="1344" spans="1:9" x14ac:dyDescent="0.3">
      <c r="A1344" s="135">
        <v>42811</v>
      </c>
      <c r="B1344" s="20">
        <v>103.82</v>
      </c>
      <c r="C1344" s="20" t="e">
        <f>(#N/A)</f>
        <v>#N/A</v>
      </c>
      <c r="D1344" s="20" t="e">
        <f>(#N/A)</f>
        <v>#N/A</v>
      </c>
      <c r="E1344" s="20" t="e">
        <f>(#N/A)</f>
        <v>#N/A</v>
      </c>
      <c r="F1344" s="20">
        <v>32.779127765698938</v>
      </c>
      <c r="G1344" s="133" t="e">
        <f t="shared" si="20"/>
        <v>#N/A</v>
      </c>
      <c r="H1344" s="133"/>
      <c r="I1344" s="133"/>
    </row>
    <row r="1345" spans="1:9" x14ac:dyDescent="0.3">
      <c r="A1345" s="135">
        <v>42814</v>
      </c>
      <c r="B1345" s="20">
        <v>104</v>
      </c>
      <c r="C1345" s="20" t="e">
        <f>(#N/A)</f>
        <v>#N/A</v>
      </c>
      <c r="D1345" s="20" t="e">
        <f>(#N/A)</f>
        <v>#N/A</v>
      </c>
      <c r="E1345" s="20" t="e">
        <f>(#N/A)</f>
        <v>#N/A</v>
      </c>
      <c r="F1345" s="20" t="e">
        <f>(#N/A)</f>
        <v>#N/A</v>
      </c>
      <c r="G1345" s="133" t="e">
        <f t="shared" si="20"/>
        <v>#N/A</v>
      </c>
      <c r="H1345" s="133"/>
      <c r="I1345" s="133"/>
    </row>
    <row r="1346" spans="1:9" x14ac:dyDescent="0.3">
      <c r="A1346" s="135">
        <v>42815</v>
      </c>
      <c r="B1346" s="20">
        <v>104.15</v>
      </c>
      <c r="C1346" s="20" t="e">
        <f>(#N/A)</f>
        <v>#N/A</v>
      </c>
      <c r="D1346" s="20" t="e">
        <f>(#N/A)</f>
        <v>#N/A</v>
      </c>
      <c r="E1346" s="20" t="e">
        <f>(#N/A)</f>
        <v>#N/A</v>
      </c>
      <c r="F1346" s="20">
        <v>32.472653268888322</v>
      </c>
      <c r="G1346" s="133" t="e">
        <f t="shared" si="20"/>
        <v>#N/A</v>
      </c>
      <c r="H1346" s="133"/>
      <c r="I1346" s="133"/>
    </row>
    <row r="1347" spans="1:9" x14ac:dyDescent="0.3">
      <c r="A1347" s="135">
        <v>42816</v>
      </c>
      <c r="B1347" s="20">
        <v>104.27</v>
      </c>
      <c r="C1347" s="20" t="e">
        <f>(#N/A)</f>
        <v>#N/A</v>
      </c>
      <c r="D1347" s="20" t="e">
        <f>(#N/A)</f>
        <v>#N/A</v>
      </c>
      <c r="E1347" s="20" t="e">
        <f>(#N/A)</f>
        <v>#N/A</v>
      </c>
      <c r="F1347" s="20">
        <v>32.389537836465209</v>
      </c>
      <c r="G1347" s="133" t="e">
        <f t="shared" si="20"/>
        <v>#N/A</v>
      </c>
      <c r="H1347" s="133"/>
      <c r="I1347" s="133"/>
    </row>
    <row r="1348" spans="1:9" x14ac:dyDescent="0.3">
      <c r="A1348" s="135">
        <v>42817</v>
      </c>
      <c r="B1348" s="20">
        <v>104.71</v>
      </c>
      <c r="C1348" s="20" t="e">
        <f>(#N/A)</f>
        <v>#N/A</v>
      </c>
      <c r="D1348" s="20" t="e">
        <f>(#N/A)</f>
        <v>#N/A</v>
      </c>
      <c r="E1348" s="20" t="e">
        <f>(#N/A)</f>
        <v>#N/A</v>
      </c>
      <c r="F1348" s="20">
        <v>33.184940218773853</v>
      </c>
      <c r="G1348" s="133" t="e">
        <f t="shared" si="20"/>
        <v>#N/A</v>
      </c>
      <c r="H1348" s="133"/>
      <c r="I1348" s="133"/>
    </row>
    <row r="1349" spans="1:9" x14ac:dyDescent="0.3">
      <c r="A1349" s="135">
        <v>42818</v>
      </c>
      <c r="B1349" s="20">
        <v>104.97</v>
      </c>
      <c r="C1349" s="20" t="e">
        <f>(#N/A)</f>
        <v>#N/A</v>
      </c>
      <c r="D1349" s="20" t="e">
        <f>(#N/A)</f>
        <v>#N/A</v>
      </c>
      <c r="E1349" s="20" t="e">
        <f>(#N/A)</f>
        <v>#N/A</v>
      </c>
      <c r="F1349" s="20">
        <v>33.736781755637658</v>
      </c>
      <c r="G1349" s="133" t="e">
        <f t="shared" si="20"/>
        <v>#N/A</v>
      </c>
      <c r="H1349" s="133"/>
      <c r="I1349" s="133"/>
    </row>
    <row r="1350" spans="1:9" x14ac:dyDescent="0.3">
      <c r="A1350" s="135">
        <v>42821</v>
      </c>
      <c r="B1350" s="20">
        <v>105.13</v>
      </c>
      <c r="C1350" s="20" t="e">
        <f>(#N/A)</f>
        <v>#N/A</v>
      </c>
      <c r="D1350" s="20" t="e">
        <f>(#N/A)</f>
        <v>#N/A</v>
      </c>
      <c r="E1350" s="20" t="e">
        <f>(#N/A)</f>
        <v>#N/A</v>
      </c>
      <c r="F1350" s="20" t="e">
        <f>(#N/A)</f>
        <v>#N/A</v>
      </c>
      <c r="G1350" s="133" t="e">
        <f t="shared" si="20"/>
        <v>#N/A</v>
      </c>
      <c r="H1350" s="133"/>
      <c r="I1350" s="133"/>
    </row>
    <row r="1351" spans="1:9" x14ac:dyDescent="0.3">
      <c r="A1351" s="135">
        <v>42822</v>
      </c>
      <c r="B1351" s="20">
        <v>105.25</v>
      </c>
      <c r="C1351" s="20" t="e">
        <f>(#N/A)</f>
        <v>#N/A</v>
      </c>
      <c r="D1351" s="20" t="e">
        <f>(#N/A)</f>
        <v>#N/A</v>
      </c>
      <c r="E1351" s="20" t="e">
        <f>(#N/A)</f>
        <v>#N/A</v>
      </c>
      <c r="F1351" s="20">
        <v>34.025213294282437</v>
      </c>
      <c r="G1351" s="133" t="e">
        <f t="shared" si="20"/>
        <v>#N/A</v>
      </c>
      <c r="H1351" s="133"/>
      <c r="I1351" s="133"/>
    </row>
    <row r="1352" spans="1:9" x14ac:dyDescent="0.3">
      <c r="A1352" s="135">
        <v>42823</v>
      </c>
      <c r="B1352" s="20">
        <v>105.18</v>
      </c>
      <c r="C1352" s="20" t="e">
        <f>(#N/A)</f>
        <v>#N/A</v>
      </c>
      <c r="D1352" s="20" t="e">
        <f>(#N/A)</f>
        <v>#N/A</v>
      </c>
      <c r="E1352" s="20" t="e">
        <f>(#N/A)</f>
        <v>#N/A</v>
      </c>
      <c r="F1352" s="20">
        <v>33.850852634258082</v>
      </c>
      <c r="G1352" s="133" t="e">
        <f t="shared" si="20"/>
        <v>#N/A</v>
      </c>
      <c r="H1352" s="133"/>
      <c r="I1352" s="133"/>
    </row>
    <row r="1353" spans="1:9" x14ac:dyDescent="0.3">
      <c r="A1353" s="135">
        <v>42824</v>
      </c>
      <c r="B1353" s="20">
        <v>105.16</v>
      </c>
      <c r="C1353" s="20" t="e">
        <f>(#N/A)</f>
        <v>#N/A</v>
      </c>
      <c r="D1353" s="20" t="e">
        <f>(#N/A)</f>
        <v>#N/A</v>
      </c>
      <c r="E1353" s="20" t="e">
        <f>(#N/A)</f>
        <v>#N/A</v>
      </c>
      <c r="F1353" s="20">
        <v>33.791348600508911</v>
      </c>
      <c r="G1353" s="133" t="e">
        <f t="shared" si="20"/>
        <v>#N/A</v>
      </c>
      <c r="H1353" s="133"/>
      <c r="I1353" s="133"/>
    </row>
    <row r="1354" spans="1:9" x14ac:dyDescent="0.3">
      <c r="A1354" s="135">
        <v>42825</v>
      </c>
      <c r="B1354" s="20">
        <v>105.22</v>
      </c>
      <c r="C1354" s="20">
        <v>105.5</v>
      </c>
      <c r="D1354" s="20">
        <v>122.5</v>
      </c>
      <c r="E1354" s="20">
        <v>7.6</v>
      </c>
      <c r="F1354" s="20">
        <v>33.714576185029863</v>
      </c>
      <c r="G1354" s="133">
        <f t="shared" si="20"/>
        <v>122.5</v>
      </c>
      <c r="H1354" s="133"/>
      <c r="I1354" s="133"/>
    </row>
    <row r="1355" spans="1:9" x14ac:dyDescent="0.3">
      <c r="A1355" s="135">
        <v>42830</v>
      </c>
      <c r="B1355" s="20">
        <v>106.36</v>
      </c>
      <c r="C1355" s="20" t="e">
        <f>(#N/A)</f>
        <v>#N/A</v>
      </c>
      <c r="D1355" s="20" t="e">
        <f>(#N/A)</f>
        <v>#N/A</v>
      </c>
      <c r="E1355" s="20" t="e">
        <f>(#N/A)</f>
        <v>#N/A</v>
      </c>
      <c r="F1355" s="20">
        <v>33.685268979386628</v>
      </c>
      <c r="G1355" s="133" t="e">
        <f t="shared" si="20"/>
        <v>#N/A</v>
      </c>
      <c r="H1355" s="133"/>
      <c r="I1355" s="133"/>
    </row>
    <row r="1356" spans="1:9" x14ac:dyDescent="0.3">
      <c r="A1356" s="135">
        <v>42831</v>
      </c>
      <c r="B1356" s="20">
        <v>106.45</v>
      </c>
      <c r="C1356" s="20" t="e">
        <f>(#N/A)</f>
        <v>#N/A</v>
      </c>
      <c r="D1356" s="20" t="e">
        <f>(#N/A)</f>
        <v>#N/A</v>
      </c>
      <c r="E1356" s="20" t="e">
        <f>(#N/A)</f>
        <v>#N/A</v>
      </c>
      <c r="F1356" s="20">
        <v>33.563362609786701</v>
      </c>
      <c r="G1356" s="133" t="e">
        <f t="shared" si="20"/>
        <v>#N/A</v>
      </c>
      <c r="H1356" s="133"/>
      <c r="I1356" s="133"/>
    </row>
    <row r="1357" spans="1:9" x14ac:dyDescent="0.3">
      <c r="A1357" s="135">
        <v>42832</v>
      </c>
      <c r="B1357" s="20">
        <v>106.57</v>
      </c>
      <c r="C1357" s="20" t="e">
        <f>(#N/A)</f>
        <v>#N/A</v>
      </c>
      <c r="D1357" s="20" t="e">
        <f>(#N/A)</f>
        <v>#N/A</v>
      </c>
      <c r="E1357" s="20" t="e">
        <f>(#N/A)</f>
        <v>#N/A</v>
      </c>
      <c r="F1357" s="20">
        <v>33.295809881175728</v>
      </c>
      <c r="G1357" s="133" t="e">
        <f t="shared" si="20"/>
        <v>#N/A</v>
      </c>
      <c r="H1357" s="133"/>
      <c r="I1357" s="133"/>
    </row>
    <row r="1358" spans="1:9" x14ac:dyDescent="0.3">
      <c r="A1358" s="135">
        <v>42835</v>
      </c>
      <c r="B1358" s="20">
        <v>106.91</v>
      </c>
      <c r="C1358" s="20" t="e">
        <f>(#N/A)</f>
        <v>#N/A</v>
      </c>
      <c r="D1358" s="20" t="e">
        <f>(#N/A)</f>
        <v>#N/A</v>
      </c>
      <c r="E1358" s="20" t="e">
        <f>(#N/A)</f>
        <v>#N/A</v>
      </c>
      <c r="F1358" s="20" t="e">
        <f>(#N/A)</f>
        <v>#N/A</v>
      </c>
      <c r="G1358" s="133" t="e">
        <f t="shared" si="20"/>
        <v>#N/A</v>
      </c>
      <c r="H1358" s="133"/>
      <c r="I1358" s="133"/>
    </row>
    <row r="1359" spans="1:9" x14ac:dyDescent="0.3">
      <c r="A1359" s="135">
        <v>42836</v>
      </c>
      <c r="B1359" s="20">
        <v>107.51</v>
      </c>
      <c r="C1359" s="20" t="e">
        <f>(#N/A)</f>
        <v>#N/A</v>
      </c>
      <c r="D1359" s="20" t="e">
        <f>(#N/A)</f>
        <v>#N/A</v>
      </c>
      <c r="E1359" s="20" t="e">
        <f>(#N/A)</f>
        <v>#N/A</v>
      </c>
      <c r="F1359" s="20">
        <v>33.5030423444679</v>
      </c>
      <c r="G1359" s="133" t="e">
        <f t="shared" si="20"/>
        <v>#N/A</v>
      </c>
      <c r="H1359" s="133"/>
      <c r="I1359" s="133"/>
    </row>
    <row r="1360" spans="1:9" x14ac:dyDescent="0.3">
      <c r="A1360" s="135">
        <v>42837</v>
      </c>
      <c r="B1360" s="20">
        <v>107.64</v>
      </c>
      <c r="C1360" s="20" t="e">
        <f>(#N/A)</f>
        <v>#N/A</v>
      </c>
      <c r="D1360" s="20" t="e">
        <f>(#N/A)</f>
        <v>#N/A</v>
      </c>
      <c r="E1360" s="20" t="e">
        <f>(#N/A)</f>
        <v>#N/A</v>
      </c>
      <c r="F1360" s="20">
        <v>33.531819873464833</v>
      </c>
      <c r="G1360" s="133" t="e">
        <f t="shared" si="20"/>
        <v>#N/A</v>
      </c>
      <c r="H1360" s="133"/>
      <c r="I1360" s="133"/>
    </row>
    <row r="1361" spans="1:9" x14ac:dyDescent="0.3">
      <c r="A1361" s="135">
        <v>42838</v>
      </c>
      <c r="B1361" s="20">
        <v>107.84</v>
      </c>
      <c r="C1361" s="20" t="e">
        <f>(#N/A)</f>
        <v>#N/A</v>
      </c>
      <c r="D1361" s="20" t="e">
        <f>(#N/A)</f>
        <v>#N/A</v>
      </c>
      <c r="E1361" s="20" t="e">
        <f>(#N/A)</f>
        <v>#N/A</v>
      </c>
      <c r="F1361" s="20">
        <v>33.201581027667977</v>
      </c>
      <c r="G1361" s="133" t="e">
        <f t="shared" si="20"/>
        <v>#N/A</v>
      </c>
      <c r="H1361" s="133"/>
      <c r="I1361" s="133"/>
    </row>
    <row r="1362" spans="1:9" x14ac:dyDescent="0.3">
      <c r="A1362" s="135">
        <v>42839</v>
      </c>
      <c r="B1362" s="20">
        <v>108.1</v>
      </c>
      <c r="C1362" s="20" t="e">
        <f>(#N/A)</f>
        <v>#N/A</v>
      </c>
      <c r="D1362" s="20" t="e">
        <f>(#N/A)</f>
        <v>#N/A</v>
      </c>
      <c r="E1362" s="20" t="e">
        <f>(#N/A)</f>
        <v>#N/A</v>
      </c>
      <c r="F1362" s="20">
        <v>33.259368836291912</v>
      </c>
      <c r="G1362" s="133" t="e">
        <f t="shared" si="20"/>
        <v>#N/A</v>
      </c>
      <c r="H1362" s="133"/>
      <c r="I1362" s="133"/>
    </row>
    <row r="1363" spans="1:9" x14ac:dyDescent="0.3">
      <c r="A1363" s="135">
        <v>42842</v>
      </c>
      <c r="B1363" s="20">
        <v>109.01</v>
      </c>
      <c r="C1363" s="20" t="e">
        <f>(#N/A)</f>
        <v>#N/A</v>
      </c>
      <c r="D1363" s="20" t="e">
        <f>(#N/A)</f>
        <v>#N/A</v>
      </c>
      <c r="E1363" s="20" t="e">
        <f>(#N/A)</f>
        <v>#N/A</v>
      </c>
      <c r="F1363" s="20" t="e">
        <f>(#N/A)</f>
        <v>#N/A</v>
      </c>
      <c r="G1363" s="133" t="e">
        <f t="shared" si="20"/>
        <v>#N/A</v>
      </c>
      <c r="H1363" s="133"/>
      <c r="I1363" s="133"/>
    </row>
    <row r="1364" spans="1:9" x14ac:dyDescent="0.3">
      <c r="A1364" s="135">
        <v>42843</v>
      </c>
      <c r="B1364" s="20">
        <v>108.84</v>
      </c>
      <c r="C1364" s="20" t="e">
        <f>(#N/A)</f>
        <v>#N/A</v>
      </c>
      <c r="D1364" s="20" t="e">
        <f>(#N/A)</f>
        <v>#N/A</v>
      </c>
      <c r="E1364" s="20" t="e">
        <f>(#N/A)</f>
        <v>#N/A</v>
      </c>
      <c r="F1364" s="20">
        <v>33.235402130003671</v>
      </c>
      <c r="G1364" s="133" t="e">
        <f t="shared" si="20"/>
        <v>#N/A</v>
      </c>
      <c r="H1364" s="133"/>
      <c r="I1364" s="133"/>
    </row>
    <row r="1365" spans="1:9" x14ac:dyDescent="0.3">
      <c r="A1365" s="135">
        <v>42844</v>
      </c>
      <c r="B1365" s="20">
        <v>108.86</v>
      </c>
      <c r="C1365" s="20" t="e">
        <f>(#N/A)</f>
        <v>#N/A</v>
      </c>
      <c r="D1365" s="20" t="e">
        <f>(#N/A)</f>
        <v>#N/A</v>
      </c>
      <c r="E1365" s="20" t="e">
        <f>(#N/A)</f>
        <v>#N/A</v>
      </c>
      <c r="F1365" s="20">
        <v>32.98314194967017</v>
      </c>
      <c r="G1365" s="133" t="e">
        <f t="shared" ref="G1365:G1428" si="21">D1365</f>
        <v>#N/A</v>
      </c>
      <c r="H1365" s="133"/>
      <c r="I1365" s="133"/>
    </row>
    <row r="1366" spans="1:9" x14ac:dyDescent="0.3">
      <c r="A1366" s="135">
        <v>42845</v>
      </c>
      <c r="B1366" s="20">
        <v>108.84</v>
      </c>
      <c r="C1366" s="20" t="e">
        <f>(#N/A)</f>
        <v>#N/A</v>
      </c>
      <c r="D1366" s="20" t="e">
        <f>(#N/A)</f>
        <v>#N/A</v>
      </c>
      <c r="E1366" s="20" t="e">
        <f>(#N/A)</f>
        <v>#N/A</v>
      </c>
      <c r="F1366" s="20">
        <v>32.926233512457252</v>
      </c>
      <c r="G1366" s="133" t="e">
        <f t="shared" si="21"/>
        <v>#N/A</v>
      </c>
      <c r="H1366" s="133"/>
      <c r="I1366" s="133"/>
    </row>
    <row r="1367" spans="1:9" x14ac:dyDescent="0.3">
      <c r="A1367" s="135">
        <v>42846</v>
      </c>
      <c r="B1367" s="20">
        <v>108.9</v>
      </c>
      <c r="C1367" s="20" t="e">
        <f>(#N/A)</f>
        <v>#N/A</v>
      </c>
      <c r="D1367" s="20" t="e">
        <f>(#N/A)</f>
        <v>#N/A</v>
      </c>
      <c r="E1367" s="20" t="e">
        <f>(#N/A)</f>
        <v>#N/A</v>
      </c>
      <c r="F1367" s="20">
        <v>32.967032967032971</v>
      </c>
      <c r="G1367" s="133" t="e">
        <f t="shared" si="21"/>
        <v>#N/A</v>
      </c>
      <c r="H1367" s="133"/>
      <c r="I1367" s="133"/>
    </row>
    <row r="1368" spans="1:9" x14ac:dyDescent="0.3">
      <c r="A1368" s="135">
        <v>42849</v>
      </c>
      <c r="B1368" s="20">
        <v>109.01</v>
      </c>
      <c r="C1368" s="20" t="e">
        <f>(#N/A)</f>
        <v>#N/A</v>
      </c>
      <c r="D1368" s="20" t="e">
        <f>(#N/A)</f>
        <v>#N/A</v>
      </c>
      <c r="E1368" s="20" t="e">
        <f>(#N/A)</f>
        <v>#N/A</v>
      </c>
      <c r="F1368" s="20" t="e">
        <f>(#N/A)</f>
        <v>#N/A</v>
      </c>
      <c r="G1368" s="133" t="e">
        <f t="shared" si="21"/>
        <v>#N/A</v>
      </c>
      <c r="H1368" s="133"/>
      <c r="I1368" s="133"/>
    </row>
    <row r="1369" spans="1:9" x14ac:dyDescent="0.3">
      <c r="A1369" s="135">
        <v>42850</v>
      </c>
      <c r="B1369" s="20">
        <v>109.22</v>
      </c>
      <c r="C1369" s="20" t="e">
        <f>(#N/A)</f>
        <v>#N/A</v>
      </c>
      <c r="D1369" s="20" t="e">
        <f>(#N/A)</f>
        <v>#N/A</v>
      </c>
      <c r="E1369" s="20" t="e">
        <f>(#N/A)</f>
        <v>#N/A</v>
      </c>
      <c r="F1369" s="20">
        <v>33.276388041488708</v>
      </c>
      <c r="G1369" s="133" t="e">
        <f t="shared" si="21"/>
        <v>#N/A</v>
      </c>
      <c r="H1369" s="133"/>
      <c r="I1369" s="133"/>
    </row>
    <row r="1370" spans="1:9" x14ac:dyDescent="0.3">
      <c r="A1370" s="135">
        <v>42851</v>
      </c>
      <c r="B1370" s="20">
        <v>109.14</v>
      </c>
      <c r="C1370" s="20" t="e">
        <f>(#N/A)</f>
        <v>#N/A</v>
      </c>
      <c r="D1370" s="20" t="e">
        <f>(#N/A)</f>
        <v>#N/A</v>
      </c>
      <c r="E1370" s="20" t="e">
        <f>(#N/A)</f>
        <v>#N/A</v>
      </c>
      <c r="F1370" s="20">
        <v>32.886886643126751</v>
      </c>
      <c r="G1370" s="133" t="e">
        <f t="shared" si="21"/>
        <v>#N/A</v>
      </c>
      <c r="H1370" s="133"/>
      <c r="I1370" s="133"/>
    </row>
    <row r="1371" spans="1:9" x14ac:dyDescent="0.3">
      <c r="A1371" s="135">
        <v>42852</v>
      </c>
      <c r="B1371" s="20">
        <v>109.25</v>
      </c>
      <c r="C1371" s="20" t="e">
        <f>(#N/A)</f>
        <v>#N/A</v>
      </c>
      <c r="D1371" s="20" t="e">
        <f>(#N/A)</f>
        <v>#N/A</v>
      </c>
      <c r="E1371" s="20" t="e">
        <f>(#N/A)</f>
        <v>#N/A</v>
      </c>
      <c r="F1371" s="20">
        <v>33.085637714703367</v>
      </c>
      <c r="G1371" s="133" t="e">
        <f t="shared" si="21"/>
        <v>#N/A</v>
      </c>
      <c r="H1371" s="133"/>
      <c r="I1371" s="133"/>
    </row>
    <row r="1372" spans="1:9" x14ac:dyDescent="0.3">
      <c r="A1372" s="135">
        <v>42853</v>
      </c>
      <c r="B1372" s="20">
        <v>109.3</v>
      </c>
      <c r="C1372" s="20" t="e">
        <f>(#N/A)</f>
        <v>#N/A</v>
      </c>
      <c r="D1372" s="20" t="e">
        <f>(#N/A)</f>
        <v>#N/A</v>
      </c>
      <c r="E1372" s="20" t="e">
        <f>(#N/A)</f>
        <v>#N/A</v>
      </c>
      <c r="F1372" s="20">
        <v>33.081699744307798</v>
      </c>
      <c r="G1372" s="133" t="e">
        <f t="shared" si="21"/>
        <v>#N/A</v>
      </c>
      <c r="H1372" s="133"/>
      <c r="I1372" s="133"/>
    </row>
    <row r="1373" spans="1:9" x14ac:dyDescent="0.3">
      <c r="A1373" s="135">
        <v>42855</v>
      </c>
      <c r="B1373" s="20" t="e">
        <f>(#N/A)</f>
        <v>#N/A</v>
      </c>
      <c r="C1373" s="20">
        <v>106.9</v>
      </c>
      <c r="D1373" s="20">
        <v>123.6</v>
      </c>
      <c r="E1373" s="20">
        <v>6.4</v>
      </c>
      <c r="F1373" s="20" t="e">
        <f>(#N/A)</f>
        <v>#N/A</v>
      </c>
      <c r="G1373" s="133">
        <f t="shared" si="21"/>
        <v>123.6</v>
      </c>
      <c r="H1373" s="133"/>
      <c r="I1373" s="133"/>
    </row>
    <row r="1374" spans="1:9" x14ac:dyDescent="0.3">
      <c r="A1374" s="135">
        <v>42857</v>
      </c>
      <c r="B1374" s="20">
        <v>109.51</v>
      </c>
      <c r="C1374" s="20" t="e">
        <f>(#N/A)</f>
        <v>#N/A</v>
      </c>
      <c r="D1374" s="20" t="e">
        <f>(#N/A)</f>
        <v>#N/A</v>
      </c>
      <c r="E1374" s="20" t="e">
        <f>(#N/A)</f>
        <v>#N/A</v>
      </c>
      <c r="F1374" s="20" t="e">
        <f>(#N/A)</f>
        <v>#N/A</v>
      </c>
      <c r="G1374" s="133" t="e">
        <f t="shared" si="21"/>
        <v>#N/A</v>
      </c>
      <c r="H1374" s="133"/>
      <c r="I1374" s="133"/>
    </row>
    <row r="1375" spans="1:9" x14ac:dyDescent="0.3">
      <c r="A1375" s="135">
        <v>42858</v>
      </c>
      <c r="B1375" s="20">
        <v>109.49</v>
      </c>
      <c r="C1375" s="20" t="e">
        <f>(#N/A)</f>
        <v>#N/A</v>
      </c>
      <c r="D1375" s="20" t="e">
        <f>(#N/A)</f>
        <v>#N/A</v>
      </c>
      <c r="E1375" s="20" t="e">
        <f>(#N/A)</f>
        <v>#N/A</v>
      </c>
      <c r="F1375" s="20">
        <v>32.76342912574269</v>
      </c>
      <c r="G1375" s="133" t="e">
        <f t="shared" si="21"/>
        <v>#N/A</v>
      </c>
      <c r="H1375" s="133"/>
      <c r="I1375" s="133"/>
    </row>
    <row r="1376" spans="1:9" x14ac:dyDescent="0.3">
      <c r="A1376" s="135">
        <v>42859</v>
      </c>
      <c r="B1376" s="20">
        <v>109.65</v>
      </c>
      <c r="C1376" s="20" t="e">
        <f>(#N/A)</f>
        <v>#N/A</v>
      </c>
      <c r="D1376" s="20" t="e">
        <f>(#N/A)</f>
        <v>#N/A</v>
      </c>
      <c r="E1376" s="20" t="e">
        <f>(#N/A)</f>
        <v>#N/A</v>
      </c>
      <c r="F1376" s="20">
        <v>32.87687833252545</v>
      </c>
      <c r="G1376" s="133" t="e">
        <f t="shared" si="21"/>
        <v>#N/A</v>
      </c>
      <c r="H1376" s="133"/>
      <c r="I1376" s="133"/>
    </row>
    <row r="1377" spans="1:9" x14ac:dyDescent="0.3">
      <c r="A1377" s="135">
        <v>42860</v>
      </c>
      <c r="B1377" s="20">
        <v>109.81</v>
      </c>
      <c r="C1377" s="20" t="e">
        <f>(#N/A)</f>
        <v>#N/A</v>
      </c>
      <c r="D1377" s="20" t="e">
        <f>(#N/A)</f>
        <v>#N/A</v>
      </c>
      <c r="E1377" s="20" t="e">
        <f>(#N/A)</f>
        <v>#N/A</v>
      </c>
      <c r="F1377" s="20">
        <v>32.749032882011612</v>
      </c>
      <c r="G1377" s="133" t="e">
        <f t="shared" si="21"/>
        <v>#N/A</v>
      </c>
      <c r="H1377" s="133"/>
      <c r="I1377" s="133"/>
    </row>
    <row r="1378" spans="1:9" x14ac:dyDescent="0.3">
      <c r="A1378" s="135">
        <v>42863</v>
      </c>
      <c r="B1378" s="20">
        <v>109.8</v>
      </c>
      <c r="C1378" s="20" t="e">
        <f>(#N/A)</f>
        <v>#N/A</v>
      </c>
      <c r="D1378" s="20" t="e">
        <f>(#N/A)</f>
        <v>#N/A</v>
      </c>
      <c r="E1378" s="20" t="e">
        <f>(#N/A)</f>
        <v>#N/A</v>
      </c>
      <c r="F1378" s="20" t="e">
        <f>(#N/A)</f>
        <v>#N/A</v>
      </c>
      <c r="G1378" s="133" t="e">
        <f t="shared" si="21"/>
        <v>#N/A</v>
      </c>
      <c r="H1378" s="133"/>
      <c r="I1378" s="133"/>
    </row>
    <row r="1379" spans="1:9" x14ac:dyDescent="0.3">
      <c r="A1379" s="135">
        <v>42864</v>
      </c>
      <c r="B1379" s="20">
        <v>109.74</v>
      </c>
      <c r="C1379" s="20" t="e">
        <f>(#N/A)</f>
        <v>#N/A</v>
      </c>
      <c r="D1379" s="20" t="e">
        <f>(#N/A)</f>
        <v>#N/A</v>
      </c>
      <c r="E1379" s="20" t="e">
        <f>(#N/A)</f>
        <v>#N/A</v>
      </c>
      <c r="F1379" s="20">
        <v>32.344428364688859</v>
      </c>
      <c r="G1379" s="133" t="e">
        <f t="shared" si="21"/>
        <v>#N/A</v>
      </c>
      <c r="H1379" s="133"/>
      <c r="I1379" s="133"/>
    </row>
    <row r="1380" spans="1:9" x14ac:dyDescent="0.3">
      <c r="A1380" s="135">
        <v>42865</v>
      </c>
      <c r="B1380" s="20">
        <v>109.77</v>
      </c>
      <c r="C1380" s="20" t="e">
        <f>(#N/A)</f>
        <v>#N/A</v>
      </c>
      <c r="D1380" s="20" t="e">
        <f>(#N/A)</f>
        <v>#N/A</v>
      </c>
      <c r="E1380" s="20" t="e">
        <f>(#N/A)</f>
        <v>#N/A</v>
      </c>
      <c r="F1380" s="20">
        <v>32.173389524382898</v>
      </c>
      <c r="G1380" s="133" t="e">
        <f t="shared" si="21"/>
        <v>#N/A</v>
      </c>
      <c r="H1380" s="133"/>
      <c r="I1380" s="133"/>
    </row>
    <row r="1381" spans="1:9" x14ac:dyDescent="0.3">
      <c r="A1381" s="135">
        <v>42866</v>
      </c>
      <c r="B1381" s="20">
        <v>109.76</v>
      </c>
      <c r="C1381" s="20" t="e">
        <f>(#N/A)</f>
        <v>#N/A</v>
      </c>
      <c r="D1381" s="20" t="e">
        <f>(#N/A)</f>
        <v>#N/A</v>
      </c>
      <c r="E1381" s="20" t="e">
        <f>(#N/A)</f>
        <v>#N/A</v>
      </c>
      <c r="F1381" s="20">
        <v>31.875525651808239</v>
      </c>
      <c r="G1381" s="133" t="e">
        <f t="shared" si="21"/>
        <v>#N/A</v>
      </c>
      <c r="H1381" s="133"/>
      <c r="I1381" s="133"/>
    </row>
    <row r="1382" spans="1:9" x14ac:dyDescent="0.3">
      <c r="A1382" s="135">
        <v>42867</v>
      </c>
      <c r="B1382" s="20">
        <v>110.1</v>
      </c>
      <c r="C1382" s="20" t="e">
        <f>(#N/A)</f>
        <v>#N/A</v>
      </c>
      <c r="D1382" s="20" t="e">
        <f>(#N/A)</f>
        <v>#N/A</v>
      </c>
      <c r="E1382" s="20" t="e">
        <f>(#N/A)</f>
        <v>#N/A</v>
      </c>
      <c r="F1382" s="20">
        <v>32.236368003843381</v>
      </c>
      <c r="G1382" s="133" t="e">
        <f t="shared" si="21"/>
        <v>#N/A</v>
      </c>
      <c r="H1382" s="133"/>
      <c r="I1382" s="133"/>
    </row>
    <row r="1383" spans="1:9" x14ac:dyDescent="0.3">
      <c r="A1383" s="135">
        <v>42870</v>
      </c>
      <c r="B1383" s="20">
        <v>110.14</v>
      </c>
      <c r="C1383" s="20" t="e">
        <f>(#N/A)</f>
        <v>#N/A</v>
      </c>
      <c r="D1383" s="20" t="e">
        <f>(#N/A)</f>
        <v>#N/A</v>
      </c>
      <c r="E1383" s="20" t="e">
        <f>(#N/A)</f>
        <v>#N/A</v>
      </c>
      <c r="F1383" s="20" t="e">
        <f>(#N/A)</f>
        <v>#N/A</v>
      </c>
      <c r="G1383" s="133" t="e">
        <f t="shared" si="21"/>
        <v>#N/A</v>
      </c>
      <c r="H1383" s="133"/>
      <c r="I1383" s="133"/>
    </row>
    <row r="1384" spans="1:9" x14ac:dyDescent="0.3">
      <c r="A1384" s="135">
        <v>42871</v>
      </c>
      <c r="B1384" s="20">
        <v>110.22</v>
      </c>
      <c r="C1384" s="20" t="e">
        <f>(#N/A)</f>
        <v>#N/A</v>
      </c>
      <c r="D1384" s="20" t="e">
        <f>(#N/A)</f>
        <v>#N/A</v>
      </c>
      <c r="E1384" s="20" t="e">
        <f>(#N/A)</f>
        <v>#N/A</v>
      </c>
      <c r="F1384" s="20">
        <v>32.205829435048578</v>
      </c>
      <c r="G1384" s="133" t="e">
        <f t="shared" si="21"/>
        <v>#N/A</v>
      </c>
      <c r="H1384" s="133"/>
      <c r="I1384" s="133"/>
    </row>
    <row r="1385" spans="1:9" x14ac:dyDescent="0.3">
      <c r="A1385" s="135">
        <v>42872</v>
      </c>
      <c r="B1385" s="20">
        <v>110.44</v>
      </c>
      <c r="C1385" s="20" t="e">
        <f>(#N/A)</f>
        <v>#N/A</v>
      </c>
      <c r="D1385" s="20" t="e">
        <f>(#N/A)</f>
        <v>#N/A</v>
      </c>
      <c r="E1385" s="20" t="e">
        <f>(#N/A)</f>
        <v>#N/A</v>
      </c>
      <c r="F1385" s="20">
        <v>32.374445643054059</v>
      </c>
      <c r="G1385" s="133" t="e">
        <f t="shared" si="21"/>
        <v>#N/A</v>
      </c>
      <c r="H1385" s="133"/>
      <c r="I1385" s="133"/>
    </row>
    <row r="1386" spans="1:9" x14ac:dyDescent="0.3">
      <c r="A1386" s="135">
        <v>42873</v>
      </c>
      <c r="B1386" s="20">
        <v>110.51</v>
      </c>
      <c r="C1386" s="20" t="e">
        <f>(#N/A)</f>
        <v>#N/A</v>
      </c>
      <c r="D1386" s="20" t="e">
        <f>(#N/A)</f>
        <v>#N/A</v>
      </c>
      <c r="E1386" s="20" t="e">
        <f>(#N/A)</f>
        <v>#N/A</v>
      </c>
      <c r="F1386" s="20">
        <v>32.601391888648912</v>
      </c>
      <c r="G1386" s="133" t="e">
        <f t="shared" si="21"/>
        <v>#N/A</v>
      </c>
      <c r="H1386" s="133"/>
      <c r="I1386" s="133"/>
    </row>
    <row r="1387" spans="1:9" x14ac:dyDescent="0.3">
      <c r="A1387" s="135">
        <v>42874</v>
      </c>
      <c r="B1387" s="20">
        <v>110.48</v>
      </c>
      <c r="C1387" s="20" t="e">
        <f>(#N/A)</f>
        <v>#N/A</v>
      </c>
      <c r="D1387" s="20" t="e">
        <f>(#N/A)</f>
        <v>#N/A</v>
      </c>
      <c r="E1387" s="20" t="e">
        <f>(#N/A)</f>
        <v>#N/A</v>
      </c>
      <c r="F1387" s="20">
        <v>32.581303252130091</v>
      </c>
      <c r="G1387" s="133" t="e">
        <f t="shared" si="21"/>
        <v>#N/A</v>
      </c>
      <c r="H1387" s="133"/>
      <c r="I1387" s="133"/>
    </row>
    <row r="1388" spans="1:9" x14ac:dyDescent="0.3">
      <c r="A1388" s="135">
        <v>42877</v>
      </c>
      <c r="B1388" s="20">
        <v>110.48</v>
      </c>
      <c r="C1388" s="20" t="e">
        <f>(#N/A)</f>
        <v>#N/A</v>
      </c>
      <c r="D1388" s="20" t="e">
        <f>(#N/A)</f>
        <v>#N/A</v>
      </c>
      <c r="E1388" s="20" t="e">
        <f>(#N/A)</f>
        <v>#N/A</v>
      </c>
      <c r="F1388" s="20" t="e">
        <f>(#N/A)</f>
        <v>#N/A</v>
      </c>
      <c r="G1388" s="133" t="e">
        <f t="shared" si="21"/>
        <v>#N/A</v>
      </c>
      <c r="H1388" s="133"/>
      <c r="I1388" s="133"/>
    </row>
    <row r="1389" spans="1:9" x14ac:dyDescent="0.3">
      <c r="A1389" s="135">
        <v>42878</v>
      </c>
      <c r="B1389" s="20">
        <v>110.21</v>
      </c>
      <c r="C1389" s="20" t="e">
        <f>(#N/A)</f>
        <v>#N/A</v>
      </c>
      <c r="D1389" s="20" t="e">
        <f>(#N/A)</f>
        <v>#N/A</v>
      </c>
      <c r="E1389" s="20" t="e">
        <f>(#N/A)</f>
        <v>#N/A</v>
      </c>
      <c r="F1389" s="20">
        <v>31.814376270781011</v>
      </c>
      <c r="G1389" s="133" t="e">
        <f t="shared" si="21"/>
        <v>#N/A</v>
      </c>
      <c r="H1389" s="133"/>
      <c r="I1389" s="133"/>
    </row>
    <row r="1390" spans="1:9" x14ac:dyDescent="0.3">
      <c r="A1390" s="135">
        <v>42879</v>
      </c>
      <c r="B1390" s="20">
        <v>110.19</v>
      </c>
      <c r="C1390" s="20" t="e">
        <f>(#N/A)</f>
        <v>#N/A</v>
      </c>
      <c r="D1390" s="20" t="e">
        <f>(#N/A)</f>
        <v>#N/A</v>
      </c>
      <c r="E1390" s="20" t="e">
        <f>(#N/A)</f>
        <v>#N/A</v>
      </c>
      <c r="F1390" s="20">
        <v>31.964071856287429</v>
      </c>
      <c r="G1390" s="133" t="e">
        <f t="shared" si="21"/>
        <v>#N/A</v>
      </c>
      <c r="H1390" s="133"/>
      <c r="I1390" s="133"/>
    </row>
    <row r="1391" spans="1:9" x14ac:dyDescent="0.3">
      <c r="A1391" s="135">
        <v>42880</v>
      </c>
      <c r="B1391" s="20">
        <v>110.21</v>
      </c>
      <c r="C1391" s="20" t="e">
        <f>(#N/A)</f>
        <v>#N/A</v>
      </c>
      <c r="D1391" s="20" t="e">
        <f>(#N/A)</f>
        <v>#N/A</v>
      </c>
      <c r="E1391" s="20" t="e">
        <f>(#N/A)</f>
        <v>#N/A</v>
      </c>
      <c r="F1391" s="20">
        <v>32.336695485110468</v>
      </c>
      <c r="G1391" s="133" t="e">
        <f t="shared" si="21"/>
        <v>#N/A</v>
      </c>
      <c r="H1391" s="133"/>
      <c r="I1391" s="133"/>
    </row>
    <row r="1392" spans="1:9" x14ac:dyDescent="0.3">
      <c r="A1392" s="135">
        <v>42881</v>
      </c>
      <c r="B1392" s="20">
        <v>110.21</v>
      </c>
      <c r="C1392" s="20" t="e">
        <f>(#N/A)</f>
        <v>#N/A</v>
      </c>
      <c r="D1392" s="20" t="e">
        <f>(#N/A)</f>
        <v>#N/A</v>
      </c>
      <c r="E1392" s="20" t="e">
        <f>(#N/A)</f>
        <v>#N/A</v>
      </c>
      <c r="F1392" s="20">
        <v>32.019645424053671</v>
      </c>
      <c r="G1392" s="133" t="e">
        <f t="shared" si="21"/>
        <v>#N/A</v>
      </c>
      <c r="H1392" s="133"/>
      <c r="I1392" s="133"/>
    </row>
    <row r="1393" spans="1:9" x14ac:dyDescent="0.3">
      <c r="A1393" s="135">
        <v>42886</v>
      </c>
      <c r="B1393" s="20">
        <v>110.1</v>
      </c>
      <c r="C1393" s="20">
        <v>108.1</v>
      </c>
      <c r="D1393" s="20">
        <v>123.7</v>
      </c>
      <c r="E1393" s="20">
        <v>5.5</v>
      </c>
      <c r="F1393" s="20">
        <v>31.541218637992831</v>
      </c>
      <c r="G1393" s="133">
        <f t="shared" si="21"/>
        <v>123.7</v>
      </c>
      <c r="H1393" s="133"/>
      <c r="I1393" s="133"/>
    </row>
    <row r="1394" spans="1:9" x14ac:dyDescent="0.3">
      <c r="A1394" s="135">
        <v>42887</v>
      </c>
      <c r="B1394" s="20">
        <v>110.04</v>
      </c>
      <c r="C1394" s="20" t="e">
        <f>(#N/A)</f>
        <v>#N/A</v>
      </c>
      <c r="D1394" s="20" t="e">
        <f>(#N/A)</f>
        <v>#N/A</v>
      </c>
      <c r="E1394" s="20" t="e">
        <f>(#N/A)</f>
        <v>#N/A</v>
      </c>
      <c r="F1394" s="20">
        <v>31.391044776119401</v>
      </c>
      <c r="G1394" s="133" t="e">
        <f t="shared" si="21"/>
        <v>#N/A</v>
      </c>
      <c r="H1394" s="133"/>
      <c r="I1394" s="133"/>
    </row>
    <row r="1395" spans="1:9" x14ac:dyDescent="0.3">
      <c r="A1395" s="135">
        <v>42888</v>
      </c>
      <c r="B1395" s="20">
        <v>110.07</v>
      </c>
      <c r="C1395" s="20" t="e">
        <f>(#N/A)</f>
        <v>#N/A</v>
      </c>
      <c r="D1395" s="20" t="e">
        <f>(#N/A)</f>
        <v>#N/A</v>
      </c>
      <c r="E1395" s="20" t="e">
        <f>(#N/A)</f>
        <v>#N/A</v>
      </c>
      <c r="F1395" s="20">
        <v>31.48966670648668</v>
      </c>
      <c r="G1395" s="133" t="e">
        <f t="shared" si="21"/>
        <v>#N/A</v>
      </c>
      <c r="H1395" s="133"/>
      <c r="I1395" s="133"/>
    </row>
    <row r="1396" spans="1:9" x14ac:dyDescent="0.3">
      <c r="A1396" s="135">
        <v>42891</v>
      </c>
      <c r="B1396" s="20">
        <v>110.01</v>
      </c>
      <c r="C1396" s="20" t="e">
        <f>(#N/A)</f>
        <v>#N/A</v>
      </c>
      <c r="D1396" s="20" t="e">
        <f>(#N/A)</f>
        <v>#N/A</v>
      </c>
      <c r="E1396" s="20" t="e">
        <f>(#N/A)</f>
        <v>#N/A</v>
      </c>
      <c r="F1396" s="20" t="e">
        <f>(#N/A)</f>
        <v>#N/A</v>
      </c>
      <c r="G1396" s="133" t="e">
        <f t="shared" si="21"/>
        <v>#N/A</v>
      </c>
      <c r="H1396" s="133"/>
      <c r="I1396" s="133"/>
    </row>
    <row r="1397" spans="1:9" x14ac:dyDescent="0.3">
      <c r="A1397" s="135">
        <v>42892</v>
      </c>
      <c r="B1397" s="20">
        <v>109.79</v>
      </c>
      <c r="C1397" s="20" t="e">
        <f>(#N/A)</f>
        <v>#N/A</v>
      </c>
      <c r="D1397" s="20" t="e">
        <f>(#N/A)</f>
        <v>#N/A</v>
      </c>
      <c r="E1397" s="20" t="e">
        <f>(#N/A)</f>
        <v>#N/A</v>
      </c>
      <c r="F1397" s="20">
        <v>31.595349394702151</v>
      </c>
      <c r="G1397" s="133" t="e">
        <f t="shared" si="21"/>
        <v>#N/A</v>
      </c>
      <c r="H1397" s="133"/>
      <c r="I1397" s="133"/>
    </row>
    <row r="1398" spans="1:9" x14ac:dyDescent="0.3">
      <c r="A1398" s="135">
        <v>42893</v>
      </c>
      <c r="B1398" s="20">
        <v>109.77</v>
      </c>
      <c r="C1398" s="20" t="e">
        <f>(#N/A)</f>
        <v>#N/A</v>
      </c>
      <c r="D1398" s="20" t="e">
        <f>(#N/A)</f>
        <v>#N/A</v>
      </c>
      <c r="E1398" s="20" t="e">
        <f>(#N/A)</f>
        <v>#N/A</v>
      </c>
      <c r="F1398" s="20">
        <v>31.50832634479454</v>
      </c>
      <c r="G1398" s="133" t="e">
        <f t="shared" si="21"/>
        <v>#N/A</v>
      </c>
      <c r="H1398" s="133"/>
      <c r="I1398" s="133"/>
    </row>
    <row r="1399" spans="1:9" x14ac:dyDescent="0.3">
      <c r="A1399" s="135">
        <v>42894</v>
      </c>
      <c r="B1399" s="20">
        <v>109.72</v>
      </c>
      <c r="C1399" s="20" t="e">
        <f>(#N/A)</f>
        <v>#N/A</v>
      </c>
      <c r="D1399" s="20" t="e">
        <f>(#N/A)</f>
        <v>#N/A</v>
      </c>
      <c r="E1399" s="20" t="e">
        <f>(#N/A)</f>
        <v>#N/A</v>
      </c>
      <c r="F1399" s="20">
        <v>31.669266770670831</v>
      </c>
      <c r="G1399" s="133" t="e">
        <f t="shared" si="21"/>
        <v>#N/A</v>
      </c>
      <c r="H1399" s="133"/>
      <c r="I1399" s="133"/>
    </row>
    <row r="1400" spans="1:9" x14ac:dyDescent="0.3">
      <c r="A1400" s="135">
        <v>42895</v>
      </c>
      <c r="B1400" s="20">
        <v>109.69</v>
      </c>
      <c r="C1400" s="20" t="e">
        <f>(#N/A)</f>
        <v>#N/A</v>
      </c>
      <c r="D1400" s="20" t="e">
        <f>(#N/A)</f>
        <v>#N/A</v>
      </c>
      <c r="E1400" s="20" t="e">
        <f>(#N/A)</f>
        <v>#N/A</v>
      </c>
      <c r="F1400" s="20" t="e">
        <f>(#N/A)</f>
        <v>#N/A</v>
      </c>
      <c r="G1400" s="133" t="e">
        <f t="shared" si="21"/>
        <v>#N/A</v>
      </c>
      <c r="H1400" s="133"/>
      <c r="I1400" s="133"/>
    </row>
    <row r="1401" spans="1:9" x14ac:dyDescent="0.3">
      <c r="A1401" s="135">
        <v>42898</v>
      </c>
      <c r="B1401" s="20">
        <v>109.71</v>
      </c>
      <c r="C1401" s="20" t="e">
        <f>(#N/A)</f>
        <v>#N/A</v>
      </c>
      <c r="D1401" s="20" t="e">
        <f>(#N/A)</f>
        <v>#N/A</v>
      </c>
      <c r="E1401" s="20" t="e">
        <f>(#N/A)</f>
        <v>#N/A</v>
      </c>
      <c r="F1401" s="20" t="e">
        <f>(#N/A)</f>
        <v>#N/A</v>
      </c>
      <c r="G1401" s="133" t="e">
        <f t="shared" si="21"/>
        <v>#N/A</v>
      </c>
      <c r="H1401" s="133"/>
      <c r="I1401" s="133"/>
    </row>
    <row r="1402" spans="1:9" x14ac:dyDescent="0.3">
      <c r="A1402" s="135">
        <v>42899</v>
      </c>
      <c r="B1402" s="20">
        <v>109.55</v>
      </c>
      <c r="C1402" s="20" t="e">
        <f>(#N/A)</f>
        <v>#N/A</v>
      </c>
      <c r="D1402" s="20" t="e">
        <f>(#N/A)</f>
        <v>#N/A</v>
      </c>
      <c r="E1402" s="20" t="e">
        <f>(#N/A)</f>
        <v>#N/A</v>
      </c>
      <c r="F1402" s="20">
        <v>31.73400673400673</v>
      </c>
      <c r="G1402" s="133" t="e">
        <f t="shared" si="21"/>
        <v>#N/A</v>
      </c>
      <c r="H1402" s="133"/>
      <c r="I1402" s="133"/>
    </row>
    <row r="1403" spans="1:9" x14ac:dyDescent="0.3">
      <c r="A1403" s="135">
        <v>42900</v>
      </c>
      <c r="B1403" s="20">
        <v>109.5</v>
      </c>
      <c r="C1403" s="20" t="e">
        <f>(#N/A)</f>
        <v>#N/A</v>
      </c>
      <c r="D1403" s="20" t="e">
        <f>(#N/A)</f>
        <v>#N/A</v>
      </c>
      <c r="E1403" s="20" t="e">
        <f>(#N/A)</f>
        <v>#N/A</v>
      </c>
      <c r="F1403" s="20">
        <v>31.658049777564031</v>
      </c>
      <c r="G1403" s="133" t="e">
        <f t="shared" si="21"/>
        <v>#N/A</v>
      </c>
      <c r="H1403" s="133"/>
      <c r="I1403" s="133"/>
    </row>
    <row r="1404" spans="1:9" x14ac:dyDescent="0.3">
      <c r="A1404" s="135">
        <v>42901</v>
      </c>
      <c r="B1404" s="20">
        <v>109.43</v>
      </c>
      <c r="C1404" s="20" t="e">
        <f>(#N/A)</f>
        <v>#N/A</v>
      </c>
      <c r="D1404" s="20" t="e">
        <f>(#N/A)</f>
        <v>#N/A</v>
      </c>
      <c r="E1404" s="20" t="e">
        <f>(#N/A)</f>
        <v>#N/A</v>
      </c>
      <c r="F1404" s="20">
        <v>32.129920309104079</v>
      </c>
      <c r="G1404" s="133" t="e">
        <f t="shared" si="21"/>
        <v>#N/A</v>
      </c>
      <c r="H1404" s="133"/>
      <c r="I1404" s="133"/>
    </row>
    <row r="1405" spans="1:9" x14ac:dyDescent="0.3">
      <c r="A1405" s="135">
        <v>42902</v>
      </c>
      <c r="B1405" s="20">
        <v>109.19</v>
      </c>
      <c r="C1405" s="20" t="e">
        <f>(#N/A)</f>
        <v>#N/A</v>
      </c>
      <c r="D1405" s="20" t="e">
        <f>(#N/A)</f>
        <v>#N/A</v>
      </c>
      <c r="E1405" s="20" t="e">
        <f>(#N/A)</f>
        <v>#N/A</v>
      </c>
      <c r="F1405" s="20">
        <v>31.999516441005799</v>
      </c>
      <c r="G1405" s="133" t="e">
        <f t="shared" si="21"/>
        <v>#N/A</v>
      </c>
      <c r="H1405" s="133"/>
      <c r="I1405" s="133"/>
    </row>
    <row r="1406" spans="1:9" x14ac:dyDescent="0.3">
      <c r="A1406" s="135">
        <v>42905</v>
      </c>
      <c r="B1406" s="20">
        <v>108.8</v>
      </c>
      <c r="C1406" s="20" t="e">
        <f>(#N/A)</f>
        <v>#N/A</v>
      </c>
      <c r="D1406" s="20" t="e">
        <f>(#N/A)</f>
        <v>#N/A</v>
      </c>
      <c r="E1406" s="20" t="e">
        <f>(#N/A)</f>
        <v>#N/A</v>
      </c>
      <c r="F1406" s="20" t="e">
        <f>(#N/A)</f>
        <v>#N/A</v>
      </c>
      <c r="G1406" s="133" t="e">
        <f t="shared" si="21"/>
        <v>#N/A</v>
      </c>
      <c r="H1406" s="133"/>
      <c r="I1406" s="133"/>
    </row>
    <row r="1407" spans="1:9" x14ac:dyDescent="0.3">
      <c r="A1407" s="135">
        <v>42906</v>
      </c>
      <c r="B1407" s="20">
        <v>108.79</v>
      </c>
      <c r="C1407" s="20" t="e">
        <f>(#N/A)</f>
        <v>#N/A</v>
      </c>
      <c r="D1407" s="20" t="e">
        <f>(#N/A)</f>
        <v>#N/A</v>
      </c>
      <c r="E1407" s="20" t="e">
        <f>(#N/A)</f>
        <v>#N/A</v>
      </c>
      <c r="F1407" s="20">
        <v>31.468277945619342</v>
      </c>
      <c r="G1407" s="133" t="e">
        <f t="shared" si="21"/>
        <v>#N/A</v>
      </c>
      <c r="H1407" s="133"/>
      <c r="I1407" s="133"/>
    </row>
    <row r="1408" spans="1:9" x14ac:dyDescent="0.3">
      <c r="A1408" s="135">
        <v>42907</v>
      </c>
      <c r="B1408" s="20">
        <v>108.76</v>
      </c>
      <c r="C1408" s="20" t="e">
        <f>(#N/A)</f>
        <v>#N/A</v>
      </c>
      <c r="D1408" s="20" t="e">
        <f>(#N/A)</f>
        <v>#N/A</v>
      </c>
      <c r="E1408" s="20" t="e">
        <f>(#N/A)</f>
        <v>#N/A</v>
      </c>
      <c r="F1408" s="20">
        <v>31.479690522243711</v>
      </c>
      <c r="G1408" s="133" t="e">
        <f t="shared" si="21"/>
        <v>#N/A</v>
      </c>
      <c r="H1408" s="133"/>
      <c r="I1408" s="133"/>
    </row>
    <row r="1409" spans="1:9" x14ac:dyDescent="0.3">
      <c r="A1409" s="135">
        <v>42908</v>
      </c>
      <c r="B1409" s="20">
        <v>108.68</v>
      </c>
      <c r="C1409" s="20" t="e">
        <f>(#N/A)</f>
        <v>#N/A</v>
      </c>
      <c r="D1409" s="20" t="e">
        <f>(#N/A)</f>
        <v>#N/A</v>
      </c>
      <c r="E1409" s="20" t="e">
        <f>(#N/A)</f>
        <v>#N/A</v>
      </c>
      <c r="F1409" s="20">
        <v>31.63759689922481</v>
      </c>
      <c r="G1409" s="133" t="e">
        <f t="shared" si="21"/>
        <v>#N/A</v>
      </c>
      <c r="H1409" s="133"/>
      <c r="I1409" s="133"/>
    </row>
    <row r="1410" spans="1:9" x14ac:dyDescent="0.3">
      <c r="A1410" s="135">
        <v>42909</v>
      </c>
      <c r="B1410" s="20">
        <v>108.63</v>
      </c>
      <c r="C1410" s="20" t="e">
        <f>(#N/A)</f>
        <v>#N/A</v>
      </c>
      <c r="D1410" s="20" t="e">
        <f>(#N/A)</f>
        <v>#N/A</v>
      </c>
      <c r="E1410" s="20" t="e">
        <f>(#N/A)</f>
        <v>#N/A</v>
      </c>
      <c r="F1410" s="20">
        <v>31.688689538125828</v>
      </c>
      <c r="G1410" s="133" t="e">
        <f t="shared" si="21"/>
        <v>#N/A</v>
      </c>
      <c r="H1410" s="133"/>
      <c r="I1410" s="133"/>
    </row>
    <row r="1411" spans="1:9" x14ac:dyDescent="0.3">
      <c r="A1411" s="135">
        <v>42912</v>
      </c>
      <c r="B1411" s="20">
        <v>108.25</v>
      </c>
      <c r="C1411" s="20" t="e">
        <f>(#N/A)</f>
        <v>#N/A</v>
      </c>
      <c r="D1411" s="20" t="e">
        <f>(#N/A)</f>
        <v>#N/A</v>
      </c>
      <c r="E1411" s="20" t="e">
        <f>(#N/A)</f>
        <v>#N/A</v>
      </c>
      <c r="F1411" s="20" t="e">
        <f>(#N/A)</f>
        <v>#N/A</v>
      </c>
      <c r="G1411" s="133" t="e">
        <f t="shared" si="21"/>
        <v>#N/A</v>
      </c>
      <c r="H1411" s="133"/>
      <c r="I1411" s="133"/>
    </row>
    <row r="1412" spans="1:9" x14ac:dyDescent="0.3">
      <c r="A1412" s="135">
        <v>42913</v>
      </c>
      <c r="B1412" s="20">
        <v>108.22</v>
      </c>
      <c r="C1412" s="20" t="e">
        <f>(#N/A)</f>
        <v>#N/A</v>
      </c>
      <c r="D1412" s="20" t="e">
        <f>(#N/A)</f>
        <v>#N/A</v>
      </c>
      <c r="E1412" s="20" t="e">
        <f>(#N/A)</f>
        <v>#N/A</v>
      </c>
      <c r="F1412" s="20">
        <v>31.303081776267899</v>
      </c>
      <c r="G1412" s="133" t="e">
        <f t="shared" si="21"/>
        <v>#N/A</v>
      </c>
      <c r="H1412" s="133"/>
      <c r="I1412" s="133"/>
    </row>
    <row r="1413" spans="1:9" x14ac:dyDescent="0.3">
      <c r="A1413" s="135">
        <v>42914</v>
      </c>
      <c r="B1413" s="20">
        <v>108.04</v>
      </c>
      <c r="C1413" s="20" t="e">
        <f>(#N/A)</f>
        <v>#N/A</v>
      </c>
      <c r="D1413" s="20" t="e">
        <f>(#N/A)</f>
        <v>#N/A</v>
      </c>
      <c r="E1413" s="20" t="e">
        <f>(#N/A)</f>
        <v>#N/A</v>
      </c>
      <c r="F1413" s="20">
        <v>31.227984938661479</v>
      </c>
      <c r="G1413" s="133" t="e">
        <f t="shared" si="21"/>
        <v>#N/A</v>
      </c>
      <c r="H1413" s="133"/>
      <c r="I1413" s="133"/>
    </row>
    <row r="1414" spans="1:9" x14ac:dyDescent="0.3">
      <c r="A1414" s="135">
        <v>42915</v>
      </c>
      <c r="B1414" s="20">
        <v>107.98</v>
      </c>
      <c r="C1414" s="20" t="e">
        <f>(#N/A)</f>
        <v>#N/A</v>
      </c>
      <c r="D1414" s="20" t="e">
        <f>(#N/A)</f>
        <v>#N/A</v>
      </c>
      <c r="E1414" s="20" t="e">
        <f>(#N/A)</f>
        <v>#N/A</v>
      </c>
      <c r="F1414" s="20">
        <v>31.378513201119361</v>
      </c>
      <c r="G1414" s="133" t="e">
        <f t="shared" si="21"/>
        <v>#N/A</v>
      </c>
      <c r="H1414" s="133"/>
      <c r="I1414" s="133"/>
    </row>
    <row r="1415" spans="1:9" x14ac:dyDescent="0.3">
      <c r="A1415" s="135">
        <v>42916</v>
      </c>
      <c r="B1415" s="20">
        <v>107.88</v>
      </c>
      <c r="C1415" s="20">
        <v>109.4</v>
      </c>
      <c r="D1415" s="20">
        <v>123</v>
      </c>
      <c r="E1415" s="20">
        <v>5.5</v>
      </c>
      <c r="F1415" s="20">
        <v>31.28879152975539</v>
      </c>
      <c r="G1415" s="133">
        <f t="shared" si="21"/>
        <v>123</v>
      </c>
      <c r="H1415" s="133"/>
      <c r="I1415" s="133"/>
    </row>
    <row r="1416" spans="1:9" x14ac:dyDescent="0.3">
      <c r="A1416" s="135">
        <v>42919</v>
      </c>
      <c r="B1416" s="20">
        <v>107.58</v>
      </c>
      <c r="C1416" s="20" t="e">
        <f>(#N/A)</f>
        <v>#N/A</v>
      </c>
      <c r="D1416" s="20" t="e">
        <f>(#N/A)</f>
        <v>#N/A</v>
      </c>
      <c r="E1416" s="20" t="e">
        <f>(#N/A)</f>
        <v>#N/A</v>
      </c>
      <c r="F1416" s="20" t="e">
        <f>(#N/A)</f>
        <v>#N/A</v>
      </c>
      <c r="G1416" s="133" t="e">
        <f t="shared" si="21"/>
        <v>#N/A</v>
      </c>
      <c r="H1416" s="133"/>
      <c r="I1416" s="133"/>
    </row>
    <row r="1417" spans="1:9" x14ac:dyDescent="0.3">
      <c r="A1417" s="135">
        <v>42920</v>
      </c>
      <c r="B1417" s="20">
        <v>107.55</v>
      </c>
      <c r="C1417" s="20" t="e">
        <f>(#N/A)</f>
        <v>#N/A</v>
      </c>
      <c r="D1417" s="20" t="e">
        <f>(#N/A)</f>
        <v>#N/A</v>
      </c>
      <c r="E1417" s="20" t="e">
        <f>(#N/A)</f>
        <v>#N/A</v>
      </c>
      <c r="F1417" s="20">
        <v>31.382848766186171</v>
      </c>
      <c r="G1417" s="133" t="e">
        <f t="shared" si="21"/>
        <v>#N/A</v>
      </c>
      <c r="H1417" s="133"/>
      <c r="I1417" s="133"/>
    </row>
    <row r="1418" spans="1:9" x14ac:dyDescent="0.3">
      <c r="A1418" s="135">
        <v>42921</v>
      </c>
      <c r="B1418" s="20">
        <v>107.53</v>
      </c>
      <c r="C1418" s="20" t="e">
        <f>(#N/A)</f>
        <v>#N/A</v>
      </c>
      <c r="D1418" s="20" t="e">
        <f>(#N/A)</f>
        <v>#N/A</v>
      </c>
      <c r="E1418" s="20" t="e">
        <f>(#N/A)</f>
        <v>#N/A</v>
      </c>
      <c r="F1418" s="20">
        <v>31.24618576833883</v>
      </c>
      <c r="G1418" s="133" t="e">
        <f t="shared" si="21"/>
        <v>#N/A</v>
      </c>
      <c r="H1418" s="133"/>
      <c r="I1418" s="133"/>
    </row>
    <row r="1419" spans="1:9" x14ac:dyDescent="0.3">
      <c r="A1419" s="135">
        <v>42922</v>
      </c>
      <c r="B1419" s="20">
        <v>107.71</v>
      </c>
      <c r="C1419" s="20" t="e">
        <f>(#N/A)</f>
        <v>#N/A</v>
      </c>
      <c r="D1419" s="20" t="e">
        <f>(#N/A)</f>
        <v>#N/A</v>
      </c>
      <c r="E1419" s="20" t="e">
        <f>(#N/A)</f>
        <v>#N/A</v>
      </c>
      <c r="F1419" s="20" t="e">
        <f>(#N/A)</f>
        <v>#N/A</v>
      </c>
      <c r="G1419" s="133" t="e">
        <f t="shared" si="21"/>
        <v>#N/A</v>
      </c>
      <c r="H1419" s="133"/>
      <c r="I1419" s="133"/>
    </row>
    <row r="1420" spans="1:9" x14ac:dyDescent="0.3">
      <c r="A1420" s="135">
        <v>42923</v>
      </c>
      <c r="B1420" s="20">
        <v>107.69</v>
      </c>
      <c r="C1420" s="20" t="e">
        <f>(#N/A)</f>
        <v>#N/A</v>
      </c>
      <c r="D1420" s="20" t="e">
        <f>(#N/A)</f>
        <v>#N/A</v>
      </c>
      <c r="E1420" s="20" t="e">
        <f>(#N/A)</f>
        <v>#N/A</v>
      </c>
      <c r="F1420" s="20">
        <v>31.618186262527502</v>
      </c>
      <c r="G1420" s="133" t="e">
        <f t="shared" si="21"/>
        <v>#N/A</v>
      </c>
      <c r="H1420" s="133"/>
      <c r="I1420" s="133"/>
    </row>
    <row r="1421" spans="1:9" x14ac:dyDescent="0.3">
      <c r="A1421" s="135">
        <v>42926</v>
      </c>
      <c r="B1421" s="20">
        <v>107.84</v>
      </c>
      <c r="C1421" s="20" t="e">
        <f>(#N/A)</f>
        <v>#N/A</v>
      </c>
      <c r="D1421" s="20" t="e">
        <f>(#N/A)</f>
        <v>#N/A</v>
      </c>
      <c r="E1421" s="20" t="e">
        <f>(#N/A)</f>
        <v>#N/A</v>
      </c>
      <c r="F1421" s="20" t="e">
        <f>(#N/A)</f>
        <v>#N/A</v>
      </c>
      <c r="G1421" s="133" t="e">
        <f t="shared" si="21"/>
        <v>#N/A</v>
      </c>
      <c r="H1421" s="133"/>
      <c r="I1421" s="133"/>
    </row>
    <row r="1422" spans="1:9" x14ac:dyDescent="0.3">
      <c r="A1422" s="135">
        <v>42927</v>
      </c>
      <c r="B1422" s="20">
        <v>107.87</v>
      </c>
      <c r="C1422" s="20" t="e">
        <f>(#N/A)</f>
        <v>#N/A</v>
      </c>
      <c r="D1422" s="20" t="e">
        <f>(#N/A)</f>
        <v>#N/A</v>
      </c>
      <c r="E1422" s="20" t="e">
        <f>(#N/A)</f>
        <v>#N/A</v>
      </c>
      <c r="F1422" s="20">
        <v>32.112676056338032</v>
      </c>
      <c r="G1422" s="133" t="e">
        <f t="shared" si="21"/>
        <v>#N/A</v>
      </c>
      <c r="H1422" s="133"/>
      <c r="I1422" s="133"/>
    </row>
    <row r="1423" spans="1:9" x14ac:dyDescent="0.3">
      <c r="A1423" s="135">
        <v>42928</v>
      </c>
      <c r="B1423" s="20">
        <v>107.73</v>
      </c>
      <c r="C1423" s="20" t="e">
        <f>(#N/A)</f>
        <v>#N/A</v>
      </c>
      <c r="D1423" s="20" t="e">
        <f>(#N/A)</f>
        <v>#N/A</v>
      </c>
      <c r="E1423" s="20" t="e">
        <f>(#N/A)</f>
        <v>#N/A</v>
      </c>
      <c r="F1423" s="20">
        <v>32.038239980389747</v>
      </c>
      <c r="G1423" s="133" t="e">
        <f t="shared" si="21"/>
        <v>#N/A</v>
      </c>
      <c r="H1423" s="133"/>
      <c r="I1423" s="133"/>
    </row>
    <row r="1424" spans="1:9" x14ac:dyDescent="0.3">
      <c r="A1424" s="135">
        <v>42929</v>
      </c>
      <c r="B1424" s="20">
        <v>107.68</v>
      </c>
      <c r="C1424" s="20" t="e">
        <f>(#N/A)</f>
        <v>#N/A</v>
      </c>
      <c r="D1424" s="20" t="e">
        <f>(#N/A)</f>
        <v>#N/A</v>
      </c>
      <c r="E1424" s="20" t="e">
        <f>(#N/A)</f>
        <v>#N/A</v>
      </c>
      <c r="F1424" s="20">
        <v>32.171351417699768</v>
      </c>
      <c r="G1424" s="133" t="e">
        <f t="shared" si="21"/>
        <v>#N/A</v>
      </c>
      <c r="H1424" s="133"/>
      <c r="I1424" s="133"/>
    </row>
    <row r="1425" spans="1:9" x14ac:dyDescent="0.3">
      <c r="A1425" s="135">
        <v>42930</v>
      </c>
      <c r="B1425" s="20">
        <v>107.55</v>
      </c>
      <c r="C1425" s="20" t="e">
        <f>(#N/A)</f>
        <v>#N/A</v>
      </c>
      <c r="D1425" s="20" t="e">
        <f>(#N/A)</f>
        <v>#N/A</v>
      </c>
      <c r="E1425" s="20" t="e">
        <f>(#N/A)</f>
        <v>#N/A</v>
      </c>
      <c r="F1425" s="20">
        <v>31.930814524043178</v>
      </c>
      <c r="G1425" s="133" t="e">
        <f t="shared" si="21"/>
        <v>#N/A</v>
      </c>
      <c r="H1425" s="133"/>
      <c r="I1425" s="133"/>
    </row>
    <row r="1426" spans="1:9" x14ac:dyDescent="0.3">
      <c r="A1426" s="135">
        <v>42933</v>
      </c>
      <c r="B1426" s="20">
        <v>107.48</v>
      </c>
      <c r="C1426" s="20" t="e">
        <f>(#N/A)</f>
        <v>#N/A</v>
      </c>
      <c r="D1426" s="20" t="e">
        <f>(#N/A)</f>
        <v>#N/A</v>
      </c>
      <c r="E1426" s="20" t="e">
        <f>(#N/A)</f>
        <v>#N/A</v>
      </c>
      <c r="F1426" s="20" t="e">
        <f>(#N/A)</f>
        <v>#N/A</v>
      </c>
      <c r="G1426" s="133" t="e">
        <f t="shared" si="21"/>
        <v>#N/A</v>
      </c>
      <c r="H1426" s="133"/>
      <c r="I1426" s="133"/>
    </row>
    <row r="1427" spans="1:9" x14ac:dyDescent="0.3">
      <c r="A1427" s="135">
        <v>42934</v>
      </c>
      <c r="B1427" s="20">
        <v>107.34</v>
      </c>
      <c r="C1427" s="20" t="e">
        <f>(#N/A)</f>
        <v>#N/A</v>
      </c>
      <c r="D1427" s="20" t="e">
        <f>(#N/A)</f>
        <v>#N/A</v>
      </c>
      <c r="E1427" s="20" t="e">
        <f>(#N/A)</f>
        <v>#N/A</v>
      </c>
      <c r="F1427" s="20">
        <v>32.062007874015748</v>
      </c>
      <c r="G1427" s="133" t="e">
        <f t="shared" si="21"/>
        <v>#N/A</v>
      </c>
      <c r="H1427" s="133"/>
      <c r="I1427" s="133"/>
    </row>
    <row r="1428" spans="1:9" x14ac:dyDescent="0.3">
      <c r="A1428" s="135">
        <v>42935</v>
      </c>
      <c r="B1428" s="20">
        <v>107.31</v>
      </c>
      <c r="C1428" s="20" t="e">
        <f>(#N/A)</f>
        <v>#N/A</v>
      </c>
      <c r="D1428" s="20" t="e">
        <f>(#N/A)</f>
        <v>#N/A</v>
      </c>
      <c r="E1428" s="20" t="e">
        <f>(#N/A)</f>
        <v>#N/A</v>
      </c>
      <c r="F1428" s="20">
        <v>32.155172413793103</v>
      </c>
      <c r="G1428" s="133" t="e">
        <f t="shared" si="21"/>
        <v>#N/A</v>
      </c>
      <c r="H1428" s="133"/>
      <c r="I1428" s="133"/>
    </row>
    <row r="1429" spans="1:9" x14ac:dyDescent="0.3">
      <c r="A1429" s="135">
        <v>42936</v>
      </c>
      <c r="B1429" s="20">
        <v>107.35</v>
      </c>
      <c r="C1429" s="20" t="e">
        <f>(#N/A)</f>
        <v>#N/A</v>
      </c>
      <c r="D1429" s="20" t="e">
        <f>(#N/A)</f>
        <v>#N/A</v>
      </c>
      <c r="E1429" s="20" t="e">
        <f>(#N/A)</f>
        <v>#N/A</v>
      </c>
      <c r="F1429" s="20">
        <v>32.220716837048897</v>
      </c>
      <c r="G1429" s="133" t="e">
        <f t="shared" ref="G1429:G1492" si="22">D1429</f>
        <v>#N/A</v>
      </c>
      <c r="H1429" s="133"/>
      <c r="I1429" s="133"/>
    </row>
    <row r="1430" spans="1:9" x14ac:dyDescent="0.3">
      <c r="A1430" s="135">
        <v>42937</v>
      </c>
      <c r="B1430" s="20">
        <v>107.23</v>
      </c>
      <c r="C1430" s="20" t="e">
        <f>(#N/A)</f>
        <v>#N/A</v>
      </c>
      <c r="D1430" s="20" t="e">
        <f>(#N/A)</f>
        <v>#N/A</v>
      </c>
      <c r="E1430" s="20" t="e">
        <f>(#N/A)</f>
        <v>#N/A</v>
      </c>
      <c r="F1430" s="20">
        <v>32.056650246305423</v>
      </c>
      <c r="G1430" s="133" t="e">
        <f t="shared" si="22"/>
        <v>#N/A</v>
      </c>
      <c r="H1430" s="133"/>
      <c r="I1430" s="133"/>
    </row>
    <row r="1431" spans="1:9" x14ac:dyDescent="0.3">
      <c r="A1431" s="135">
        <v>42940</v>
      </c>
      <c r="B1431" s="20">
        <v>107.16</v>
      </c>
      <c r="C1431" s="20" t="e">
        <f>(#N/A)</f>
        <v>#N/A</v>
      </c>
      <c r="D1431" s="20" t="e">
        <f>(#N/A)</f>
        <v>#N/A</v>
      </c>
      <c r="E1431" s="20" t="e">
        <f>(#N/A)</f>
        <v>#N/A</v>
      </c>
      <c r="F1431" s="20" t="e">
        <f>(#N/A)</f>
        <v>#N/A</v>
      </c>
      <c r="G1431" s="133" t="e">
        <f t="shared" si="22"/>
        <v>#N/A</v>
      </c>
      <c r="H1431" s="133"/>
      <c r="I1431" s="133"/>
    </row>
    <row r="1432" spans="1:9" x14ac:dyDescent="0.3">
      <c r="A1432" s="135">
        <v>42941</v>
      </c>
      <c r="B1432" s="20">
        <v>107.06</v>
      </c>
      <c r="C1432" s="20" t="e">
        <f>(#N/A)</f>
        <v>#N/A</v>
      </c>
      <c r="D1432" s="20" t="e">
        <f>(#N/A)</f>
        <v>#N/A</v>
      </c>
      <c r="E1432" s="20" t="e">
        <f>(#N/A)</f>
        <v>#N/A</v>
      </c>
      <c r="F1432" s="20">
        <v>31.83105528875754</v>
      </c>
      <c r="G1432" s="133" t="e">
        <f t="shared" si="22"/>
        <v>#N/A</v>
      </c>
      <c r="H1432" s="133"/>
      <c r="I1432" s="133"/>
    </row>
    <row r="1433" spans="1:9" x14ac:dyDescent="0.3">
      <c r="A1433" s="135">
        <v>42942</v>
      </c>
      <c r="B1433" s="20">
        <v>106.93</v>
      </c>
      <c r="C1433" s="20" t="e">
        <f>(#N/A)</f>
        <v>#N/A</v>
      </c>
      <c r="D1433" s="20" t="e">
        <f>(#N/A)</f>
        <v>#N/A</v>
      </c>
      <c r="E1433" s="20" t="e">
        <f>(#N/A)</f>
        <v>#N/A</v>
      </c>
      <c r="F1433" s="20" t="e">
        <f>(#N/A)</f>
        <v>#N/A</v>
      </c>
      <c r="G1433" s="133" t="e">
        <f t="shared" si="22"/>
        <v>#N/A</v>
      </c>
      <c r="H1433" s="133"/>
      <c r="I1433" s="133"/>
    </row>
    <row r="1434" spans="1:9" x14ac:dyDescent="0.3">
      <c r="A1434" s="135">
        <v>42943</v>
      </c>
      <c r="B1434" s="20">
        <v>106.84</v>
      </c>
      <c r="C1434" s="20" t="e">
        <f>(#N/A)</f>
        <v>#N/A</v>
      </c>
      <c r="D1434" s="20" t="e">
        <f>(#N/A)</f>
        <v>#N/A</v>
      </c>
      <c r="E1434" s="20" t="e">
        <f>(#N/A)</f>
        <v>#N/A</v>
      </c>
      <c r="F1434" s="20">
        <v>31.043787562860299</v>
      </c>
      <c r="G1434" s="133" t="e">
        <f t="shared" si="22"/>
        <v>#N/A</v>
      </c>
      <c r="H1434" s="133"/>
      <c r="I1434" s="133"/>
    </row>
    <row r="1435" spans="1:9" x14ac:dyDescent="0.3">
      <c r="A1435" s="135">
        <v>42944</v>
      </c>
      <c r="B1435" s="20">
        <v>106.77</v>
      </c>
      <c r="C1435" s="20" t="e">
        <f>(#N/A)</f>
        <v>#N/A</v>
      </c>
      <c r="D1435" s="20" t="e">
        <f>(#N/A)</f>
        <v>#N/A</v>
      </c>
      <c r="E1435" s="20" t="e">
        <f>(#N/A)</f>
        <v>#N/A</v>
      </c>
      <c r="F1435" s="20">
        <v>30.957929596467562</v>
      </c>
      <c r="G1435" s="133" t="e">
        <f t="shared" si="22"/>
        <v>#N/A</v>
      </c>
      <c r="H1435" s="133"/>
      <c r="I1435" s="133"/>
    </row>
    <row r="1436" spans="1:9" x14ac:dyDescent="0.3">
      <c r="A1436" s="135">
        <v>42947</v>
      </c>
      <c r="B1436" s="20">
        <v>106.5</v>
      </c>
      <c r="C1436" s="20">
        <v>110.5</v>
      </c>
      <c r="D1436" s="20">
        <v>122.5</v>
      </c>
      <c r="E1436" s="20">
        <v>5.5</v>
      </c>
      <c r="F1436" s="20" t="e">
        <f>(#N/A)</f>
        <v>#N/A</v>
      </c>
      <c r="G1436" s="133">
        <f t="shared" si="22"/>
        <v>122.5</v>
      </c>
      <c r="H1436" s="133"/>
      <c r="I1436" s="133"/>
    </row>
    <row r="1437" spans="1:9" x14ac:dyDescent="0.3">
      <c r="A1437" s="135">
        <v>42948</v>
      </c>
      <c r="B1437" s="20">
        <v>106.47</v>
      </c>
      <c r="C1437" s="20" t="e">
        <f>(#N/A)</f>
        <v>#N/A</v>
      </c>
      <c r="D1437" s="20" t="e">
        <f>(#N/A)</f>
        <v>#N/A</v>
      </c>
      <c r="E1437" s="20" t="e">
        <f>(#N/A)</f>
        <v>#N/A</v>
      </c>
      <c r="F1437" s="20">
        <v>30.111206159110349</v>
      </c>
      <c r="G1437" s="133" t="e">
        <f t="shared" si="22"/>
        <v>#N/A</v>
      </c>
      <c r="H1437" s="133"/>
      <c r="I1437" s="133"/>
    </row>
    <row r="1438" spans="1:9" x14ac:dyDescent="0.3">
      <c r="A1438" s="135">
        <v>42949</v>
      </c>
      <c r="B1438" s="20">
        <v>106.42</v>
      </c>
      <c r="C1438" s="20" t="e">
        <f>(#N/A)</f>
        <v>#N/A</v>
      </c>
      <c r="D1438" s="20" t="e">
        <f>(#N/A)</f>
        <v>#N/A</v>
      </c>
      <c r="E1438" s="20" t="e">
        <f>(#N/A)</f>
        <v>#N/A</v>
      </c>
      <c r="F1438" s="20">
        <v>29.733024503230531</v>
      </c>
      <c r="G1438" s="133" t="e">
        <f t="shared" si="22"/>
        <v>#N/A</v>
      </c>
      <c r="H1438" s="133"/>
      <c r="I1438" s="133"/>
    </row>
    <row r="1439" spans="1:9" x14ac:dyDescent="0.3">
      <c r="A1439" s="135">
        <v>42950</v>
      </c>
      <c r="B1439" s="20">
        <v>106.42</v>
      </c>
      <c r="C1439" s="20" t="e">
        <f>(#N/A)</f>
        <v>#N/A</v>
      </c>
      <c r="D1439" s="20" t="e">
        <f>(#N/A)</f>
        <v>#N/A</v>
      </c>
      <c r="E1439" s="20" t="e">
        <f>(#N/A)</f>
        <v>#N/A</v>
      </c>
      <c r="F1439" s="20">
        <v>29.65399610136452</v>
      </c>
      <c r="G1439" s="133" t="e">
        <f t="shared" si="22"/>
        <v>#N/A</v>
      </c>
      <c r="H1439" s="133"/>
      <c r="I1439" s="133"/>
    </row>
    <row r="1440" spans="1:9" x14ac:dyDescent="0.3">
      <c r="A1440" s="135">
        <v>42951</v>
      </c>
      <c r="B1440" s="20">
        <v>106.31</v>
      </c>
      <c r="C1440" s="20" t="e">
        <f>(#N/A)</f>
        <v>#N/A</v>
      </c>
      <c r="D1440" s="20" t="e">
        <f>(#N/A)</f>
        <v>#N/A</v>
      </c>
      <c r="E1440" s="20" t="e">
        <f>(#N/A)</f>
        <v>#N/A</v>
      </c>
      <c r="F1440" s="20">
        <v>29.456892352654648</v>
      </c>
      <c r="G1440" s="133" t="e">
        <f t="shared" si="22"/>
        <v>#N/A</v>
      </c>
      <c r="H1440" s="133"/>
      <c r="I1440" s="133"/>
    </row>
    <row r="1441" spans="1:9" x14ac:dyDescent="0.3">
      <c r="A1441" s="135">
        <v>42954</v>
      </c>
      <c r="B1441" s="20">
        <v>106.25</v>
      </c>
      <c r="C1441" s="20" t="e">
        <f>(#N/A)</f>
        <v>#N/A</v>
      </c>
      <c r="D1441" s="20" t="e">
        <f>(#N/A)</f>
        <v>#N/A</v>
      </c>
      <c r="E1441" s="20" t="e">
        <f>(#N/A)</f>
        <v>#N/A</v>
      </c>
      <c r="F1441" s="20" t="e">
        <f>(#N/A)</f>
        <v>#N/A</v>
      </c>
      <c r="G1441" s="133" t="e">
        <f t="shared" si="22"/>
        <v>#N/A</v>
      </c>
      <c r="H1441" s="133"/>
      <c r="I1441" s="133"/>
    </row>
    <row r="1442" spans="1:9" x14ac:dyDescent="0.3">
      <c r="A1442" s="135">
        <v>42955</v>
      </c>
      <c r="B1442" s="20">
        <v>106.21</v>
      </c>
      <c r="C1442" s="20" t="e">
        <f>(#N/A)</f>
        <v>#N/A</v>
      </c>
      <c r="D1442" s="20" t="e">
        <f>(#N/A)</f>
        <v>#N/A</v>
      </c>
      <c r="E1442" s="20" t="e">
        <f>(#N/A)</f>
        <v>#N/A</v>
      </c>
      <c r="F1442" s="20">
        <v>29.177815616638291</v>
      </c>
      <c r="G1442" s="133" t="e">
        <f t="shared" si="22"/>
        <v>#N/A</v>
      </c>
      <c r="H1442" s="133"/>
      <c r="I1442" s="133"/>
    </row>
    <row r="1443" spans="1:9" x14ac:dyDescent="0.3">
      <c r="A1443" s="135">
        <v>42956</v>
      </c>
      <c r="B1443" s="20">
        <v>106.22</v>
      </c>
      <c r="C1443" s="20" t="e">
        <f>(#N/A)</f>
        <v>#N/A</v>
      </c>
      <c r="D1443" s="20" t="e">
        <f>(#N/A)</f>
        <v>#N/A</v>
      </c>
      <c r="E1443" s="20" t="e">
        <f>(#N/A)</f>
        <v>#N/A</v>
      </c>
      <c r="F1443" s="20">
        <v>28.006748614123889</v>
      </c>
      <c r="G1443" s="133" t="e">
        <f t="shared" si="22"/>
        <v>#N/A</v>
      </c>
      <c r="H1443" s="133"/>
      <c r="I1443" s="133"/>
    </row>
    <row r="1444" spans="1:9" x14ac:dyDescent="0.3">
      <c r="A1444" s="135">
        <v>42957</v>
      </c>
      <c r="B1444" s="20">
        <v>105.91</v>
      </c>
      <c r="C1444" s="20" t="e">
        <f>(#N/A)</f>
        <v>#N/A</v>
      </c>
      <c r="D1444" s="20" t="e">
        <f>(#N/A)</f>
        <v>#N/A</v>
      </c>
      <c r="E1444" s="20" t="e">
        <f>(#N/A)</f>
        <v>#N/A</v>
      </c>
      <c r="F1444" s="20">
        <v>27.005636167406159</v>
      </c>
      <c r="G1444" s="133" t="e">
        <f t="shared" si="22"/>
        <v>#N/A</v>
      </c>
      <c r="H1444" s="133"/>
      <c r="I1444" s="133"/>
    </row>
    <row r="1445" spans="1:9" x14ac:dyDescent="0.3">
      <c r="A1445" s="135">
        <v>42958</v>
      </c>
      <c r="B1445" s="20">
        <v>105.95</v>
      </c>
      <c r="C1445" s="20" t="e">
        <f>(#N/A)</f>
        <v>#N/A</v>
      </c>
      <c r="D1445" s="20" t="e">
        <f>(#N/A)</f>
        <v>#N/A</v>
      </c>
      <c r="E1445" s="20" t="e">
        <f>(#N/A)</f>
        <v>#N/A</v>
      </c>
      <c r="F1445" s="20">
        <v>26.977468839884949</v>
      </c>
      <c r="G1445" s="133" t="e">
        <f t="shared" si="22"/>
        <v>#N/A</v>
      </c>
      <c r="H1445" s="133"/>
      <c r="I1445" s="133"/>
    </row>
    <row r="1446" spans="1:9" x14ac:dyDescent="0.3">
      <c r="A1446" s="135">
        <v>42961</v>
      </c>
      <c r="B1446" s="20">
        <v>105.98</v>
      </c>
      <c r="C1446" s="20" t="e">
        <f>(#N/A)</f>
        <v>#N/A</v>
      </c>
      <c r="D1446" s="20" t="e">
        <f>(#N/A)</f>
        <v>#N/A</v>
      </c>
      <c r="E1446" s="20" t="e">
        <f>(#N/A)</f>
        <v>#N/A</v>
      </c>
      <c r="F1446" s="20" t="e">
        <f>(#N/A)</f>
        <v>#N/A</v>
      </c>
      <c r="G1446" s="133" t="e">
        <f t="shared" si="22"/>
        <v>#N/A</v>
      </c>
      <c r="H1446" s="133"/>
      <c r="I1446" s="133"/>
    </row>
    <row r="1447" spans="1:9" x14ac:dyDescent="0.3">
      <c r="A1447" s="135">
        <v>42962</v>
      </c>
      <c r="B1447" s="20">
        <v>106.03</v>
      </c>
      <c r="C1447" s="20" t="e">
        <f>(#N/A)</f>
        <v>#N/A</v>
      </c>
      <c r="D1447" s="20" t="e">
        <f>(#N/A)</f>
        <v>#N/A</v>
      </c>
      <c r="E1447" s="20" t="e">
        <f>(#N/A)</f>
        <v>#N/A</v>
      </c>
      <c r="F1447" s="20">
        <v>26.906044284859369</v>
      </c>
      <c r="G1447" s="133" t="e">
        <f t="shared" si="22"/>
        <v>#N/A</v>
      </c>
      <c r="H1447" s="133"/>
      <c r="I1447" s="133"/>
    </row>
    <row r="1448" spans="1:9" x14ac:dyDescent="0.3">
      <c r="A1448" s="135">
        <v>42963</v>
      </c>
      <c r="B1448" s="20">
        <v>105.87</v>
      </c>
      <c r="C1448" s="20" t="e">
        <f>(#N/A)</f>
        <v>#N/A</v>
      </c>
      <c r="D1448" s="20" t="e">
        <f>(#N/A)</f>
        <v>#N/A</v>
      </c>
      <c r="E1448" s="20" t="e">
        <f>(#N/A)</f>
        <v>#N/A</v>
      </c>
      <c r="F1448" s="20">
        <v>26.593327753198611</v>
      </c>
      <c r="G1448" s="133" t="e">
        <f t="shared" si="22"/>
        <v>#N/A</v>
      </c>
      <c r="H1448" s="133"/>
      <c r="I1448" s="133"/>
    </row>
    <row r="1449" spans="1:9" x14ac:dyDescent="0.3">
      <c r="A1449" s="135">
        <v>42964</v>
      </c>
      <c r="B1449" s="20">
        <v>105.95</v>
      </c>
      <c r="C1449" s="20" t="e">
        <f>(#N/A)</f>
        <v>#N/A</v>
      </c>
      <c r="D1449" s="20" t="e">
        <f>(#N/A)</f>
        <v>#N/A</v>
      </c>
      <c r="E1449" s="20" t="e">
        <f>(#N/A)</f>
        <v>#N/A</v>
      </c>
      <c r="F1449" s="20">
        <v>26.704137766084671</v>
      </c>
      <c r="G1449" s="133" t="e">
        <f t="shared" si="22"/>
        <v>#N/A</v>
      </c>
      <c r="H1449" s="133"/>
      <c r="I1449" s="133"/>
    </row>
    <row r="1450" spans="1:9" x14ac:dyDescent="0.3">
      <c r="A1450" s="135">
        <v>42965</v>
      </c>
      <c r="B1450" s="20">
        <v>106.01</v>
      </c>
      <c r="C1450" s="20" t="e">
        <f>(#N/A)</f>
        <v>#N/A</v>
      </c>
      <c r="D1450" s="20" t="e">
        <f>(#N/A)</f>
        <v>#N/A</v>
      </c>
      <c r="E1450" s="20" t="e">
        <f>(#N/A)</f>
        <v>#N/A</v>
      </c>
      <c r="F1450" s="20">
        <v>26.700131468865781</v>
      </c>
      <c r="G1450" s="133" t="e">
        <f t="shared" si="22"/>
        <v>#N/A</v>
      </c>
      <c r="H1450" s="133"/>
      <c r="I1450" s="133"/>
    </row>
    <row r="1451" spans="1:9" x14ac:dyDescent="0.3">
      <c r="A1451" s="135">
        <v>42968</v>
      </c>
      <c r="B1451" s="20">
        <v>106.04</v>
      </c>
      <c r="C1451" s="20" t="e">
        <f>(#N/A)</f>
        <v>#N/A</v>
      </c>
      <c r="D1451" s="20" t="e">
        <f>(#N/A)</f>
        <v>#N/A</v>
      </c>
      <c r="E1451" s="20" t="e">
        <f>(#N/A)</f>
        <v>#N/A</v>
      </c>
      <c r="F1451" s="20" t="e">
        <f>(#N/A)</f>
        <v>#N/A</v>
      </c>
      <c r="G1451" s="133" t="e">
        <f t="shared" si="22"/>
        <v>#N/A</v>
      </c>
      <c r="H1451" s="133"/>
      <c r="I1451" s="133"/>
    </row>
    <row r="1452" spans="1:9" x14ac:dyDescent="0.3">
      <c r="A1452" s="135">
        <v>42969</v>
      </c>
      <c r="B1452" s="20">
        <v>106.11</v>
      </c>
      <c r="C1452" s="20" t="e">
        <f>(#N/A)</f>
        <v>#N/A</v>
      </c>
      <c r="D1452" s="20" t="e">
        <f>(#N/A)</f>
        <v>#N/A</v>
      </c>
      <c r="E1452" s="20" t="e">
        <f>(#N/A)</f>
        <v>#N/A</v>
      </c>
      <c r="F1452" s="20">
        <v>26.592698639942729</v>
      </c>
      <c r="G1452" s="133" t="e">
        <f t="shared" si="22"/>
        <v>#N/A</v>
      </c>
      <c r="H1452" s="133"/>
      <c r="I1452" s="133"/>
    </row>
    <row r="1453" spans="1:9" x14ac:dyDescent="0.3">
      <c r="A1453" s="135">
        <v>42970</v>
      </c>
      <c r="B1453" s="20">
        <v>106.34</v>
      </c>
      <c r="C1453" s="20" t="e">
        <f>(#N/A)</f>
        <v>#N/A</v>
      </c>
      <c r="D1453" s="20" t="e">
        <f>(#N/A)</f>
        <v>#N/A</v>
      </c>
      <c r="E1453" s="20" t="e">
        <f>(#N/A)</f>
        <v>#N/A</v>
      </c>
      <c r="F1453" s="20">
        <v>26.610310751279911</v>
      </c>
      <c r="G1453" s="133" t="e">
        <f t="shared" si="22"/>
        <v>#N/A</v>
      </c>
      <c r="H1453" s="133"/>
      <c r="I1453" s="133"/>
    </row>
    <row r="1454" spans="1:9" x14ac:dyDescent="0.3">
      <c r="A1454" s="135">
        <v>42971</v>
      </c>
      <c r="B1454" s="20">
        <v>106.53</v>
      </c>
      <c r="C1454" s="20" t="e">
        <f>(#N/A)</f>
        <v>#N/A</v>
      </c>
      <c r="D1454" s="20" t="e">
        <f>(#N/A)</f>
        <v>#N/A</v>
      </c>
      <c r="E1454" s="20" t="e">
        <f>(#N/A)</f>
        <v>#N/A</v>
      </c>
      <c r="F1454" s="20">
        <v>26.821428571428569</v>
      </c>
      <c r="G1454" s="133" t="e">
        <f t="shared" si="22"/>
        <v>#N/A</v>
      </c>
      <c r="H1454" s="133"/>
      <c r="I1454" s="133"/>
    </row>
    <row r="1455" spans="1:9" x14ac:dyDescent="0.3">
      <c r="A1455" s="135">
        <v>42972</v>
      </c>
      <c r="B1455" s="20">
        <v>106.6</v>
      </c>
      <c r="C1455" s="20" t="e">
        <f>(#N/A)</f>
        <v>#N/A</v>
      </c>
      <c r="D1455" s="20" t="e">
        <f>(#N/A)</f>
        <v>#N/A</v>
      </c>
      <c r="E1455" s="20" t="e">
        <f>(#N/A)</f>
        <v>#N/A</v>
      </c>
      <c r="F1455" s="20">
        <v>26.784015223596569</v>
      </c>
      <c r="G1455" s="133" t="e">
        <f t="shared" si="22"/>
        <v>#N/A</v>
      </c>
      <c r="H1455" s="133"/>
      <c r="I1455" s="133"/>
    </row>
    <row r="1456" spans="1:9" x14ac:dyDescent="0.3">
      <c r="A1456" s="135">
        <v>42975</v>
      </c>
      <c r="B1456" s="20">
        <v>107.48</v>
      </c>
      <c r="C1456" s="20" t="e">
        <f>(#N/A)</f>
        <v>#N/A</v>
      </c>
      <c r="D1456" s="20" t="e">
        <f>(#N/A)</f>
        <v>#N/A</v>
      </c>
      <c r="E1456" s="20" t="e">
        <f>(#N/A)</f>
        <v>#N/A</v>
      </c>
      <c r="F1456" s="20" t="e">
        <f>(#N/A)</f>
        <v>#N/A</v>
      </c>
      <c r="G1456" s="133" t="e">
        <f t="shared" si="22"/>
        <v>#N/A</v>
      </c>
      <c r="H1456" s="133"/>
      <c r="I1456" s="133"/>
    </row>
    <row r="1457" spans="1:9" x14ac:dyDescent="0.3">
      <c r="A1457" s="135">
        <v>42976</v>
      </c>
      <c r="B1457" s="20">
        <v>108.03</v>
      </c>
      <c r="C1457" s="20" t="e">
        <f>(#N/A)</f>
        <v>#N/A</v>
      </c>
      <c r="D1457" s="20" t="e">
        <f>(#N/A)</f>
        <v>#N/A</v>
      </c>
      <c r="E1457" s="20" t="e">
        <f>(#N/A)</f>
        <v>#N/A</v>
      </c>
      <c r="F1457" s="20">
        <v>26.247516653032601</v>
      </c>
      <c r="G1457" s="133" t="e">
        <f t="shared" si="22"/>
        <v>#N/A</v>
      </c>
      <c r="H1457" s="133"/>
      <c r="I1457" s="133"/>
    </row>
    <row r="1458" spans="1:9" x14ac:dyDescent="0.3">
      <c r="A1458" s="135">
        <v>42977</v>
      </c>
      <c r="B1458" s="20">
        <v>108.16</v>
      </c>
      <c r="C1458" s="20" t="e">
        <f>(#N/A)</f>
        <v>#N/A</v>
      </c>
      <c r="D1458" s="20" t="e">
        <f>(#N/A)</f>
        <v>#N/A</v>
      </c>
      <c r="E1458" s="20" t="e">
        <f>(#N/A)</f>
        <v>#N/A</v>
      </c>
      <c r="F1458" s="20">
        <v>26.089997668454188</v>
      </c>
      <c r="G1458" s="133" t="e">
        <f t="shared" si="22"/>
        <v>#N/A</v>
      </c>
      <c r="H1458" s="133"/>
      <c r="I1458" s="133"/>
    </row>
    <row r="1459" spans="1:9" x14ac:dyDescent="0.3">
      <c r="A1459" s="135">
        <v>42978</v>
      </c>
      <c r="B1459" s="20">
        <v>108.16</v>
      </c>
      <c r="C1459" s="20">
        <v>111.8</v>
      </c>
      <c r="D1459" s="20">
        <v>119.6</v>
      </c>
      <c r="E1459" s="20">
        <v>6.3</v>
      </c>
      <c r="F1459" s="20">
        <v>26.060606060606059</v>
      </c>
      <c r="G1459" s="133">
        <f t="shared" si="22"/>
        <v>119.6</v>
      </c>
      <c r="H1459" s="133"/>
      <c r="I1459" s="133"/>
    </row>
    <row r="1460" spans="1:9" x14ac:dyDescent="0.3">
      <c r="A1460" s="135">
        <v>42979</v>
      </c>
      <c r="B1460" s="20">
        <v>108.51</v>
      </c>
      <c r="C1460" s="20" t="e">
        <f>(#N/A)</f>
        <v>#N/A</v>
      </c>
      <c r="D1460" s="20" t="e">
        <f>(#N/A)</f>
        <v>#N/A</v>
      </c>
      <c r="E1460" s="20" t="e">
        <f>(#N/A)</f>
        <v>#N/A</v>
      </c>
      <c r="F1460" s="20" t="e">
        <f>(#N/A)</f>
        <v>#N/A</v>
      </c>
      <c r="G1460" s="133" t="e">
        <f t="shared" si="22"/>
        <v>#N/A</v>
      </c>
      <c r="H1460" s="133"/>
      <c r="I1460" s="133"/>
    </row>
    <row r="1461" spans="1:9" x14ac:dyDescent="0.3">
      <c r="A1461" s="135">
        <v>42982</v>
      </c>
      <c r="B1461" s="20">
        <v>108.57</v>
      </c>
      <c r="C1461" s="20" t="e">
        <f>(#N/A)</f>
        <v>#N/A</v>
      </c>
      <c r="D1461" s="20" t="e">
        <f>(#N/A)</f>
        <v>#N/A</v>
      </c>
      <c r="E1461" s="20" t="e">
        <f>(#N/A)</f>
        <v>#N/A</v>
      </c>
      <c r="F1461" s="20" t="e">
        <f>(#N/A)</f>
        <v>#N/A</v>
      </c>
      <c r="G1461" s="133" t="e">
        <f t="shared" si="22"/>
        <v>#N/A</v>
      </c>
      <c r="H1461" s="133"/>
      <c r="I1461" s="133"/>
    </row>
    <row r="1462" spans="1:9" x14ac:dyDescent="0.3">
      <c r="A1462" s="135">
        <v>42983</v>
      </c>
      <c r="B1462" s="20">
        <v>108.41</v>
      </c>
      <c r="C1462" s="20" t="e">
        <f>(#N/A)</f>
        <v>#N/A</v>
      </c>
      <c r="D1462" s="20" t="e">
        <f>(#N/A)</f>
        <v>#N/A</v>
      </c>
      <c r="E1462" s="20" t="e">
        <f>(#N/A)</f>
        <v>#N/A</v>
      </c>
      <c r="F1462" s="20" t="e">
        <f>(#N/A)</f>
        <v>#N/A</v>
      </c>
      <c r="G1462" s="133" t="e">
        <f t="shared" si="22"/>
        <v>#N/A</v>
      </c>
      <c r="H1462" s="133"/>
      <c r="I1462" s="133"/>
    </row>
    <row r="1463" spans="1:9" x14ac:dyDescent="0.3">
      <c r="A1463" s="135">
        <v>42984</v>
      </c>
      <c r="B1463" s="20">
        <v>108.54</v>
      </c>
      <c r="C1463" s="20" t="e">
        <f>(#N/A)</f>
        <v>#N/A</v>
      </c>
      <c r="D1463" s="20" t="e">
        <f>(#N/A)</f>
        <v>#N/A</v>
      </c>
      <c r="E1463" s="20" t="e">
        <f>(#N/A)</f>
        <v>#N/A</v>
      </c>
      <c r="F1463" s="20" t="e">
        <f>(#N/A)</f>
        <v>#N/A</v>
      </c>
      <c r="G1463" s="133" t="e">
        <f t="shared" si="22"/>
        <v>#N/A</v>
      </c>
      <c r="H1463" s="133"/>
      <c r="I1463" s="133"/>
    </row>
    <row r="1464" spans="1:9" x14ac:dyDescent="0.3">
      <c r="A1464" s="135">
        <v>42985</v>
      </c>
      <c r="B1464" s="20">
        <v>108.52</v>
      </c>
      <c r="C1464" s="20" t="e">
        <f>(#N/A)</f>
        <v>#N/A</v>
      </c>
      <c r="D1464" s="20" t="e">
        <f>(#N/A)</f>
        <v>#N/A</v>
      </c>
      <c r="E1464" s="20" t="e">
        <f>(#N/A)</f>
        <v>#N/A</v>
      </c>
      <c r="F1464" s="20" t="e">
        <f>(#N/A)</f>
        <v>#N/A</v>
      </c>
      <c r="G1464" s="133" t="e">
        <f t="shared" si="22"/>
        <v>#N/A</v>
      </c>
      <c r="H1464" s="133"/>
      <c r="I1464" s="133"/>
    </row>
    <row r="1465" spans="1:9" x14ac:dyDescent="0.3">
      <c r="A1465" s="135">
        <v>42986</v>
      </c>
      <c r="B1465" s="20">
        <v>108.53</v>
      </c>
      <c r="C1465" s="20" t="e">
        <f>(#N/A)</f>
        <v>#N/A</v>
      </c>
      <c r="D1465" s="20" t="e">
        <f>(#N/A)</f>
        <v>#N/A</v>
      </c>
      <c r="E1465" s="20" t="e">
        <f>(#N/A)</f>
        <v>#N/A</v>
      </c>
      <c r="F1465" s="20">
        <v>25.992570234501969</v>
      </c>
      <c r="G1465" s="133" t="e">
        <f t="shared" si="22"/>
        <v>#N/A</v>
      </c>
      <c r="H1465" s="133"/>
      <c r="I1465" s="133"/>
    </row>
    <row r="1466" spans="1:9" x14ac:dyDescent="0.3">
      <c r="A1466" s="135">
        <v>42989</v>
      </c>
      <c r="B1466" s="20">
        <v>108.76</v>
      </c>
      <c r="C1466" s="20" t="e">
        <f>(#N/A)</f>
        <v>#N/A</v>
      </c>
      <c r="D1466" s="20" t="e">
        <f>(#N/A)</f>
        <v>#N/A</v>
      </c>
      <c r="E1466" s="20" t="e">
        <f>(#N/A)</f>
        <v>#N/A</v>
      </c>
      <c r="F1466" s="20" t="e">
        <f>(#N/A)</f>
        <v>#N/A</v>
      </c>
      <c r="G1466" s="133" t="e">
        <f t="shared" si="22"/>
        <v>#N/A</v>
      </c>
      <c r="H1466" s="133"/>
      <c r="I1466" s="133"/>
    </row>
    <row r="1467" spans="1:9" x14ac:dyDescent="0.3">
      <c r="A1467" s="135">
        <v>42990</v>
      </c>
      <c r="B1467" s="20">
        <v>108.97</v>
      </c>
      <c r="C1467" s="20" t="e">
        <f>(#N/A)</f>
        <v>#N/A</v>
      </c>
      <c r="D1467" s="20" t="e">
        <f>(#N/A)</f>
        <v>#N/A</v>
      </c>
      <c r="E1467" s="20" t="e">
        <f>(#N/A)</f>
        <v>#N/A</v>
      </c>
      <c r="F1467" s="20">
        <v>25.584879566670509</v>
      </c>
      <c r="G1467" s="133" t="e">
        <f t="shared" si="22"/>
        <v>#N/A</v>
      </c>
      <c r="H1467" s="133"/>
      <c r="I1467" s="133"/>
    </row>
    <row r="1468" spans="1:9" x14ac:dyDescent="0.3">
      <c r="A1468" s="135">
        <v>42991</v>
      </c>
      <c r="B1468" s="20">
        <v>109.05</v>
      </c>
      <c r="C1468" s="20" t="e">
        <f>(#N/A)</f>
        <v>#N/A</v>
      </c>
      <c r="D1468" s="20" t="e">
        <f>(#N/A)</f>
        <v>#N/A</v>
      </c>
      <c r="E1468" s="20" t="e">
        <f>(#N/A)</f>
        <v>#N/A</v>
      </c>
      <c r="F1468" s="20">
        <v>25.648116142412722</v>
      </c>
      <c r="G1468" s="133" t="e">
        <f t="shared" si="22"/>
        <v>#N/A</v>
      </c>
      <c r="H1468" s="133"/>
      <c r="I1468" s="133"/>
    </row>
    <row r="1469" spans="1:9" x14ac:dyDescent="0.3">
      <c r="A1469" s="135">
        <v>42992</v>
      </c>
      <c r="B1469" s="20">
        <v>109.29</v>
      </c>
      <c r="C1469" s="20" t="e">
        <f>(#N/A)</f>
        <v>#N/A</v>
      </c>
      <c r="D1469" s="20" t="e">
        <f>(#N/A)</f>
        <v>#N/A</v>
      </c>
      <c r="E1469" s="20" t="e">
        <f>(#N/A)</f>
        <v>#N/A</v>
      </c>
      <c r="F1469" s="20">
        <v>25.881133379405671</v>
      </c>
      <c r="G1469" s="133" t="e">
        <f t="shared" si="22"/>
        <v>#N/A</v>
      </c>
      <c r="H1469" s="133"/>
      <c r="I1469" s="133"/>
    </row>
    <row r="1470" spans="1:9" x14ac:dyDescent="0.3">
      <c r="A1470" s="135">
        <v>42993</v>
      </c>
      <c r="B1470" s="20">
        <v>110.55</v>
      </c>
      <c r="C1470" s="20" t="e">
        <f>(#N/A)</f>
        <v>#N/A</v>
      </c>
      <c r="D1470" s="20" t="e">
        <f>(#N/A)</f>
        <v>#N/A</v>
      </c>
      <c r="E1470" s="20" t="e">
        <f>(#N/A)</f>
        <v>#N/A</v>
      </c>
      <c r="F1470" s="20" t="e">
        <f>(#N/A)</f>
        <v>#N/A</v>
      </c>
      <c r="G1470" s="133" t="e">
        <f t="shared" si="22"/>
        <v>#N/A</v>
      </c>
      <c r="H1470" s="133"/>
      <c r="I1470" s="133"/>
    </row>
    <row r="1471" spans="1:9" x14ac:dyDescent="0.3">
      <c r="A1471" s="135">
        <v>42996</v>
      </c>
      <c r="B1471" s="20">
        <v>111.27</v>
      </c>
      <c r="C1471" s="20" t="e">
        <f>(#N/A)</f>
        <v>#N/A</v>
      </c>
      <c r="D1471" s="20" t="e">
        <f>(#N/A)</f>
        <v>#N/A</v>
      </c>
      <c r="E1471" s="20" t="e">
        <f>(#N/A)</f>
        <v>#N/A</v>
      </c>
      <c r="F1471" s="20" t="e">
        <f>(#N/A)</f>
        <v>#N/A</v>
      </c>
      <c r="G1471" s="133" t="e">
        <f t="shared" si="22"/>
        <v>#N/A</v>
      </c>
      <c r="H1471" s="133"/>
      <c r="I1471" s="133"/>
    </row>
    <row r="1472" spans="1:9" x14ac:dyDescent="0.3">
      <c r="A1472" s="135">
        <v>42997</v>
      </c>
      <c r="B1472" s="20">
        <v>111.61</v>
      </c>
      <c r="C1472" s="20" t="e">
        <f>(#N/A)</f>
        <v>#N/A</v>
      </c>
      <c r="D1472" s="20" t="e">
        <f>(#N/A)</f>
        <v>#N/A</v>
      </c>
      <c r="E1472" s="20" t="e">
        <f>(#N/A)</f>
        <v>#N/A</v>
      </c>
      <c r="F1472" s="20">
        <v>28.47933694025555</v>
      </c>
      <c r="G1472" s="133" t="e">
        <f t="shared" si="22"/>
        <v>#N/A</v>
      </c>
      <c r="H1472" s="133"/>
      <c r="I1472" s="133"/>
    </row>
    <row r="1473" spans="1:9" x14ac:dyDescent="0.3">
      <c r="A1473" s="135">
        <v>42998</v>
      </c>
      <c r="B1473" s="20">
        <v>111.85</v>
      </c>
      <c r="C1473" s="20" t="e">
        <f>(#N/A)</f>
        <v>#N/A</v>
      </c>
      <c r="D1473" s="20" t="e">
        <f>(#N/A)</f>
        <v>#N/A</v>
      </c>
      <c r="E1473" s="20" t="e">
        <f>(#N/A)</f>
        <v>#N/A</v>
      </c>
      <c r="F1473" s="20">
        <v>28.74079189686924</v>
      </c>
      <c r="G1473" s="133" t="e">
        <f t="shared" si="22"/>
        <v>#N/A</v>
      </c>
      <c r="H1473" s="133"/>
      <c r="I1473" s="133"/>
    </row>
    <row r="1474" spans="1:9" x14ac:dyDescent="0.3">
      <c r="A1474" s="135">
        <v>42999</v>
      </c>
      <c r="B1474" s="20">
        <v>111.95</v>
      </c>
      <c r="C1474" s="20" t="e">
        <f>(#N/A)</f>
        <v>#N/A</v>
      </c>
      <c r="D1474" s="20" t="e">
        <f>(#N/A)</f>
        <v>#N/A</v>
      </c>
      <c r="E1474" s="20" t="e">
        <f>(#N/A)</f>
        <v>#N/A</v>
      </c>
      <c r="F1474" s="20">
        <v>28.88556297490214</v>
      </c>
      <c r="G1474" s="133" t="e">
        <f t="shared" si="22"/>
        <v>#N/A</v>
      </c>
      <c r="H1474" s="133"/>
      <c r="I1474" s="133"/>
    </row>
    <row r="1475" spans="1:9" x14ac:dyDescent="0.3">
      <c r="A1475" s="135">
        <v>43000</v>
      </c>
      <c r="B1475" s="20">
        <v>112.03</v>
      </c>
      <c r="C1475" s="20" t="e">
        <f>(#N/A)</f>
        <v>#N/A</v>
      </c>
      <c r="D1475" s="20" t="e">
        <f>(#N/A)</f>
        <v>#N/A</v>
      </c>
      <c r="E1475" s="20" t="e">
        <f>(#N/A)</f>
        <v>#N/A</v>
      </c>
      <c r="F1475" s="20">
        <v>28.91829689298044</v>
      </c>
      <c r="G1475" s="133" t="e">
        <f t="shared" si="22"/>
        <v>#N/A</v>
      </c>
      <c r="H1475" s="133"/>
      <c r="I1475" s="133"/>
    </row>
    <row r="1476" spans="1:9" x14ac:dyDescent="0.3">
      <c r="A1476" s="135">
        <v>43003</v>
      </c>
      <c r="B1476" s="20">
        <v>112.12</v>
      </c>
      <c r="C1476" s="20" t="e">
        <f>(#N/A)</f>
        <v>#N/A</v>
      </c>
      <c r="D1476" s="20" t="e">
        <f>(#N/A)</f>
        <v>#N/A</v>
      </c>
      <c r="E1476" s="20" t="e">
        <f>(#N/A)</f>
        <v>#N/A</v>
      </c>
      <c r="F1476" s="20" t="e">
        <f>(#N/A)</f>
        <v>#N/A</v>
      </c>
      <c r="G1476" s="133" t="e">
        <f t="shared" si="22"/>
        <v>#N/A</v>
      </c>
      <c r="H1476" s="133"/>
      <c r="I1476" s="133"/>
    </row>
    <row r="1477" spans="1:9" x14ac:dyDescent="0.3">
      <c r="A1477" s="135">
        <v>43004</v>
      </c>
      <c r="B1477" s="20">
        <v>112.26</v>
      </c>
      <c r="C1477" s="20" t="e">
        <f>(#N/A)</f>
        <v>#N/A</v>
      </c>
      <c r="D1477" s="20" t="e">
        <f>(#N/A)</f>
        <v>#N/A</v>
      </c>
      <c r="E1477" s="20" t="e">
        <f>(#N/A)</f>
        <v>#N/A</v>
      </c>
      <c r="F1477" s="20">
        <v>28.679504814305361</v>
      </c>
      <c r="G1477" s="133" t="e">
        <f t="shared" si="22"/>
        <v>#N/A</v>
      </c>
      <c r="H1477" s="133"/>
      <c r="I1477" s="133"/>
    </row>
    <row r="1478" spans="1:9" x14ac:dyDescent="0.3">
      <c r="A1478" s="135">
        <v>43005</v>
      </c>
      <c r="B1478" s="20">
        <v>112.37</v>
      </c>
      <c r="C1478" s="20" t="e">
        <f>(#N/A)</f>
        <v>#N/A</v>
      </c>
      <c r="D1478" s="20" t="e">
        <f>(#N/A)</f>
        <v>#N/A</v>
      </c>
      <c r="E1478" s="20" t="e">
        <f>(#N/A)</f>
        <v>#N/A</v>
      </c>
      <c r="F1478" s="20">
        <v>27.649664886970349</v>
      </c>
      <c r="G1478" s="133" t="e">
        <f t="shared" si="22"/>
        <v>#N/A</v>
      </c>
      <c r="H1478" s="133"/>
      <c r="I1478" s="133"/>
    </row>
    <row r="1479" spans="1:9" x14ac:dyDescent="0.3">
      <c r="A1479" s="135">
        <v>43006</v>
      </c>
      <c r="B1479" s="20">
        <v>112.78</v>
      </c>
      <c r="C1479" s="20" t="e">
        <f>(#N/A)</f>
        <v>#N/A</v>
      </c>
      <c r="D1479" s="20" t="e">
        <f>(#N/A)</f>
        <v>#N/A</v>
      </c>
      <c r="E1479" s="20" t="e">
        <f>(#N/A)</f>
        <v>#N/A</v>
      </c>
      <c r="F1479" s="20">
        <v>27.018808424372111</v>
      </c>
      <c r="G1479" s="133" t="e">
        <f t="shared" si="22"/>
        <v>#N/A</v>
      </c>
      <c r="H1479" s="133"/>
      <c r="I1479" s="133"/>
    </row>
    <row r="1480" spans="1:9" x14ac:dyDescent="0.3">
      <c r="A1480" s="135">
        <v>43007</v>
      </c>
      <c r="B1480" s="20">
        <v>112.87</v>
      </c>
      <c r="C1480" s="20" t="e">
        <f>(#N/A)</f>
        <v>#N/A</v>
      </c>
      <c r="D1480" s="20" t="e">
        <f>(#N/A)</f>
        <v>#N/A</v>
      </c>
      <c r="E1480" s="20" t="e">
        <f>(#N/A)</f>
        <v>#N/A</v>
      </c>
      <c r="F1480" s="20" t="e">
        <f>(#N/A)</f>
        <v>#N/A</v>
      </c>
      <c r="G1480" s="133" t="e">
        <f t="shared" si="22"/>
        <v>#N/A</v>
      </c>
      <c r="H1480" s="133"/>
      <c r="I1480" s="133"/>
    </row>
    <row r="1481" spans="1:9" x14ac:dyDescent="0.3">
      <c r="A1481" s="135">
        <v>43008</v>
      </c>
      <c r="B1481" s="20" t="e">
        <f>(#N/A)</f>
        <v>#N/A</v>
      </c>
      <c r="C1481" s="20">
        <v>113.8</v>
      </c>
      <c r="D1481" s="20">
        <v>118.7</v>
      </c>
      <c r="E1481" s="20">
        <v>6.9</v>
      </c>
      <c r="F1481" s="20" t="e">
        <f>(#N/A)</f>
        <v>#N/A</v>
      </c>
      <c r="G1481" s="133">
        <f t="shared" si="22"/>
        <v>118.7</v>
      </c>
      <c r="H1481" s="133"/>
      <c r="I1481" s="133"/>
    </row>
    <row r="1482" spans="1:9" x14ac:dyDescent="0.3">
      <c r="A1482" s="135">
        <v>43017</v>
      </c>
      <c r="B1482" s="20">
        <v>113.04</v>
      </c>
      <c r="C1482" s="20" t="e">
        <f>(#N/A)</f>
        <v>#N/A</v>
      </c>
      <c r="D1482" s="20" t="e">
        <f>(#N/A)</f>
        <v>#N/A</v>
      </c>
      <c r="E1482" s="20" t="e">
        <f>(#N/A)</f>
        <v>#N/A</v>
      </c>
      <c r="F1482" s="20" t="e">
        <f>(#N/A)</f>
        <v>#N/A</v>
      </c>
      <c r="G1482" s="133" t="e">
        <f t="shared" si="22"/>
        <v>#N/A</v>
      </c>
      <c r="H1482" s="133"/>
      <c r="I1482" s="133"/>
    </row>
    <row r="1483" spans="1:9" x14ac:dyDescent="0.3">
      <c r="A1483" s="135">
        <v>43018</v>
      </c>
      <c r="B1483" s="20">
        <v>113.23</v>
      </c>
      <c r="C1483" s="20" t="e">
        <f>(#N/A)</f>
        <v>#N/A</v>
      </c>
      <c r="D1483" s="20" t="e">
        <f>(#N/A)</f>
        <v>#N/A</v>
      </c>
      <c r="E1483" s="20" t="e">
        <f>(#N/A)</f>
        <v>#N/A</v>
      </c>
      <c r="F1483" s="20">
        <v>25.81111111111111</v>
      </c>
      <c r="G1483" s="133" t="e">
        <f t="shared" si="22"/>
        <v>#N/A</v>
      </c>
      <c r="H1483" s="133"/>
      <c r="I1483" s="133"/>
    </row>
    <row r="1484" spans="1:9" x14ac:dyDescent="0.3">
      <c r="A1484" s="135">
        <v>43019</v>
      </c>
      <c r="B1484" s="20">
        <v>113.71</v>
      </c>
      <c r="C1484" s="20" t="e">
        <f>(#N/A)</f>
        <v>#N/A</v>
      </c>
      <c r="D1484" s="20" t="e">
        <f>(#N/A)</f>
        <v>#N/A</v>
      </c>
      <c r="E1484" s="20" t="e">
        <f>(#N/A)</f>
        <v>#N/A</v>
      </c>
      <c r="F1484" s="20">
        <v>25.715865118850189</v>
      </c>
      <c r="G1484" s="133" t="e">
        <f t="shared" si="22"/>
        <v>#N/A</v>
      </c>
      <c r="H1484" s="133"/>
      <c r="I1484" s="133"/>
    </row>
    <row r="1485" spans="1:9" x14ac:dyDescent="0.3">
      <c r="A1485" s="135">
        <v>43020</v>
      </c>
      <c r="B1485" s="20">
        <v>114.4</v>
      </c>
      <c r="C1485" s="20" t="e">
        <f>(#N/A)</f>
        <v>#N/A</v>
      </c>
      <c r="D1485" s="20" t="e">
        <f>(#N/A)</f>
        <v>#N/A</v>
      </c>
      <c r="E1485" s="20" t="e">
        <f>(#N/A)</f>
        <v>#N/A</v>
      </c>
      <c r="F1485" s="20">
        <v>26.19966905681191</v>
      </c>
      <c r="G1485" s="133" t="e">
        <f t="shared" si="22"/>
        <v>#N/A</v>
      </c>
      <c r="H1485" s="133"/>
      <c r="I1485" s="133"/>
    </row>
    <row r="1486" spans="1:9" x14ac:dyDescent="0.3">
      <c r="A1486" s="135">
        <v>43021</v>
      </c>
      <c r="B1486" s="20">
        <v>114.67</v>
      </c>
      <c r="C1486" s="20" t="e">
        <f>(#N/A)</f>
        <v>#N/A</v>
      </c>
      <c r="D1486" s="20" t="e">
        <f>(#N/A)</f>
        <v>#N/A</v>
      </c>
      <c r="E1486" s="20" t="e">
        <f>(#N/A)</f>
        <v>#N/A</v>
      </c>
      <c r="F1486" s="20">
        <v>25.596933187294631</v>
      </c>
      <c r="G1486" s="133" t="e">
        <f t="shared" si="22"/>
        <v>#N/A</v>
      </c>
      <c r="H1486" s="133"/>
      <c r="I1486" s="133"/>
    </row>
    <row r="1487" spans="1:9" x14ac:dyDescent="0.3">
      <c r="A1487" s="135">
        <v>43024</v>
      </c>
      <c r="B1487" s="20">
        <v>116.04</v>
      </c>
      <c r="C1487" s="20" t="e">
        <f>(#N/A)</f>
        <v>#N/A</v>
      </c>
      <c r="D1487" s="20" t="e">
        <f>(#N/A)</f>
        <v>#N/A</v>
      </c>
      <c r="E1487" s="20" t="e">
        <f>(#N/A)</f>
        <v>#N/A</v>
      </c>
      <c r="F1487" s="20" t="e">
        <f>(#N/A)</f>
        <v>#N/A</v>
      </c>
      <c r="G1487" s="133" t="e">
        <f t="shared" si="22"/>
        <v>#N/A</v>
      </c>
      <c r="H1487" s="133"/>
      <c r="I1487" s="133"/>
    </row>
    <row r="1488" spans="1:9" x14ac:dyDescent="0.3">
      <c r="A1488" s="135">
        <v>43025</v>
      </c>
      <c r="B1488" s="20">
        <v>116.13</v>
      </c>
      <c r="C1488" s="20" t="e">
        <f>(#N/A)</f>
        <v>#N/A</v>
      </c>
      <c r="D1488" s="20" t="e">
        <f>(#N/A)</f>
        <v>#N/A</v>
      </c>
      <c r="E1488" s="20" t="e">
        <f>(#N/A)</f>
        <v>#N/A</v>
      </c>
      <c r="F1488" s="20">
        <v>26.11859252823632</v>
      </c>
      <c r="G1488" s="133" t="e">
        <f t="shared" si="22"/>
        <v>#N/A</v>
      </c>
      <c r="H1488" s="133"/>
      <c r="I1488" s="133"/>
    </row>
    <row r="1489" spans="1:9" x14ac:dyDescent="0.3">
      <c r="A1489" s="135">
        <v>43026</v>
      </c>
      <c r="B1489" s="20">
        <v>116.79</v>
      </c>
      <c r="C1489" s="20" t="e">
        <f>(#N/A)</f>
        <v>#N/A</v>
      </c>
      <c r="D1489" s="20" t="e">
        <f>(#N/A)</f>
        <v>#N/A</v>
      </c>
      <c r="E1489" s="20" t="e">
        <f>(#N/A)</f>
        <v>#N/A</v>
      </c>
      <c r="F1489" s="20">
        <v>25.540148339245398</v>
      </c>
      <c r="G1489" s="133" t="e">
        <f t="shared" si="22"/>
        <v>#N/A</v>
      </c>
      <c r="H1489" s="133"/>
      <c r="I1489" s="133"/>
    </row>
    <row r="1490" spans="1:9" x14ac:dyDescent="0.3">
      <c r="A1490" s="135">
        <v>43027</v>
      </c>
      <c r="B1490" s="20">
        <v>116.79</v>
      </c>
      <c r="C1490" s="20" t="e">
        <f>(#N/A)</f>
        <v>#N/A</v>
      </c>
      <c r="D1490" s="20" t="e">
        <f>(#N/A)</f>
        <v>#N/A</v>
      </c>
      <c r="E1490" s="20" t="e">
        <f>(#N/A)</f>
        <v>#N/A</v>
      </c>
      <c r="F1490" s="20">
        <v>25.25740025740026</v>
      </c>
      <c r="G1490" s="133" t="e">
        <f t="shared" si="22"/>
        <v>#N/A</v>
      </c>
      <c r="H1490" s="133"/>
      <c r="I1490" s="133"/>
    </row>
    <row r="1491" spans="1:9" x14ac:dyDescent="0.3">
      <c r="A1491" s="135">
        <v>43028</v>
      </c>
      <c r="B1491" s="20">
        <v>116.79</v>
      </c>
      <c r="C1491" s="20" t="e">
        <f>(#N/A)</f>
        <v>#N/A</v>
      </c>
      <c r="D1491" s="20" t="e">
        <f>(#N/A)</f>
        <v>#N/A</v>
      </c>
      <c r="E1491" s="20" t="e">
        <f>(#N/A)</f>
        <v>#N/A</v>
      </c>
      <c r="F1491" s="20">
        <v>24.615877080665811</v>
      </c>
      <c r="G1491" s="133" t="e">
        <f t="shared" si="22"/>
        <v>#N/A</v>
      </c>
      <c r="H1491" s="133"/>
      <c r="I1491" s="133"/>
    </row>
    <row r="1492" spans="1:9" x14ac:dyDescent="0.3">
      <c r="A1492" s="135">
        <v>43031</v>
      </c>
      <c r="B1492" s="20">
        <v>116.79</v>
      </c>
      <c r="C1492" s="20" t="e">
        <f>(#N/A)</f>
        <v>#N/A</v>
      </c>
      <c r="D1492" s="20" t="e">
        <f>(#N/A)</f>
        <v>#N/A</v>
      </c>
      <c r="E1492" s="20" t="e">
        <f>(#N/A)</f>
        <v>#N/A</v>
      </c>
      <c r="F1492" s="20" t="e">
        <f>(#N/A)</f>
        <v>#N/A</v>
      </c>
      <c r="G1492" s="133" t="e">
        <f t="shared" si="22"/>
        <v>#N/A</v>
      </c>
      <c r="H1492" s="133"/>
      <c r="I1492" s="133"/>
    </row>
    <row r="1493" spans="1:9" x14ac:dyDescent="0.3">
      <c r="A1493" s="135">
        <v>43032</v>
      </c>
      <c r="B1493" s="20">
        <v>116.83</v>
      </c>
      <c r="C1493" s="20" t="e">
        <f>(#N/A)</f>
        <v>#N/A</v>
      </c>
      <c r="D1493" s="20" t="e">
        <f>(#N/A)</f>
        <v>#N/A</v>
      </c>
      <c r="E1493" s="20" t="e">
        <f>(#N/A)</f>
        <v>#N/A</v>
      </c>
      <c r="F1493" s="20">
        <v>23.264401772525851</v>
      </c>
      <c r="G1493" s="133" t="e">
        <f t="shared" ref="G1493:G1556" si="23">D1493</f>
        <v>#N/A</v>
      </c>
      <c r="H1493" s="133"/>
      <c r="I1493" s="133"/>
    </row>
    <row r="1494" spans="1:9" x14ac:dyDescent="0.3">
      <c r="A1494" s="135">
        <v>43033</v>
      </c>
      <c r="B1494" s="20">
        <v>116.98</v>
      </c>
      <c r="C1494" s="20" t="e">
        <f>(#N/A)</f>
        <v>#N/A</v>
      </c>
      <c r="D1494" s="20" t="e">
        <f>(#N/A)</f>
        <v>#N/A</v>
      </c>
      <c r="E1494" s="20" t="e">
        <f>(#N/A)</f>
        <v>#N/A</v>
      </c>
      <c r="F1494" s="20">
        <v>21.37372898941689</v>
      </c>
      <c r="G1494" s="133" t="e">
        <f t="shared" si="23"/>
        <v>#N/A</v>
      </c>
      <c r="H1494" s="133"/>
      <c r="I1494" s="133"/>
    </row>
    <row r="1495" spans="1:9" x14ac:dyDescent="0.3">
      <c r="A1495" s="135">
        <v>43034</v>
      </c>
      <c r="B1495" s="20">
        <v>116.94</v>
      </c>
      <c r="C1495" s="20" t="e">
        <f>(#N/A)</f>
        <v>#N/A</v>
      </c>
      <c r="D1495" s="20" t="e">
        <f>(#N/A)</f>
        <v>#N/A</v>
      </c>
      <c r="E1495" s="20" t="e">
        <f>(#N/A)</f>
        <v>#N/A</v>
      </c>
      <c r="F1495" s="20">
        <v>20.345785736338382</v>
      </c>
      <c r="G1495" s="133" t="e">
        <f t="shared" si="23"/>
        <v>#N/A</v>
      </c>
      <c r="H1495" s="133"/>
      <c r="I1495" s="133"/>
    </row>
    <row r="1496" spans="1:9" x14ac:dyDescent="0.3">
      <c r="A1496" s="135">
        <v>43035</v>
      </c>
      <c r="B1496" s="20">
        <v>117.1</v>
      </c>
      <c r="C1496" s="20" t="e">
        <f>(#N/A)</f>
        <v>#N/A</v>
      </c>
      <c r="D1496" s="20" t="e">
        <f>(#N/A)</f>
        <v>#N/A</v>
      </c>
      <c r="E1496" s="20" t="e">
        <f>(#N/A)</f>
        <v>#N/A</v>
      </c>
      <c r="F1496" s="20">
        <v>20.127205580631919</v>
      </c>
      <c r="G1496" s="133" t="e">
        <f t="shared" si="23"/>
        <v>#N/A</v>
      </c>
      <c r="H1496" s="133"/>
      <c r="I1496" s="133"/>
    </row>
    <row r="1497" spans="1:9" x14ac:dyDescent="0.3">
      <c r="A1497" s="135">
        <v>43038</v>
      </c>
      <c r="B1497" s="20">
        <v>117.12</v>
      </c>
      <c r="C1497" s="20" t="e">
        <f>(#N/A)</f>
        <v>#N/A</v>
      </c>
      <c r="D1497" s="20" t="e">
        <f>(#N/A)</f>
        <v>#N/A</v>
      </c>
      <c r="E1497" s="20" t="e">
        <f>(#N/A)</f>
        <v>#N/A</v>
      </c>
      <c r="F1497" s="20" t="e">
        <f>(#N/A)</f>
        <v>#N/A</v>
      </c>
      <c r="G1497" s="133" t="e">
        <f t="shared" si="23"/>
        <v>#N/A</v>
      </c>
      <c r="H1497" s="133"/>
      <c r="I1497" s="133"/>
    </row>
    <row r="1498" spans="1:9" x14ac:dyDescent="0.3">
      <c r="A1498" s="135">
        <v>43039</v>
      </c>
      <c r="B1498" s="20">
        <v>117.19</v>
      </c>
      <c r="C1498" s="20">
        <v>115.5</v>
      </c>
      <c r="D1498" s="20">
        <v>116.8</v>
      </c>
      <c r="E1498" s="20">
        <v>6.9</v>
      </c>
      <c r="F1498" s="20">
        <v>19.86294364324435</v>
      </c>
      <c r="G1498" s="133">
        <f t="shared" si="23"/>
        <v>116.8</v>
      </c>
      <c r="H1498" s="133"/>
      <c r="I1498" s="133"/>
    </row>
    <row r="1499" spans="1:9" x14ac:dyDescent="0.3">
      <c r="A1499" s="135">
        <v>43040</v>
      </c>
      <c r="B1499" s="20">
        <v>117.56</v>
      </c>
      <c r="C1499" s="20" t="e">
        <f>(#N/A)</f>
        <v>#N/A</v>
      </c>
      <c r="D1499" s="20" t="e">
        <f>(#N/A)</f>
        <v>#N/A</v>
      </c>
      <c r="E1499" s="20" t="e">
        <f>(#N/A)</f>
        <v>#N/A</v>
      </c>
      <c r="F1499" s="20">
        <v>20.118524573413708</v>
      </c>
      <c r="G1499" s="133" t="e">
        <f t="shared" si="23"/>
        <v>#N/A</v>
      </c>
      <c r="H1499" s="133"/>
      <c r="I1499" s="133"/>
    </row>
    <row r="1500" spans="1:9" x14ac:dyDescent="0.3">
      <c r="A1500" s="135">
        <v>43041</v>
      </c>
      <c r="B1500" s="20">
        <v>117.73</v>
      </c>
      <c r="C1500" s="20" t="e">
        <f>(#N/A)</f>
        <v>#N/A</v>
      </c>
      <c r="D1500" s="20" t="e">
        <f>(#N/A)</f>
        <v>#N/A</v>
      </c>
      <c r="E1500" s="20" t="e">
        <f>(#N/A)</f>
        <v>#N/A</v>
      </c>
      <c r="F1500" s="20">
        <v>19.961279804361119</v>
      </c>
      <c r="G1500" s="133" t="e">
        <f t="shared" si="23"/>
        <v>#N/A</v>
      </c>
      <c r="H1500" s="133"/>
      <c r="I1500" s="133"/>
    </row>
    <row r="1501" spans="1:9" x14ac:dyDescent="0.3">
      <c r="A1501" s="135">
        <v>43042</v>
      </c>
      <c r="B1501" s="20">
        <v>118.45</v>
      </c>
      <c r="C1501" s="20" t="e">
        <f>(#N/A)</f>
        <v>#N/A</v>
      </c>
      <c r="D1501" s="20" t="e">
        <f>(#N/A)</f>
        <v>#N/A</v>
      </c>
      <c r="E1501" s="20" t="e">
        <f>(#N/A)</f>
        <v>#N/A</v>
      </c>
      <c r="F1501" s="20">
        <v>20.38825083849985</v>
      </c>
      <c r="G1501" s="133" t="e">
        <f t="shared" si="23"/>
        <v>#N/A</v>
      </c>
      <c r="H1501" s="133"/>
      <c r="I1501" s="133"/>
    </row>
    <row r="1502" spans="1:9" x14ac:dyDescent="0.3">
      <c r="A1502" s="135">
        <v>43045</v>
      </c>
      <c r="B1502" s="20">
        <v>119.19</v>
      </c>
      <c r="C1502" s="20" t="e">
        <f>(#N/A)</f>
        <v>#N/A</v>
      </c>
      <c r="D1502" s="20" t="e">
        <f>(#N/A)</f>
        <v>#N/A</v>
      </c>
      <c r="E1502" s="20" t="e">
        <f>(#N/A)</f>
        <v>#N/A</v>
      </c>
      <c r="F1502" s="20" t="e">
        <f>(#N/A)</f>
        <v>#N/A</v>
      </c>
      <c r="G1502" s="133" t="e">
        <f t="shared" si="23"/>
        <v>#N/A</v>
      </c>
      <c r="H1502" s="133"/>
      <c r="I1502" s="133"/>
    </row>
    <row r="1503" spans="1:9" x14ac:dyDescent="0.3">
      <c r="A1503" s="135">
        <v>43046</v>
      </c>
      <c r="B1503" s="20">
        <v>119.43</v>
      </c>
      <c r="C1503" s="20" t="e">
        <f>(#N/A)</f>
        <v>#N/A</v>
      </c>
      <c r="D1503" s="20" t="e">
        <f>(#N/A)</f>
        <v>#N/A</v>
      </c>
      <c r="E1503" s="20" t="e">
        <f>(#N/A)</f>
        <v>#N/A</v>
      </c>
      <c r="F1503" s="20">
        <v>20.990781075878839</v>
      </c>
      <c r="G1503" s="133" t="e">
        <f t="shared" si="23"/>
        <v>#N/A</v>
      </c>
      <c r="H1503" s="133"/>
      <c r="I1503" s="133"/>
    </row>
    <row r="1504" spans="1:9" x14ac:dyDescent="0.3">
      <c r="A1504" s="135">
        <v>43047</v>
      </c>
      <c r="B1504" s="20">
        <v>120.19</v>
      </c>
      <c r="C1504" s="20" t="e">
        <f>(#N/A)</f>
        <v>#N/A</v>
      </c>
      <c r="D1504" s="20" t="e">
        <f>(#N/A)</f>
        <v>#N/A</v>
      </c>
      <c r="E1504" s="20" t="e">
        <f>(#N/A)</f>
        <v>#N/A</v>
      </c>
      <c r="F1504" s="20">
        <v>20.129935032483761</v>
      </c>
      <c r="G1504" s="133" t="e">
        <f t="shared" si="23"/>
        <v>#N/A</v>
      </c>
      <c r="H1504" s="133"/>
      <c r="I1504" s="133"/>
    </row>
    <row r="1505" spans="1:9" x14ac:dyDescent="0.3">
      <c r="A1505" s="135">
        <v>43048</v>
      </c>
      <c r="B1505" s="20">
        <v>120.51</v>
      </c>
      <c r="C1505" s="20" t="e">
        <f>(#N/A)</f>
        <v>#N/A</v>
      </c>
      <c r="D1505" s="20" t="e">
        <f>(#N/A)</f>
        <v>#N/A</v>
      </c>
      <c r="E1505" s="20" t="e">
        <f>(#N/A)</f>
        <v>#N/A</v>
      </c>
      <c r="F1505" s="20">
        <v>20.449775112443781</v>
      </c>
      <c r="G1505" s="133" t="e">
        <f t="shared" si="23"/>
        <v>#N/A</v>
      </c>
      <c r="H1505" s="133"/>
      <c r="I1505" s="133"/>
    </row>
    <row r="1506" spans="1:9" x14ac:dyDescent="0.3">
      <c r="A1506" s="135">
        <v>43049</v>
      </c>
      <c r="B1506" s="20">
        <v>120.59</v>
      </c>
      <c r="C1506" s="20" t="e">
        <f>(#N/A)</f>
        <v>#N/A</v>
      </c>
      <c r="D1506" s="20" t="e">
        <f>(#N/A)</f>
        <v>#N/A</v>
      </c>
      <c r="E1506" s="20" t="e">
        <f>(#N/A)</f>
        <v>#N/A</v>
      </c>
      <c r="F1506" s="20">
        <v>20.253290785799759</v>
      </c>
      <c r="G1506" s="133" t="e">
        <f t="shared" si="23"/>
        <v>#N/A</v>
      </c>
      <c r="H1506" s="133"/>
      <c r="I1506" s="133"/>
    </row>
    <row r="1507" spans="1:9" x14ac:dyDescent="0.3">
      <c r="A1507" s="135">
        <v>43052</v>
      </c>
      <c r="B1507" s="20">
        <v>121.04</v>
      </c>
      <c r="C1507" s="20" t="e">
        <f>(#N/A)</f>
        <v>#N/A</v>
      </c>
      <c r="D1507" s="20" t="e">
        <f>(#N/A)</f>
        <v>#N/A</v>
      </c>
      <c r="E1507" s="20" t="e">
        <f>(#N/A)</f>
        <v>#N/A</v>
      </c>
      <c r="F1507" s="20" t="e">
        <f>(#N/A)</f>
        <v>#N/A</v>
      </c>
      <c r="G1507" s="133" t="e">
        <f t="shared" si="23"/>
        <v>#N/A</v>
      </c>
      <c r="H1507" s="133"/>
      <c r="I1507" s="133"/>
    </row>
    <row r="1508" spans="1:9" x14ac:dyDescent="0.3">
      <c r="A1508" s="135">
        <v>43053</v>
      </c>
      <c r="B1508" s="20">
        <v>121.23</v>
      </c>
      <c r="C1508" s="20" t="e">
        <f>(#N/A)</f>
        <v>#N/A</v>
      </c>
      <c r="D1508" s="20" t="e">
        <f>(#N/A)</f>
        <v>#N/A</v>
      </c>
      <c r="E1508" s="20" t="e">
        <f>(#N/A)</f>
        <v>#N/A</v>
      </c>
      <c r="F1508" s="20">
        <v>20.339487790351399</v>
      </c>
      <c r="G1508" s="133" t="e">
        <f t="shared" si="23"/>
        <v>#N/A</v>
      </c>
      <c r="H1508" s="133"/>
      <c r="I1508" s="133"/>
    </row>
    <row r="1509" spans="1:9" x14ac:dyDescent="0.3">
      <c r="A1509" s="135">
        <v>43054</v>
      </c>
      <c r="B1509" s="20">
        <v>122.2</v>
      </c>
      <c r="C1509" s="20" t="e">
        <f>(#N/A)</f>
        <v>#N/A</v>
      </c>
      <c r="D1509" s="20" t="e">
        <f>(#N/A)</f>
        <v>#N/A</v>
      </c>
      <c r="E1509" s="20" t="e">
        <f>(#N/A)</f>
        <v>#N/A</v>
      </c>
      <c r="F1509" s="20">
        <v>20.942201108471892</v>
      </c>
      <c r="G1509" s="133" t="e">
        <f t="shared" si="23"/>
        <v>#N/A</v>
      </c>
      <c r="H1509" s="133"/>
      <c r="I1509" s="133"/>
    </row>
    <row r="1510" spans="1:9" x14ac:dyDescent="0.3">
      <c r="A1510" s="135">
        <v>43055</v>
      </c>
      <c r="B1510" s="20">
        <v>123.33</v>
      </c>
      <c r="C1510" s="20" t="e">
        <f>(#N/A)</f>
        <v>#N/A</v>
      </c>
      <c r="D1510" s="20" t="e">
        <f>(#N/A)</f>
        <v>#N/A</v>
      </c>
      <c r="E1510" s="20" t="e">
        <f>(#N/A)</f>
        <v>#N/A</v>
      </c>
      <c r="F1510" s="20">
        <v>21.53133622388648</v>
      </c>
      <c r="G1510" s="133" t="e">
        <f t="shared" si="23"/>
        <v>#N/A</v>
      </c>
      <c r="H1510" s="133"/>
      <c r="I1510" s="133"/>
    </row>
    <row r="1511" spans="1:9" x14ac:dyDescent="0.3">
      <c r="A1511" s="135">
        <v>43056</v>
      </c>
      <c r="B1511" s="20">
        <v>124.44</v>
      </c>
      <c r="C1511" s="20" t="e">
        <f>(#N/A)</f>
        <v>#N/A</v>
      </c>
      <c r="D1511" s="20" t="e">
        <f>(#N/A)</f>
        <v>#N/A</v>
      </c>
      <c r="E1511" s="20" t="e">
        <f>(#N/A)</f>
        <v>#N/A</v>
      </c>
      <c r="F1511" s="20">
        <v>22.50443000590667</v>
      </c>
      <c r="G1511" s="133" t="e">
        <f t="shared" si="23"/>
        <v>#N/A</v>
      </c>
      <c r="H1511" s="133"/>
      <c r="I1511" s="133"/>
    </row>
    <row r="1512" spans="1:9" x14ac:dyDescent="0.3">
      <c r="A1512" s="135">
        <v>43059</v>
      </c>
      <c r="B1512" s="20">
        <v>126.41</v>
      </c>
      <c r="C1512" s="20" t="e">
        <f>(#N/A)</f>
        <v>#N/A</v>
      </c>
      <c r="D1512" s="20" t="e">
        <f>(#N/A)</f>
        <v>#N/A</v>
      </c>
      <c r="E1512" s="20" t="e">
        <f>(#N/A)</f>
        <v>#N/A</v>
      </c>
      <c r="F1512" s="20" t="e">
        <f>(#N/A)</f>
        <v>#N/A</v>
      </c>
      <c r="G1512" s="133" t="e">
        <f t="shared" si="23"/>
        <v>#N/A</v>
      </c>
      <c r="H1512" s="133"/>
      <c r="I1512" s="133"/>
    </row>
    <row r="1513" spans="1:9" x14ac:dyDescent="0.3">
      <c r="A1513" s="135">
        <v>43060</v>
      </c>
      <c r="B1513" s="20">
        <v>128.04</v>
      </c>
      <c r="C1513" s="20" t="e">
        <f>(#N/A)</f>
        <v>#N/A</v>
      </c>
      <c r="D1513" s="20" t="e">
        <f>(#N/A)</f>
        <v>#N/A</v>
      </c>
      <c r="E1513" s="20" t="e">
        <f>(#N/A)</f>
        <v>#N/A</v>
      </c>
      <c r="F1513" s="20">
        <v>25.75132586918091</v>
      </c>
      <c r="G1513" s="133" t="e">
        <f t="shared" si="23"/>
        <v>#N/A</v>
      </c>
      <c r="H1513" s="133"/>
      <c r="I1513" s="133"/>
    </row>
    <row r="1514" spans="1:9" x14ac:dyDescent="0.3">
      <c r="A1514" s="135">
        <v>43061</v>
      </c>
      <c r="B1514" s="20">
        <v>128.63</v>
      </c>
      <c r="C1514" s="20" t="e">
        <f>(#N/A)</f>
        <v>#N/A</v>
      </c>
      <c r="D1514" s="20" t="e">
        <f>(#N/A)</f>
        <v>#N/A</v>
      </c>
      <c r="E1514" s="20" t="e">
        <f>(#N/A)</f>
        <v>#N/A</v>
      </c>
      <c r="F1514" s="20">
        <v>26.25638005496663</v>
      </c>
      <c r="G1514" s="133" t="e">
        <f t="shared" si="23"/>
        <v>#N/A</v>
      </c>
      <c r="H1514" s="133"/>
      <c r="I1514" s="133"/>
    </row>
    <row r="1515" spans="1:9" x14ac:dyDescent="0.3">
      <c r="A1515" s="135">
        <v>43062</v>
      </c>
      <c r="B1515" s="20">
        <v>130.09</v>
      </c>
      <c r="C1515" s="20" t="e">
        <f>(#N/A)</f>
        <v>#N/A</v>
      </c>
      <c r="D1515" s="20" t="e">
        <f>(#N/A)</f>
        <v>#N/A</v>
      </c>
      <c r="E1515" s="20" t="e">
        <f>(#N/A)</f>
        <v>#N/A</v>
      </c>
      <c r="F1515" s="20">
        <v>27.63932496075353</v>
      </c>
      <c r="G1515" s="133" t="e">
        <f t="shared" si="23"/>
        <v>#N/A</v>
      </c>
      <c r="H1515" s="133"/>
      <c r="I1515" s="133"/>
    </row>
    <row r="1516" spans="1:9" x14ac:dyDescent="0.3">
      <c r="A1516" s="135">
        <v>43063</v>
      </c>
      <c r="B1516" s="20">
        <v>130.13</v>
      </c>
      <c r="C1516" s="20" t="e">
        <f>(#N/A)</f>
        <v>#N/A</v>
      </c>
      <c r="D1516" s="20" t="e">
        <f>(#N/A)</f>
        <v>#N/A</v>
      </c>
      <c r="E1516" s="20" t="e">
        <f>(#N/A)</f>
        <v>#N/A</v>
      </c>
      <c r="F1516" s="20">
        <v>27.628481757551981</v>
      </c>
      <c r="G1516" s="133" t="e">
        <f t="shared" si="23"/>
        <v>#N/A</v>
      </c>
      <c r="H1516" s="133"/>
      <c r="I1516" s="133"/>
    </row>
    <row r="1517" spans="1:9" x14ac:dyDescent="0.3">
      <c r="A1517" s="135">
        <v>43066</v>
      </c>
      <c r="B1517" s="20">
        <v>133.31</v>
      </c>
      <c r="C1517" s="20" t="e">
        <f>(#N/A)</f>
        <v>#N/A</v>
      </c>
      <c r="D1517" s="20" t="e">
        <f>(#N/A)</f>
        <v>#N/A</v>
      </c>
      <c r="E1517" s="20" t="e">
        <f>(#N/A)</f>
        <v>#N/A</v>
      </c>
      <c r="F1517" s="20" t="e">
        <f>(#N/A)</f>
        <v>#N/A</v>
      </c>
      <c r="G1517" s="133" t="e">
        <f t="shared" si="23"/>
        <v>#N/A</v>
      </c>
      <c r="H1517" s="133"/>
      <c r="I1517" s="133"/>
    </row>
    <row r="1518" spans="1:9" x14ac:dyDescent="0.3">
      <c r="A1518" s="135">
        <v>43067</v>
      </c>
      <c r="B1518" s="20">
        <v>134.03</v>
      </c>
      <c r="C1518" s="20" t="e">
        <f>(#N/A)</f>
        <v>#N/A</v>
      </c>
      <c r="D1518" s="20" t="e">
        <f>(#N/A)</f>
        <v>#N/A</v>
      </c>
      <c r="E1518" s="20" t="e">
        <f>(#N/A)</f>
        <v>#N/A</v>
      </c>
      <c r="F1518" s="20">
        <v>31.466405100539479</v>
      </c>
      <c r="G1518" s="133" t="e">
        <f t="shared" si="23"/>
        <v>#N/A</v>
      </c>
      <c r="H1518" s="133"/>
      <c r="I1518" s="133"/>
    </row>
    <row r="1519" spans="1:9" x14ac:dyDescent="0.3">
      <c r="A1519" s="135">
        <v>43068</v>
      </c>
      <c r="B1519" s="20">
        <v>134.46</v>
      </c>
      <c r="C1519" s="20" t="e">
        <f>(#N/A)</f>
        <v>#N/A</v>
      </c>
      <c r="D1519" s="20" t="e">
        <f>(#N/A)</f>
        <v>#N/A</v>
      </c>
      <c r="E1519" s="20" t="e">
        <f>(#N/A)</f>
        <v>#N/A</v>
      </c>
      <c r="F1519" s="20">
        <v>31.655732889454619</v>
      </c>
      <c r="G1519" s="133" t="e">
        <f t="shared" si="23"/>
        <v>#N/A</v>
      </c>
      <c r="H1519" s="133"/>
      <c r="I1519" s="133"/>
    </row>
    <row r="1520" spans="1:9" x14ac:dyDescent="0.3">
      <c r="A1520" s="135">
        <v>43069</v>
      </c>
      <c r="B1520" s="20">
        <v>134.97999999999999</v>
      </c>
      <c r="C1520" s="20">
        <v>115</v>
      </c>
      <c r="D1520" s="20">
        <v>115.1</v>
      </c>
      <c r="E1520" s="20">
        <v>5.8</v>
      </c>
      <c r="F1520" s="20">
        <v>32.177830003916959</v>
      </c>
      <c r="G1520" s="133">
        <f t="shared" si="23"/>
        <v>115.1</v>
      </c>
      <c r="H1520" s="133"/>
      <c r="I1520" s="133"/>
    </row>
    <row r="1521" spans="1:9" x14ac:dyDescent="0.3">
      <c r="A1521" s="135">
        <v>43070</v>
      </c>
      <c r="B1521" s="20">
        <v>136.81</v>
      </c>
      <c r="C1521" s="20" t="e">
        <f>(#N/A)</f>
        <v>#N/A</v>
      </c>
      <c r="D1521" s="20" t="e">
        <f>(#N/A)</f>
        <v>#N/A</v>
      </c>
      <c r="E1521" s="20" t="e">
        <f>(#N/A)</f>
        <v>#N/A</v>
      </c>
      <c r="F1521" s="20">
        <v>33.760265936644508</v>
      </c>
      <c r="G1521" s="133" t="e">
        <f t="shared" si="23"/>
        <v>#N/A</v>
      </c>
      <c r="H1521" s="133"/>
      <c r="I1521" s="133"/>
    </row>
    <row r="1522" spans="1:9" x14ac:dyDescent="0.3">
      <c r="A1522" s="135">
        <v>43073</v>
      </c>
      <c r="B1522" s="20">
        <v>139.65</v>
      </c>
      <c r="C1522" s="20" t="e">
        <f>(#N/A)</f>
        <v>#N/A</v>
      </c>
      <c r="D1522" s="20" t="e">
        <f>(#N/A)</f>
        <v>#N/A</v>
      </c>
      <c r="E1522" s="20" t="e">
        <f>(#N/A)</f>
        <v>#N/A</v>
      </c>
      <c r="F1522" s="20" t="e">
        <f>(#N/A)</f>
        <v>#N/A</v>
      </c>
      <c r="G1522" s="133" t="e">
        <f t="shared" si="23"/>
        <v>#N/A</v>
      </c>
      <c r="H1522" s="133"/>
      <c r="I1522" s="133"/>
    </row>
    <row r="1523" spans="1:9" x14ac:dyDescent="0.3">
      <c r="A1523" s="135">
        <v>43074</v>
      </c>
      <c r="B1523" s="20">
        <v>140.93</v>
      </c>
      <c r="C1523" s="20" t="e">
        <f>(#N/A)</f>
        <v>#N/A</v>
      </c>
      <c r="D1523" s="20" t="e">
        <f>(#N/A)</f>
        <v>#N/A</v>
      </c>
      <c r="E1523" s="20" t="e">
        <f>(#N/A)</f>
        <v>#N/A</v>
      </c>
      <c r="F1523" s="20">
        <v>37.586644537733093</v>
      </c>
      <c r="G1523" s="133" t="e">
        <f t="shared" si="23"/>
        <v>#N/A</v>
      </c>
      <c r="H1523" s="133"/>
      <c r="I1523" s="133"/>
    </row>
    <row r="1524" spans="1:9" x14ac:dyDescent="0.3">
      <c r="A1524" s="135">
        <v>43075</v>
      </c>
      <c r="B1524" s="20">
        <v>141.57</v>
      </c>
      <c r="C1524" s="20" t="e">
        <f>(#N/A)</f>
        <v>#N/A</v>
      </c>
      <c r="D1524" s="20" t="e">
        <f>(#N/A)</f>
        <v>#N/A</v>
      </c>
      <c r="E1524" s="20" t="e">
        <f>(#N/A)</f>
        <v>#N/A</v>
      </c>
      <c r="F1524" s="20">
        <v>38.157509514979992</v>
      </c>
      <c r="G1524" s="133" t="e">
        <f t="shared" si="23"/>
        <v>#N/A</v>
      </c>
      <c r="H1524" s="133"/>
      <c r="I1524" s="133"/>
    </row>
    <row r="1525" spans="1:9" x14ac:dyDescent="0.3">
      <c r="A1525" s="135">
        <v>43076</v>
      </c>
      <c r="B1525" s="20">
        <v>143.80000000000001</v>
      </c>
      <c r="C1525" s="20" t="e">
        <f>(#N/A)</f>
        <v>#N/A</v>
      </c>
      <c r="D1525" s="20" t="e">
        <f>(#N/A)</f>
        <v>#N/A</v>
      </c>
      <c r="E1525" s="20" t="e">
        <f>(#N/A)</f>
        <v>#N/A</v>
      </c>
      <c r="F1525" s="20">
        <v>40.27899717100771</v>
      </c>
      <c r="G1525" s="133" t="e">
        <f t="shared" si="23"/>
        <v>#N/A</v>
      </c>
      <c r="H1525" s="133"/>
      <c r="I1525" s="133"/>
    </row>
    <row r="1526" spans="1:9" x14ac:dyDescent="0.3">
      <c r="A1526" s="135">
        <v>43077</v>
      </c>
      <c r="B1526" s="20">
        <v>144.83000000000001</v>
      </c>
      <c r="C1526" s="20" t="e">
        <f>(#N/A)</f>
        <v>#N/A</v>
      </c>
      <c r="D1526" s="20" t="e">
        <f>(#N/A)</f>
        <v>#N/A</v>
      </c>
      <c r="E1526" s="20" t="e">
        <f>(#N/A)</f>
        <v>#N/A</v>
      </c>
      <c r="F1526" s="20">
        <v>41.35272301385907</v>
      </c>
      <c r="G1526" s="133" t="e">
        <f t="shared" si="23"/>
        <v>#N/A</v>
      </c>
      <c r="H1526" s="133"/>
      <c r="I1526" s="133"/>
    </row>
    <row r="1527" spans="1:9" x14ac:dyDescent="0.3">
      <c r="A1527" s="135">
        <v>43080</v>
      </c>
      <c r="B1527" s="20">
        <v>146.30000000000001</v>
      </c>
      <c r="C1527" s="20" t="e">
        <f>(#N/A)</f>
        <v>#N/A</v>
      </c>
      <c r="D1527" s="20" t="e">
        <f>(#N/A)</f>
        <v>#N/A</v>
      </c>
      <c r="E1527" s="20" t="e">
        <f>(#N/A)</f>
        <v>#N/A</v>
      </c>
      <c r="F1527" s="20" t="e">
        <f>(#N/A)</f>
        <v>#N/A</v>
      </c>
      <c r="G1527" s="133" t="e">
        <f t="shared" si="23"/>
        <v>#N/A</v>
      </c>
      <c r="H1527" s="133"/>
      <c r="I1527" s="133"/>
    </row>
    <row r="1528" spans="1:9" x14ac:dyDescent="0.3">
      <c r="A1528" s="135">
        <v>43081</v>
      </c>
      <c r="B1528" s="20">
        <v>146.9</v>
      </c>
      <c r="C1528" s="20" t="e">
        <f>(#N/A)</f>
        <v>#N/A</v>
      </c>
      <c r="D1528" s="20" t="e">
        <f>(#N/A)</f>
        <v>#N/A</v>
      </c>
      <c r="E1528" s="20" t="e">
        <f>(#N/A)</f>
        <v>#N/A</v>
      </c>
      <c r="F1528" s="20">
        <v>43.177387914230017</v>
      </c>
      <c r="G1528" s="133" t="e">
        <f t="shared" si="23"/>
        <v>#N/A</v>
      </c>
      <c r="H1528" s="133"/>
      <c r="I1528" s="133"/>
    </row>
    <row r="1529" spans="1:9" x14ac:dyDescent="0.3">
      <c r="A1529" s="135">
        <v>43082</v>
      </c>
      <c r="B1529" s="20">
        <v>147.1</v>
      </c>
      <c r="C1529" s="20" t="e">
        <f>(#N/A)</f>
        <v>#N/A</v>
      </c>
      <c r="D1529" s="20" t="e">
        <f>(#N/A)</f>
        <v>#N/A</v>
      </c>
      <c r="E1529" s="20" t="e">
        <f>(#N/A)</f>
        <v>#N/A</v>
      </c>
      <c r="F1529" s="20">
        <v>43.190888737467148</v>
      </c>
      <c r="G1529" s="133" t="e">
        <f t="shared" si="23"/>
        <v>#N/A</v>
      </c>
      <c r="H1529" s="133"/>
      <c r="I1529" s="133"/>
    </row>
    <row r="1530" spans="1:9" x14ac:dyDescent="0.3">
      <c r="A1530" s="135">
        <v>43083</v>
      </c>
      <c r="B1530" s="20">
        <v>147.4</v>
      </c>
      <c r="C1530" s="20" t="e">
        <f>(#N/A)</f>
        <v>#N/A</v>
      </c>
      <c r="D1530" s="20" t="e">
        <f>(#N/A)</f>
        <v>#N/A</v>
      </c>
      <c r="E1530" s="20" t="e">
        <f>(#N/A)</f>
        <v>#N/A</v>
      </c>
      <c r="F1530" s="20">
        <v>43.58075199688291</v>
      </c>
      <c r="G1530" s="133" t="e">
        <f t="shared" si="23"/>
        <v>#N/A</v>
      </c>
      <c r="H1530" s="133"/>
      <c r="I1530" s="133"/>
    </row>
    <row r="1531" spans="1:9" x14ac:dyDescent="0.3">
      <c r="A1531" s="135">
        <v>43084</v>
      </c>
      <c r="B1531" s="20">
        <v>147.97</v>
      </c>
      <c r="C1531" s="20" t="e">
        <f>(#N/A)</f>
        <v>#N/A</v>
      </c>
      <c r="D1531" s="20" t="e">
        <f>(#N/A)</f>
        <v>#N/A</v>
      </c>
      <c r="E1531" s="20" t="e">
        <f>(#N/A)</f>
        <v>#N/A</v>
      </c>
      <c r="F1531" s="20">
        <v>44.107908063887812</v>
      </c>
      <c r="G1531" s="133" t="e">
        <f t="shared" si="23"/>
        <v>#N/A</v>
      </c>
      <c r="H1531" s="133"/>
      <c r="I1531" s="133"/>
    </row>
    <row r="1532" spans="1:9" x14ac:dyDescent="0.3">
      <c r="A1532" s="135">
        <v>43087</v>
      </c>
      <c r="B1532" s="20">
        <v>148.13</v>
      </c>
      <c r="C1532" s="20" t="e">
        <f>(#N/A)</f>
        <v>#N/A</v>
      </c>
      <c r="D1532" s="20" t="e">
        <f>(#N/A)</f>
        <v>#N/A</v>
      </c>
      <c r="E1532" s="20" t="e">
        <f>(#N/A)</f>
        <v>#N/A</v>
      </c>
      <c r="F1532" s="20" t="e">
        <f>(#N/A)</f>
        <v>#N/A</v>
      </c>
      <c r="G1532" s="133" t="e">
        <f t="shared" si="23"/>
        <v>#N/A</v>
      </c>
      <c r="H1532" s="133"/>
      <c r="I1532" s="133"/>
    </row>
    <row r="1533" spans="1:9" x14ac:dyDescent="0.3">
      <c r="A1533" s="135">
        <v>43088</v>
      </c>
      <c r="B1533" s="20">
        <v>148.38999999999999</v>
      </c>
      <c r="C1533" s="20" t="e">
        <f>(#N/A)</f>
        <v>#N/A</v>
      </c>
      <c r="D1533" s="20" t="e">
        <f>(#N/A)</f>
        <v>#N/A</v>
      </c>
      <c r="E1533" s="20" t="e">
        <f>(#N/A)</f>
        <v>#N/A</v>
      </c>
      <c r="F1533" s="20">
        <v>44.728372183751098</v>
      </c>
      <c r="G1533" s="133" t="e">
        <f t="shared" si="23"/>
        <v>#N/A</v>
      </c>
      <c r="H1533" s="133"/>
      <c r="I1533" s="133"/>
    </row>
    <row r="1534" spans="1:9" x14ac:dyDescent="0.3">
      <c r="A1534" s="135">
        <v>43089</v>
      </c>
      <c r="B1534" s="20">
        <v>148.46</v>
      </c>
      <c r="C1534" s="20" t="e">
        <f>(#N/A)</f>
        <v>#N/A</v>
      </c>
      <c r="D1534" s="20" t="e">
        <f>(#N/A)</f>
        <v>#N/A</v>
      </c>
      <c r="E1534" s="20" t="e">
        <f>(#N/A)</f>
        <v>#N/A</v>
      </c>
      <c r="F1534" s="20">
        <v>44.853156405502979</v>
      </c>
      <c r="G1534" s="133" t="e">
        <f t="shared" si="23"/>
        <v>#N/A</v>
      </c>
      <c r="H1534" s="133"/>
      <c r="I1534" s="133"/>
    </row>
    <row r="1535" spans="1:9" x14ac:dyDescent="0.3">
      <c r="A1535" s="135">
        <v>43090</v>
      </c>
      <c r="B1535" s="20">
        <v>148.91999999999999</v>
      </c>
      <c r="C1535" s="20" t="e">
        <f>(#N/A)</f>
        <v>#N/A</v>
      </c>
      <c r="D1535" s="20" t="e">
        <f>(#N/A)</f>
        <v>#N/A</v>
      </c>
      <c r="E1535" s="20" t="e">
        <f>(#N/A)</f>
        <v>#N/A</v>
      </c>
      <c r="F1535" s="20">
        <v>45.287804878048782</v>
      </c>
      <c r="G1535" s="133" t="e">
        <f t="shared" si="23"/>
        <v>#N/A</v>
      </c>
      <c r="H1535" s="133"/>
      <c r="I1535" s="133"/>
    </row>
    <row r="1536" spans="1:9" x14ac:dyDescent="0.3">
      <c r="A1536" s="135">
        <v>43091</v>
      </c>
      <c r="B1536" s="20">
        <v>148.88</v>
      </c>
      <c r="C1536" s="20" t="e">
        <f>(#N/A)</f>
        <v>#N/A</v>
      </c>
      <c r="D1536" s="20" t="e">
        <f>(#N/A)</f>
        <v>#N/A</v>
      </c>
      <c r="E1536" s="20" t="e">
        <f>(#N/A)</f>
        <v>#N/A</v>
      </c>
      <c r="F1536" s="20">
        <v>45.234611257438303</v>
      </c>
      <c r="G1536" s="133" t="e">
        <f t="shared" si="23"/>
        <v>#N/A</v>
      </c>
      <c r="H1536" s="133"/>
      <c r="I1536" s="133"/>
    </row>
    <row r="1537" spans="1:9" x14ac:dyDescent="0.3">
      <c r="A1537" s="135">
        <v>43094</v>
      </c>
      <c r="B1537" s="20">
        <v>149.38999999999999</v>
      </c>
      <c r="C1537" s="20" t="e">
        <f>(#N/A)</f>
        <v>#N/A</v>
      </c>
      <c r="D1537" s="20" t="e">
        <f>(#N/A)</f>
        <v>#N/A</v>
      </c>
      <c r="E1537" s="20" t="e">
        <f>(#N/A)</f>
        <v>#N/A</v>
      </c>
      <c r="F1537" s="20" t="e">
        <f>(#N/A)</f>
        <v>#N/A</v>
      </c>
      <c r="G1537" s="133" t="e">
        <f t="shared" si="23"/>
        <v>#N/A</v>
      </c>
      <c r="H1537" s="133"/>
      <c r="I1537" s="133"/>
    </row>
    <row r="1538" spans="1:9" x14ac:dyDescent="0.3">
      <c r="A1538" s="135">
        <v>43095</v>
      </c>
      <c r="B1538" s="20">
        <v>149.63</v>
      </c>
      <c r="C1538" s="20" t="e">
        <f>(#N/A)</f>
        <v>#N/A</v>
      </c>
      <c r="D1538" s="20" t="e">
        <f>(#N/A)</f>
        <v>#N/A</v>
      </c>
      <c r="E1538" s="20" t="e">
        <f>(#N/A)</f>
        <v>#N/A</v>
      </c>
      <c r="F1538" s="20">
        <v>45.937774309958058</v>
      </c>
      <c r="G1538" s="133" t="e">
        <f t="shared" si="23"/>
        <v>#N/A</v>
      </c>
      <c r="H1538" s="133"/>
      <c r="I1538" s="133"/>
    </row>
    <row r="1539" spans="1:9" x14ac:dyDescent="0.3">
      <c r="A1539" s="135">
        <v>43096</v>
      </c>
      <c r="B1539" s="20">
        <v>149.77000000000001</v>
      </c>
      <c r="C1539" s="20" t="e">
        <f>(#N/A)</f>
        <v>#N/A</v>
      </c>
      <c r="D1539" s="20" t="e">
        <f>(#N/A)</f>
        <v>#N/A</v>
      </c>
      <c r="E1539" s="20" t="e">
        <f>(#N/A)</f>
        <v>#N/A</v>
      </c>
      <c r="F1539" s="20">
        <v>46.1028192371476</v>
      </c>
      <c r="G1539" s="133" t="e">
        <f t="shared" si="23"/>
        <v>#N/A</v>
      </c>
      <c r="H1539" s="133"/>
      <c r="I1539" s="133"/>
    </row>
    <row r="1540" spans="1:9" x14ac:dyDescent="0.3">
      <c r="A1540" s="135">
        <v>43097</v>
      </c>
      <c r="B1540" s="20">
        <v>149.97</v>
      </c>
      <c r="C1540" s="20" t="e">
        <f>(#N/A)</f>
        <v>#N/A</v>
      </c>
      <c r="D1540" s="20" t="e">
        <f>(#N/A)</f>
        <v>#N/A</v>
      </c>
      <c r="E1540" s="20" t="e">
        <f>(#N/A)</f>
        <v>#N/A</v>
      </c>
      <c r="F1540" s="20">
        <v>46.326470875207342</v>
      </c>
      <c r="G1540" s="133" t="e">
        <f t="shared" si="23"/>
        <v>#N/A</v>
      </c>
      <c r="H1540" s="133"/>
      <c r="I1540" s="133"/>
    </row>
    <row r="1541" spans="1:9" x14ac:dyDescent="0.3">
      <c r="A1541" s="135">
        <v>43098</v>
      </c>
      <c r="B1541" s="20">
        <v>149.9</v>
      </c>
      <c r="C1541" s="20" t="e">
        <f>(#N/A)</f>
        <v>#N/A</v>
      </c>
      <c r="D1541" s="20" t="e">
        <f>(#N/A)</f>
        <v>#N/A</v>
      </c>
      <c r="E1541" s="20" t="e">
        <f>(#N/A)</f>
        <v>#N/A</v>
      </c>
      <c r="F1541" s="20">
        <v>46.329558766106992</v>
      </c>
      <c r="G1541" s="133" t="e">
        <f t="shared" si="23"/>
        <v>#N/A</v>
      </c>
      <c r="H1541" s="133"/>
      <c r="I1541" s="133"/>
    </row>
    <row r="1542" spans="1:9" x14ac:dyDescent="0.3">
      <c r="A1542" s="135">
        <v>43100</v>
      </c>
      <c r="B1542" s="20" t="e">
        <f>(#N/A)</f>
        <v>#N/A</v>
      </c>
      <c r="C1542" s="20">
        <v>118.1</v>
      </c>
      <c r="D1542" s="20">
        <v>123.4</v>
      </c>
      <c r="E1542" s="20">
        <v>4.9000000000000004</v>
      </c>
      <c r="F1542" s="20" t="e">
        <f>(#N/A)</f>
        <v>#N/A</v>
      </c>
      <c r="G1542" s="133">
        <f t="shared" si="23"/>
        <v>123.4</v>
      </c>
      <c r="H1542" s="133"/>
      <c r="I1542" s="133"/>
    </row>
    <row r="1543" spans="1:9" x14ac:dyDescent="0.3">
      <c r="A1543" s="135">
        <v>43102</v>
      </c>
      <c r="B1543" s="20">
        <v>150.18</v>
      </c>
      <c r="C1543" s="20" t="e">
        <f>(#N/A)</f>
        <v>#N/A</v>
      </c>
      <c r="D1543" s="20" t="e">
        <f>(#N/A)</f>
        <v>#N/A</v>
      </c>
      <c r="E1543" s="20" t="e">
        <f>(#N/A)</f>
        <v>#N/A</v>
      </c>
      <c r="F1543" s="20" t="e">
        <f>(#N/A)</f>
        <v>#N/A</v>
      </c>
      <c r="G1543" s="133" t="e">
        <f t="shared" si="23"/>
        <v>#N/A</v>
      </c>
      <c r="H1543" s="133"/>
      <c r="I1543" s="133"/>
    </row>
    <row r="1544" spans="1:9" x14ac:dyDescent="0.3">
      <c r="A1544" s="135">
        <v>43103</v>
      </c>
      <c r="B1544" s="20">
        <v>150.68</v>
      </c>
      <c r="C1544" s="20" t="e">
        <f>(#N/A)</f>
        <v>#N/A</v>
      </c>
      <c r="D1544" s="20" t="e">
        <f>(#N/A)</f>
        <v>#N/A</v>
      </c>
      <c r="E1544" s="20" t="e">
        <f>(#N/A)</f>
        <v>#N/A</v>
      </c>
      <c r="F1544" s="20">
        <v>47.177183043563197</v>
      </c>
      <c r="G1544" s="133" t="e">
        <f t="shared" si="23"/>
        <v>#N/A</v>
      </c>
      <c r="H1544" s="133"/>
      <c r="I1544" s="133"/>
    </row>
    <row r="1545" spans="1:9" x14ac:dyDescent="0.3">
      <c r="A1545" s="135">
        <v>43104</v>
      </c>
      <c r="B1545" s="20">
        <v>150.66999999999999</v>
      </c>
      <c r="C1545" s="20" t="e">
        <f>(#N/A)</f>
        <v>#N/A</v>
      </c>
      <c r="D1545" s="20" t="e">
        <f>(#N/A)</f>
        <v>#N/A</v>
      </c>
      <c r="E1545" s="20" t="e">
        <f>(#N/A)</f>
        <v>#N/A</v>
      </c>
      <c r="F1545" s="20">
        <v>47.253713838936669</v>
      </c>
      <c r="G1545" s="133" t="e">
        <f t="shared" si="23"/>
        <v>#N/A</v>
      </c>
      <c r="H1545" s="133"/>
      <c r="I1545" s="133"/>
    </row>
    <row r="1546" spans="1:9" x14ac:dyDescent="0.3">
      <c r="A1546" s="135">
        <v>43105</v>
      </c>
      <c r="B1546" s="20">
        <v>150.76</v>
      </c>
      <c r="C1546" s="20" t="e">
        <f>(#N/A)</f>
        <v>#N/A</v>
      </c>
      <c r="D1546" s="20" t="e">
        <f>(#N/A)</f>
        <v>#N/A</v>
      </c>
      <c r="E1546" s="20" t="e">
        <f>(#N/A)</f>
        <v>#N/A</v>
      </c>
      <c r="F1546" s="20">
        <v>47.384886108123958</v>
      </c>
      <c r="G1546" s="133" t="e">
        <f t="shared" si="23"/>
        <v>#N/A</v>
      </c>
      <c r="H1546" s="133"/>
      <c r="I1546" s="133"/>
    </row>
    <row r="1547" spans="1:9" x14ac:dyDescent="0.3">
      <c r="A1547" s="135">
        <v>43108</v>
      </c>
      <c r="B1547" s="20">
        <v>150.9</v>
      </c>
      <c r="C1547" s="20" t="e">
        <f>(#N/A)</f>
        <v>#N/A</v>
      </c>
      <c r="D1547" s="20" t="e">
        <f>(#N/A)</f>
        <v>#N/A</v>
      </c>
      <c r="E1547" s="20" t="e">
        <f>(#N/A)</f>
        <v>#N/A</v>
      </c>
      <c r="F1547" s="20" t="e">
        <f>(#N/A)</f>
        <v>#N/A</v>
      </c>
      <c r="G1547" s="133" t="e">
        <f t="shared" si="23"/>
        <v>#N/A</v>
      </c>
      <c r="H1547" s="133"/>
      <c r="I1547" s="133"/>
    </row>
    <row r="1548" spans="1:9" x14ac:dyDescent="0.3">
      <c r="A1548" s="135">
        <v>43109</v>
      </c>
      <c r="B1548" s="20">
        <v>150.83000000000001</v>
      </c>
      <c r="C1548" s="20" t="e">
        <f>(#N/A)</f>
        <v>#N/A</v>
      </c>
      <c r="D1548" s="20" t="e">
        <f>(#N/A)</f>
        <v>#N/A</v>
      </c>
      <c r="E1548" s="20" t="e">
        <f>(#N/A)</f>
        <v>#N/A</v>
      </c>
      <c r="F1548" s="20">
        <v>47.72771792360431</v>
      </c>
      <c r="G1548" s="133" t="e">
        <f t="shared" si="23"/>
        <v>#N/A</v>
      </c>
      <c r="H1548" s="133"/>
      <c r="I1548" s="133"/>
    </row>
    <row r="1549" spans="1:9" x14ac:dyDescent="0.3">
      <c r="A1549" s="135">
        <v>43110</v>
      </c>
      <c r="B1549" s="20">
        <v>150.83000000000001</v>
      </c>
      <c r="C1549" s="20" t="e">
        <f>(#N/A)</f>
        <v>#N/A</v>
      </c>
      <c r="D1549" s="20" t="e">
        <f>(#N/A)</f>
        <v>#N/A</v>
      </c>
      <c r="E1549" s="20" t="e">
        <f>(#N/A)</f>
        <v>#N/A</v>
      </c>
      <c r="F1549" s="20">
        <v>48.046721633294069</v>
      </c>
      <c r="G1549" s="133" t="e">
        <f t="shared" si="23"/>
        <v>#N/A</v>
      </c>
      <c r="H1549" s="133"/>
      <c r="I1549" s="133"/>
    </row>
    <row r="1550" spans="1:9" x14ac:dyDescent="0.3">
      <c r="A1550" s="135">
        <v>43111</v>
      </c>
      <c r="B1550" s="20">
        <v>150.72999999999999</v>
      </c>
      <c r="C1550" s="20" t="e">
        <f>(#N/A)</f>
        <v>#N/A</v>
      </c>
      <c r="D1550" s="20" t="e">
        <f>(#N/A)</f>
        <v>#N/A</v>
      </c>
      <c r="E1550" s="20" t="e">
        <f>(#N/A)</f>
        <v>#N/A</v>
      </c>
      <c r="F1550" s="20">
        <v>47.977616336147648</v>
      </c>
      <c r="G1550" s="133" t="e">
        <f t="shared" si="23"/>
        <v>#N/A</v>
      </c>
      <c r="H1550" s="133"/>
      <c r="I1550" s="133"/>
    </row>
    <row r="1551" spans="1:9" x14ac:dyDescent="0.3">
      <c r="A1551" s="135">
        <v>43112</v>
      </c>
      <c r="B1551" s="20">
        <v>148.5</v>
      </c>
      <c r="C1551" s="20" t="e">
        <f>(#N/A)</f>
        <v>#N/A</v>
      </c>
      <c r="D1551" s="20" t="e">
        <f>(#N/A)</f>
        <v>#N/A</v>
      </c>
      <c r="E1551" s="20" t="e">
        <f>(#N/A)</f>
        <v>#N/A</v>
      </c>
      <c r="F1551" s="20">
        <v>45.831287439850733</v>
      </c>
      <c r="G1551" s="133" t="e">
        <f t="shared" si="23"/>
        <v>#N/A</v>
      </c>
      <c r="H1551" s="133"/>
      <c r="I1551" s="133"/>
    </row>
    <row r="1552" spans="1:9" x14ac:dyDescent="0.3">
      <c r="A1552" s="135">
        <v>43115</v>
      </c>
      <c r="B1552" s="20">
        <v>147.31</v>
      </c>
      <c r="C1552" s="20" t="e">
        <f>(#N/A)</f>
        <v>#N/A</v>
      </c>
      <c r="D1552" s="20" t="e">
        <f>(#N/A)</f>
        <v>#N/A</v>
      </c>
      <c r="E1552" s="20" t="e">
        <f>(#N/A)</f>
        <v>#N/A</v>
      </c>
      <c r="F1552" s="20" t="e">
        <f>(#N/A)</f>
        <v>#N/A</v>
      </c>
      <c r="G1552" s="133" t="e">
        <f t="shared" si="23"/>
        <v>#N/A</v>
      </c>
      <c r="H1552" s="133"/>
      <c r="I1552" s="133"/>
    </row>
    <row r="1553" spans="1:9" x14ac:dyDescent="0.3">
      <c r="A1553" s="135">
        <v>43116</v>
      </c>
      <c r="B1553" s="20">
        <v>145.79</v>
      </c>
      <c r="C1553" s="20" t="e">
        <f>(#N/A)</f>
        <v>#N/A</v>
      </c>
      <c r="D1553" s="20" t="e">
        <f>(#N/A)</f>
        <v>#N/A</v>
      </c>
      <c r="E1553" s="20" t="e">
        <f>(#N/A)</f>
        <v>#N/A</v>
      </c>
      <c r="F1553" s="20">
        <v>43.198114134171497</v>
      </c>
      <c r="G1553" s="133" t="e">
        <f t="shared" si="23"/>
        <v>#N/A</v>
      </c>
      <c r="H1553" s="133"/>
      <c r="I1553" s="133"/>
    </row>
    <row r="1554" spans="1:9" x14ac:dyDescent="0.3">
      <c r="A1554" s="135">
        <v>43117</v>
      </c>
      <c r="B1554" s="20">
        <v>145.1</v>
      </c>
      <c r="C1554" s="20" t="e">
        <f>(#N/A)</f>
        <v>#N/A</v>
      </c>
      <c r="D1554" s="20" t="e">
        <f>(#N/A)</f>
        <v>#N/A</v>
      </c>
      <c r="E1554" s="20" t="e">
        <f>(#N/A)</f>
        <v>#N/A</v>
      </c>
      <c r="F1554" s="20">
        <v>42.604422604422602</v>
      </c>
      <c r="G1554" s="133" t="e">
        <f t="shared" si="23"/>
        <v>#N/A</v>
      </c>
      <c r="H1554" s="133"/>
      <c r="I1554" s="133"/>
    </row>
    <row r="1555" spans="1:9" x14ac:dyDescent="0.3">
      <c r="A1555" s="135">
        <v>43118</v>
      </c>
      <c r="B1555" s="20">
        <v>144.66</v>
      </c>
      <c r="C1555" s="20" t="e">
        <f>(#N/A)</f>
        <v>#N/A</v>
      </c>
      <c r="D1555" s="20" t="e">
        <f>(#N/A)</f>
        <v>#N/A</v>
      </c>
      <c r="E1555" s="20" t="e">
        <f>(#N/A)</f>
        <v>#N/A</v>
      </c>
      <c r="F1555" s="20">
        <v>42.297855597088329</v>
      </c>
      <c r="G1555" s="133" t="e">
        <f t="shared" si="23"/>
        <v>#N/A</v>
      </c>
      <c r="H1555" s="133"/>
      <c r="I1555" s="133"/>
    </row>
    <row r="1556" spans="1:9" x14ac:dyDescent="0.3">
      <c r="A1556" s="135">
        <v>43119</v>
      </c>
      <c r="B1556" s="20">
        <v>144.57</v>
      </c>
      <c r="C1556" s="20" t="e">
        <f>(#N/A)</f>
        <v>#N/A</v>
      </c>
      <c r="D1556" s="20" t="e">
        <f>(#N/A)</f>
        <v>#N/A</v>
      </c>
      <c r="E1556" s="20" t="e">
        <f>(#N/A)</f>
        <v>#N/A</v>
      </c>
      <c r="F1556" s="20">
        <v>42.209325201652568</v>
      </c>
      <c r="G1556" s="133" t="e">
        <f t="shared" si="23"/>
        <v>#N/A</v>
      </c>
      <c r="H1556" s="133"/>
      <c r="I1556" s="133"/>
    </row>
    <row r="1557" spans="1:9" x14ac:dyDescent="0.3">
      <c r="A1557" s="135">
        <v>43122</v>
      </c>
      <c r="B1557" s="20">
        <v>143.91</v>
      </c>
      <c r="C1557" s="20" t="e">
        <f>(#N/A)</f>
        <v>#N/A</v>
      </c>
      <c r="D1557" s="20" t="e">
        <f>(#N/A)</f>
        <v>#N/A</v>
      </c>
      <c r="E1557" s="20" t="e">
        <f>(#N/A)</f>
        <v>#N/A</v>
      </c>
      <c r="F1557" s="20" t="e">
        <f>(#N/A)</f>
        <v>#N/A</v>
      </c>
      <c r="G1557" s="133" t="e">
        <f t="shared" ref="G1557:G1620" si="24">D1557</f>
        <v>#N/A</v>
      </c>
      <c r="H1557" s="133"/>
      <c r="I1557" s="133"/>
    </row>
    <row r="1558" spans="1:9" x14ac:dyDescent="0.3">
      <c r="A1558" s="135">
        <v>43123</v>
      </c>
      <c r="B1558" s="20">
        <v>142.71</v>
      </c>
      <c r="C1558" s="20" t="e">
        <f>(#N/A)</f>
        <v>#N/A</v>
      </c>
      <c r="D1558" s="20" t="e">
        <f>(#N/A)</f>
        <v>#N/A</v>
      </c>
      <c r="E1558" s="20" t="e">
        <f>(#N/A)</f>
        <v>#N/A</v>
      </c>
      <c r="F1558" s="20">
        <v>40.573286052009458</v>
      </c>
      <c r="G1558" s="133" t="e">
        <f t="shared" si="24"/>
        <v>#N/A</v>
      </c>
      <c r="H1558" s="133"/>
      <c r="I1558" s="133"/>
    </row>
    <row r="1559" spans="1:9" x14ac:dyDescent="0.3">
      <c r="A1559" s="135">
        <v>43124</v>
      </c>
      <c r="B1559" s="20">
        <v>142.54</v>
      </c>
      <c r="C1559" s="20" t="e">
        <f>(#N/A)</f>
        <v>#N/A</v>
      </c>
      <c r="D1559" s="20" t="e">
        <f>(#N/A)</f>
        <v>#N/A</v>
      </c>
      <c r="E1559" s="20" t="e">
        <f>(#N/A)</f>
        <v>#N/A</v>
      </c>
      <c r="F1559" s="20">
        <v>40.585856593352403</v>
      </c>
      <c r="G1559" s="133" t="e">
        <f t="shared" si="24"/>
        <v>#N/A</v>
      </c>
      <c r="H1559" s="133"/>
      <c r="I1559" s="133"/>
    </row>
    <row r="1560" spans="1:9" x14ac:dyDescent="0.3">
      <c r="A1560" s="135">
        <v>43125</v>
      </c>
      <c r="B1560" s="20">
        <v>141.97</v>
      </c>
      <c r="C1560" s="20" t="e">
        <f>(#N/A)</f>
        <v>#N/A</v>
      </c>
      <c r="D1560" s="20" t="e">
        <f>(#N/A)</f>
        <v>#N/A</v>
      </c>
      <c r="E1560" s="20" t="e">
        <f>(#N/A)</f>
        <v>#N/A</v>
      </c>
      <c r="F1560" s="20">
        <v>40.023670973468782</v>
      </c>
      <c r="G1560" s="133" t="e">
        <f t="shared" si="24"/>
        <v>#N/A</v>
      </c>
      <c r="H1560" s="133"/>
      <c r="I1560" s="133"/>
    </row>
    <row r="1561" spans="1:9" x14ac:dyDescent="0.3">
      <c r="A1561" s="135">
        <v>43126</v>
      </c>
      <c r="B1561" s="20">
        <v>141.56</v>
      </c>
      <c r="C1561" s="20" t="e">
        <f>(#N/A)</f>
        <v>#N/A</v>
      </c>
      <c r="D1561" s="20" t="e">
        <f>(#N/A)</f>
        <v>#N/A</v>
      </c>
      <c r="E1561" s="20" t="e">
        <f>(#N/A)</f>
        <v>#N/A</v>
      </c>
      <c r="F1561" s="20" t="e">
        <f>(#N/A)</f>
        <v>#N/A</v>
      </c>
      <c r="G1561" s="133" t="e">
        <f t="shared" si="24"/>
        <v>#N/A</v>
      </c>
      <c r="H1561" s="133"/>
      <c r="I1561" s="133"/>
    </row>
    <row r="1562" spans="1:9" x14ac:dyDescent="0.3">
      <c r="A1562" s="135">
        <v>43129</v>
      </c>
      <c r="B1562" s="20">
        <v>141.44999999999999</v>
      </c>
      <c r="C1562" s="20" t="e">
        <f>(#N/A)</f>
        <v>#N/A</v>
      </c>
      <c r="D1562" s="20" t="e">
        <f>(#N/A)</f>
        <v>#N/A</v>
      </c>
      <c r="E1562" s="20" t="e">
        <f>(#N/A)</f>
        <v>#N/A</v>
      </c>
      <c r="F1562" s="20" t="e">
        <f>(#N/A)</f>
        <v>#N/A</v>
      </c>
      <c r="G1562" s="133" t="e">
        <f t="shared" si="24"/>
        <v>#N/A</v>
      </c>
      <c r="H1562" s="133"/>
      <c r="I1562" s="133"/>
    </row>
    <row r="1563" spans="1:9" x14ac:dyDescent="0.3">
      <c r="A1563" s="135">
        <v>43130</v>
      </c>
      <c r="B1563" s="20">
        <v>141.30000000000001</v>
      </c>
      <c r="C1563" s="20" t="e">
        <f>(#N/A)</f>
        <v>#N/A</v>
      </c>
      <c r="D1563" s="20" t="e">
        <f>(#N/A)</f>
        <v>#N/A</v>
      </c>
      <c r="E1563" s="20" t="e">
        <f>(#N/A)</f>
        <v>#N/A</v>
      </c>
      <c r="F1563" s="20" t="e">
        <f>(#N/A)</f>
        <v>#N/A</v>
      </c>
      <c r="G1563" s="133" t="e">
        <f t="shared" si="24"/>
        <v>#N/A</v>
      </c>
      <c r="H1563" s="133"/>
      <c r="I1563" s="133"/>
    </row>
    <row r="1564" spans="1:9" x14ac:dyDescent="0.3">
      <c r="A1564" s="135">
        <v>43131</v>
      </c>
      <c r="B1564" s="20">
        <v>141.28</v>
      </c>
      <c r="C1564" s="20">
        <v>119.5</v>
      </c>
      <c r="D1564" s="20">
        <v>126.9</v>
      </c>
      <c r="E1564" s="20">
        <v>4.3</v>
      </c>
      <c r="F1564" s="20" t="e">
        <f>(#N/A)</f>
        <v>#N/A</v>
      </c>
      <c r="G1564" s="133">
        <f t="shared" si="24"/>
        <v>126.9</v>
      </c>
      <c r="H1564" s="133"/>
      <c r="I1564" s="133"/>
    </row>
    <row r="1565" spans="1:9" x14ac:dyDescent="0.3">
      <c r="A1565" s="135">
        <v>43132</v>
      </c>
      <c r="B1565" s="20">
        <v>141.22999999999999</v>
      </c>
      <c r="C1565" s="20" t="e">
        <f>(#N/A)</f>
        <v>#N/A</v>
      </c>
      <c r="D1565" s="20" t="e">
        <f>(#N/A)</f>
        <v>#N/A</v>
      </c>
      <c r="E1565" s="20" t="e">
        <f>(#N/A)</f>
        <v>#N/A</v>
      </c>
      <c r="F1565" s="20" t="e">
        <f>(#N/A)</f>
        <v>#N/A</v>
      </c>
      <c r="G1565" s="133" t="e">
        <f t="shared" si="24"/>
        <v>#N/A</v>
      </c>
      <c r="H1565" s="133"/>
      <c r="I1565" s="133"/>
    </row>
    <row r="1566" spans="1:9" x14ac:dyDescent="0.3">
      <c r="A1566" s="135">
        <v>43133</v>
      </c>
      <c r="B1566" s="20">
        <v>140.58000000000001</v>
      </c>
      <c r="C1566" s="20" t="e">
        <f>(#N/A)</f>
        <v>#N/A</v>
      </c>
      <c r="D1566" s="20" t="e">
        <f>(#N/A)</f>
        <v>#N/A</v>
      </c>
      <c r="E1566" s="20" t="e">
        <f>(#N/A)</f>
        <v>#N/A</v>
      </c>
      <c r="F1566" s="20" t="e">
        <f>(#N/A)</f>
        <v>#N/A</v>
      </c>
      <c r="G1566" s="133" t="e">
        <f t="shared" si="24"/>
        <v>#N/A</v>
      </c>
      <c r="H1566" s="133"/>
      <c r="I1566" s="133"/>
    </row>
    <row r="1567" spans="1:9" x14ac:dyDescent="0.3">
      <c r="A1567" s="135">
        <v>43136</v>
      </c>
      <c r="B1567" s="20">
        <v>138.84</v>
      </c>
      <c r="C1567" s="20" t="e">
        <f>(#N/A)</f>
        <v>#N/A</v>
      </c>
      <c r="D1567" s="20" t="e">
        <f>(#N/A)</f>
        <v>#N/A</v>
      </c>
      <c r="E1567" s="20" t="e">
        <f>(#N/A)</f>
        <v>#N/A</v>
      </c>
      <c r="F1567" s="20" t="e">
        <f>(#N/A)</f>
        <v>#N/A</v>
      </c>
      <c r="G1567" s="133" t="e">
        <f t="shared" si="24"/>
        <v>#N/A</v>
      </c>
      <c r="H1567" s="133"/>
      <c r="I1567" s="133"/>
    </row>
    <row r="1568" spans="1:9" x14ac:dyDescent="0.3">
      <c r="A1568" s="135">
        <v>43137</v>
      </c>
      <c r="B1568" s="20">
        <v>138.85</v>
      </c>
      <c r="C1568" s="20" t="e">
        <f>(#N/A)</f>
        <v>#N/A</v>
      </c>
      <c r="D1568" s="20" t="e">
        <f>(#N/A)</f>
        <v>#N/A</v>
      </c>
      <c r="E1568" s="20" t="e">
        <f>(#N/A)</f>
        <v>#N/A</v>
      </c>
      <c r="F1568" s="20">
        <v>37.407224146462148</v>
      </c>
      <c r="G1568" s="133" t="e">
        <f t="shared" si="24"/>
        <v>#N/A</v>
      </c>
      <c r="H1568" s="133"/>
      <c r="I1568" s="133"/>
    </row>
    <row r="1569" spans="1:9" x14ac:dyDescent="0.3">
      <c r="A1569" s="135">
        <v>43138</v>
      </c>
      <c r="B1569" s="20">
        <v>138.52000000000001</v>
      </c>
      <c r="C1569" s="20" t="e">
        <f>(#N/A)</f>
        <v>#N/A</v>
      </c>
      <c r="D1569" s="20" t="e">
        <f>(#N/A)</f>
        <v>#N/A</v>
      </c>
      <c r="E1569" s="20" t="e">
        <f>(#N/A)</f>
        <v>#N/A</v>
      </c>
      <c r="F1569" s="20">
        <v>37.080653142008913</v>
      </c>
      <c r="G1569" s="133" t="e">
        <f t="shared" si="24"/>
        <v>#N/A</v>
      </c>
      <c r="H1569" s="133"/>
      <c r="I1569" s="133"/>
    </row>
    <row r="1570" spans="1:9" x14ac:dyDescent="0.3">
      <c r="A1570" s="135">
        <v>43139</v>
      </c>
      <c r="B1570" s="20">
        <v>137.16</v>
      </c>
      <c r="C1570" s="20" t="e">
        <f>(#N/A)</f>
        <v>#N/A</v>
      </c>
      <c r="D1570" s="20" t="e">
        <f>(#N/A)</f>
        <v>#N/A</v>
      </c>
      <c r="E1570" s="20" t="e">
        <f>(#N/A)</f>
        <v>#N/A</v>
      </c>
      <c r="F1570" s="20">
        <v>35.923099791893769</v>
      </c>
      <c r="G1570" s="133" t="e">
        <f t="shared" si="24"/>
        <v>#N/A</v>
      </c>
      <c r="H1570" s="133"/>
      <c r="I1570" s="133"/>
    </row>
    <row r="1571" spans="1:9" x14ac:dyDescent="0.3">
      <c r="A1571" s="135">
        <v>43140</v>
      </c>
      <c r="B1571" s="20">
        <v>137.11000000000001</v>
      </c>
      <c r="C1571" s="20" t="e">
        <f>(#N/A)</f>
        <v>#N/A</v>
      </c>
      <c r="D1571" s="20" t="e">
        <f>(#N/A)</f>
        <v>#N/A</v>
      </c>
      <c r="E1571" s="20" t="e">
        <f>(#N/A)</f>
        <v>#N/A</v>
      </c>
      <c r="F1571" s="20">
        <v>35.873550688732529</v>
      </c>
      <c r="G1571" s="133" t="e">
        <f t="shared" si="24"/>
        <v>#N/A</v>
      </c>
      <c r="H1571" s="133"/>
      <c r="I1571" s="133"/>
    </row>
    <row r="1572" spans="1:9" x14ac:dyDescent="0.3">
      <c r="A1572" s="135">
        <v>43143</v>
      </c>
      <c r="B1572" s="20">
        <v>136.53</v>
      </c>
      <c r="C1572" s="20" t="e">
        <f>(#N/A)</f>
        <v>#N/A</v>
      </c>
      <c r="D1572" s="20" t="e">
        <f>(#N/A)</f>
        <v>#N/A</v>
      </c>
      <c r="E1572" s="20" t="e">
        <f>(#N/A)</f>
        <v>#N/A</v>
      </c>
      <c r="F1572" s="20" t="e">
        <f>(#N/A)</f>
        <v>#N/A</v>
      </c>
      <c r="G1572" s="133" t="e">
        <f t="shared" si="24"/>
        <v>#N/A</v>
      </c>
      <c r="H1572" s="133"/>
      <c r="I1572" s="133"/>
    </row>
    <row r="1573" spans="1:9" x14ac:dyDescent="0.3">
      <c r="A1573" s="135">
        <v>43154</v>
      </c>
      <c r="B1573" s="20">
        <v>136.44</v>
      </c>
      <c r="C1573" s="20" t="e">
        <f>(#N/A)</f>
        <v>#N/A</v>
      </c>
      <c r="D1573" s="20" t="e">
        <f>(#N/A)</f>
        <v>#N/A</v>
      </c>
      <c r="E1573" s="20" t="e">
        <f>(#N/A)</f>
        <v>#N/A</v>
      </c>
      <c r="F1573" s="20">
        <v>36.140490919976052</v>
      </c>
      <c r="G1573" s="133" t="e">
        <f t="shared" si="24"/>
        <v>#N/A</v>
      </c>
      <c r="H1573" s="133"/>
      <c r="I1573" s="133"/>
    </row>
    <row r="1574" spans="1:9" x14ac:dyDescent="0.3">
      <c r="A1574" s="135">
        <v>43157</v>
      </c>
      <c r="B1574" s="20">
        <v>136.19</v>
      </c>
      <c r="C1574" s="20" t="e">
        <f>(#N/A)</f>
        <v>#N/A</v>
      </c>
      <c r="D1574" s="20" t="e">
        <f>(#N/A)</f>
        <v>#N/A</v>
      </c>
      <c r="E1574" s="20" t="e">
        <f>(#N/A)</f>
        <v>#N/A</v>
      </c>
      <c r="F1574" s="20" t="e">
        <f>(#N/A)</f>
        <v>#N/A</v>
      </c>
      <c r="G1574" s="133" t="e">
        <f t="shared" si="24"/>
        <v>#N/A</v>
      </c>
      <c r="H1574" s="133"/>
      <c r="I1574" s="133"/>
    </row>
    <row r="1575" spans="1:9" x14ac:dyDescent="0.3">
      <c r="A1575" s="135">
        <v>43158</v>
      </c>
      <c r="B1575" s="20">
        <v>135.83000000000001</v>
      </c>
      <c r="C1575" s="20" t="e">
        <f>(#N/A)</f>
        <v>#N/A</v>
      </c>
      <c r="D1575" s="20" t="e">
        <f>(#N/A)</f>
        <v>#N/A</v>
      </c>
      <c r="E1575" s="20" t="e">
        <f>(#N/A)</f>
        <v>#N/A</v>
      </c>
      <c r="F1575" s="20">
        <v>35.599480882499748</v>
      </c>
      <c r="G1575" s="133" t="e">
        <f t="shared" si="24"/>
        <v>#N/A</v>
      </c>
      <c r="H1575" s="133"/>
      <c r="I1575" s="133"/>
    </row>
    <row r="1576" spans="1:9" x14ac:dyDescent="0.3">
      <c r="A1576" s="135">
        <v>43159</v>
      </c>
      <c r="B1576" s="20">
        <v>134.84</v>
      </c>
      <c r="C1576" s="20">
        <v>118.9</v>
      </c>
      <c r="D1576" s="20">
        <v>124.6</v>
      </c>
      <c r="E1576" s="20">
        <v>3.7</v>
      </c>
      <c r="F1576" s="20">
        <v>34.611161026255367</v>
      </c>
      <c r="G1576" s="133">
        <f t="shared" si="24"/>
        <v>124.6</v>
      </c>
      <c r="H1576" s="133"/>
      <c r="I1576" s="133"/>
    </row>
    <row r="1577" spans="1:9" x14ac:dyDescent="0.3">
      <c r="A1577" s="135">
        <v>43160</v>
      </c>
      <c r="B1577" s="20">
        <v>134.28</v>
      </c>
      <c r="C1577" s="20" t="e">
        <f>(#N/A)</f>
        <v>#N/A</v>
      </c>
      <c r="D1577" s="20" t="e">
        <f>(#N/A)</f>
        <v>#N/A</v>
      </c>
      <c r="E1577" s="20" t="e">
        <f>(#N/A)</f>
        <v>#N/A</v>
      </c>
      <c r="F1577" s="20">
        <v>33.055885850178363</v>
      </c>
      <c r="G1577" s="133" t="e">
        <f t="shared" si="24"/>
        <v>#N/A</v>
      </c>
      <c r="H1577" s="133"/>
      <c r="I1577" s="133"/>
    </row>
    <row r="1578" spans="1:9" x14ac:dyDescent="0.3">
      <c r="A1578" s="135">
        <v>43161</v>
      </c>
      <c r="B1578" s="20">
        <v>134.16999999999999</v>
      </c>
      <c r="C1578" s="20" t="e">
        <f>(#N/A)</f>
        <v>#N/A</v>
      </c>
      <c r="D1578" s="20" t="e">
        <f>(#N/A)</f>
        <v>#N/A</v>
      </c>
      <c r="E1578" s="20" t="e">
        <f>(#N/A)</f>
        <v>#N/A</v>
      </c>
      <c r="F1578" s="20">
        <v>32.395895006907438</v>
      </c>
      <c r="G1578" s="133" t="e">
        <f t="shared" si="24"/>
        <v>#N/A</v>
      </c>
      <c r="H1578" s="133"/>
      <c r="I1578" s="133"/>
    </row>
    <row r="1579" spans="1:9" x14ac:dyDescent="0.3">
      <c r="A1579" s="135">
        <v>43164</v>
      </c>
      <c r="B1579" s="20">
        <v>133.91999999999999</v>
      </c>
      <c r="C1579" s="20" t="e">
        <f>(#N/A)</f>
        <v>#N/A</v>
      </c>
      <c r="D1579" s="20" t="e">
        <f>(#N/A)</f>
        <v>#N/A</v>
      </c>
      <c r="E1579" s="20" t="e">
        <f>(#N/A)</f>
        <v>#N/A</v>
      </c>
      <c r="F1579" s="20" t="e">
        <f>(#N/A)</f>
        <v>#N/A</v>
      </c>
      <c r="G1579" s="133" t="e">
        <f t="shared" si="24"/>
        <v>#N/A</v>
      </c>
      <c r="H1579" s="133"/>
      <c r="I1579" s="133"/>
    </row>
    <row r="1580" spans="1:9" x14ac:dyDescent="0.3">
      <c r="A1580" s="135">
        <v>43165</v>
      </c>
      <c r="B1580" s="20">
        <v>133.34</v>
      </c>
      <c r="C1580" s="20" t="e">
        <f>(#N/A)</f>
        <v>#N/A</v>
      </c>
      <c r="D1580" s="20" t="e">
        <f>(#N/A)</f>
        <v>#N/A</v>
      </c>
      <c r="E1580" s="20" t="e">
        <f>(#N/A)</f>
        <v>#N/A</v>
      </c>
      <c r="F1580" s="20">
        <v>31.49901380670611</v>
      </c>
      <c r="G1580" s="133" t="e">
        <f t="shared" si="24"/>
        <v>#N/A</v>
      </c>
      <c r="H1580" s="133"/>
      <c r="I1580" s="133"/>
    </row>
    <row r="1581" spans="1:9" x14ac:dyDescent="0.3">
      <c r="A1581" s="135">
        <v>43166</v>
      </c>
      <c r="B1581" s="20">
        <v>133.08000000000001</v>
      </c>
      <c r="C1581" s="20" t="e">
        <f>(#N/A)</f>
        <v>#N/A</v>
      </c>
      <c r="D1581" s="20" t="e">
        <f>(#N/A)</f>
        <v>#N/A</v>
      </c>
      <c r="E1581" s="20" t="e">
        <f>(#N/A)</f>
        <v>#N/A</v>
      </c>
      <c r="F1581" s="20">
        <v>31.216722539932949</v>
      </c>
      <c r="G1581" s="133" t="e">
        <f t="shared" si="24"/>
        <v>#N/A</v>
      </c>
      <c r="H1581" s="133"/>
      <c r="I1581" s="133"/>
    </row>
    <row r="1582" spans="1:9" x14ac:dyDescent="0.3">
      <c r="A1582" s="135">
        <v>43167</v>
      </c>
      <c r="B1582" s="20">
        <v>132.44999999999999</v>
      </c>
      <c r="C1582" s="20" t="e">
        <f>(#N/A)</f>
        <v>#N/A</v>
      </c>
      <c r="D1582" s="20" t="e">
        <f>(#N/A)</f>
        <v>#N/A</v>
      </c>
      <c r="E1582" s="20" t="e">
        <f>(#N/A)</f>
        <v>#N/A</v>
      </c>
      <c r="F1582" s="20">
        <v>30.35134337171538</v>
      </c>
      <c r="G1582" s="133" t="e">
        <f t="shared" si="24"/>
        <v>#N/A</v>
      </c>
      <c r="H1582" s="133"/>
      <c r="I1582" s="133"/>
    </row>
    <row r="1583" spans="1:9" x14ac:dyDescent="0.3">
      <c r="A1583" s="135">
        <v>43168</v>
      </c>
      <c r="B1583" s="20">
        <v>132.5</v>
      </c>
      <c r="C1583" s="20" t="e">
        <f>(#N/A)</f>
        <v>#N/A</v>
      </c>
      <c r="D1583" s="20" t="e">
        <f>(#N/A)</f>
        <v>#N/A</v>
      </c>
      <c r="E1583" s="20" t="e">
        <f>(#N/A)</f>
        <v>#N/A</v>
      </c>
      <c r="F1583" s="20">
        <v>30.233929624533118</v>
      </c>
      <c r="G1583" s="133" t="e">
        <f t="shared" si="24"/>
        <v>#N/A</v>
      </c>
      <c r="H1583" s="133"/>
      <c r="I1583" s="133"/>
    </row>
    <row r="1584" spans="1:9" x14ac:dyDescent="0.3">
      <c r="A1584" s="135">
        <v>43171</v>
      </c>
      <c r="B1584" s="20">
        <v>132.57</v>
      </c>
      <c r="C1584" s="20" t="e">
        <f>(#N/A)</f>
        <v>#N/A</v>
      </c>
      <c r="D1584" s="20" t="e">
        <f>(#N/A)</f>
        <v>#N/A</v>
      </c>
      <c r="E1584" s="20" t="e">
        <f>(#N/A)</f>
        <v>#N/A</v>
      </c>
      <c r="F1584" s="20" t="e">
        <f>(#N/A)</f>
        <v>#N/A</v>
      </c>
      <c r="G1584" s="133" t="e">
        <f t="shared" si="24"/>
        <v>#N/A</v>
      </c>
      <c r="H1584" s="133"/>
      <c r="I1584" s="133"/>
    </row>
    <row r="1585" spans="1:9" x14ac:dyDescent="0.3">
      <c r="A1585" s="135">
        <v>43172</v>
      </c>
      <c r="B1585" s="20">
        <v>132.66</v>
      </c>
      <c r="C1585" s="20" t="e">
        <f>(#N/A)</f>
        <v>#N/A</v>
      </c>
      <c r="D1585" s="20" t="e">
        <f>(#N/A)</f>
        <v>#N/A</v>
      </c>
      <c r="E1585" s="20" t="e">
        <f>(#N/A)</f>
        <v>#N/A</v>
      </c>
      <c r="F1585" s="20">
        <v>30.288744843842071</v>
      </c>
      <c r="G1585" s="133" t="e">
        <f t="shared" si="24"/>
        <v>#N/A</v>
      </c>
      <c r="H1585" s="133"/>
      <c r="I1585" s="133"/>
    </row>
    <row r="1586" spans="1:9" x14ac:dyDescent="0.3">
      <c r="A1586" s="135">
        <v>43173</v>
      </c>
      <c r="B1586" s="20">
        <v>132.36000000000001</v>
      </c>
      <c r="C1586" s="20" t="e">
        <f>(#N/A)</f>
        <v>#N/A</v>
      </c>
      <c r="D1586" s="20" t="e">
        <f>(#N/A)</f>
        <v>#N/A</v>
      </c>
      <c r="E1586" s="20" t="e">
        <f>(#N/A)</f>
        <v>#N/A</v>
      </c>
      <c r="F1586" s="20">
        <v>29.90479929335558</v>
      </c>
      <c r="G1586" s="133" t="e">
        <f t="shared" si="24"/>
        <v>#N/A</v>
      </c>
      <c r="H1586" s="133"/>
      <c r="I1586" s="133"/>
    </row>
    <row r="1587" spans="1:9" x14ac:dyDescent="0.3">
      <c r="A1587" s="135">
        <v>43174</v>
      </c>
      <c r="B1587" s="20">
        <v>132.44999999999999</v>
      </c>
      <c r="C1587" s="20" t="e">
        <f>(#N/A)</f>
        <v>#N/A</v>
      </c>
      <c r="D1587" s="20" t="e">
        <f>(#N/A)</f>
        <v>#N/A</v>
      </c>
      <c r="E1587" s="20" t="e">
        <f>(#N/A)</f>
        <v>#N/A</v>
      </c>
      <c r="F1587" s="20">
        <v>29.87840753088841</v>
      </c>
      <c r="G1587" s="133" t="e">
        <f t="shared" si="24"/>
        <v>#N/A</v>
      </c>
      <c r="H1587" s="133"/>
      <c r="I1587" s="133"/>
    </row>
    <row r="1588" spans="1:9" x14ac:dyDescent="0.3">
      <c r="A1588" s="135">
        <v>43175</v>
      </c>
      <c r="B1588" s="20">
        <v>132.30000000000001</v>
      </c>
      <c r="C1588" s="20" t="e">
        <f>(#N/A)</f>
        <v>#N/A</v>
      </c>
      <c r="D1588" s="20" t="e">
        <f>(#N/A)</f>
        <v>#N/A</v>
      </c>
      <c r="E1588" s="20" t="e">
        <f>(#N/A)</f>
        <v>#N/A</v>
      </c>
      <c r="F1588" s="20">
        <v>29.16137850239188</v>
      </c>
      <c r="G1588" s="133" t="e">
        <f t="shared" si="24"/>
        <v>#N/A</v>
      </c>
      <c r="H1588" s="133"/>
      <c r="I1588" s="133"/>
    </row>
    <row r="1589" spans="1:9" x14ac:dyDescent="0.3">
      <c r="A1589" s="135">
        <v>43178</v>
      </c>
      <c r="B1589" s="20">
        <v>131.63</v>
      </c>
      <c r="C1589" s="20" t="e">
        <f>(#N/A)</f>
        <v>#N/A</v>
      </c>
      <c r="D1589" s="20" t="e">
        <f>(#N/A)</f>
        <v>#N/A</v>
      </c>
      <c r="E1589" s="20" t="e">
        <f>(#N/A)</f>
        <v>#N/A</v>
      </c>
      <c r="F1589" s="20" t="e">
        <f>(#N/A)</f>
        <v>#N/A</v>
      </c>
      <c r="G1589" s="133" t="e">
        <f t="shared" si="24"/>
        <v>#N/A</v>
      </c>
      <c r="H1589" s="133"/>
      <c r="I1589" s="133"/>
    </row>
    <row r="1590" spans="1:9" x14ac:dyDescent="0.3">
      <c r="A1590" s="135">
        <v>43179</v>
      </c>
      <c r="B1590" s="20">
        <v>131.26</v>
      </c>
      <c r="C1590" s="20" t="e">
        <f>(#N/A)</f>
        <v>#N/A</v>
      </c>
      <c r="D1590" s="20" t="e">
        <f>(#N/A)</f>
        <v>#N/A</v>
      </c>
      <c r="E1590" s="20" t="e">
        <f>(#N/A)</f>
        <v>#N/A</v>
      </c>
      <c r="F1590" s="20">
        <v>26.21153846153846</v>
      </c>
      <c r="G1590" s="133" t="e">
        <f t="shared" si="24"/>
        <v>#N/A</v>
      </c>
      <c r="H1590" s="133"/>
      <c r="I1590" s="133"/>
    </row>
    <row r="1591" spans="1:9" x14ac:dyDescent="0.3">
      <c r="A1591" s="135">
        <v>43180</v>
      </c>
      <c r="B1591" s="20">
        <v>131.24</v>
      </c>
      <c r="C1591" s="20" t="e">
        <f>(#N/A)</f>
        <v>#N/A</v>
      </c>
      <c r="D1591" s="20" t="e">
        <f>(#N/A)</f>
        <v>#N/A</v>
      </c>
      <c r="E1591" s="20" t="e">
        <f>(#N/A)</f>
        <v>#N/A</v>
      </c>
      <c r="F1591" s="20">
        <v>26.010561689870379</v>
      </c>
      <c r="G1591" s="133" t="e">
        <f t="shared" si="24"/>
        <v>#N/A</v>
      </c>
      <c r="H1591" s="133"/>
      <c r="I1591" s="133"/>
    </row>
    <row r="1592" spans="1:9" x14ac:dyDescent="0.3">
      <c r="A1592" s="135">
        <v>43181</v>
      </c>
      <c r="B1592" s="20">
        <v>131.19999999999999</v>
      </c>
      <c r="C1592" s="20" t="e">
        <f>(#N/A)</f>
        <v>#N/A</v>
      </c>
      <c r="D1592" s="20" t="e">
        <f>(#N/A)</f>
        <v>#N/A</v>
      </c>
      <c r="E1592" s="20" t="e">
        <f>(#N/A)</f>
        <v>#N/A</v>
      </c>
      <c r="F1592" s="20">
        <v>25.827179437997511</v>
      </c>
      <c r="G1592" s="133" t="e">
        <f t="shared" si="24"/>
        <v>#N/A</v>
      </c>
      <c r="H1592" s="133"/>
      <c r="I1592" s="133"/>
    </row>
    <row r="1593" spans="1:9" x14ac:dyDescent="0.3">
      <c r="A1593" s="135">
        <v>43182</v>
      </c>
      <c r="B1593" s="20">
        <v>131.24</v>
      </c>
      <c r="C1593" s="20" t="e">
        <f>(#N/A)</f>
        <v>#N/A</v>
      </c>
      <c r="D1593" s="20" t="e">
        <f>(#N/A)</f>
        <v>#N/A</v>
      </c>
      <c r="E1593" s="20" t="e">
        <f>(#N/A)</f>
        <v>#N/A</v>
      </c>
      <c r="F1593" s="20">
        <v>25.336644064559259</v>
      </c>
      <c r="G1593" s="133" t="e">
        <f t="shared" si="24"/>
        <v>#N/A</v>
      </c>
      <c r="H1593" s="133"/>
      <c r="I1593" s="133"/>
    </row>
    <row r="1594" spans="1:9" x14ac:dyDescent="0.3">
      <c r="A1594" s="135">
        <v>43185</v>
      </c>
      <c r="B1594" s="20">
        <v>131.59</v>
      </c>
      <c r="C1594" s="20" t="e">
        <f>(#N/A)</f>
        <v>#N/A</v>
      </c>
      <c r="D1594" s="20" t="e">
        <f>(#N/A)</f>
        <v>#N/A</v>
      </c>
      <c r="E1594" s="20" t="e">
        <f>(#N/A)</f>
        <v>#N/A</v>
      </c>
      <c r="F1594" s="20" t="e">
        <f>(#N/A)</f>
        <v>#N/A</v>
      </c>
      <c r="G1594" s="133" t="e">
        <f t="shared" si="24"/>
        <v>#N/A</v>
      </c>
      <c r="H1594" s="133"/>
      <c r="I1594" s="133"/>
    </row>
    <row r="1595" spans="1:9" x14ac:dyDescent="0.3">
      <c r="A1595" s="135">
        <v>43186</v>
      </c>
      <c r="B1595" s="20">
        <v>131.59</v>
      </c>
      <c r="C1595" s="20" t="e">
        <f>(#N/A)</f>
        <v>#N/A</v>
      </c>
      <c r="D1595" s="20" t="e">
        <f>(#N/A)</f>
        <v>#N/A</v>
      </c>
      <c r="E1595" s="20" t="e">
        <f>(#N/A)</f>
        <v>#N/A</v>
      </c>
      <c r="F1595" s="20">
        <v>25.168838580804721</v>
      </c>
      <c r="G1595" s="133" t="e">
        <f t="shared" si="24"/>
        <v>#N/A</v>
      </c>
      <c r="H1595" s="133"/>
      <c r="I1595" s="133"/>
    </row>
    <row r="1596" spans="1:9" x14ac:dyDescent="0.3">
      <c r="A1596" s="135">
        <v>43187</v>
      </c>
      <c r="B1596" s="20">
        <v>131.59</v>
      </c>
      <c r="C1596" s="20" t="e">
        <f>(#N/A)</f>
        <v>#N/A</v>
      </c>
      <c r="D1596" s="20" t="e">
        <f>(#N/A)</f>
        <v>#N/A</v>
      </c>
      <c r="E1596" s="20" t="e">
        <f>(#N/A)</f>
        <v>#N/A</v>
      </c>
      <c r="F1596" s="20">
        <v>25.02612826603325</v>
      </c>
      <c r="G1596" s="133" t="e">
        <f t="shared" si="24"/>
        <v>#N/A</v>
      </c>
      <c r="H1596" s="133"/>
      <c r="I1596" s="133"/>
    </row>
    <row r="1597" spans="1:9" x14ac:dyDescent="0.3">
      <c r="A1597" s="135">
        <v>43188</v>
      </c>
      <c r="B1597" s="20">
        <v>131.78</v>
      </c>
      <c r="C1597" s="20" t="e">
        <f>(#N/A)</f>
        <v>#N/A</v>
      </c>
      <c r="D1597" s="20" t="e">
        <f>(#N/A)</f>
        <v>#N/A</v>
      </c>
      <c r="E1597" s="20" t="e">
        <f>(#N/A)</f>
        <v>#N/A</v>
      </c>
      <c r="F1597" s="20">
        <v>25.289979083475949</v>
      </c>
      <c r="G1597" s="133" t="e">
        <f t="shared" si="24"/>
        <v>#N/A</v>
      </c>
      <c r="H1597" s="133"/>
      <c r="I1597" s="133"/>
    </row>
    <row r="1598" spans="1:9" x14ac:dyDescent="0.3">
      <c r="A1598" s="135">
        <v>43189</v>
      </c>
      <c r="B1598" s="20">
        <v>132.03</v>
      </c>
      <c r="C1598" s="20" t="e">
        <f>(#N/A)</f>
        <v>#N/A</v>
      </c>
      <c r="D1598" s="20" t="e">
        <f>(#N/A)</f>
        <v>#N/A</v>
      </c>
      <c r="E1598" s="20" t="e">
        <f>(#N/A)</f>
        <v>#N/A</v>
      </c>
      <c r="F1598" s="20">
        <v>25.55154050969951</v>
      </c>
      <c r="G1598" s="133" t="e">
        <f t="shared" si="24"/>
        <v>#N/A</v>
      </c>
      <c r="H1598" s="133"/>
      <c r="I1598" s="133"/>
    </row>
    <row r="1599" spans="1:9" x14ac:dyDescent="0.3">
      <c r="A1599" s="135">
        <v>43190</v>
      </c>
      <c r="B1599" s="20" t="e">
        <f>(#N/A)</f>
        <v>#N/A</v>
      </c>
      <c r="C1599" s="20">
        <v>118.4</v>
      </c>
      <c r="D1599" s="20">
        <v>120.4</v>
      </c>
      <c r="E1599" s="20">
        <v>3.1</v>
      </c>
      <c r="F1599" s="20" t="e">
        <f>(#N/A)</f>
        <v>#N/A</v>
      </c>
      <c r="G1599" s="133">
        <f t="shared" si="24"/>
        <v>120.4</v>
      </c>
      <c r="H1599" s="133"/>
      <c r="I1599" s="133"/>
    </row>
    <row r="1600" spans="1:9" x14ac:dyDescent="0.3">
      <c r="A1600" s="135">
        <v>43192</v>
      </c>
      <c r="B1600" s="20">
        <v>133.16</v>
      </c>
      <c r="C1600" s="20" t="e">
        <f>(#N/A)</f>
        <v>#N/A</v>
      </c>
      <c r="D1600" s="20" t="e">
        <f>(#N/A)</f>
        <v>#N/A</v>
      </c>
      <c r="E1600" s="20" t="e">
        <f>(#N/A)</f>
        <v>#N/A</v>
      </c>
      <c r="F1600" s="20" t="e">
        <f>(#N/A)</f>
        <v>#N/A</v>
      </c>
      <c r="G1600" s="133" t="e">
        <f t="shared" si="24"/>
        <v>#N/A</v>
      </c>
      <c r="H1600" s="133"/>
      <c r="I1600" s="133"/>
    </row>
    <row r="1601" spans="1:9" x14ac:dyDescent="0.3">
      <c r="A1601" s="135">
        <v>43193</v>
      </c>
      <c r="B1601" s="20">
        <v>133.41</v>
      </c>
      <c r="C1601" s="20" t="e">
        <f>(#N/A)</f>
        <v>#N/A</v>
      </c>
      <c r="D1601" s="20" t="e">
        <f>(#N/A)</f>
        <v>#N/A</v>
      </c>
      <c r="E1601" s="20" t="e">
        <f>(#N/A)</f>
        <v>#N/A</v>
      </c>
      <c r="F1601" s="20" t="e">
        <f>(#N/A)</f>
        <v>#N/A</v>
      </c>
      <c r="G1601" s="133" t="e">
        <f t="shared" si="24"/>
        <v>#N/A</v>
      </c>
      <c r="H1601" s="133"/>
      <c r="I1601" s="133"/>
    </row>
    <row r="1602" spans="1:9" x14ac:dyDescent="0.3">
      <c r="A1602" s="135">
        <v>43194</v>
      </c>
      <c r="B1602" s="20">
        <v>133.84</v>
      </c>
      <c r="C1602" s="20" t="e">
        <f>(#N/A)</f>
        <v>#N/A</v>
      </c>
      <c r="D1602" s="20" t="e">
        <f>(#N/A)</f>
        <v>#N/A</v>
      </c>
      <c r="E1602" s="20" t="e">
        <f>(#N/A)</f>
        <v>#N/A</v>
      </c>
      <c r="F1602" s="20" t="e">
        <f>(#N/A)</f>
        <v>#N/A</v>
      </c>
      <c r="G1602" s="133" t="e">
        <f t="shared" si="24"/>
        <v>#N/A</v>
      </c>
      <c r="H1602" s="133"/>
      <c r="I1602" s="133"/>
    </row>
    <row r="1603" spans="1:9" x14ac:dyDescent="0.3">
      <c r="A1603" s="135">
        <v>43199</v>
      </c>
      <c r="B1603" s="20">
        <v>134.12</v>
      </c>
      <c r="C1603" s="20" t="e">
        <f>(#N/A)</f>
        <v>#N/A</v>
      </c>
      <c r="D1603" s="20" t="e">
        <f>(#N/A)</f>
        <v>#N/A</v>
      </c>
      <c r="E1603" s="20" t="e">
        <f>(#N/A)</f>
        <v>#N/A</v>
      </c>
      <c r="F1603" s="20" t="e">
        <f>(#N/A)</f>
        <v>#N/A</v>
      </c>
      <c r="G1603" s="133" t="e">
        <f t="shared" si="24"/>
        <v>#N/A</v>
      </c>
      <c r="H1603" s="133"/>
      <c r="I1603" s="133"/>
    </row>
    <row r="1604" spans="1:9" x14ac:dyDescent="0.3">
      <c r="A1604" s="135">
        <v>43200</v>
      </c>
      <c r="B1604" s="20">
        <v>134.05000000000001</v>
      </c>
      <c r="C1604" s="20" t="e">
        <f>(#N/A)</f>
        <v>#N/A</v>
      </c>
      <c r="D1604" s="20" t="e">
        <f>(#N/A)</f>
        <v>#N/A</v>
      </c>
      <c r="E1604" s="20" t="e">
        <f>(#N/A)</f>
        <v>#N/A</v>
      </c>
      <c r="F1604" s="20">
        <v>25.385838555794589</v>
      </c>
      <c r="G1604" s="133" t="e">
        <f t="shared" si="24"/>
        <v>#N/A</v>
      </c>
      <c r="H1604" s="133"/>
      <c r="I1604" s="133"/>
    </row>
    <row r="1605" spans="1:9" x14ac:dyDescent="0.3">
      <c r="A1605" s="135">
        <v>43201</v>
      </c>
      <c r="B1605" s="20">
        <v>134.52000000000001</v>
      </c>
      <c r="C1605" s="20" t="e">
        <f>(#N/A)</f>
        <v>#N/A</v>
      </c>
      <c r="D1605" s="20" t="e">
        <f>(#N/A)</f>
        <v>#N/A</v>
      </c>
      <c r="E1605" s="20" t="e">
        <f>(#N/A)</f>
        <v>#N/A</v>
      </c>
      <c r="F1605" s="20">
        <v>25.123244349362849</v>
      </c>
      <c r="G1605" s="133" t="e">
        <f t="shared" si="24"/>
        <v>#N/A</v>
      </c>
      <c r="H1605" s="133"/>
      <c r="I1605" s="133"/>
    </row>
    <row r="1606" spans="1:9" x14ac:dyDescent="0.3">
      <c r="A1606" s="135">
        <v>43202</v>
      </c>
      <c r="B1606" s="20">
        <v>134.55000000000001</v>
      </c>
      <c r="C1606" s="20" t="e">
        <f>(#N/A)</f>
        <v>#N/A</v>
      </c>
      <c r="D1606" s="20" t="e">
        <f>(#N/A)</f>
        <v>#N/A</v>
      </c>
      <c r="E1606" s="20" t="e">
        <f>(#N/A)</f>
        <v>#N/A</v>
      </c>
      <c r="F1606" s="20">
        <v>25</v>
      </c>
      <c r="G1606" s="133" t="e">
        <f t="shared" si="24"/>
        <v>#N/A</v>
      </c>
      <c r="H1606" s="133"/>
      <c r="I1606" s="133"/>
    </row>
    <row r="1607" spans="1:9" x14ac:dyDescent="0.3">
      <c r="A1607" s="135">
        <v>43203</v>
      </c>
      <c r="B1607" s="20">
        <v>135.08000000000001</v>
      </c>
      <c r="C1607" s="20" t="e">
        <f>(#N/A)</f>
        <v>#N/A</v>
      </c>
      <c r="D1607" s="20" t="e">
        <f>(#N/A)</f>
        <v>#N/A</v>
      </c>
      <c r="E1607" s="20" t="e">
        <f>(#N/A)</f>
        <v>#N/A</v>
      </c>
      <c r="F1607" s="20">
        <v>25.259643916913952</v>
      </c>
      <c r="G1607" s="133" t="e">
        <f t="shared" si="24"/>
        <v>#N/A</v>
      </c>
      <c r="H1607" s="133"/>
      <c r="I1607" s="133"/>
    </row>
    <row r="1608" spans="1:9" x14ac:dyDescent="0.3">
      <c r="A1608" s="135">
        <v>43206</v>
      </c>
      <c r="B1608" s="20">
        <v>135.91</v>
      </c>
      <c r="C1608" s="20" t="e">
        <f>(#N/A)</f>
        <v>#N/A</v>
      </c>
      <c r="D1608" s="20" t="e">
        <f>(#N/A)</f>
        <v>#N/A</v>
      </c>
      <c r="E1608" s="20" t="e">
        <f>(#N/A)</f>
        <v>#N/A</v>
      </c>
      <c r="F1608" s="20" t="e">
        <f>(#N/A)</f>
        <v>#N/A</v>
      </c>
      <c r="G1608" s="133" t="e">
        <f t="shared" si="24"/>
        <v>#N/A</v>
      </c>
      <c r="H1608" s="133"/>
      <c r="I1608" s="133"/>
    </row>
    <row r="1609" spans="1:9" x14ac:dyDescent="0.3">
      <c r="A1609" s="135">
        <v>43207</v>
      </c>
      <c r="B1609" s="20">
        <v>136.09</v>
      </c>
      <c r="C1609" s="20" t="e">
        <f>(#N/A)</f>
        <v>#N/A</v>
      </c>
      <c r="D1609" s="20" t="e">
        <f>(#N/A)</f>
        <v>#N/A</v>
      </c>
      <c r="E1609" s="20" t="e">
        <f>(#N/A)</f>
        <v>#N/A</v>
      </c>
      <c r="F1609" s="20">
        <v>24.841757636914039</v>
      </c>
      <c r="G1609" s="133" t="e">
        <f t="shared" si="24"/>
        <v>#N/A</v>
      </c>
      <c r="H1609" s="133"/>
      <c r="I1609" s="133"/>
    </row>
    <row r="1610" spans="1:9" x14ac:dyDescent="0.3">
      <c r="A1610" s="135">
        <v>43208</v>
      </c>
      <c r="B1610" s="20">
        <v>136.29</v>
      </c>
      <c r="C1610" s="20" t="e">
        <f>(#N/A)</f>
        <v>#N/A</v>
      </c>
      <c r="D1610" s="20" t="e">
        <f>(#N/A)</f>
        <v>#N/A</v>
      </c>
      <c r="E1610" s="20" t="e">
        <f>(#N/A)</f>
        <v>#N/A</v>
      </c>
      <c r="F1610" s="20">
        <v>25.220507166482911</v>
      </c>
      <c r="G1610" s="133" t="e">
        <f t="shared" si="24"/>
        <v>#N/A</v>
      </c>
      <c r="H1610" s="133"/>
      <c r="I1610" s="133"/>
    </row>
    <row r="1611" spans="1:9" x14ac:dyDescent="0.3">
      <c r="A1611" s="135">
        <v>43209</v>
      </c>
      <c r="B1611" s="20">
        <v>136.88</v>
      </c>
      <c r="C1611" s="20" t="e">
        <f>(#N/A)</f>
        <v>#N/A</v>
      </c>
      <c r="D1611" s="20" t="e">
        <f>(#N/A)</f>
        <v>#N/A</v>
      </c>
      <c r="E1611" s="20" t="e">
        <f>(#N/A)</f>
        <v>#N/A</v>
      </c>
      <c r="F1611" s="20">
        <v>25.739481903362119</v>
      </c>
      <c r="G1611" s="133" t="e">
        <f t="shared" si="24"/>
        <v>#N/A</v>
      </c>
      <c r="H1611" s="133"/>
      <c r="I1611" s="133"/>
    </row>
    <row r="1612" spans="1:9" x14ac:dyDescent="0.3">
      <c r="A1612" s="135">
        <v>43210</v>
      </c>
      <c r="B1612" s="20">
        <v>137.5</v>
      </c>
      <c r="C1612" s="20" t="e">
        <f>(#N/A)</f>
        <v>#N/A</v>
      </c>
      <c r="D1612" s="20" t="e">
        <f>(#N/A)</f>
        <v>#N/A</v>
      </c>
      <c r="E1612" s="20" t="e">
        <f>(#N/A)</f>
        <v>#N/A</v>
      </c>
      <c r="F1612" s="20">
        <v>26.33223079750092</v>
      </c>
      <c r="G1612" s="133" t="e">
        <f t="shared" si="24"/>
        <v>#N/A</v>
      </c>
      <c r="H1612" s="133"/>
      <c r="I1612" s="133"/>
    </row>
    <row r="1613" spans="1:9" x14ac:dyDescent="0.3">
      <c r="A1613" s="135">
        <v>43213</v>
      </c>
      <c r="B1613" s="20">
        <v>138.1</v>
      </c>
      <c r="C1613" s="20" t="e">
        <f>(#N/A)</f>
        <v>#N/A</v>
      </c>
      <c r="D1613" s="20" t="e">
        <f>(#N/A)</f>
        <v>#N/A</v>
      </c>
      <c r="E1613" s="20" t="e">
        <f>(#N/A)</f>
        <v>#N/A</v>
      </c>
      <c r="F1613" s="20" t="e">
        <f>(#N/A)</f>
        <v>#N/A</v>
      </c>
      <c r="G1613" s="133" t="e">
        <f t="shared" si="24"/>
        <v>#N/A</v>
      </c>
      <c r="H1613" s="133"/>
      <c r="I1613" s="133"/>
    </row>
    <row r="1614" spans="1:9" x14ac:dyDescent="0.3">
      <c r="A1614" s="135">
        <v>43214</v>
      </c>
      <c r="B1614" s="20">
        <v>138.43</v>
      </c>
      <c r="C1614" s="20" t="e">
        <f>(#N/A)</f>
        <v>#N/A</v>
      </c>
      <c r="D1614" s="20" t="e">
        <f>(#N/A)</f>
        <v>#N/A</v>
      </c>
      <c r="E1614" s="20" t="e">
        <f>(#N/A)</f>
        <v>#N/A</v>
      </c>
      <c r="F1614" s="20">
        <v>26.98834969268874</v>
      </c>
      <c r="G1614" s="133" t="e">
        <f t="shared" si="24"/>
        <v>#N/A</v>
      </c>
      <c r="H1614" s="133"/>
      <c r="I1614" s="133"/>
    </row>
    <row r="1615" spans="1:9" x14ac:dyDescent="0.3">
      <c r="A1615" s="135">
        <v>43215</v>
      </c>
      <c r="B1615" s="20">
        <v>138.52000000000001</v>
      </c>
      <c r="C1615" s="20" t="e">
        <f>(#N/A)</f>
        <v>#N/A</v>
      </c>
      <c r="D1615" s="20" t="e">
        <f>(#N/A)</f>
        <v>#N/A</v>
      </c>
      <c r="E1615" s="20" t="e">
        <f>(#N/A)</f>
        <v>#N/A</v>
      </c>
      <c r="F1615" s="20">
        <v>26.826588536898001</v>
      </c>
      <c r="G1615" s="133" t="e">
        <f t="shared" si="24"/>
        <v>#N/A</v>
      </c>
      <c r="H1615" s="133"/>
      <c r="I1615" s="133"/>
    </row>
    <row r="1616" spans="1:9" x14ac:dyDescent="0.3">
      <c r="A1616" s="135">
        <v>43216</v>
      </c>
      <c r="B1616" s="20">
        <v>139.25</v>
      </c>
      <c r="C1616" s="20" t="e">
        <f>(#N/A)</f>
        <v>#N/A</v>
      </c>
      <c r="D1616" s="20" t="e">
        <f>(#N/A)</f>
        <v>#N/A</v>
      </c>
      <c r="E1616" s="20" t="e">
        <f>(#N/A)</f>
        <v>#N/A</v>
      </c>
      <c r="F1616" s="20">
        <v>27.588418544988091</v>
      </c>
      <c r="G1616" s="133" t="e">
        <f t="shared" si="24"/>
        <v>#N/A</v>
      </c>
      <c r="H1616" s="133"/>
      <c r="I1616" s="133"/>
    </row>
    <row r="1617" spans="1:9" x14ac:dyDescent="0.3">
      <c r="A1617" s="135">
        <v>43217</v>
      </c>
      <c r="B1617" s="20">
        <v>137.24</v>
      </c>
      <c r="C1617" s="20" t="e">
        <f>(#N/A)</f>
        <v>#N/A</v>
      </c>
      <c r="D1617" s="20" t="e">
        <f>(#N/A)</f>
        <v>#N/A</v>
      </c>
      <c r="E1617" s="20" t="e">
        <f>(#N/A)</f>
        <v>#N/A</v>
      </c>
      <c r="F1617" s="20">
        <v>25.620137299771169</v>
      </c>
      <c r="G1617" s="133" t="e">
        <f t="shared" si="24"/>
        <v>#N/A</v>
      </c>
      <c r="H1617" s="133"/>
      <c r="I1617" s="133"/>
    </row>
    <row r="1618" spans="1:9" x14ac:dyDescent="0.3">
      <c r="A1618" s="135">
        <v>43220</v>
      </c>
      <c r="B1618" s="20" t="e">
        <f>(#N/A)</f>
        <v>#N/A</v>
      </c>
      <c r="C1618" s="20">
        <v>117.2</v>
      </c>
      <c r="D1618" s="20">
        <v>118.4</v>
      </c>
      <c r="E1618" s="20">
        <v>3.4</v>
      </c>
      <c r="F1618" s="20" t="e">
        <f>(#N/A)</f>
        <v>#N/A</v>
      </c>
      <c r="G1618" s="133">
        <f t="shared" si="24"/>
        <v>118.4</v>
      </c>
      <c r="H1618" s="133"/>
      <c r="I1618" s="133"/>
    </row>
    <row r="1619" spans="1:9" x14ac:dyDescent="0.3">
      <c r="A1619" s="135">
        <v>43222</v>
      </c>
      <c r="B1619" s="20">
        <v>139.96</v>
      </c>
      <c r="C1619" s="20" t="e">
        <f>(#N/A)</f>
        <v>#N/A</v>
      </c>
      <c r="D1619" s="20" t="e">
        <f>(#N/A)</f>
        <v>#N/A</v>
      </c>
      <c r="E1619" s="20" t="e">
        <f>(#N/A)</f>
        <v>#N/A</v>
      </c>
      <c r="F1619" s="20">
        <v>27.805679846589349</v>
      </c>
      <c r="G1619" s="133" t="e">
        <f t="shared" si="24"/>
        <v>#N/A</v>
      </c>
      <c r="H1619" s="133"/>
      <c r="I1619" s="133"/>
    </row>
    <row r="1620" spans="1:9" x14ac:dyDescent="0.3">
      <c r="A1620" s="135">
        <v>43223</v>
      </c>
      <c r="B1620" s="20">
        <v>140.47999999999999</v>
      </c>
      <c r="C1620" s="20" t="e">
        <f>(#N/A)</f>
        <v>#N/A</v>
      </c>
      <c r="D1620" s="20" t="e">
        <f>(#N/A)</f>
        <v>#N/A</v>
      </c>
      <c r="E1620" s="20" t="e">
        <f>(#N/A)</f>
        <v>#N/A</v>
      </c>
      <c r="F1620" s="20">
        <v>28.303954699059268</v>
      </c>
      <c r="G1620" s="133" t="e">
        <f t="shared" si="24"/>
        <v>#N/A</v>
      </c>
      <c r="H1620" s="133"/>
      <c r="I1620" s="133"/>
    </row>
    <row r="1621" spans="1:9" x14ac:dyDescent="0.3">
      <c r="A1621" s="135">
        <v>43224</v>
      </c>
      <c r="B1621" s="20">
        <v>141.27000000000001</v>
      </c>
      <c r="C1621" s="20" t="e">
        <f>(#N/A)</f>
        <v>#N/A</v>
      </c>
      <c r="D1621" s="20" t="e">
        <f>(#N/A)</f>
        <v>#N/A</v>
      </c>
      <c r="E1621" s="20" t="e">
        <f>(#N/A)</f>
        <v>#N/A</v>
      </c>
      <c r="F1621" s="20">
        <v>28.837209302325579</v>
      </c>
      <c r="G1621" s="133" t="e">
        <f t="shared" ref="G1621:G1684" si="25">D1621</f>
        <v>#N/A</v>
      </c>
      <c r="H1621" s="133"/>
      <c r="I1621" s="133"/>
    </row>
    <row r="1622" spans="1:9" x14ac:dyDescent="0.3">
      <c r="A1622" s="135">
        <v>43227</v>
      </c>
      <c r="B1622" s="20">
        <v>141.84</v>
      </c>
      <c r="C1622" s="20" t="e">
        <f>(#N/A)</f>
        <v>#N/A</v>
      </c>
      <c r="D1622" s="20" t="e">
        <f>(#N/A)</f>
        <v>#N/A</v>
      </c>
      <c r="E1622" s="20" t="e">
        <f>(#N/A)</f>
        <v>#N/A</v>
      </c>
      <c r="F1622" s="20" t="e">
        <f>(#N/A)</f>
        <v>#N/A</v>
      </c>
      <c r="G1622" s="133" t="e">
        <f t="shared" si="25"/>
        <v>#N/A</v>
      </c>
      <c r="H1622" s="133"/>
      <c r="I1622" s="133"/>
    </row>
    <row r="1623" spans="1:9" x14ac:dyDescent="0.3">
      <c r="A1623" s="135">
        <v>43228</v>
      </c>
      <c r="B1623" s="20">
        <v>142.32</v>
      </c>
      <c r="C1623" s="20" t="e">
        <f>(#N/A)</f>
        <v>#N/A</v>
      </c>
      <c r="D1623" s="20" t="e">
        <f>(#N/A)</f>
        <v>#N/A</v>
      </c>
      <c r="E1623" s="20" t="e">
        <f>(#N/A)</f>
        <v>#N/A</v>
      </c>
      <c r="F1623" s="20">
        <v>29.617486338797811</v>
      </c>
      <c r="G1623" s="133" t="e">
        <f t="shared" si="25"/>
        <v>#N/A</v>
      </c>
      <c r="H1623" s="133"/>
      <c r="I1623" s="133"/>
    </row>
    <row r="1624" spans="1:9" x14ac:dyDescent="0.3">
      <c r="A1624" s="135">
        <v>43229</v>
      </c>
      <c r="B1624" s="20">
        <v>142.13</v>
      </c>
      <c r="C1624" s="20" t="e">
        <f>(#N/A)</f>
        <v>#N/A</v>
      </c>
      <c r="D1624" s="20" t="e">
        <f>(#N/A)</f>
        <v>#N/A</v>
      </c>
      <c r="E1624" s="20" t="e">
        <f>(#N/A)</f>
        <v>#N/A</v>
      </c>
      <c r="F1624" s="20">
        <v>29.515217787497718</v>
      </c>
      <c r="G1624" s="133" t="e">
        <f t="shared" si="25"/>
        <v>#N/A</v>
      </c>
      <c r="H1624" s="133"/>
      <c r="I1624" s="133"/>
    </row>
    <row r="1625" spans="1:9" x14ac:dyDescent="0.3">
      <c r="A1625" s="135">
        <v>43230</v>
      </c>
      <c r="B1625" s="20">
        <v>142.15</v>
      </c>
      <c r="C1625" s="20" t="e">
        <f>(#N/A)</f>
        <v>#N/A</v>
      </c>
      <c r="D1625" s="20" t="e">
        <f>(#N/A)</f>
        <v>#N/A</v>
      </c>
      <c r="E1625" s="20" t="e">
        <f>(#N/A)</f>
        <v>#N/A</v>
      </c>
      <c r="F1625" s="20">
        <v>29.498041359205612</v>
      </c>
      <c r="G1625" s="133" t="e">
        <f t="shared" si="25"/>
        <v>#N/A</v>
      </c>
      <c r="H1625" s="133"/>
      <c r="I1625" s="133"/>
    </row>
    <row r="1626" spans="1:9" x14ac:dyDescent="0.3">
      <c r="A1626" s="135">
        <v>43231</v>
      </c>
      <c r="B1626" s="20">
        <v>142.36000000000001</v>
      </c>
      <c r="C1626" s="20" t="e">
        <f>(#N/A)</f>
        <v>#N/A</v>
      </c>
      <c r="D1626" s="20" t="e">
        <f>(#N/A)</f>
        <v>#N/A</v>
      </c>
      <c r="E1626" s="20" t="e">
        <f>(#N/A)</f>
        <v>#N/A</v>
      </c>
      <c r="F1626" s="20">
        <v>29.701166180758019</v>
      </c>
      <c r="G1626" s="133" t="e">
        <f t="shared" si="25"/>
        <v>#N/A</v>
      </c>
      <c r="H1626" s="133"/>
      <c r="I1626" s="133"/>
    </row>
    <row r="1627" spans="1:9" x14ac:dyDescent="0.3">
      <c r="A1627" s="135">
        <v>43234</v>
      </c>
      <c r="B1627" s="20">
        <v>142.19999999999999</v>
      </c>
      <c r="C1627" s="20" t="e">
        <f>(#N/A)</f>
        <v>#N/A</v>
      </c>
      <c r="D1627" s="20" t="e">
        <f>(#N/A)</f>
        <v>#N/A</v>
      </c>
      <c r="E1627" s="20" t="e">
        <f>(#N/A)</f>
        <v>#N/A</v>
      </c>
      <c r="F1627" s="20" t="e">
        <f>(#N/A)</f>
        <v>#N/A</v>
      </c>
      <c r="G1627" s="133" t="e">
        <f t="shared" si="25"/>
        <v>#N/A</v>
      </c>
      <c r="H1627" s="133"/>
      <c r="I1627" s="133"/>
    </row>
    <row r="1628" spans="1:9" x14ac:dyDescent="0.3">
      <c r="A1628" s="135">
        <v>43235</v>
      </c>
      <c r="B1628" s="20">
        <v>142.15</v>
      </c>
      <c r="C1628" s="20" t="e">
        <f>(#N/A)</f>
        <v>#N/A</v>
      </c>
      <c r="D1628" s="20" t="e">
        <f>(#N/A)</f>
        <v>#N/A</v>
      </c>
      <c r="E1628" s="20" t="e">
        <f>(#N/A)</f>
        <v>#N/A</v>
      </c>
      <c r="F1628" s="20">
        <v>29.06301071363719</v>
      </c>
      <c r="G1628" s="133" t="e">
        <f t="shared" si="25"/>
        <v>#N/A</v>
      </c>
      <c r="H1628" s="133"/>
      <c r="I1628" s="133"/>
    </row>
    <row r="1629" spans="1:9" x14ac:dyDescent="0.3">
      <c r="A1629" s="135">
        <v>43236</v>
      </c>
      <c r="B1629" s="20">
        <v>142.18</v>
      </c>
      <c r="C1629" s="20" t="e">
        <f>(#N/A)</f>
        <v>#N/A</v>
      </c>
      <c r="D1629" s="20" t="e">
        <f>(#N/A)</f>
        <v>#N/A</v>
      </c>
      <c r="E1629" s="20" t="e">
        <f>(#N/A)</f>
        <v>#N/A</v>
      </c>
      <c r="F1629" s="20">
        <v>28.996552349845761</v>
      </c>
      <c r="G1629" s="133" t="e">
        <f t="shared" si="25"/>
        <v>#N/A</v>
      </c>
      <c r="H1629" s="133"/>
      <c r="I1629" s="133"/>
    </row>
    <row r="1630" spans="1:9" x14ac:dyDescent="0.3">
      <c r="A1630" s="135">
        <v>43237</v>
      </c>
      <c r="B1630" s="20">
        <v>142.54</v>
      </c>
      <c r="C1630" s="20" t="e">
        <f>(#N/A)</f>
        <v>#N/A</v>
      </c>
      <c r="D1630" s="20" t="e">
        <f>(#N/A)</f>
        <v>#N/A</v>
      </c>
      <c r="E1630" s="20" t="e">
        <f>(#N/A)</f>
        <v>#N/A</v>
      </c>
      <c r="F1630" s="20">
        <v>29.065555957986241</v>
      </c>
      <c r="G1630" s="133" t="e">
        <f t="shared" si="25"/>
        <v>#N/A</v>
      </c>
      <c r="H1630" s="133"/>
      <c r="I1630" s="133"/>
    </row>
    <row r="1631" spans="1:9" x14ac:dyDescent="0.3">
      <c r="A1631" s="135">
        <v>43238</v>
      </c>
      <c r="B1631" s="20">
        <v>142.61000000000001</v>
      </c>
      <c r="C1631" s="20" t="e">
        <f>(#N/A)</f>
        <v>#N/A</v>
      </c>
      <c r="D1631" s="20" t="e">
        <f>(#N/A)</f>
        <v>#N/A</v>
      </c>
      <c r="E1631" s="20" t="e">
        <f>(#N/A)</f>
        <v>#N/A</v>
      </c>
      <c r="F1631" s="20">
        <v>29.047145054746181</v>
      </c>
      <c r="G1631" s="133" t="e">
        <f t="shared" si="25"/>
        <v>#N/A</v>
      </c>
      <c r="H1631" s="133"/>
      <c r="I1631" s="133"/>
    </row>
    <row r="1632" spans="1:9" x14ac:dyDescent="0.3">
      <c r="A1632" s="135">
        <v>43241</v>
      </c>
      <c r="B1632" s="20">
        <v>142.62</v>
      </c>
      <c r="C1632" s="20" t="e">
        <f>(#N/A)</f>
        <v>#N/A</v>
      </c>
      <c r="D1632" s="20" t="e">
        <f>(#N/A)</f>
        <v>#N/A</v>
      </c>
      <c r="E1632" s="20" t="e">
        <f>(#N/A)</f>
        <v>#N/A</v>
      </c>
      <c r="F1632" s="20" t="e">
        <f>(#N/A)</f>
        <v>#N/A</v>
      </c>
      <c r="G1632" s="133" t="e">
        <f t="shared" si="25"/>
        <v>#N/A</v>
      </c>
      <c r="H1632" s="133"/>
      <c r="I1632" s="133"/>
    </row>
    <row r="1633" spans="1:9" x14ac:dyDescent="0.3">
      <c r="A1633" s="135">
        <v>43242</v>
      </c>
      <c r="B1633" s="20">
        <v>142.78</v>
      </c>
      <c r="C1633" s="20" t="e">
        <f>(#N/A)</f>
        <v>#N/A</v>
      </c>
      <c r="D1633" s="20" t="e">
        <f>(#N/A)</f>
        <v>#N/A</v>
      </c>
      <c r="E1633" s="20" t="e">
        <f>(#N/A)</f>
        <v>#N/A</v>
      </c>
      <c r="F1633" s="20">
        <v>29.236060825488781</v>
      </c>
      <c r="G1633" s="133" t="e">
        <f t="shared" si="25"/>
        <v>#N/A</v>
      </c>
      <c r="H1633" s="133"/>
      <c r="I1633" s="133"/>
    </row>
    <row r="1634" spans="1:9" x14ac:dyDescent="0.3">
      <c r="A1634" s="135">
        <v>43243</v>
      </c>
      <c r="B1634" s="20">
        <v>142.99</v>
      </c>
      <c r="C1634" s="20" t="e">
        <f>(#N/A)</f>
        <v>#N/A</v>
      </c>
      <c r="D1634" s="20" t="e">
        <f>(#N/A)</f>
        <v>#N/A</v>
      </c>
      <c r="E1634" s="20" t="e">
        <f>(#N/A)</f>
        <v>#N/A</v>
      </c>
      <c r="F1634" s="20">
        <v>29.743217493875331</v>
      </c>
      <c r="G1634" s="133" t="e">
        <f t="shared" si="25"/>
        <v>#N/A</v>
      </c>
      <c r="H1634" s="133"/>
      <c r="I1634" s="133"/>
    </row>
    <row r="1635" spans="1:9" x14ac:dyDescent="0.3">
      <c r="A1635" s="135">
        <v>43244</v>
      </c>
      <c r="B1635" s="20">
        <v>143.08000000000001</v>
      </c>
      <c r="C1635" s="20" t="e">
        <f>(#N/A)</f>
        <v>#N/A</v>
      </c>
      <c r="D1635" s="20" t="e">
        <f>(#N/A)</f>
        <v>#N/A</v>
      </c>
      <c r="E1635" s="20" t="e">
        <f>(#N/A)</f>
        <v>#N/A</v>
      </c>
      <c r="F1635" s="20">
        <v>29.84844359742263</v>
      </c>
      <c r="G1635" s="133" t="e">
        <f t="shared" si="25"/>
        <v>#N/A</v>
      </c>
      <c r="H1635" s="133"/>
      <c r="I1635" s="133"/>
    </row>
    <row r="1636" spans="1:9" x14ac:dyDescent="0.3">
      <c r="A1636" s="135">
        <v>43245</v>
      </c>
      <c r="B1636" s="20">
        <v>143.19</v>
      </c>
      <c r="C1636" s="20" t="e">
        <f>(#N/A)</f>
        <v>#N/A</v>
      </c>
      <c r="D1636" s="20" t="e">
        <f>(#N/A)</f>
        <v>#N/A</v>
      </c>
      <c r="E1636" s="20" t="e">
        <f>(#N/A)</f>
        <v>#N/A</v>
      </c>
      <c r="F1636" s="20">
        <v>29.924689229652479</v>
      </c>
      <c r="G1636" s="133" t="e">
        <f t="shared" si="25"/>
        <v>#N/A</v>
      </c>
      <c r="H1636" s="133"/>
      <c r="I1636" s="133"/>
    </row>
    <row r="1637" spans="1:9" x14ac:dyDescent="0.3">
      <c r="A1637" s="135">
        <v>43248</v>
      </c>
      <c r="B1637" s="20">
        <v>143.18</v>
      </c>
      <c r="C1637" s="20" t="e">
        <f>(#N/A)</f>
        <v>#N/A</v>
      </c>
      <c r="D1637" s="20" t="e">
        <f>(#N/A)</f>
        <v>#N/A</v>
      </c>
      <c r="E1637" s="20" t="e">
        <f>(#N/A)</f>
        <v>#N/A</v>
      </c>
      <c r="F1637" s="20" t="e">
        <f>(#N/A)</f>
        <v>#N/A</v>
      </c>
      <c r="G1637" s="133" t="e">
        <f t="shared" si="25"/>
        <v>#N/A</v>
      </c>
      <c r="H1637" s="133"/>
      <c r="I1637" s="133"/>
    </row>
    <row r="1638" spans="1:9" x14ac:dyDescent="0.3">
      <c r="A1638" s="135">
        <v>43249</v>
      </c>
      <c r="B1638" s="20">
        <v>143.16999999999999</v>
      </c>
      <c r="C1638" s="20" t="e">
        <f>(#N/A)</f>
        <v>#N/A</v>
      </c>
      <c r="D1638" s="20" t="e">
        <f>(#N/A)</f>
        <v>#N/A</v>
      </c>
      <c r="E1638" s="20" t="e">
        <f>(#N/A)</f>
        <v>#N/A</v>
      </c>
      <c r="F1638" s="20" t="e">
        <f>(#N/A)</f>
        <v>#N/A</v>
      </c>
      <c r="G1638" s="133" t="e">
        <f t="shared" si="25"/>
        <v>#N/A</v>
      </c>
      <c r="H1638" s="133"/>
      <c r="I1638" s="133"/>
    </row>
    <row r="1639" spans="1:9" x14ac:dyDescent="0.3">
      <c r="A1639" s="135">
        <v>43250</v>
      </c>
      <c r="B1639" s="20">
        <v>143.21</v>
      </c>
      <c r="C1639" s="20" t="e">
        <f>(#N/A)</f>
        <v>#N/A</v>
      </c>
      <c r="D1639" s="20" t="e">
        <f>(#N/A)</f>
        <v>#N/A</v>
      </c>
      <c r="E1639" s="20" t="e">
        <f>(#N/A)</f>
        <v>#N/A</v>
      </c>
      <c r="F1639" s="20" t="e">
        <f>(#N/A)</f>
        <v>#N/A</v>
      </c>
      <c r="G1639" s="133" t="e">
        <f t="shared" si="25"/>
        <v>#N/A</v>
      </c>
      <c r="H1639" s="133"/>
      <c r="I1639" s="133"/>
    </row>
    <row r="1640" spans="1:9" x14ac:dyDescent="0.3">
      <c r="A1640" s="135">
        <v>43251</v>
      </c>
      <c r="B1640" s="20">
        <v>143.22</v>
      </c>
      <c r="C1640" s="20">
        <v>116.6</v>
      </c>
      <c r="D1640" s="20">
        <v>119.3</v>
      </c>
      <c r="E1640" s="20">
        <v>4.0999999999999996</v>
      </c>
      <c r="F1640" s="20">
        <v>30.081743869209809</v>
      </c>
      <c r="G1640" s="133">
        <f t="shared" si="25"/>
        <v>119.3</v>
      </c>
      <c r="H1640" s="133"/>
      <c r="I1640" s="133"/>
    </row>
    <row r="1641" spans="1:9" x14ac:dyDescent="0.3">
      <c r="A1641" s="135">
        <v>43252</v>
      </c>
      <c r="B1641" s="20">
        <v>143.34</v>
      </c>
      <c r="C1641" s="20" t="e">
        <f>(#N/A)</f>
        <v>#N/A</v>
      </c>
      <c r="D1641" s="20" t="e">
        <f>(#N/A)</f>
        <v>#N/A</v>
      </c>
      <c r="E1641" s="20" t="e">
        <f>(#N/A)</f>
        <v>#N/A</v>
      </c>
      <c r="F1641" s="20">
        <v>30.261723009814609</v>
      </c>
      <c r="G1641" s="133" t="e">
        <f t="shared" si="25"/>
        <v>#N/A</v>
      </c>
      <c r="H1641" s="133"/>
      <c r="I1641" s="133"/>
    </row>
    <row r="1642" spans="1:9" x14ac:dyDescent="0.3">
      <c r="A1642" s="135">
        <v>43255</v>
      </c>
      <c r="B1642" s="20">
        <v>143.27000000000001</v>
      </c>
      <c r="C1642" s="20" t="e">
        <f>(#N/A)</f>
        <v>#N/A</v>
      </c>
      <c r="D1642" s="20" t="e">
        <f>(#N/A)</f>
        <v>#N/A</v>
      </c>
      <c r="E1642" s="20" t="e">
        <f>(#N/A)</f>
        <v>#N/A</v>
      </c>
      <c r="F1642" s="20" t="e">
        <f>(#N/A)</f>
        <v>#N/A</v>
      </c>
      <c r="G1642" s="133" t="e">
        <f t="shared" si="25"/>
        <v>#N/A</v>
      </c>
      <c r="H1642" s="133"/>
      <c r="I1642" s="133"/>
    </row>
    <row r="1643" spans="1:9" x14ac:dyDescent="0.3">
      <c r="A1643" s="135">
        <v>43256</v>
      </c>
      <c r="B1643" s="20">
        <v>142.72</v>
      </c>
      <c r="C1643" s="20" t="e">
        <f>(#N/A)</f>
        <v>#N/A</v>
      </c>
      <c r="D1643" s="20" t="e">
        <f>(#N/A)</f>
        <v>#N/A</v>
      </c>
      <c r="E1643" s="20" t="e">
        <f>(#N/A)</f>
        <v>#N/A</v>
      </c>
      <c r="F1643" s="20">
        <v>29.733660576311241</v>
      </c>
      <c r="G1643" s="133" t="e">
        <f t="shared" si="25"/>
        <v>#N/A</v>
      </c>
      <c r="H1643" s="133"/>
      <c r="I1643" s="133"/>
    </row>
    <row r="1644" spans="1:9" x14ac:dyDescent="0.3">
      <c r="A1644" s="135">
        <v>43257</v>
      </c>
      <c r="B1644" s="20">
        <v>142.71</v>
      </c>
      <c r="C1644" s="20" t="e">
        <f>(#N/A)</f>
        <v>#N/A</v>
      </c>
      <c r="D1644" s="20" t="e">
        <f>(#N/A)</f>
        <v>#N/A</v>
      </c>
      <c r="E1644" s="20" t="e">
        <f>(#N/A)</f>
        <v>#N/A</v>
      </c>
      <c r="F1644" s="20">
        <v>29.98451589397942</v>
      </c>
      <c r="G1644" s="133" t="e">
        <f t="shared" si="25"/>
        <v>#N/A</v>
      </c>
      <c r="H1644" s="133"/>
      <c r="I1644" s="133"/>
    </row>
    <row r="1645" spans="1:9" x14ac:dyDescent="0.3">
      <c r="A1645" s="135">
        <v>43258</v>
      </c>
      <c r="B1645" s="20">
        <v>142.63999999999999</v>
      </c>
      <c r="C1645" s="20" t="e">
        <f>(#N/A)</f>
        <v>#N/A</v>
      </c>
      <c r="D1645" s="20" t="e">
        <f>(#N/A)</f>
        <v>#N/A</v>
      </c>
      <c r="E1645" s="20" t="e">
        <f>(#N/A)</f>
        <v>#N/A</v>
      </c>
      <c r="F1645" s="20">
        <v>29.944429261182471</v>
      </c>
      <c r="G1645" s="133" t="e">
        <f t="shared" si="25"/>
        <v>#N/A</v>
      </c>
      <c r="H1645" s="133"/>
      <c r="I1645" s="133"/>
    </row>
    <row r="1646" spans="1:9" x14ac:dyDescent="0.3">
      <c r="A1646" s="135">
        <v>43259</v>
      </c>
      <c r="B1646" s="20">
        <v>142.66999999999999</v>
      </c>
      <c r="C1646" s="20" t="e">
        <f>(#N/A)</f>
        <v>#N/A</v>
      </c>
      <c r="D1646" s="20" t="e">
        <f>(#N/A)</f>
        <v>#N/A</v>
      </c>
      <c r="E1646" s="20" t="e">
        <f>(#N/A)</f>
        <v>#N/A</v>
      </c>
      <c r="F1646" s="20">
        <v>30.030987969376589</v>
      </c>
      <c r="G1646" s="133" t="e">
        <f t="shared" si="25"/>
        <v>#N/A</v>
      </c>
      <c r="H1646" s="133"/>
      <c r="I1646" s="133"/>
    </row>
    <row r="1647" spans="1:9" x14ac:dyDescent="0.3">
      <c r="A1647" s="135">
        <v>43262</v>
      </c>
      <c r="B1647" s="20">
        <v>142.63</v>
      </c>
      <c r="C1647" s="20" t="e">
        <f>(#N/A)</f>
        <v>#N/A</v>
      </c>
      <c r="D1647" s="20" t="e">
        <f>(#N/A)</f>
        <v>#N/A</v>
      </c>
      <c r="E1647" s="20" t="e">
        <f>(#N/A)</f>
        <v>#N/A</v>
      </c>
      <c r="F1647" s="20" t="e">
        <f>(#N/A)</f>
        <v>#N/A</v>
      </c>
      <c r="G1647" s="133" t="e">
        <f t="shared" si="25"/>
        <v>#N/A</v>
      </c>
      <c r="H1647" s="133"/>
      <c r="I1647" s="133"/>
    </row>
    <row r="1648" spans="1:9" x14ac:dyDescent="0.3">
      <c r="A1648" s="135">
        <v>43263</v>
      </c>
      <c r="B1648" s="20">
        <v>142.65</v>
      </c>
      <c r="C1648" s="20" t="e">
        <f>(#N/A)</f>
        <v>#N/A</v>
      </c>
      <c r="D1648" s="20" t="e">
        <f>(#N/A)</f>
        <v>#N/A</v>
      </c>
      <c r="E1648" s="20" t="e">
        <f>(#N/A)</f>
        <v>#N/A</v>
      </c>
      <c r="F1648" s="20">
        <v>30.024610336341262</v>
      </c>
      <c r="G1648" s="133" t="e">
        <f t="shared" si="25"/>
        <v>#N/A</v>
      </c>
      <c r="H1648" s="133"/>
      <c r="I1648" s="133"/>
    </row>
    <row r="1649" spans="1:9" x14ac:dyDescent="0.3">
      <c r="A1649" s="135">
        <v>43264</v>
      </c>
      <c r="B1649" s="20">
        <v>142.66999999999999</v>
      </c>
      <c r="C1649" s="20" t="e">
        <f>(#N/A)</f>
        <v>#N/A</v>
      </c>
      <c r="D1649" s="20" t="e">
        <f>(#N/A)</f>
        <v>#N/A</v>
      </c>
      <c r="E1649" s="20" t="e">
        <f>(#N/A)</f>
        <v>#N/A</v>
      </c>
      <c r="F1649" s="20">
        <v>30.23277042446372</v>
      </c>
      <c r="G1649" s="133" t="e">
        <f t="shared" si="25"/>
        <v>#N/A</v>
      </c>
      <c r="H1649" s="133"/>
      <c r="I1649" s="133"/>
    </row>
    <row r="1650" spans="1:9" x14ac:dyDescent="0.3">
      <c r="A1650" s="135">
        <v>43265</v>
      </c>
      <c r="B1650" s="20">
        <v>142.69</v>
      </c>
      <c r="C1650" s="20" t="e">
        <f>(#N/A)</f>
        <v>#N/A</v>
      </c>
      <c r="D1650" s="20" t="e">
        <f>(#N/A)</f>
        <v>#N/A</v>
      </c>
      <c r="E1650" s="20" t="e">
        <f>(#N/A)</f>
        <v>#N/A</v>
      </c>
      <c r="F1650" s="20">
        <v>30.31050228310502</v>
      </c>
      <c r="G1650" s="133" t="e">
        <f t="shared" si="25"/>
        <v>#N/A</v>
      </c>
      <c r="H1650" s="133"/>
      <c r="I1650" s="133"/>
    </row>
    <row r="1651" spans="1:9" x14ac:dyDescent="0.3">
      <c r="A1651" s="135">
        <v>43266</v>
      </c>
      <c r="B1651" s="20">
        <v>142.68</v>
      </c>
      <c r="C1651" s="20" t="e">
        <f>(#N/A)</f>
        <v>#N/A</v>
      </c>
      <c r="D1651" s="20" t="e">
        <f>(#N/A)</f>
        <v>#N/A</v>
      </c>
      <c r="E1651" s="20" t="e">
        <f>(#N/A)</f>
        <v>#N/A</v>
      </c>
      <c r="F1651" s="20">
        <v>30.384720826098881</v>
      </c>
      <c r="G1651" s="133" t="e">
        <f t="shared" si="25"/>
        <v>#N/A</v>
      </c>
      <c r="H1651" s="133"/>
      <c r="I1651" s="133"/>
    </row>
    <row r="1652" spans="1:9" x14ac:dyDescent="0.3">
      <c r="A1652" s="135">
        <v>43270</v>
      </c>
      <c r="B1652" s="20">
        <v>142.52000000000001</v>
      </c>
      <c r="C1652" s="20" t="e">
        <f>(#N/A)</f>
        <v>#N/A</v>
      </c>
      <c r="D1652" s="20" t="e">
        <f>(#N/A)</f>
        <v>#N/A</v>
      </c>
      <c r="E1652" s="20" t="e">
        <f>(#N/A)</f>
        <v>#N/A</v>
      </c>
      <c r="F1652" s="20">
        <v>30.992647058823529</v>
      </c>
      <c r="G1652" s="133" t="e">
        <f t="shared" si="25"/>
        <v>#N/A</v>
      </c>
      <c r="H1652" s="133"/>
      <c r="I1652" s="133"/>
    </row>
    <row r="1653" spans="1:9" x14ac:dyDescent="0.3">
      <c r="A1653" s="135">
        <v>43271</v>
      </c>
      <c r="B1653" s="20">
        <v>142.53</v>
      </c>
      <c r="C1653" s="20" t="e">
        <f>(#N/A)</f>
        <v>#N/A</v>
      </c>
      <c r="D1653" s="20" t="e">
        <f>(#N/A)</f>
        <v>#N/A</v>
      </c>
      <c r="E1653" s="20" t="e">
        <f>(#N/A)</f>
        <v>#N/A</v>
      </c>
      <c r="F1653" s="20">
        <v>31.013879952201489</v>
      </c>
      <c r="G1653" s="133" t="e">
        <f t="shared" si="25"/>
        <v>#N/A</v>
      </c>
      <c r="H1653" s="133"/>
      <c r="I1653" s="133"/>
    </row>
    <row r="1654" spans="1:9" x14ac:dyDescent="0.3">
      <c r="A1654" s="135">
        <v>43272</v>
      </c>
      <c r="B1654" s="20">
        <v>142.51</v>
      </c>
      <c r="C1654" s="20" t="e">
        <f>(#N/A)</f>
        <v>#N/A</v>
      </c>
      <c r="D1654" s="20" t="e">
        <f>(#N/A)</f>
        <v>#N/A</v>
      </c>
      <c r="E1654" s="20" t="e">
        <f>(#N/A)</f>
        <v>#N/A</v>
      </c>
      <c r="F1654" s="20">
        <v>31.031629275468919</v>
      </c>
      <c r="G1654" s="133" t="e">
        <f t="shared" si="25"/>
        <v>#N/A</v>
      </c>
      <c r="H1654" s="133"/>
      <c r="I1654" s="133"/>
    </row>
    <row r="1655" spans="1:9" x14ac:dyDescent="0.3">
      <c r="A1655" s="135">
        <v>43273</v>
      </c>
      <c r="B1655" s="20">
        <v>142.56</v>
      </c>
      <c r="C1655" s="20" t="e">
        <f>(#N/A)</f>
        <v>#N/A</v>
      </c>
      <c r="D1655" s="20" t="e">
        <f>(#N/A)</f>
        <v>#N/A</v>
      </c>
      <c r="E1655" s="20" t="e">
        <f>(#N/A)</f>
        <v>#N/A</v>
      </c>
      <c r="F1655" s="20">
        <v>31.174089068825911</v>
      </c>
      <c r="G1655" s="133" t="e">
        <f t="shared" si="25"/>
        <v>#N/A</v>
      </c>
      <c r="H1655" s="133"/>
      <c r="I1655" s="133"/>
    </row>
    <row r="1656" spans="1:9" x14ac:dyDescent="0.3">
      <c r="A1656" s="135">
        <v>43276</v>
      </c>
      <c r="B1656" s="20">
        <v>142.57</v>
      </c>
      <c r="C1656" s="20" t="e">
        <f>(#N/A)</f>
        <v>#N/A</v>
      </c>
      <c r="D1656" s="20" t="e">
        <f>(#N/A)</f>
        <v>#N/A</v>
      </c>
      <c r="E1656" s="20" t="e">
        <f>(#N/A)</f>
        <v>#N/A</v>
      </c>
      <c r="F1656" s="20" t="e">
        <f>(#N/A)</f>
        <v>#N/A</v>
      </c>
      <c r="G1656" s="133" t="e">
        <f t="shared" si="25"/>
        <v>#N/A</v>
      </c>
      <c r="H1656" s="133"/>
      <c r="I1656" s="133"/>
    </row>
    <row r="1657" spans="1:9" x14ac:dyDescent="0.3">
      <c r="A1657" s="135">
        <v>43277</v>
      </c>
      <c r="B1657" s="20">
        <v>142.53</v>
      </c>
      <c r="C1657" s="20" t="e">
        <f>(#N/A)</f>
        <v>#N/A</v>
      </c>
      <c r="D1657" s="20" t="e">
        <f>(#N/A)</f>
        <v>#N/A</v>
      </c>
      <c r="E1657" s="20" t="e">
        <f>(#N/A)</f>
        <v>#N/A</v>
      </c>
      <c r="F1657" s="20">
        <v>31.66743648960739</v>
      </c>
      <c r="G1657" s="133" t="e">
        <f t="shared" si="25"/>
        <v>#N/A</v>
      </c>
      <c r="H1657" s="133"/>
      <c r="I1657" s="133"/>
    </row>
    <row r="1658" spans="1:9" x14ac:dyDescent="0.3">
      <c r="A1658" s="135">
        <v>43278</v>
      </c>
      <c r="B1658" s="20">
        <v>142.46</v>
      </c>
      <c r="C1658" s="20" t="e">
        <f>(#N/A)</f>
        <v>#N/A</v>
      </c>
      <c r="D1658" s="20" t="e">
        <f>(#N/A)</f>
        <v>#N/A</v>
      </c>
      <c r="E1658" s="20" t="e">
        <f>(#N/A)</f>
        <v>#N/A</v>
      </c>
      <c r="F1658" s="20">
        <v>31.639253372759189</v>
      </c>
      <c r="G1658" s="133" t="e">
        <f t="shared" si="25"/>
        <v>#N/A</v>
      </c>
      <c r="H1658" s="133"/>
      <c r="I1658" s="133"/>
    </row>
    <row r="1659" spans="1:9" x14ac:dyDescent="0.3">
      <c r="A1659" s="135">
        <v>43279</v>
      </c>
      <c r="B1659" s="20">
        <v>141.96</v>
      </c>
      <c r="C1659" s="20" t="e">
        <f>(#N/A)</f>
        <v>#N/A</v>
      </c>
      <c r="D1659" s="20" t="e">
        <f>(#N/A)</f>
        <v>#N/A</v>
      </c>
      <c r="E1659" s="20" t="e">
        <f>(#N/A)</f>
        <v>#N/A</v>
      </c>
      <c r="F1659" s="20">
        <v>31.39577934098482</v>
      </c>
      <c r="G1659" s="133" t="e">
        <f t="shared" si="25"/>
        <v>#N/A</v>
      </c>
      <c r="H1659" s="133"/>
      <c r="I1659" s="133"/>
    </row>
    <row r="1660" spans="1:9" x14ac:dyDescent="0.3">
      <c r="A1660" s="135">
        <v>43280</v>
      </c>
      <c r="B1660" s="20">
        <v>141.97999999999999</v>
      </c>
      <c r="C1660" s="20" t="e">
        <f>(#N/A)</f>
        <v>#N/A</v>
      </c>
      <c r="D1660" s="20" t="e">
        <f>(#N/A)</f>
        <v>#N/A</v>
      </c>
      <c r="E1660" s="20" t="e">
        <f>(#N/A)</f>
        <v>#N/A</v>
      </c>
      <c r="F1660" s="20">
        <v>31.487312465271351</v>
      </c>
      <c r="G1660" s="133" t="e">
        <f t="shared" si="25"/>
        <v>#N/A</v>
      </c>
      <c r="H1660" s="133"/>
      <c r="I1660" s="133"/>
    </row>
    <row r="1661" spans="1:9" x14ac:dyDescent="0.3">
      <c r="A1661" s="135">
        <v>43281</v>
      </c>
      <c r="B1661" s="20" t="e">
        <f>(#N/A)</f>
        <v>#N/A</v>
      </c>
      <c r="C1661" s="20">
        <v>116.3</v>
      </c>
      <c r="D1661" s="20">
        <v>120.4</v>
      </c>
      <c r="E1661" s="20">
        <v>4.7</v>
      </c>
      <c r="F1661" s="20" t="e">
        <f>(#N/A)</f>
        <v>#N/A</v>
      </c>
      <c r="G1661" s="133">
        <f t="shared" si="25"/>
        <v>120.4</v>
      </c>
      <c r="H1661" s="133"/>
      <c r="I1661" s="133"/>
    </row>
    <row r="1662" spans="1:9" x14ac:dyDescent="0.3">
      <c r="A1662" s="135">
        <v>43283</v>
      </c>
      <c r="B1662" s="20">
        <v>141.72999999999999</v>
      </c>
      <c r="C1662" s="20" t="e">
        <f>(#N/A)</f>
        <v>#N/A</v>
      </c>
      <c r="D1662" s="20" t="e">
        <f>(#N/A)</f>
        <v>#N/A</v>
      </c>
      <c r="E1662" s="20" t="e">
        <f>(#N/A)</f>
        <v>#N/A</v>
      </c>
      <c r="F1662" s="20" t="e">
        <f>(#N/A)</f>
        <v>#N/A</v>
      </c>
      <c r="G1662" s="133" t="e">
        <f t="shared" si="25"/>
        <v>#N/A</v>
      </c>
      <c r="H1662" s="133"/>
      <c r="I1662" s="133"/>
    </row>
    <row r="1663" spans="1:9" x14ac:dyDescent="0.3">
      <c r="A1663" s="135">
        <v>43284</v>
      </c>
      <c r="B1663" s="20">
        <v>141.63</v>
      </c>
      <c r="C1663" s="20" t="e">
        <f>(#N/A)</f>
        <v>#N/A</v>
      </c>
      <c r="D1663" s="20" t="e">
        <f>(#N/A)</f>
        <v>#N/A</v>
      </c>
      <c r="E1663" s="20" t="e">
        <f>(#N/A)</f>
        <v>#N/A</v>
      </c>
      <c r="F1663" s="20">
        <v>31.65086447295036</v>
      </c>
      <c r="G1663" s="133" t="e">
        <f t="shared" si="25"/>
        <v>#N/A</v>
      </c>
      <c r="H1663" s="133"/>
      <c r="I1663" s="133"/>
    </row>
    <row r="1664" spans="1:9" x14ac:dyDescent="0.3">
      <c r="A1664" s="135">
        <v>43285</v>
      </c>
      <c r="B1664" s="20">
        <v>141.44</v>
      </c>
      <c r="C1664" s="20" t="e">
        <f>(#N/A)</f>
        <v>#N/A</v>
      </c>
      <c r="D1664" s="20" t="e">
        <f>(#N/A)</f>
        <v>#N/A</v>
      </c>
      <c r="E1664" s="20" t="e">
        <f>(#N/A)</f>
        <v>#N/A</v>
      </c>
      <c r="F1664" s="20">
        <v>31.510925151092518</v>
      </c>
      <c r="G1664" s="133" t="e">
        <f t="shared" si="25"/>
        <v>#N/A</v>
      </c>
      <c r="H1664" s="133"/>
      <c r="I1664" s="133"/>
    </row>
    <row r="1665" spans="1:9" x14ac:dyDescent="0.3">
      <c r="A1665" s="135">
        <v>43286</v>
      </c>
      <c r="B1665" s="20">
        <v>141.30000000000001</v>
      </c>
      <c r="C1665" s="20" t="e">
        <f>(#N/A)</f>
        <v>#N/A</v>
      </c>
      <c r="D1665" s="20" t="e">
        <f>(#N/A)</f>
        <v>#N/A</v>
      </c>
      <c r="E1665" s="20" t="e">
        <f>(#N/A)</f>
        <v>#N/A</v>
      </c>
      <c r="F1665" s="20">
        <v>31.405189249511761</v>
      </c>
      <c r="G1665" s="133" t="e">
        <f t="shared" si="25"/>
        <v>#N/A</v>
      </c>
      <c r="H1665" s="133"/>
      <c r="I1665" s="133"/>
    </row>
    <row r="1666" spans="1:9" x14ac:dyDescent="0.3">
      <c r="A1666" s="135">
        <v>43287</v>
      </c>
      <c r="B1666" s="20">
        <v>140.9</v>
      </c>
      <c r="C1666" s="20" t="e">
        <f>(#N/A)</f>
        <v>#N/A</v>
      </c>
      <c r="D1666" s="20" t="e">
        <f>(#N/A)</f>
        <v>#N/A</v>
      </c>
      <c r="E1666" s="20" t="e">
        <f>(#N/A)</f>
        <v>#N/A</v>
      </c>
      <c r="F1666" s="20">
        <v>30.814223377587972</v>
      </c>
      <c r="G1666" s="133" t="e">
        <f t="shared" si="25"/>
        <v>#N/A</v>
      </c>
      <c r="H1666" s="133"/>
      <c r="I1666" s="133"/>
    </row>
    <row r="1667" spans="1:9" x14ac:dyDescent="0.3">
      <c r="A1667" s="135">
        <v>43290</v>
      </c>
      <c r="B1667" s="20">
        <v>140.93</v>
      </c>
      <c r="C1667" s="20" t="e">
        <f>(#N/A)</f>
        <v>#N/A</v>
      </c>
      <c r="D1667" s="20" t="e">
        <f>(#N/A)</f>
        <v>#N/A</v>
      </c>
      <c r="E1667" s="20" t="e">
        <f>(#N/A)</f>
        <v>#N/A</v>
      </c>
      <c r="F1667" s="20" t="e">
        <f>(#N/A)</f>
        <v>#N/A</v>
      </c>
      <c r="G1667" s="133" t="e">
        <f t="shared" si="25"/>
        <v>#N/A</v>
      </c>
      <c r="H1667" s="133"/>
      <c r="I1667" s="133"/>
    </row>
    <row r="1668" spans="1:9" x14ac:dyDescent="0.3">
      <c r="A1668" s="135">
        <v>43291</v>
      </c>
      <c r="B1668" s="20">
        <v>140.68</v>
      </c>
      <c r="C1668" s="20" t="e">
        <f>(#N/A)</f>
        <v>#N/A</v>
      </c>
      <c r="D1668" s="20" t="e">
        <f>(#N/A)</f>
        <v>#N/A</v>
      </c>
      <c r="E1668" s="20" t="e">
        <f>(#N/A)</f>
        <v>#N/A</v>
      </c>
      <c r="F1668" s="20">
        <v>30.452522255192878</v>
      </c>
      <c r="G1668" s="133" t="e">
        <f t="shared" si="25"/>
        <v>#N/A</v>
      </c>
      <c r="H1668" s="133"/>
      <c r="I1668" s="133"/>
    </row>
    <row r="1669" spans="1:9" x14ac:dyDescent="0.3">
      <c r="A1669" s="135">
        <v>43292</v>
      </c>
      <c r="B1669" s="20">
        <v>140.46</v>
      </c>
      <c r="C1669" s="20" t="e">
        <f>(#N/A)</f>
        <v>#N/A</v>
      </c>
      <c r="D1669" s="20" t="e">
        <f>(#N/A)</f>
        <v>#N/A</v>
      </c>
      <c r="E1669" s="20" t="e">
        <f>(#N/A)</f>
        <v>#N/A</v>
      </c>
      <c r="F1669" s="20">
        <v>30.212292574395111</v>
      </c>
      <c r="G1669" s="133" t="e">
        <f t="shared" si="25"/>
        <v>#N/A</v>
      </c>
      <c r="H1669" s="133"/>
      <c r="I1669" s="133"/>
    </row>
    <row r="1670" spans="1:9" x14ac:dyDescent="0.3">
      <c r="A1670" s="135">
        <v>43293</v>
      </c>
      <c r="B1670" s="20">
        <v>140.38</v>
      </c>
      <c r="C1670" s="20" t="e">
        <f>(#N/A)</f>
        <v>#N/A</v>
      </c>
      <c r="D1670" s="20" t="e">
        <f>(#N/A)</f>
        <v>#N/A</v>
      </c>
      <c r="E1670" s="20" t="e">
        <f>(#N/A)</f>
        <v>#N/A</v>
      </c>
      <c r="F1670" s="20">
        <v>30.307249605495219</v>
      </c>
      <c r="G1670" s="133" t="e">
        <f t="shared" si="25"/>
        <v>#N/A</v>
      </c>
      <c r="H1670" s="133"/>
      <c r="I1670" s="133"/>
    </row>
    <row r="1671" spans="1:9" x14ac:dyDescent="0.3">
      <c r="A1671" s="135">
        <v>43294</v>
      </c>
      <c r="B1671" s="20">
        <v>140.28</v>
      </c>
      <c r="C1671" s="20" t="e">
        <f>(#N/A)</f>
        <v>#N/A</v>
      </c>
      <c r="D1671" s="20" t="e">
        <f>(#N/A)</f>
        <v>#N/A</v>
      </c>
      <c r="E1671" s="20" t="e">
        <f>(#N/A)</f>
        <v>#N/A</v>
      </c>
      <c r="F1671" s="20">
        <v>30.274888558692421</v>
      </c>
      <c r="G1671" s="133" t="e">
        <f t="shared" si="25"/>
        <v>#N/A</v>
      </c>
      <c r="H1671" s="133"/>
      <c r="I1671" s="133"/>
    </row>
    <row r="1672" spans="1:9" x14ac:dyDescent="0.3">
      <c r="A1672" s="135">
        <v>43297</v>
      </c>
      <c r="B1672" s="20">
        <v>140.13999999999999</v>
      </c>
      <c r="C1672" s="20" t="e">
        <f>(#N/A)</f>
        <v>#N/A</v>
      </c>
      <c r="D1672" s="20" t="e">
        <f>(#N/A)</f>
        <v>#N/A</v>
      </c>
      <c r="E1672" s="20" t="e">
        <f>(#N/A)</f>
        <v>#N/A</v>
      </c>
      <c r="F1672" s="20" t="e">
        <f>(#N/A)</f>
        <v>#N/A</v>
      </c>
      <c r="G1672" s="133" t="e">
        <f t="shared" si="25"/>
        <v>#N/A</v>
      </c>
      <c r="H1672" s="133"/>
      <c r="I1672" s="133"/>
    </row>
    <row r="1673" spans="1:9" x14ac:dyDescent="0.3">
      <c r="A1673" s="135">
        <v>43298</v>
      </c>
      <c r="B1673" s="20">
        <v>139.96</v>
      </c>
      <c r="C1673" s="20" t="e">
        <f>(#N/A)</f>
        <v>#N/A</v>
      </c>
      <c r="D1673" s="20" t="e">
        <f>(#N/A)</f>
        <v>#N/A</v>
      </c>
      <c r="E1673" s="20" t="e">
        <f>(#N/A)</f>
        <v>#N/A</v>
      </c>
      <c r="F1673" s="20">
        <v>30.21957573502047</v>
      </c>
      <c r="G1673" s="133" t="e">
        <f t="shared" si="25"/>
        <v>#N/A</v>
      </c>
      <c r="H1673" s="133"/>
      <c r="I1673" s="133"/>
    </row>
    <row r="1674" spans="1:9" x14ac:dyDescent="0.3">
      <c r="A1674" s="135">
        <v>43299</v>
      </c>
      <c r="B1674" s="20">
        <v>139.72999999999999</v>
      </c>
      <c r="C1674" s="20" t="e">
        <f>(#N/A)</f>
        <v>#N/A</v>
      </c>
      <c r="D1674" s="20" t="e">
        <f>(#N/A)</f>
        <v>#N/A</v>
      </c>
      <c r="E1674" s="20" t="e">
        <f>(#N/A)</f>
        <v>#N/A</v>
      </c>
      <c r="F1674" s="20">
        <v>30.175144400968879</v>
      </c>
      <c r="G1674" s="133" t="e">
        <f t="shared" si="25"/>
        <v>#N/A</v>
      </c>
      <c r="H1674" s="133"/>
      <c r="I1674" s="133"/>
    </row>
    <row r="1675" spans="1:9" x14ac:dyDescent="0.3">
      <c r="A1675" s="135">
        <v>43300</v>
      </c>
      <c r="B1675" s="20">
        <v>139.77000000000001</v>
      </c>
      <c r="C1675" s="20" t="e">
        <f>(#N/A)</f>
        <v>#N/A</v>
      </c>
      <c r="D1675" s="20" t="e">
        <f>(#N/A)</f>
        <v>#N/A</v>
      </c>
      <c r="E1675" s="20" t="e">
        <f>(#N/A)</f>
        <v>#N/A</v>
      </c>
      <c r="F1675" s="20">
        <v>30.248811853508531</v>
      </c>
      <c r="G1675" s="133" t="e">
        <f t="shared" si="25"/>
        <v>#N/A</v>
      </c>
      <c r="H1675" s="133"/>
      <c r="I1675" s="133"/>
    </row>
    <row r="1676" spans="1:9" x14ac:dyDescent="0.3">
      <c r="A1676" s="135">
        <v>43301</v>
      </c>
      <c r="B1676" s="20">
        <v>139.63999999999999</v>
      </c>
      <c r="C1676" s="20" t="e">
        <f>(#N/A)</f>
        <v>#N/A</v>
      </c>
      <c r="D1676" s="20" t="e">
        <f>(#N/A)</f>
        <v>#N/A</v>
      </c>
      <c r="E1676" s="20" t="e">
        <f>(#N/A)</f>
        <v>#N/A</v>
      </c>
      <c r="F1676" s="20">
        <v>30.079180251513741</v>
      </c>
      <c r="G1676" s="133" t="e">
        <f t="shared" si="25"/>
        <v>#N/A</v>
      </c>
      <c r="H1676" s="133"/>
      <c r="I1676" s="133"/>
    </row>
    <row r="1677" spans="1:9" x14ac:dyDescent="0.3">
      <c r="A1677" s="135">
        <v>43304</v>
      </c>
      <c r="B1677" s="20">
        <v>139.79</v>
      </c>
      <c r="C1677" s="20" t="e">
        <f>(#N/A)</f>
        <v>#N/A</v>
      </c>
      <c r="D1677" s="20" t="e">
        <f>(#N/A)</f>
        <v>#N/A</v>
      </c>
      <c r="E1677" s="20" t="e">
        <f>(#N/A)</f>
        <v>#N/A</v>
      </c>
      <c r="F1677" s="20" t="e">
        <f>(#N/A)</f>
        <v>#N/A</v>
      </c>
      <c r="G1677" s="133" t="e">
        <f t="shared" si="25"/>
        <v>#N/A</v>
      </c>
      <c r="H1677" s="133"/>
      <c r="I1677" s="133"/>
    </row>
    <row r="1678" spans="1:9" x14ac:dyDescent="0.3">
      <c r="A1678" s="135">
        <v>43305</v>
      </c>
      <c r="B1678" s="20">
        <v>139.82</v>
      </c>
      <c r="C1678" s="20" t="e">
        <f>(#N/A)</f>
        <v>#N/A</v>
      </c>
      <c r="D1678" s="20" t="e">
        <f>(#N/A)</f>
        <v>#N/A</v>
      </c>
      <c r="E1678" s="20" t="e">
        <f>(#N/A)</f>
        <v>#N/A</v>
      </c>
      <c r="F1678" s="20">
        <v>30.47779022023143</v>
      </c>
      <c r="G1678" s="133" t="e">
        <f t="shared" si="25"/>
        <v>#N/A</v>
      </c>
      <c r="H1678" s="133"/>
      <c r="I1678" s="133"/>
    </row>
    <row r="1679" spans="1:9" x14ac:dyDescent="0.3">
      <c r="A1679" s="135">
        <v>43306</v>
      </c>
      <c r="B1679" s="20">
        <v>139.80000000000001</v>
      </c>
      <c r="C1679" s="20" t="e">
        <f>(#N/A)</f>
        <v>#N/A</v>
      </c>
      <c r="D1679" s="20" t="e">
        <f>(#N/A)</f>
        <v>#N/A</v>
      </c>
      <c r="E1679" s="20" t="e">
        <f>(#N/A)</f>
        <v>#N/A</v>
      </c>
      <c r="F1679" s="20">
        <v>30.580982626564541</v>
      </c>
      <c r="G1679" s="133" t="e">
        <f t="shared" si="25"/>
        <v>#N/A</v>
      </c>
      <c r="H1679" s="133"/>
      <c r="I1679" s="133"/>
    </row>
    <row r="1680" spans="1:9" x14ac:dyDescent="0.3">
      <c r="A1680" s="135">
        <v>43307</v>
      </c>
      <c r="B1680" s="20">
        <v>139.71</v>
      </c>
      <c r="C1680" s="20" t="e">
        <f>(#N/A)</f>
        <v>#N/A</v>
      </c>
      <c r="D1680" s="20" t="e">
        <f>(#N/A)</f>
        <v>#N/A</v>
      </c>
      <c r="E1680" s="20" t="e">
        <f>(#N/A)</f>
        <v>#N/A</v>
      </c>
      <c r="F1680" s="20">
        <v>30.655569063873561</v>
      </c>
      <c r="G1680" s="133" t="e">
        <f t="shared" si="25"/>
        <v>#N/A</v>
      </c>
      <c r="H1680" s="133"/>
      <c r="I1680" s="133"/>
    </row>
    <row r="1681" spans="1:9" x14ac:dyDescent="0.3">
      <c r="A1681" s="135">
        <v>43308</v>
      </c>
      <c r="B1681" s="20">
        <v>139.69</v>
      </c>
      <c r="C1681" s="20" t="e">
        <f>(#N/A)</f>
        <v>#N/A</v>
      </c>
      <c r="D1681" s="20" t="e">
        <f>(#N/A)</f>
        <v>#N/A</v>
      </c>
      <c r="E1681" s="20" t="e">
        <f>(#N/A)</f>
        <v>#N/A</v>
      </c>
      <c r="F1681" s="20">
        <v>30.746911269187571</v>
      </c>
      <c r="G1681" s="133" t="e">
        <f t="shared" si="25"/>
        <v>#N/A</v>
      </c>
      <c r="H1681" s="133"/>
      <c r="I1681" s="133"/>
    </row>
    <row r="1682" spans="1:9" x14ac:dyDescent="0.3">
      <c r="A1682" s="135">
        <v>43311</v>
      </c>
      <c r="B1682" s="20">
        <v>139.69</v>
      </c>
      <c r="C1682" s="20" t="e">
        <f>(#N/A)</f>
        <v>#N/A</v>
      </c>
      <c r="D1682" s="20" t="e">
        <f>(#N/A)</f>
        <v>#N/A</v>
      </c>
      <c r="E1682" s="20" t="e">
        <f>(#N/A)</f>
        <v>#N/A</v>
      </c>
      <c r="F1682" s="20" t="e">
        <f>(#N/A)</f>
        <v>#N/A</v>
      </c>
      <c r="G1682" s="133" t="e">
        <f t="shared" si="25"/>
        <v>#N/A</v>
      </c>
      <c r="H1682" s="133"/>
      <c r="I1682" s="133"/>
    </row>
    <row r="1683" spans="1:9" x14ac:dyDescent="0.3">
      <c r="A1683" s="135">
        <v>43312</v>
      </c>
      <c r="B1683" s="20">
        <v>139.58000000000001</v>
      </c>
      <c r="C1683" s="20">
        <v>116.6</v>
      </c>
      <c r="D1683" s="20">
        <v>121.4</v>
      </c>
      <c r="E1683" s="20">
        <v>4.5999999999999996</v>
      </c>
      <c r="F1683" s="20">
        <v>31.061032863849771</v>
      </c>
      <c r="G1683" s="133">
        <f t="shared" si="25"/>
        <v>121.4</v>
      </c>
      <c r="H1683" s="133"/>
      <c r="I1683" s="133"/>
    </row>
    <row r="1684" spans="1:9" x14ac:dyDescent="0.3">
      <c r="A1684" s="135">
        <v>43313</v>
      </c>
      <c r="B1684" s="20">
        <v>139.38</v>
      </c>
      <c r="C1684" s="20" t="e">
        <f>(#N/A)</f>
        <v>#N/A</v>
      </c>
      <c r="D1684" s="20" t="e">
        <f>(#N/A)</f>
        <v>#N/A</v>
      </c>
      <c r="E1684" s="20" t="e">
        <f>(#N/A)</f>
        <v>#N/A</v>
      </c>
      <c r="F1684" s="20">
        <v>30.910115525500139</v>
      </c>
      <c r="G1684" s="133" t="e">
        <f t="shared" si="25"/>
        <v>#N/A</v>
      </c>
      <c r="H1684" s="133"/>
      <c r="I1684" s="133"/>
    </row>
    <row r="1685" spans="1:9" x14ac:dyDescent="0.3">
      <c r="A1685" s="135">
        <v>43314</v>
      </c>
      <c r="B1685" s="20">
        <v>139.35</v>
      </c>
      <c r="C1685" s="20" t="e">
        <f>(#N/A)</f>
        <v>#N/A</v>
      </c>
      <c r="D1685" s="20" t="e">
        <f>(#N/A)</f>
        <v>#N/A</v>
      </c>
      <c r="E1685" s="20" t="e">
        <f>(#N/A)</f>
        <v>#N/A</v>
      </c>
      <c r="F1685" s="20">
        <v>30.943431685773351</v>
      </c>
      <c r="G1685" s="133" t="e">
        <f t="shared" ref="G1685:G1748" si="26">D1685</f>
        <v>#N/A</v>
      </c>
      <c r="H1685" s="133"/>
      <c r="I1685" s="133"/>
    </row>
    <row r="1686" spans="1:9" x14ac:dyDescent="0.3">
      <c r="A1686" s="135">
        <v>43315</v>
      </c>
      <c r="B1686" s="20">
        <v>138.99</v>
      </c>
      <c r="C1686" s="20" t="e">
        <f>(#N/A)</f>
        <v>#N/A</v>
      </c>
      <c r="D1686" s="20" t="e">
        <f>(#N/A)</f>
        <v>#N/A</v>
      </c>
      <c r="E1686" s="20" t="e">
        <f>(#N/A)</f>
        <v>#N/A</v>
      </c>
      <c r="F1686" s="20">
        <v>30.60514940800601</v>
      </c>
      <c r="G1686" s="133" t="e">
        <f t="shared" si="26"/>
        <v>#N/A</v>
      </c>
      <c r="H1686" s="133"/>
      <c r="I1686" s="133"/>
    </row>
    <row r="1687" spans="1:9" x14ac:dyDescent="0.3">
      <c r="A1687" s="135">
        <v>43318</v>
      </c>
      <c r="B1687" s="20">
        <v>138.99</v>
      </c>
      <c r="C1687" s="20" t="e">
        <f>(#N/A)</f>
        <v>#N/A</v>
      </c>
      <c r="D1687" s="20" t="e">
        <f>(#N/A)</f>
        <v>#N/A</v>
      </c>
      <c r="E1687" s="20" t="e">
        <f>(#N/A)</f>
        <v>#N/A</v>
      </c>
      <c r="F1687" s="20" t="e">
        <f>(#N/A)</f>
        <v>#N/A</v>
      </c>
      <c r="G1687" s="133" t="e">
        <f t="shared" si="26"/>
        <v>#N/A</v>
      </c>
      <c r="H1687" s="133"/>
      <c r="I1687" s="133"/>
    </row>
    <row r="1688" spans="1:9" x14ac:dyDescent="0.3">
      <c r="A1688" s="135">
        <v>43319</v>
      </c>
      <c r="B1688" s="20">
        <v>138.91</v>
      </c>
      <c r="C1688" s="20" t="e">
        <f>(#N/A)</f>
        <v>#N/A</v>
      </c>
      <c r="D1688" s="20" t="e">
        <f>(#N/A)</f>
        <v>#N/A</v>
      </c>
      <c r="E1688" s="20" t="e">
        <f>(#N/A)</f>
        <v>#N/A</v>
      </c>
      <c r="F1688" s="20">
        <v>30.738823529411761</v>
      </c>
      <c r="G1688" s="133" t="e">
        <f t="shared" si="26"/>
        <v>#N/A</v>
      </c>
      <c r="H1688" s="133"/>
      <c r="I1688" s="133"/>
    </row>
    <row r="1689" spans="1:9" x14ac:dyDescent="0.3">
      <c r="A1689" s="135">
        <v>43320</v>
      </c>
      <c r="B1689" s="20">
        <v>138.97</v>
      </c>
      <c r="C1689" s="20" t="e">
        <f>(#N/A)</f>
        <v>#N/A</v>
      </c>
      <c r="D1689" s="20" t="e">
        <f>(#N/A)</f>
        <v>#N/A</v>
      </c>
      <c r="E1689" s="20" t="e">
        <f>(#N/A)</f>
        <v>#N/A</v>
      </c>
      <c r="F1689" s="20">
        <v>30.844553243574051</v>
      </c>
      <c r="G1689" s="133" t="e">
        <f t="shared" si="26"/>
        <v>#N/A</v>
      </c>
      <c r="H1689" s="133"/>
      <c r="I1689" s="133"/>
    </row>
    <row r="1690" spans="1:9" x14ac:dyDescent="0.3">
      <c r="A1690" s="135">
        <v>43321</v>
      </c>
      <c r="B1690" s="20">
        <v>139.01</v>
      </c>
      <c r="C1690" s="20" t="e">
        <f>(#N/A)</f>
        <v>#N/A</v>
      </c>
      <c r="D1690" s="20" t="e">
        <f>(#N/A)</f>
        <v>#N/A</v>
      </c>
      <c r="E1690" s="20" t="e">
        <f>(#N/A)</f>
        <v>#N/A</v>
      </c>
      <c r="F1690" s="20">
        <v>30.869892675578988</v>
      </c>
      <c r="G1690" s="133" t="e">
        <f t="shared" si="26"/>
        <v>#N/A</v>
      </c>
      <c r="H1690" s="133"/>
      <c r="I1690" s="133"/>
    </row>
    <row r="1691" spans="1:9" x14ac:dyDescent="0.3">
      <c r="A1691" s="135">
        <v>43322</v>
      </c>
      <c r="B1691" s="20">
        <v>139.01</v>
      </c>
      <c r="C1691" s="20" t="e">
        <f>(#N/A)</f>
        <v>#N/A</v>
      </c>
      <c r="D1691" s="20" t="e">
        <f>(#N/A)</f>
        <v>#N/A</v>
      </c>
      <c r="E1691" s="20" t="e">
        <f>(#N/A)</f>
        <v>#N/A</v>
      </c>
      <c r="F1691" s="20">
        <v>31.252950618449631</v>
      </c>
      <c r="G1691" s="133" t="e">
        <f t="shared" si="26"/>
        <v>#N/A</v>
      </c>
      <c r="H1691" s="133"/>
      <c r="I1691" s="133"/>
    </row>
    <row r="1692" spans="1:9" x14ac:dyDescent="0.3">
      <c r="A1692" s="135">
        <v>43325</v>
      </c>
      <c r="B1692" s="20">
        <v>138.99</v>
      </c>
      <c r="C1692" s="20" t="e">
        <f>(#N/A)</f>
        <v>#N/A</v>
      </c>
      <c r="D1692" s="20" t="e">
        <f>(#N/A)</f>
        <v>#N/A</v>
      </c>
      <c r="E1692" s="20" t="e">
        <f>(#N/A)</f>
        <v>#N/A</v>
      </c>
      <c r="F1692" s="20" t="e">
        <f>(#N/A)</f>
        <v>#N/A</v>
      </c>
      <c r="G1692" s="133" t="e">
        <f t="shared" si="26"/>
        <v>#N/A</v>
      </c>
      <c r="H1692" s="133"/>
      <c r="I1692" s="133"/>
    </row>
    <row r="1693" spans="1:9" x14ac:dyDescent="0.3">
      <c r="A1693" s="135">
        <v>43326</v>
      </c>
      <c r="B1693" s="20">
        <v>138.97999999999999</v>
      </c>
      <c r="C1693" s="20" t="e">
        <f>(#N/A)</f>
        <v>#N/A</v>
      </c>
      <c r="D1693" s="20" t="e">
        <f>(#N/A)</f>
        <v>#N/A</v>
      </c>
      <c r="E1693" s="20" t="e">
        <f>(#N/A)</f>
        <v>#N/A</v>
      </c>
      <c r="F1693" s="20">
        <v>31.137950556708809</v>
      </c>
      <c r="G1693" s="133" t="e">
        <f t="shared" si="26"/>
        <v>#N/A</v>
      </c>
      <c r="H1693" s="133"/>
      <c r="I1693" s="133"/>
    </row>
    <row r="1694" spans="1:9" x14ac:dyDescent="0.3">
      <c r="A1694" s="135">
        <v>43327</v>
      </c>
      <c r="B1694" s="20">
        <v>139.32</v>
      </c>
      <c r="C1694" s="20" t="e">
        <f>(#N/A)</f>
        <v>#N/A</v>
      </c>
      <c r="D1694" s="20" t="e">
        <f>(#N/A)</f>
        <v>#N/A</v>
      </c>
      <c r="E1694" s="20" t="e">
        <f>(#N/A)</f>
        <v>#N/A</v>
      </c>
      <c r="F1694" s="20">
        <v>31.39677449778365</v>
      </c>
      <c r="G1694" s="133" t="e">
        <f t="shared" si="26"/>
        <v>#N/A</v>
      </c>
      <c r="H1694" s="133"/>
      <c r="I1694" s="133"/>
    </row>
    <row r="1695" spans="1:9" x14ac:dyDescent="0.3">
      <c r="A1695" s="135">
        <v>43328</v>
      </c>
      <c r="B1695" s="20">
        <v>139.31</v>
      </c>
      <c r="C1695" s="20" t="e">
        <f>(#N/A)</f>
        <v>#N/A</v>
      </c>
      <c r="D1695" s="20" t="e">
        <f>(#N/A)</f>
        <v>#N/A</v>
      </c>
      <c r="E1695" s="20" t="e">
        <f>(#N/A)</f>
        <v>#N/A</v>
      </c>
      <c r="F1695" s="20">
        <v>31.585907244734109</v>
      </c>
      <c r="G1695" s="133" t="e">
        <f t="shared" si="26"/>
        <v>#N/A</v>
      </c>
      <c r="H1695" s="133"/>
      <c r="I1695" s="133"/>
    </row>
    <row r="1696" spans="1:9" x14ac:dyDescent="0.3">
      <c r="A1696" s="135">
        <v>43329</v>
      </c>
      <c r="B1696" s="20">
        <v>139.36000000000001</v>
      </c>
      <c r="C1696" s="20" t="e">
        <f>(#N/A)</f>
        <v>#N/A</v>
      </c>
      <c r="D1696" s="20" t="e">
        <f>(#N/A)</f>
        <v>#N/A</v>
      </c>
      <c r="E1696" s="20" t="e">
        <f>(#N/A)</f>
        <v>#N/A</v>
      </c>
      <c r="F1696" s="20">
        <v>31.533742331288341</v>
      </c>
      <c r="G1696" s="133" t="e">
        <f t="shared" si="26"/>
        <v>#N/A</v>
      </c>
      <c r="H1696" s="133"/>
      <c r="I1696" s="133"/>
    </row>
    <row r="1697" spans="1:9" x14ac:dyDescent="0.3">
      <c r="A1697" s="135">
        <v>43332</v>
      </c>
      <c r="B1697" s="20">
        <v>139.27000000000001</v>
      </c>
      <c r="C1697" s="20" t="e">
        <f>(#N/A)</f>
        <v>#N/A</v>
      </c>
      <c r="D1697" s="20" t="e">
        <f>(#N/A)</f>
        <v>#N/A</v>
      </c>
      <c r="E1697" s="20" t="e">
        <f>(#N/A)</f>
        <v>#N/A</v>
      </c>
      <c r="F1697" s="20" t="e">
        <f>(#N/A)</f>
        <v>#N/A</v>
      </c>
      <c r="G1697" s="133" t="e">
        <f t="shared" si="26"/>
        <v>#N/A</v>
      </c>
      <c r="H1697" s="133"/>
      <c r="I1697" s="133"/>
    </row>
    <row r="1698" spans="1:9" x14ac:dyDescent="0.3">
      <c r="A1698" s="135">
        <v>43333</v>
      </c>
      <c r="B1698" s="20">
        <v>139.31</v>
      </c>
      <c r="C1698" s="20" t="e">
        <f>(#N/A)</f>
        <v>#N/A</v>
      </c>
      <c r="D1698" s="20" t="e">
        <f>(#N/A)</f>
        <v>#N/A</v>
      </c>
      <c r="E1698" s="20" t="e">
        <f>(#N/A)</f>
        <v>#N/A</v>
      </c>
      <c r="F1698" s="20">
        <v>31.374952847981891</v>
      </c>
      <c r="G1698" s="133" t="e">
        <f t="shared" si="26"/>
        <v>#N/A</v>
      </c>
      <c r="H1698" s="133"/>
      <c r="I1698" s="133"/>
    </row>
    <row r="1699" spans="1:9" x14ac:dyDescent="0.3">
      <c r="A1699" s="135">
        <v>43334</v>
      </c>
      <c r="B1699" s="20">
        <v>139.44</v>
      </c>
      <c r="C1699" s="20" t="e">
        <f>(#N/A)</f>
        <v>#N/A</v>
      </c>
      <c r="D1699" s="20" t="e">
        <f>(#N/A)</f>
        <v>#N/A</v>
      </c>
      <c r="E1699" s="20" t="e">
        <f>(#N/A)</f>
        <v>#N/A</v>
      </c>
      <c r="F1699" s="20">
        <v>31.41080011309019</v>
      </c>
      <c r="G1699" s="133" t="e">
        <f t="shared" si="26"/>
        <v>#N/A</v>
      </c>
      <c r="H1699" s="133"/>
      <c r="I1699" s="133"/>
    </row>
    <row r="1700" spans="1:9" x14ac:dyDescent="0.3">
      <c r="A1700" s="135">
        <v>43335</v>
      </c>
      <c r="B1700" s="20">
        <v>139.28</v>
      </c>
      <c r="C1700" s="20" t="e">
        <f>(#N/A)</f>
        <v>#N/A</v>
      </c>
      <c r="D1700" s="20" t="e">
        <f>(#N/A)</f>
        <v>#N/A</v>
      </c>
      <c r="E1700" s="20" t="e">
        <f>(#N/A)</f>
        <v>#N/A</v>
      </c>
      <c r="F1700" s="20">
        <v>30.976114350197481</v>
      </c>
      <c r="G1700" s="133" t="e">
        <f t="shared" si="26"/>
        <v>#N/A</v>
      </c>
      <c r="H1700" s="133"/>
      <c r="I1700" s="133"/>
    </row>
    <row r="1701" spans="1:9" x14ac:dyDescent="0.3">
      <c r="A1701" s="135">
        <v>43336</v>
      </c>
      <c r="B1701" s="20">
        <v>139.26</v>
      </c>
      <c r="C1701" s="20" t="e">
        <f>(#N/A)</f>
        <v>#N/A</v>
      </c>
      <c r="D1701" s="20" t="e">
        <f>(#N/A)</f>
        <v>#N/A</v>
      </c>
      <c r="E1701" s="20" t="e">
        <f>(#N/A)</f>
        <v>#N/A</v>
      </c>
      <c r="F1701" s="20">
        <v>30.723739791608001</v>
      </c>
      <c r="G1701" s="133" t="e">
        <f t="shared" si="26"/>
        <v>#N/A</v>
      </c>
      <c r="H1701" s="133"/>
      <c r="I1701" s="133"/>
    </row>
    <row r="1702" spans="1:9" x14ac:dyDescent="0.3">
      <c r="A1702" s="135">
        <v>43339</v>
      </c>
      <c r="B1702" s="20">
        <v>139.91999999999999</v>
      </c>
      <c r="C1702" s="20" t="e">
        <f>(#N/A)</f>
        <v>#N/A</v>
      </c>
      <c r="D1702" s="20" t="e">
        <f>(#N/A)</f>
        <v>#N/A</v>
      </c>
      <c r="E1702" s="20" t="e">
        <f>(#N/A)</f>
        <v>#N/A</v>
      </c>
      <c r="F1702" s="20" t="e">
        <f>(#N/A)</f>
        <v>#N/A</v>
      </c>
      <c r="G1702" s="133" t="e">
        <f t="shared" si="26"/>
        <v>#N/A</v>
      </c>
      <c r="H1702" s="133"/>
      <c r="I1702" s="133"/>
    </row>
    <row r="1703" spans="1:9" x14ac:dyDescent="0.3">
      <c r="A1703" s="135">
        <v>43340</v>
      </c>
      <c r="B1703" s="20">
        <v>139.97</v>
      </c>
      <c r="C1703" s="20" t="e">
        <f>(#N/A)</f>
        <v>#N/A</v>
      </c>
      <c r="D1703" s="20" t="e">
        <f>(#N/A)</f>
        <v>#N/A</v>
      </c>
      <c r="E1703" s="20" t="e">
        <f>(#N/A)</f>
        <v>#N/A</v>
      </c>
      <c r="F1703" s="20">
        <v>30.228879791589129</v>
      </c>
      <c r="G1703" s="133" t="e">
        <f t="shared" si="26"/>
        <v>#N/A</v>
      </c>
      <c r="H1703" s="133"/>
      <c r="I1703" s="133"/>
    </row>
    <row r="1704" spans="1:9" x14ac:dyDescent="0.3">
      <c r="A1704" s="135">
        <v>43341</v>
      </c>
      <c r="B1704" s="20">
        <v>139.96</v>
      </c>
      <c r="C1704" s="20" t="e">
        <f>(#N/A)</f>
        <v>#N/A</v>
      </c>
      <c r="D1704" s="20" t="e">
        <f>(#N/A)</f>
        <v>#N/A</v>
      </c>
      <c r="E1704" s="20" t="e">
        <f>(#N/A)</f>
        <v>#N/A</v>
      </c>
      <c r="F1704" s="20">
        <v>29.556604646857348</v>
      </c>
      <c r="G1704" s="133" t="e">
        <f t="shared" si="26"/>
        <v>#N/A</v>
      </c>
      <c r="H1704" s="133"/>
      <c r="I1704" s="133"/>
    </row>
    <row r="1705" spans="1:9" x14ac:dyDescent="0.3">
      <c r="A1705" s="135">
        <v>43342</v>
      </c>
      <c r="B1705" s="20">
        <v>140.16999999999999</v>
      </c>
      <c r="C1705" s="20" t="e">
        <f>(#N/A)</f>
        <v>#N/A</v>
      </c>
      <c r="D1705" s="20" t="e">
        <f>(#N/A)</f>
        <v>#N/A</v>
      </c>
      <c r="E1705" s="20" t="e">
        <f>(#N/A)</f>
        <v>#N/A</v>
      </c>
      <c r="F1705" s="20">
        <v>29.595044378698219</v>
      </c>
      <c r="G1705" s="133" t="e">
        <f t="shared" si="26"/>
        <v>#N/A</v>
      </c>
      <c r="H1705" s="133"/>
      <c r="I1705" s="133"/>
    </row>
    <row r="1706" spans="1:9" x14ac:dyDescent="0.3">
      <c r="A1706" s="135">
        <v>43343</v>
      </c>
      <c r="B1706" s="20">
        <v>139.99</v>
      </c>
      <c r="C1706" s="20">
        <v>116.1</v>
      </c>
      <c r="D1706" s="20">
        <v>121.5</v>
      </c>
      <c r="E1706" s="20">
        <v>4.0999999999999996</v>
      </c>
      <c r="F1706" s="20">
        <v>29.428624260355029</v>
      </c>
      <c r="G1706" s="133">
        <f t="shared" si="26"/>
        <v>121.5</v>
      </c>
      <c r="H1706" s="133"/>
      <c r="I1706" s="133"/>
    </row>
    <row r="1707" spans="1:9" x14ac:dyDescent="0.3">
      <c r="A1707" s="135">
        <v>43346</v>
      </c>
      <c r="B1707" s="20">
        <v>141.19999999999999</v>
      </c>
      <c r="C1707" s="20" t="e">
        <f>(#N/A)</f>
        <v>#N/A</v>
      </c>
      <c r="D1707" s="20" t="e">
        <f>(#N/A)</f>
        <v>#N/A</v>
      </c>
      <c r="E1707" s="20" t="e">
        <f>(#N/A)</f>
        <v>#N/A</v>
      </c>
      <c r="F1707" s="20" t="e">
        <f>(#N/A)</f>
        <v>#N/A</v>
      </c>
      <c r="G1707" s="133" t="e">
        <f t="shared" si="26"/>
        <v>#N/A</v>
      </c>
      <c r="H1707" s="133"/>
      <c r="I1707" s="133"/>
    </row>
    <row r="1708" spans="1:9" x14ac:dyDescent="0.3">
      <c r="A1708" s="135">
        <v>43347</v>
      </c>
      <c r="B1708" s="20">
        <v>141.44</v>
      </c>
      <c r="C1708" s="20" t="e">
        <f>(#N/A)</f>
        <v>#N/A</v>
      </c>
      <c r="D1708" s="20" t="e">
        <f>(#N/A)</f>
        <v>#N/A</v>
      </c>
      <c r="E1708" s="20" t="e">
        <f>(#N/A)</f>
        <v>#N/A</v>
      </c>
      <c r="F1708" s="20">
        <v>30.275398360504742</v>
      </c>
      <c r="G1708" s="133" t="e">
        <f t="shared" si="26"/>
        <v>#N/A</v>
      </c>
      <c r="H1708" s="133"/>
      <c r="I1708" s="133"/>
    </row>
    <row r="1709" spans="1:9" x14ac:dyDescent="0.3">
      <c r="A1709" s="135">
        <v>43348</v>
      </c>
      <c r="B1709" s="20">
        <v>142.13</v>
      </c>
      <c r="C1709" s="20" t="e">
        <f>(#N/A)</f>
        <v>#N/A</v>
      </c>
      <c r="D1709" s="20" t="e">
        <f>(#N/A)</f>
        <v>#N/A</v>
      </c>
      <c r="E1709" s="20" t="e">
        <f>(#N/A)</f>
        <v>#N/A</v>
      </c>
      <c r="F1709" s="20">
        <v>31.104141684346459</v>
      </c>
      <c r="G1709" s="133" t="e">
        <f t="shared" si="26"/>
        <v>#N/A</v>
      </c>
      <c r="H1709" s="133"/>
      <c r="I1709" s="133"/>
    </row>
    <row r="1710" spans="1:9" x14ac:dyDescent="0.3">
      <c r="A1710" s="135">
        <v>43349</v>
      </c>
      <c r="B1710" s="20">
        <v>142.22</v>
      </c>
      <c r="C1710" s="20" t="e">
        <f>(#N/A)</f>
        <v>#N/A</v>
      </c>
      <c r="D1710" s="20" t="e">
        <f>(#N/A)</f>
        <v>#N/A</v>
      </c>
      <c r="E1710" s="20" t="e">
        <f>(#N/A)</f>
        <v>#N/A</v>
      </c>
      <c r="F1710" s="20">
        <v>31.030035010134512</v>
      </c>
      <c r="G1710" s="133" t="e">
        <f t="shared" si="26"/>
        <v>#N/A</v>
      </c>
      <c r="H1710" s="133"/>
      <c r="I1710" s="133"/>
    </row>
    <row r="1711" spans="1:9" x14ac:dyDescent="0.3">
      <c r="A1711" s="135">
        <v>43350</v>
      </c>
      <c r="B1711" s="20">
        <v>142.36000000000001</v>
      </c>
      <c r="C1711" s="20" t="e">
        <f>(#N/A)</f>
        <v>#N/A</v>
      </c>
      <c r="D1711" s="20" t="e">
        <f>(#N/A)</f>
        <v>#N/A</v>
      </c>
      <c r="E1711" s="20" t="e">
        <f>(#N/A)</f>
        <v>#N/A</v>
      </c>
      <c r="F1711" s="20">
        <v>31.183192038333949</v>
      </c>
      <c r="G1711" s="133" t="e">
        <f t="shared" si="26"/>
        <v>#N/A</v>
      </c>
      <c r="H1711" s="133"/>
      <c r="I1711" s="133"/>
    </row>
    <row r="1712" spans="1:9" x14ac:dyDescent="0.3">
      <c r="A1712" s="135">
        <v>43353</v>
      </c>
      <c r="B1712" s="20">
        <v>142.38999999999999</v>
      </c>
      <c r="C1712" s="20" t="e">
        <f>(#N/A)</f>
        <v>#N/A</v>
      </c>
      <c r="D1712" s="20" t="e">
        <f>(#N/A)</f>
        <v>#N/A</v>
      </c>
      <c r="E1712" s="20" t="e">
        <f>(#N/A)</f>
        <v>#N/A</v>
      </c>
      <c r="F1712" s="20" t="e">
        <f>(#N/A)</f>
        <v>#N/A</v>
      </c>
      <c r="G1712" s="133" t="e">
        <f t="shared" si="26"/>
        <v>#N/A</v>
      </c>
      <c r="H1712" s="133"/>
      <c r="I1712" s="133"/>
    </row>
    <row r="1713" spans="1:9" x14ac:dyDescent="0.3">
      <c r="A1713" s="135">
        <v>43354</v>
      </c>
      <c r="B1713" s="20">
        <v>142.43</v>
      </c>
      <c r="C1713" s="20" t="e">
        <f>(#N/A)</f>
        <v>#N/A</v>
      </c>
      <c r="D1713" s="20" t="e">
        <f>(#N/A)</f>
        <v>#N/A</v>
      </c>
      <c r="E1713" s="20" t="e">
        <f>(#N/A)</f>
        <v>#N/A</v>
      </c>
      <c r="F1713" s="20">
        <v>30.958072820890031</v>
      </c>
      <c r="G1713" s="133" t="e">
        <f t="shared" si="26"/>
        <v>#N/A</v>
      </c>
      <c r="H1713" s="133"/>
      <c r="I1713" s="133"/>
    </row>
    <row r="1714" spans="1:9" x14ac:dyDescent="0.3">
      <c r="A1714" s="135">
        <v>43355</v>
      </c>
      <c r="B1714" s="20">
        <v>142.4</v>
      </c>
      <c r="C1714" s="20" t="e">
        <f>(#N/A)</f>
        <v>#N/A</v>
      </c>
      <c r="D1714" s="20" t="e">
        <f>(#N/A)</f>
        <v>#N/A</v>
      </c>
      <c r="E1714" s="20" t="e">
        <f>(#N/A)</f>
        <v>#N/A</v>
      </c>
      <c r="F1714" s="20">
        <v>30.678168303202721</v>
      </c>
      <c r="G1714" s="133" t="e">
        <f t="shared" si="26"/>
        <v>#N/A</v>
      </c>
      <c r="H1714" s="133"/>
      <c r="I1714" s="133"/>
    </row>
    <row r="1715" spans="1:9" x14ac:dyDescent="0.3">
      <c r="A1715" s="135">
        <v>43356</v>
      </c>
      <c r="B1715" s="20">
        <v>142.57</v>
      </c>
      <c r="C1715" s="20" t="e">
        <f>(#N/A)</f>
        <v>#N/A</v>
      </c>
      <c r="D1715" s="20" t="e">
        <f>(#N/A)</f>
        <v>#N/A</v>
      </c>
      <c r="E1715" s="20" t="e">
        <f>(#N/A)</f>
        <v>#N/A</v>
      </c>
      <c r="F1715" s="20">
        <v>30.738193489225129</v>
      </c>
      <c r="G1715" s="133" t="e">
        <f t="shared" si="26"/>
        <v>#N/A</v>
      </c>
      <c r="H1715" s="133"/>
      <c r="I1715" s="133"/>
    </row>
    <row r="1716" spans="1:9" x14ac:dyDescent="0.3">
      <c r="A1716" s="135">
        <v>43357</v>
      </c>
      <c r="B1716" s="20">
        <v>142.72999999999999</v>
      </c>
      <c r="C1716" s="20" t="e">
        <f>(#N/A)</f>
        <v>#N/A</v>
      </c>
      <c r="D1716" s="20" t="e">
        <f>(#N/A)</f>
        <v>#N/A</v>
      </c>
      <c r="E1716" s="20" t="e">
        <f>(#N/A)</f>
        <v>#N/A</v>
      </c>
      <c r="F1716" s="20">
        <v>30.597492908774822</v>
      </c>
      <c r="G1716" s="133" t="e">
        <f t="shared" si="26"/>
        <v>#N/A</v>
      </c>
      <c r="H1716" s="133"/>
      <c r="I1716" s="133"/>
    </row>
    <row r="1717" spans="1:9" x14ac:dyDescent="0.3">
      <c r="A1717" s="135">
        <v>43360</v>
      </c>
      <c r="B1717" s="20">
        <v>142.88</v>
      </c>
      <c r="C1717" s="20" t="e">
        <f>(#N/A)</f>
        <v>#N/A</v>
      </c>
      <c r="D1717" s="20" t="e">
        <f>(#N/A)</f>
        <v>#N/A</v>
      </c>
      <c r="E1717" s="20" t="e">
        <f>(#N/A)</f>
        <v>#N/A</v>
      </c>
      <c r="F1717" s="20" t="e">
        <f>(#N/A)</f>
        <v>#N/A</v>
      </c>
      <c r="G1717" s="133" t="e">
        <f t="shared" si="26"/>
        <v>#N/A</v>
      </c>
      <c r="H1717" s="133"/>
      <c r="I1717" s="133"/>
    </row>
    <row r="1718" spans="1:9" x14ac:dyDescent="0.3">
      <c r="A1718" s="135">
        <v>43361</v>
      </c>
      <c r="B1718" s="20">
        <v>143.31</v>
      </c>
      <c r="C1718" s="20" t="e">
        <f>(#N/A)</f>
        <v>#N/A</v>
      </c>
      <c r="D1718" s="20" t="e">
        <f>(#N/A)</f>
        <v>#N/A</v>
      </c>
      <c r="E1718" s="20" t="e">
        <f>(#N/A)</f>
        <v>#N/A</v>
      </c>
      <c r="F1718" s="20">
        <v>28.79482340253438</v>
      </c>
      <c r="G1718" s="133" t="e">
        <f t="shared" si="26"/>
        <v>#N/A</v>
      </c>
      <c r="H1718" s="133"/>
      <c r="I1718" s="133"/>
    </row>
    <row r="1719" spans="1:9" x14ac:dyDescent="0.3">
      <c r="A1719" s="135">
        <v>43362</v>
      </c>
      <c r="B1719" s="20">
        <v>143.24</v>
      </c>
      <c r="C1719" s="20" t="e">
        <f>(#N/A)</f>
        <v>#N/A</v>
      </c>
      <c r="D1719" s="20" t="e">
        <f>(#N/A)</f>
        <v>#N/A</v>
      </c>
      <c r="E1719" s="20" t="e">
        <f>(#N/A)</f>
        <v>#N/A</v>
      </c>
      <c r="F1719" s="20">
        <v>28.339754502284741</v>
      </c>
      <c r="G1719" s="133" t="e">
        <f t="shared" si="26"/>
        <v>#N/A</v>
      </c>
      <c r="H1719" s="133"/>
      <c r="I1719" s="133"/>
    </row>
    <row r="1720" spans="1:9" x14ac:dyDescent="0.3">
      <c r="A1720" s="135">
        <v>43363</v>
      </c>
      <c r="B1720" s="20">
        <v>143.22999999999999</v>
      </c>
      <c r="C1720" s="20" t="e">
        <f>(#N/A)</f>
        <v>#N/A</v>
      </c>
      <c r="D1720" s="20" t="e">
        <f>(#N/A)</f>
        <v>#N/A</v>
      </c>
      <c r="E1720" s="20" t="e">
        <f>(#N/A)</f>
        <v>#N/A</v>
      </c>
      <c r="F1720" s="20">
        <v>28.055431381314261</v>
      </c>
      <c r="G1720" s="133" t="e">
        <f t="shared" si="26"/>
        <v>#N/A</v>
      </c>
      <c r="H1720" s="133"/>
      <c r="I1720" s="133"/>
    </row>
    <row r="1721" spans="1:9" x14ac:dyDescent="0.3">
      <c r="A1721" s="135">
        <v>43364</v>
      </c>
      <c r="B1721" s="20">
        <v>143.38999999999999</v>
      </c>
      <c r="C1721" s="20" t="e">
        <f>(#N/A)</f>
        <v>#N/A</v>
      </c>
      <c r="D1721" s="20" t="e">
        <f>(#N/A)</f>
        <v>#N/A</v>
      </c>
      <c r="E1721" s="20" t="e">
        <f>(#N/A)</f>
        <v>#N/A</v>
      </c>
      <c r="F1721" s="20">
        <v>28.08396605627512</v>
      </c>
      <c r="G1721" s="133" t="e">
        <f t="shared" si="26"/>
        <v>#N/A</v>
      </c>
      <c r="H1721" s="133"/>
      <c r="I1721" s="133"/>
    </row>
    <row r="1722" spans="1:9" x14ac:dyDescent="0.3">
      <c r="A1722" s="135">
        <v>43368</v>
      </c>
      <c r="B1722" s="20">
        <v>143.56</v>
      </c>
      <c r="C1722" s="20" t="e">
        <f>(#N/A)</f>
        <v>#N/A</v>
      </c>
      <c r="D1722" s="20" t="e">
        <f>(#N/A)</f>
        <v>#N/A</v>
      </c>
      <c r="E1722" s="20" t="e">
        <f>(#N/A)</f>
        <v>#N/A</v>
      </c>
      <c r="F1722" s="20">
        <v>28.041384231180881</v>
      </c>
      <c r="G1722" s="133" t="e">
        <f t="shared" si="26"/>
        <v>#N/A</v>
      </c>
      <c r="H1722" s="133"/>
      <c r="I1722" s="133"/>
    </row>
    <row r="1723" spans="1:9" x14ac:dyDescent="0.3">
      <c r="A1723" s="135">
        <v>43369</v>
      </c>
      <c r="B1723" s="20">
        <v>143.49</v>
      </c>
      <c r="C1723" s="20" t="e">
        <f>(#N/A)</f>
        <v>#N/A</v>
      </c>
      <c r="D1723" s="20" t="e">
        <f>(#N/A)</f>
        <v>#N/A</v>
      </c>
      <c r="E1723" s="20" t="e">
        <f>(#N/A)</f>
        <v>#N/A</v>
      </c>
      <c r="F1723" s="20">
        <v>27.81934794227686</v>
      </c>
      <c r="G1723" s="133" t="e">
        <f t="shared" si="26"/>
        <v>#N/A</v>
      </c>
      <c r="H1723" s="133"/>
      <c r="I1723" s="133"/>
    </row>
    <row r="1724" spans="1:9" x14ac:dyDescent="0.3">
      <c r="A1724" s="135">
        <v>43370</v>
      </c>
      <c r="B1724" s="20">
        <v>143.72999999999999</v>
      </c>
      <c r="C1724" s="20" t="e">
        <f>(#N/A)</f>
        <v>#N/A</v>
      </c>
      <c r="D1724" s="20" t="e">
        <f>(#N/A)</f>
        <v>#N/A</v>
      </c>
      <c r="E1724" s="20" t="e">
        <f>(#N/A)</f>
        <v>#N/A</v>
      </c>
      <c r="F1724" s="20">
        <v>27.907804574174602</v>
      </c>
      <c r="G1724" s="133" t="e">
        <f t="shared" si="26"/>
        <v>#N/A</v>
      </c>
      <c r="H1724" s="133"/>
      <c r="I1724" s="133"/>
    </row>
    <row r="1725" spans="1:9" x14ac:dyDescent="0.3">
      <c r="A1725" s="135">
        <v>43371</v>
      </c>
      <c r="B1725" s="20">
        <v>143.75</v>
      </c>
      <c r="C1725" s="20" t="e">
        <f>(#N/A)</f>
        <v>#N/A</v>
      </c>
      <c r="D1725" s="20" t="e">
        <f>(#N/A)</f>
        <v>#N/A</v>
      </c>
      <c r="E1725" s="20" t="e">
        <f>(#N/A)</f>
        <v>#N/A</v>
      </c>
      <c r="F1725" s="20">
        <v>27.460542649405919</v>
      </c>
      <c r="G1725" s="133" t="e">
        <f t="shared" si="26"/>
        <v>#N/A</v>
      </c>
      <c r="H1725" s="133"/>
      <c r="I1725" s="133"/>
    </row>
    <row r="1726" spans="1:9" x14ac:dyDescent="0.3">
      <c r="A1726" s="135">
        <v>43373</v>
      </c>
      <c r="B1726" s="20" t="e">
        <f>(#N/A)</f>
        <v>#N/A</v>
      </c>
      <c r="C1726" s="20">
        <v>114.8</v>
      </c>
      <c r="D1726" s="20">
        <v>120.5</v>
      </c>
      <c r="E1726" s="20">
        <v>3.6</v>
      </c>
      <c r="F1726" s="20" t="e">
        <f>(#N/A)</f>
        <v>#N/A</v>
      </c>
      <c r="G1726" s="133">
        <f t="shared" si="26"/>
        <v>120.5</v>
      </c>
      <c r="H1726" s="133"/>
      <c r="I1726" s="133"/>
    </row>
    <row r="1727" spans="1:9" x14ac:dyDescent="0.3">
      <c r="A1727" s="135">
        <v>43381</v>
      </c>
      <c r="B1727" s="20">
        <v>144.69</v>
      </c>
      <c r="C1727" s="20" t="e">
        <f>(#N/A)</f>
        <v>#N/A</v>
      </c>
      <c r="D1727" s="20" t="e">
        <f>(#N/A)</f>
        <v>#N/A</v>
      </c>
      <c r="E1727" s="20" t="e">
        <f>(#N/A)</f>
        <v>#N/A</v>
      </c>
      <c r="F1727" s="20" t="e">
        <f>(#N/A)</f>
        <v>#N/A</v>
      </c>
      <c r="G1727" s="133" t="e">
        <f t="shared" si="26"/>
        <v>#N/A</v>
      </c>
      <c r="H1727" s="133"/>
      <c r="I1727" s="133"/>
    </row>
    <row r="1728" spans="1:9" x14ac:dyDescent="0.3">
      <c r="A1728" s="135">
        <v>43382</v>
      </c>
      <c r="B1728" s="20">
        <v>144.93</v>
      </c>
      <c r="C1728" s="20" t="e">
        <f>(#N/A)</f>
        <v>#N/A</v>
      </c>
      <c r="D1728" s="20" t="e">
        <f>(#N/A)</f>
        <v>#N/A</v>
      </c>
      <c r="E1728" s="20" t="e">
        <f>(#N/A)</f>
        <v>#N/A</v>
      </c>
      <c r="F1728" s="20">
        <v>28.211252653927811</v>
      </c>
      <c r="G1728" s="133" t="e">
        <f t="shared" si="26"/>
        <v>#N/A</v>
      </c>
      <c r="H1728" s="133"/>
      <c r="I1728" s="133"/>
    </row>
    <row r="1729" spans="1:9" x14ac:dyDescent="0.3">
      <c r="A1729" s="135">
        <v>43383</v>
      </c>
      <c r="B1729" s="20">
        <v>145.12</v>
      </c>
      <c r="C1729" s="20" t="e">
        <f>(#N/A)</f>
        <v>#N/A</v>
      </c>
      <c r="D1729" s="20" t="e">
        <f>(#N/A)</f>
        <v>#N/A</v>
      </c>
      <c r="E1729" s="20" t="e">
        <f>(#N/A)</f>
        <v>#N/A</v>
      </c>
      <c r="F1729" s="20">
        <v>28.16391415702552</v>
      </c>
      <c r="G1729" s="133" t="e">
        <f t="shared" si="26"/>
        <v>#N/A</v>
      </c>
      <c r="H1729" s="133"/>
      <c r="I1729" s="133"/>
    </row>
    <row r="1730" spans="1:9" x14ac:dyDescent="0.3">
      <c r="A1730" s="135">
        <v>43384</v>
      </c>
      <c r="B1730" s="20">
        <v>145.13999999999999</v>
      </c>
      <c r="C1730" s="20" t="e">
        <f>(#N/A)</f>
        <v>#N/A</v>
      </c>
      <c r="D1730" s="20" t="e">
        <f>(#N/A)</f>
        <v>#N/A</v>
      </c>
      <c r="E1730" s="20" t="e">
        <f>(#N/A)</f>
        <v>#N/A</v>
      </c>
      <c r="F1730" s="20">
        <v>27.640488963151881</v>
      </c>
      <c r="G1730" s="133" t="e">
        <f t="shared" si="26"/>
        <v>#N/A</v>
      </c>
      <c r="H1730" s="133"/>
      <c r="I1730" s="133"/>
    </row>
    <row r="1731" spans="1:9" x14ac:dyDescent="0.3">
      <c r="A1731" s="135">
        <v>43385</v>
      </c>
      <c r="B1731" s="20">
        <v>144.88</v>
      </c>
      <c r="C1731" s="20" t="e">
        <f>(#N/A)</f>
        <v>#N/A</v>
      </c>
      <c r="D1731" s="20" t="e">
        <f>(#N/A)</f>
        <v>#N/A</v>
      </c>
      <c r="E1731" s="20" t="e">
        <f>(#N/A)</f>
        <v>#N/A</v>
      </c>
      <c r="F1731" s="20">
        <v>26.64335664335664</v>
      </c>
      <c r="G1731" s="133" t="e">
        <f t="shared" si="26"/>
        <v>#N/A</v>
      </c>
      <c r="H1731" s="133"/>
      <c r="I1731" s="133"/>
    </row>
    <row r="1732" spans="1:9" x14ac:dyDescent="0.3">
      <c r="A1732" s="135">
        <v>43388</v>
      </c>
      <c r="B1732" s="20">
        <v>145.71</v>
      </c>
      <c r="C1732" s="20" t="e">
        <f>(#N/A)</f>
        <v>#N/A</v>
      </c>
      <c r="D1732" s="20" t="e">
        <f>(#N/A)</f>
        <v>#N/A</v>
      </c>
      <c r="E1732" s="20" t="e">
        <f>(#N/A)</f>
        <v>#N/A</v>
      </c>
      <c r="F1732" s="20" t="e">
        <f>(#N/A)</f>
        <v>#N/A</v>
      </c>
      <c r="G1732" s="133" t="e">
        <f t="shared" si="26"/>
        <v>#N/A</v>
      </c>
      <c r="H1732" s="133"/>
      <c r="I1732" s="133"/>
    </row>
    <row r="1733" spans="1:9" x14ac:dyDescent="0.3">
      <c r="A1733" s="135">
        <v>43389</v>
      </c>
      <c r="B1733" s="20">
        <v>145.86000000000001</v>
      </c>
      <c r="C1733" s="20" t="e">
        <f>(#N/A)</f>
        <v>#N/A</v>
      </c>
      <c r="D1733" s="20" t="e">
        <f>(#N/A)</f>
        <v>#N/A</v>
      </c>
      <c r="E1733" s="20" t="e">
        <f>(#N/A)</f>
        <v>#N/A</v>
      </c>
      <c r="F1733" s="20">
        <v>25.69803516028956</v>
      </c>
      <c r="G1733" s="133" t="e">
        <f t="shared" si="26"/>
        <v>#N/A</v>
      </c>
      <c r="H1733" s="133"/>
      <c r="I1733" s="133"/>
    </row>
    <row r="1734" spans="1:9" x14ac:dyDescent="0.3">
      <c r="A1734" s="135">
        <v>43390</v>
      </c>
      <c r="B1734" s="20">
        <v>145.99</v>
      </c>
      <c r="C1734" s="20" t="e">
        <f>(#N/A)</f>
        <v>#N/A</v>
      </c>
      <c r="D1734" s="20" t="e">
        <f>(#N/A)</f>
        <v>#N/A</v>
      </c>
      <c r="E1734" s="20" t="e">
        <f>(#N/A)</f>
        <v>#N/A</v>
      </c>
      <c r="F1734" s="20">
        <v>25.712563506415218</v>
      </c>
      <c r="G1734" s="133" t="e">
        <f t="shared" si="26"/>
        <v>#N/A</v>
      </c>
      <c r="H1734" s="133"/>
      <c r="I1734" s="133"/>
    </row>
    <row r="1735" spans="1:9" x14ac:dyDescent="0.3">
      <c r="A1735" s="135">
        <v>43391</v>
      </c>
      <c r="B1735" s="20">
        <v>146.4</v>
      </c>
      <c r="C1735" s="20" t="e">
        <f>(#N/A)</f>
        <v>#N/A</v>
      </c>
      <c r="D1735" s="20" t="e">
        <f>(#N/A)</f>
        <v>#N/A</v>
      </c>
      <c r="E1735" s="20" t="e">
        <f>(#N/A)</f>
        <v>#N/A</v>
      </c>
      <c r="F1735" s="20">
        <v>25.353198047778061</v>
      </c>
      <c r="G1735" s="133" t="e">
        <f t="shared" si="26"/>
        <v>#N/A</v>
      </c>
      <c r="H1735" s="133"/>
      <c r="I1735" s="133"/>
    </row>
    <row r="1736" spans="1:9" x14ac:dyDescent="0.3">
      <c r="A1736" s="135">
        <v>43392</v>
      </c>
      <c r="B1736" s="20">
        <v>146.49</v>
      </c>
      <c r="C1736" s="20" t="e">
        <f>(#N/A)</f>
        <v>#N/A</v>
      </c>
      <c r="D1736" s="20" t="e">
        <f>(#N/A)</f>
        <v>#N/A</v>
      </c>
      <c r="E1736" s="20" t="e">
        <f>(#N/A)</f>
        <v>#N/A</v>
      </c>
      <c r="F1736" s="20">
        <v>25.430259440020549</v>
      </c>
      <c r="G1736" s="133" t="e">
        <f t="shared" si="26"/>
        <v>#N/A</v>
      </c>
      <c r="H1736" s="133"/>
      <c r="I1736" s="133"/>
    </row>
    <row r="1737" spans="1:9" x14ac:dyDescent="0.3">
      <c r="A1737" s="135">
        <v>43395</v>
      </c>
      <c r="B1737" s="20">
        <v>147.97</v>
      </c>
      <c r="C1737" s="20" t="e">
        <f>(#N/A)</f>
        <v>#N/A</v>
      </c>
      <c r="D1737" s="20" t="e">
        <f>(#N/A)</f>
        <v>#N/A</v>
      </c>
      <c r="E1737" s="20" t="e">
        <f>(#N/A)</f>
        <v>#N/A</v>
      </c>
      <c r="F1737" s="20" t="e">
        <f>(#N/A)</f>
        <v>#N/A</v>
      </c>
      <c r="G1737" s="133" t="e">
        <f t="shared" si="26"/>
        <v>#N/A</v>
      </c>
      <c r="H1737" s="133"/>
      <c r="I1737" s="133"/>
    </row>
    <row r="1738" spans="1:9" x14ac:dyDescent="0.3">
      <c r="A1738" s="135">
        <v>43396</v>
      </c>
      <c r="B1738" s="20">
        <v>148.21</v>
      </c>
      <c r="C1738" s="20" t="e">
        <f>(#N/A)</f>
        <v>#N/A</v>
      </c>
      <c r="D1738" s="20" t="e">
        <f>(#N/A)</f>
        <v>#N/A</v>
      </c>
      <c r="E1738" s="20" t="e">
        <f>(#N/A)</f>
        <v>#N/A</v>
      </c>
      <c r="F1738" s="20">
        <v>26.902988269543631</v>
      </c>
      <c r="G1738" s="133" t="e">
        <f t="shared" si="26"/>
        <v>#N/A</v>
      </c>
      <c r="H1738" s="133"/>
      <c r="I1738" s="133"/>
    </row>
    <row r="1739" spans="1:9" x14ac:dyDescent="0.3">
      <c r="A1739" s="135">
        <v>43397</v>
      </c>
      <c r="B1739" s="20">
        <v>148.31</v>
      </c>
      <c r="C1739" s="20" t="e">
        <f>(#N/A)</f>
        <v>#N/A</v>
      </c>
      <c r="D1739" s="20" t="e">
        <f>(#N/A)</f>
        <v>#N/A</v>
      </c>
      <c r="E1739" s="20" t="e">
        <f>(#N/A)</f>
        <v>#N/A</v>
      </c>
      <c r="F1739" s="20">
        <v>26.945133955319701</v>
      </c>
      <c r="G1739" s="133" t="e">
        <f t="shared" si="26"/>
        <v>#N/A</v>
      </c>
      <c r="H1739" s="133"/>
      <c r="I1739" s="133"/>
    </row>
    <row r="1740" spans="1:9" x14ac:dyDescent="0.3">
      <c r="A1740" s="135">
        <v>43398</v>
      </c>
      <c r="B1740" s="20">
        <v>148.82</v>
      </c>
      <c r="C1740" s="20" t="e">
        <f>(#N/A)</f>
        <v>#N/A</v>
      </c>
      <c r="D1740" s="20" t="e">
        <f>(#N/A)</f>
        <v>#N/A</v>
      </c>
      <c r="E1740" s="20" t="e">
        <f>(#N/A)</f>
        <v>#N/A</v>
      </c>
      <c r="F1740" s="20">
        <v>27.218327919302439</v>
      </c>
      <c r="G1740" s="133" t="e">
        <f t="shared" si="26"/>
        <v>#N/A</v>
      </c>
      <c r="H1740" s="133"/>
      <c r="I1740" s="133"/>
    </row>
    <row r="1741" spans="1:9" x14ac:dyDescent="0.3">
      <c r="A1741" s="135">
        <v>43399</v>
      </c>
      <c r="B1741" s="20">
        <v>148.83000000000001</v>
      </c>
      <c r="C1741" s="20" t="e">
        <f>(#N/A)</f>
        <v>#N/A</v>
      </c>
      <c r="D1741" s="20" t="e">
        <f>(#N/A)</f>
        <v>#N/A</v>
      </c>
      <c r="E1741" s="20" t="e">
        <f>(#N/A)</f>
        <v>#N/A</v>
      </c>
      <c r="F1741" s="20">
        <v>27.270395074397129</v>
      </c>
      <c r="G1741" s="133" t="e">
        <f t="shared" si="26"/>
        <v>#N/A</v>
      </c>
      <c r="H1741" s="133"/>
      <c r="I1741" s="133"/>
    </row>
    <row r="1742" spans="1:9" x14ac:dyDescent="0.3">
      <c r="A1742" s="135">
        <v>43402</v>
      </c>
      <c r="B1742" s="20">
        <v>149.24</v>
      </c>
      <c r="C1742" s="20" t="e">
        <f>(#N/A)</f>
        <v>#N/A</v>
      </c>
      <c r="D1742" s="20" t="e">
        <f>(#N/A)</f>
        <v>#N/A</v>
      </c>
      <c r="E1742" s="20" t="e">
        <f>(#N/A)</f>
        <v>#N/A</v>
      </c>
      <c r="F1742" s="20" t="e">
        <f>(#N/A)</f>
        <v>#N/A</v>
      </c>
      <c r="G1742" s="133" t="e">
        <f t="shared" si="26"/>
        <v>#N/A</v>
      </c>
      <c r="H1742" s="133"/>
      <c r="I1742" s="133"/>
    </row>
    <row r="1743" spans="1:9" x14ac:dyDescent="0.3">
      <c r="A1743" s="135">
        <v>43403</v>
      </c>
      <c r="B1743" s="20">
        <v>149.29</v>
      </c>
      <c r="C1743" s="20" t="e">
        <f>(#N/A)</f>
        <v>#N/A</v>
      </c>
      <c r="D1743" s="20" t="e">
        <f>(#N/A)</f>
        <v>#N/A</v>
      </c>
      <c r="E1743" s="20" t="e">
        <f>(#N/A)</f>
        <v>#N/A</v>
      </c>
      <c r="F1743" s="20">
        <v>27.46755464480874</v>
      </c>
      <c r="G1743" s="133" t="e">
        <f t="shared" si="26"/>
        <v>#N/A</v>
      </c>
      <c r="H1743" s="133"/>
      <c r="I1743" s="133"/>
    </row>
    <row r="1744" spans="1:9" x14ac:dyDescent="0.3">
      <c r="A1744" s="135">
        <v>43404</v>
      </c>
      <c r="B1744" s="20">
        <v>149.47999999999999</v>
      </c>
      <c r="C1744" s="20">
        <v>113.4</v>
      </c>
      <c r="D1744" s="20">
        <v>119.5</v>
      </c>
      <c r="E1744" s="20">
        <v>3.3</v>
      </c>
      <c r="F1744" s="20">
        <v>27.55354552436215</v>
      </c>
      <c r="G1744" s="133">
        <f t="shared" si="26"/>
        <v>119.5</v>
      </c>
      <c r="H1744" s="133"/>
      <c r="I1744" s="133"/>
    </row>
    <row r="1745" spans="1:9" x14ac:dyDescent="0.3">
      <c r="A1745" s="135">
        <v>43405</v>
      </c>
      <c r="B1745" s="20">
        <v>151.63</v>
      </c>
      <c r="C1745" s="20" t="e">
        <f>(#N/A)</f>
        <v>#N/A</v>
      </c>
      <c r="D1745" s="20" t="e">
        <f>(#N/A)</f>
        <v>#N/A</v>
      </c>
      <c r="E1745" s="20" t="e">
        <f>(#N/A)</f>
        <v>#N/A</v>
      </c>
      <c r="F1745" s="20">
        <v>28.98094589996597</v>
      </c>
      <c r="G1745" s="133" t="e">
        <f t="shared" si="26"/>
        <v>#N/A</v>
      </c>
      <c r="H1745" s="133"/>
      <c r="I1745" s="133"/>
    </row>
    <row r="1746" spans="1:9" x14ac:dyDescent="0.3">
      <c r="A1746" s="135">
        <v>43406</v>
      </c>
      <c r="B1746" s="20">
        <v>155.09</v>
      </c>
      <c r="C1746" s="20" t="e">
        <f>(#N/A)</f>
        <v>#N/A</v>
      </c>
      <c r="D1746" s="20" t="e">
        <f>(#N/A)</f>
        <v>#N/A</v>
      </c>
      <c r="E1746" s="20" t="e">
        <f>(#N/A)</f>
        <v>#N/A</v>
      </c>
      <c r="F1746" s="20">
        <v>31.733627792406349</v>
      </c>
      <c r="G1746" s="133" t="e">
        <f t="shared" si="26"/>
        <v>#N/A</v>
      </c>
      <c r="H1746" s="133"/>
      <c r="I1746" s="133"/>
    </row>
    <row r="1747" spans="1:9" x14ac:dyDescent="0.3">
      <c r="A1747" s="135">
        <v>43409</v>
      </c>
      <c r="B1747" s="20">
        <v>155.74</v>
      </c>
      <c r="C1747" s="20" t="e">
        <f>(#N/A)</f>
        <v>#N/A</v>
      </c>
      <c r="D1747" s="20" t="e">
        <f>(#N/A)</f>
        <v>#N/A</v>
      </c>
      <c r="E1747" s="20" t="e">
        <f>(#N/A)</f>
        <v>#N/A</v>
      </c>
      <c r="F1747" s="20" t="e">
        <f>(#N/A)</f>
        <v>#N/A</v>
      </c>
      <c r="G1747" s="133" t="e">
        <f t="shared" si="26"/>
        <v>#N/A</v>
      </c>
      <c r="H1747" s="133"/>
      <c r="I1747" s="133"/>
    </row>
    <row r="1748" spans="1:9" x14ac:dyDescent="0.3">
      <c r="A1748" s="135">
        <v>43410</v>
      </c>
      <c r="B1748" s="20">
        <v>155.82</v>
      </c>
      <c r="C1748" s="20" t="e">
        <f>(#N/A)</f>
        <v>#N/A</v>
      </c>
      <c r="D1748" s="20" t="e">
        <f>(#N/A)</f>
        <v>#N/A</v>
      </c>
      <c r="E1748" s="20" t="e">
        <f>(#N/A)</f>
        <v>#N/A</v>
      </c>
      <c r="F1748" s="20">
        <v>30.732443996979612</v>
      </c>
      <c r="G1748" s="133" t="e">
        <f t="shared" si="26"/>
        <v>#N/A</v>
      </c>
      <c r="H1748" s="133"/>
      <c r="I1748" s="133"/>
    </row>
    <row r="1749" spans="1:9" x14ac:dyDescent="0.3">
      <c r="A1749" s="135">
        <v>43411</v>
      </c>
      <c r="B1749" s="20">
        <v>156.05000000000001</v>
      </c>
      <c r="C1749" s="20" t="e">
        <f>(#N/A)</f>
        <v>#N/A</v>
      </c>
      <c r="D1749" s="20" t="e">
        <f>(#N/A)</f>
        <v>#N/A</v>
      </c>
      <c r="E1749" s="20" t="e">
        <f>(#N/A)</f>
        <v>#N/A</v>
      </c>
      <c r="F1749" s="20">
        <v>30.662312651762541</v>
      </c>
      <c r="G1749" s="133" t="e">
        <f t="shared" ref="G1749:G1812" si="27">D1749</f>
        <v>#N/A</v>
      </c>
      <c r="H1749" s="133"/>
      <c r="I1749" s="133"/>
    </row>
    <row r="1750" spans="1:9" x14ac:dyDescent="0.3">
      <c r="A1750" s="135">
        <v>43412</v>
      </c>
      <c r="B1750" s="20">
        <v>156.25</v>
      </c>
      <c r="C1750" s="20" t="e">
        <f>(#N/A)</f>
        <v>#N/A</v>
      </c>
      <c r="D1750" s="20" t="e">
        <f>(#N/A)</f>
        <v>#N/A</v>
      </c>
      <c r="E1750" s="20" t="e">
        <f>(#N/A)</f>
        <v>#N/A</v>
      </c>
      <c r="F1750" s="20">
        <v>30.002496047924119</v>
      </c>
      <c r="G1750" s="133" t="e">
        <f t="shared" si="27"/>
        <v>#N/A</v>
      </c>
      <c r="H1750" s="133"/>
      <c r="I1750" s="133"/>
    </row>
    <row r="1751" spans="1:9" x14ac:dyDescent="0.3">
      <c r="A1751" s="135">
        <v>43413</v>
      </c>
      <c r="B1751" s="20">
        <v>156.79</v>
      </c>
      <c r="C1751" s="20" t="e">
        <f>(#N/A)</f>
        <v>#N/A</v>
      </c>
      <c r="D1751" s="20" t="e">
        <f>(#N/A)</f>
        <v>#N/A</v>
      </c>
      <c r="E1751" s="20" t="e">
        <f>(#N/A)</f>
        <v>#N/A</v>
      </c>
      <c r="F1751" s="20">
        <v>30.105385445191271</v>
      </c>
      <c r="G1751" s="133" t="e">
        <f t="shared" si="27"/>
        <v>#N/A</v>
      </c>
      <c r="H1751" s="133"/>
      <c r="I1751" s="133"/>
    </row>
    <row r="1752" spans="1:9" x14ac:dyDescent="0.3">
      <c r="A1752" s="135">
        <v>43416</v>
      </c>
      <c r="B1752" s="20">
        <v>157.08000000000001</v>
      </c>
      <c r="C1752" s="20" t="e">
        <f>(#N/A)</f>
        <v>#N/A</v>
      </c>
      <c r="D1752" s="20" t="e">
        <f>(#N/A)</f>
        <v>#N/A</v>
      </c>
      <c r="E1752" s="20" t="e">
        <f>(#N/A)</f>
        <v>#N/A</v>
      </c>
      <c r="F1752" s="20" t="e">
        <f>(#N/A)</f>
        <v>#N/A</v>
      </c>
      <c r="G1752" s="133" t="e">
        <f t="shared" si="27"/>
        <v>#N/A</v>
      </c>
      <c r="H1752" s="133"/>
      <c r="I1752" s="133"/>
    </row>
    <row r="1753" spans="1:9" x14ac:dyDescent="0.3">
      <c r="A1753" s="135">
        <v>43417</v>
      </c>
      <c r="B1753" s="20">
        <v>157.19999999999999</v>
      </c>
      <c r="C1753" s="20" t="e">
        <f>(#N/A)</f>
        <v>#N/A</v>
      </c>
      <c r="D1753" s="20" t="e">
        <f>(#N/A)</f>
        <v>#N/A</v>
      </c>
      <c r="E1753" s="20" t="e">
        <f>(#N/A)</f>
        <v>#N/A</v>
      </c>
      <c r="F1753" s="20">
        <v>29.874421678783872</v>
      </c>
      <c r="G1753" s="133" t="e">
        <f t="shared" si="27"/>
        <v>#N/A</v>
      </c>
      <c r="H1753" s="133"/>
      <c r="I1753" s="133"/>
    </row>
    <row r="1754" spans="1:9" x14ac:dyDescent="0.3">
      <c r="A1754" s="135">
        <v>43418</v>
      </c>
      <c r="B1754" s="20">
        <v>157.22</v>
      </c>
      <c r="C1754" s="20" t="e">
        <f>(#N/A)</f>
        <v>#N/A</v>
      </c>
      <c r="D1754" s="20" t="e">
        <f>(#N/A)</f>
        <v>#N/A</v>
      </c>
      <c r="E1754" s="20" t="e">
        <f>(#N/A)</f>
        <v>#N/A</v>
      </c>
      <c r="F1754" s="20">
        <v>29.687371112760871</v>
      </c>
      <c r="G1754" s="133" t="e">
        <f t="shared" si="27"/>
        <v>#N/A</v>
      </c>
      <c r="H1754" s="133"/>
      <c r="I1754" s="133"/>
    </row>
    <row r="1755" spans="1:9" x14ac:dyDescent="0.3">
      <c r="A1755" s="135">
        <v>43419</v>
      </c>
      <c r="B1755" s="20">
        <v>158.04</v>
      </c>
      <c r="C1755" s="20" t="e">
        <f>(#N/A)</f>
        <v>#N/A</v>
      </c>
      <c r="D1755" s="20" t="e">
        <f>(#N/A)</f>
        <v>#N/A</v>
      </c>
      <c r="E1755" s="20" t="e">
        <f>(#N/A)</f>
        <v>#N/A</v>
      </c>
      <c r="F1755" s="20">
        <v>29.328968903436991</v>
      </c>
      <c r="G1755" s="133" t="e">
        <f t="shared" si="27"/>
        <v>#N/A</v>
      </c>
      <c r="H1755" s="133"/>
      <c r="I1755" s="133"/>
    </row>
    <row r="1756" spans="1:9" x14ac:dyDescent="0.3">
      <c r="A1756" s="135">
        <v>43420</v>
      </c>
      <c r="B1756" s="20">
        <v>158.47</v>
      </c>
      <c r="C1756" s="20" t="e">
        <f>(#N/A)</f>
        <v>#N/A</v>
      </c>
      <c r="D1756" s="20" t="e">
        <f>(#N/A)</f>
        <v>#N/A</v>
      </c>
      <c r="E1756" s="20" t="e">
        <f>(#N/A)</f>
        <v>#N/A</v>
      </c>
      <c r="F1756" s="20">
        <v>28.492661963836859</v>
      </c>
      <c r="G1756" s="133" t="e">
        <f t="shared" si="27"/>
        <v>#N/A</v>
      </c>
      <c r="H1756" s="133"/>
      <c r="I1756" s="133"/>
    </row>
    <row r="1757" spans="1:9" x14ac:dyDescent="0.3">
      <c r="A1757" s="135">
        <v>43423</v>
      </c>
      <c r="B1757" s="20">
        <v>159.16999999999999</v>
      </c>
      <c r="C1757" s="20" t="e">
        <f>(#N/A)</f>
        <v>#N/A</v>
      </c>
      <c r="D1757" s="20" t="e">
        <f>(#N/A)</f>
        <v>#N/A</v>
      </c>
      <c r="E1757" s="20" t="e">
        <f>(#N/A)</f>
        <v>#N/A</v>
      </c>
      <c r="F1757" s="20" t="e">
        <f>(#N/A)</f>
        <v>#N/A</v>
      </c>
      <c r="G1757" s="133" t="e">
        <f t="shared" si="27"/>
        <v>#N/A</v>
      </c>
      <c r="H1757" s="133"/>
      <c r="I1757" s="133"/>
    </row>
    <row r="1758" spans="1:9" x14ac:dyDescent="0.3">
      <c r="A1758" s="135">
        <v>43424</v>
      </c>
      <c r="B1758" s="20">
        <v>159.59</v>
      </c>
      <c r="C1758" s="20" t="e">
        <f>(#N/A)</f>
        <v>#N/A</v>
      </c>
      <c r="D1758" s="20" t="e">
        <f>(#N/A)</f>
        <v>#N/A</v>
      </c>
      <c r="E1758" s="20" t="e">
        <f>(#N/A)</f>
        <v>#N/A</v>
      </c>
      <c r="F1758" s="20">
        <v>26.24792342377976</v>
      </c>
      <c r="G1758" s="133" t="e">
        <f t="shared" si="27"/>
        <v>#N/A</v>
      </c>
      <c r="H1758" s="133"/>
      <c r="I1758" s="133"/>
    </row>
    <row r="1759" spans="1:9" x14ac:dyDescent="0.3">
      <c r="A1759" s="135">
        <v>43425</v>
      </c>
      <c r="B1759" s="20">
        <v>160.61000000000001</v>
      </c>
      <c r="C1759" s="20" t="e">
        <f>(#N/A)</f>
        <v>#N/A</v>
      </c>
      <c r="D1759" s="20" t="e">
        <f>(#N/A)</f>
        <v>#N/A</v>
      </c>
      <c r="E1759" s="20" t="e">
        <f>(#N/A)</f>
        <v>#N/A</v>
      </c>
      <c r="F1759" s="20">
        <v>25.437363323961261</v>
      </c>
      <c r="G1759" s="133" t="e">
        <f t="shared" si="27"/>
        <v>#N/A</v>
      </c>
      <c r="H1759" s="133"/>
      <c r="I1759" s="133"/>
    </row>
    <row r="1760" spans="1:9" x14ac:dyDescent="0.3">
      <c r="A1760" s="135">
        <v>43426</v>
      </c>
      <c r="B1760" s="20">
        <v>160.84</v>
      </c>
      <c r="C1760" s="20" t="e">
        <f>(#N/A)</f>
        <v>#N/A</v>
      </c>
      <c r="D1760" s="20" t="e">
        <f>(#N/A)</f>
        <v>#N/A</v>
      </c>
      <c r="E1760" s="20" t="e">
        <f>(#N/A)</f>
        <v>#N/A</v>
      </c>
      <c r="F1760" s="20">
        <v>25.040814739951799</v>
      </c>
      <c r="G1760" s="133" t="e">
        <f t="shared" si="27"/>
        <v>#N/A</v>
      </c>
      <c r="H1760" s="133"/>
      <c r="I1760" s="133"/>
    </row>
    <row r="1761" spans="1:9" x14ac:dyDescent="0.3">
      <c r="A1761" s="135">
        <v>43427</v>
      </c>
      <c r="B1761" s="20">
        <v>160.84</v>
      </c>
      <c r="C1761" s="20" t="e">
        <f>(#N/A)</f>
        <v>#N/A</v>
      </c>
      <c r="D1761" s="20" t="e">
        <f>(#N/A)</f>
        <v>#N/A</v>
      </c>
      <c r="E1761" s="20" t="e">
        <f>(#N/A)</f>
        <v>#N/A</v>
      </c>
      <c r="F1761" s="20">
        <v>23.637481743408411</v>
      </c>
      <c r="G1761" s="133" t="e">
        <f t="shared" si="27"/>
        <v>#N/A</v>
      </c>
      <c r="H1761" s="133"/>
      <c r="I1761" s="133"/>
    </row>
    <row r="1762" spans="1:9" x14ac:dyDescent="0.3">
      <c r="A1762" s="135">
        <v>43430</v>
      </c>
      <c r="B1762" s="20">
        <v>161.01</v>
      </c>
      <c r="C1762" s="20" t="e">
        <f>(#N/A)</f>
        <v>#N/A</v>
      </c>
      <c r="D1762" s="20" t="e">
        <f>(#N/A)</f>
        <v>#N/A</v>
      </c>
      <c r="E1762" s="20" t="e">
        <f>(#N/A)</f>
        <v>#N/A</v>
      </c>
      <c r="F1762" s="20" t="e">
        <f>(#N/A)</f>
        <v>#N/A</v>
      </c>
      <c r="G1762" s="133" t="e">
        <f t="shared" si="27"/>
        <v>#N/A</v>
      </c>
      <c r="H1762" s="133"/>
      <c r="I1762" s="133"/>
    </row>
    <row r="1763" spans="1:9" x14ac:dyDescent="0.3">
      <c r="A1763" s="135">
        <v>43431</v>
      </c>
      <c r="B1763" s="20">
        <v>161.01</v>
      </c>
      <c r="C1763" s="20" t="e">
        <f>(#N/A)</f>
        <v>#N/A</v>
      </c>
      <c r="D1763" s="20" t="e">
        <f>(#N/A)</f>
        <v>#N/A</v>
      </c>
      <c r="E1763" s="20" t="e">
        <f>(#N/A)</f>
        <v>#N/A</v>
      </c>
      <c r="F1763" s="20">
        <v>20.778636261345738</v>
      </c>
      <c r="G1763" s="133" t="e">
        <f t="shared" si="27"/>
        <v>#N/A</v>
      </c>
      <c r="H1763" s="133"/>
      <c r="I1763" s="133"/>
    </row>
    <row r="1764" spans="1:9" x14ac:dyDescent="0.3">
      <c r="A1764" s="135">
        <v>43432</v>
      </c>
      <c r="B1764" s="20">
        <v>161.25</v>
      </c>
      <c r="C1764" s="20" t="e">
        <f>(#N/A)</f>
        <v>#N/A</v>
      </c>
      <c r="D1764" s="20" t="e">
        <f>(#N/A)</f>
        <v>#N/A</v>
      </c>
      <c r="E1764" s="20" t="e">
        <f>(#N/A)</f>
        <v>#N/A</v>
      </c>
      <c r="F1764" s="20">
        <v>20.308886070282771</v>
      </c>
      <c r="G1764" s="133" t="e">
        <f t="shared" si="27"/>
        <v>#N/A</v>
      </c>
      <c r="H1764" s="133"/>
      <c r="I1764" s="133"/>
    </row>
    <row r="1765" spans="1:9" x14ac:dyDescent="0.3">
      <c r="A1765" s="135">
        <v>43433</v>
      </c>
      <c r="B1765" s="20">
        <v>161.35</v>
      </c>
      <c r="C1765" s="20" t="e">
        <f>(#N/A)</f>
        <v>#N/A</v>
      </c>
      <c r="D1765" s="20" t="e">
        <f>(#N/A)</f>
        <v>#N/A</v>
      </c>
      <c r="E1765" s="20" t="e">
        <f>(#N/A)</f>
        <v>#N/A</v>
      </c>
      <c r="F1765" s="20">
        <v>19.998512568793689</v>
      </c>
      <c r="G1765" s="133" t="e">
        <f t="shared" si="27"/>
        <v>#N/A</v>
      </c>
      <c r="H1765" s="133"/>
      <c r="I1765" s="133"/>
    </row>
    <row r="1766" spans="1:9" x14ac:dyDescent="0.3">
      <c r="A1766" s="135">
        <v>43434</v>
      </c>
      <c r="B1766" s="20">
        <v>161.37</v>
      </c>
      <c r="C1766" s="20">
        <v>114</v>
      </c>
      <c r="D1766" s="20">
        <v>119.4</v>
      </c>
      <c r="E1766" s="20">
        <v>2.7</v>
      </c>
      <c r="F1766" s="20">
        <v>19.55104459919988</v>
      </c>
      <c r="G1766" s="133">
        <f t="shared" si="27"/>
        <v>119.4</v>
      </c>
      <c r="H1766" s="133"/>
      <c r="I1766" s="133"/>
    </row>
    <row r="1767" spans="1:9" x14ac:dyDescent="0.3">
      <c r="A1767" s="135">
        <v>43437</v>
      </c>
      <c r="B1767" s="20">
        <v>161.68</v>
      </c>
      <c r="C1767" s="20" t="e">
        <f>(#N/A)</f>
        <v>#N/A</v>
      </c>
      <c r="D1767" s="20" t="e">
        <f>(#N/A)</f>
        <v>#N/A</v>
      </c>
      <c r="E1767" s="20" t="e">
        <f>(#N/A)</f>
        <v>#N/A</v>
      </c>
      <c r="F1767" s="20" t="e">
        <f>(#N/A)</f>
        <v>#N/A</v>
      </c>
      <c r="G1767" s="133" t="e">
        <f t="shared" si="27"/>
        <v>#N/A</v>
      </c>
      <c r="H1767" s="133"/>
      <c r="I1767" s="133"/>
    </row>
    <row r="1768" spans="1:9" x14ac:dyDescent="0.3">
      <c r="A1768" s="135">
        <v>43438</v>
      </c>
      <c r="B1768" s="20">
        <v>162</v>
      </c>
      <c r="C1768" s="20" t="e">
        <f>(#N/A)</f>
        <v>#N/A</v>
      </c>
      <c r="D1768" s="20" t="e">
        <f>(#N/A)</f>
        <v>#N/A</v>
      </c>
      <c r="E1768" s="20" t="e">
        <f>(#N/A)</f>
        <v>#N/A</v>
      </c>
      <c r="F1768" s="20">
        <v>16.004296455424271</v>
      </c>
      <c r="G1768" s="133" t="e">
        <f t="shared" si="27"/>
        <v>#N/A</v>
      </c>
      <c r="H1768" s="133"/>
      <c r="I1768" s="133"/>
    </row>
    <row r="1769" spans="1:9" x14ac:dyDescent="0.3">
      <c r="A1769" s="135">
        <v>43439</v>
      </c>
      <c r="B1769" s="20">
        <v>162.09</v>
      </c>
      <c r="C1769" s="20" t="e">
        <f>(#N/A)</f>
        <v>#N/A</v>
      </c>
      <c r="D1769" s="20" t="e">
        <f>(#N/A)</f>
        <v>#N/A</v>
      </c>
      <c r="E1769" s="20" t="e">
        <f>(#N/A)</f>
        <v>#N/A</v>
      </c>
      <c r="F1769" s="20">
        <v>15.014546228624139</v>
      </c>
      <c r="G1769" s="133" t="e">
        <f t="shared" si="27"/>
        <v>#N/A</v>
      </c>
      <c r="H1769" s="133"/>
      <c r="I1769" s="133"/>
    </row>
    <row r="1770" spans="1:9" x14ac:dyDescent="0.3">
      <c r="A1770" s="135">
        <v>43440</v>
      </c>
      <c r="B1770" s="20">
        <v>162.41</v>
      </c>
      <c r="C1770" s="20" t="e">
        <f>(#N/A)</f>
        <v>#N/A</v>
      </c>
      <c r="D1770" s="20" t="e">
        <f>(#N/A)</f>
        <v>#N/A</v>
      </c>
      <c r="E1770" s="20" t="e">
        <f>(#N/A)</f>
        <v>#N/A</v>
      </c>
      <c r="F1770" s="20">
        <v>14.720632902451079</v>
      </c>
      <c r="G1770" s="133" t="e">
        <f t="shared" si="27"/>
        <v>#N/A</v>
      </c>
      <c r="H1770" s="133"/>
      <c r="I1770" s="133"/>
    </row>
    <row r="1771" spans="1:9" x14ac:dyDescent="0.3">
      <c r="A1771" s="135">
        <v>43441</v>
      </c>
      <c r="B1771" s="20">
        <v>162.44</v>
      </c>
      <c r="C1771" s="20" t="e">
        <f>(#N/A)</f>
        <v>#N/A</v>
      </c>
      <c r="D1771" s="20" t="e">
        <f>(#N/A)</f>
        <v>#N/A</v>
      </c>
      <c r="E1771" s="20" t="e">
        <f>(#N/A)</f>
        <v>#N/A</v>
      </c>
      <c r="F1771" s="20">
        <v>12.962447844228089</v>
      </c>
      <c r="G1771" s="133" t="e">
        <f t="shared" si="27"/>
        <v>#N/A</v>
      </c>
      <c r="H1771" s="133"/>
      <c r="I1771" s="133"/>
    </row>
    <row r="1772" spans="1:9" x14ac:dyDescent="0.3">
      <c r="A1772" s="135">
        <v>43444</v>
      </c>
      <c r="B1772" s="20">
        <v>162.51</v>
      </c>
      <c r="C1772" s="20" t="e">
        <f>(#N/A)</f>
        <v>#N/A</v>
      </c>
      <c r="D1772" s="20" t="e">
        <f>(#N/A)</f>
        <v>#N/A</v>
      </c>
      <c r="E1772" s="20" t="e">
        <f>(#N/A)</f>
        <v>#N/A</v>
      </c>
      <c r="F1772" s="20" t="e">
        <f>(#N/A)</f>
        <v>#N/A</v>
      </c>
      <c r="G1772" s="133" t="e">
        <f t="shared" si="27"/>
        <v>#N/A</v>
      </c>
      <c r="H1772" s="133"/>
      <c r="I1772" s="133"/>
    </row>
    <row r="1773" spans="1:9" x14ac:dyDescent="0.3">
      <c r="A1773" s="135">
        <v>43445</v>
      </c>
      <c r="B1773" s="20">
        <v>162.51</v>
      </c>
      <c r="C1773" s="20" t="e">
        <f>(#N/A)</f>
        <v>#N/A</v>
      </c>
      <c r="D1773" s="20" t="e">
        <f>(#N/A)</f>
        <v>#N/A</v>
      </c>
      <c r="E1773" s="20" t="e">
        <f>(#N/A)</f>
        <v>#N/A</v>
      </c>
      <c r="F1773" s="20">
        <v>11.079972658920029</v>
      </c>
      <c r="G1773" s="133" t="e">
        <f t="shared" si="27"/>
        <v>#N/A</v>
      </c>
      <c r="H1773" s="133"/>
      <c r="I1773" s="133"/>
    </row>
    <row r="1774" spans="1:9" x14ac:dyDescent="0.3">
      <c r="A1774" s="135">
        <v>43446</v>
      </c>
      <c r="B1774" s="20">
        <v>161.9</v>
      </c>
      <c r="C1774" s="20" t="e">
        <f>(#N/A)</f>
        <v>#N/A</v>
      </c>
      <c r="D1774" s="20" t="e">
        <f>(#N/A)</f>
        <v>#N/A</v>
      </c>
      <c r="E1774" s="20" t="e">
        <f>(#N/A)</f>
        <v>#N/A</v>
      </c>
      <c r="F1774" s="20">
        <v>10.211027910142951</v>
      </c>
      <c r="G1774" s="133" t="e">
        <f t="shared" si="27"/>
        <v>#N/A</v>
      </c>
      <c r="H1774" s="133"/>
      <c r="I1774" s="133"/>
    </row>
    <row r="1775" spans="1:9" x14ac:dyDescent="0.3">
      <c r="A1775" s="135">
        <v>43447</v>
      </c>
      <c r="B1775" s="20">
        <v>161.9</v>
      </c>
      <c r="C1775" s="20" t="e">
        <f>(#N/A)</f>
        <v>#N/A</v>
      </c>
      <c r="D1775" s="20" t="e">
        <f>(#N/A)</f>
        <v>#N/A</v>
      </c>
      <c r="E1775" s="20" t="e">
        <f>(#N/A)</f>
        <v>#N/A</v>
      </c>
      <c r="F1775" s="20">
        <v>10.06118286879674</v>
      </c>
      <c r="G1775" s="133" t="e">
        <f t="shared" si="27"/>
        <v>#N/A</v>
      </c>
      <c r="H1775" s="133"/>
      <c r="I1775" s="133"/>
    </row>
    <row r="1776" spans="1:9" x14ac:dyDescent="0.3">
      <c r="A1776" s="135">
        <v>43448</v>
      </c>
      <c r="B1776" s="20">
        <v>161.88999999999999</v>
      </c>
      <c r="C1776" s="20" t="e">
        <f>(#N/A)</f>
        <v>#N/A</v>
      </c>
      <c r="D1776" s="20" t="e">
        <f>(#N/A)</f>
        <v>#N/A</v>
      </c>
      <c r="E1776" s="20" t="e">
        <f>(#N/A)</f>
        <v>#N/A</v>
      </c>
      <c r="F1776" s="20">
        <v>9.8303934871099052</v>
      </c>
      <c r="G1776" s="133" t="e">
        <f t="shared" si="27"/>
        <v>#N/A</v>
      </c>
      <c r="H1776" s="133"/>
      <c r="I1776" s="133"/>
    </row>
    <row r="1777" spans="1:9" x14ac:dyDescent="0.3">
      <c r="A1777" s="135">
        <v>43451</v>
      </c>
      <c r="B1777" s="20">
        <v>162.35</v>
      </c>
      <c r="C1777" s="20" t="e">
        <f>(#N/A)</f>
        <v>#N/A</v>
      </c>
      <c r="D1777" s="20" t="e">
        <f>(#N/A)</f>
        <v>#N/A</v>
      </c>
      <c r="E1777" s="20" t="e">
        <f>(#N/A)</f>
        <v>#N/A</v>
      </c>
      <c r="F1777" s="20" t="e">
        <f>(#N/A)</f>
        <v>#N/A</v>
      </c>
      <c r="G1777" s="133" t="e">
        <f t="shared" si="27"/>
        <v>#N/A</v>
      </c>
      <c r="H1777" s="133"/>
      <c r="I1777" s="133"/>
    </row>
    <row r="1778" spans="1:9" x14ac:dyDescent="0.3">
      <c r="A1778" s="135">
        <v>43452</v>
      </c>
      <c r="B1778" s="20">
        <v>162.36000000000001</v>
      </c>
      <c r="C1778" s="20" t="e">
        <f>(#N/A)</f>
        <v>#N/A</v>
      </c>
      <c r="D1778" s="20" t="e">
        <f>(#N/A)</f>
        <v>#N/A</v>
      </c>
      <c r="E1778" s="20" t="e">
        <f>(#N/A)</f>
        <v>#N/A</v>
      </c>
      <c r="F1778" s="20">
        <v>9.6064267872814426</v>
      </c>
      <c r="G1778" s="133" t="e">
        <f t="shared" si="27"/>
        <v>#N/A</v>
      </c>
      <c r="H1778" s="133"/>
      <c r="I1778" s="133"/>
    </row>
    <row r="1779" spans="1:9" x14ac:dyDescent="0.3">
      <c r="A1779" s="135">
        <v>43453</v>
      </c>
      <c r="B1779" s="20">
        <v>162.31</v>
      </c>
      <c r="C1779" s="20" t="e">
        <f>(#N/A)</f>
        <v>#N/A</v>
      </c>
      <c r="D1779" s="20" t="e">
        <f>(#N/A)</f>
        <v>#N/A</v>
      </c>
      <c r="E1779" s="20" t="e">
        <f>(#N/A)</f>
        <v>#N/A</v>
      </c>
      <c r="F1779" s="20">
        <v>9.3806860300559336</v>
      </c>
      <c r="G1779" s="133" t="e">
        <f t="shared" si="27"/>
        <v>#N/A</v>
      </c>
      <c r="H1779" s="133"/>
      <c r="I1779" s="133"/>
    </row>
    <row r="1780" spans="1:9" x14ac:dyDescent="0.3">
      <c r="A1780" s="135">
        <v>43454</v>
      </c>
      <c r="B1780" s="20">
        <v>162.32</v>
      </c>
      <c r="C1780" s="20" t="e">
        <f>(#N/A)</f>
        <v>#N/A</v>
      </c>
      <c r="D1780" s="20" t="e">
        <f>(#N/A)</f>
        <v>#N/A</v>
      </c>
      <c r="E1780" s="20" t="e">
        <f>(#N/A)</f>
        <v>#N/A</v>
      </c>
      <c r="F1780" s="20">
        <v>9.3358480398760602</v>
      </c>
      <c r="G1780" s="133" t="e">
        <f t="shared" si="27"/>
        <v>#N/A</v>
      </c>
      <c r="H1780" s="133"/>
      <c r="I1780" s="133"/>
    </row>
    <row r="1781" spans="1:9" x14ac:dyDescent="0.3">
      <c r="A1781" s="135">
        <v>43455</v>
      </c>
      <c r="B1781" s="20">
        <v>162.30000000000001</v>
      </c>
      <c r="C1781" s="20" t="e">
        <f>(#N/A)</f>
        <v>#N/A</v>
      </c>
      <c r="D1781" s="20" t="e">
        <f>(#N/A)</f>
        <v>#N/A</v>
      </c>
      <c r="E1781" s="20" t="e">
        <f>(#N/A)</f>
        <v>#N/A</v>
      </c>
      <c r="F1781" s="20">
        <v>8.9846897663174854</v>
      </c>
      <c r="G1781" s="133" t="e">
        <f t="shared" si="27"/>
        <v>#N/A</v>
      </c>
      <c r="H1781" s="133"/>
      <c r="I1781" s="133"/>
    </row>
    <row r="1782" spans="1:9" x14ac:dyDescent="0.3">
      <c r="A1782" s="135">
        <v>43458</v>
      </c>
      <c r="B1782" s="20">
        <v>162.34</v>
      </c>
      <c r="C1782" s="20" t="e">
        <f>(#N/A)</f>
        <v>#N/A</v>
      </c>
      <c r="D1782" s="20" t="e">
        <f>(#N/A)</f>
        <v>#N/A</v>
      </c>
      <c r="E1782" s="20" t="e">
        <f>(#N/A)</f>
        <v>#N/A</v>
      </c>
      <c r="F1782" s="20" t="e">
        <f>(#N/A)</f>
        <v>#N/A</v>
      </c>
      <c r="G1782" s="133" t="e">
        <f t="shared" si="27"/>
        <v>#N/A</v>
      </c>
      <c r="H1782" s="133"/>
      <c r="I1782" s="133"/>
    </row>
    <row r="1783" spans="1:9" x14ac:dyDescent="0.3">
      <c r="A1783" s="135">
        <v>43459</v>
      </c>
      <c r="B1783" s="20">
        <v>162.30000000000001</v>
      </c>
      <c r="C1783" s="20" t="e">
        <f>(#N/A)</f>
        <v>#N/A</v>
      </c>
      <c r="D1783" s="20" t="e">
        <f>(#N/A)</f>
        <v>#N/A</v>
      </c>
      <c r="E1783" s="20" t="e">
        <f>(#N/A)</f>
        <v>#N/A</v>
      </c>
      <c r="F1783" s="20">
        <v>8.6418100274449436</v>
      </c>
      <c r="G1783" s="133" t="e">
        <f t="shared" si="27"/>
        <v>#N/A</v>
      </c>
      <c r="H1783" s="133"/>
      <c r="I1783" s="133"/>
    </row>
    <row r="1784" spans="1:9" x14ac:dyDescent="0.3">
      <c r="A1784" s="135">
        <v>43460</v>
      </c>
      <c r="B1784" s="20">
        <v>162.32</v>
      </c>
      <c r="C1784" s="20" t="e">
        <f>(#N/A)</f>
        <v>#N/A</v>
      </c>
      <c r="D1784" s="20" t="e">
        <f>(#N/A)</f>
        <v>#N/A</v>
      </c>
      <c r="E1784" s="20" t="e">
        <f>(#N/A)</f>
        <v>#N/A</v>
      </c>
      <c r="F1784" s="20">
        <v>8.4809196016841533</v>
      </c>
      <c r="G1784" s="133" t="e">
        <f t="shared" si="27"/>
        <v>#N/A</v>
      </c>
      <c r="H1784" s="133"/>
      <c r="I1784" s="133"/>
    </row>
    <row r="1785" spans="1:9" x14ac:dyDescent="0.3">
      <c r="A1785" s="135">
        <v>43461</v>
      </c>
      <c r="B1785" s="20">
        <v>162.33000000000001</v>
      </c>
      <c r="C1785" s="20" t="e">
        <f>(#N/A)</f>
        <v>#N/A</v>
      </c>
      <c r="D1785" s="20" t="e">
        <f>(#N/A)</f>
        <v>#N/A</v>
      </c>
      <c r="E1785" s="20" t="e">
        <f>(#N/A)</f>
        <v>#N/A</v>
      </c>
      <c r="F1785" s="20">
        <v>8.3861921613140158</v>
      </c>
      <c r="G1785" s="133" t="e">
        <f t="shared" si="27"/>
        <v>#N/A</v>
      </c>
      <c r="H1785" s="133"/>
      <c r="I1785" s="133"/>
    </row>
    <row r="1786" spans="1:9" x14ac:dyDescent="0.3">
      <c r="A1786" s="135">
        <v>43462</v>
      </c>
      <c r="B1786" s="20">
        <v>162.27000000000001</v>
      </c>
      <c r="C1786" s="20" t="e">
        <f>(#N/A)</f>
        <v>#N/A</v>
      </c>
      <c r="D1786" s="20" t="e">
        <f>(#N/A)</f>
        <v>#N/A</v>
      </c>
      <c r="E1786" s="20" t="e">
        <f>(#N/A)</f>
        <v>#N/A</v>
      </c>
      <c r="F1786" s="20">
        <v>8.2016403280656132</v>
      </c>
      <c r="G1786" s="133" t="e">
        <f t="shared" si="27"/>
        <v>#N/A</v>
      </c>
      <c r="H1786" s="133"/>
      <c r="I1786" s="133"/>
    </row>
    <row r="1787" spans="1:9" x14ac:dyDescent="0.3">
      <c r="A1787" s="135">
        <v>43465</v>
      </c>
      <c r="B1787" s="20" t="e">
        <f>(#N/A)</f>
        <v>#N/A</v>
      </c>
      <c r="C1787" s="20">
        <v>111.9</v>
      </c>
      <c r="D1787" s="20">
        <v>111.6</v>
      </c>
      <c r="E1787" s="20">
        <v>0.9</v>
      </c>
      <c r="F1787" s="20" t="e">
        <f>(#N/A)</f>
        <v>#N/A</v>
      </c>
      <c r="G1787" s="133">
        <f t="shared" si="27"/>
        <v>111.6</v>
      </c>
      <c r="H1787" s="133"/>
      <c r="I1787" s="133"/>
    </row>
    <row r="1788" spans="1:9" x14ac:dyDescent="0.3">
      <c r="A1788" s="135">
        <v>43467</v>
      </c>
      <c r="B1788" s="20">
        <v>161.68</v>
      </c>
      <c r="C1788" s="20" t="e">
        <f>(#N/A)</f>
        <v>#N/A</v>
      </c>
      <c r="D1788" s="20" t="e">
        <f>(#N/A)</f>
        <v>#N/A</v>
      </c>
      <c r="E1788" s="20" t="e">
        <f>(#N/A)</f>
        <v>#N/A</v>
      </c>
      <c r="F1788" s="20">
        <v>7.6574776934345454</v>
      </c>
      <c r="G1788" s="133" t="e">
        <f t="shared" si="27"/>
        <v>#N/A</v>
      </c>
      <c r="H1788" s="133"/>
      <c r="I1788" s="133"/>
    </row>
    <row r="1789" spans="1:9" x14ac:dyDescent="0.3">
      <c r="A1789" s="135">
        <v>43468</v>
      </c>
      <c r="B1789" s="20">
        <v>161.56</v>
      </c>
      <c r="C1789" s="20" t="e">
        <f>(#N/A)</f>
        <v>#N/A</v>
      </c>
      <c r="D1789" s="20" t="e">
        <f>(#N/A)</f>
        <v>#N/A</v>
      </c>
      <c r="E1789" s="20" t="e">
        <f>(#N/A)</f>
        <v>#N/A</v>
      </c>
      <c r="F1789" s="20">
        <v>7.2205999469073534</v>
      </c>
      <c r="G1789" s="133" t="e">
        <f t="shared" si="27"/>
        <v>#N/A</v>
      </c>
      <c r="H1789" s="133"/>
      <c r="I1789" s="133"/>
    </row>
    <row r="1790" spans="1:9" x14ac:dyDescent="0.3">
      <c r="A1790" s="135">
        <v>43469</v>
      </c>
      <c r="B1790" s="20">
        <v>161.36000000000001</v>
      </c>
      <c r="C1790" s="20" t="e">
        <f>(#N/A)</f>
        <v>#N/A</v>
      </c>
      <c r="D1790" s="20" t="e">
        <f>(#N/A)</f>
        <v>#N/A</v>
      </c>
      <c r="E1790" s="20" t="e">
        <f>(#N/A)</f>
        <v>#N/A</v>
      </c>
      <c r="F1790" s="20">
        <v>7.0949757748722373</v>
      </c>
      <c r="G1790" s="133" t="e">
        <f t="shared" si="27"/>
        <v>#N/A</v>
      </c>
      <c r="H1790" s="133"/>
      <c r="I1790" s="133"/>
    </row>
    <row r="1791" spans="1:9" x14ac:dyDescent="0.3">
      <c r="A1791" s="135">
        <v>43472</v>
      </c>
      <c r="B1791" s="20">
        <v>156.93</v>
      </c>
      <c r="C1791" s="20" t="e">
        <f>(#N/A)</f>
        <v>#N/A</v>
      </c>
      <c r="D1791" s="20" t="e">
        <f>(#N/A)</f>
        <v>#N/A</v>
      </c>
      <c r="E1791" s="20" t="e">
        <f>(#N/A)</f>
        <v>#N/A</v>
      </c>
      <c r="F1791" s="20" t="e">
        <f>(#N/A)</f>
        <v>#N/A</v>
      </c>
      <c r="G1791" s="133" t="e">
        <f t="shared" si="27"/>
        <v>#N/A</v>
      </c>
      <c r="H1791" s="133"/>
      <c r="I1791" s="133"/>
    </row>
    <row r="1792" spans="1:9" x14ac:dyDescent="0.3">
      <c r="A1792" s="135">
        <v>43473</v>
      </c>
      <c r="B1792" s="20">
        <v>155.94999999999999</v>
      </c>
      <c r="C1792" s="20" t="e">
        <f>(#N/A)</f>
        <v>#N/A</v>
      </c>
      <c r="D1792" s="20" t="e">
        <f>(#N/A)</f>
        <v>#N/A</v>
      </c>
      <c r="E1792" s="20" t="e">
        <f>(#N/A)</f>
        <v>#N/A</v>
      </c>
      <c r="F1792" s="20">
        <v>3.3465871438038439</v>
      </c>
      <c r="G1792" s="133" t="e">
        <f t="shared" si="27"/>
        <v>#N/A</v>
      </c>
      <c r="H1792" s="133"/>
      <c r="I1792" s="133"/>
    </row>
    <row r="1793" spans="1:9" x14ac:dyDescent="0.3">
      <c r="A1793" s="135">
        <v>43474</v>
      </c>
      <c r="B1793" s="20">
        <v>155.59</v>
      </c>
      <c r="C1793" s="20" t="e">
        <f>(#N/A)</f>
        <v>#N/A</v>
      </c>
      <c r="D1793" s="20" t="e">
        <f>(#N/A)</f>
        <v>#N/A</v>
      </c>
      <c r="E1793" s="20" t="e">
        <f>(#N/A)</f>
        <v>#N/A</v>
      </c>
      <c r="F1793" s="20">
        <v>3.155870847974541</v>
      </c>
      <c r="G1793" s="133" t="e">
        <f t="shared" si="27"/>
        <v>#N/A</v>
      </c>
      <c r="H1793" s="133"/>
      <c r="I1793" s="133"/>
    </row>
    <row r="1794" spans="1:9" x14ac:dyDescent="0.3">
      <c r="A1794" s="135">
        <v>43475</v>
      </c>
      <c r="B1794" s="20">
        <v>155.55000000000001</v>
      </c>
      <c r="C1794" s="20" t="e">
        <f>(#N/A)</f>
        <v>#N/A</v>
      </c>
      <c r="D1794" s="20" t="e">
        <f>(#N/A)</f>
        <v>#N/A</v>
      </c>
      <c r="E1794" s="20" t="e">
        <f>(#N/A)</f>
        <v>#N/A</v>
      </c>
      <c r="F1794" s="20">
        <v>3.1293509248823179</v>
      </c>
      <c r="G1794" s="133" t="e">
        <f t="shared" si="27"/>
        <v>#N/A</v>
      </c>
      <c r="H1794" s="133"/>
      <c r="I1794" s="133"/>
    </row>
    <row r="1795" spans="1:9" x14ac:dyDescent="0.3">
      <c r="A1795" s="135">
        <v>43476</v>
      </c>
      <c r="B1795" s="20">
        <v>155.54</v>
      </c>
      <c r="C1795" s="20" t="e">
        <f>(#N/A)</f>
        <v>#N/A</v>
      </c>
      <c r="D1795" s="20" t="e">
        <f>(#N/A)</f>
        <v>#N/A</v>
      </c>
      <c r="E1795" s="20" t="e">
        <f>(#N/A)</f>
        <v>#N/A</v>
      </c>
      <c r="F1795" s="20">
        <v>3.191136469183308</v>
      </c>
      <c r="G1795" s="133" t="e">
        <f t="shared" si="27"/>
        <v>#N/A</v>
      </c>
      <c r="H1795" s="133"/>
      <c r="I1795" s="133"/>
    </row>
    <row r="1796" spans="1:9" x14ac:dyDescent="0.3">
      <c r="A1796" s="135">
        <v>43479</v>
      </c>
      <c r="B1796" s="20">
        <v>155.22999999999999</v>
      </c>
      <c r="C1796" s="20" t="e">
        <f>(#N/A)</f>
        <v>#N/A</v>
      </c>
      <c r="D1796" s="20" t="e">
        <f>(#N/A)</f>
        <v>#N/A</v>
      </c>
      <c r="E1796" s="20" t="e">
        <f>(#N/A)</f>
        <v>#N/A</v>
      </c>
      <c r="F1796" s="20" t="e">
        <f>(#N/A)</f>
        <v>#N/A</v>
      </c>
      <c r="G1796" s="133" t="e">
        <f t="shared" si="27"/>
        <v>#N/A</v>
      </c>
      <c r="H1796" s="133"/>
      <c r="I1796" s="133"/>
    </row>
    <row r="1797" spans="1:9" x14ac:dyDescent="0.3">
      <c r="A1797" s="135">
        <v>43480</v>
      </c>
      <c r="B1797" s="20">
        <v>155.13999999999999</v>
      </c>
      <c r="C1797" s="20" t="e">
        <f>(#N/A)</f>
        <v>#N/A</v>
      </c>
      <c r="D1797" s="20" t="e">
        <f>(#N/A)</f>
        <v>#N/A</v>
      </c>
      <c r="E1797" s="20" t="e">
        <f>(#N/A)</f>
        <v>#N/A</v>
      </c>
      <c r="F1797" s="20">
        <v>5.3153214309958594</v>
      </c>
      <c r="G1797" s="133" t="e">
        <f t="shared" si="27"/>
        <v>#N/A</v>
      </c>
      <c r="H1797" s="133"/>
      <c r="I1797" s="133"/>
    </row>
    <row r="1798" spans="1:9" x14ac:dyDescent="0.3">
      <c r="A1798" s="135">
        <v>43481</v>
      </c>
      <c r="B1798" s="20">
        <v>154.21</v>
      </c>
      <c r="C1798" s="20" t="e">
        <f>(#N/A)</f>
        <v>#N/A</v>
      </c>
      <c r="D1798" s="20" t="e">
        <f>(#N/A)</f>
        <v>#N/A</v>
      </c>
      <c r="E1798" s="20" t="e">
        <f>(#N/A)</f>
        <v>#N/A</v>
      </c>
      <c r="F1798" s="20">
        <v>5.775430413608615</v>
      </c>
      <c r="G1798" s="133" t="e">
        <f t="shared" si="27"/>
        <v>#N/A</v>
      </c>
      <c r="H1798" s="133"/>
      <c r="I1798" s="133"/>
    </row>
    <row r="1799" spans="1:9" x14ac:dyDescent="0.3">
      <c r="A1799" s="135">
        <v>43482</v>
      </c>
      <c r="B1799" s="20">
        <v>153.81</v>
      </c>
      <c r="C1799" s="20" t="e">
        <f>(#N/A)</f>
        <v>#N/A</v>
      </c>
      <c r="D1799" s="20" t="e">
        <f>(#N/A)</f>
        <v>#N/A</v>
      </c>
      <c r="E1799" s="20" t="e">
        <f>(#N/A)</f>
        <v>#N/A</v>
      </c>
      <c r="F1799" s="20">
        <v>6.0027567195037896</v>
      </c>
      <c r="G1799" s="133" t="e">
        <f t="shared" si="27"/>
        <v>#N/A</v>
      </c>
      <c r="H1799" s="133"/>
      <c r="I1799" s="133"/>
    </row>
    <row r="1800" spans="1:9" x14ac:dyDescent="0.3">
      <c r="A1800" s="135">
        <v>43483</v>
      </c>
      <c r="B1800" s="20">
        <v>153.62</v>
      </c>
      <c r="C1800" s="20" t="e">
        <f>(#N/A)</f>
        <v>#N/A</v>
      </c>
      <c r="D1800" s="20" t="e">
        <f>(#N/A)</f>
        <v>#N/A</v>
      </c>
      <c r="E1800" s="20" t="e">
        <f>(#N/A)</f>
        <v>#N/A</v>
      </c>
      <c r="F1800" s="20">
        <v>6.1938338172265999</v>
      </c>
      <c r="G1800" s="133" t="e">
        <f t="shared" si="27"/>
        <v>#N/A</v>
      </c>
      <c r="H1800" s="133"/>
      <c r="I1800" s="133"/>
    </row>
    <row r="1801" spans="1:9" x14ac:dyDescent="0.3">
      <c r="A1801" s="135">
        <v>43486</v>
      </c>
      <c r="B1801" s="20">
        <v>153.5</v>
      </c>
      <c r="C1801" s="20" t="e">
        <f>(#N/A)</f>
        <v>#N/A</v>
      </c>
      <c r="D1801" s="20" t="e">
        <f>(#N/A)</f>
        <v>#N/A</v>
      </c>
      <c r="E1801" s="20" t="e">
        <f>(#N/A)</f>
        <v>#N/A</v>
      </c>
      <c r="F1801" s="20" t="e">
        <f>(#N/A)</f>
        <v>#N/A</v>
      </c>
      <c r="G1801" s="133" t="e">
        <f t="shared" si="27"/>
        <v>#N/A</v>
      </c>
      <c r="H1801" s="133"/>
      <c r="I1801" s="133"/>
    </row>
    <row r="1802" spans="1:9" x14ac:dyDescent="0.3">
      <c r="A1802" s="135">
        <v>43487</v>
      </c>
      <c r="B1802" s="20">
        <v>153.5</v>
      </c>
      <c r="C1802" s="20" t="e">
        <f>(#N/A)</f>
        <v>#N/A</v>
      </c>
      <c r="D1802" s="20" t="e">
        <f>(#N/A)</f>
        <v>#N/A</v>
      </c>
      <c r="E1802" s="20" t="e">
        <f>(#N/A)</f>
        <v>#N/A</v>
      </c>
      <c r="F1802" s="20">
        <v>6.6638871516920304</v>
      </c>
      <c r="G1802" s="133" t="e">
        <f t="shared" si="27"/>
        <v>#N/A</v>
      </c>
      <c r="H1802" s="133"/>
      <c r="I1802" s="133"/>
    </row>
    <row r="1803" spans="1:9" x14ac:dyDescent="0.3">
      <c r="A1803" s="135">
        <v>43488</v>
      </c>
      <c r="B1803" s="20">
        <v>153.34</v>
      </c>
      <c r="C1803" s="20" t="e">
        <f>(#N/A)</f>
        <v>#N/A</v>
      </c>
      <c r="D1803" s="20" t="e">
        <f>(#N/A)</f>
        <v>#N/A</v>
      </c>
      <c r="E1803" s="20" t="e">
        <f>(#N/A)</f>
        <v>#N/A</v>
      </c>
      <c r="F1803" s="20">
        <v>7.4486721322962648</v>
      </c>
      <c r="G1803" s="133" t="e">
        <f t="shared" si="27"/>
        <v>#N/A</v>
      </c>
      <c r="H1803" s="133"/>
      <c r="I1803" s="133"/>
    </row>
    <row r="1804" spans="1:9" x14ac:dyDescent="0.3">
      <c r="A1804" s="135">
        <v>43489</v>
      </c>
      <c r="B1804" s="20">
        <v>153.30000000000001</v>
      </c>
      <c r="C1804" s="20" t="e">
        <f>(#N/A)</f>
        <v>#N/A</v>
      </c>
      <c r="D1804" s="20" t="e">
        <f>(#N/A)</f>
        <v>#N/A</v>
      </c>
      <c r="E1804" s="20" t="e">
        <f>(#N/A)</f>
        <v>#N/A</v>
      </c>
      <c r="F1804" s="20">
        <v>7.5487582433001261</v>
      </c>
      <c r="G1804" s="133" t="e">
        <f t="shared" si="27"/>
        <v>#N/A</v>
      </c>
      <c r="H1804" s="133"/>
      <c r="I1804" s="133"/>
    </row>
    <row r="1805" spans="1:9" x14ac:dyDescent="0.3">
      <c r="A1805" s="135">
        <v>43490</v>
      </c>
      <c r="B1805" s="20">
        <v>153.29</v>
      </c>
      <c r="C1805" s="20" t="e">
        <f>(#N/A)</f>
        <v>#N/A</v>
      </c>
      <c r="D1805" s="20" t="e">
        <f>(#N/A)</f>
        <v>#N/A</v>
      </c>
      <c r="E1805" s="20" t="e">
        <f>(#N/A)</f>
        <v>#N/A</v>
      </c>
      <c r="F1805" s="20">
        <v>7.9735155314503059</v>
      </c>
      <c r="G1805" s="133" t="e">
        <f t="shared" si="27"/>
        <v>#N/A</v>
      </c>
      <c r="H1805" s="133"/>
      <c r="I1805" s="133"/>
    </row>
    <row r="1806" spans="1:9" x14ac:dyDescent="0.3">
      <c r="A1806" s="135">
        <v>43493</v>
      </c>
      <c r="B1806" s="20">
        <v>153.26</v>
      </c>
      <c r="C1806" s="20" t="e">
        <f>(#N/A)</f>
        <v>#N/A</v>
      </c>
      <c r="D1806" s="20" t="e">
        <f>(#N/A)</f>
        <v>#N/A</v>
      </c>
      <c r="E1806" s="20" t="e">
        <f>(#N/A)</f>
        <v>#N/A</v>
      </c>
      <c r="F1806" s="20" t="e">
        <f>(#N/A)</f>
        <v>#N/A</v>
      </c>
      <c r="G1806" s="133" t="e">
        <f t="shared" si="27"/>
        <v>#N/A</v>
      </c>
      <c r="H1806" s="133"/>
      <c r="I1806" s="133"/>
    </row>
    <row r="1807" spans="1:9" x14ac:dyDescent="0.3">
      <c r="A1807" s="135">
        <v>43494</v>
      </c>
      <c r="B1807" s="20">
        <v>152.41</v>
      </c>
      <c r="C1807" s="20" t="e">
        <f>(#N/A)</f>
        <v>#N/A</v>
      </c>
      <c r="D1807" s="20" t="e">
        <f>(#N/A)</f>
        <v>#N/A</v>
      </c>
      <c r="E1807" s="20" t="e">
        <f>(#N/A)</f>
        <v>#N/A</v>
      </c>
      <c r="F1807" s="20">
        <v>7.7483209614704842</v>
      </c>
      <c r="G1807" s="133" t="e">
        <f t="shared" si="27"/>
        <v>#N/A</v>
      </c>
      <c r="H1807" s="133"/>
      <c r="I1807" s="133"/>
    </row>
    <row r="1808" spans="1:9" x14ac:dyDescent="0.3">
      <c r="A1808" s="135">
        <v>43495</v>
      </c>
      <c r="B1808" s="20">
        <v>152.38999999999999</v>
      </c>
      <c r="C1808" s="20" t="e">
        <f>(#N/A)</f>
        <v>#N/A</v>
      </c>
      <c r="D1808" s="20" t="e">
        <f>(#N/A)</f>
        <v>#N/A</v>
      </c>
      <c r="E1808" s="20" t="e">
        <f>(#N/A)</f>
        <v>#N/A</v>
      </c>
      <c r="F1808" s="20">
        <v>7.8485491861288041</v>
      </c>
      <c r="G1808" s="133" t="e">
        <f t="shared" si="27"/>
        <v>#N/A</v>
      </c>
      <c r="H1808" s="133"/>
      <c r="I1808" s="133"/>
    </row>
    <row r="1809" spans="1:9" x14ac:dyDescent="0.3">
      <c r="A1809" s="135">
        <v>43496</v>
      </c>
      <c r="B1809" s="20">
        <v>152.38999999999999</v>
      </c>
      <c r="C1809" s="20">
        <v>110.3</v>
      </c>
      <c r="D1809" s="20">
        <v>106.6</v>
      </c>
      <c r="E1809" s="20">
        <v>0.1</v>
      </c>
      <c r="F1809" s="20">
        <v>7.8638165345413356</v>
      </c>
      <c r="G1809" s="133">
        <f t="shared" si="27"/>
        <v>106.6</v>
      </c>
      <c r="H1809" s="133"/>
      <c r="I1809" s="133"/>
    </row>
    <row r="1810" spans="1:9" x14ac:dyDescent="0.3">
      <c r="A1810" s="135">
        <v>43497</v>
      </c>
      <c r="B1810" s="20">
        <v>151.9</v>
      </c>
      <c r="C1810" s="20" t="e">
        <f>(#N/A)</f>
        <v>#N/A</v>
      </c>
      <c r="D1810" s="20" t="e">
        <f>(#N/A)</f>
        <v>#N/A</v>
      </c>
      <c r="E1810" s="20" t="e">
        <f>(#N/A)</f>
        <v>#N/A</v>
      </c>
      <c r="F1810" s="20">
        <v>7.5550520427671168</v>
      </c>
      <c r="G1810" s="133" t="e">
        <f t="shared" si="27"/>
        <v>#N/A</v>
      </c>
      <c r="H1810" s="133"/>
      <c r="I1810" s="133"/>
    </row>
    <row r="1811" spans="1:9" x14ac:dyDescent="0.3">
      <c r="A1811" s="135">
        <v>43508</v>
      </c>
      <c r="B1811" s="20">
        <v>151.87</v>
      </c>
      <c r="C1811" s="20" t="e">
        <f>(#N/A)</f>
        <v>#N/A</v>
      </c>
      <c r="D1811" s="20" t="e">
        <f>(#N/A)</f>
        <v>#N/A</v>
      </c>
      <c r="E1811" s="20" t="e">
        <f>(#N/A)</f>
        <v>#N/A</v>
      </c>
      <c r="F1811" s="20">
        <v>11.23562586977221</v>
      </c>
      <c r="G1811" s="133" t="e">
        <f t="shared" si="27"/>
        <v>#N/A</v>
      </c>
      <c r="H1811" s="133"/>
      <c r="I1811" s="133"/>
    </row>
    <row r="1812" spans="1:9" x14ac:dyDescent="0.3">
      <c r="A1812" s="135">
        <v>43509</v>
      </c>
      <c r="B1812" s="20">
        <v>151.84</v>
      </c>
      <c r="C1812" s="20" t="e">
        <f>(#N/A)</f>
        <v>#N/A</v>
      </c>
      <c r="D1812" s="20" t="e">
        <f>(#N/A)</f>
        <v>#N/A</v>
      </c>
      <c r="E1812" s="20" t="e">
        <f>(#N/A)</f>
        <v>#N/A</v>
      </c>
      <c r="F1812" s="20" t="e">
        <f>(#N/A)</f>
        <v>#N/A</v>
      </c>
      <c r="G1812" s="133" t="e">
        <f t="shared" si="27"/>
        <v>#N/A</v>
      </c>
      <c r="H1812" s="133"/>
      <c r="I1812" s="133"/>
    </row>
    <row r="1813" spans="1:9" x14ac:dyDescent="0.3">
      <c r="A1813" s="135">
        <v>43510</v>
      </c>
      <c r="B1813" s="20">
        <v>151.84</v>
      </c>
      <c r="C1813" s="20" t="e">
        <f>(#N/A)</f>
        <v>#N/A</v>
      </c>
      <c r="D1813" s="20" t="e">
        <f>(#N/A)</f>
        <v>#N/A</v>
      </c>
      <c r="E1813" s="20" t="e">
        <f>(#N/A)</f>
        <v>#N/A</v>
      </c>
      <c r="F1813" s="20" t="e">
        <f>(#N/A)</f>
        <v>#N/A</v>
      </c>
      <c r="G1813" s="133" t="e">
        <f t="shared" ref="G1813:G1876" si="28">D1813</f>
        <v>#N/A</v>
      </c>
      <c r="H1813" s="133"/>
      <c r="I1813" s="133"/>
    </row>
    <row r="1814" spans="1:9" x14ac:dyDescent="0.3">
      <c r="A1814" s="135">
        <v>43511</v>
      </c>
      <c r="B1814" s="20">
        <v>151.84</v>
      </c>
      <c r="C1814" s="20" t="e">
        <f>(#N/A)</f>
        <v>#N/A</v>
      </c>
      <c r="D1814" s="20" t="e">
        <f>(#N/A)</f>
        <v>#N/A</v>
      </c>
      <c r="E1814" s="20" t="e">
        <f>(#N/A)</f>
        <v>#N/A</v>
      </c>
      <c r="F1814" s="20" t="e">
        <f>(#N/A)</f>
        <v>#N/A</v>
      </c>
      <c r="G1814" s="133" t="e">
        <f t="shared" si="28"/>
        <v>#N/A</v>
      </c>
      <c r="H1814" s="133"/>
      <c r="I1814" s="133"/>
    </row>
    <row r="1815" spans="1:9" x14ac:dyDescent="0.3">
      <c r="A1815" s="135">
        <v>43514</v>
      </c>
      <c r="B1815" s="20">
        <v>151.84</v>
      </c>
      <c r="C1815" s="20" t="e">
        <f>(#N/A)</f>
        <v>#N/A</v>
      </c>
      <c r="D1815" s="20" t="e">
        <f>(#N/A)</f>
        <v>#N/A</v>
      </c>
      <c r="E1815" s="20" t="e">
        <f>(#N/A)</f>
        <v>#N/A</v>
      </c>
      <c r="F1815" s="20" t="e">
        <f>(#N/A)</f>
        <v>#N/A</v>
      </c>
      <c r="G1815" s="133" t="e">
        <f t="shared" si="28"/>
        <v>#N/A</v>
      </c>
      <c r="H1815" s="133"/>
      <c r="I1815" s="133"/>
    </row>
    <row r="1816" spans="1:9" x14ac:dyDescent="0.3">
      <c r="A1816" s="135">
        <v>43515</v>
      </c>
      <c r="B1816" s="20">
        <v>150.71</v>
      </c>
      <c r="C1816" s="20" t="e">
        <f>(#N/A)</f>
        <v>#N/A</v>
      </c>
      <c r="D1816" s="20" t="e">
        <f>(#N/A)</f>
        <v>#N/A</v>
      </c>
      <c r="E1816" s="20" t="e">
        <f>(#N/A)</f>
        <v>#N/A</v>
      </c>
      <c r="F1816" s="20" t="e">
        <f>(#N/A)</f>
        <v>#N/A</v>
      </c>
      <c r="G1816" s="133" t="e">
        <f t="shared" si="28"/>
        <v>#N/A</v>
      </c>
      <c r="H1816" s="133"/>
      <c r="I1816" s="133"/>
    </row>
    <row r="1817" spans="1:9" x14ac:dyDescent="0.3">
      <c r="A1817" s="135">
        <v>43516</v>
      </c>
      <c r="B1817" s="20">
        <v>149.51</v>
      </c>
      <c r="C1817" s="20" t="e">
        <f>(#N/A)</f>
        <v>#N/A</v>
      </c>
      <c r="D1817" s="20" t="e">
        <f>(#N/A)</f>
        <v>#N/A</v>
      </c>
      <c r="E1817" s="20" t="e">
        <f>(#N/A)</f>
        <v>#N/A</v>
      </c>
      <c r="F1817" s="20" t="e">
        <f>(#N/A)</f>
        <v>#N/A</v>
      </c>
      <c r="G1817" s="133" t="e">
        <f t="shared" si="28"/>
        <v>#N/A</v>
      </c>
      <c r="H1817" s="133"/>
      <c r="I1817" s="133"/>
    </row>
    <row r="1818" spans="1:9" x14ac:dyDescent="0.3">
      <c r="A1818" s="135">
        <v>43517</v>
      </c>
      <c r="B1818" s="20">
        <v>149.37</v>
      </c>
      <c r="C1818" s="20" t="e">
        <f>(#N/A)</f>
        <v>#N/A</v>
      </c>
      <c r="D1818" s="20" t="e">
        <f>(#N/A)</f>
        <v>#N/A</v>
      </c>
      <c r="E1818" s="20" t="e">
        <f>(#N/A)</f>
        <v>#N/A</v>
      </c>
      <c r="F1818" s="20" t="e">
        <f>(#N/A)</f>
        <v>#N/A</v>
      </c>
      <c r="G1818" s="133" t="e">
        <f t="shared" si="28"/>
        <v>#N/A</v>
      </c>
      <c r="H1818" s="133"/>
      <c r="I1818" s="133"/>
    </row>
    <row r="1819" spans="1:9" x14ac:dyDescent="0.3">
      <c r="A1819" s="135">
        <v>43518</v>
      </c>
      <c r="B1819" s="20">
        <v>148.58000000000001</v>
      </c>
      <c r="C1819" s="20" t="e">
        <f>(#N/A)</f>
        <v>#N/A</v>
      </c>
      <c r="D1819" s="20" t="e">
        <f>(#N/A)</f>
        <v>#N/A</v>
      </c>
      <c r="E1819" s="20" t="e">
        <f>(#N/A)</f>
        <v>#N/A</v>
      </c>
      <c r="F1819" s="20" t="e">
        <f>(#N/A)</f>
        <v>#N/A</v>
      </c>
      <c r="G1819" s="133" t="e">
        <f t="shared" si="28"/>
        <v>#N/A</v>
      </c>
      <c r="H1819" s="133"/>
      <c r="I1819" s="133"/>
    </row>
    <row r="1820" spans="1:9" x14ac:dyDescent="0.3">
      <c r="A1820" s="135">
        <v>43521</v>
      </c>
      <c r="B1820" s="20">
        <v>148.32</v>
      </c>
      <c r="C1820" s="20" t="e">
        <f>(#N/A)</f>
        <v>#N/A</v>
      </c>
      <c r="D1820" s="20" t="e">
        <f>(#N/A)</f>
        <v>#N/A</v>
      </c>
      <c r="E1820" s="20" t="e">
        <f>(#N/A)</f>
        <v>#N/A</v>
      </c>
      <c r="F1820" s="20" t="e">
        <f>(#N/A)</f>
        <v>#N/A</v>
      </c>
      <c r="G1820" s="133" t="e">
        <f t="shared" si="28"/>
        <v>#N/A</v>
      </c>
      <c r="H1820" s="133"/>
      <c r="I1820" s="133"/>
    </row>
    <row r="1821" spans="1:9" x14ac:dyDescent="0.3">
      <c r="A1821" s="135">
        <v>43522</v>
      </c>
      <c r="B1821" s="20">
        <v>147.97</v>
      </c>
      <c r="C1821" s="20" t="e">
        <f>(#N/A)</f>
        <v>#N/A</v>
      </c>
      <c r="D1821" s="20" t="e">
        <f>(#N/A)</f>
        <v>#N/A</v>
      </c>
      <c r="E1821" s="20" t="e">
        <f>(#N/A)</f>
        <v>#N/A</v>
      </c>
      <c r="F1821" s="20">
        <v>8.6496805932887888</v>
      </c>
      <c r="G1821" s="133" t="e">
        <f t="shared" si="28"/>
        <v>#N/A</v>
      </c>
      <c r="H1821" s="133"/>
      <c r="I1821" s="133"/>
    </row>
    <row r="1822" spans="1:9" x14ac:dyDescent="0.3">
      <c r="A1822" s="135">
        <v>43523</v>
      </c>
      <c r="B1822" s="20">
        <v>147.58000000000001</v>
      </c>
      <c r="C1822" s="20" t="e">
        <f>(#N/A)</f>
        <v>#N/A</v>
      </c>
      <c r="D1822" s="20" t="e">
        <f>(#N/A)</f>
        <v>#N/A</v>
      </c>
      <c r="E1822" s="20" t="e">
        <f>(#N/A)</f>
        <v>#N/A</v>
      </c>
      <c r="F1822" s="20">
        <v>8.6505190311418687</v>
      </c>
      <c r="G1822" s="133" t="e">
        <f t="shared" si="28"/>
        <v>#N/A</v>
      </c>
      <c r="H1822" s="133"/>
      <c r="I1822" s="133"/>
    </row>
    <row r="1823" spans="1:9" x14ac:dyDescent="0.3">
      <c r="A1823" s="135">
        <v>43524</v>
      </c>
      <c r="B1823" s="20">
        <v>147.47999999999999</v>
      </c>
      <c r="C1823" s="20">
        <v>110.6</v>
      </c>
      <c r="D1823" s="20">
        <v>106.8</v>
      </c>
      <c r="E1823" s="20">
        <v>0.1</v>
      </c>
      <c r="F1823" s="20">
        <v>9.3740729753782261</v>
      </c>
      <c r="G1823" s="133">
        <f t="shared" si="28"/>
        <v>106.8</v>
      </c>
      <c r="H1823" s="133"/>
      <c r="I1823" s="133"/>
    </row>
    <row r="1824" spans="1:9" x14ac:dyDescent="0.3">
      <c r="A1824" s="135">
        <v>43525</v>
      </c>
      <c r="B1824" s="20">
        <v>147.27000000000001</v>
      </c>
      <c r="C1824" s="20" t="e">
        <f>(#N/A)</f>
        <v>#N/A</v>
      </c>
      <c r="D1824" s="20" t="e">
        <f>(#N/A)</f>
        <v>#N/A</v>
      </c>
      <c r="E1824" s="20" t="e">
        <f>(#N/A)</f>
        <v>#N/A</v>
      </c>
      <c r="F1824" s="20">
        <v>9.6738159070598755</v>
      </c>
      <c r="G1824" s="133" t="e">
        <f t="shared" si="28"/>
        <v>#N/A</v>
      </c>
      <c r="H1824" s="133"/>
      <c r="I1824" s="133"/>
    </row>
    <row r="1825" spans="1:9" x14ac:dyDescent="0.3">
      <c r="A1825" s="135">
        <v>43528</v>
      </c>
      <c r="B1825" s="20">
        <v>147.03</v>
      </c>
      <c r="C1825" s="20" t="e">
        <f>(#N/A)</f>
        <v>#N/A</v>
      </c>
      <c r="D1825" s="20" t="e">
        <f>(#N/A)</f>
        <v>#N/A</v>
      </c>
      <c r="E1825" s="20" t="e">
        <f>(#N/A)</f>
        <v>#N/A</v>
      </c>
      <c r="F1825" s="20" t="e">
        <f>(#N/A)</f>
        <v>#N/A</v>
      </c>
      <c r="G1825" s="133" t="e">
        <f t="shared" si="28"/>
        <v>#N/A</v>
      </c>
      <c r="H1825" s="133"/>
      <c r="I1825" s="133"/>
    </row>
    <row r="1826" spans="1:9" x14ac:dyDescent="0.3">
      <c r="A1826" s="135">
        <v>43529</v>
      </c>
      <c r="B1826" s="20">
        <v>146.94</v>
      </c>
      <c r="C1826" s="20" t="e">
        <f>(#N/A)</f>
        <v>#N/A</v>
      </c>
      <c r="D1826" s="20" t="e">
        <f>(#N/A)</f>
        <v>#N/A</v>
      </c>
      <c r="E1826" s="20" t="e">
        <f>(#N/A)</f>
        <v>#N/A</v>
      </c>
      <c r="F1826" s="20">
        <v>9.7222222222222214</v>
      </c>
      <c r="G1826" s="133" t="e">
        <f t="shared" si="28"/>
        <v>#N/A</v>
      </c>
      <c r="H1826" s="133"/>
      <c r="I1826" s="133"/>
    </row>
    <row r="1827" spans="1:9" x14ac:dyDescent="0.3">
      <c r="A1827" s="135">
        <v>43530</v>
      </c>
      <c r="B1827" s="20">
        <v>146.94</v>
      </c>
      <c r="C1827" s="20" t="e">
        <f>(#N/A)</f>
        <v>#N/A</v>
      </c>
      <c r="D1827" s="20" t="e">
        <f>(#N/A)</f>
        <v>#N/A</v>
      </c>
      <c r="E1827" s="20" t="e">
        <f>(#N/A)</f>
        <v>#N/A</v>
      </c>
      <c r="F1827" s="20">
        <v>10.199490025498729</v>
      </c>
      <c r="G1827" s="133" t="e">
        <f t="shared" si="28"/>
        <v>#N/A</v>
      </c>
      <c r="H1827" s="133"/>
      <c r="I1827" s="133"/>
    </row>
    <row r="1828" spans="1:9" x14ac:dyDescent="0.3">
      <c r="A1828" s="135">
        <v>43531</v>
      </c>
      <c r="B1828" s="20">
        <v>146.59</v>
      </c>
      <c r="C1828" s="20" t="e">
        <f>(#N/A)</f>
        <v>#N/A</v>
      </c>
      <c r="D1828" s="20" t="e">
        <f>(#N/A)</f>
        <v>#N/A</v>
      </c>
      <c r="E1828" s="20" t="e">
        <f>(#N/A)</f>
        <v>#N/A</v>
      </c>
      <c r="F1828" s="20">
        <v>10.151788397956119</v>
      </c>
      <c r="G1828" s="133" t="e">
        <f t="shared" si="28"/>
        <v>#N/A</v>
      </c>
      <c r="H1828" s="133"/>
      <c r="I1828" s="133"/>
    </row>
    <row r="1829" spans="1:9" x14ac:dyDescent="0.3">
      <c r="A1829" s="135">
        <v>43532</v>
      </c>
      <c r="B1829" s="20">
        <v>146.37</v>
      </c>
      <c r="C1829" s="20" t="e">
        <f>(#N/A)</f>
        <v>#N/A</v>
      </c>
      <c r="D1829" s="20" t="e">
        <f>(#N/A)</f>
        <v>#N/A</v>
      </c>
      <c r="E1829" s="20" t="e">
        <f>(#N/A)</f>
        <v>#N/A</v>
      </c>
      <c r="F1829" s="20">
        <v>10.50962627406569</v>
      </c>
      <c r="G1829" s="133" t="e">
        <f t="shared" si="28"/>
        <v>#N/A</v>
      </c>
      <c r="H1829" s="133"/>
      <c r="I1829" s="133"/>
    </row>
    <row r="1830" spans="1:9" x14ac:dyDescent="0.3">
      <c r="A1830" s="135">
        <v>43535</v>
      </c>
      <c r="B1830" s="20">
        <v>146.31</v>
      </c>
      <c r="C1830" s="20" t="e">
        <f>(#N/A)</f>
        <v>#N/A</v>
      </c>
      <c r="D1830" s="20" t="e">
        <f>(#N/A)</f>
        <v>#N/A</v>
      </c>
      <c r="E1830" s="20" t="e">
        <f>(#N/A)</f>
        <v>#N/A</v>
      </c>
      <c r="F1830" s="20" t="e">
        <f>(#N/A)</f>
        <v>#N/A</v>
      </c>
      <c r="G1830" s="133" t="e">
        <f t="shared" si="28"/>
        <v>#N/A</v>
      </c>
      <c r="H1830" s="133"/>
      <c r="I1830" s="133"/>
    </row>
    <row r="1831" spans="1:9" x14ac:dyDescent="0.3">
      <c r="A1831" s="135">
        <v>43536</v>
      </c>
      <c r="B1831" s="20">
        <v>146.02000000000001</v>
      </c>
      <c r="C1831" s="20" t="e">
        <f>(#N/A)</f>
        <v>#N/A</v>
      </c>
      <c r="D1831" s="20" t="e">
        <f>(#N/A)</f>
        <v>#N/A</v>
      </c>
      <c r="E1831" s="20" t="e">
        <f>(#N/A)</f>
        <v>#N/A</v>
      </c>
      <c r="F1831" s="20">
        <v>10.145583465339071</v>
      </c>
      <c r="G1831" s="133" t="e">
        <f t="shared" si="28"/>
        <v>#N/A</v>
      </c>
      <c r="H1831" s="133"/>
      <c r="I1831" s="133"/>
    </row>
    <row r="1832" spans="1:9" x14ac:dyDescent="0.3">
      <c r="A1832" s="135">
        <v>43537</v>
      </c>
      <c r="B1832" s="20">
        <v>145.69999999999999</v>
      </c>
      <c r="C1832" s="20" t="e">
        <f>(#N/A)</f>
        <v>#N/A</v>
      </c>
      <c r="D1832" s="20" t="e">
        <f>(#N/A)</f>
        <v>#N/A</v>
      </c>
      <c r="E1832" s="20" t="e">
        <f>(#N/A)</f>
        <v>#N/A</v>
      </c>
      <c r="F1832" s="20">
        <v>9.8296396803859487</v>
      </c>
      <c r="G1832" s="133" t="e">
        <f t="shared" si="28"/>
        <v>#N/A</v>
      </c>
      <c r="H1832" s="133"/>
      <c r="I1832" s="133"/>
    </row>
    <row r="1833" spans="1:9" x14ac:dyDescent="0.3">
      <c r="A1833" s="135">
        <v>43538</v>
      </c>
      <c r="B1833" s="20">
        <v>145.4</v>
      </c>
      <c r="C1833" s="20" t="e">
        <f>(#N/A)</f>
        <v>#N/A</v>
      </c>
      <c r="D1833" s="20" t="e">
        <f>(#N/A)</f>
        <v>#N/A</v>
      </c>
      <c r="E1833" s="20" t="e">
        <f>(#N/A)</f>
        <v>#N/A</v>
      </c>
      <c r="F1833" s="20">
        <v>9.8519190087639767</v>
      </c>
      <c r="G1833" s="133" t="e">
        <f t="shared" si="28"/>
        <v>#N/A</v>
      </c>
      <c r="H1833" s="133"/>
      <c r="I1833" s="133"/>
    </row>
    <row r="1834" spans="1:9" x14ac:dyDescent="0.3">
      <c r="A1834" s="135">
        <v>43539</v>
      </c>
      <c r="B1834" s="20">
        <v>145.09</v>
      </c>
      <c r="C1834" s="20" t="e">
        <f>(#N/A)</f>
        <v>#N/A</v>
      </c>
      <c r="D1834" s="20" t="e">
        <f>(#N/A)</f>
        <v>#N/A</v>
      </c>
      <c r="E1834" s="20" t="e">
        <f>(#N/A)</f>
        <v>#N/A</v>
      </c>
      <c r="F1834" s="20">
        <v>9.5432238580596458</v>
      </c>
      <c r="G1834" s="133" t="e">
        <f t="shared" si="28"/>
        <v>#N/A</v>
      </c>
      <c r="H1834" s="133"/>
      <c r="I1834" s="133"/>
    </row>
    <row r="1835" spans="1:9" x14ac:dyDescent="0.3">
      <c r="A1835" s="135">
        <v>43542</v>
      </c>
      <c r="B1835" s="20">
        <v>145.1</v>
      </c>
      <c r="C1835" s="20" t="e">
        <f>(#N/A)</f>
        <v>#N/A</v>
      </c>
      <c r="D1835" s="20" t="e">
        <f>(#N/A)</f>
        <v>#N/A</v>
      </c>
      <c r="E1835" s="20" t="e">
        <f>(#N/A)</f>
        <v>#N/A</v>
      </c>
      <c r="F1835" s="20" t="e">
        <f>(#N/A)</f>
        <v>#N/A</v>
      </c>
      <c r="G1835" s="133" t="e">
        <f t="shared" si="28"/>
        <v>#N/A</v>
      </c>
      <c r="H1835" s="133"/>
      <c r="I1835" s="133"/>
    </row>
    <row r="1836" spans="1:9" x14ac:dyDescent="0.3">
      <c r="A1836" s="135">
        <v>43543</v>
      </c>
      <c r="B1836" s="20">
        <v>145.02000000000001</v>
      </c>
      <c r="C1836" s="20" t="e">
        <f>(#N/A)</f>
        <v>#N/A</v>
      </c>
      <c r="D1836" s="20" t="e">
        <f>(#N/A)</f>
        <v>#N/A</v>
      </c>
      <c r="E1836" s="20" t="e">
        <f>(#N/A)</f>
        <v>#N/A</v>
      </c>
      <c r="F1836" s="20">
        <v>10.172453088201779</v>
      </c>
      <c r="G1836" s="133" t="e">
        <f t="shared" si="28"/>
        <v>#N/A</v>
      </c>
      <c r="H1836" s="133"/>
      <c r="I1836" s="133"/>
    </row>
    <row r="1837" spans="1:9" x14ac:dyDescent="0.3">
      <c r="A1837" s="135">
        <v>43544</v>
      </c>
      <c r="B1837" s="20">
        <v>144.99</v>
      </c>
      <c r="C1837" s="20" t="e">
        <f>(#N/A)</f>
        <v>#N/A</v>
      </c>
      <c r="D1837" s="20" t="e">
        <f>(#N/A)</f>
        <v>#N/A</v>
      </c>
      <c r="E1837" s="20" t="e">
        <f>(#N/A)</f>
        <v>#N/A</v>
      </c>
      <c r="F1837" s="20">
        <v>10.460155416730149</v>
      </c>
      <c r="G1837" s="133" t="e">
        <f t="shared" si="28"/>
        <v>#N/A</v>
      </c>
      <c r="H1837" s="133"/>
      <c r="I1837" s="133"/>
    </row>
    <row r="1838" spans="1:9" x14ac:dyDescent="0.3">
      <c r="A1838" s="135">
        <v>43545</v>
      </c>
      <c r="B1838" s="20">
        <v>145.01</v>
      </c>
      <c r="C1838" s="20" t="e">
        <f>(#N/A)</f>
        <v>#N/A</v>
      </c>
      <c r="D1838" s="20" t="e">
        <f>(#N/A)</f>
        <v>#N/A</v>
      </c>
      <c r="E1838" s="20" t="e">
        <f>(#N/A)</f>
        <v>#N/A</v>
      </c>
      <c r="F1838" s="20">
        <v>10.49222797927461</v>
      </c>
      <c r="G1838" s="133" t="e">
        <f t="shared" si="28"/>
        <v>#N/A</v>
      </c>
      <c r="H1838" s="133"/>
      <c r="I1838" s="133"/>
    </row>
    <row r="1839" spans="1:9" x14ac:dyDescent="0.3">
      <c r="A1839" s="135">
        <v>43546</v>
      </c>
      <c r="B1839" s="20">
        <v>145.22</v>
      </c>
      <c r="C1839" s="20" t="e">
        <f>(#N/A)</f>
        <v>#N/A</v>
      </c>
      <c r="D1839" s="20" t="e">
        <f>(#N/A)</f>
        <v>#N/A</v>
      </c>
      <c r="E1839" s="20" t="e">
        <f>(#N/A)</f>
        <v>#N/A</v>
      </c>
      <c r="F1839" s="20">
        <v>10.685975609756101</v>
      </c>
      <c r="G1839" s="133" t="e">
        <f t="shared" si="28"/>
        <v>#N/A</v>
      </c>
      <c r="H1839" s="133"/>
      <c r="I1839" s="133"/>
    </row>
    <row r="1840" spans="1:9" x14ac:dyDescent="0.3">
      <c r="A1840" s="135">
        <v>43549</v>
      </c>
      <c r="B1840" s="20">
        <v>145.44999999999999</v>
      </c>
      <c r="C1840" s="20" t="e">
        <f>(#N/A)</f>
        <v>#N/A</v>
      </c>
      <c r="D1840" s="20" t="e">
        <f>(#N/A)</f>
        <v>#N/A</v>
      </c>
      <c r="E1840" s="20" t="e">
        <f>(#N/A)</f>
        <v>#N/A</v>
      </c>
      <c r="F1840" s="20" t="e">
        <f>(#N/A)</f>
        <v>#N/A</v>
      </c>
      <c r="G1840" s="133" t="e">
        <f t="shared" si="28"/>
        <v>#N/A</v>
      </c>
      <c r="H1840" s="133"/>
      <c r="I1840" s="133"/>
    </row>
    <row r="1841" spans="1:9" x14ac:dyDescent="0.3">
      <c r="A1841" s="135">
        <v>43550</v>
      </c>
      <c r="B1841" s="20">
        <v>145.47999999999999</v>
      </c>
      <c r="C1841" s="20" t="e">
        <f>(#N/A)</f>
        <v>#N/A</v>
      </c>
      <c r="D1841" s="20" t="e">
        <f>(#N/A)</f>
        <v>#N/A</v>
      </c>
      <c r="E1841" s="20" t="e">
        <f>(#N/A)</f>
        <v>#N/A</v>
      </c>
      <c r="F1841" s="20">
        <v>10.555513336879701</v>
      </c>
      <c r="G1841" s="133" t="e">
        <f t="shared" si="28"/>
        <v>#N/A</v>
      </c>
      <c r="H1841" s="133"/>
      <c r="I1841" s="133"/>
    </row>
    <row r="1842" spans="1:9" x14ac:dyDescent="0.3">
      <c r="A1842" s="135">
        <v>43551</v>
      </c>
      <c r="B1842" s="20">
        <v>146.15</v>
      </c>
      <c r="C1842" s="20" t="e">
        <f>(#N/A)</f>
        <v>#N/A</v>
      </c>
      <c r="D1842" s="20" t="e">
        <f>(#N/A)</f>
        <v>#N/A</v>
      </c>
      <c r="E1842" s="20" t="e">
        <f>(#N/A)</f>
        <v>#N/A</v>
      </c>
      <c r="F1842" s="20">
        <v>11.064670567672319</v>
      </c>
      <c r="G1842" s="133" t="e">
        <f t="shared" si="28"/>
        <v>#N/A</v>
      </c>
      <c r="H1842" s="133"/>
      <c r="I1842" s="133"/>
    </row>
    <row r="1843" spans="1:9" x14ac:dyDescent="0.3">
      <c r="A1843" s="135">
        <v>43552</v>
      </c>
      <c r="B1843" s="20">
        <v>146.59</v>
      </c>
      <c r="C1843" s="20" t="e">
        <f>(#N/A)</f>
        <v>#N/A</v>
      </c>
      <c r="D1843" s="20" t="e">
        <f>(#N/A)</f>
        <v>#N/A</v>
      </c>
      <c r="E1843" s="20" t="e">
        <f>(#N/A)</f>
        <v>#N/A</v>
      </c>
      <c r="F1843" s="20">
        <v>11.399042480431641</v>
      </c>
      <c r="G1843" s="133" t="e">
        <f t="shared" si="28"/>
        <v>#N/A</v>
      </c>
      <c r="H1843" s="133"/>
      <c r="I1843" s="133"/>
    </row>
    <row r="1844" spans="1:9" x14ac:dyDescent="0.3">
      <c r="A1844" s="135">
        <v>43553</v>
      </c>
      <c r="B1844" s="20">
        <v>146.71</v>
      </c>
      <c r="C1844" s="20" t="e">
        <f>(#N/A)</f>
        <v>#N/A</v>
      </c>
      <c r="D1844" s="20" t="e">
        <f>(#N/A)</f>
        <v>#N/A</v>
      </c>
      <c r="E1844" s="20" t="e">
        <f>(#N/A)</f>
        <v>#N/A</v>
      </c>
      <c r="F1844" s="20">
        <v>11.329488541508571</v>
      </c>
      <c r="G1844" s="133" t="e">
        <f t="shared" si="28"/>
        <v>#N/A</v>
      </c>
      <c r="H1844" s="133"/>
      <c r="I1844" s="133"/>
    </row>
    <row r="1845" spans="1:9" x14ac:dyDescent="0.3">
      <c r="A1845" s="135">
        <v>43555</v>
      </c>
      <c r="B1845" s="20" t="e">
        <f>(#N/A)</f>
        <v>#N/A</v>
      </c>
      <c r="C1845" s="20">
        <v>110.2</v>
      </c>
      <c r="D1845" s="20">
        <v>107.6</v>
      </c>
      <c r="E1845" s="20">
        <v>0.4</v>
      </c>
      <c r="F1845" s="20" t="e">
        <f>(#N/A)</f>
        <v>#N/A</v>
      </c>
      <c r="G1845" s="133">
        <f t="shared" si="28"/>
        <v>107.6</v>
      </c>
      <c r="H1845" s="133"/>
      <c r="I1845" s="133"/>
    </row>
    <row r="1846" spans="1:9" x14ac:dyDescent="0.3">
      <c r="A1846" s="135">
        <v>43556</v>
      </c>
      <c r="B1846" s="20">
        <v>147.31</v>
      </c>
      <c r="C1846" s="20" t="e">
        <f>(#N/A)</f>
        <v>#N/A</v>
      </c>
      <c r="D1846" s="20" t="e">
        <f>(#N/A)</f>
        <v>#N/A</v>
      </c>
      <c r="E1846" s="20" t="e">
        <f>(#N/A)</f>
        <v>#N/A</v>
      </c>
      <c r="F1846" s="20" t="e">
        <f>(#N/A)</f>
        <v>#N/A</v>
      </c>
      <c r="G1846" s="133" t="e">
        <f t="shared" si="28"/>
        <v>#N/A</v>
      </c>
      <c r="H1846" s="133"/>
      <c r="I1846" s="133"/>
    </row>
    <row r="1847" spans="1:9" x14ac:dyDescent="0.3">
      <c r="A1847" s="135">
        <v>43557</v>
      </c>
      <c r="B1847" s="20">
        <v>147.4</v>
      </c>
      <c r="C1847" s="20" t="e">
        <f>(#N/A)</f>
        <v>#N/A</v>
      </c>
      <c r="D1847" s="20" t="e">
        <f>(#N/A)</f>
        <v>#N/A</v>
      </c>
      <c r="E1847" s="20" t="e">
        <f>(#N/A)</f>
        <v>#N/A</v>
      </c>
      <c r="F1847" s="20">
        <v>10.693902072694501</v>
      </c>
      <c r="G1847" s="133" t="e">
        <f t="shared" si="28"/>
        <v>#N/A</v>
      </c>
      <c r="H1847" s="133"/>
      <c r="I1847" s="133"/>
    </row>
    <row r="1848" spans="1:9" x14ac:dyDescent="0.3">
      <c r="A1848" s="135">
        <v>43558</v>
      </c>
      <c r="B1848" s="20">
        <v>147.35</v>
      </c>
      <c r="C1848" s="20" t="e">
        <f>(#N/A)</f>
        <v>#N/A</v>
      </c>
      <c r="D1848" s="20" t="e">
        <f>(#N/A)</f>
        <v>#N/A</v>
      </c>
      <c r="E1848" s="20" t="e">
        <f>(#N/A)</f>
        <v>#N/A</v>
      </c>
      <c r="F1848" s="20">
        <v>10.448991829697921</v>
      </c>
      <c r="G1848" s="133" t="e">
        <f t="shared" si="28"/>
        <v>#N/A</v>
      </c>
      <c r="H1848" s="133"/>
      <c r="I1848" s="133"/>
    </row>
    <row r="1849" spans="1:9" x14ac:dyDescent="0.3">
      <c r="A1849" s="135">
        <v>43559</v>
      </c>
      <c r="B1849" s="20">
        <v>147.62</v>
      </c>
      <c r="C1849" s="20" t="e">
        <f>(#N/A)</f>
        <v>#N/A</v>
      </c>
      <c r="D1849" s="20" t="e">
        <f>(#N/A)</f>
        <v>#N/A</v>
      </c>
      <c r="E1849" s="20" t="e">
        <f>(#N/A)</f>
        <v>#N/A</v>
      </c>
      <c r="F1849" s="20">
        <v>10.29587567244471</v>
      </c>
      <c r="G1849" s="133" t="e">
        <f t="shared" si="28"/>
        <v>#N/A</v>
      </c>
      <c r="H1849" s="133"/>
      <c r="I1849" s="133"/>
    </row>
    <row r="1850" spans="1:9" x14ac:dyDescent="0.3">
      <c r="A1850" s="135">
        <v>43563</v>
      </c>
      <c r="B1850" s="20">
        <v>148.69999999999999</v>
      </c>
      <c r="C1850" s="20" t="e">
        <f>(#N/A)</f>
        <v>#N/A</v>
      </c>
      <c r="D1850" s="20" t="e">
        <f>(#N/A)</f>
        <v>#N/A</v>
      </c>
      <c r="E1850" s="20" t="e">
        <f>(#N/A)</f>
        <v>#N/A</v>
      </c>
      <c r="F1850" s="20" t="e">
        <f>(#N/A)</f>
        <v>#N/A</v>
      </c>
      <c r="G1850" s="133" t="e">
        <f t="shared" si="28"/>
        <v>#N/A</v>
      </c>
      <c r="H1850" s="133"/>
      <c r="I1850" s="133"/>
    </row>
    <row r="1851" spans="1:9" x14ac:dyDescent="0.3">
      <c r="A1851" s="135">
        <v>43564</v>
      </c>
      <c r="B1851" s="20">
        <v>148.72</v>
      </c>
      <c r="C1851" s="20" t="e">
        <f>(#N/A)</f>
        <v>#N/A</v>
      </c>
      <c r="D1851" s="20" t="e">
        <f>(#N/A)</f>
        <v>#N/A</v>
      </c>
      <c r="E1851" s="20" t="e">
        <f>(#N/A)</f>
        <v>#N/A</v>
      </c>
      <c r="F1851" s="20">
        <v>10.88577393379064</v>
      </c>
      <c r="G1851" s="133" t="e">
        <f t="shared" si="28"/>
        <v>#N/A</v>
      </c>
      <c r="H1851" s="133"/>
      <c r="I1851" s="133"/>
    </row>
    <row r="1852" spans="1:9" x14ac:dyDescent="0.3">
      <c r="A1852" s="135">
        <v>43565</v>
      </c>
      <c r="B1852" s="20">
        <v>148.91999999999999</v>
      </c>
      <c r="C1852" s="20" t="e">
        <f>(#N/A)</f>
        <v>#N/A</v>
      </c>
      <c r="D1852" s="20" t="e">
        <f>(#N/A)</f>
        <v>#N/A</v>
      </c>
      <c r="E1852" s="20" t="e">
        <f>(#N/A)</f>
        <v>#N/A</v>
      </c>
      <c r="F1852" s="20">
        <v>11.0928757926147</v>
      </c>
      <c r="G1852" s="133" t="e">
        <f t="shared" si="28"/>
        <v>#N/A</v>
      </c>
      <c r="H1852" s="133"/>
      <c r="I1852" s="133"/>
    </row>
    <row r="1853" spans="1:9" x14ac:dyDescent="0.3">
      <c r="A1853" s="135">
        <v>43566</v>
      </c>
      <c r="B1853" s="20">
        <v>148.91999999999999</v>
      </c>
      <c r="C1853" s="20" t="e">
        <f>(#N/A)</f>
        <v>#N/A</v>
      </c>
      <c r="D1853" s="20" t="e">
        <f>(#N/A)</f>
        <v>#N/A</v>
      </c>
      <c r="E1853" s="20" t="e">
        <f>(#N/A)</f>
        <v>#N/A</v>
      </c>
      <c r="F1853" s="20">
        <v>10.704727921498661</v>
      </c>
      <c r="G1853" s="133" t="e">
        <f t="shared" si="28"/>
        <v>#N/A</v>
      </c>
      <c r="H1853" s="133"/>
      <c r="I1853" s="133"/>
    </row>
    <row r="1854" spans="1:9" x14ac:dyDescent="0.3">
      <c r="A1854" s="135">
        <v>43567</v>
      </c>
      <c r="B1854" s="20">
        <v>149.02000000000001</v>
      </c>
      <c r="C1854" s="20" t="e">
        <f>(#N/A)</f>
        <v>#N/A</v>
      </c>
      <c r="D1854" s="20" t="e">
        <f>(#N/A)</f>
        <v>#N/A</v>
      </c>
      <c r="E1854" s="20" t="e">
        <f>(#N/A)</f>
        <v>#N/A</v>
      </c>
      <c r="F1854" s="20">
        <v>10.754366406540321</v>
      </c>
      <c r="G1854" s="133" t="e">
        <f t="shared" si="28"/>
        <v>#N/A</v>
      </c>
      <c r="H1854" s="133"/>
      <c r="I1854" s="133"/>
    </row>
    <row r="1855" spans="1:9" x14ac:dyDescent="0.3">
      <c r="A1855" s="135">
        <v>43570</v>
      </c>
      <c r="B1855" s="20">
        <v>149.29</v>
      </c>
      <c r="C1855" s="20" t="e">
        <f>(#N/A)</f>
        <v>#N/A</v>
      </c>
      <c r="D1855" s="20" t="e">
        <f>(#N/A)</f>
        <v>#N/A</v>
      </c>
      <c r="E1855" s="20" t="e">
        <f>(#N/A)</f>
        <v>#N/A</v>
      </c>
      <c r="F1855" s="20" t="e">
        <f>(#N/A)</f>
        <v>#N/A</v>
      </c>
      <c r="G1855" s="133" t="e">
        <f t="shared" si="28"/>
        <v>#N/A</v>
      </c>
      <c r="H1855" s="133"/>
      <c r="I1855" s="133"/>
    </row>
    <row r="1856" spans="1:9" x14ac:dyDescent="0.3">
      <c r="A1856" s="135">
        <v>43571</v>
      </c>
      <c r="B1856" s="20">
        <v>149.32</v>
      </c>
      <c r="C1856" s="20" t="e">
        <f>(#N/A)</f>
        <v>#N/A</v>
      </c>
      <c r="D1856" s="20" t="e">
        <f>(#N/A)</f>
        <v>#N/A</v>
      </c>
      <c r="E1856" s="20" t="e">
        <f>(#N/A)</f>
        <v>#N/A</v>
      </c>
      <c r="F1856" s="20">
        <v>9.8668236332867334</v>
      </c>
      <c r="G1856" s="133" t="e">
        <f t="shared" si="28"/>
        <v>#N/A</v>
      </c>
      <c r="H1856" s="133"/>
      <c r="I1856" s="133"/>
    </row>
    <row r="1857" spans="1:9" x14ac:dyDescent="0.3">
      <c r="A1857" s="135">
        <v>43572</v>
      </c>
      <c r="B1857" s="20">
        <v>149.29</v>
      </c>
      <c r="C1857" s="20" t="e">
        <f>(#N/A)</f>
        <v>#N/A</v>
      </c>
      <c r="D1857" s="20" t="e">
        <f>(#N/A)</f>
        <v>#N/A</v>
      </c>
      <c r="E1857" s="20" t="e">
        <f>(#N/A)</f>
        <v>#N/A</v>
      </c>
      <c r="F1857" s="20">
        <v>9.6994635902711437</v>
      </c>
      <c r="G1857" s="133" t="e">
        <f t="shared" si="28"/>
        <v>#N/A</v>
      </c>
      <c r="H1857" s="133"/>
      <c r="I1857" s="133"/>
    </row>
    <row r="1858" spans="1:9" x14ac:dyDescent="0.3">
      <c r="A1858" s="135">
        <v>43573</v>
      </c>
      <c r="B1858" s="20">
        <v>149.26</v>
      </c>
      <c r="C1858" s="20" t="e">
        <f>(#N/A)</f>
        <v>#N/A</v>
      </c>
      <c r="D1858" s="20" t="e">
        <f>(#N/A)</f>
        <v>#N/A</v>
      </c>
      <c r="E1858" s="20" t="e">
        <f>(#N/A)</f>
        <v>#N/A</v>
      </c>
      <c r="F1858" s="20">
        <v>9.5164722283366352</v>
      </c>
      <c r="G1858" s="133" t="e">
        <f t="shared" si="28"/>
        <v>#N/A</v>
      </c>
      <c r="H1858" s="133"/>
      <c r="I1858" s="133"/>
    </row>
    <row r="1859" spans="1:9" x14ac:dyDescent="0.3">
      <c r="A1859" s="135">
        <v>43574</v>
      </c>
      <c r="B1859" s="20">
        <v>149.30000000000001</v>
      </c>
      <c r="C1859" s="20" t="e">
        <f>(#N/A)</f>
        <v>#N/A</v>
      </c>
      <c r="D1859" s="20" t="e">
        <f>(#N/A)</f>
        <v>#N/A</v>
      </c>
      <c r="E1859" s="20" t="e">
        <f>(#N/A)</f>
        <v>#N/A</v>
      </c>
      <c r="F1859" s="20">
        <v>9.0736411455289296</v>
      </c>
      <c r="G1859" s="133" t="e">
        <f t="shared" si="28"/>
        <v>#N/A</v>
      </c>
      <c r="H1859" s="133"/>
      <c r="I1859" s="133"/>
    </row>
    <row r="1860" spans="1:9" x14ac:dyDescent="0.3">
      <c r="A1860" s="135">
        <v>43577</v>
      </c>
      <c r="B1860" s="20">
        <v>149.59</v>
      </c>
      <c r="C1860" s="20" t="e">
        <f>(#N/A)</f>
        <v>#N/A</v>
      </c>
      <c r="D1860" s="20" t="e">
        <f>(#N/A)</f>
        <v>#N/A</v>
      </c>
      <c r="E1860" s="20" t="e">
        <f>(#N/A)</f>
        <v>#N/A</v>
      </c>
      <c r="F1860" s="20" t="e">
        <f>(#N/A)</f>
        <v>#N/A</v>
      </c>
      <c r="G1860" s="133" t="e">
        <f t="shared" si="28"/>
        <v>#N/A</v>
      </c>
      <c r="H1860" s="133"/>
      <c r="I1860" s="133"/>
    </row>
    <row r="1861" spans="1:9" x14ac:dyDescent="0.3">
      <c r="A1861" s="135">
        <v>43578</v>
      </c>
      <c r="B1861" s="20">
        <v>149.65</v>
      </c>
      <c r="C1861" s="20" t="e">
        <f>(#N/A)</f>
        <v>#N/A</v>
      </c>
      <c r="D1861" s="20" t="e">
        <f>(#N/A)</f>
        <v>#N/A</v>
      </c>
      <c r="E1861" s="20" t="e">
        <f>(#N/A)</f>
        <v>#N/A</v>
      </c>
      <c r="F1861" s="20">
        <v>8.3635047067342505</v>
      </c>
      <c r="G1861" s="133" t="e">
        <f t="shared" si="28"/>
        <v>#N/A</v>
      </c>
      <c r="H1861" s="133"/>
      <c r="I1861" s="133"/>
    </row>
    <row r="1862" spans="1:9" x14ac:dyDescent="0.3">
      <c r="A1862" s="135">
        <v>43579</v>
      </c>
      <c r="B1862" s="20">
        <v>149.58000000000001</v>
      </c>
      <c r="C1862" s="20" t="e">
        <f>(#N/A)</f>
        <v>#N/A</v>
      </c>
      <c r="D1862" s="20" t="e">
        <f>(#N/A)</f>
        <v>#N/A</v>
      </c>
      <c r="E1862" s="20" t="e">
        <f>(#N/A)</f>
        <v>#N/A</v>
      </c>
      <c r="F1862" s="20">
        <v>8.054612439500108</v>
      </c>
      <c r="G1862" s="133" t="e">
        <f t="shared" si="28"/>
        <v>#N/A</v>
      </c>
      <c r="H1862" s="133"/>
      <c r="I1862" s="133"/>
    </row>
    <row r="1863" spans="1:9" x14ac:dyDescent="0.3">
      <c r="A1863" s="135">
        <v>43580</v>
      </c>
      <c r="B1863" s="20">
        <v>149.57</v>
      </c>
      <c r="C1863" s="20" t="e">
        <f>(#N/A)</f>
        <v>#N/A</v>
      </c>
      <c r="D1863" s="20" t="e">
        <f>(#N/A)</f>
        <v>#N/A</v>
      </c>
      <c r="E1863" s="20" t="e">
        <f>(#N/A)</f>
        <v>#N/A</v>
      </c>
      <c r="F1863" s="20">
        <v>7.9771874097603233</v>
      </c>
      <c r="G1863" s="133" t="e">
        <f t="shared" si="28"/>
        <v>#N/A</v>
      </c>
      <c r="H1863" s="133"/>
      <c r="I1863" s="133"/>
    </row>
    <row r="1864" spans="1:9" x14ac:dyDescent="0.3">
      <c r="A1864" s="135">
        <v>43581</v>
      </c>
      <c r="B1864" s="20">
        <v>149.57</v>
      </c>
      <c r="C1864" s="20" t="e">
        <f>(#N/A)</f>
        <v>#N/A</v>
      </c>
      <c r="D1864" s="20" t="e">
        <f>(#N/A)</f>
        <v>#N/A</v>
      </c>
      <c r="E1864" s="20" t="e">
        <f>(#N/A)</f>
        <v>#N/A</v>
      </c>
      <c r="F1864" s="20">
        <v>7.4111310592459612</v>
      </c>
      <c r="G1864" s="133" t="e">
        <f t="shared" si="28"/>
        <v>#N/A</v>
      </c>
      <c r="H1864" s="133"/>
      <c r="I1864" s="133"/>
    </row>
    <row r="1865" spans="1:9" x14ac:dyDescent="0.3">
      <c r="A1865" s="135">
        <v>43584</v>
      </c>
      <c r="B1865" s="20">
        <v>149.66999999999999</v>
      </c>
      <c r="C1865" s="20" t="e">
        <f>(#N/A)</f>
        <v>#N/A</v>
      </c>
      <c r="D1865" s="20" t="e">
        <f>(#N/A)</f>
        <v>#N/A</v>
      </c>
      <c r="E1865" s="20" t="e">
        <f>(#N/A)</f>
        <v>#N/A</v>
      </c>
      <c r="F1865" s="20" t="e">
        <f>(#N/A)</f>
        <v>#N/A</v>
      </c>
      <c r="G1865" s="133" t="e">
        <f t="shared" si="28"/>
        <v>#N/A</v>
      </c>
      <c r="H1865" s="133"/>
      <c r="I1865" s="133"/>
    </row>
    <row r="1866" spans="1:9" x14ac:dyDescent="0.3">
      <c r="A1866" s="135">
        <v>43585</v>
      </c>
      <c r="B1866" s="20">
        <v>149.66999999999999</v>
      </c>
      <c r="C1866" s="20">
        <v>109.7</v>
      </c>
      <c r="D1866" s="20">
        <v>108.1</v>
      </c>
      <c r="E1866" s="20">
        <v>0.9</v>
      </c>
      <c r="F1866" s="20" t="e">
        <f>(#N/A)</f>
        <v>#N/A</v>
      </c>
      <c r="G1866" s="133">
        <f t="shared" si="28"/>
        <v>108.1</v>
      </c>
      <c r="H1866" s="133"/>
      <c r="I1866" s="133"/>
    </row>
    <row r="1867" spans="1:9" x14ac:dyDescent="0.3">
      <c r="A1867" s="135">
        <v>43591</v>
      </c>
      <c r="B1867" s="20">
        <v>149.93</v>
      </c>
      <c r="C1867" s="20" t="e">
        <f>(#N/A)</f>
        <v>#N/A</v>
      </c>
      <c r="D1867" s="20" t="e">
        <f>(#N/A)</f>
        <v>#N/A</v>
      </c>
      <c r="E1867" s="20" t="e">
        <f>(#N/A)</f>
        <v>#N/A</v>
      </c>
      <c r="F1867" s="20" t="e">
        <f>(#N/A)</f>
        <v>#N/A</v>
      </c>
      <c r="G1867" s="133" t="e">
        <f t="shared" si="28"/>
        <v>#N/A</v>
      </c>
      <c r="H1867" s="133"/>
      <c r="I1867" s="133"/>
    </row>
    <row r="1868" spans="1:9" x14ac:dyDescent="0.3">
      <c r="A1868" s="135">
        <v>43592</v>
      </c>
      <c r="B1868" s="20">
        <v>149.97</v>
      </c>
      <c r="C1868" s="20" t="e">
        <f>(#N/A)</f>
        <v>#N/A</v>
      </c>
      <c r="D1868" s="20" t="e">
        <f>(#N/A)</f>
        <v>#N/A</v>
      </c>
      <c r="E1868" s="20" t="e">
        <f>(#N/A)</f>
        <v>#N/A</v>
      </c>
      <c r="F1868" s="20">
        <v>5.7318104906937393</v>
      </c>
      <c r="G1868" s="133" t="e">
        <f t="shared" si="28"/>
        <v>#N/A</v>
      </c>
      <c r="H1868" s="133"/>
      <c r="I1868" s="133"/>
    </row>
    <row r="1869" spans="1:9" x14ac:dyDescent="0.3">
      <c r="A1869" s="135">
        <v>43593</v>
      </c>
      <c r="B1869" s="20">
        <v>149.97999999999999</v>
      </c>
      <c r="C1869" s="20" t="e">
        <f>(#N/A)</f>
        <v>#N/A</v>
      </c>
      <c r="D1869" s="20" t="e">
        <f>(#N/A)</f>
        <v>#N/A</v>
      </c>
      <c r="E1869" s="20" t="e">
        <f>(#N/A)</f>
        <v>#N/A</v>
      </c>
      <c r="F1869" s="20">
        <v>5.3822372119168067</v>
      </c>
      <c r="G1869" s="133" t="e">
        <f t="shared" si="28"/>
        <v>#N/A</v>
      </c>
      <c r="H1869" s="133"/>
      <c r="I1869" s="133"/>
    </row>
    <row r="1870" spans="1:9" x14ac:dyDescent="0.3">
      <c r="A1870" s="135">
        <v>43594</v>
      </c>
      <c r="B1870" s="20">
        <v>150.03</v>
      </c>
      <c r="C1870" s="20" t="e">
        <f>(#N/A)</f>
        <v>#N/A</v>
      </c>
      <c r="D1870" s="20" t="e">
        <f>(#N/A)</f>
        <v>#N/A</v>
      </c>
      <c r="E1870" s="20" t="e">
        <f>(#N/A)</f>
        <v>#N/A</v>
      </c>
      <c r="F1870" s="20">
        <v>5.558291704777317</v>
      </c>
      <c r="G1870" s="133" t="e">
        <f t="shared" si="28"/>
        <v>#N/A</v>
      </c>
      <c r="H1870" s="133"/>
      <c r="I1870" s="133"/>
    </row>
    <row r="1871" spans="1:9" x14ac:dyDescent="0.3">
      <c r="A1871" s="135">
        <v>43595</v>
      </c>
      <c r="B1871" s="20">
        <v>149.96</v>
      </c>
      <c r="C1871" s="20" t="e">
        <f>(#N/A)</f>
        <v>#N/A</v>
      </c>
      <c r="D1871" s="20" t="e">
        <f>(#N/A)</f>
        <v>#N/A</v>
      </c>
      <c r="E1871" s="20" t="e">
        <f>(#N/A)</f>
        <v>#N/A</v>
      </c>
      <c r="F1871" s="20">
        <v>5.4941962715441441</v>
      </c>
      <c r="G1871" s="133" t="e">
        <f t="shared" si="28"/>
        <v>#N/A</v>
      </c>
      <c r="H1871" s="133"/>
      <c r="I1871" s="133"/>
    </row>
    <row r="1872" spans="1:9" x14ac:dyDescent="0.3">
      <c r="A1872" s="135">
        <v>43598</v>
      </c>
      <c r="B1872" s="20">
        <v>149.97</v>
      </c>
      <c r="C1872" s="20" t="e">
        <f>(#N/A)</f>
        <v>#N/A</v>
      </c>
      <c r="D1872" s="20" t="e">
        <f>(#N/A)</f>
        <v>#N/A</v>
      </c>
      <c r="E1872" s="20" t="e">
        <f>(#N/A)</f>
        <v>#N/A</v>
      </c>
      <c r="F1872" s="20" t="e">
        <f>(#N/A)</f>
        <v>#N/A</v>
      </c>
      <c r="G1872" s="133" t="e">
        <f t="shared" si="28"/>
        <v>#N/A</v>
      </c>
      <c r="H1872" s="133"/>
      <c r="I1872" s="133"/>
    </row>
    <row r="1873" spans="1:9" x14ac:dyDescent="0.3">
      <c r="A1873" s="135">
        <v>43599</v>
      </c>
      <c r="B1873" s="20">
        <v>150.22999999999999</v>
      </c>
      <c r="C1873" s="20" t="e">
        <f>(#N/A)</f>
        <v>#N/A</v>
      </c>
      <c r="D1873" s="20" t="e">
        <f>(#N/A)</f>
        <v>#N/A</v>
      </c>
      <c r="E1873" s="20" t="e">
        <f>(#N/A)</f>
        <v>#N/A</v>
      </c>
      <c r="F1873" s="20">
        <v>5.6469760900140651</v>
      </c>
      <c r="G1873" s="133" t="e">
        <f t="shared" si="28"/>
        <v>#N/A</v>
      </c>
      <c r="H1873" s="133"/>
      <c r="I1873" s="133"/>
    </row>
    <row r="1874" spans="1:9" x14ac:dyDescent="0.3">
      <c r="A1874" s="135">
        <v>43600</v>
      </c>
      <c r="B1874" s="20">
        <v>150.37</v>
      </c>
      <c r="C1874" s="20" t="e">
        <f>(#N/A)</f>
        <v>#N/A</v>
      </c>
      <c r="D1874" s="20" t="e">
        <f>(#N/A)</f>
        <v>#N/A</v>
      </c>
      <c r="E1874" s="20" t="e">
        <f>(#N/A)</f>
        <v>#N/A</v>
      </c>
      <c r="F1874" s="20">
        <v>5.7826239887442838</v>
      </c>
      <c r="G1874" s="133" t="e">
        <f t="shared" si="28"/>
        <v>#N/A</v>
      </c>
      <c r="H1874" s="133"/>
      <c r="I1874" s="133"/>
    </row>
    <row r="1875" spans="1:9" x14ac:dyDescent="0.3">
      <c r="A1875" s="135">
        <v>43601</v>
      </c>
      <c r="B1875" s="20">
        <v>150.38999999999999</v>
      </c>
      <c r="C1875" s="20" t="e">
        <f>(#N/A)</f>
        <v>#N/A</v>
      </c>
      <c r="D1875" s="20" t="e">
        <f>(#N/A)</f>
        <v>#N/A</v>
      </c>
      <c r="E1875" s="20" t="e">
        <f>(#N/A)</f>
        <v>#N/A</v>
      </c>
      <c r="F1875" s="20">
        <v>5.7743705162470107</v>
      </c>
      <c r="G1875" s="133" t="e">
        <f t="shared" si="28"/>
        <v>#N/A</v>
      </c>
      <c r="H1875" s="133"/>
      <c r="I1875" s="133"/>
    </row>
    <row r="1876" spans="1:9" x14ac:dyDescent="0.3">
      <c r="A1876" s="135">
        <v>43602</v>
      </c>
      <c r="B1876" s="20">
        <v>150.37</v>
      </c>
      <c r="C1876" s="20" t="e">
        <f>(#N/A)</f>
        <v>#N/A</v>
      </c>
      <c r="D1876" s="20" t="e">
        <f>(#N/A)</f>
        <v>#N/A</v>
      </c>
      <c r="E1876" s="20" t="e">
        <f>(#N/A)</f>
        <v>#N/A</v>
      </c>
      <c r="F1876" s="20">
        <v>5.4931948926617089</v>
      </c>
      <c r="G1876" s="133" t="e">
        <f t="shared" si="28"/>
        <v>#N/A</v>
      </c>
      <c r="H1876" s="133"/>
      <c r="I1876" s="133"/>
    </row>
    <row r="1877" spans="1:9" x14ac:dyDescent="0.3">
      <c r="A1877" s="135">
        <v>43605</v>
      </c>
      <c r="B1877" s="20">
        <v>150.37</v>
      </c>
      <c r="C1877" s="20" t="e">
        <f>(#N/A)</f>
        <v>#N/A</v>
      </c>
      <c r="D1877" s="20" t="e">
        <f>(#N/A)</f>
        <v>#N/A</v>
      </c>
      <c r="E1877" s="20" t="e">
        <f>(#N/A)</f>
        <v>#N/A</v>
      </c>
      <c r="F1877" s="20" t="e">
        <f>(#N/A)</f>
        <v>#N/A</v>
      </c>
      <c r="G1877" s="133" t="e">
        <f t="shared" ref="G1877:G1940" si="29">D1877</f>
        <v>#N/A</v>
      </c>
      <c r="H1877" s="133"/>
      <c r="I1877" s="133"/>
    </row>
    <row r="1878" spans="1:9" x14ac:dyDescent="0.3">
      <c r="A1878" s="135">
        <v>43606</v>
      </c>
      <c r="B1878" s="20">
        <v>150.37</v>
      </c>
      <c r="C1878" s="20" t="e">
        <f>(#N/A)</f>
        <v>#N/A</v>
      </c>
      <c r="D1878" s="20" t="e">
        <f>(#N/A)</f>
        <v>#N/A</v>
      </c>
      <c r="E1878" s="20" t="e">
        <f>(#N/A)</f>
        <v>#N/A</v>
      </c>
      <c r="F1878" s="20">
        <v>5.4340204739868181</v>
      </c>
      <c r="G1878" s="133" t="e">
        <f t="shared" si="29"/>
        <v>#N/A</v>
      </c>
      <c r="H1878" s="133"/>
      <c r="I1878" s="133"/>
    </row>
    <row r="1879" spans="1:9" x14ac:dyDescent="0.3">
      <c r="A1879" s="135">
        <v>43607</v>
      </c>
      <c r="B1879" s="20">
        <v>150.36000000000001</v>
      </c>
      <c r="C1879" s="20" t="e">
        <f>(#N/A)</f>
        <v>#N/A</v>
      </c>
      <c r="D1879" s="20" t="e">
        <f>(#N/A)</f>
        <v>#N/A</v>
      </c>
      <c r="E1879" s="20" t="e">
        <f>(#N/A)</f>
        <v>#N/A</v>
      </c>
      <c r="F1879" s="20">
        <v>5.3088667880655551</v>
      </c>
      <c r="G1879" s="133" t="e">
        <f t="shared" si="29"/>
        <v>#N/A</v>
      </c>
      <c r="H1879" s="133"/>
      <c r="I1879" s="133"/>
    </row>
    <row r="1880" spans="1:9" x14ac:dyDescent="0.3">
      <c r="A1880" s="135">
        <v>43608</v>
      </c>
      <c r="B1880" s="20">
        <v>150.41</v>
      </c>
      <c r="C1880" s="20" t="e">
        <f>(#N/A)</f>
        <v>#N/A</v>
      </c>
      <c r="D1880" s="20" t="e">
        <f>(#N/A)</f>
        <v>#N/A</v>
      </c>
      <c r="E1880" s="20" t="e">
        <f>(#N/A)</f>
        <v>#N/A</v>
      </c>
      <c r="F1880" s="20">
        <v>5.1891740681166523</v>
      </c>
      <c r="G1880" s="133" t="e">
        <f t="shared" si="29"/>
        <v>#N/A</v>
      </c>
      <c r="H1880" s="133"/>
      <c r="I1880" s="133"/>
    </row>
    <row r="1881" spans="1:9" x14ac:dyDescent="0.3">
      <c r="A1881" s="135">
        <v>43609</v>
      </c>
      <c r="B1881" s="20">
        <v>150.38</v>
      </c>
      <c r="C1881" s="20" t="e">
        <f>(#N/A)</f>
        <v>#N/A</v>
      </c>
      <c r="D1881" s="20" t="e">
        <f>(#N/A)</f>
        <v>#N/A</v>
      </c>
      <c r="E1881" s="20" t="e">
        <f>(#N/A)</f>
        <v>#N/A</v>
      </c>
      <c r="F1881" s="20">
        <v>5.1020408163265314</v>
      </c>
      <c r="G1881" s="133" t="e">
        <f t="shared" si="29"/>
        <v>#N/A</v>
      </c>
      <c r="H1881" s="133"/>
      <c r="I1881" s="133"/>
    </row>
    <row r="1882" spans="1:9" x14ac:dyDescent="0.3">
      <c r="A1882" s="135">
        <v>43612</v>
      </c>
      <c r="B1882" s="20">
        <v>150.44</v>
      </c>
      <c r="C1882" s="20" t="e">
        <f>(#N/A)</f>
        <v>#N/A</v>
      </c>
      <c r="D1882" s="20" t="e">
        <f>(#N/A)</f>
        <v>#N/A</v>
      </c>
      <c r="E1882" s="20" t="e">
        <f>(#N/A)</f>
        <v>#N/A</v>
      </c>
      <c r="F1882" s="20" t="e">
        <f>(#N/A)</f>
        <v>#N/A</v>
      </c>
      <c r="G1882" s="133" t="e">
        <f t="shared" si="29"/>
        <v>#N/A</v>
      </c>
      <c r="H1882" s="133"/>
      <c r="I1882" s="133"/>
    </row>
    <row r="1883" spans="1:9" x14ac:dyDescent="0.3">
      <c r="A1883" s="135">
        <v>43613</v>
      </c>
      <c r="B1883" s="20">
        <v>150.44</v>
      </c>
      <c r="C1883" s="20" t="e">
        <f>(#N/A)</f>
        <v>#N/A</v>
      </c>
      <c r="D1883" s="20" t="e">
        <f>(#N/A)</f>
        <v>#N/A</v>
      </c>
      <c r="E1883" s="20" t="e">
        <f>(#N/A)</f>
        <v>#N/A</v>
      </c>
      <c r="F1883" s="20">
        <v>5.0705405782930582</v>
      </c>
      <c r="G1883" s="133" t="e">
        <f t="shared" si="29"/>
        <v>#N/A</v>
      </c>
      <c r="H1883" s="133"/>
      <c r="I1883" s="133"/>
    </row>
    <row r="1884" spans="1:9" x14ac:dyDescent="0.3">
      <c r="A1884" s="135">
        <v>43614</v>
      </c>
      <c r="B1884" s="20">
        <v>150.34</v>
      </c>
      <c r="C1884" s="20" t="e">
        <f>(#N/A)</f>
        <v>#N/A</v>
      </c>
      <c r="D1884" s="20" t="e">
        <f>(#N/A)</f>
        <v>#N/A</v>
      </c>
      <c r="E1884" s="20" t="e">
        <f>(#N/A)</f>
        <v>#N/A</v>
      </c>
      <c r="F1884" s="20">
        <v>5.0080324090242367</v>
      </c>
      <c r="G1884" s="133" t="e">
        <f t="shared" si="29"/>
        <v>#N/A</v>
      </c>
      <c r="H1884" s="133"/>
      <c r="I1884" s="133"/>
    </row>
    <row r="1885" spans="1:9" x14ac:dyDescent="0.3">
      <c r="A1885" s="135">
        <v>43615</v>
      </c>
      <c r="B1885" s="20">
        <v>150.34</v>
      </c>
      <c r="C1885" s="20" t="e">
        <f>(#N/A)</f>
        <v>#N/A</v>
      </c>
      <c r="D1885" s="20" t="e">
        <f>(#N/A)</f>
        <v>#N/A</v>
      </c>
      <c r="E1885" s="20" t="e">
        <f>(#N/A)</f>
        <v>#N/A</v>
      </c>
      <c r="F1885" s="20">
        <v>4.9787026045667204</v>
      </c>
      <c r="G1885" s="133" t="e">
        <f t="shared" si="29"/>
        <v>#N/A</v>
      </c>
      <c r="H1885" s="133"/>
      <c r="I1885" s="133"/>
    </row>
    <row r="1886" spans="1:9" x14ac:dyDescent="0.3">
      <c r="A1886" s="135">
        <v>43616</v>
      </c>
      <c r="B1886" s="20">
        <v>150.36000000000001</v>
      </c>
      <c r="C1886" s="20">
        <v>108.9</v>
      </c>
      <c r="D1886" s="20">
        <v>105.9</v>
      </c>
      <c r="E1886" s="20">
        <v>0.6</v>
      </c>
      <c r="F1886" s="20">
        <v>4.9853372434017604</v>
      </c>
      <c r="G1886" s="133">
        <f t="shared" si="29"/>
        <v>105.9</v>
      </c>
      <c r="H1886" s="133"/>
      <c r="I1886" s="133"/>
    </row>
    <row r="1887" spans="1:9" x14ac:dyDescent="0.3">
      <c r="A1887" s="135">
        <v>43619</v>
      </c>
      <c r="B1887" s="20">
        <v>150.37</v>
      </c>
      <c r="C1887" s="20" t="e">
        <f>(#N/A)</f>
        <v>#N/A</v>
      </c>
      <c r="D1887" s="20" t="e">
        <f>(#N/A)</f>
        <v>#N/A</v>
      </c>
      <c r="E1887" s="20" t="e">
        <f>(#N/A)</f>
        <v>#N/A</v>
      </c>
      <c r="F1887" s="20" t="e">
        <f>(#N/A)</f>
        <v>#N/A</v>
      </c>
      <c r="G1887" s="133" t="e">
        <f t="shared" si="29"/>
        <v>#N/A</v>
      </c>
      <c r="H1887" s="133"/>
      <c r="I1887" s="133"/>
    </row>
    <row r="1888" spans="1:9" x14ac:dyDescent="0.3">
      <c r="A1888" s="135">
        <v>43620</v>
      </c>
      <c r="B1888" s="20">
        <v>150.36000000000001</v>
      </c>
      <c r="C1888" s="20" t="e">
        <f>(#N/A)</f>
        <v>#N/A</v>
      </c>
      <c r="D1888" s="20" t="e">
        <f>(#N/A)</f>
        <v>#N/A</v>
      </c>
      <c r="E1888" s="20" t="e">
        <f>(#N/A)</f>
        <v>#N/A</v>
      </c>
      <c r="F1888" s="20">
        <v>4.948698262022754</v>
      </c>
      <c r="G1888" s="133" t="e">
        <f t="shared" si="29"/>
        <v>#N/A</v>
      </c>
      <c r="H1888" s="133"/>
      <c r="I1888" s="133"/>
    </row>
    <row r="1889" spans="1:9" x14ac:dyDescent="0.3">
      <c r="A1889" s="135">
        <v>43621</v>
      </c>
      <c r="B1889" s="20">
        <v>150.35</v>
      </c>
      <c r="C1889" s="20" t="e">
        <f>(#N/A)</f>
        <v>#N/A</v>
      </c>
      <c r="D1889" s="20" t="e">
        <f>(#N/A)</f>
        <v>#N/A</v>
      </c>
      <c r="E1889" s="20" t="e">
        <f>(#N/A)</f>
        <v>#N/A</v>
      </c>
      <c r="F1889" s="20">
        <v>5.3461322869955161</v>
      </c>
      <c r="G1889" s="133" t="e">
        <f t="shared" si="29"/>
        <v>#N/A</v>
      </c>
      <c r="H1889" s="133"/>
      <c r="I1889" s="133"/>
    </row>
    <row r="1890" spans="1:9" x14ac:dyDescent="0.3">
      <c r="A1890" s="135">
        <v>43622</v>
      </c>
      <c r="B1890" s="20">
        <v>150.21</v>
      </c>
      <c r="C1890" s="20" t="e">
        <f>(#N/A)</f>
        <v>#N/A</v>
      </c>
      <c r="D1890" s="20" t="e">
        <f>(#N/A)</f>
        <v>#N/A</v>
      </c>
      <c r="E1890" s="20" t="e">
        <f>(#N/A)</f>
        <v>#N/A</v>
      </c>
      <c r="F1890" s="20">
        <v>5.2554130754677324</v>
      </c>
      <c r="G1890" s="133" t="e">
        <f t="shared" si="29"/>
        <v>#N/A</v>
      </c>
      <c r="H1890" s="133"/>
      <c r="I1890" s="133"/>
    </row>
    <row r="1891" spans="1:9" x14ac:dyDescent="0.3">
      <c r="A1891" s="135">
        <v>43626</v>
      </c>
      <c r="B1891" s="20">
        <v>149.63</v>
      </c>
      <c r="C1891" s="20" t="e">
        <f>(#N/A)</f>
        <v>#N/A</v>
      </c>
      <c r="D1891" s="20" t="e">
        <f>(#N/A)</f>
        <v>#N/A</v>
      </c>
      <c r="E1891" s="20" t="e">
        <f>(#N/A)</f>
        <v>#N/A</v>
      </c>
      <c r="F1891" s="20" t="e">
        <f>(#N/A)</f>
        <v>#N/A</v>
      </c>
      <c r="G1891" s="133" t="e">
        <f t="shared" si="29"/>
        <v>#N/A</v>
      </c>
      <c r="H1891" s="133"/>
      <c r="I1891" s="133"/>
    </row>
    <row r="1892" spans="1:9" x14ac:dyDescent="0.3">
      <c r="A1892" s="135">
        <v>43627</v>
      </c>
      <c r="B1892" s="20">
        <v>149.34</v>
      </c>
      <c r="C1892" s="20" t="e">
        <f>(#N/A)</f>
        <v>#N/A</v>
      </c>
      <c r="D1892" s="20" t="e">
        <f>(#N/A)</f>
        <v>#N/A</v>
      </c>
      <c r="E1892" s="20" t="e">
        <f>(#N/A)</f>
        <v>#N/A</v>
      </c>
      <c r="F1892" s="20">
        <v>4.7044801233962001</v>
      </c>
      <c r="G1892" s="133" t="e">
        <f t="shared" si="29"/>
        <v>#N/A</v>
      </c>
      <c r="H1892" s="133"/>
      <c r="I1892" s="133"/>
    </row>
    <row r="1893" spans="1:9" x14ac:dyDescent="0.3">
      <c r="A1893" s="135">
        <v>43628</v>
      </c>
      <c r="B1893" s="20">
        <v>149.13</v>
      </c>
      <c r="C1893" s="20" t="e">
        <f>(#N/A)</f>
        <v>#N/A</v>
      </c>
      <c r="D1893" s="20" t="e">
        <f>(#N/A)</f>
        <v>#N/A</v>
      </c>
      <c r="E1893" s="20" t="e">
        <f>(#N/A)</f>
        <v>#N/A</v>
      </c>
      <c r="F1893" s="20">
        <v>4.5425867507886437</v>
      </c>
      <c r="G1893" s="133" t="e">
        <f t="shared" si="29"/>
        <v>#N/A</v>
      </c>
      <c r="H1893" s="133"/>
      <c r="I1893" s="133"/>
    </row>
    <row r="1894" spans="1:9" x14ac:dyDescent="0.3">
      <c r="A1894" s="135">
        <v>43629</v>
      </c>
      <c r="B1894" s="20">
        <v>148.61000000000001</v>
      </c>
      <c r="C1894" s="20" t="e">
        <f>(#N/A)</f>
        <v>#N/A</v>
      </c>
      <c r="D1894" s="20" t="e">
        <f>(#N/A)</f>
        <v>#N/A</v>
      </c>
      <c r="E1894" s="20" t="e">
        <f>(#N/A)</f>
        <v>#N/A</v>
      </c>
      <c r="F1894" s="20">
        <v>4.1634541249036241</v>
      </c>
      <c r="G1894" s="133" t="e">
        <f t="shared" si="29"/>
        <v>#N/A</v>
      </c>
      <c r="H1894" s="133"/>
      <c r="I1894" s="133"/>
    </row>
    <row r="1895" spans="1:9" x14ac:dyDescent="0.3">
      <c r="A1895" s="135">
        <v>43630</v>
      </c>
      <c r="B1895" s="20">
        <v>148.54</v>
      </c>
      <c r="C1895" s="20" t="e">
        <f>(#N/A)</f>
        <v>#N/A</v>
      </c>
      <c r="D1895" s="20" t="e">
        <f>(#N/A)</f>
        <v>#N/A</v>
      </c>
      <c r="E1895" s="20" t="e">
        <f>(#N/A)</f>
        <v>#N/A</v>
      </c>
      <c r="F1895" s="20">
        <v>4.0997967622117883</v>
      </c>
      <c r="G1895" s="133" t="e">
        <f t="shared" si="29"/>
        <v>#N/A</v>
      </c>
      <c r="H1895" s="133"/>
      <c r="I1895" s="133"/>
    </row>
    <row r="1896" spans="1:9" x14ac:dyDescent="0.3">
      <c r="A1896" s="135">
        <v>43633</v>
      </c>
      <c r="B1896" s="20">
        <v>148.65</v>
      </c>
      <c r="C1896" s="20" t="e">
        <f>(#N/A)</f>
        <v>#N/A</v>
      </c>
      <c r="D1896" s="20" t="e">
        <f>(#N/A)</f>
        <v>#N/A</v>
      </c>
      <c r="E1896" s="20" t="e">
        <f>(#N/A)</f>
        <v>#N/A</v>
      </c>
      <c r="F1896" s="20" t="e">
        <f>(#N/A)</f>
        <v>#N/A</v>
      </c>
      <c r="G1896" s="133" t="e">
        <f t="shared" si="29"/>
        <v>#N/A</v>
      </c>
      <c r="H1896" s="133"/>
      <c r="I1896" s="133"/>
    </row>
    <row r="1897" spans="1:9" x14ac:dyDescent="0.3">
      <c r="A1897" s="135">
        <v>43634</v>
      </c>
      <c r="B1897" s="20">
        <v>148.63999999999999</v>
      </c>
      <c r="C1897" s="20" t="e">
        <f>(#N/A)</f>
        <v>#N/A</v>
      </c>
      <c r="D1897" s="20" t="e">
        <f>(#N/A)</f>
        <v>#N/A</v>
      </c>
      <c r="E1897" s="20" t="e">
        <f>(#N/A)</f>
        <v>#N/A</v>
      </c>
      <c r="F1897" s="20" t="e">
        <f>(#N/A)</f>
        <v>#N/A</v>
      </c>
      <c r="G1897" s="133" t="e">
        <f t="shared" si="29"/>
        <v>#N/A</v>
      </c>
      <c r="H1897" s="133"/>
      <c r="I1897" s="133"/>
    </row>
    <row r="1898" spans="1:9" x14ac:dyDescent="0.3">
      <c r="A1898" s="135">
        <v>43635</v>
      </c>
      <c r="B1898" s="20">
        <v>148.62</v>
      </c>
      <c r="C1898" s="20" t="e">
        <f>(#N/A)</f>
        <v>#N/A</v>
      </c>
      <c r="D1898" s="20" t="e">
        <f>(#N/A)</f>
        <v>#N/A</v>
      </c>
      <c r="E1898" s="20" t="e">
        <f>(#N/A)</f>
        <v>#N/A</v>
      </c>
      <c r="F1898" s="20">
        <v>4.2801010384507441</v>
      </c>
      <c r="G1898" s="133" t="e">
        <f t="shared" si="29"/>
        <v>#N/A</v>
      </c>
      <c r="H1898" s="133"/>
      <c r="I1898" s="133"/>
    </row>
    <row r="1899" spans="1:9" x14ac:dyDescent="0.3">
      <c r="A1899" s="135">
        <v>43636</v>
      </c>
      <c r="B1899" s="20">
        <v>148.13</v>
      </c>
      <c r="C1899" s="20" t="e">
        <f>(#N/A)</f>
        <v>#N/A</v>
      </c>
      <c r="D1899" s="20" t="e">
        <f>(#N/A)</f>
        <v>#N/A</v>
      </c>
      <c r="E1899" s="20" t="e">
        <f>(#N/A)</f>
        <v>#N/A</v>
      </c>
      <c r="F1899" s="20">
        <v>3.9289974040552869</v>
      </c>
      <c r="G1899" s="133" t="e">
        <f t="shared" si="29"/>
        <v>#N/A</v>
      </c>
      <c r="H1899" s="133"/>
      <c r="I1899" s="133"/>
    </row>
    <row r="1900" spans="1:9" x14ac:dyDescent="0.3">
      <c r="A1900" s="135">
        <v>43637</v>
      </c>
      <c r="B1900" s="20">
        <v>148.03</v>
      </c>
      <c r="C1900" s="20" t="e">
        <f>(#N/A)</f>
        <v>#N/A</v>
      </c>
      <c r="D1900" s="20" t="e">
        <f>(#N/A)</f>
        <v>#N/A</v>
      </c>
      <c r="E1900" s="20" t="e">
        <f>(#N/A)</f>
        <v>#N/A</v>
      </c>
      <c r="F1900" s="20">
        <v>3.8734123921128338</v>
      </c>
      <c r="G1900" s="133" t="e">
        <f t="shared" si="29"/>
        <v>#N/A</v>
      </c>
      <c r="H1900" s="133"/>
      <c r="I1900" s="133"/>
    </row>
    <row r="1901" spans="1:9" x14ac:dyDescent="0.3">
      <c r="A1901" s="135">
        <v>43640</v>
      </c>
      <c r="B1901" s="20">
        <v>147.75</v>
      </c>
      <c r="C1901" s="20" t="e">
        <f>(#N/A)</f>
        <v>#N/A</v>
      </c>
      <c r="D1901" s="20" t="e">
        <f>(#N/A)</f>
        <v>#N/A</v>
      </c>
      <c r="E1901" s="20" t="e">
        <f>(#N/A)</f>
        <v>#N/A</v>
      </c>
      <c r="F1901" s="20" t="e">
        <f>(#N/A)</f>
        <v>#N/A</v>
      </c>
      <c r="G1901" s="133" t="e">
        <f t="shared" si="29"/>
        <v>#N/A</v>
      </c>
      <c r="H1901" s="133"/>
      <c r="I1901" s="133"/>
    </row>
    <row r="1902" spans="1:9" x14ac:dyDescent="0.3">
      <c r="A1902" s="135">
        <v>43641</v>
      </c>
      <c r="B1902" s="20">
        <v>147.44999999999999</v>
      </c>
      <c r="C1902" s="20" t="e">
        <f>(#N/A)</f>
        <v>#N/A</v>
      </c>
      <c r="D1902" s="20" t="e">
        <f>(#N/A)</f>
        <v>#N/A</v>
      </c>
      <c r="E1902" s="20" t="e">
        <f>(#N/A)</f>
        <v>#N/A</v>
      </c>
      <c r="F1902" s="20">
        <v>3.422879988777443</v>
      </c>
      <c r="G1902" s="133" t="e">
        <f t="shared" si="29"/>
        <v>#N/A</v>
      </c>
      <c r="H1902" s="133"/>
      <c r="I1902" s="133"/>
    </row>
    <row r="1903" spans="1:9" x14ac:dyDescent="0.3">
      <c r="A1903" s="135">
        <v>43642</v>
      </c>
      <c r="B1903" s="20">
        <v>147.46</v>
      </c>
      <c r="C1903" s="20" t="e">
        <f>(#N/A)</f>
        <v>#N/A</v>
      </c>
      <c r="D1903" s="20" t="e">
        <f>(#N/A)</f>
        <v>#N/A</v>
      </c>
      <c r="E1903" s="20" t="e">
        <f>(#N/A)</f>
        <v>#N/A</v>
      </c>
      <c r="F1903" s="20">
        <v>3.4589209289272431</v>
      </c>
      <c r="G1903" s="133" t="e">
        <f t="shared" si="29"/>
        <v>#N/A</v>
      </c>
      <c r="H1903" s="133"/>
      <c r="I1903" s="133"/>
    </row>
    <row r="1904" spans="1:9" x14ac:dyDescent="0.3">
      <c r="A1904" s="135">
        <v>43643</v>
      </c>
      <c r="B1904" s="20">
        <v>147.33000000000001</v>
      </c>
      <c r="C1904" s="20" t="e">
        <f>(#N/A)</f>
        <v>#N/A</v>
      </c>
      <c r="D1904" s="20" t="e">
        <f>(#N/A)</f>
        <v>#N/A</v>
      </c>
      <c r="E1904" s="20" t="e">
        <f>(#N/A)</f>
        <v>#N/A</v>
      </c>
      <c r="F1904" s="20">
        <v>3.4185034395619822</v>
      </c>
      <c r="G1904" s="133" t="e">
        <f t="shared" si="29"/>
        <v>#N/A</v>
      </c>
      <c r="H1904" s="133"/>
      <c r="I1904" s="133"/>
    </row>
    <row r="1905" spans="1:9" x14ac:dyDescent="0.3">
      <c r="A1905" s="135">
        <v>43644</v>
      </c>
      <c r="B1905" s="20">
        <v>146.99</v>
      </c>
      <c r="C1905" s="20" t="e">
        <f>(#N/A)</f>
        <v>#N/A</v>
      </c>
      <c r="D1905" s="20" t="e">
        <f>(#N/A)</f>
        <v>#N/A</v>
      </c>
      <c r="E1905" s="20" t="e">
        <f>(#N/A)</f>
        <v>#N/A</v>
      </c>
      <c r="F1905" s="20">
        <v>3.5432516201746971</v>
      </c>
      <c r="G1905" s="133" t="e">
        <f t="shared" si="29"/>
        <v>#N/A</v>
      </c>
      <c r="H1905" s="133"/>
      <c r="I1905" s="133"/>
    </row>
    <row r="1906" spans="1:9" x14ac:dyDescent="0.3">
      <c r="A1906" s="135">
        <v>43646</v>
      </c>
      <c r="B1906" s="20" t="e">
        <f>(#N/A)</f>
        <v>#N/A</v>
      </c>
      <c r="C1906" s="20">
        <v>108.3</v>
      </c>
      <c r="D1906" s="20">
        <v>104.2</v>
      </c>
      <c r="E1906" s="20" t="e">
        <f>(#N/A)</f>
        <v>#N/A</v>
      </c>
      <c r="F1906" s="20" t="e">
        <f>(#N/A)</f>
        <v>#N/A</v>
      </c>
      <c r="G1906" s="133">
        <f t="shared" si="29"/>
        <v>104.2</v>
      </c>
      <c r="H1906" s="133"/>
      <c r="I1906" s="133"/>
    </row>
    <row r="1907" spans="1:9" x14ac:dyDescent="0.3">
      <c r="A1907" s="135">
        <v>43647</v>
      </c>
      <c r="B1907" s="20">
        <v>146.87</v>
      </c>
      <c r="C1907" s="20" t="e">
        <f>(#N/A)</f>
        <v>#N/A</v>
      </c>
      <c r="D1907" s="20" t="e">
        <f>(#N/A)</f>
        <v>#N/A</v>
      </c>
      <c r="E1907" s="20" t="e">
        <f>(#N/A)</f>
        <v>#N/A</v>
      </c>
      <c r="F1907" s="20" t="e">
        <f>(#N/A)</f>
        <v>#N/A</v>
      </c>
      <c r="G1907" s="133" t="e">
        <f t="shared" si="29"/>
        <v>#N/A</v>
      </c>
      <c r="H1907" s="133"/>
      <c r="I1907" s="133"/>
    </row>
    <row r="1908" spans="1:9" x14ac:dyDescent="0.3">
      <c r="A1908" s="135">
        <v>43648</v>
      </c>
      <c r="B1908" s="20">
        <v>146.84</v>
      </c>
      <c r="C1908" s="20" t="e">
        <f>(#N/A)</f>
        <v>#N/A</v>
      </c>
      <c r="D1908" s="20" t="e">
        <f>(#N/A)</f>
        <v>#N/A</v>
      </c>
      <c r="E1908" s="20" t="e">
        <f>(#N/A)</f>
        <v>#N/A</v>
      </c>
      <c r="F1908" s="20">
        <v>3.6054469766457351</v>
      </c>
      <c r="G1908" s="133" t="e">
        <f t="shared" si="29"/>
        <v>#N/A</v>
      </c>
      <c r="H1908" s="133"/>
      <c r="I1908" s="133"/>
    </row>
    <row r="1909" spans="1:9" x14ac:dyDescent="0.3">
      <c r="A1909" s="135">
        <v>43649</v>
      </c>
      <c r="B1909" s="20">
        <v>146.80000000000001</v>
      </c>
      <c r="C1909" s="20" t="e">
        <f>(#N/A)</f>
        <v>#N/A</v>
      </c>
      <c r="D1909" s="20" t="e">
        <f>(#N/A)</f>
        <v>#N/A</v>
      </c>
      <c r="E1909" s="20" t="e">
        <f>(#N/A)</f>
        <v>#N/A</v>
      </c>
      <c r="F1909" s="20">
        <v>3.6503565628750971</v>
      </c>
      <c r="G1909" s="133" t="e">
        <f t="shared" si="29"/>
        <v>#N/A</v>
      </c>
      <c r="H1909" s="133"/>
      <c r="I1909" s="133"/>
    </row>
    <row r="1910" spans="1:9" x14ac:dyDescent="0.3">
      <c r="A1910" s="135">
        <v>43650</v>
      </c>
      <c r="B1910" s="20">
        <v>146.87</v>
      </c>
      <c r="C1910" s="20" t="e">
        <f>(#N/A)</f>
        <v>#N/A</v>
      </c>
      <c r="D1910" s="20" t="e">
        <f>(#N/A)</f>
        <v>#N/A</v>
      </c>
      <c r="E1910" s="20" t="e">
        <f>(#N/A)</f>
        <v>#N/A</v>
      </c>
      <c r="F1910" s="20">
        <v>3.8390837104072402</v>
      </c>
      <c r="G1910" s="133" t="e">
        <f t="shared" si="29"/>
        <v>#N/A</v>
      </c>
      <c r="H1910" s="133"/>
      <c r="I1910" s="133"/>
    </row>
    <row r="1911" spans="1:9" x14ac:dyDescent="0.3">
      <c r="A1911" s="135">
        <v>43651</v>
      </c>
      <c r="B1911" s="20">
        <v>146.86000000000001</v>
      </c>
      <c r="C1911" s="20" t="e">
        <f>(#N/A)</f>
        <v>#N/A</v>
      </c>
      <c r="D1911" s="20" t="e">
        <f>(#N/A)</f>
        <v>#N/A</v>
      </c>
      <c r="E1911" s="20" t="e">
        <f>(#N/A)</f>
        <v>#N/A</v>
      </c>
      <c r="F1911" s="20">
        <v>3.9348903043170562</v>
      </c>
      <c r="G1911" s="133" t="e">
        <f t="shared" si="29"/>
        <v>#N/A</v>
      </c>
      <c r="H1911" s="133"/>
      <c r="I1911" s="133"/>
    </row>
    <row r="1912" spans="1:9" x14ac:dyDescent="0.3">
      <c r="A1912" s="135">
        <v>43654</v>
      </c>
      <c r="B1912" s="20">
        <v>146.69999999999999</v>
      </c>
      <c r="C1912" s="20" t="e">
        <f>(#N/A)</f>
        <v>#N/A</v>
      </c>
      <c r="D1912" s="20" t="e">
        <f>(#N/A)</f>
        <v>#N/A</v>
      </c>
      <c r="E1912" s="20" t="e">
        <f>(#N/A)</f>
        <v>#N/A</v>
      </c>
      <c r="F1912" s="20" t="e">
        <f>(#N/A)</f>
        <v>#N/A</v>
      </c>
      <c r="G1912" s="133" t="e">
        <f t="shared" si="29"/>
        <v>#N/A</v>
      </c>
      <c r="H1912" s="133"/>
      <c r="I1912" s="133"/>
    </row>
    <row r="1913" spans="1:9" x14ac:dyDescent="0.3">
      <c r="A1913" s="135">
        <v>43655</v>
      </c>
      <c r="B1913" s="20">
        <v>146.38999999999999</v>
      </c>
      <c r="C1913" s="20" t="e">
        <f>(#N/A)</f>
        <v>#N/A</v>
      </c>
      <c r="D1913" s="20" t="e">
        <f>(#N/A)</f>
        <v>#N/A</v>
      </c>
      <c r="E1913" s="20" t="e">
        <f>(#N/A)</f>
        <v>#N/A</v>
      </c>
      <c r="F1913" s="20">
        <v>3.8742638189171932</v>
      </c>
      <c r="G1913" s="133" t="e">
        <f t="shared" si="29"/>
        <v>#N/A</v>
      </c>
      <c r="H1913" s="133"/>
      <c r="I1913" s="133"/>
    </row>
    <row r="1914" spans="1:9" x14ac:dyDescent="0.3">
      <c r="A1914" s="135">
        <v>43656</v>
      </c>
      <c r="B1914" s="20">
        <v>146.35</v>
      </c>
      <c r="C1914" s="20" t="e">
        <f>(#N/A)</f>
        <v>#N/A</v>
      </c>
      <c r="D1914" s="20" t="e">
        <f>(#N/A)</f>
        <v>#N/A</v>
      </c>
      <c r="E1914" s="20" t="e">
        <f>(#N/A)</f>
        <v>#N/A</v>
      </c>
      <c r="F1914" s="20">
        <v>4.0304236565254481</v>
      </c>
      <c r="G1914" s="133" t="e">
        <f t="shared" si="29"/>
        <v>#N/A</v>
      </c>
      <c r="H1914" s="133"/>
      <c r="I1914" s="133"/>
    </row>
    <row r="1915" spans="1:9" x14ac:dyDescent="0.3">
      <c r="A1915" s="135">
        <v>43657</v>
      </c>
      <c r="B1915" s="20">
        <v>146.1</v>
      </c>
      <c r="C1915" s="20" t="e">
        <f>(#N/A)</f>
        <v>#N/A</v>
      </c>
      <c r="D1915" s="20" t="e">
        <f>(#N/A)</f>
        <v>#N/A</v>
      </c>
      <c r="E1915" s="20" t="e">
        <f>(#N/A)</f>
        <v>#N/A</v>
      </c>
      <c r="F1915" s="20">
        <v>4.0153780435711228</v>
      </c>
      <c r="G1915" s="133" t="e">
        <f t="shared" si="29"/>
        <v>#N/A</v>
      </c>
      <c r="H1915" s="133"/>
      <c r="I1915" s="133"/>
    </row>
    <row r="1916" spans="1:9" x14ac:dyDescent="0.3">
      <c r="A1916" s="135">
        <v>43658</v>
      </c>
      <c r="B1916" s="20">
        <v>145.56</v>
      </c>
      <c r="C1916" s="20" t="e">
        <f>(#N/A)</f>
        <v>#N/A</v>
      </c>
      <c r="D1916" s="20" t="e">
        <f>(#N/A)</f>
        <v>#N/A</v>
      </c>
      <c r="E1916" s="20" t="e">
        <f>(#N/A)</f>
        <v>#N/A</v>
      </c>
      <c r="F1916" s="20">
        <v>3.6899843282518878</v>
      </c>
      <c r="G1916" s="133" t="e">
        <f t="shared" si="29"/>
        <v>#N/A</v>
      </c>
      <c r="H1916" s="133"/>
      <c r="I1916" s="133"/>
    </row>
    <row r="1917" spans="1:9" x14ac:dyDescent="0.3">
      <c r="A1917" s="135">
        <v>43661</v>
      </c>
      <c r="B1917" s="20">
        <v>145.41999999999999</v>
      </c>
      <c r="C1917" s="20" t="e">
        <f>(#N/A)</f>
        <v>#N/A</v>
      </c>
      <c r="D1917" s="20" t="e">
        <f>(#N/A)</f>
        <v>#N/A</v>
      </c>
      <c r="E1917" s="20" t="e">
        <f>(#N/A)</f>
        <v>#N/A</v>
      </c>
      <c r="F1917" s="20" t="e">
        <f>(#N/A)</f>
        <v>#N/A</v>
      </c>
      <c r="G1917" s="133" t="e">
        <f t="shared" si="29"/>
        <v>#N/A</v>
      </c>
      <c r="H1917" s="133"/>
      <c r="I1917" s="133"/>
    </row>
    <row r="1918" spans="1:9" x14ac:dyDescent="0.3">
      <c r="A1918" s="135">
        <v>43662</v>
      </c>
      <c r="B1918" s="20">
        <v>145.28</v>
      </c>
      <c r="C1918" s="20" t="e">
        <f>(#N/A)</f>
        <v>#N/A</v>
      </c>
      <c r="D1918" s="20" t="e">
        <f>(#N/A)</f>
        <v>#N/A</v>
      </c>
      <c r="E1918" s="20" t="e">
        <f>(#N/A)</f>
        <v>#N/A</v>
      </c>
      <c r="F1918" s="20">
        <v>3.6677608106179531</v>
      </c>
      <c r="G1918" s="133" t="e">
        <f t="shared" si="29"/>
        <v>#N/A</v>
      </c>
      <c r="H1918" s="133"/>
      <c r="I1918" s="133"/>
    </row>
    <row r="1919" spans="1:9" x14ac:dyDescent="0.3">
      <c r="A1919" s="135">
        <v>43663</v>
      </c>
      <c r="B1919" s="20">
        <v>145.15</v>
      </c>
      <c r="C1919" s="20" t="e">
        <f>(#N/A)</f>
        <v>#N/A</v>
      </c>
      <c r="D1919" s="20" t="e">
        <f>(#N/A)</f>
        <v>#N/A</v>
      </c>
      <c r="E1919" s="20" t="e">
        <f>(#N/A)</f>
        <v>#N/A</v>
      </c>
      <c r="F1919" s="20">
        <v>3.7082023435267222</v>
      </c>
      <c r="G1919" s="133" t="e">
        <f t="shared" si="29"/>
        <v>#N/A</v>
      </c>
      <c r="H1919" s="133"/>
      <c r="I1919" s="133"/>
    </row>
    <row r="1920" spans="1:9" x14ac:dyDescent="0.3">
      <c r="A1920" s="135">
        <v>43664</v>
      </c>
      <c r="B1920" s="20">
        <v>145.13999999999999</v>
      </c>
      <c r="C1920" s="20" t="e">
        <f>(#N/A)</f>
        <v>#N/A</v>
      </c>
      <c r="D1920" s="20" t="e">
        <f>(#N/A)</f>
        <v>#N/A</v>
      </c>
      <c r="E1920" s="20" t="e">
        <f>(#N/A)</f>
        <v>#N/A</v>
      </c>
      <c r="F1920" s="20">
        <v>3.871752665855579</v>
      </c>
      <c r="G1920" s="133" t="e">
        <f t="shared" si="29"/>
        <v>#N/A</v>
      </c>
      <c r="H1920" s="133"/>
      <c r="I1920" s="133"/>
    </row>
    <row r="1921" spans="1:9" x14ac:dyDescent="0.3">
      <c r="A1921" s="135">
        <v>43665</v>
      </c>
      <c r="B1921" s="20">
        <v>144.76</v>
      </c>
      <c r="C1921" s="20" t="e">
        <f>(#N/A)</f>
        <v>#N/A</v>
      </c>
      <c r="D1921" s="20" t="e">
        <f>(#N/A)</f>
        <v>#N/A</v>
      </c>
      <c r="E1921" s="20" t="e">
        <f>(#N/A)</f>
        <v>#N/A</v>
      </c>
      <c r="F1921" s="20">
        <v>3.570150962295199</v>
      </c>
      <c r="G1921" s="133" t="e">
        <f t="shared" si="29"/>
        <v>#N/A</v>
      </c>
      <c r="H1921" s="133"/>
      <c r="I1921" s="133"/>
    </row>
    <row r="1922" spans="1:9" x14ac:dyDescent="0.3">
      <c r="A1922" s="135">
        <v>43668</v>
      </c>
      <c r="B1922" s="20">
        <v>144.69</v>
      </c>
      <c r="C1922" s="20" t="e">
        <f>(#N/A)</f>
        <v>#N/A</v>
      </c>
      <c r="D1922" s="20" t="e">
        <f>(#N/A)</f>
        <v>#N/A</v>
      </c>
      <c r="E1922" s="20" t="e">
        <f>(#N/A)</f>
        <v>#N/A</v>
      </c>
      <c r="F1922" s="20" t="e">
        <f>(#N/A)</f>
        <v>#N/A</v>
      </c>
      <c r="G1922" s="133" t="e">
        <f t="shared" si="29"/>
        <v>#N/A</v>
      </c>
      <c r="H1922" s="133"/>
      <c r="I1922" s="133"/>
    </row>
    <row r="1923" spans="1:9" x14ac:dyDescent="0.3">
      <c r="A1923" s="135">
        <v>43669</v>
      </c>
      <c r="B1923" s="20">
        <v>144.55000000000001</v>
      </c>
      <c r="C1923" s="20" t="e">
        <f>(#N/A)</f>
        <v>#N/A</v>
      </c>
      <c r="D1923" s="20" t="e">
        <f>(#N/A)</f>
        <v>#N/A</v>
      </c>
      <c r="E1923" s="20" t="e">
        <f>(#N/A)</f>
        <v>#N/A</v>
      </c>
      <c r="F1923" s="20">
        <v>3.405107661492238</v>
      </c>
      <c r="G1923" s="133" t="e">
        <f t="shared" si="29"/>
        <v>#N/A</v>
      </c>
      <c r="H1923" s="133"/>
      <c r="I1923" s="133"/>
    </row>
    <row r="1924" spans="1:9" x14ac:dyDescent="0.3">
      <c r="A1924" s="135">
        <v>43670</v>
      </c>
      <c r="B1924" s="20">
        <v>144.58000000000001</v>
      </c>
      <c r="C1924" s="20" t="e">
        <f>(#N/A)</f>
        <v>#N/A</v>
      </c>
      <c r="D1924" s="20" t="e">
        <f>(#N/A)</f>
        <v>#N/A</v>
      </c>
      <c r="E1924" s="20" t="e">
        <f>(#N/A)</f>
        <v>#N/A</v>
      </c>
      <c r="F1924" s="20">
        <v>3.4043770562151341</v>
      </c>
      <c r="G1924" s="133" t="e">
        <f t="shared" si="29"/>
        <v>#N/A</v>
      </c>
      <c r="H1924" s="133"/>
      <c r="I1924" s="133"/>
    </row>
    <row r="1925" spans="1:9" x14ac:dyDescent="0.3">
      <c r="A1925" s="135">
        <v>43671</v>
      </c>
      <c r="B1925" s="20">
        <v>144.51</v>
      </c>
      <c r="C1925" s="20" t="e">
        <f>(#N/A)</f>
        <v>#N/A</v>
      </c>
      <c r="D1925" s="20" t="e">
        <f>(#N/A)</f>
        <v>#N/A</v>
      </c>
      <c r="E1925" s="20" t="e">
        <f>(#N/A)</f>
        <v>#N/A</v>
      </c>
      <c r="F1925" s="20">
        <v>3.3690987124463518</v>
      </c>
      <c r="G1925" s="133" t="e">
        <f t="shared" si="29"/>
        <v>#N/A</v>
      </c>
      <c r="H1925" s="133"/>
      <c r="I1925" s="133"/>
    </row>
    <row r="1926" spans="1:9" x14ac:dyDescent="0.3">
      <c r="A1926" s="135">
        <v>43672</v>
      </c>
      <c r="B1926" s="20">
        <v>144.37</v>
      </c>
      <c r="C1926" s="20" t="e">
        <f>(#N/A)</f>
        <v>#N/A</v>
      </c>
      <c r="D1926" s="20" t="e">
        <f>(#N/A)</f>
        <v>#N/A</v>
      </c>
      <c r="E1926" s="20" t="e">
        <f>(#N/A)</f>
        <v>#N/A</v>
      </c>
      <c r="F1926" s="20">
        <v>3.335480638465393</v>
      </c>
      <c r="G1926" s="133" t="e">
        <f t="shared" si="29"/>
        <v>#N/A</v>
      </c>
      <c r="H1926" s="133"/>
      <c r="I1926" s="133"/>
    </row>
    <row r="1927" spans="1:9" x14ac:dyDescent="0.3">
      <c r="A1927" s="135">
        <v>43675</v>
      </c>
      <c r="B1927" s="20">
        <v>144.46</v>
      </c>
      <c r="C1927" s="20" t="e">
        <f>(#N/A)</f>
        <v>#N/A</v>
      </c>
      <c r="D1927" s="20" t="e">
        <f>(#N/A)</f>
        <v>#N/A</v>
      </c>
      <c r="E1927" s="20" t="e">
        <f>(#N/A)</f>
        <v>#N/A</v>
      </c>
      <c r="F1927" s="20" t="e">
        <f>(#N/A)</f>
        <v>#N/A</v>
      </c>
      <c r="G1927" s="133" t="e">
        <f t="shared" si="29"/>
        <v>#N/A</v>
      </c>
      <c r="H1927" s="133"/>
      <c r="I1927" s="133"/>
    </row>
    <row r="1928" spans="1:9" x14ac:dyDescent="0.3">
      <c r="A1928" s="135">
        <v>43676</v>
      </c>
      <c r="B1928" s="20">
        <v>144.41</v>
      </c>
      <c r="C1928" s="20" t="e">
        <f>(#N/A)</f>
        <v>#N/A</v>
      </c>
      <c r="D1928" s="20" t="e">
        <f>(#N/A)</f>
        <v>#N/A</v>
      </c>
      <c r="E1928" s="20" t="e">
        <f>(#N/A)</f>
        <v>#N/A</v>
      </c>
      <c r="F1928" s="20">
        <v>3.3789104445558018</v>
      </c>
      <c r="G1928" s="133" t="e">
        <f t="shared" si="29"/>
        <v>#N/A</v>
      </c>
      <c r="H1928" s="133"/>
      <c r="I1928" s="133"/>
    </row>
    <row r="1929" spans="1:9" x14ac:dyDescent="0.3">
      <c r="A1929" s="135">
        <v>43677</v>
      </c>
      <c r="B1929" s="20">
        <v>144.25</v>
      </c>
      <c r="C1929" s="20">
        <v>107.4</v>
      </c>
      <c r="D1929" s="20">
        <v>103.3</v>
      </c>
      <c r="E1929" s="20">
        <v>-0.3</v>
      </c>
      <c r="F1929" s="20">
        <v>3.345751540335292</v>
      </c>
      <c r="G1929" s="133">
        <f t="shared" si="29"/>
        <v>103.3</v>
      </c>
      <c r="H1929" s="133"/>
      <c r="I1929" s="133"/>
    </row>
    <row r="1930" spans="1:9" x14ac:dyDescent="0.3">
      <c r="A1930" s="135">
        <v>43678</v>
      </c>
      <c r="B1930" s="20">
        <v>144.25</v>
      </c>
      <c r="C1930" s="20" t="e">
        <f>(#N/A)</f>
        <v>#N/A</v>
      </c>
      <c r="D1930" s="20" t="e">
        <f>(#N/A)</f>
        <v>#N/A</v>
      </c>
      <c r="E1930" s="20" t="e">
        <f>(#N/A)</f>
        <v>#N/A</v>
      </c>
      <c r="F1930" s="20">
        <v>3.4940450566795809</v>
      </c>
      <c r="G1930" s="133" t="e">
        <f t="shared" si="29"/>
        <v>#N/A</v>
      </c>
      <c r="H1930" s="133"/>
      <c r="I1930" s="133"/>
    </row>
    <row r="1931" spans="1:9" x14ac:dyDescent="0.3">
      <c r="A1931" s="135">
        <v>43679</v>
      </c>
      <c r="B1931" s="20">
        <v>144.22999999999999</v>
      </c>
      <c r="C1931" s="20" t="e">
        <f>(#N/A)</f>
        <v>#N/A</v>
      </c>
      <c r="D1931" s="20" t="e">
        <f>(#N/A)</f>
        <v>#N/A</v>
      </c>
      <c r="E1931" s="20" t="e">
        <f>(#N/A)</f>
        <v>#N/A</v>
      </c>
      <c r="F1931" s="20">
        <v>3.501973448152135</v>
      </c>
      <c r="G1931" s="133" t="e">
        <f t="shared" si="29"/>
        <v>#N/A</v>
      </c>
      <c r="H1931" s="133"/>
      <c r="I1931" s="133"/>
    </row>
    <row r="1932" spans="1:9" x14ac:dyDescent="0.3">
      <c r="A1932" s="135">
        <v>43682</v>
      </c>
      <c r="B1932" s="20">
        <v>144.1</v>
      </c>
      <c r="C1932" s="20" t="e">
        <f>(#N/A)</f>
        <v>#N/A</v>
      </c>
      <c r="D1932" s="20" t="e">
        <f>(#N/A)</f>
        <v>#N/A</v>
      </c>
      <c r="E1932" s="20" t="e">
        <f>(#N/A)</f>
        <v>#N/A</v>
      </c>
      <c r="F1932" s="20" t="e">
        <f>(#N/A)</f>
        <v>#N/A</v>
      </c>
      <c r="G1932" s="133" t="e">
        <f t="shared" si="29"/>
        <v>#N/A</v>
      </c>
      <c r="H1932" s="133"/>
      <c r="I1932" s="133"/>
    </row>
    <row r="1933" spans="1:9" x14ac:dyDescent="0.3">
      <c r="A1933" s="135">
        <v>43683</v>
      </c>
      <c r="B1933" s="20">
        <v>144.1</v>
      </c>
      <c r="C1933" s="20" t="e">
        <f>(#N/A)</f>
        <v>#N/A</v>
      </c>
      <c r="D1933" s="20" t="e">
        <f>(#N/A)</f>
        <v>#N/A</v>
      </c>
      <c r="E1933" s="20" t="e">
        <f>(#N/A)</f>
        <v>#N/A</v>
      </c>
      <c r="F1933" s="20">
        <v>3.6765234908986262</v>
      </c>
      <c r="G1933" s="133" t="e">
        <f t="shared" si="29"/>
        <v>#N/A</v>
      </c>
      <c r="H1933" s="133"/>
      <c r="I1933" s="133"/>
    </row>
    <row r="1934" spans="1:9" x14ac:dyDescent="0.3">
      <c r="A1934" s="135">
        <v>43684</v>
      </c>
      <c r="B1934" s="20">
        <v>143.91999999999999</v>
      </c>
      <c r="C1934" s="20" t="e">
        <f>(#N/A)</f>
        <v>#N/A</v>
      </c>
      <c r="D1934" s="20" t="e">
        <f>(#N/A)</f>
        <v>#N/A</v>
      </c>
      <c r="E1934" s="20" t="e">
        <f>(#N/A)</f>
        <v>#N/A</v>
      </c>
      <c r="F1934" s="20">
        <v>3.6066517889280831</v>
      </c>
      <c r="G1934" s="133" t="e">
        <f t="shared" si="29"/>
        <v>#N/A</v>
      </c>
      <c r="H1934" s="133"/>
      <c r="I1934" s="133"/>
    </row>
    <row r="1935" spans="1:9" x14ac:dyDescent="0.3">
      <c r="A1935" s="135">
        <v>43685</v>
      </c>
      <c r="B1935" s="20">
        <v>143.96</v>
      </c>
      <c r="C1935" s="20" t="e">
        <f>(#N/A)</f>
        <v>#N/A</v>
      </c>
      <c r="D1935" s="20" t="e">
        <f>(#N/A)</f>
        <v>#N/A</v>
      </c>
      <c r="E1935" s="20" t="e">
        <f>(#N/A)</f>
        <v>#N/A</v>
      </c>
      <c r="F1935" s="20">
        <v>3.590703029430812</v>
      </c>
      <c r="G1935" s="133" t="e">
        <f t="shared" si="29"/>
        <v>#N/A</v>
      </c>
      <c r="H1935" s="133"/>
      <c r="I1935" s="133"/>
    </row>
    <row r="1936" spans="1:9" x14ac:dyDescent="0.3">
      <c r="A1936" s="135">
        <v>43686</v>
      </c>
      <c r="B1936" s="20">
        <v>143.91</v>
      </c>
      <c r="C1936" s="20" t="e">
        <f>(#N/A)</f>
        <v>#N/A</v>
      </c>
      <c r="D1936" s="20" t="e">
        <f>(#N/A)</f>
        <v>#N/A</v>
      </c>
      <c r="E1936" s="20" t="e">
        <f>(#N/A)</f>
        <v>#N/A</v>
      </c>
      <c r="F1936" s="20">
        <v>3.524926264297533</v>
      </c>
      <c r="G1936" s="133" t="e">
        <f t="shared" si="29"/>
        <v>#N/A</v>
      </c>
      <c r="H1936" s="133"/>
      <c r="I1936" s="133"/>
    </row>
    <row r="1937" spans="1:9" x14ac:dyDescent="0.3">
      <c r="A1937" s="135">
        <v>43689</v>
      </c>
      <c r="B1937" s="20">
        <v>143.86000000000001</v>
      </c>
      <c r="C1937" s="20" t="e">
        <f>(#N/A)</f>
        <v>#N/A</v>
      </c>
      <c r="D1937" s="20" t="e">
        <f>(#N/A)</f>
        <v>#N/A</v>
      </c>
      <c r="E1937" s="20" t="e">
        <f>(#N/A)</f>
        <v>#N/A</v>
      </c>
      <c r="F1937" s="20" t="e">
        <f>(#N/A)</f>
        <v>#N/A</v>
      </c>
      <c r="G1937" s="133" t="e">
        <f t="shared" si="29"/>
        <v>#N/A</v>
      </c>
      <c r="H1937" s="133"/>
      <c r="I1937" s="133"/>
    </row>
    <row r="1938" spans="1:9" x14ac:dyDescent="0.3">
      <c r="A1938" s="135">
        <v>43690</v>
      </c>
      <c r="B1938" s="20">
        <v>143.81</v>
      </c>
      <c r="C1938" s="20" t="e">
        <f>(#N/A)</f>
        <v>#N/A</v>
      </c>
      <c r="D1938" s="20" t="e">
        <f>(#N/A)</f>
        <v>#N/A</v>
      </c>
      <c r="E1938" s="20" t="e">
        <f>(#N/A)</f>
        <v>#N/A</v>
      </c>
      <c r="F1938" s="20">
        <v>3.4678753867184691</v>
      </c>
      <c r="G1938" s="133" t="e">
        <f t="shared" si="29"/>
        <v>#N/A</v>
      </c>
      <c r="H1938" s="133"/>
      <c r="I1938" s="133"/>
    </row>
    <row r="1939" spans="1:9" x14ac:dyDescent="0.3">
      <c r="A1939" s="135">
        <v>43691</v>
      </c>
      <c r="B1939" s="20">
        <v>143.72999999999999</v>
      </c>
      <c r="C1939" s="20" t="e">
        <f>(#N/A)</f>
        <v>#N/A</v>
      </c>
      <c r="D1939" s="20" t="e">
        <f>(#N/A)</f>
        <v>#N/A</v>
      </c>
      <c r="E1939" s="20" t="e">
        <f>(#N/A)</f>
        <v>#N/A</v>
      </c>
      <c r="F1939" s="20">
        <v>3.4177579507842859</v>
      </c>
      <c r="G1939" s="133" t="e">
        <f t="shared" si="29"/>
        <v>#N/A</v>
      </c>
      <c r="H1939" s="133"/>
      <c r="I1939" s="133"/>
    </row>
    <row r="1940" spans="1:9" x14ac:dyDescent="0.3">
      <c r="A1940" s="135">
        <v>43692</v>
      </c>
      <c r="B1940" s="20">
        <v>143.71</v>
      </c>
      <c r="C1940" s="20" t="e">
        <f>(#N/A)</f>
        <v>#N/A</v>
      </c>
      <c r="D1940" s="20" t="e">
        <f>(#N/A)</f>
        <v>#N/A</v>
      </c>
      <c r="E1940" s="20" t="e">
        <f>(#N/A)</f>
        <v>#N/A</v>
      </c>
      <c r="F1940" s="20">
        <v>3.151019236290554</v>
      </c>
      <c r="G1940" s="133" t="e">
        <f t="shared" si="29"/>
        <v>#N/A</v>
      </c>
      <c r="H1940" s="133"/>
      <c r="I1940" s="133"/>
    </row>
    <row r="1941" spans="1:9" x14ac:dyDescent="0.3">
      <c r="A1941" s="135">
        <v>43693</v>
      </c>
      <c r="B1941" s="20">
        <v>143.65</v>
      </c>
      <c r="C1941" s="20" t="e">
        <f>(#N/A)</f>
        <v>#N/A</v>
      </c>
      <c r="D1941" s="20" t="e">
        <f>(#N/A)</f>
        <v>#N/A</v>
      </c>
      <c r="E1941" s="20" t="e">
        <f>(#N/A)</f>
        <v>#N/A</v>
      </c>
      <c r="F1941" s="20">
        <v>3.1153542459263508</v>
      </c>
      <c r="G1941" s="133" t="e">
        <f t="shared" ref="G1941:G2004" si="30">D1941</f>
        <v>#N/A</v>
      </c>
      <c r="H1941" s="133"/>
      <c r="I1941" s="133"/>
    </row>
    <row r="1942" spans="1:9" x14ac:dyDescent="0.3">
      <c r="A1942" s="135">
        <v>43696</v>
      </c>
      <c r="B1942" s="20">
        <v>143.81</v>
      </c>
      <c r="C1942" s="20" t="e">
        <f>(#N/A)</f>
        <v>#N/A</v>
      </c>
      <c r="D1942" s="20" t="e">
        <f>(#N/A)</f>
        <v>#N/A</v>
      </c>
      <c r="E1942" s="20" t="e">
        <f>(#N/A)</f>
        <v>#N/A</v>
      </c>
      <c r="F1942" s="20" t="e">
        <f>(#N/A)</f>
        <v>#N/A</v>
      </c>
      <c r="G1942" s="133" t="e">
        <f t="shared" si="30"/>
        <v>#N/A</v>
      </c>
      <c r="H1942" s="133"/>
      <c r="I1942" s="133"/>
    </row>
    <row r="1943" spans="1:9" x14ac:dyDescent="0.3">
      <c r="A1943" s="135">
        <v>43697</v>
      </c>
      <c r="B1943" s="20">
        <v>143.88999999999999</v>
      </c>
      <c r="C1943" s="20" t="e">
        <f>(#N/A)</f>
        <v>#N/A</v>
      </c>
      <c r="D1943" s="20" t="e">
        <f>(#N/A)</f>
        <v>#N/A</v>
      </c>
      <c r="E1943" s="20" t="e">
        <f>(#N/A)</f>
        <v>#N/A</v>
      </c>
      <c r="F1943" s="20">
        <v>3.3172973361097151</v>
      </c>
      <c r="G1943" s="133" t="e">
        <f t="shared" si="30"/>
        <v>#N/A</v>
      </c>
      <c r="H1943" s="133"/>
      <c r="I1943" s="133"/>
    </row>
    <row r="1944" spans="1:9" x14ac:dyDescent="0.3">
      <c r="A1944" s="135">
        <v>43698</v>
      </c>
      <c r="B1944" s="20">
        <v>144.06</v>
      </c>
      <c r="C1944" s="20" t="e">
        <f>(#N/A)</f>
        <v>#N/A</v>
      </c>
      <c r="D1944" s="20" t="e">
        <f>(#N/A)</f>
        <v>#N/A</v>
      </c>
      <c r="E1944" s="20" t="e">
        <f>(#N/A)</f>
        <v>#N/A</v>
      </c>
      <c r="F1944" s="20">
        <v>3.409661905103726</v>
      </c>
      <c r="G1944" s="133" t="e">
        <f t="shared" si="30"/>
        <v>#N/A</v>
      </c>
      <c r="H1944" s="133"/>
      <c r="I1944" s="133"/>
    </row>
    <row r="1945" spans="1:9" x14ac:dyDescent="0.3">
      <c r="A1945" s="135">
        <v>43699</v>
      </c>
      <c r="B1945" s="20">
        <v>144.04</v>
      </c>
      <c r="C1945" s="20" t="e">
        <f>(#N/A)</f>
        <v>#N/A</v>
      </c>
      <c r="D1945" s="20" t="e">
        <f>(#N/A)</f>
        <v>#N/A</v>
      </c>
      <c r="E1945" s="20" t="e">
        <f>(#N/A)</f>
        <v>#N/A</v>
      </c>
      <c r="F1945" s="20">
        <v>3.2989099254159502</v>
      </c>
      <c r="G1945" s="133" t="e">
        <f t="shared" si="30"/>
        <v>#N/A</v>
      </c>
      <c r="H1945" s="133"/>
      <c r="I1945" s="133"/>
    </row>
    <row r="1946" spans="1:9" x14ac:dyDescent="0.3">
      <c r="A1946" s="135">
        <v>43700</v>
      </c>
      <c r="B1946" s="20">
        <v>144.07</v>
      </c>
      <c r="C1946" s="20" t="e">
        <f>(#N/A)</f>
        <v>#N/A</v>
      </c>
      <c r="D1946" s="20" t="e">
        <f>(#N/A)</f>
        <v>#N/A</v>
      </c>
      <c r="E1946" s="20" t="e">
        <f>(#N/A)</f>
        <v>#N/A</v>
      </c>
      <c r="F1946" s="20">
        <v>3.4391154508902928</v>
      </c>
      <c r="G1946" s="133" t="e">
        <f t="shared" si="30"/>
        <v>#N/A</v>
      </c>
      <c r="H1946" s="133"/>
      <c r="I1946" s="133"/>
    </row>
    <row r="1947" spans="1:9" x14ac:dyDescent="0.3">
      <c r="A1947" s="135">
        <v>43703</v>
      </c>
      <c r="B1947" s="20">
        <v>144.6</v>
      </c>
      <c r="C1947" s="20" t="e">
        <f>(#N/A)</f>
        <v>#N/A</v>
      </c>
      <c r="D1947" s="20" t="e">
        <f>(#N/A)</f>
        <v>#N/A</v>
      </c>
      <c r="E1947" s="20" t="e">
        <f>(#N/A)</f>
        <v>#N/A</v>
      </c>
      <c r="F1947" s="20" t="e">
        <f>(#N/A)</f>
        <v>#N/A</v>
      </c>
      <c r="G1947" s="133" t="e">
        <f t="shared" si="30"/>
        <v>#N/A</v>
      </c>
      <c r="H1947" s="133"/>
      <c r="I1947" s="133"/>
    </row>
    <row r="1948" spans="1:9" x14ac:dyDescent="0.3">
      <c r="A1948" s="135">
        <v>43704</v>
      </c>
      <c r="B1948" s="20">
        <v>144.97</v>
      </c>
      <c r="C1948" s="20" t="e">
        <f>(#N/A)</f>
        <v>#N/A</v>
      </c>
      <c r="D1948" s="20" t="e">
        <f>(#N/A)</f>
        <v>#N/A</v>
      </c>
      <c r="E1948" s="20" t="e">
        <f>(#N/A)</f>
        <v>#N/A</v>
      </c>
      <c r="F1948" s="20">
        <v>3.6092052601486562</v>
      </c>
      <c r="G1948" s="133" t="e">
        <f t="shared" si="30"/>
        <v>#N/A</v>
      </c>
      <c r="H1948" s="133"/>
      <c r="I1948" s="133"/>
    </row>
    <row r="1949" spans="1:9" x14ac:dyDescent="0.3">
      <c r="A1949" s="135">
        <v>43705</v>
      </c>
      <c r="B1949" s="20">
        <v>145.01</v>
      </c>
      <c r="C1949" s="20" t="e">
        <f>(#N/A)</f>
        <v>#N/A</v>
      </c>
      <c r="D1949" s="20" t="e">
        <f>(#N/A)</f>
        <v>#N/A</v>
      </c>
      <c r="E1949" s="20" t="e">
        <f>(#N/A)</f>
        <v>#N/A</v>
      </c>
      <c r="F1949" s="20">
        <v>3.600771593912981</v>
      </c>
      <c r="G1949" s="133" t="e">
        <f t="shared" si="30"/>
        <v>#N/A</v>
      </c>
      <c r="H1949" s="133"/>
      <c r="I1949" s="133"/>
    </row>
    <row r="1950" spans="1:9" x14ac:dyDescent="0.3">
      <c r="A1950" s="135">
        <v>43706</v>
      </c>
      <c r="B1950" s="20">
        <v>145.4</v>
      </c>
      <c r="C1950" s="20" t="e">
        <f>(#N/A)</f>
        <v>#N/A</v>
      </c>
      <c r="D1950" s="20" t="e">
        <f>(#N/A)</f>
        <v>#N/A</v>
      </c>
      <c r="E1950" s="20" t="e">
        <f>(#N/A)</f>
        <v>#N/A</v>
      </c>
      <c r="F1950" s="20">
        <v>3.8868248070877391</v>
      </c>
      <c r="G1950" s="133" t="e">
        <f t="shared" si="30"/>
        <v>#N/A</v>
      </c>
      <c r="H1950" s="133"/>
      <c r="I1950" s="133"/>
    </row>
    <row r="1951" spans="1:9" x14ac:dyDescent="0.3">
      <c r="A1951" s="135">
        <v>43707</v>
      </c>
      <c r="B1951" s="20">
        <v>145.63999999999999</v>
      </c>
      <c r="C1951" s="20" t="e">
        <f>(#N/A)</f>
        <v>#N/A</v>
      </c>
      <c r="D1951" s="20" t="e">
        <f>(#N/A)</f>
        <v>#N/A</v>
      </c>
      <c r="E1951" s="20" t="e">
        <f>(#N/A)</f>
        <v>#N/A</v>
      </c>
      <c r="F1951" s="20">
        <v>3.9024042234429621</v>
      </c>
      <c r="G1951" s="133" t="e">
        <f t="shared" si="30"/>
        <v>#N/A</v>
      </c>
      <c r="H1951" s="133"/>
      <c r="I1951" s="133"/>
    </row>
    <row r="1952" spans="1:9" x14ac:dyDescent="0.3">
      <c r="A1952" s="135">
        <v>43708</v>
      </c>
      <c r="B1952" s="20" t="e">
        <f>(#N/A)</f>
        <v>#N/A</v>
      </c>
      <c r="C1952" s="20">
        <v>106.5</v>
      </c>
      <c r="D1952" s="20">
        <v>102.8</v>
      </c>
      <c r="E1952" s="20">
        <v>-0.8</v>
      </c>
      <c r="F1952" s="20" t="e">
        <f>(#N/A)</f>
        <v>#N/A</v>
      </c>
      <c r="G1952" s="133">
        <f t="shared" si="30"/>
        <v>102.8</v>
      </c>
      <c r="H1952" s="133"/>
      <c r="I1952" s="133"/>
    </row>
    <row r="1953" spans="1:9" x14ac:dyDescent="0.3">
      <c r="A1953" s="135">
        <v>43710</v>
      </c>
      <c r="B1953" s="20">
        <v>146.08000000000001</v>
      </c>
      <c r="C1953" s="20" t="e">
        <f>(#N/A)</f>
        <v>#N/A</v>
      </c>
      <c r="D1953" s="20" t="e">
        <f>(#N/A)</f>
        <v>#N/A</v>
      </c>
      <c r="E1953" s="20" t="e">
        <f>(#N/A)</f>
        <v>#N/A</v>
      </c>
      <c r="F1953" s="20" t="e">
        <f>(#N/A)</f>
        <v>#N/A</v>
      </c>
      <c r="G1953" s="133" t="e">
        <f t="shared" si="30"/>
        <v>#N/A</v>
      </c>
      <c r="H1953" s="133"/>
      <c r="I1953" s="133"/>
    </row>
    <row r="1954" spans="1:9" x14ac:dyDescent="0.3">
      <c r="A1954" s="135">
        <v>43711</v>
      </c>
      <c r="B1954" s="20">
        <v>146.16999999999999</v>
      </c>
      <c r="C1954" s="20" t="e">
        <f>(#N/A)</f>
        <v>#N/A</v>
      </c>
      <c r="D1954" s="20" t="e">
        <f>(#N/A)</f>
        <v>#N/A</v>
      </c>
      <c r="E1954" s="20" t="e">
        <f>(#N/A)</f>
        <v>#N/A</v>
      </c>
      <c r="F1954" s="20">
        <v>3.5198300283286121</v>
      </c>
      <c r="G1954" s="133" t="e">
        <f t="shared" si="30"/>
        <v>#N/A</v>
      </c>
      <c r="H1954" s="133"/>
      <c r="I1954" s="133"/>
    </row>
    <row r="1955" spans="1:9" x14ac:dyDescent="0.3">
      <c r="A1955" s="135">
        <v>43712</v>
      </c>
      <c r="B1955" s="20">
        <v>146.16999999999999</v>
      </c>
      <c r="C1955" s="20" t="e">
        <f>(#N/A)</f>
        <v>#N/A</v>
      </c>
      <c r="D1955" s="20" t="e">
        <f>(#N/A)</f>
        <v>#N/A</v>
      </c>
      <c r="E1955" s="20" t="e">
        <f>(#N/A)</f>
        <v>#N/A</v>
      </c>
      <c r="F1955" s="20">
        <v>3.3441742081447958</v>
      </c>
      <c r="G1955" s="133" t="e">
        <f t="shared" si="30"/>
        <v>#N/A</v>
      </c>
      <c r="H1955" s="133"/>
      <c r="I1955" s="133"/>
    </row>
    <row r="1956" spans="1:9" x14ac:dyDescent="0.3">
      <c r="A1956" s="135">
        <v>43713</v>
      </c>
      <c r="B1956" s="20">
        <v>146.07</v>
      </c>
      <c r="C1956" s="20" t="e">
        <f>(#N/A)</f>
        <v>#N/A</v>
      </c>
      <c r="D1956" s="20" t="e">
        <f>(#N/A)</f>
        <v>#N/A</v>
      </c>
      <c r="E1956" s="20" t="e">
        <f>(#N/A)</f>
        <v>#N/A</v>
      </c>
      <c r="F1956" s="20">
        <v>2.7721100401041299</v>
      </c>
      <c r="G1956" s="133" t="e">
        <f t="shared" si="30"/>
        <v>#N/A</v>
      </c>
      <c r="H1956" s="133"/>
      <c r="I1956" s="133"/>
    </row>
    <row r="1957" spans="1:9" x14ac:dyDescent="0.3">
      <c r="A1957" s="135">
        <v>43714</v>
      </c>
      <c r="B1957" s="20">
        <v>146.19</v>
      </c>
      <c r="C1957" s="20" t="e">
        <f>(#N/A)</f>
        <v>#N/A</v>
      </c>
      <c r="D1957" s="20" t="e">
        <f>(#N/A)</f>
        <v>#N/A</v>
      </c>
      <c r="E1957" s="20" t="e">
        <f>(#N/A)</f>
        <v>#N/A</v>
      </c>
      <c r="F1957" s="20">
        <v>2.7914498664041631</v>
      </c>
      <c r="G1957" s="133" t="e">
        <f t="shared" si="30"/>
        <v>#N/A</v>
      </c>
      <c r="H1957" s="133"/>
      <c r="I1957" s="133"/>
    </row>
    <row r="1958" spans="1:9" x14ac:dyDescent="0.3">
      <c r="A1958" s="135">
        <v>43717</v>
      </c>
      <c r="B1958" s="20">
        <v>146.57</v>
      </c>
      <c r="C1958" s="20" t="e">
        <f>(#N/A)</f>
        <v>#N/A</v>
      </c>
      <c r="D1958" s="20" t="e">
        <f>(#N/A)</f>
        <v>#N/A</v>
      </c>
      <c r="E1958" s="20" t="e">
        <f>(#N/A)</f>
        <v>#N/A</v>
      </c>
      <c r="F1958" s="20" t="e">
        <f>(#N/A)</f>
        <v>#N/A</v>
      </c>
      <c r="G1958" s="133" t="e">
        <f t="shared" si="30"/>
        <v>#N/A</v>
      </c>
      <c r="H1958" s="133"/>
      <c r="I1958" s="133"/>
    </row>
    <row r="1959" spans="1:9" x14ac:dyDescent="0.3">
      <c r="A1959" s="135">
        <v>43718</v>
      </c>
      <c r="B1959" s="20">
        <v>146.62</v>
      </c>
      <c r="C1959" s="20" t="e">
        <f>(#N/A)</f>
        <v>#N/A</v>
      </c>
      <c r="D1959" s="20" t="e">
        <f>(#N/A)</f>
        <v>#N/A</v>
      </c>
      <c r="E1959" s="20" t="e">
        <f>(#N/A)</f>
        <v>#N/A</v>
      </c>
      <c r="F1959" s="20">
        <v>2.9707142355502492</v>
      </c>
      <c r="G1959" s="133" t="e">
        <f t="shared" si="30"/>
        <v>#N/A</v>
      </c>
      <c r="H1959" s="133"/>
      <c r="I1959" s="133"/>
    </row>
    <row r="1960" spans="1:9" x14ac:dyDescent="0.3">
      <c r="A1960" s="135">
        <v>43719</v>
      </c>
      <c r="B1960" s="20">
        <v>146.71</v>
      </c>
      <c r="C1960" s="20" t="e">
        <f>(#N/A)</f>
        <v>#N/A</v>
      </c>
      <c r="D1960" s="20" t="e">
        <f>(#N/A)</f>
        <v>#N/A</v>
      </c>
      <c r="E1960" s="20" t="e">
        <f>(#N/A)</f>
        <v>#N/A</v>
      </c>
      <c r="F1960" s="20">
        <v>3.0049849048655481</v>
      </c>
      <c r="G1960" s="133" t="e">
        <f t="shared" si="30"/>
        <v>#N/A</v>
      </c>
      <c r="H1960" s="133"/>
      <c r="I1960" s="133"/>
    </row>
    <row r="1961" spans="1:9" x14ac:dyDescent="0.3">
      <c r="A1961" s="135">
        <v>43720</v>
      </c>
      <c r="B1961" s="20">
        <v>146.65</v>
      </c>
      <c r="C1961" s="20" t="e">
        <f>(#N/A)</f>
        <v>#N/A</v>
      </c>
      <c r="D1961" s="20" t="e">
        <f>(#N/A)</f>
        <v>#N/A</v>
      </c>
      <c r="E1961" s="20" t="e">
        <f>(#N/A)</f>
        <v>#N/A</v>
      </c>
      <c r="F1961" s="20">
        <v>2.9845505617977528</v>
      </c>
      <c r="G1961" s="133" t="e">
        <f t="shared" si="30"/>
        <v>#N/A</v>
      </c>
      <c r="H1961" s="133"/>
      <c r="I1961" s="133"/>
    </row>
    <row r="1962" spans="1:9" x14ac:dyDescent="0.3">
      <c r="A1962" s="135">
        <v>43724</v>
      </c>
      <c r="B1962" s="20">
        <v>147</v>
      </c>
      <c r="C1962" s="20" t="e">
        <f>(#N/A)</f>
        <v>#N/A</v>
      </c>
      <c r="D1962" s="20" t="e">
        <f>(#N/A)</f>
        <v>#N/A</v>
      </c>
      <c r="E1962" s="20" t="e">
        <f>(#N/A)</f>
        <v>#N/A</v>
      </c>
      <c r="F1962" s="20" t="e">
        <f>(#N/A)</f>
        <v>#N/A</v>
      </c>
      <c r="G1962" s="133" t="e">
        <f t="shared" si="30"/>
        <v>#N/A</v>
      </c>
      <c r="H1962" s="133"/>
      <c r="I1962" s="133"/>
    </row>
    <row r="1963" spans="1:9" x14ac:dyDescent="0.3">
      <c r="A1963" s="135">
        <v>43725</v>
      </c>
      <c r="B1963" s="20">
        <v>147.12</v>
      </c>
      <c r="C1963" s="20" t="e">
        <f>(#N/A)</f>
        <v>#N/A</v>
      </c>
      <c r="D1963" s="20" t="e">
        <f>(#N/A)</f>
        <v>#N/A</v>
      </c>
      <c r="E1963" s="20" t="e">
        <f>(#N/A)</f>
        <v>#N/A</v>
      </c>
      <c r="F1963" s="20">
        <v>2.9675251959686451</v>
      </c>
      <c r="G1963" s="133" t="e">
        <f t="shared" si="30"/>
        <v>#N/A</v>
      </c>
      <c r="H1963" s="133"/>
      <c r="I1963" s="133"/>
    </row>
    <row r="1964" spans="1:9" x14ac:dyDescent="0.3">
      <c r="A1964" s="135">
        <v>43726</v>
      </c>
      <c r="B1964" s="20">
        <v>147.63999999999999</v>
      </c>
      <c r="C1964" s="20" t="e">
        <f>(#N/A)</f>
        <v>#N/A</v>
      </c>
      <c r="D1964" s="20" t="e">
        <f>(#N/A)</f>
        <v>#N/A</v>
      </c>
      <c r="E1964" s="20" t="e">
        <f>(#N/A)</f>
        <v>#N/A</v>
      </c>
      <c r="F1964" s="20">
        <v>3.0214220919684598</v>
      </c>
      <c r="G1964" s="133" t="e">
        <f t="shared" si="30"/>
        <v>#N/A</v>
      </c>
      <c r="H1964" s="133"/>
      <c r="I1964" s="133"/>
    </row>
    <row r="1965" spans="1:9" x14ac:dyDescent="0.3">
      <c r="A1965" s="135">
        <v>43727</v>
      </c>
      <c r="B1965" s="20">
        <v>147.69</v>
      </c>
      <c r="C1965" s="20" t="e">
        <f>(#N/A)</f>
        <v>#N/A</v>
      </c>
      <c r="D1965" s="20" t="e">
        <f>(#N/A)</f>
        <v>#N/A</v>
      </c>
      <c r="E1965" s="20" t="e">
        <f>(#N/A)</f>
        <v>#N/A</v>
      </c>
      <c r="F1965" s="20">
        <v>3.106674113376152</v>
      </c>
      <c r="G1965" s="133" t="e">
        <f t="shared" si="30"/>
        <v>#N/A</v>
      </c>
      <c r="H1965" s="133"/>
      <c r="I1965" s="133"/>
    </row>
    <row r="1966" spans="1:9" x14ac:dyDescent="0.3">
      <c r="A1966" s="135">
        <v>43728</v>
      </c>
      <c r="B1966" s="20">
        <v>148.62</v>
      </c>
      <c r="C1966" s="20" t="e">
        <f>(#N/A)</f>
        <v>#N/A</v>
      </c>
      <c r="D1966" s="20" t="e">
        <f>(#N/A)</f>
        <v>#N/A</v>
      </c>
      <c r="E1966" s="20" t="e">
        <f>(#N/A)</f>
        <v>#N/A</v>
      </c>
      <c r="F1966" s="20">
        <v>3.7631781051455699</v>
      </c>
      <c r="G1966" s="133" t="e">
        <f t="shared" si="30"/>
        <v>#N/A</v>
      </c>
      <c r="H1966" s="133"/>
      <c r="I1966" s="133"/>
    </row>
    <row r="1967" spans="1:9" x14ac:dyDescent="0.3">
      <c r="A1967" s="135">
        <v>43731</v>
      </c>
      <c r="B1967" s="20">
        <v>149.29</v>
      </c>
      <c r="C1967" s="20" t="e">
        <f>(#N/A)</f>
        <v>#N/A</v>
      </c>
      <c r="D1967" s="20" t="e">
        <f>(#N/A)</f>
        <v>#N/A</v>
      </c>
      <c r="E1967" s="20" t="e">
        <f>(#N/A)</f>
        <v>#N/A</v>
      </c>
      <c r="F1967" s="20" t="e">
        <f>(#N/A)</f>
        <v>#N/A</v>
      </c>
      <c r="G1967" s="133" t="e">
        <f t="shared" si="30"/>
        <v>#N/A</v>
      </c>
      <c r="H1967" s="133"/>
      <c r="I1967" s="133"/>
    </row>
    <row r="1968" spans="1:9" x14ac:dyDescent="0.3">
      <c r="A1968" s="135">
        <v>43732</v>
      </c>
      <c r="B1968" s="20">
        <v>149.30000000000001</v>
      </c>
      <c r="C1968" s="20" t="e">
        <f>(#N/A)</f>
        <v>#N/A</v>
      </c>
      <c r="D1968" s="20" t="e">
        <f>(#N/A)</f>
        <v>#N/A</v>
      </c>
      <c r="E1968" s="20" t="e">
        <f>(#N/A)</f>
        <v>#N/A</v>
      </c>
      <c r="F1968" s="20" t="e">
        <f>(#N/A)</f>
        <v>#N/A</v>
      </c>
      <c r="G1968" s="133" t="e">
        <f t="shared" si="30"/>
        <v>#N/A</v>
      </c>
      <c r="H1968" s="133"/>
      <c r="I1968" s="133"/>
    </row>
    <row r="1969" spans="1:9" x14ac:dyDescent="0.3">
      <c r="A1969" s="135">
        <v>43733</v>
      </c>
      <c r="B1969" s="20">
        <v>149.6</v>
      </c>
      <c r="C1969" s="20" t="e">
        <f>(#N/A)</f>
        <v>#N/A</v>
      </c>
      <c r="D1969" s="20" t="e">
        <f>(#N/A)</f>
        <v>#N/A</v>
      </c>
      <c r="E1969" s="20" t="e">
        <f>(#N/A)</f>
        <v>#N/A</v>
      </c>
      <c r="F1969" s="20">
        <v>4.2073000835887431</v>
      </c>
      <c r="G1969" s="133" t="e">
        <f t="shared" si="30"/>
        <v>#N/A</v>
      </c>
      <c r="H1969" s="133"/>
      <c r="I1969" s="133"/>
    </row>
    <row r="1970" spans="1:9" x14ac:dyDescent="0.3">
      <c r="A1970" s="135">
        <v>43734</v>
      </c>
      <c r="B1970" s="20">
        <v>149.58000000000001</v>
      </c>
      <c r="C1970" s="20" t="e">
        <f>(#N/A)</f>
        <v>#N/A</v>
      </c>
      <c r="D1970" s="20" t="e">
        <f>(#N/A)</f>
        <v>#N/A</v>
      </c>
      <c r="E1970" s="20" t="e">
        <f>(#N/A)</f>
        <v>#N/A</v>
      </c>
      <c r="F1970" s="20">
        <v>4.2441982019652942</v>
      </c>
      <c r="G1970" s="133" t="e">
        <f t="shared" si="30"/>
        <v>#N/A</v>
      </c>
      <c r="H1970" s="133"/>
      <c r="I1970" s="133"/>
    </row>
    <row r="1971" spans="1:9" x14ac:dyDescent="0.3">
      <c r="A1971" s="135">
        <v>43735</v>
      </c>
      <c r="B1971" s="20">
        <v>149.91</v>
      </c>
      <c r="C1971" s="20" t="e">
        <f>(#N/A)</f>
        <v>#N/A</v>
      </c>
      <c r="D1971" s="20" t="e">
        <f>(#N/A)</f>
        <v>#N/A</v>
      </c>
      <c r="E1971" s="20" t="e">
        <f>(#N/A)</f>
        <v>#N/A</v>
      </c>
      <c r="F1971" s="20">
        <v>4.2997286579002303</v>
      </c>
      <c r="G1971" s="133" t="e">
        <f t="shared" si="30"/>
        <v>#N/A</v>
      </c>
      <c r="H1971" s="133"/>
      <c r="I1971" s="133"/>
    </row>
    <row r="1972" spans="1:9" x14ac:dyDescent="0.3">
      <c r="A1972" s="135">
        <v>43738</v>
      </c>
      <c r="B1972" s="20">
        <v>150.08000000000001</v>
      </c>
      <c r="C1972" s="20">
        <v>105.9</v>
      </c>
      <c r="D1972" s="20">
        <v>102.2</v>
      </c>
      <c r="E1972" s="20">
        <v>-1.2</v>
      </c>
      <c r="F1972" s="20" t="e">
        <f>(#N/A)</f>
        <v>#N/A</v>
      </c>
      <c r="G1972" s="133">
        <f t="shared" si="30"/>
        <v>102.2</v>
      </c>
      <c r="H1972" s="133"/>
      <c r="I1972" s="133"/>
    </row>
    <row r="1973" spans="1:9" x14ac:dyDescent="0.3">
      <c r="A1973" s="135">
        <v>43746</v>
      </c>
      <c r="B1973" s="20">
        <v>150.53</v>
      </c>
      <c r="C1973" s="20" t="e">
        <f>(#N/A)</f>
        <v>#N/A</v>
      </c>
      <c r="D1973" s="20" t="e">
        <f>(#N/A)</f>
        <v>#N/A</v>
      </c>
      <c r="E1973" s="20" t="e">
        <f>(#N/A)</f>
        <v>#N/A</v>
      </c>
      <c r="F1973" s="20">
        <v>4.0362153569700743</v>
      </c>
      <c r="G1973" s="133" t="e">
        <f t="shared" si="30"/>
        <v>#N/A</v>
      </c>
      <c r="H1973" s="133"/>
      <c r="I1973" s="133"/>
    </row>
    <row r="1974" spans="1:9" x14ac:dyDescent="0.3">
      <c r="A1974" s="135">
        <v>43747</v>
      </c>
      <c r="B1974" s="20">
        <v>150.69999999999999</v>
      </c>
      <c r="C1974" s="20" t="e">
        <f>(#N/A)</f>
        <v>#N/A</v>
      </c>
      <c r="D1974" s="20" t="e">
        <f>(#N/A)</f>
        <v>#N/A</v>
      </c>
      <c r="E1974" s="20" t="e">
        <f>(#N/A)</f>
        <v>#N/A</v>
      </c>
      <c r="F1974" s="20">
        <v>3.9812323190505761</v>
      </c>
      <c r="G1974" s="133" t="e">
        <f t="shared" si="30"/>
        <v>#N/A</v>
      </c>
      <c r="H1974" s="133"/>
      <c r="I1974" s="133"/>
    </row>
    <row r="1975" spans="1:9" x14ac:dyDescent="0.3">
      <c r="A1975" s="135">
        <v>43748</v>
      </c>
      <c r="B1975" s="20">
        <v>150.74</v>
      </c>
      <c r="C1975" s="20" t="e">
        <f>(#N/A)</f>
        <v>#N/A</v>
      </c>
      <c r="D1975" s="20" t="e">
        <f>(#N/A)</f>
        <v>#N/A</v>
      </c>
      <c r="E1975" s="20" t="e">
        <f>(#N/A)</f>
        <v>#N/A</v>
      </c>
      <c r="F1975" s="20">
        <v>3.8726571113561188</v>
      </c>
      <c r="G1975" s="133" t="e">
        <f t="shared" si="30"/>
        <v>#N/A</v>
      </c>
      <c r="H1975" s="133"/>
      <c r="I1975" s="133"/>
    </row>
    <row r="1976" spans="1:9" x14ac:dyDescent="0.3">
      <c r="A1976" s="135">
        <v>43749</v>
      </c>
      <c r="B1976" s="20">
        <v>151.22999999999999</v>
      </c>
      <c r="C1976" s="20" t="e">
        <f>(#N/A)</f>
        <v>#N/A</v>
      </c>
      <c r="D1976" s="20" t="e">
        <f>(#N/A)</f>
        <v>#N/A</v>
      </c>
      <c r="E1976" s="20" t="e">
        <f>(#N/A)</f>
        <v>#N/A</v>
      </c>
      <c r="F1976" s="20">
        <v>4.1959487391484078</v>
      </c>
      <c r="G1976" s="133" t="e">
        <f t="shared" si="30"/>
        <v>#N/A</v>
      </c>
      <c r="H1976" s="133"/>
      <c r="I1976" s="133"/>
    </row>
    <row r="1977" spans="1:9" x14ac:dyDescent="0.3">
      <c r="A1977" s="135">
        <v>43752</v>
      </c>
      <c r="B1977" s="20">
        <v>151.13</v>
      </c>
      <c r="C1977" s="20" t="e">
        <f>(#N/A)</f>
        <v>#N/A</v>
      </c>
      <c r="D1977" s="20" t="e">
        <f>(#N/A)</f>
        <v>#N/A</v>
      </c>
      <c r="E1977" s="20" t="e">
        <f>(#N/A)</f>
        <v>#N/A</v>
      </c>
      <c r="F1977" s="20" t="e">
        <f>(#N/A)</f>
        <v>#N/A</v>
      </c>
      <c r="G1977" s="133" t="e">
        <f t="shared" si="30"/>
        <v>#N/A</v>
      </c>
      <c r="H1977" s="133"/>
      <c r="I1977" s="133"/>
    </row>
    <row r="1978" spans="1:9" x14ac:dyDescent="0.3">
      <c r="A1978" s="135">
        <v>43753</v>
      </c>
      <c r="B1978" s="20">
        <v>151.13999999999999</v>
      </c>
      <c r="C1978" s="20" t="e">
        <f>(#N/A)</f>
        <v>#N/A</v>
      </c>
      <c r="D1978" s="20" t="e">
        <f>(#N/A)</f>
        <v>#N/A</v>
      </c>
      <c r="E1978" s="20" t="e">
        <f>(#N/A)</f>
        <v>#N/A</v>
      </c>
      <c r="F1978" s="20">
        <v>3.7265801935351042</v>
      </c>
      <c r="G1978" s="133" t="e">
        <f t="shared" si="30"/>
        <v>#N/A</v>
      </c>
      <c r="H1978" s="133"/>
      <c r="I1978" s="133"/>
    </row>
    <row r="1979" spans="1:9" x14ac:dyDescent="0.3">
      <c r="A1979" s="135">
        <v>43754</v>
      </c>
      <c r="B1979" s="20">
        <v>151.47</v>
      </c>
      <c r="C1979" s="20" t="e">
        <f>(#N/A)</f>
        <v>#N/A</v>
      </c>
      <c r="D1979" s="20" t="e">
        <f>(#N/A)</f>
        <v>#N/A</v>
      </c>
      <c r="E1979" s="20" t="e">
        <f>(#N/A)</f>
        <v>#N/A</v>
      </c>
      <c r="F1979" s="20">
        <v>3.8461538461538458</v>
      </c>
      <c r="G1979" s="133" t="e">
        <f t="shared" si="30"/>
        <v>#N/A</v>
      </c>
      <c r="H1979" s="133"/>
      <c r="I1979" s="133"/>
    </row>
    <row r="1980" spans="1:9" x14ac:dyDescent="0.3">
      <c r="A1980" s="135">
        <v>43755</v>
      </c>
      <c r="B1980" s="20">
        <v>151.56</v>
      </c>
      <c r="C1980" s="20" t="e">
        <f>(#N/A)</f>
        <v>#N/A</v>
      </c>
      <c r="D1980" s="20" t="e">
        <f>(#N/A)</f>
        <v>#N/A</v>
      </c>
      <c r="E1980" s="20" t="e">
        <f>(#N/A)</f>
        <v>#N/A</v>
      </c>
      <c r="F1980" s="20">
        <v>3.815329817110761</v>
      </c>
      <c r="G1980" s="133" t="e">
        <f t="shared" si="30"/>
        <v>#N/A</v>
      </c>
      <c r="H1980" s="133"/>
      <c r="I1980" s="133"/>
    </row>
    <row r="1981" spans="1:9" x14ac:dyDescent="0.3">
      <c r="A1981" s="135">
        <v>43756</v>
      </c>
      <c r="B1981" s="20">
        <v>151.44</v>
      </c>
      <c r="C1981" s="20" t="e">
        <f>(#N/A)</f>
        <v>#N/A</v>
      </c>
      <c r="D1981" s="20" t="e">
        <f>(#N/A)</f>
        <v>#N/A</v>
      </c>
      <c r="E1981" s="20" t="e">
        <f>(#N/A)</f>
        <v>#N/A</v>
      </c>
      <c r="F1981" s="20">
        <v>3.442622950819672</v>
      </c>
      <c r="G1981" s="133" t="e">
        <f t="shared" si="30"/>
        <v>#N/A</v>
      </c>
      <c r="H1981" s="133"/>
      <c r="I1981" s="133"/>
    </row>
    <row r="1982" spans="1:9" x14ac:dyDescent="0.3">
      <c r="A1982" s="135">
        <v>43759</v>
      </c>
      <c r="B1982" s="20">
        <v>151.46</v>
      </c>
      <c r="C1982" s="20" t="e">
        <f>(#N/A)</f>
        <v>#N/A</v>
      </c>
      <c r="D1982" s="20" t="e">
        <f>(#N/A)</f>
        <v>#N/A</v>
      </c>
      <c r="E1982" s="20" t="e">
        <f>(#N/A)</f>
        <v>#N/A</v>
      </c>
      <c r="F1982" s="20" t="e">
        <f>(#N/A)</f>
        <v>#N/A</v>
      </c>
      <c r="G1982" s="133" t="e">
        <f t="shared" si="30"/>
        <v>#N/A</v>
      </c>
      <c r="H1982" s="133"/>
      <c r="I1982" s="133"/>
    </row>
    <row r="1983" spans="1:9" x14ac:dyDescent="0.3">
      <c r="A1983" s="135">
        <v>43760</v>
      </c>
      <c r="B1983" s="20">
        <v>151.71</v>
      </c>
      <c r="C1983" s="20" t="e">
        <f>(#N/A)</f>
        <v>#N/A</v>
      </c>
      <c r="D1983" s="20" t="e">
        <f>(#N/A)</f>
        <v>#N/A</v>
      </c>
      <c r="E1983" s="20" t="e">
        <f>(#N/A)</f>
        <v>#N/A</v>
      </c>
      <c r="F1983" s="20">
        <v>2.5275393660877201</v>
      </c>
      <c r="G1983" s="133" t="e">
        <f t="shared" si="30"/>
        <v>#N/A</v>
      </c>
      <c r="H1983" s="133"/>
      <c r="I1983" s="133"/>
    </row>
    <row r="1984" spans="1:9" x14ac:dyDescent="0.3">
      <c r="A1984" s="135">
        <v>43761</v>
      </c>
      <c r="B1984" s="20">
        <v>151.9</v>
      </c>
      <c r="C1984" s="20" t="e">
        <f>(#N/A)</f>
        <v>#N/A</v>
      </c>
      <c r="D1984" s="20" t="e">
        <f>(#N/A)</f>
        <v>#N/A</v>
      </c>
      <c r="E1984" s="20" t="e">
        <f>(#N/A)</f>
        <v>#N/A</v>
      </c>
      <c r="F1984" s="20">
        <v>2.4897105458471089</v>
      </c>
      <c r="G1984" s="133" t="e">
        <f t="shared" si="30"/>
        <v>#N/A</v>
      </c>
      <c r="H1984" s="133"/>
      <c r="I1984" s="133"/>
    </row>
    <row r="1985" spans="1:9" x14ac:dyDescent="0.3">
      <c r="A1985" s="135">
        <v>43762</v>
      </c>
      <c r="B1985" s="20">
        <v>151.91999999999999</v>
      </c>
      <c r="C1985" s="20" t="e">
        <f>(#N/A)</f>
        <v>#N/A</v>
      </c>
      <c r="D1985" s="20" t="e">
        <f>(#N/A)</f>
        <v>#N/A</v>
      </c>
      <c r="E1985" s="20" t="e">
        <f>(#N/A)</f>
        <v>#N/A</v>
      </c>
      <c r="F1985" s="20">
        <v>2.4340907558492351</v>
      </c>
      <c r="G1985" s="133" t="e">
        <f t="shared" si="30"/>
        <v>#N/A</v>
      </c>
      <c r="H1985" s="133"/>
      <c r="I1985" s="133"/>
    </row>
    <row r="1986" spans="1:9" x14ac:dyDescent="0.3">
      <c r="A1986" s="135">
        <v>43763</v>
      </c>
      <c r="B1986" s="20">
        <v>151.97999999999999</v>
      </c>
      <c r="C1986" s="20" t="e">
        <f>(#N/A)</f>
        <v>#N/A</v>
      </c>
      <c r="D1986" s="20" t="e">
        <f>(#N/A)</f>
        <v>#N/A</v>
      </c>
      <c r="E1986" s="20" t="e">
        <f>(#N/A)</f>
        <v>#N/A</v>
      </c>
      <c r="F1986" s="20">
        <v>2.1233705147157642</v>
      </c>
      <c r="G1986" s="133" t="e">
        <f t="shared" si="30"/>
        <v>#N/A</v>
      </c>
      <c r="H1986" s="133"/>
      <c r="I1986" s="133"/>
    </row>
    <row r="1987" spans="1:9" x14ac:dyDescent="0.3">
      <c r="A1987" s="135">
        <v>43766</v>
      </c>
      <c r="B1987" s="20">
        <v>152.04</v>
      </c>
      <c r="C1987" s="20" t="e">
        <f>(#N/A)</f>
        <v>#N/A</v>
      </c>
      <c r="D1987" s="20" t="e">
        <f>(#N/A)</f>
        <v>#N/A</v>
      </c>
      <c r="E1987" s="20" t="e">
        <f>(#N/A)</f>
        <v>#N/A</v>
      </c>
      <c r="F1987" s="20" t="e">
        <f>(#N/A)</f>
        <v>#N/A</v>
      </c>
      <c r="G1987" s="133" t="e">
        <f t="shared" si="30"/>
        <v>#N/A</v>
      </c>
      <c r="H1987" s="133"/>
      <c r="I1987" s="133"/>
    </row>
    <row r="1988" spans="1:9" x14ac:dyDescent="0.3">
      <c r="A1988" s="135">
        <v>43767</v>
      </c>
      <c r="B1988" s="20">
        <v>152.79</v>
      </c>
      <c r="C1988" s="20" t="e">
        <f>(#N/A)</f>
        <v>#N/A</v>
      </c>
      <c r="D1988" s="20" t="e">
        <f>(#N/A)</f>
        <v>#N/A</v>
      </c>
      <c r="E1988" s="20" t="e">
        <f>(#N/A)</f>
        <v>#N/A</v>
      </c>
      <c r="F1988" s="20">
        <v>2.378718842133476</v>
      </c>
      <c r="G1988" s="133" t="e">
        <f t="shared" si="30"/>
        <v>#N/A</v>
      </c>
      <c r="H1988" s="133"/>
      <c r="I1988" s="133"/>
    </row>
    <row r="1989" spans="1:9" x14ac:dyDescent="0.3">
      <c r="A1989" s="135">
        <v>43768</v>
      </c>
      <c r="B1989" s="20">
        <v>152.84</v>
      </c>
      <c r="C1989" s="20" t="e">
        <f>(#N/A)</f>
        <v>#N/A</v>
      </c>
      <c r="D1989" s="20" t="e">
        <f>(#N/A)</f>
        <v>#N/A</v>
      </c>
      <c r="E1989" s="20" t="e">
        <f>(#N/A)</f>
        <v>#N/A</v>
      </c>
      <c r="F1989" s="20">
        <v>2.3779221649139259</v>
      </c>
      <c r="G1989" s="133" t="e">
        <f t="shared" si="30"/>
        <v>#N/A</v>
      </c>
      <c r="H1989" s="133"/>
      <c r="I1989" s="133"/>
    </row>
    <row r="1990" spans="1:9" x14ac:dyDescent="0.3">
      <c r="A1990" s="135">
        <v>43769</v>
      </c>
      <c r="B1990" s="20">
        <v>153.01</v>
      </c>
      <c r="C1990" s="20">
        <v>105.3</v>
      </c>
      <c r="D1990" s="20">
        <v>102.1</v>
      </c>
      <c r="E1990" s="20">
        <v>-1.6</v>
      </c>
      <c r="F1990" s="20">
        <v>2.3615199357773622</v>
      </c>
      <c r="G1990" s="133">
        <f t="shared" si="30"/>
        <v>102.1</v>
      </c>
      <c r="H1990" s="133"/>
      <c r="I1990" s="133"/>
    </row>
    <row r="1991" spans="1:9" x14ac:dyDescent="0.3">
      <c r="A1991" s="135">
        <v>43770</v>
      </c>
      <c r="B1991" s="20">
        <v>153.46</v>
      </c>
      <c r="C1991" s="20" t="e">
        <f>(#N/A)</f>
        <v>#N/A</v>
      </c>
      <c r="D1991" s="20" t="e">
        <f>(#N/A)</f>
        <v>#N/A</v>
      </c>
      <c r="E1991" s="20" t="e">
        <f>(#N/A)</f>
        <v>#N/A</v>
      </c>
      <c r="F1991" s="20">
        <v>1.206885181032777</v>
      </c>
      <c r="G1991" s="133" t="e">
        <f t="shared" si="30"/>
        <v>#N/A</v>
      </c>
      <c r="H1991" s="133"/>
      <c r="I1991" s="133"/>
    </row>
    <row r="1992" spans="1:9" x14ac:dyDescent="0.3">
      <c r="A1992" s="135">
        <v>43773</v>
      </c>
      <c r="B1992" s="20">
        <v>153.97</v>
      </c>
      <c r="C1992" s="20" t="e">
        <f>(#N/A)</f>
        <v>#N/A</v>
      </c>
      <c r="D1992" s="20" t="e">
        <f>(#N/A)</f>
        <v>#N/A</v>
      </c>
      <c r="E1992" s="20" t="e">
        <f>(#N/A)</f>
        <v>#N/A</v>
      </c>
      <c r="F1992" s="20" t="e">
        <f>(#N/A)</f>
        <v>#N/A</v>
      </c>
      <c r="G1992" s="133" t="e">
        <f t="shared" si="30"/>
        <v>#N/A</v>
      </c>
      <c r="H1992" s="133"/>
      <c r="I1992" s="133"/>
    </row>
    <row r="1993" spans="1:9" x14ac:dyDescent="0.3">
      <c r="A1993" s="135">
        <v>43774</v>
      </c>
      <c r="B1993" s="20">
        <v>154.38</v>
      </c>
      <c r="C1993" s="20" t="e">
        <f>(#N/A)</f>
        <v>#N/A</v>
      </c>
      <c r="D1993" s="20" t="e">
        <f>(#N/A)</f>
        <v>#N/A</v>
      </c>
      <c r="E1993" s="20" t="e">
        <f>(#N/A)</f>
        <v>#N/A</v>
      </c>
      <c r="F1993" s="20">
        <v>-0.87325028894310996</v>
      </c>
      <c r="G1993" s="133" t="e">
        <f t="shared" si="30"/>
        <v>#N/A</v>
      </c>
      <c r="H1993" s="133"/>
      <c r="I1993" s="133"/>
    </row>
    <row r="1994" spans="1:9" x14ac:dyDescent="0.3">
      <c r="A1994" s="135">
        <v>43775</v>
      </c>
      <c r="B1994" s="20">
        <v>154.71</v>
      </c>
      <c r="C1994" s="20" t="e">
        <f>(#N/A)</f>
        <v>#N/A</v>
      </c>
      <c r="D1994" s="20" t="e">
        <f>(#N/A)</f>
        <v>#N/A</v>
      </c>
      <c r="E1994" s="20" t="e">
        <f>(#N/A)</f>
        <v>#N/A</v>
      </c>
      <c r="F1994" s="20">
        <v>-0.71236041586445897</v>
      </c>
      <c r="G1994" s="133" t="e">
        <f t="shared" si="30"/>
        <v>#N/A</v>
      </c>
      <c r="H1994" s="133"/>
      <c r="I1994" s="133"/>
    </row>
    <row r="1995" spans="1:9" x14ac:dyDescent="0.3">
      <c r="A1995" s="135">
        <v>43776</v>
      </c>
      <c r="B1995" s="20">
        <v>155.13</v>
      </c>
      <c r="C1995" s="20" t="e">
        <f>(#N/A)</f>
        <v>#N/A</v>
      </c>
      <c r="D1995" s="20" t="e">
        <f>(#N/A)</f>
        <v>#N/A</v>
      </c>
      <c r="E1995" s="20" t="e">
        <f>(#N/A)</f>
        <v>#N/A</v>
      </c>
      <c r="F1995" s="20">
        <v>-0.58955462992630603</v>
      </c>
      <c r="G1995" s="133" t="e">
        <f t="shared" si="30"/>
        <v>#N/A</v>
      </c>
      <c r="H1995" s="133"/>
      <c r="I1995" s="133"/>
    </row>
    <row r="1996" spans="1:9" x14ac:dyDescent="0.3">
      <c r="A1996" s="135">
        <v>43777</v>
      </c>
      <c r="B1996" s="20">
        <v>155.78</v>
      </c>
      <c r="C1996" s="20" t="e">
        <f>(#N/A)</f>
        <v>#N/A</v>
      </c>
      <c r="D1996" s="20" t="e">
        <f>(#N/A)</f>
        <v>#N/A</v>
      </c>
      <c r="E1996" s="20" t="e">
        <f>(#N/A)</f>
        <v>#N/A</v>
      </c>
      <c r="F1996" s="20">
        <v>-0.30080000000000001</v>
      </c>
      <c r="G1996" s="133" t="e">
        <f t="shared" si="30"/>
        <v>#N/A</v>
      </c>
      <c r="H1996" s="133"/>
      <c r="I1996" s="133"/>
    </row>
    <row r="1997" spans="1:9" x14ac:dyDescent="0.3">
      <c r="A1997" s="135">
        <v>43780</v>
      </c>
      <c r="B1997" s="20">
        <v>156.93</v>
      </c>
      <c r="C1997" s="20" t="e">
        <f>(#N/A)</f>
        <v>#N/A</v>
      </c>
      <c r="D1997" s="20" t="e">
        <f>(#N/A)</f>
        <v>#N/A</v>
      </c>
      <c r="E1997" s="20" t="e">
        <f>(#N/A)</f>
        <v>#N/A</v>
      </c>
      <c r="F1997" s="20" t="e">
        <f>(#N/A)</f>
        <v>#N/A</v>
      </c>
      <c r="G1997" s="133" t="e">
        <f t="shared" si="30"/>
        <v>#N/A</v>
      </c>
      <c r="H1997" s="133"/>
      <c r="I1997" s="133"/>
    </row>
    <row r="1998" spans="1:9" x14ac:dyDescent="0.3">
      <c r="A1998" s="135">
        <v>43781</v>
      </c>
      <c r="B1998" s="20">
        <v>157.09</v>
      </c>
      <c r="C1998" s="20" t="e">
        <f>(#N/A)</f>
        <v>#N/A</v>
      </c>
      <c r="D1998" s="20" t="e">
        <f>(#N/A)</f>
        <v>#N/A</v>
      </c>
      <c r="E1998" s="20" t="e">
        <f>(#N/A)</f>
        <v>#N/A</v>
      </c>
      <c r="F1998" s="20">
        <v>6.3661828367710003E-3</v>
      </c>
      <c r="G1998" s="133" t="e">
        <f t="shared" si="30"/>
        <v>#N/A</v>
      </c>
      <c r="H1998" s="133"/>
      <c r="I1998" s="133"/>
    </row>
    <row r="1999" spans="1:9" x14ac:dyDescent="0.3">
      <c r="A1999" s="135">
        <v>43782</v>
      </c>
      <c r="B1999" s="20">
        <v>157.61000000000001</v>
      </c>
      <c r="C1999" s="20" t="e">
        <f>(#N/A)</f>
        <v>#N/A</v>
      </c>
      <c r="D1999" s="20" t="e">
        <f>(#N/A)</f>
        <v>#N/A</v>
      </c>
      <c r="E1999" s="20" t="e">
        <f>(#N/A)</f>
        <v>#N/A</v>
      </c>
      <c r="F1999" s="20">
        <v>0.26081424936386799</v>
      </c>
      <c r="G1999" s="133" t="e">
        <f t="shared" si="30"/>
        <v>#N/A</v>
      </c>
      <c r="H1999" s="133"/>
      <c r="I1999" s="133"/>
    </row>
    <row r="2000" spans="1:9" x14ac:dyDescent="0.3">
      <c r="A2000" s="135">
        <v>43783</v>
      </c>
      <c r="B2000" s="20">
        <v>158.09</v>
      </c>
      <c r="C2000" s="20" t="e">
        <f>(#N/A)</f>
        <v>#N/A</v>
      </c>
      <c r="D2000" s="20" t="e">
        <f>(#N/A)</f>
        <v>#N/A</v>
      </c>
      <c r="E2000" s="20" t="e">
        <f>(#N/A)</f>
        <v>#N/A</v>
      </c>
      <c r="F2000" s="20">
        <v>0.55336471186871905</v>
      </c>
      <c r="G2000" s="133" t="e">
        <f t="shared" si="30"/>
        <v>#N/A</v>
      </c>
      <c r="H2000" s="133"/>
      <c r="I2000" s="133"/>
    </row>
    <row r="2001" spans="1:9" x14ac:dyDescent="0.3">
      <c r="A2001" s="135">
        <v>43784</v>
      </c>
      <c r="B2001" s="20">
        <v>159.01</v>
      </c>
      <c r="C2001" s="20" t="e">
        <f>(#N/A)</f>
        <v>#N/A</v>
      </c>
      <c r="D2001" s="20" t="e">
        <f>(#N/A)</f>
        <v>#N/A</v>
      </c>
      <c r="E2001" s="20" t="e">
        <f>(#N/A)</f>
        <v>#N/A</v>
      </c>
      <c r="F2001" s="20">
        <v>0.61376866616046599</v>
      </c>
      <c r="G2001" s="133" t="e">
        <f t="shared" si="30"/>
        <v>#N/A</v>
      </c>
      <c r="H2001" s="133"/>
      <c r="I2001" s="133"/>
    </row>
    <row r="2002" spans="1:9" x14ac:dyDescent="0.3">
      <c r="A2002" s="135">
        <v>43787</v>
      </c>
      <c r="B2002" s="20">
        <v>160.22</v>
      </c>
      <c r="C2002" s="20" t="e">
        <f>(#N/A)</f>
        <v>#N/A</v>
      </c>
      <c r="D2002" s="20" t="e">
        <f>(#N/A)</f>
        <v>#N/A</v>
      </c>
      <c r="E2002" s="20" t="e">
        <f>(#N/A)</f>
        <v>#N/A</v>
      </c>
      <c r="F2002" s="20" t="e">
        <f>(#N/A)</f>
        <v>#N/A</v>
      </c>
      <c r="G2002" s="133" t="e">
        <f t="shared" si="30"/>
        <v>#N/A</v>
      </c>
      <c r="H2002" s="133"/>
      <c r="I2002" s="133"/>
    </row>
    <row r="2003" spans="1:9" x14ac:dyDescent="0.3">
      <c r="A2003" s="135">
        <v>43788</v>
      </c>
      <c r="B2003" s="20">
        <v>161</v>
      </c>
      <c r="C2003" s="20" t="e">
        <f>(#N/A)</f>
        <v>#N/A</v>
      </c>
      <c r="D2003" s="20" t="e">
        <f>(#N/A)</f>
        <v>#N/A</v>
      </c>
      <c r="E2003" s="20" t="e">
        <f>(#N/A)</f>
        <v>#N/A</v>
      </c>
      <c r="F2003" s="20">
        <v>1.149714142112207</v>
      </c>
      <c r="G2003" s="133" t="e">
        <f t="shared" si="30"/>
        <v>#N/A</v>
      </c>
      <c r="H2003" s="133"/>
      <c r="I2003" s="133"/>
    </row>
    <row r="2004" spans="1:9" x14ac:dyDescent="0.3">
      <c r="A2004" s="135">
        <v>43789</v>
      </c>
      <c r="B2004" s="20">
        <v>161.77000000000001</v>
      </c>
      <c r="C2004" s="20" t="e">
        <f>(#N/A)</f>
        <v>#N/A</v>
      </c>
      <c r="D2004" s="20" t="e">
        <f>(#N/A)</f>
        <v>#N/A</v>
      </c>
      <c r="E2004" s="20" t="e">
        <f>(#N/A)</f>
        <v>#N/A</v>
      </c>
      <c r="F2004" s="20">
        <v>1.3660003759634061</v>
      </c>
      <c r="G2004" s="133" t="e">
        <f t="shared" si="30"/>
        <v>#N/A</v>
      </c>
      <c r="H2004" s="133"/>
      <c r="I2004" s="133"/>
    </row>
    <row r="2005" spans="1:9" x14ac:dyDescent="0.3">
      <c r="A2005" s="135">
        <v>43790</v>
      </c>
      <c r="B2005" s="20">
        <v>162.05000000000001</v>
      </c>
      <c r="C2005" s="20" t="e">
        <f>(#N/A)</f>
        <v>#N/A</v>
      </c>
      <c r="D2005" s="20" t="e">
        <f>(#N/A)</f>
        <v>#N/A</v>
      </c>
      <c r="E2005" s="20" t="e">
        <f>(#N/A)</f>
        <v>#N/A</v>
      </c>
      <c r="F2005" s="20">
        <v>0.89658178195629201</v>
      </c>
      <c r="G2005" s="133" t="e">
        <f t="shared" ref="G2005:G2068" si="31">D2005</f>
        <v>#N/A</v>
      </c>
      <c r="H2005" s="133"/>
      <c r="I2005" s="133"/>
    </row>
    <row r="2006" spans="1:9" x14ac:dyDescent="0.3">
      <c r="A2006" s="135">
        <v>43791</v>
      </c>
      <c r="B2006" s="20">
        <v>162.41</v>
      </c>
      <c r="C2006" s="20" t="e">
        <f>(#N/A)</f>
        <v>#N/A</v>
      </c>
      <c r="D2006" s="20" t="e">
        <f>(#N/A)</f>
        <v>#N/A</v>
      </c>
      <c r="E2006" s="20" t="e">
        <f>(#N/A)</f>
        <v>#N/A</v>
      </c>
      <c r="F2006" s="20">
        <v>0.97612534195473799</v>
      </c>
      <c r="G2006" s="133" t="e">
        <f t="shared" si="31"/>
        <v>#N/A</v>
      </c>
      <c r="H2006" s="133"/>
      <c r="I2006" s="133"/>
    </row>
    <row r="2007" spans="1:9" x14ac:dyDescent="0.3">
      <c r="A2007" s="135">
        <v>43794</v>
      </c>
      <c r="B2007" s="20">
        <v>163.15</v>
      </c>
      <c r="C2007" s="20" t="e">
        <f>(#N/A)</f>
        <v>#N/A</v>
      </c>
      <c r="D2007" s="20" t="e">
        <f>(#N/A)</f>
        <v>#N/A</v>
      </c>
      <c r="E2007" s="20" t="e">
        <f>(#N/A)</f>
        <v>#N/A</v>
      </c>
      <c r="F2007" s="20" t="e">
        <f>(#N/A)</f>
        <v>#N/A</v>
      </c>
      <c r="G2007" s="133" t="e">
        <f t="shared" si="31"/>
        <v>#N/A</v>
      </c>
      <c r="H2007" s="133"/>
      <c r="I2007" s="133"/>
    </row>
    <row r="2008" spans="1:9" x14ac:dyDescent="0.3">
      <c r="A2008" s="135">
        <v>43795</v>
      </c>
      <c r="B2008" s="20">
        <v>163.21</v>
      </c>
      <c r="C2008" s="20" t="e">
        <f>(#N/A)</f>
        <v>#N/A</v>
      </c>
      <c r="D2008" s="20" t="e">
        <f>(#N/A)</f>
        <v>#N/A</v>
      </c>
      <c r="E2008" s="20" t="e">
        <f>(#N/A)</f>
        <v>#N/A</v>
      </c>
      <c r="F2008" s="20">
        <v>1.366374759331719</v>
      </c>
      <c r="G2008" s="133" t="e">
        <f t="shared" si="31"/>
        <v>#N/A</v>
      </c>
      <c r="H2008" s="133"/>
      <c r="I2008" s="133"/>
    </row>
    <row r="2009" spans="1:9" x14ac:dyDescent="0.3">
      <c r="A2009" s="135">
        <v>43796</v>
      </c>
      <c r="B2009" s="20">
        <v>163.89</v>
      </c>
      <c r="C2009" s="20" t="e">
        <f>(#N/A)</f>
        <v>#N/A</v>
      </c>
      <c r="D2009" s="20" t="e">
        <f>(#N/A)</f>
        <v>#N/A</v>
      </c>
      <c r="E2009" s="20" t="e">
        <f>(#N/A)</f>
        <v>#N/A</v>
      </c>
      <c r="F2009" s="20">
        <v>1.788708775852432</v>
      </c>
      <c r="G2009" s="133" t="e">
        <f t="shared" si="31"/>
        <v>#N/A</v>
      </c>
      <c r="H2009" s="133"/>
      <c r="I2009" s="133"/>
    </row>
    <row r="2010" spans="1:9" x14ac:dyDescent="0.3">
      <c r="A2010" s="135">
        <v>43797</v>
      </c>
      <c r="B2010" s="20">
        <v>163.9</v>
      </c>
      <c r="C2010" s="20" t="e">
        <f>(#N/A)</f>
        <v>#N/A</v>
      </c>
      <c r="D2010" s="20" t="e">
        <f>(#N/A)</f>
        <v>#N/A</v>
      </c>
      <c r="E2010" s="20" t="e">
        <f>(#N/A)</f>
        <v>#N/A</v>
      </c>
      <c r="F2010" s="20">
        <v>1.6434108527131781</v>
      </c>
      <c r="G2010" s="133" t="e">
        <f t="shared" si="31"/>
        <v>#N/A</v>
      </c>
      <c r="H2010" s="133"/>
      <c r="I2010" s="133"/>
    </row>
    <row r="2011" spans="1:9" x14ac:dyDescent="0.3">
      <c r="A2011" s="135">
        <v>43798</v>
      </c>
      <c r="B2011" s="20">
        <v>163.91</v>
      </c>
      <c r="C2011" s="20" t="e">
        <f>(#N/A)</f>
        <v>#N/A</v>
      </c>
      <c r="D2011" s="20" t="e">
        <f>(#N/A)</f>
        <v>#N/A</v>
      </c>
      <c r="E2011" s="20" t="e">
        <f>(#N/A)</f>
        <v>#N/A</v>
      </c>
      <c r="F2011" s="20">
        <v>1.586612953207313</v>
      </c>
      <c r="G2011" s="133" t="e">
        <f t="shared" si="31"/>
        <v>#N/A</v>
      </c>
      <c r="H2011" s="133"/>
      <c r="I2011" s="133"/>
    </row>
    <row r="2012" spans="1:9" x14ac:dyDescent="0.3">
      <c r="A2012" s="135">
        <v>43799</v>
      </c>
      <c r="B2012" s="20" t="e">
        <f>(#N/A)</f>
        <v>#N/A</v>
      </c>
      <c r="C2012" s="20">
        <v>104.7</v>
      </c>
      <c r="D2012" s="20">
        <v>100.6</v>
      </c>
      <c r="E2012" s="20">
        <v>-1.4</v>
      </c>
      <c r="F2012" s="20" t="e">
        <f>(#N/A)</f>
        <v>#N/A</v>
      </c>
      <c r="G2012" s="133">
        <f t="shared" si="31"/>
        <v>100.6</v>
      </c>
      <c r="H2012" s="133"/>
      <c r="I2012" s="133"/>
    </row>
    <row r="2013" spans="1:9" x14ac:dyDescent="0.3">
      <c r="A2013" s="135">
        <v>43801</v>
      </c>
      <c r="B2013" s="20">
        <v>164.82</v>
      </c>
      <c r="C2013" s="20" t="e">
        <f>(#N/A)</f>
        <v>#N/A</v>
      </c>
      <c r="D2013" s="20" t="e">
        <f>(#N/A)</f>
        <v>#N/A</v>
      </c>
      <c r="E2013" s="20" t="e">
        <f>(#N/A)</f>
        <v>#N/A</v>
      </c>
      <c r="F2013" s="20" t="e">
        <f>(#N/A)</f>
        <v>#N/A</v>
      </c>
      <c r="G2013" s="133" t="e">
        <f t="shared" si="31"/>
        <v>#N/A</v>
      </c>
      <c r="H2013" s="133"/>
      <c r="I2013" s="133"/>
    </row>
    <row r="2014" spans="1:9" x14ac:dyDescent="0.3">
      <c r="A2014" s="135">
        <v>43802</v>
      </c>
      <c r="B2014" s="20">
        <v>164.94</v>
      </c>
      <c r="C2014" s="20" t="e">
        <f>(#N/A)</f>
        <v>#N/A</v>
      </c>
      <c r="D2014" s="20" t="e">
        <f>(#N/A)</f>
        <v>#N/A</v>
      </c>
      <c r="E2014" s="20" t="e">
        <f>(#N/A)</f>
        <v>#N/A</v>
      </c>
      <c r="F2014" s="20">
        <v>2.0163285502226622</v>
      </c>
      <c r="G2014" s="133" t="e">
        <f t="shared" si="31"/>
        <v>#N/A</v>
      </c>
      <c r="H2014" s="133"/>
      <c r="I2014" s="133"/>
    </row>
    <row r="2015" spans="1:9" x14ac:dyDescent="0.3">
      <c r="A2015" s="135">
        <v>43803</v>
      </c>
      <c r="B2015" s="20">
        <v>165.11</v>
      </c>
      <c r="C2015" s="20" t="e">
        <f>(#N/A)</f>
        <v>#N/A</v>
      </c>
      <c r="D2015" s="20" t="e">
        <f>(#N/A)</f>
        <v>#N/A</v>
      </c>
      <c r="E2015" s="20" t="e">
        <f>(#N/A)</f>
        <v>#N/A</v>
      </c>
      <c r="F2015" s="20">
        <v>1.919753086419753</v>
      </c>
      <c r="G2015" s="133" t="e">
        <f t="shared" si="31"/>
        <v>#N/A</v>
      </c>
      <c r="H2015" s="133"/>
      <c r="I2015" s="133"/>
    </row>
    <row r="2016" spans="1:9" x14ac:dyDescent="0.3">
      <c r="A2016" s="135">
        <v>43804</v>
      </c>
      <c r="B2016" s="20">
        <v>165.55</v>
      </c>
      <c r="C2016" s="20" t="e">
        <f>(#N/A)</f>
        <v>#N/A</v>
      </c>
      <c r="D2016" s="20" t="e">
        <f>(#N/A)</f>
        <v>#N/A</v>
      </c>
      <c r="E2016" s="20" t="e">
        <f>(#N/A)</f>
        <v>#N/A</v>
      </c>
      <c r="F2016" s="20">
        <v>2.1346165710407798</v>
      </c>
      <c r="G2016" s="133" t="e">
        <f t="shared" si="31"/>
        <v>#N/A</v>
      </c>
      <c r="H2016" s="133"/>
      <c r="I2016" s="133"/>
    </row>
    <row r="2017" spans="1:9" x14ac:dyDescent="0.3">
      <c r="A2017" s="135">
        <v>43805</v>
      </c>
      <c r="B2017" s="20">
        <v>165.67</v>
      </c>
      <c r="C2017" s="20" t="e">
        <f>(#N/A)</f>
        <v>#N/A</v>
      </c>
      <c r="D2017" s="20" t="e">
        <f>(#N/A)</f>
        <v>#N/A</v>
      </c>
      <c r="E2017" s="20" t="e">
        <f>(#N/A)</f>
        <v>#N/A</v>
      </c>
      <c r="F2017" s="20">
        <v>2.0072655624653648</v>
      </c>
      <c r="G2017" s="133" t="e">
        <f t="shared" si="31"/>
        <v>#N/A</v>
      </c>
      <c r="H2017" s="133"/>
      <c r="I2017" s="133"/>
    </row>
    <row r="2018" spans="1:9" x14ac:dyDescent="0.3">
      <c r="A2018" s="135">
        <v>43808</v>
      </c>
      <c r="B2018" s="20">
        <v>165.76</v>
      </c>
      <c r="C2018" s="20" t="e">
        <f>(#N/A)</f>
        <v>#N/A</v>
      </c>
      <c r="D2018" s="20" t="e">
        <f>(#N/A)</f>
        <v>#N/A</v>
      </c>
      <c r="E2018" s="20" t="e">
        <f>(#N/A)</f>
        <v>#N/A</v>
      </c>
      <c r="F2018" s="20" t="e">
        <f>(#N/A)</f>
        <v>#N/A</v>
      </c>
      <c r="G2018" s="133" t="e">
        <f t="shared" si="31"/>
        <v>#N/A</v>
      </c>
      <c r="H2018" s="133"/>
      <c r="I2018" s="133"/>
    </row>
    <row r="2019" spans="1:9" x14ac:dyDescent="0.3">
      <c r="A2019" s="135">
        <v>43809</v>
      </c>
      <c r="B2019" s="20">
        <v>165.73</v>
      </c>
      <c r="C2019" s="20" t="e">
        <f>(#N/A)</f>
        <v>#N/A</v>
      </c>
      <c r="D2019" s="20" t="e">
        <f>(#N/A)</f>
        <v>#N/A</v>
      </c>
      <c r="E2019" s="20" t="e">
        <f>(#N/A)</f>
        <v>#N/A</v>
      </c>
      <c r="F2019" s="20">
        <v>1.981416528213648</v>
      </c>
      <c r="G2019" s="133" t="e">
        <f t="shared" si="31"/>
        <v>#N/A</v>
      </c>
      <c r="H2019" s="133"/>
      <c r="I2019" s="133"/>
    </row>
    <row r="2020" spans="1:9" x14ac:dyDescent="0.3">
      <c r="A2020" s="135">
        <v>43810</v>
      </c>
      <c r="B2020" s="20">
        <v>165.81</v>
      </c>
      <c r="C2020" s="20" t="e">
        <f>(#N/A)</f>
        <v>#N/A</v>
      </c>
      <c r="D2020" s="20" t="e">
        <f>(#N/A)</f>
        <v>#N/A</v>
      </c>
      <c r="E2020" s="20" t="e">
        <f>(#N/A)</f>
        <v>#N/A</v>
      </c>
      <c r="F2020" s="20">
        <v>2.0306442680450432</v>
      </c>
      <c r="G2020" s="133" t="e">
        <f t="shared" si="31"/>
        <v>#N/A</v>
      </c>
      <c r="H2020" s="133"/>
      <c r="I2020" s="133"/>
    </row>
    <row r="2021" spans="1:9" x14ac:dyDescent="0.3">
      <c r="A2021" s="135">
        <v>43811</v>
      </c>
      <c r="B2021" s="20">
        <v>166.13</v>
      </c>
      <c r="C2021" s="20" t="e">
        <f>(#N/A)</f>
        <v>#N/A</v>
      </c>
      <c r="D2021" s="20" t="e">
        <f>(#N/A)</f>
        <v>#N/A</v>
      </c>
      <c r="E2021" s="20" t="e">
        <f>(#N/A)</f>
        <v>#N/A</v>
      </c>
      <c r="F2021" s="20">
        <v>2.6127239036442251</v>
      </c>
      <c r="G2021" s="133" t="e">
        <f t="shared" si="31"/>
        <v>#N/A</v>
      </c>
      <c r="H2021" s="133"/>
      <c r="I2021" s="133"/>
    </row>
    <row r="2022" spans="1:9" x14ac:dyDescent="0.3">
      <c r="A2022" s="135">
        <v>43812</v>
      </c>
      <c r="B2022" s="20">
        <v>166.06</v>
      </c>
      <c r="C2022" s="20" t="e">
        <f>(#N/A)</f>
        <v>#N/A</v>
      </c>
      <c r="D2022" s="20" t="e">
        <f>(#N/A)</f>
        <v>#N/A</v>
      </c>
      <c r="E2022" s="20" t="e">
        <f>(#N/A)</f>
        <v>#N/A</v>
      </c>
      <c r="F2022" s="20">
        <v>2.5694873378628782</v>
      </c>
      <c r="G2022" s="133" t="e">
        <f t="shared" si="31"/>
        <v>#N/A</v>
      </c>
      <c r="H2022" s="133"/>
      <c r="I2022" s="133"/>
    </row>
    <row r="2023" spans="1:9" x14ac:dyDescent="0.3">
      <c r="A2023" s="135">
        <v>43815</v>
      </c>
      <c r="B2023" s="20">
        <v>166.26</v>
      </c>
      <c r="C2023" s="20" t="e">
        <f>(#N/A)</f>
        <v>#N/A</v>
      </c>
      <c r="D2023" s="20" t="e">
        <f>(#N/A)</f>
        <v>#N/A</v>
      </c>
      <c r="E2023" s="20" t="e">
        <f>(#N/A)</f>
        <v>#N/A</v>
      </c>
      <c r="F2023" s="20" t="e">
        <f>(#N/A)</f>
        <v>#N/A</v>
      </c>
      <c r="G2023" s="133" t="e">
        <f t="shared" si="31"/>
        <v>#N/A</v>
      </c>
      <c r="H2023" s="133"/>
      <c r="I2023" s="133"/>
    </row>
    <row r="2024" spans="1:9" x14ac:dyDescent="0.3">
      <c r="A2024" s="135">
        <v>43816</v>
      </c>
      <c r="B2024" s="20">
        <v>166.33</v>
      </c>
      <c r="C2024" s="20" t="e">
        <f>(#N/A)</f>
        <v>#N/A</v>
      </c>
      <c r="D2024" s="20" t="e">
        <f>(#N/A)</f>
        <v>#N/A</v>
      </c>
      <c r="E2024" s="20" t="e">
        <f>(#N/A)</f>
        <v>#N/A</v>
      </c>
      <c r="F2024" s="20">
        <v>2.4514936864798278</v>
      </c>
      <c r="G2024" s="133" t="e">
        <f t="shared" si="31"/>
        <v>#N/A</v>
      </c>
      <c r="H2024" s="133"/>
      <c r="I2024" s="133"/>
    </row>
    <row r="2025" spans="1:9" x14ac:dyDescent="0.3">
      <c r="A2025" s="135">
        <v>43817</v>
      </c>
      <c r="B2025" s="20">
        <v>166.28</v>
      </c>
      <c r="C2025" s="20" t="e">
        <f>(#N/A)</f>
        <v>#N/A</v>
      </c>
      <c r="D2025" s="20" t="e">
        <f>(#N/A)</f>
        <v>#N/A</v>
      </c>
      <c r="E2025" s="20" t="e">
        <f>(#N/A)</f>
        <v>#N/A</v>
      </c>
      <c r="F2025" s="20">
        <v>2.4143877802414391</v>
      </c>
      <c r="G2025" s="133" t="e">
        <f t="shared" si="31"/>
        <v>#N/A</v>
      </c>
      <c r="H2025" s="133"/>
      <c r="I2025" s="133"/>
    </row>
    <row r="2026" spans="1:9" x14ac:dyDescent="0.3">
      <c r="A2026" s="135">
        <v>43818</v>
      </c>
      <c r="B2026" s="20">
        <v>166.43</v>
      </c>
      <c r="C2026" s="20" t="e">
        <f>(#N/A)</f>
        <v>#N/A</v>
      </c>
      <c r="D2026" s="20" t="e">
        <f>(#N/A)</f>
        <v>#N/A</v>
      </c>
      <c r="E2026" s="20" t="e">
        <f>(#N/A)</f>
        <v>#N/A</v>
      </c>
      <c r="F2026" s="20">
        <v>2.53835253527201</v>
      </c>
      <c r="G2026" s="133" t="e">
        <f t="shared" si="31"/>
        <v>#N/A</v>
      </c>
      <c r="H2026" s="133"/>
      <c r="I2026" s="133"/>
    </row>
    <row r="2027" spans="1:9" x14ac:dyDescent="0.3">
      <c r="A2027" s="135">
        <v>43819</v>
      </c>
      <c r="B2027" s="20">
        <v>166.46</v>
      </c>
      <c r="C2027" s="20" t="e">
        <f>(#N/A)</f>
        <v>#N/A</v>
      </c>
      <c r="D2027" s="20" t="e">
        <f>(#N/A)</f>
        <v>#N/A</v>
      </c>
      <c r="E2027" s="20" t="e">
        <f>(#N/A)</f>
        <v>#N/A</v>
      </c>
      <c r="F2027" s="20">
        <v>2.5505174963035979</v>
      </c>
      <c r="G2027" s="133" t="e">
        <f t="shared" si="31"/>
        <v>#N/A</v>
      </c>
      <c r="H2027" s="133"/>
      <c r="I2027" s="133"/>
    </row>
    <row r="2028" spans="1:9" x14ac:dyDescent="0.3">
      <c r="A2028" s="135">
        <v>43822</v>
      </c>
      <c r="B2028" s="20">
        <v>166.45</v>
      </c>
      <c r="C2028" s="20" t="e">
        <f>(#N/A)</f>
        <v>#N/A</v>
      </c>
      <c r="D2028" s="20" t="e">
        <f>(#N/A)</f>
        <v>#N/A</v>
      </c>
      <c r="E2028" s="20" t="e">
        <f>(#N/A)</f>
        <v>#N/A</v>
      </c>
      <c r="F2028" s="20" t="e">
        <f>(#N/A)</f>
        <v>#N/A</v>
      </c>
      <c r="G2028" s="133" t="e">
        <f t="shared" si="31"/>
        <v>#N/A</v>
      </c>
      <c r="H2028" s="133"/>
      <c r="I2028" s="133"/>
    </row>
    <row r="2029" spans="1:9" x14ac:dyDescent="0.3">
      <c r="A2029" s="135">
        <v>43823</v>
      </c>
      <c r="B2029" s="20">
        <v>166.44</v>
      </c>
      <c r="C2029" s="20" t="e">
        <f>(#N/A)</f>
        <v>#N/A</v>
      </c>
      <c r="D2029" s="20" t="e">
        <f>(#N/A)</f>
        <v>#N/A</v>
      </c>
      <c r="E2029" s="20" t="e">
        <f>(#N/A)</f>
        <v>#N/A</v>
      </c>
      <c r="F2029" s="20">
        <v>2.5255636318837009</v>
      </c>
      <c r="G2029" s="133" t="e">
        <f t="shared" si="31"/>
        <v>#N/A</v>
      </c>
      <c r="H2029" s="133"/>
      <c r="I2029" s="133"/>
    </row>
    <row r="2030" spans="1:9" x14ac:dyDescent="0.3">
      <c r="A2030" s="135">
        <v>43824</v>
      </c>
      <c r="B2030" s="20">
        <v>166.39</v>
      </c>
      <c r="C2030" s="20" t="e">
        <f>(#N/A)</f>
        <v>#N/A</v>
      </c>
      <c r="D2030" s="20" t="e">
        <f>(#N/A)</f>
        <v>#N/A</v>
      </c>
      <c r="E2030" s="20" t="e">
        <f>(#N/A)</f>
        <v>#N/A</v>
      </c>
      <c r="F2030" s="20">
        <v>2.520024645717807</v>
      </c>
      <c r="G2030" s="133" t="e">
        <f t="shared" si="31"/>
        <v>#N/A</v>
      </c>
      <c r="H2030" s="133"/>
      <c r="I2030" s="133"/>
    </row>
    <row r="2031" spans="1:9" x14ac:dyDescent="0.3">
      <c r="A2031" s="135">
        <v>43825</v>
      </c>
      <c r="B2031" s="20">
        <v>166.4</v>
      </c>
      <c r="C2031" s="20" t="e">
        <f>(#N/A)</f>
        <v>#N/A</v>
      </c>
      <c r="D2031" s="20" t="e">
        <f>(#N/A)</f>
        <v>#N/A</v>
      </c>
      <c r="E2031" s="20" t="e">
        <f>(#N/A)</f>
        <v>#N/A</v>
      </c>
      <c r="F2031" s="20">
        <v>2.5135534746180381</v>
      </c>
      <c r="G2031" s="133" t="e">
        <f t="shared" si="31"/>
        <v>#N/A</v>
      </c>
      <c r="H2031" s="133"/>
      <c r="I2031" s="133"/>
    </row>
    <row r="2032" spans="1:9" x14ac:dyDescent="0.3">
      <c r="A2032" s="135">
        <v>43826</v>
      </c>
      <c r="B2032" s="20">
        <v>166.44</v>
      </c>
      <c r="C2032" s="20" t="e">
        <f>(#N/A)</f>
        <v>#N/A</v>
      </c>
      <c r="D2032" s="20" t="e">
        <f>(#N/A)</f>
        <v>#N/A</v>
      </c>
      <c r="E2032" s="20" t="e">
        <f>(#N/A)</f>
        <v>#N/A</v>
      </c>
      <c r="F2032" s="20">
        <v>2.5318795047126219</v>
      </c>
      <c r="G2032" s="133" t="e">
        <f t="shared" si="31"/>
        <v>#N/A</v>
      </c>
      <c r="H2032" s="133"/>
      <c r="I2032" s="133"/>
    </row>
    <row r="2033" spans="1:9" x14ac:dyDescent="0.3">
      <c r="A2033" s="135">
        <v>43829</v>
      </c>
      <c r="B2033" s="20">
        <v>166.44</v>
      </c>
      <c r="C2033" s="20" t="e">
        <f>(#N/A)</f>
        <v>#N/A</v>
      </c>
      <c r="D2033" s="20" t="e">
        <f>(#N/A)</f>
        <v>#N/A</v>
      </c>
      <c r="E2033" s="20" t="e">
        <f>(#N/A)</f>
        <v>#N/A</v>
      </c>
      <c r="F2033" s="20" t="e">
        <f>(#N/A)</f>
        <v>#N/A</v>
      </c>
      <c r="G2033" s="133" t="e">
        <f t="shared" si="31"/>
        <v>#N/A</v>
      </c>
      <c r="H2033" s="133"/>
      <c r="I2033" s="133"/>
    </row>
    <row r="2034" spans="1:9" x14ac:dyDescent="0.3">
      <c r="A2034" s="135">
        <v>43830</v>
      </c>
      <c r="B2034" s="20">
        <v>166.44</v>
      </c>
      <c r="C2034" s="20">
        <v>103.8</v>
      </c>
      <c r="D2034" s="20">
        <v>100.7</v>
      </c>
      <c r="E2034" s="20">
        <v>-0.5</v>
      </c>
      <c r="F2034" s="20" t="e">
        <f>(#N/A)</f>
        <v>#N/A</v>
      </c>
      <c r="G2034" s="133">
        <f t="shared" si="31"/>
        <v>100.7</v>
      </c>
      <c r="H2034" s="133"/>
      <c r="I2034" s="133"/>
    </row>
    <row r="2035" spans="1:9" x14ac:dyDescent="0.3">
      <c r="A2035" s="135">
        <v>43832</v>
      </c>
      <c r="B2035" s="20">
        <v>166.36</v>
      </c>
      <c r="C2035" s="20" t="e">
        <f>(#N/A)</f>
        <v>#N/A</v>
      </c>
      <c r="D2035" s="20" t="e">
        <f>(#N/A)</f>
        <v>#N/A</v>
      </c>
      <c r="E2035" s="20" t="e">
        <f>(#N/A)</f>
        <v>#N/A</v>
      </c>
      <c r="F2035" s="20">
        <v>2.8946066303809999</v>
      </c>
      <c r="G2035" s="133" t="e">
        <f t="shared" si="31"/>
        <v>#N/A</v>
      </c>
      <c r="H2035" s="133"/>
      <c r="I2035" s="133"/>
    </row>
    <row r="2036" spans="1:9" x14ac:dyDescent="0.3">
      <c r="A2036" s="135">
        <v>43833</v>
      </c>
      <c r="B2036" s="20">
        <v>165.91</v>
      </c>
      <c r="C2036" s="20" t="e">
        <f>(#N/A)</f>
        <v>#N/A</v>
      </c>
      <c r="D2036" s="20" t="e">
        <f>(#N/A)</f>
        <v>#N/A</v>
      </c>
      <c r="E2036" s="20" t="e">
        <f>(#N/A)</f>
        <v>#N/A</v>
      </c>
      <c r="F2036" s="20">
        <v>2.692498143104729</v>
      </c>
      <c r="G2036" s="133" t="e">
        <f t="shared" si="31"/>
        <v>#N/A</v>
      </c>
      <c r="H2036" s="133"/>
      <c r="I2036" s="133"/>
    </row>
    <row r="2037" spans="1:9" x14ac:dyDescent="0.3">
      <c r="A2037" s="135">
        <v>43836</v>
      </c>
      <c r="B2037" s="20">
        <v>165.96</v>
      </c>
      <c r="C2037" s="20" t="e">
        <f>(#N/A)</f>
        <v>#N/A</v>
      </c>
      <c r="D2037" s="20" t="e">
        <f>(#N/A)</f>
        <v>#N/A</v>
      </c>
      <c r="E2037" s="20" t="e">
        <f>(#N/A)</f>
        <v>#N/A</v>
      </c>
      <c r="F2037" s="20" t="e">
        <f>(#N/A)</f>
        <v>#N/A</v>
      </c>
      <c r="G2037" s="133" t="e">
        <f t="shared" si="31"/>
        <v>#N/A</v>
      </c>
      <c r="H2037" s="133"/>
      <c r="I2037" s="133"/>
    </row>
    <row r="2038" spans="1:9" x14ac:dyDescent="0.3">
      <c r="A2038" s="135">
        <v>43837</v>
      </c>
      <c r="B2038" s="20">
        <v>165.81</v>
      </c>
      <c r="C2038" s="20" t="e">
        <f>(#N/A)</f>
        <v>#N/A</v>
      </c>
      <c r="D2038" s="20" t="e">
        <f>(#N/A)</f>
        <v>#N/A</v>
      </c>
      <c r="E2038" s="20" t="e">
        <f>(#N/A)</f>
        <v>#N/A</v>
      </c>
      <c r="F2038" s="20">
        <v>5.6585738864461863</v>
      </c>
      <c r="G2038" s="133" t="e">
        <f t="shared" si="31"/>
        <v>#N/A</v>
      </c>
      <c r="H2038" s="133"/>
      <c r="I2038" s="133"/>
    </row>
    <row r="2039" spans="1:9" x14ac:dyDescent="0.3">
      <c r="A2039" s="135">
        <v>43838</v>
      </c>
      <c r="B2039" s="20">
        <v>165.67</v>
      </c>
      <c r="C2039" s="20" t="e">
        <f>(#N/A)</f>
        <v>#N/A</v>
      </c>
      <c r="D2039" s="20" t="e">
        <f>(#N/A)</f>
        <v>#N/A</v>
      </c>
      <c r="E2039" s="20" t="e">
        <f>(#N/A)</f>
        <v>#N/A</v>
      </c>
      <c r="F2039" s="20">
        <v>6.2327669124719458</v>
      </c>
      <c r="G2039" s="133" t="e">
        <f t="shared" si="31"/>
        <v>#N/A</v>
      </c>
      <c r="H2039" s="133"/>
      <c r="I2039" s="133"/>
    </row>
    <row r="2040" spans="1:9" x14ac:dyDescent="0.3">
      <c r="A2040" s="135">
        <v>43839</v>
      </c>
      <c r="B2040" s="20">
        <v>165.57</v>
      </c>
      <c r="C2040" s="20" t="e">
        <f>(#N/A)</f>
        <v>#N/A</v>
      </c>
      <c r="D2040" s="20" t="e">
        <f>(#N/A)</f>
        <v>#N/A</v>
      </c>
      <c r="E2040" s="20" t="e">
        <f>(#N/A)</f>
        <v>#N/A</v>
      </c>
      <c r="F2040" s="20">
        <v>6.4142939777620667</v>
      </c>
      <c r="G2040" s="133" t="e">
        <f t="shared" si="31"/>
        <v>#N/A</v>
      </c>
      <c r="H2040" s="133"/>
      <c r="I2040" s="133"/>
    </row>
    <row r="2041" spans="1:9" x14ac:dyDescent="0.3">
      <c r="A2041" s="135">
        <v>43840</v>
      </c>
      <c r="B2041" s="20">
        <v>165.36</v>
      </c>
      <c r="C2041" s="20" t="e">
        <f>(#N/A)</f>
        <v>#N/A</v>
      </c>
      <c r="D2041" s="20" t="e">
        <f>(#N/A)</f>
        <v>#N/A</v>
      </c>
      <c r="E2041" s="20" t="e">
        <f>(#N/A)</f>
        <v>#N/A</v>
      </c>
      <c r="F2041" s="20">
        <v>6.3066538090646089</v>
      </c>
      <c r="G2041" s="133" t="e">
        <f t="shared" si="31"/>
        <v>#N/A</v>
      </c>
      <c r="H2041" s="133"/>
      <c r="I2041" s="133"/>
    </row>
    <row r="2042" spans="1:9" x14ac:dyDescent="0.3">
      <c r="A2042" s="135">
        <v>43843</v>
      </c>
      <c r="B2042" s="20">
        <v>164.76</v>
      </c>
      <c r="C2042" s="20" t="e">
        <f>(#N/A)</f>
        <v>#N/A</v>
      </c>
      <c r="D2042" s="20" t="e">
        <f>(#N/A)</f>
        <v>#N/A</v>
      </c>
      <c r="E2042" s="20" t="e">
        <f>(#N/A)</f>
        <v>#N/A</v>
      </c>
      <c r="F2042" s="20" t="e">
        <f>(#N/A)</f>
        <v>#N/A</v>
      </c>
      <c r="G2042" s="133" t="e">
        <f t="shared" si="31"/>
        <v>#N/A</v>
      </c>
      <c r="H2042" s="133"/>
      <c r="I2042" s="133"/>
    </row>
    <row r="2043" spans="1:9" x14ac:dyDescent="0.3">
      <c r="A2043" s="135">
        <v>43844</v>
      </c>
      <c r="B2043" s="20">
        <v>164.3</v>
      </c>
      <c r="C2043" s="20" t="e">
        <f>(#N/A)</f>
        <v>#N/A</v>
      </c>
      <c r="D2043" s="20" t="e">
        <f>(#N/A)</f>
        <v>#N/A</v>
      </c>
      <c r="E2043" s="20" t="e">
        <f>(#N/A)</f>
        <v>#N/A</v>
      </c>
      <c r="F2043" s="20">
        <v>5.8429427301423686</v>
      </c>
      <c r="G2043" s="133" t="e">
        <f t="shared" si="31"/>
        <v>#N/A</v>
      </c>
      <c r="H2043" s="133"/>
      <c r="I2043" s="133"/>
    </row>
    <row r="2044" spans="1:9" x14ac:dyDescent="0.3">
      <c r="A2044" s="135">
        <v>43845</v>
      </c>
      <c r="B2044" s="20">
        <v>164.19</v>
      </c>
      <c r="C2044" s="20" t="e">
        <f>(#N/A)</f>
        <v>#N/A</v>
      </c>
      <c r="D2044" s="20" t="e">
        <f>(#N/A)</f>
        <v>#N/A</v>
      </c>
      <c r="E2044" s="20" t="e">
        <f>(#N/A)</f>
        <v>#N/A</v>
      </c>
      <c r="F2044" s="20">
        <v>5.8334407631816418</v>
      </c>
      <c r="G2044" s="133" t="e">
        <f t="shared" si="31"/>
        <v>#N/A</v>
      </c>
      <c r="H2044" s="133"/>
      <c r="I2044" s="133"/>
    </row>
    <row r="2045" spans="1:9" x14ac:dyDescent="0.3">
      <c r="A2045" s="135">
        <v>43846</v>
      </c>
      <c r="B2045" s="20">
        <v>164.06</v>
      </c>
      <c r="C2045" s="20" t="e">
        <f>(#N/A)</f>
        <v>#N/A</v>
      </c>
      <c r="D2045" s="20" t="e">
        <f>(#N/A)</f>
        <v>#N/A</v>
      </c>
      <c r="E2045" s="20" t="e">
        <f>(#N/A)</f>
        <v>#N/A</v>
      </c>
      <c r="F2045" s="20">
        <v>6.3873938136307631</v>
      </c>
      <c r="G2045" s="133" t="e">
        <f t="shared" si="31"/>
        <v>#N/A</v>
      </c>
      <c r="H2045" s="133"/>
      <c r="I2045" s="133"/>
    </row>
    <row r="2046" spans="1:9" x14ac:dyDescent="0.3">
      <c r="A2046" s="135">
        <v>43847</v>
      </c>
      <c r="B2046" s="20">
        <v>164.05</v>
      </c>
      <c r="C2046" s="20" t="e">
        <f>(#N/A)</f>
        <v>#N/A</v>
      </c>
      <c r="D2046" s="20" t="e">
        <f>(#N/A)</f>
        <v>#N/A</v>
      </c>
      <c r="E2046" s="20" t="e">
        <f>(#N/A)</f>
        <v>#N/A</v>
      </c>
      <c r="F2046" s="20">
        <v>6.6575645276640012</v>
      </c>
      <c r="G2046" s="133" t="e">
        <f t="shared" si="31"/>
        <v>#N/A</v>
      </c>
      <c r="H2046" s="133"/>
      <c r="I2046" s="133"/>
    </row>
    <row r="2047" spans="1:9" x14ac:dyDescent="0.3">
      <c r="A2047" s="135">
        <v>43850</v>
      </c>
      <c r="B2047" s="20">
        <v>162.75</v>
      </c>
      <c r="C2047" s="20" t="e">
        <f>(#N/A)</f>
        <v>#N/A</v>
      </c>
      <c r="D2047" s="20" t="e">
        <f>(#N/A)</f>
        <v>#N/A</v>
      </c>
      <c r="E2047" s="20" t="e">
        <f>(#N/A)</f>
        <v>#N/A</v>
      </c>
      <c r="F2047" s="20" t="e">
        <f>(#N/A)</f>
        <v>#N/A</v>
      </c>
      <c r="G2047" s="133" t="e">
        <f t="shared" si="31"/>
        <v>#N/A</v>
      </c>
      <c r="H2047" s="133"/>
      <c r="I2047" s="133"/>
    </row>
    <row r="2048" spans="1:9" x14ac:dyDescent="0.3">
      <c r="A2048" s="135">
        <v>43851</v>
      </c>
      <c r="B2048" s="20">
        <v>162.72</v>
      </c>
      <c r="C2048" s="20" t="e">
        <f>(#N/A)</f>
        <v>#N/A</v>
      </c>
      <c r="D2048" s="20" t="e">
        <f>(#N/A)</f>
        <v>#N/A</v>
      </c>
      <c r="E2048" s="20" t="e">
        <f>(#N/A)</f>
        <v>#N/A</v>
      </c>
      <c r="F2048" s="20">
        <v>6.006514657980456</v>
      </c>
      <c r="G2048" s="133" t="e">
        <f t="shared" si="31"/>
        <v>#N/A</v>
      </c>
      <c r="H2048" s="133"/>
      <c r="I2048" s="133"/>
    </row>
    <row r="2049" spans="1:9" x14ac:dyDescent="0.3">
      <c r="A2049" s="135">
        <v>43861</v>
      </c>
      <c r="B2049" s="20" t="e">
        <f>(#N/A)</f>
        <v>#N/A</v>
      </c>
      <c r="C2049" s="20">
        <v>103.5</v>
      </c>
      <c r="D2049" s="20">
        <v>101.9</v>
      </c>
      <c r="E2049" s="20">
        <v>0.1</v>
      </c>
      <c r="F2049" s="20" t="e">
        <f>(#N/A)</f>
        <v>#N/A</v>
      </c>
      <c r="G2049" s="133">
        <f t="shared" si="31"/>
        <v>101.9</v>
      </c>
      <c r="H2049" s="133"/>
      <c r="I2049" s="133"/>
    </row>
    <row r="2050" spans="1:9" x14ac:dyDescent="0.3">
      <c r="A2050" s="135">
        <v>43867</v>
      </c>
      <c r="B2050" s="20">
        <v>162.31</v>
      </c>
      <c r="C2050" s="20" t="e">
        <f>(#N/A)</f>
        <v>#N/A</v>
      </c>
      <c r="D2050" s="20" t="e">
        <f>(#N/A)</f>
        <v>#N/A</v>
      </c>
      <c r="E2050" s="20" t="e">
        <f>(#N/A)</f>
        <v>#N/A</v>
      </c>
      <c r="F2050" s="20" t="e">
        <f>(#N/A)</f>
        <v>#N/A</v>
      </c>
      <c r="G2050" s="133" t="e">
        <f t="shared" si="31"/>
        <v>#N/A</v>
      </c>
      <c r="H2050" s="133"/>
      <c r="I2050" s="133"/>
    </row>
    <row r="2051" spans="1:9" x14ac:dyDescent="0.3">
      <c r="A2051" s="135">
        <v>43868</v>
      </c>
      <c r="B2051" s="20">
        <v>162.31</v>
      </c>
      <c r="C2051" s="20" t="e">
        <f>(#N/A)</f>
        <v>#N/A</v>
      </c>
      <c r="D2051" s="20" t="e">
        <f>(#N/A)</f>
        <v>#N/A</v>
      </c>
      <c r="E2051" s="20" t="e">
        <f>(#N/A)</f>
        <v>#N/A</v>
      </c>
      <c r="F2051" s="20" t="e">
        <f>(#N/A)</f>
        <v>#N/A</v>
      </c>
      <c r="G2051" s="133" t="e">
        <f t="shared" si="31"/>
        <v>#N/A</v>
      </c>
      <c r="H2051" s="133"/>
      <c r="I2051" s="133"/>
    </row>
    <row r="2052" spans="1:9" x14ac:dyDescent="0.3">
      <c r="A2052" s="135">
        <v>43871</v>
      </c>
      <c r="B2052" s="20">
        <v>162.26</v>
      </c>
      <c r="C2052" s="20" t="e">
        <f>(#N/A)</f>
        <v>#N/A</v>
      </c>
      <c r="D2052" s="20" t="e">
        <f>(#N/A)</f>
        <v>#N/A</v>
      </c>
      <c r="E2052" s="20" t="e">
        <f>(#N/A)</f>
        <v>#N/A</v>
      </c>
      <c r="F2052" s="20" t="e">
        <f>(#N/A)</f>
        <v>#N/A</v>
      </c>
      <c r="G2052" s="133" t="e">
        <f t="shared" si="31"/>
        <v>#N/A</v>
      </c>
      <c r="H2052" s="133"/>
      <c r="I2052" s="133"/>
    </row>
    <row r="2053" spans="1:9" x14ac:dyDescent="0.3">
      <c r="A2053" s="135">
        <v>43872</v>
      </c>
      <c r="B2053" s="20">
        <v>161.97999999999999</v>
      </c>
      <c r="C2053" s="20" t="e">
        <f>(#N/A)</f>
        <v>#N/A</v>
      </c>
      <c r="D2053" s="20" t="e">
        <f>(#N/A)</f>
        <v>#N/A</v>
      </c>
      <c r="E2053" s="20" t="e">
        <f>(#N/A)</f>
        <v>#N/A</v>
      </c>
      <c r="F2053" s="20" t="e">
        <f>(#N/A)</f>
        <v>#N/A</v>
      </c>
      <c r="G2053" s="133" t="e">
        <f t="shared" si="31"/>
        <v>#N/A</v>
      </c>
      <c r="H2053" s="133"/>
      <c r="I2053" s="133"/>
    </row>
    <row r="2054" spans="1:9" x14ac:dyDescent="0.3">
      <c r="A2054" s="135">
        <v>43873</v>
      </c>
      <c r="B2054" s="20">
        <v>161.51</v>
      </c>
      <c r="C2054" s="20" t="e">
        <f>(#N/A)</f>
        <v>#N/A</v>
      </c>
      <c r="D2054" s="20" t="e">
        <f>(#N/A)</f>
        <v>#N/A</v>
      </c>
      <c r="E2054" s="20" t="e">
        <f>(#N/A)</f>
        <v>#N/A</v>
      </c>
      <c r="F2054" s="20">
        <v>6.3475340751958909</v>
      </c>
      <c r="G2054" s="133" t="e">
        <f t="shared" si="31"/>
        <v>#N/A</v>
      </c>
      <c r="H2054" s="133"/>
      <c r="I2054" s="133"/>
    </row>
    <row r="2055" spans="1:9" x14ac:dyDescent="0.3">
      <c r="A2055" s="135">
        <v>43874</v>
      </c>
      <c r="B2055" s="20">
        <v>161.51</v>
      </c>
      <c r="C2055" s="20" t="e">
        <f>(#N/A)</f>
        <v>#N/A</v>
      </c>
      <c r="D2055" s="20" t="e">
        <f>(#N/A)</f>
        <v>#N/A</v>
      </c>
      <c r="E2055" s="20" t="e">
        <f>(#N/A)</f>
        <v>#N/A</v>
      </c>
      <c r="F2055" s="20">
        <v>6.3685458377239197</v>
      </c>
      <c r="G2055" s="133" t="e">
        <f t="shared" si="31"/>
        <v>#N/A</v>
      </c>
      <c r="H2055" s="133"/>
      <c r="I2055" s="133"/>
    </row>
    <row r="2056" spans="1:9" x14ac:dyDescent="0.3">
      <c r="A2056" s="135">
        <v>43875</v>
      </c>
      <c r="B2056" s="20">
        <v>161.53</v>
      </c>
      <c r="C2056" s="20" t="e">
        <f>(#N/A)</f>
        <v>#N/A</v>
      </c>
      <c r="D2056" s="20" t="e">
        <f>(#N/A)</f>
        <v>#N/A</v>
      </c>
      <c r="E2056" s="20" t="e">
        <f>(#N/A)</f>
        <v>#N/A</v>
      </c>
      <c r="F2056" s="20">
        <v>6.3817175974710221</v>
      </c>
      <c r="G2056" s="133" t="e">
        <f t="shared" si="31"/>
        <v>#N/A</v>
      </c>
      <c r="H2056" s="133"/>
      <c r="I2056" s="133"/>
    </row>
    <row r="2057" spans="1:9" x14ac:dyDescent="0.3">
      <c r="A2057" s="135">
        <v>43878</v>
      </c>
      <c r="B2057" s="20">
        <v>160.22</v>
      </c>
      <c r="C2057" s="20" t="e">
        <f>(#N/A)</f>
        <v>#N/A</v>
      </c>
      <c r="D2057" s="20" t="e">
        <f>(#N/A)</f>
        <v>#N/A</v>
      </c>
      <c r="E2057" s="20" t="e">
        <f>(#N/A)</f>
        <v>#N/A</v>
      </c>
      <c r="F2057" s="20" t="e">
        <f>(#N/A)</f>
        <v>#N/A</v>
      </c>
      <c r="G2057" s="133" t="e">
        <f t="shared" si="31"/>
        <v>#N/A</v>
      </c>
      <c r="H2057" s="133"/>
      <c r="I2057" s="133"/>
    </row>
    <row r="2058" spans="1:9" x14ac:dyDescent="0.3">
      <c r="A2058" s="135">
        <v>43879</v>
      </c>
      <c r="B2058" s="20">
        <v>159.81</v>
      </c>
      <c r="C2058" s="20" t="e">
        <f>(#N/A)</f>
        <v>#N/A</v>
      </c>
      <c r="D2058" s="20" t="e">
        <f>(#N/A)</f>
        <v>#N/A</v>
      </c>
      <c r="E2058" s="20" t="e">
        <f>(#N/A)</f>
        <v>#N/A</v>
      </c>
      <c r="F2058" s="20">
        <v>5.2489462592202321</v>
      </c>
      <c r="G2058" s="133" t="e">
        <f t="shared" si="31"/>
        <v>#N/A</v>
      </c>
      <c r="H2058" s="133"/>
      <c r="I2058" s="133"/>
    </row>
    <row r="2059" spans="1:9" x14ac:dyDescent="0.3">
      <c r="A2059" s="135">
        <v>43880</v>
      </c>
      <c r="B2059" s="20">
        <v>159.71</v>
      </c>
      <c r="C2059" s="20" t="e">
        <f>(#N/A)</f>
        <v>#N/A</v>
      </c>
      <c r="D2059" s="20" t="e">
        <f>(#N/A)</f>
        <v>#N/A</v>
      </c>
      <c r="E2059" s="20" t="e">
        <f>(#N/A)</f>
        <v>#N/A</v>
      </c>
      <c r="F2059" s="20">
        <v>5.9717337933780108</v>
      </c>
      <c r="G2059" s="133" t="e">
        <f t="shared" si="31"/>
        <v>#N/A</v>
      </c>
      <c r="H2059" s="133"/>
      <c r="I2059" s="133"/>
    </row>
    <row r="2060" spans="1:9" x14ac:dyDescent="0.3">
      <c r="A2060" s="135">
        <v>43881</v>
      </c>
      <c r="B2060" s="20">
        <v>159.71</v>
      </c>
      <c r="C2060" s="20" t="e">
        <f>(#N/A)</f>
        <v>#N/A</v>
      </c>
      <c r="D2060" s="20" t="e">
        <f>(#N/A)</f>
        <v>#N/A</v>
      </c>
      <c r="E2060" s="20" t="e">
        <f>(#N/A)</f>
        <v>#N/A</v>
      </c>
      <c r="F2060" s="20">
        <v>6.822286134706709</v>
      </c>
      <c r="G2060" s="133" t="e">
        <f t="shared" si="31"/>
        <v>#N/A</v>
      </c>
      <c r="H2060" s="133"/>
      <c r="I2060" s="133"/>
    </row>
    <row r="2061" spans="1:9" x14ac:dyDescent="0.3">
      <c r="A2061" s="135">
        <v>43882</v>
      </c>
      <c r="B2061" s="20">
        <v>159.69999999999999</v>
      </c>
      <c r="C2061" s="20" t="e">
        <f>(#N/A)</f>
        <v>#N/A</v>
      </c>
      <c r="D2061" s="20" t="e">
        <f>(#N/A)</f>
        <v>#N/A</v>
      </c>
      <c r="E2061" s="20" t="e">
        <f>(#N/A)</f>
        <v>#N/A</v>
      </c>
      <c r="F2061" s="20">
        <v>6.9157126598379861</v>
      </c>
      <c r="G2061" s="133" t="e">
        <f t="shared" si="31"/>
        <v>#N/A</v>
      </c>
      <c r="H2061" s="133"/>
      <c r="I2061" s="133"/>
    </row>
    <row r="2062" spans="1:9" x14ac:dyDescent="0.3">
      <c r="A2062" s="135">
        <v>43885</v>
      </c>
      <c r="B2062" s="20">
        <v>158.32</v>
      </c>
      <c r="C2062" s="20" t="e">
        <f>(#N/A)</f>
        <v>#N/A</v>
      </c>
      <c r="D2062" s="20" t="e">
        <f>(#N/A)</f>
        <v>#N/A</v>
      </c>
      <c r="E2062" s="20" t="e">
        <f>(#N/A)</f>
        <v>#N/A</v>
      </c>
      <c r="F2062" s="20" t="e">
        <f>(#N/A)</f>
        <v>#N/A</v>
      </c>
      <c r="G2062" s="133" t="e">
        <f t="shared" si="31"/>
        <v>#N/A</v>
      </c>
      <c r="H2062" s="133"/>
      <c r="I2062" s="133"/>
    </row>
    <row r="2063" spans="1:9" x14ac:dyDescent="0.3">
      <c r="A2063" s="135">
        <v>43886</v>
      </c>
      <c r="B2063" s="20">
        <v>158.21</v>
      </c>
      <c r="C2063" s="20" t="e">
        <f>(#N/A)</f>
        <v>#N/A</v>
      </c>
      <c r="D2063" s="20" t="e">
        <f>(#N/A)</f>
        <v>#N/A</v>
      </c>
      <c r="E2063" s="20" t="e">
        <f>(#N/A)</f>
        <v>#N/A</v>
      </c>
      <c r="F2063" s="20">
        <v>6.6680151024811218</v>
      </c>
      <c r="G2063" s="133" t="e">
        <f t="shared" si="31"/>
        <v>#N/A</v>
      </c>
      <c r="H2063" s="133"/>
      <c r="I2063" s="133"/>
    </row>
    <row r="2064" spans="1:9" x14ac:dyDescent="0.3">
      <c r="A2064" s="135">
        <v>43887</v>
      </c>
      <c r="B2064" s="20">
        <v>157.66</v>
      </c>
      <c r="C2064" s="20" t="e">
        <f>(#N/A)</f>
        <v>#N/A</v>
      </c>
      <c r="D2064" s="20" t="e">
        <f>(#N/A)</f>
        <v>#N/A</v>
      </c>
      <c r="E2064" s="20" t="e">
        <f>(#N/A)</f>
        <v>#N/A</v>
      </c>
      <c r="F2064" s="20">
        <v>6.5486247212272763</v>
      </c>
      <c r="G2064" s="133" t="e">
        <f t="shared" si="31"/>
        <v>#N/A</v>
      </c>
      <c r="H2064" s="133"/>
      <c r="I2064" s="133"/>
    </row>
    <row r="2065" spans="1:9" x14ac:dyDescent="0.3">
      <c r="A2065" s="135">
        <v>43888</v>
      </c>
      <c r="B2065" s="20">
        <v>157.53</v>
      </c>
      <c r="C2065" s="20" t="e">
        <f>(#N/A)</f>
        <v>#N/A</v>
      </c>
      <c r="D2065" s="20" t="e">
        <f>(#N/A)</f>
        <v>#N/A</v>
      </c>
      <c r="E2065" s="20" t="e">
        <f>(#N/A)</f>
        <v>#N/A</v>
      </c>
      <c r="F2065" s="20">
        <v>6.7421059764195688</v>
      </c>
      <c r="G2065" s="133" t="e">
        <f t="shared" si="31"/>
        <v>#N/A</v>
      </c>
      <c r="H2065" s="133"/>
      <c r="I2065" s="133"/>
    </row>
    <row r="2066" spans="1:9" x14ac:dyDescent="0.3">
      <c r="A2066" s="135">
        <v>43889</v>
      </c>
      <c r="B2066" s="20">
        <v>157.43</v>
      </c>
      <c r="C2066" s="20" t="e">
        <f>(#N/A)</f>
        <v>#N/A</v>
      </c>
      <c r="D2066" s="20" t="e">
        <f>(#N/A)</f>
        <v>#N/A</v>
      </c>
      <c r="E2066" s="20" t="e">
        <f>(#N/A)</f>
        <v>#N/A</v>
      </c>
      <c r="F2066" s="20">
        <v>6.7466775155953354</v>
      </c>
      <c r="G2066" s="133" t="e">
        <f t="shared" si="31"/>
        <v>#N/A</v>
      </c>
      <c r="H2066" s="133"/>
      <c r="I2066" s="133"/>
    </row>
    <row r="2067" spans="1:9" x14ac:dyDescent="0.3">
      <c r="A2067" s="135">
        <v>43890</v>
      </c>
      <c r="B2067" s="20" t="e">
        <f>(#N/A)</f>
        <v>#N/A</v>
      </c>
      <c r="C2067" s="20">
        <v>103.6</v>
      </c>
      <c r="D2067" s="20">
        <v>103.2</v>
      </c>
      <c r="E2067" s="20">
        <v>-0.4</v>
      </c>
      <c r="F2067" s="20" t="e">
        <f>(#N/A)</f>
        <v>#N/A</v>
      </c>
      <c r="G2067" s="133">
        <f t="shared" si="31"/>
        <v>103.2</v>
      </c>
      <c r="H2067" s="133"/>
      <c r="I2067" s="133"/>
    </row>
    <row r="2068" spans="1:9" x14ac:dyDescent="0.3">
      <c r="A2068" s="135">
        <v>43892</v>
      </c>
      <c r="B2068" s="20">
        <v>156.99</v>
      </c>
      <c r="C2068" s="20" t="e">
        <f>(#N/A)</f>
        <v>#N/A</v>
      </c>
      <c r="D2068" s="20" t="e">
        <f>(#N/A)</f>
        <v>#N/A</v>
      </c>
      <c r="E2068" s="20" t="e">
        <f>(#N/A)</f>
        <v>#N/A</v>
      </c>
      <c r="F2068" s="20" t="e">
        <f>(#N/A)</f>
        <v>#N/A</v>
      </c>
      <c r="G2068" s="133" t="e">
        <f t="shared" si="31"/>
        <v>#N/A</v>
      </c>
      <c r="H2068" s="133"/>
      <c r="I2068" s="133"/>
    </row>
    <row r="2069" spans="1:9" x14ac:dyDescent="0.3">
      <c r="A2069" s="135">
        <v>43893</v>
      </c>
      <c r="B2069" s="20">
        <v>156.97</v>
      </c>
      <c r="C2069" s="20" t="e">
        <f>(#N/A)</f>
        <v>#N/A</v>
      </c>
      <c r="D2069" s="20" t="e">
        <f>(#N/A)</f>
        <v>#N/A</v>
      </c>
      <c r="E2069" s="20" t="e">
        <f>(#N/A)</f>
        <v>#N/A</v>
      </c>
      <c r="F2069" s="20" t="e">
        <f>(#N/A)</f>
        <v>#N/A</v>
      </c>
      <c r="G2069" s="133" t="e">
        <f t="shared" ref="G2069:G2132" si="32">D2069</f>
        <v>#N/A</v>
      </c>
      <c r="H2069" s="133"/>
      <c r="I2069" s="133"/>
    </row>
    <row r="2070" spans="1:9" x14ac:dyDescent="0.3">
      <c r="A2070" s="135">
        <v>43894</v>
      </c>
      <c r="B2070" s="20">
        <v>156.76</v>
      </c>
      <c r="C2070" s="20" t="e">
        <f>(#N/A)</f>
        <v>#N/A</v>
      </c>
      <c r="D2070" s="20" t="e">
        <f>(#N/A)</f>
        <v>#N/A</v>
      </c>
      <c r="E2070" s="20" t="e">
        <f>(#N/A)</f>
        <v>#N/A</v>
      </c>
      <c r="F2070" s="20">
        <v>6.6176970686254508</v>
      </c>
      <c r="G2070" s="133" t="e">
        <f t="shared" si="32"/>
        <v>#N/A</v>
      </c>
      <c r="H2070" s="133"/>
      <c r="I2070" s="133"/>
    </row>
    <row r="2071" spans="1:9" x14ac:dyDescent="0.3">
      <c r="A2071" s="135">
        <v>43895</v>
      </c>
      <c r="B2071" s="20">
        <v>156.5</v>
      </c>
      <c r="C2071" s="20" t="e">
        <f>(#N/A)</f>
        <v>#N/A</v>
      </c>
      <c r="D2071" s="20" t="e">
        <f>(#N/A)</f>
        <v>#N/A</v>
      </c>
      <c r="E2071" s="20" t="e">
        <f>(#N/A)</f>
        <v>#N/A</v>
      </c>
      <c r="F2071" s="20">
        <v>6.506056893970328</v>
      </c>
      <c r="G2071" s="133" t="e">
        <f t="shared" si="32"/>
        <v>#N/A</v>
      </c>
      <c r="H2071" s="133"/>
      <c r="I2071" s="133"/>
    </row>
    <row r="2072" spans="1:9" x14ac:dyDescent="0.3">
      <c r="A2072" s="135">
        <v>43896</v>
      </c>
      <c r="B2072" s="20">
        <v>156.09</v>
      </c>
      <c r="C2072" s="20" t="e">
        <f>(#N/A)</f>
        <v>#N/A</v>
      </c>
      <c r="D2072" s="20" t="e">
        <f>(#N/A)</f>
        <v>#N/A</v>
      </c>
      <c r="E2072" s="20" t="e">
        <f>(#N/A)</f>
        <v>#N/A</v>
      </c>
      <c r="F2072" s="20">
        <v>6.2270314414046553</v>
      </c>
      <c r="G2072" s="133" t="e">
        <f t="shared" si="32"/>
        <v>#N/A</v>
      </c>
      <c r="H2072" s="133"/>
      <c r="I2072" s="133"/>
    </row>
    <row r="2073" spans="1:9" x14ac:dyDescent="0.3">
      <c r="A2073" s="135">
        <v>43899</v>
      </c>
      <c r="B2073" s="20">
        <v>154.65</v>
      </c>
      <c r="C2073" s="20" t="e">
        <f>(#N/A)</f>
        <v>#N/A</v>
      </c>
      <c r="D2073" s="20" t="e">
        <f>(#N/A)</f>
        <v>#N/A</v>
      </c>
      <c r="E2073" s="20" t="e">
        <f>(#N/A)</f>
        <v>#N/A</v>
      </c>
      <c r="F2073" s="20" t="e">
        <f>(#N/A)</f>
        <v>#N/A</v>
      </c>
      <c r="G2073" s="133" t="e">
        <f t="shared" si="32"/>
        <v>#N/A</v>
      </c>
      <c r="H2073" s="133"/>
      <c r="I2073" s="133"/>
    </row>
    <row r="2074" spans="1:9" x14ac:dyDescent="0.3">
      <c r="A2074" s="135">
        <v>43900</v>
      </c>
      <c r="B2074" s="20">
        <v>153.88</v>
      </c>
      <c r="C2074" s="20" t="e">
        <f>(#N/A)</f>
        <v>#N/A</v>
      </c>
      <c r="D2074" s="20" t="e">
        <f>(#N/A)</f>
        <v>#N/A</v>
      </c>
      <c r="E2074" s="20" t="e">
        <f>(#N/A)</f>
        <v>#N/A</v>
      </c>
      <c r="F2074" s="20" t="e">
        <f>(#N/A)</f>
        <v>#N/A</v>
      </c>
      <c r="G2074" s="133" t="e">
        <f t="shared" si="32"/>
        <v>#N/A</v>
      </c>
      <c r="H2074" s="133"/>
      <c r="I2074" s="133"/>
    </row>
    <row r="2075" spans="1:9" x14ac:dyDescent="0.3">
      <c r="A2075" s="135">
        <v>43901</v>
      </c>
      <c r="B2075" s="20">
        <v>153.74</v>
      </c>
      <c r="C2075" s="20" t="e">
        <f>(#N/A)</f>
        <v>#N/A</v>
      </c>
      <c r="D2075" s="20" t="e">
        <f>(#N/A)</f>
        <v>#N/A</v>
      </c>
      <c r="E2075" s="20" t="e">
        <f>(#N/A)</f>
        <v>#N/A</v>
      </c>
      <c r="F2075" s="20">
        <v>5.0782584922424991</v>
      </c>
      <c r="G2075" s="133" t="e">
        <f t="shared" si="32"/>
        <v>#N/A</v>
      </c>
      <c r="H2075" s="133"/>
      <c r="I2075" s="133"/>
    </row>
    <row r="2076" spans="1:9" x14ac:dyDescent="0.3">
      <c r="A2076" s="135">
        <v>43902</v>
      </c>
      <c r="B2076" s="20">
        <v>153.47</v>
      </c>
      <c r="C2076" s="20" t="e">
        <f>(#N/A)</f>
        <v>#N/A</v>
      </c>
      <c r="D2076" s="20" t="e">
        <f>(#N/A)</f>
        <v>#N/A</v>
      </c>
      <c r="E2076" s="20" t="e">
        <f>(#N/A)</f>
        <v>#N/A</v>
      </c>
      <c r="F2076" s="20">
        <v>5.1020408163265314</v>
      </c>
      <c r="G2076" s="133" t="e">
        <f t="shared" si="32"/>
        <v>#N/A</v>
      </c>
      <c r="H2076" s="133"/>
      <c r="I2076" s="133"/>
    </row>
    <row r="2077" spans="1:9" x14ac:dyDescent="0.3">
      <c r="A2077" s="135">
        <v>43903</v>
      </c>
      <c r="B2077" s="20">
        <v>153.19999999999999</v>
      </c>
      <c r="C2077" s="20" t="e">
        <f>(#N/A)</f>
        <v>#N/A</v>
      </c>
      <c r="D2077" s="20" t="e">
        <f>(#N/A)</f>
        <v>#N/A</v>
      </c>
      <c r="E2077" s="20" t="e">
        <f>(#N/A)</f>
        <v>#N/A</v>
      </c>
      <c r="F2077" s="20">
        <v>5.1475634866163347</v>
      </c>
      <c r="G2077" s="133" t="e">
        <f t="shared" si="32"/>
        <v>#N/A</v>
      </c>
      <c r="H2077" s="133"/>
      <c r="I2077" s="133"/>
    </row>
    <row r="2078" spans="1:9" x14ac:dyDescent="0.3">
      <c r="A2078" s="135">
        <v>43906</v>
      </c>
      <c r="B2078" s="20">
        <v>151.91</v>
      </c>
      <c r="C2078" s="20" t="e">
        <f>(#N/A)</f>
        <v>#N/A</v>
      </c>
      <c r="D2078" s="20" t="e">
        <f>(#N/A)</f>
        <v>#N/A</v>
      </c>
      <c r="E2078" s="20" t="e">
        <f>(#N/A)</f>
        <v>#N/A</v>
      </c>
      <c r="F2078" s="20" t="e">
        <f>(#N/A)</f>
        <v>#N/A</v>
      </c>
      <c r="G2078" s="133" t="e">
        <f t="shared" si="32"/>
        <v>#N/A</v>
      </c>
      <c r="H2078" s="133"/>
      <c r="I2078" s="133"/>
    </row>
    <row r="2079" spans="1:9" x14ac:dyDescent="0.3">
      <c r="A2079" s="135">
        <v>43907</v>
      </c>
      <c r="B2079" s="20">
        <v>151.27000000000001</v>
      </c>
      <c r="C2079" s="20" t="e">
        <f>(#N/A)</f>
        <v>#N/A</v>
      </c>
      <c r="D2079" s="20" t="e">
        <f>(#N/A)</f>
        <v>#N/A</v>
      </c>
      <c r="E2079" s="20" t="e">
        <f>(#N/A)</f>
        <v>#N/A</v>
      </c>
      <c r="F2079" s="20" t="e">
        <f>(#N/A)</f>
        <v>#N/A</v>
      </c>
      <c r="G2079" s="133" t="e">
        <f t="shared" si="32"/>
        <v>#N/A</v>
      </c>
      <c r="H2079" s="133"/>
      <c r="I2079" s="133"/>
    </row>
    <row r="2080" spans="1:9" x14ac:dyDescent="0.3">
      <c r="A2080" s="135">
        <v>43908</v>
      </c>
      <c r="B2080" s="20">
        <v>151.12</v>
      </c>
      <c r="C2080" s="20" t="e">
        <f>(#N/A)</f>
        <v>#N/A</v>
      </c>
      <c r="D2080" s="20" t="e">
        <f>(#N/A)</f>
        <v>#N/A</v>
      </c>
      <c r="E2080" s="20" t="e">
        <f>(#N/A)</f>
        <v>#N/A</v>
      </c>
      <c r="F2080" s="20">
        <v>4.1488628532046858</v>
      </c>
      <c r="G2080" s="133" t="e">
        <f t="shared" si="32"/>
        <v>#N/A</v>
      </c>
      <c r="H2080" s="133"/>
      <c r="I2080" s="133"/>
    </row>
    <row r="2081" spans="1:9" x14ac:dyDescent="0.3">
      <c r="A2081" s="135">
        <v>43909</v>
      </c>
      <c r="B2081" s="20">
        <v>150.96</v>
      </c>
      <c r="C2081" s="20" t="e">
        <f>(#N/A)</f>
        <v>#N/A</v>
      </c>
      <c r="D2081" s="20" t="e">
        <f>(#N/A)</f>
        <v>#N/A</v>
      </c>
      <c r="E2081" s="20" t="e">
        <f>(#N/A)</f>
        <v>#N/A</v>
      </c>
      <c r="F2081" s="20">
        <v>4.0959867604468352</v>
      </c>
      <c r="G2081" s="133" t="e">
        <f t="shared" si="32"/>
        <v>#N/A</v>
      </c>
      <c r="H2081" s="133"/>
      <c r="I2081" s="133"/>
    </row>
    <row r="2082" spans="1:9" x14ac:dyDescent="0.3">
      <c r="A2082" s="135">
        <v>43910</v>
      </c>
      <c r="B2082" s="20">
        <v>150.11000000000001</v>
      </c>
      <c r="C2082" s="20" t="e">
        <f>(#N/A)</f>
        <v>#N/A</v>
      </c>
      <c r="D2082" s="20" t="e">
        <f>(#N/A)</f>
        <v>#N/A</v>
      </c>
      <c r="E2082" s="20" t="e">
        <f>(#N/A)</f>
        <v>#N/A</v>
      </c>
      <c r="F2082" s="20">
        <v>3.5312780191737358</v>
      </c>
      <c r="G2082" s="133" t="e">
        <f t="shared" si="32"/>
        <v>#N/A</v>
      </c>
      <c r="H2082" s="133"/>
      <c r="I2082" s="133"/>
    </row>
    <row r="2083" spans="1:9" x14ac:dyDescent="0.3">
      <c r="A2083" s="135">
        <v>43913</v>
      </c>
      <c r="B2083" s="20">
        <v>149.63</v>
      </c>
      <c r="C2083" s="20" t="e">
        <f>(#N/A)</f>
        <v>#N/A</v>
      </c>
      <c r="D2083" s="20" t="e">
        <f>(#N/A)</f>
        <v>#N/A</v>
      </c>
      <c r="E2083" s="20" t="e">
        <f>(#N/A)</f>
        <v>#N/A</v>
      </c>
      <c r="F2083" s="20" t="e">
        <f>(#N/A)</f>
        <v>#N/A</v>
      </c>
      <c r="G2083" s="133" t="e">
        <f t="shared" si="32"/>
        <v>#N/A</v>
      </c>
      <c r="H2083" s="133"/>
      <c r="I2083" s="133"/>
    </row>
    <row r="2084" spans="1:9" x14ac:dyDescent="0.3">
      <c r="A2084" s="135">
        <v>43914</v>
      </c>
      <c r="B2084" s="20">
        <v>149.30000000000001</v>
      </c>
      <c r="C2084" s="20" t="e">
        <f>(#N/A)</f>
        <v>#N/A</v>
      </c>
      <c r="D2084" s="20" t="e">
        <f>(#N/A)</f>
        <v>#N/A</v>
      </c>
      <c r="E2084" s="20" t="e">
        <f>(#N/A)</f>
        <v>#N/A</v>
      </c>
      <c r="F2084" s="20" t="e">
        <f>(#N/A)</f>
        <v>#N/A</v>
      </c>
      <c r="G2084" s="133" t="e">
        <f t="shared" si="32"/>
        <v>#N/A</v>
      </c>
      <c r="H2084" s="133"/>
      <c r="I2084" s="133"/>
    </row>
    <row r="2085" spans="1:9" x14ac:dyDescent="0.3">
      <c r="A2085" s="135">
        <v>43915</v>
      </c>
      <c r="B2085" s="20">
        <v>149.02000000000001</v>
      </c>
      <c r="C2085" s="20" t="e">
        <f>(#N/A)</f>
        <v>#N/A</v>
      </c>
      <c r="D2085" s="20" t="e">
        <f>(#N/A)</f>
        <v>#N/A</v>
      </c>
      <c r="E2085" s="20" t="e">
        <f>(#N/A)</f>
        <v>#N/A</v>
      </c>
      <c r="F2085" s="20">
        <v>2.4544517016156751</v>
      </c>
      <c r="G2085" s="133" t="e">
        <f t="shared" si="32"/>
        <v>#N/A</v>
      </c>
      <c r="H2085" s="133"/>
      <c r="I2085" s="133"/>
    </row>
    <row r="2086" spans="1:9" x14ac:dyDescent="0.3">
      <c r="A2086" s="135">
        <v>43916</v>
      </c>
      <c r="B2086" s="20">
        <v>148.88</v>
      </c>
      <c r="C2086" s="20" t="e">
        <f>(#N/A)</f>
        <v>#N/A</v>
      </c>
      <c r="D2086" s="20" t="e">
        <f>(#N/A)</f>
        <v>#N/A</v>
      </c>
      <c r="E2086" s="20" t="e">
        <f>(#N/A)</f>
        <v>#N/A</v>
      </c>
      <c r="F2086" s="20">
        <v>2.3370910090734118</v>
      </c>
      <c r="G2086" s="133" t="e">
        <f t="shared" si="32"/>
        <v>#N/A</v>
      </c>
      <c r="H2086" s="133"/>
      <c r="I2086" s="133"/>
    </row>
    <row r="2087" spans="1:9" x14ac:dyDescent="0.3">
      <c r="A2087" s="135">
        <v>43917</v>
      </c>
      <c r="B2087" s="20">
        <v>148.61000000000001</v>
      </c>
      <c r="C2087" s="20" t="e">
        <f>(#N/A)</f>
        <v>#N/A</v>
      </c>
      <c r="D2087" s="20" t="e">
        <f>(#N/A)</f>
        <v>#N/A</v>
      </c>
      <c r="E2087" s="20" t="e">
        <f>(#N/A)</f>
        <v>#N/A</v>
      </c>
      <c r="F2087" s="20">
        <v>1.683202189531303</v>
      </c>
      <c r="G2087" s="133" t="e">
        <f t="shared" si="32"/>
        <v>#N/A</v>
      </c>
      <c r="H2087" s="133"/>
      <c r="I2087" s="133"/>
    </row>
    <row r="2088" spans="1:9" x14ac:dyDescent="0.3">
      <c r="A2088" s="135">
        <v>43920</v>
      </c>
      <c r="B2088" s="20">
        <v>148.66</v>
      </c>
      <c r="C2088" s="20" t="e">
        <f>(#N/A)</f>
        <v>#N/A</v>
      </c>
      <c r="D2088" s="20" t="e">
        <f>(#N/A)</f>
        <v>#N/A</v>
      </c>
      <c r="E2088" s="20" t="e">
        <f>(#N/A)</f>
        <v>#N/A</v>
      </c>
      <c r="F2088" s="20" t="e">
        <f>(#N/A)</f>
        <v>#N/A</v>
      </c>
      <c r="G2088" s="133" t="e">
        <f t="shared" si="32"/>
        <v>#N/A</v>
      </c>
      <c r="H2088" s="133"/>
      <c r="I2088" s="133"/>
    </row>
    <row r="2089" spans="1:9" x14ac:dyDescent="0.3">
      <c r="A2089" s="135">
        <v>43921</v>
      </c>
      <c r="B2089" s="20">
        <v>148.51</v>
      </c>
      <c r="C2089" s="20">
        <v>103.5</v>
      </c>
      <c r="D2089" s="20">
        <v>101.3</v>
      </c>
      <c r="E2089" s="20">
        <v>-1.5</v>
      </c>
      <c r="F2089" s="20" t="e">
        <f>(#N/A)</f>
        <v>#N/A</v>
      </c>
      <c r="G2089" s="133">
        <f t="shared" si="32"/>
        <v>101.3</v>
      </c>
      <c r="H2089" s="133"/>
      <c r="I2089" s="133"/>
    </row>
    <row r="2090" spans="1:9" x14ac:dyDescent="0.3">
      <c r="A2090" s="135">
        <v>43922</v>
      </c>
      <c r="B2090" s="20">
        <v>148.32</v>
      </c>
      <c r="C2090" s="20" t="e">
        <f>(#N/A)</f>
        <v>#N/A</v>
      </c>
      <c r="D2090" s="20" t="e">
        <f>(#N/A)</f>
        <v>#N/A</v>
      </c>
      <c r="E2090" s="20" t="e">
        <f>(#N/A)</f>
        <v>#N/A</v>
      </c>
      <c r="F2090" s="20">
        <v>0.68562894576064104</v>
      </c>
      <c r="G2090" s="133" t="e">
        <f t="shared" si="32"/>
        <v>#N/A</v>
      </c>
      <c r="H2090" s="133"/>
      <c r="I2090" s="133"/>
    </row>
    <row r="2091" spans="1:9" x14ac:dyDescent="0.3">
      <c r="A2091" s="135">
        <v>43923</v>
      </c>
      <c r="B2091" s="20">
        <v>148.19</v>
      </c>
      <c r="C2091" s="20" t="e">
        <f>(#N/A)</f>
        <v>#N/A</v>
      </c>
      <c r="D2091" s="20" t="e">
        <f>(#N/A)</f>
        <v>#N/A</v>
      </c>
      <c r="E2091" s="20" t="e">
        <f>(#N/A)</f>
        <v>#N/A</v>
      </c>
      <c r="F2091" s="20">
        <v>0.53595658073270003</v>
      </c>
      <c r="G2091" s="133" t="e">
        <f t="shared" si="32"/>
        <v>#N/A</v>
      </c>
      <c r="H2091" s="133"/>
      <c r="I2091" s="133"/>
    </row>
    <row r="2092" spans="1:9" x14ac:dyDescent="0.3">
      <c r="A2092" s="135">
        <v>43924</v>
      </c>
      <c r="B2092" s="20">
        <v>147.4</v>
      </c>
      <c r="C2092" s="20" t="e">
        <f>(#N/A)</f>
        <v>#N/A</v>
      </c>
      <c r="D2092" s="20" t="e">
        <f>(#N/A)</f>
        <v>#N/A</v>
      </c>
      <c r="E2092" s="20" t="e">
        <f>(#N/A)</f>
        <v>#N/A</v>
      </c>
      <c r="F2092" s="20">
        <v>3.3932813030200001E-2</v>
      </c>
      <c r="G2092" s="133" t="e">
        <f t="shared" si="32"/>
        <v>#N/A</v>
      </c>
      <c r="H2092" s="133"/>
      <c r="I2092" s="133"/>
    </row>
    <row r="2093" spans="1:9" x14ac:dyDescent="0.3">
      <c r="A2093" s="135">
        <v>43928</v>
      </c>
      <c r="B2093" s="20">
        <v>147.13999999999999</v>
      </c>
      <c r="C2093" s="20" t="e">
        <f>(#N/A)</f>
        <v>#N/A</v>
      </c>
      <c r="D2093" s="20" t="e">
        <f>(#N/A)</f>
        <v>#N/A</v>
      </c>
      <c r="E2093" s="20" t="e">
        <f>(#N/A)</f>
        <v>#N/A</v>
      </c>
      <c r="F2093" s="20" t="e">
        <f>(#N/A)</f>
        <v>#N/A</v>
      </c>
      <c r="G2093" s="133" t="e">
        <f t="shared" si="32"/>
        <v>#N/A</v>
      </c>
      <c r="H2093" s="133"/>
      <c r="I2093" s="133"/>
    </row>
    <row r="2094" spans="1:9" x14ac:dyDescent="0.3">
      <c r="A2094" s="135">
        <v>43929</v>
      </c>
      <c r="B2094" s="20">
        <v>146.97999999999999</v>
      </c>
      <c r="C2094" s="20" t="e">
        <f>(#N/A)</f>
        <v>#N/A</v>
      </c>
      <c r="D2094" s="20" t="e">
        <f>(#N/A)</f>
        <v>#N/A</v>
      </c>
      <c r="E2094" s="20" t="e">
        <f>(#N/A)</f>
        <v>#N/A</v>
      </c>
      <c r="F2094" s="20">
        <v>-1.1566913248150641</v>
      </c>
      <c r="G2094" s="133" t="e">
        <f t="shared" si="32"/>
        <v>#N/A</v>
      </c>
      <c r="H2094" s="133"/>
      <c r="I2094" s="133"/>
    </row>
    <row r="2095" spans="1:9" x14ac:dyDescent="0.3">
      <c r="A2095" s="135">
        <v>43930</v>
      </c>
      <c r="B2095" s="20">
        <v>146.84</v>
      </c>
      <c r="C2095" s="20" t="e">
        <f>(#N/A)</f>
        <v>#N/A</v>
      </c>
      <c r="D2095" s="20" t="e">
        <f>(#N/A)</f>
        <v>#N/A</v>
      </c>
      <c r="E2095" s="20" t="e">
        <f>(#N/A)</f>
        <v>#N/A</v>
      </c>
      <c r="F2095" s="20">
        <v>-1.264120494889726</v>
      </c>
      <c r="G2095" s="133" t="e">
        <f t="shared" si="32"/>
        <v>#N/A</v>
      </c>
      <c r="H2095" s="133"/>
      <c r="I2095" s="133"/>
    </row>
    <row r="2096" spans="1:9" x14ac:dyDescent="0.3">
      <c r="A2096" s="135">
        <v>43931</v>
      </c>
      <c r="B2096" s="20">
        <v>146.43</v>
      </c>
      <c r="C2096" s="20" t="e">
        <f>(#N/A)</f>
        <v>#N/A</v>
      </c>
      <c r="D2096" s="20" t="e">
        <f>(#N/A)</f>
        <v>#N/A</v>
      </c>
      <c r="E2096" s="20" t="e">
        <f>(#N/A)</f>
        <v>#N/A</v>
      </c>
      <c r="F2096" s="20">
        <v>-1.6720386784850929</v>
      </c>
      <c r="G2096" s="133" t="e">
        <f t="shared" si="32"/>
        <v>#N/A</v>
      </c>
      <c r="H2096" s="133"/>
      <c r="I2096" s="133"/>
    </row>
    <row r="2097" spans="1:9" x14ac:dyDescent="0.3">
      <c r="A2097" s="135">
        <v>43934</v>
      </c>
      <c r="B2097" s="20">
        <v>146.24</v>
      </c>
      <c r="C2097" s="20" t="e">
        <f>(#N/A)</f>
        <v>#N/A</v>
      </c>
      <c r="D2097" s="20" t="e">
        <f>(#N/A)</f>
        <v>#N/A</v>
      </c>
      <c r="E2097" s="20" t="e">
        <f>(#N/A)</f>
        <v>#N/A</v>
      </c>
      <c r="F2097" s="20" t="e">
        <f>(#N/A)</f>
        <v>#N/A</v>
      </c>
      <c r="G2097" s="133" t="e">
        <f t="shared" si="32"/>
        <v>#N/A</v>
      </c>
      <c r="H2097" s="133"/>
      <c r="I2097" s="133"/>
    </row>
    <row r="2098" spans="1:9" x14ac:dyDescent="0.3">
      <c r="A2098" s="135">
        <v>43935</v>
      </c>
      <c r="B2098" s="20">
        <v>146.19999999999999</v>
      </c>
      <c r="C2098" s="20" t="e">
        <f>(#N/A)</f>
        <v>#N/A</v>
      </c>
      <c r="D2098" s="20" t="e">
        <f>(#N/A)</f>
        <v>#N/A</v>
      </c>
      <c r="E2098" s="20" t="e">
        <f>(#N/A)</f>
        <v>#N/A</v>
      </c>
      <c r="F2098" s="20" t="e">
        <f>(#N/A)</f>
        <v>#N/A</v>
      </c>
      <c r="G2098" s="133" t="e">
        <f t="shared" si="32"/>
        <v>#N/A</v>
      </c>
      <c r="H2098" s="133"/>
      <c r="I2098" s="133"/>
    </row>
    <row r="2099" spans="1:9" x14ac:dyDescent="0.3">
      <c r="A2099" s="135">
        <v>43936</v>
      </c>
      <c r="B2099" s="20">
        <v>146.19</v>
      </c>
      <c r="C2099" s="20" t="e">
        <f>(#N/A)</f>
        <v>#N/A</v>
      </c>
      <c r="D2099" s="20" t="e">
        <f>(#N/A)</f>
        <v>#N/A</v>
      </c>
      <c r="E2099" s="20" t="e">
        <f>(#N/A)</f>
        <v>#N/A</v>
      </c>
      <c r="F2099" s="20">
        <v>-2.0764954116149781</v>
      </c>
      <c r="G2099" s="133" t="e">
        <f t="shared" si="32"/>
        <v>#N/A</v>
      </c>
      <c r="H2099" s="133"/>
      <c r="I2099" s="133"/>
    </row>
    <row r="2100" spans="1:9" x14ac:dyDescent="0.3">
      <c r="A2100" s="135">
        <v>43937</v>
      </c>
      <c r="B2100" s="20">
        <v>146.24</v>
      </c>
      <c r="C2100" s="20" t="e">
        <f>(#N/A)</f>
        <v>#N/A</v>
      </c>
      <c r="D2100" s="20" t="e">
        <f>(#N/A)</f>
        <v>#N/A</v>
      </c>
      <c r="E2100" s="20" t="e">
        <f>(#N/A)</f>
        <v>#N/A</v>
      </c>
      <c r="F2100" s="20">
        <v>-2.062684168229306</v>
      </c>
      <c r="G2100" s="133" t="e">
        <f t="shared" si="32"/>
        <v>#N/A</v>
      </c>
      <c r="H2100" s="133"/>
      <c r="I2100" s="133"/>
    </row>
    <row r="2101" spans="1:9" x14ac:dyDescent="0.3">
      <c r="A2101" s="135">
        <v>43938</v>
      </c>
      <c r="B2101" s="20">
        <v>146.08000000000001</v>
      </c>
      <c r="C2101" s="20" t="e">
        <f>(#N/A)</f>
        <v>#N/A</v>
      </c>
      <c r="D2101" s="20" t="e">
        <f>(#N/A)</f>
        <v>#N/A</v>
      </c>
      <c r="E2101" s="20" t="e">
        <f>(#N/A)</f>
        <v>#N/A</v>
      </c>
      <c r="F2101" s="20">
        <v>-2.1501775068658322</v>
      </c>
      <c r="G2101" s="133" t="e">
        <f t="shared" si="32"/>
        <v>#N/A</v>
      </c>
      <c r="H2101" s="133"/>
      <c r="I2101" s="133"/>
    </row>
    <row r="2102" spans="1:9" x14ac:dyDescent="0.3">
      <c r="A2102" s="135">
        <v>43941</v>
      </c>
      <c r="B2102" s="20">
        <v>146.08000000000001</v>
      </c>
      <c r="C2102" s="20" t="e">
        <f>(#N/A)</f>
        <v>#N/A</v>
      </c>
      <c r="D2102" s="20" t="e">
        <f>(#N/A)</f>
        <v>#N/A</v>
      </c>
      <c r="E2102" s="20" t="e">
        <f>(#N/A)</f>
        <v>#N/A</v>
      </c>
      <c r="F2102" s="20" t="e">
        <f>(#N/A)</f>
        <v>#N/A</v>
      </c>
      <c r="G2102" s="133" t="e">
        <f t="shared" si="32"/>
        <v>#N/A</v>
      </c>
      <c r="H2102" s="133"/>
      <c r="I2102" s="133"/>
    </row>
    <row r="2103" spans="1:9" x14ac:dyDescent="0.3">
      <c r="A2103" s="135">
        <v>43942</v>
      </c>
      <c r="B2103" s="20">
        <v>146.03</v>
      </c>
      <c r="C2103" s="20" t="e">
        <f>(#N/A)</f>
        <v>#N/A</v>
      </c>
      <c r="D2103" s="20" t="e">
        <f>(#N/A)</f>
        <v>#N/A</v>
      </c>
      <c r="E2103" s="20" t="e">
        <f>(#N/A)</f>
        <v>#N/A</v>
      </c>
      <c r="F2103" s="20" t="e">
        <f>(#N/A)</f>
        <v>#N/A</v>
      </c>
      <c r="G2103" s="133" t="e">
        <f t="shared" si="32"/>
        <v>#N/A</v>
      </c>
      <c r="H2103" s="133"/>
      <c r="I2103" s="133"/>
    </row>
    <row r="2104" spans="1:9" x14ac:dyDescent="0.3">
      <c r="A2104" s="135">
        <v>43943</v>
      </c>
      <c r="B2104" s="20">
        <v>145.78</v>
      </c>
      <c r="C2104" s="20" t="e">
        <f>(#N/A)</f>
        <v>#N/A</v>
      </c>
      <c r="D2104" s="20" t="e">
        <f>(#N/A)</f>
        <v>#N/A</v>
      </c>
      <c r="E2104" s="20" t="e">
        <f>(#N/A)</f>
        <v>#N/A</v>
      </c>
      <c r="F2104" s="20">
        <v>-2.5469616953004879</v>
      </c>
      <c r="G2104" s="133" t="e">
        <f t="shared" si="32"/>
        <v>#N/A</v>
      </c>
      <c r="H2104" s="133"/>
      <c r="I2104" s="133"/>
    </row>
    <row r="2105" spans="1:9" x14ac:dyDescent="0.3">
      <c r="A2105" s="135">
        <v>43944</v>
      </c>
      <c r="B2105" s="20">
        <v>145.94</v>
      </c>
      <c r="C2105" s="20" t="e">
        <f>(#N/A)</f>
        <v>#N/A</v>
      </c>
      <c r="D2105" s="20" t="e">
        <f>(#N/A)</f>
        <v>#N/A</v>
      </c>
      <c r="E2105" s="20" t="e">
        <f>(#N/A)</f>
        <v>#N/A</v>
      </c>
      <c r="F2105" s="20">
        <v>-2.4791179418643501</v>
      </c>
      <c r="G2105" s="133" t="e">
        <f t="shared" si="32"/>
        <v>#N/A</v>
      </c>
      <c r="H2105" s="133"/>
      <c r="I2105" s="133"/>
    </row>
    <row r="2106" spans="1:9" x14ac:dyDescent="0.3">
      <c r="A2106" s="135">
        <v>43945</v>
      </c>
      <c r="B2106" s="20">
        <v>145.91</v>
      </c>
      <c r="C2106" s="20" t="e">
        <f>(#N/A)</f>
        <v>#N/A</v>
      </c>
      <c r="D2106" s="20" t="e">
        <f>(#N/A)</f>
        <v>#N/A</v>
      </c>
      <c r="E2106" s="20" t="e">
        <f>(#N/A)</f>
        <v>#N/A</v>
      </c>
      <c r="F2106" s="20">
        <v>-2.4535365690600348</v>
      </c>
      <c r="G2106" s="133" t="e">
        <f t="shared" si="32"/>
        <v>#N/A</v>
      </c>
      <c r="H2106" s="133"/>
      <c r="I2106" s="133"/>
    </row>
    <row r="2107" spans="1:9" x14ac:dyDescent="0.3">
      <c r="A2107" s="135">
        <v>43948</v>
      </c>
      <c r="B2107" s="20">
        <v>146.43</v>
      </c>
      <c r="C2107" s="20" t="e">
        <f>(#N/A)</f>
        <v>#N/A</v>
      </c>
      <c r="D2107" s="20" t="e">
        <f>(#N/A)</f>
        <v>#N/A</v>
      </c>
      <c r="E2107" s="20" t="e">
        <f>(#N/A)</f>
        <v>#N/A</v>
      </c>
      <c r="F2107" s="20" t="e">
        <f>(#N/A)</f>
        <v>#N/A</v>
      </c>
      <c r="G2107" s="133" t="e">
        <f t="shared" si="32"/>
        <v>#N/A</v>
      </c>
      <c r="H2107" s="133"/>
      <c r="I2107" s="133"/>
    </row>
    <row r="2108" spans="1:9" x14ac:dyDescent="0.3">
      <c r="A2108" s="135">
        <v>43949</v>
      </c>
      <c r="B2108" s="20">
        <v>146.46</v>
      </c>
      <c r="C2108" s="20" t="e">
        <f>(#N/A)</f>
        <v>#N/A</v>
      </c>
      <c r="D2108" s="20" t="e">
        <f>(#N/A)</f>
        <v>#N/A</v>
      </c>
      <c r="E2108" s="20" t="e">
        <f>(#N/A)</f>
        <v>#N/A</v>
      </c>
      <c r="F2108" s="20" t="e">
        <f>(#N/A)</f>
        <v>#N/A</v>
      </c>
      <c r="G2108" s="133" t="e">
        <f t="shared" si="32"/>
        <v>#N/A</v>
      </c>
      <c r="H2108" s="133"/>
      <c r="I2108" s="133"/>
    </row>
    <row r="2109" spans="1:9" x14ac:dyDescent="0.3">
      <c r="A2109" s="135">
        <v>43950</v>
      </c>
      <c r="B2109" s="20">
        <v>146.41999999999999</v>
      </c>
      <c r="C2109" s="20" t="e">
        <f>(#N/A)</f>
        <v>#N/A</v>
      </c>
      <c r="D2109" s="20" t="e">
        <f>(#N/A)</f>
        <v>#N/A</v>
      </c>
      <c r="E2109" s="20" t="e">
        <f>(#N/A)</f>
        <v>#N/A</v>
      </c>
      <c r="F2109" s="20">
        <v>-2.1714438431215339</v>
      </c>
      <c r="G2109" s="133" t="e">
        <f t="shared" si="32"/>
        <v>#N/A</v>
      </c>
      <c r="H2109" s="133"/>
      <c r="I2109" s="133"/>
    </row>
    <row r="2110" spans="1:9" x14ac:dyDescent="0.3">
      <c r="A2110" s="135">
        <v>43951</v>
      </c>
      <c r="B2110" s="20">
        <v>146.31</v>
      </c>
      <c r="C2110" s="20">
        <v>102.7</v>
      </c>
      <c r="D2110" s="20">
        <v>95.5</v>
      </c>
      <c r="E2110" s="20">
        <v>-3.1</v>
      </c>
      <c r="F2110" s="20">
        <v>-2.2449388655041091</v>
      </c>
      <c r="G2110" s="133">
        <f t="shared" si="32"/>
        <v>95.5</v>
      </c>
      <c r="H2110" s="133"/>
      <c r="I2110" s="133"/>
    </row>
    <row r="2111" spans="1:9" x14ac:dyDescent="0.3">
      <c r="A2111" s="135">
        <v>43957</v>
      </c>
      <c r="B2111" s="20">
        <v>146.62</v>
      </c>
      <c r="C2111" s="20" t="e">
        <f>(#N/A)</f>
        <v>#N/A</v>
      </c>
      <c r="D2111" s="20" t="e">
        <f>(#N/A)</f>
        <v>#N/A</v>
      </c>
      <c r="E2111" s="20" t="e">
        <f>(#N/A)</f>
        <v>#N/A</v>
      </c>
      <c r="F2111" s="20">
        <v>-2.2076969252317751</v>
      </c>
      <c r="G2111" s="133" t="e">
        <f t="shared" si="32"/>
        <v>#N/A</v>
      </c>
      <c r="H2111" s="133"/>
      <c r="I2111" s="133"/>
    </row>
    <row r="2112" spans="1:9" x14ac:dyDescent="0.3">
      <c r="A2112" s="135">
        <v>43958</v>
      </c>
      <c r="B2112" s="20">
        <v>146.66</v>
      </c>
      <c r="C2112" s="20" t="e">
        <f>(#N/A)</f>
        <v>#N/A</v>
      </c>
      <c r="D2112" s="20" t="e">
        <f>(#N/A)</f>
        <v>#N/A</v>
      </c>
      <c r="E2112" s="20" t="e">
        <f>(#N/A)</f>
        <v>#N/A</v>
      </c>
      <c r="F2112" s="20">
        <v>-2.2071080882843241</v>
      </c>
      <c r="G2112" s="133" t="e">
        <f t="shared" si="32"/>
        <v>#N/A</v>
      </c>
      <c r="H2112" s="133"/>
      <c r="I2112" s="133"/>
    </row>
    <row r="2113" spans="1:9" x14ac:dyDescent="0.3">
      <c r="A2113" s="135">
        <v>43959</v>
      </c>
      <c r="B2113" s="20">
        <v>146.74</v>
      </c>
      <c r="C2113" s="20" t="e">
        <f>(#N/A)</f>
        <v>#N/A</v>
      </c>
      <c r="D2113" s="20" t="e">
        <f>(#N/A)</f>
        <v>#N/A</v>
      </c>
      <c r="E2113" s="20" t="e">
        <f>(#N/A)</f>
        <v>#N/A</v>
      </c>
      <c r="F2113" s="20">
        <v>-2.1602880384051208</v>
      </c>
      <c r="G2113" s="133" t="e">
        <f t="shared" si="32"/>
        <v>#N/A</v>
      </c>
      <c r="H2113" s="133"/>
      <c r="I2113" s="133"/>
    </row>
    <row r="2114" spans="1:9" x14ac:dyDescent="0.3">
      <c r="A2114" s="135">
        <v>43962</v>
      </c>
      <c r="B2114" s="20">
        <v>147.51</v>
      </c>
      <c r="C2114" s="20" t="e">
        <f>(#N/A)</f>
        <v>#N/A</v>
      </c>
      <c r="D2114" s="20" t="e">
        <f>(#N/A)</f>
        <v>#N/A</v>
      </c>
      <c r="E2114" s="20" t="e">
        <f>(#N/A)</f>
        <v>#N/A</v>
      </c>
      <c r="F2114" s="20" t="e">
        <f>(#N/A)</f>
        <v>#N/A</v>
      </c>
      <c r="G2114" s="133" t="e">
        <f t="shared" si="32"/>
        <v>#N/A</v>
      </c>
      <c r="H2114" s="133"/>
      <c r="I2114" s="133"/>
    </row>
    <row r="2115" spans="1:9" x14ac:dyDescent="0.3">
      <c r="A2115" s="135">
        <v>43963</v>
      </c>
      <c r="B2115" s="20">
        <v>147.59</v>
      </c>
      <c r="C2115" s="20" t="e">
        <f>(#N/A)</f>
        <v>#N/A</v>
      </c>
      <c r="D2115" s="20" t="e">
        <f>(#N/A)</f>
        <v>#N/A</v>
      </c>
      <c r="E2115" s="20" t="e">
        <f>(#N/A)</f>
        <v>#N/A</v>
      </c>
      <c r="F2115" s="20" t="e">
        <f>(#N/A)</f>
        <v>#N/A</v>
      </c>
      <c r="G2115" s="133" t="e">
        <f t="shared" si="32"/>
        <v>#N/A</v>
      </c>
      <c r="H2115" s="133"/>
      <c r="I2115" s="133"/>
    </row>
    <row r="2116" spans="1:9" x14ac:dyDescent="0.3">
      <c r="A2116" s="135">
        <v>43964</v>
      </c>
      <c r="B2116" s="20">
        <v>147.51</v>
      </c>
      <c r="C2116" s="20" t="e">
        <f>(#N/A)</f>
        <v>#N/A</v>
      </c>
      <c r="D2116" s="20" t="e">
        <f>(#N/A)</f>
        <v>#N/A</v>
      </c>
      <c r="E2116" s="20" t="e">
        <f>(#N/A)</f>
        <v>#N/A</v>
      </c>
      <c r="F2116" s="20">
        <v>-1.6403280656131229</v>
      </c>
      <c r="G2116" s="133" t="e">
        <f t="shared" si="32"/>
        <v>#N/A</v>
      </c>
      <c r="H2116" s="133"/>
      <c r="I2116" s="133"/>
    </row>
    <row r="2117" spans="1:9" x14ac:dyDescent="0.3">
      <c r="A2117" s="135">
        <v>43965</v>
      </c>
      <c r="B2117" s="20">
        <v>147.58000000000001</v>
      </c>
      <c r="C2117" s="20" t="e">
        <f>(#N/A)</f>
        <v>#N/A</v>
      </c>
      <c r="D2117" s="20" t="e">
        <f>(#N/A)</f>
        <v>#N/A</v>
      </c>
      <c r="E2117" s="20" t="e">
        <f>(#N/A)</f>
        <v>#N/A</v>
      </c>
      <c r="F2117" s="20">
        <v>-1.763961925048259</v>
      </c>
      <c r="G2117" s="133" t="e">
        <f t="shared" si="32"/>
        <v>#N/A</v>
      </c>
      <c r="H2117" s="133"/>
      <c r="I2117" s="133"/>
    </row>
    <row r="2118" spans="1:9" x14ac:dyDescent="0.3">
      <c r="A2118" s="135">
        <v>43966</v>
      </c>
      <c r="B2118" s="20">
        <v>147.56</v>
      </c>
      <c r="C2118" s="20" t="e">
        <f>(#N/A)</f>
        <v>#N/A</v>
      </c>
      <c r="D2118" s="20" t="e">
        <f>(#N/A)</f>
        <v>#N/A</v>
      </c>
      <c r="E2118" s="20" t="e">
        <f>(#N/A)</f>
        <v>#N/A</v>
      </c>
      <c r="F2118" s="20">
        <v>-1.8687238145906759</v>
      </c>
      <c r="G2118" s="133" t="e">
        <f t="shared" si="32"/>
        <v>#N/A</v>
      </c>
      <c r="H2118" s="133"/>
      <c r="I2118" s="133"/>
    </row>
    <row r="2119" spans="1:9" x14ac:dyDescent="0.3">
      <c r="A2119" s="135">
        <v>43969</v>
      </c>
      <c r="B2119" s="20">
        <v>147.97999999999999</v>
      </c>
      <c r="C2119" s="20" t="e">
        <f>(#N/A)</f>
        <v>#N/A</v>
      </c>
      <c r="D2119" s="20" t="e">
        <f>(#N/A)</f>
        <v>#N/A</v>
      </c>
      <c r="E2119" s="20" t="e">
        <f>(#N/A)</f>
        <v>#N/A</v>
      </c>
      <c r="F2119" s="20" t="e">
        <f>(#N/A)</f>
        <v>#N/A</v>
      </c>
      <c r="G2119" s="133" t="e">
        <f t="shared" si="32"/>
        <v>#N/A</v>
      </c>
      <c r="H2119" s="133"/>
      <c r="I2119" s="133"/>
    </row>
    <row r="2120" spans="1:9" x14ac:dyDescent="0.3">
      <c r="A2120" s="135">
        <v>43970</v>
      </c>
      <c r="B2120" s="20">
        <v>147.97999999999999</v>
      </c>
      <c r="C2120" s="20" t="e">
        <f>(#N/A)</f>
        <v>#N/A</v>
      </c>
      <c r="D2120" s="20" t="e">
        <f>(#N/A)</f>
        <v>#N/A</v>
      </c>
      <c r="E2120" s="20" t="e">
        <f>(#N/A)</f>
        <v>#N/A</v>
      </c>
      <c r="F2120" s="20" t="e">
        <f>(#N/A)</f>
        <v>#N/A</v>
      </c>
      <c r="G2120" s="133" t="e">
        <f t="shared" si="32"/>
        <v>#N/A</v>
      </c>
      <c r="H2120" s="133"/>
      <c r="I2120" s="133"/>
    </row>
    <row r="2121" spans="1:9" x14ac:dyDescent="0.3">
      <c r="A2121" s="135">
        <v>43971</v>
      </c>
      <c r="B2121" s="20">
        <v>147.97999999999999</v>
      </c>
      <c r="C2121" s="20" t="e">
        <f>(#N/A)</f>
        <v>#N/A</v>
      </c>
      <c r="D2121" s="20" t="e">
        <f>(#N/A)</f>
        <v>#N/A</v>
      </c>
      <c r="E2121" s="20" t="e">
        <f>(#N/A)</f>
        <v>#N/A</v>
      </c>
      <c r="F2121" s="20">
        <v>-1.5894127818048811</v>
      </c>
      <c r="G2121" s="133" t="e">
        <f t="shared" si="32"/>
        <v>#N/A</v>
      </c>
      <c r="H2121" s="133"/>
      <c r="I2121" s="133"/>
    </row>
    <row r="2122" spans="1:9" x14ac:dyDescent="0.3">
      <c r="A2122" s="135">
        <v>43972</v>
      </c>
      <c r="B2122" s="20">
        <v>147.93</v>
      </c>
      <c r="C2122" s="20" t="e">
        <f>(#N/A)</f>
        <v>#N/A</v>
      </c>
      <c r="D2122" s="20" t="e">
        <f>(#N/A)</f>
        <v>#N/A</v>
      </c>
      <c r="E2122" s="20" t="e">
        <f>(#N/A)</f>
        <v>#N/A</v>
      </c>
      <c r="F2122" s="20">
        <v>-1.6226640952317619</v>
      </c>
      <c r="G2122" s="133" t="e">
        <f t="shared" si="32"/>
        <v>#N/A</v>
      </c>
      <c r="H2122" s="133"/>
      <c r="I2122" s="133"/>
    </row>
    <row r="2123" spans="1:9" x14ac:dyDescent="0.3">
      <c r="A2123" s="135">
        <v>43973</v>
      </c>
      <c r="B2123" s="20">
        <v>148.37</v>
      </c>
      <c r="C2123" s="20" t="e">
        <f>(#N/A)</f>
        <v>#N/A</v>
      </c>
      <c r="D2123" s="20" t="e">
        <f>(#N/A)</f>
        <v>#N/A</v>
      </c>
      <c r="E2123" s="20" t="e">
        <f>(#N/A)</f>
        <v>#N/A</v>
      </c>
      <c r="F2123" s="20">
        <v>-1.323490289970737</v>
      </c>
      <c r="G2123" s="133" t="e">
        <f t="shared" si="32"/>
        <v>#N/A</v>
      </c>
      <c r="H2123" s="133"/>
      <c r="I2123" s="133"/>
    </row>
    <row r="2124" spans="1:9" x14ac:dyDescent="0.3">
      <c r="A2124" s="135">
        <v>43976</v>
      </c>
      <c r="B2124" s="20">
        <v>148.52000000000001</v>
      </c>
      <c r="C2124" s="20" t="e">
        <f>(#N/A)</f>
        <v>#N/A</v>
      </c>
      <c r="D2124" s="20" t="e">
        <f>(#N/A)</f>
        <v>#N/A</v>
      </c>
      <c r="E2124" s="20" t="e">
        <f>(#N/A)</f>
        <v>#N/A</v>
      </c>
      <c r="F2124" s="20" t="e">
        <f>(#N/A)</f>
        <v>#N/A</v>
      </c>
      <c r="G2124" s="133" t="e">
        <f t="shared" si="32"/>
        <v>#N/A</v>
      </c>
      <c r="H2124" s="133"/>
      <c r="I2124" s="133"/>
    </row>
    <row r="2125" spans="1:9" x14ac:dyDescent="0.3">
      <c r="A2125" s="135">
        <v>43977</v>
      </c>
      <c r="B2125" s="20">
        <v>148.59</v>
      </c>
      <c r="C2125" s="20" t="e">
        <f>(#N/A)</f>
        <v>#N/A</v>
      </c>
      <c r="D2125" s="20" t="e">
        <f>(#N/A)</f>
        <v>#N/A</v>
      </c>
      <c r="E2125" s="20" t="e">
        <f>(#N/A)</f>
        <v>#N/A</v>
      </c>
      <c r="F2125" s="20" t="e">
        <f>(#N/A)</f>
        <v>#N/A</v>
      </c>
      <c r="G2125" s="133" t="e">
        <f t="shared" si="32"/>
        <v>#N/A</v>
      </c>
      <c r="H2125" s="133"/>
      <c r="I2125" s="133"/>
    </row>
    <row r="2126" spans="1:9" x14ac:dyDescent="0.3">
      <c r="A2126" s="135">
        <v>43978</v>
      </c>
      <c r="B2126" s="20">
        <v>148.72999999999999</v>
      </c>
      <c r="C2126" s="20" t="e">
        <f>(#N/A)</f>
        <v>#N/A</v>
      </c>
      <c r="D2126" s="20" t="e">
        <f>(#N/A)</f>
        <v>#N/A</v>
      </c>
      <c r="E2126" s="20" t="e">
        <f>(#N/A)</f>
        <v>#N/A</v>
      </c>
      <c r="F2126" s="20">
        <v>-1.1366657803775591</v>
      </c>
      <c r="G2126" s="133" t="e">
        <f t="shared" si="32"/>
        <v>#N/A</v>
      </c>
      <c r="H2126" s="133"/>
      <c r="I2126" s="133"/>
    </row>
    <row r="2127" spans="1:9" x14ac:dyDescent="0.3">
      <c r="A2127" s="135">
        <v>43979</v>
      </c>
      <c r="B2127" s="20">
        <v>148.72999999999999</v>
      </c>
      <c r="C2127" s="20" t="e">
        <f>(#N/A)</f>
        <v>#N/A</v>
      </c>
      <c r="D2127" s="20" t="e">
        <f>(#N/A)</f>
        <v>#N/A</v>
      </c>
      <c r="E2127" s="20" t="e">
        <f>(#N/A)</f>
        <v>#N/A</v>
      </c>
      <c r="F2127" s="20">
        <v>-1.1366657803775591</v>
      </c>
      <c r="G2127" s="133" t="e">
        <f t="shared" si="32"/>
        <v>#N/A</v>
      </c>
      <c r="H2127" s="133"/>
      <c r="I2127" s="133"/>
    </row>
    <row r="2128" spans="1:9" x14ac:dyDescent="0.3">
      <c r="A2128" s="135">
        <v>43980</v>
      </c>
      <c r="B2128" s="20">
        <v>148.63999999999999</v>
      </c>
      <c r="C2128" s="20" t="e">
        <f>(#N/A)</f>
        <v>#N/A</v>
      </c>
      <c r="D2128" s="20" t="e">
        <f>(#N/A)</f>
        <v>#N/A</v>
      </c>
      <c r="E2128" s="20" t="e">
        <f>(#N/A)</f>
        <v>#N/A</v>
      </c>
      <c r="F2128" s="20">
        <v>-1.1307702540907281</v>
      </c>
      <c r="G2128" s="133" t="e">
        <f t="shared" si="32"/>
        <v>#N/A</v>
      </c>
      <c r="H2128" s="133"/>
      <c r="I2128" s="133"/>
    </row>
    <row r="2129" spans="1:9" x14ac:dyDescent="0.3">
      <c r="A2129" s="135">
        <v>43982</v>
      </c>
      <c r="B2129" s="20" t="e">
        <f>(#N/A)</f>
        <v>#N/A</v>
      </c>
      <c r="C2129" s="20">
        <v>102.2</v>
      </c>
      <c r="D2129" s="20">
        <v>95</v>
      </c>
      <c r="E2129" s="20">
        <v>-3.7</v>
      </c>
      <c r="F2129" s="20" t="e">
        <f>(#N/A)</f>
        <v>#N/A</v>
      </c>
      <c r="G2129" s="133">
        <f t="shared" si="32"/>
        <v>95</v>
      </c>
      <c r="H2129" s="133"/>
      <c r="I2129" s="133"/>
    </row>
    <row r="2130" spans="1:9" x14ac:dyDescent="0.3">
      <c r="A2130" s="135">
        <v>43983</v>
      </c>
      <c r="B2130" s="20">
        <v>148.5</v>
      </c>
      <c r="C2130" s="20" t="e">
        <f>(#N/A)</f>
        <v>#N/A</v>
      </c>
      <c r="D2130" s="20" t="e">
        <f>(#N/A)</f>
        <v>#N/A</v>
      </c>
      <c r="E2130" s="20" t="e">
        <f>(#N/A)</f>
        <v>#N/A</v>
      </c>
      <c r="F2130" s="20" t="e">
        <f>(#N/A)</f>
        <v>#N/A</v>
      </c>
      <c r="G2130" s="133" t="e">
        <f t="shared" si="32"/>
        <v>#N/A</v>
      </c>
      <c r="H2130" s="133"/>
      <c r="I2130" s="133"/>
    </row>
    <row r="2131" spans="1:9" x14ac:dyDescent="0.3">
      <c r="A2131" s="135">
        <v>43984</v>
      </c>
      <c r="B2131" s="20">
        <v>148.43</v>
      </c>
      <c r="C2131" s="20" t="e">
        <f>(#N/A)</f>
        <v>#N/A</v>
      </c>
      <c r="D2131" s="20" t="e">
        <f>(#N/A)</f>
        <v>#N/A</v>
      </c>
      <c r="E2131" s="20" t="e">
        <f>(#N/A)</f>
        <v>#N/A</v>
      </c>
      <c r="F2131" s="20" t="e">
        <f>(#N/A)</f>
        <v>#N/A</v>
      </c>
      <c r="G2131" s="133" t="e">
        <f t="shared" si="32"/>
        <v>#N/A</v>
      </c>
      <c r="H2131" s="133"/>
      <c r="I2131" s="133"/>
    </row>
    <row r="2132" spans="1:9" x14ac:dyDescent="0.3">
      <c r="A2132" s="135">
        <v>43985</v>
      </c>
      <c r="B2132" s="20">
        <v>148.12</v>
      </c>
      <c r="C2132" s="20" t="e">
        <f>(#N/A)</f>
        <v>#N/A</v>
      </c>
      <c r="D2132" s="20" t="e">
        <f>(#N/A)</f>
        <v>#N/A</v>
      </c>
      <c r="E2132" s="20" t="e">
        <f>(#N/A)</f>
        <v>#N/A</v>
      </c>
      <c r="F2132" s="20">
        <v>-1.4963091042096159</v>
      </c>
      <c r="G2132" s="133" t="e">
        <f t="shared" si="32"/>
        <v>#N/A</v>
      </c>
      <c r="H2132" s="133"/>
      <c r="I2132" s="133"/>
    </row>
    <row r="2133" spans="1:9" x14ac:dyDescent="0.3">
      <c r="A2133" s="135">
        <v>43986</v>
      </c>
      <c r="B2133" s="20">
        <v>148.07</v>
      </c>
      <c r="C2133" s="20" t="e">
        <f>(#N/A)</f>
        <v>#N/A</v>
      </c>
      <c r="D2133" s="20" t="e">
        <f>(#N/A)</f>
        <v>#N/A</v>
      </c>
      <c r="E2133" s="20" t="e">
        <f>(#N/A)</f>
        <v>#N/A</v>
      </c>
      <c r="F2133" s="20">
        <v>-1.5230114392125571</v>
      </c>
      <c r="G2133" s="133" t="e">
        <f t="shared" ref="G2133:G2196" si="33">D2133</f>
        <v>#N/A</v>
      </c>
      <c r="H2133" s="133"/>
      <c r="I2133" s="133"/>
    </row>
    <row r="2134" spans="1:9" x14ac:dyDescent="0.3">
      <c r="A2134" s="135">
        <v>43987</v>
      </c>
      <c r="B2134" s="20">
        <v>148.02000000000001</v>
      </c>
      <c r="C2134" s="20" t="e">
        <f>(#N/A)</f>
        <v>#N/A</v>
      </c>
      <c r="D2134" s="20" t="e">
        <f>(#N/A)</f>
        <v>#N/A</v>
      </c>
      <c r="E2134" s="20" t="e">
        <f>(#N/A)</f>
        <v>#N/A</v>
      </c>
      <c r="F2134" s="20">
        <v>-1.549717326238776</v>
      </c>
      <c r="G2134" s="133" t="e">
        <f t="shared" si="33"/>
        <v>#N/A</v>
      </c>
      <c r="H2134" s="133"/>
      <c r="I2134" s="133"/>
    </row>
    <row r="2135" spans="1:9" x14ac:dyDescent="0.3">
      <c r="A2135" s="135">
        <v>43990</v>
      </c>
      <c r="B2135" s="20">
        <v>147.88</v>
      </c>
      <c r="C2135" s="20" t="e">
        <f>(#N/A)</f>
        <v>#N/A</v>
      </c>
      <c r="D2135" s="20" t="e">
        <f>(#N/A)</f>
        <v>#N/A</v>
      </c>
      <c r="E2135" s="20" t="e">
        <f>(#N/A)</f>
        <v>#N/A</v>
      </c>
      <c r="F2135" s="20" t="e">
        <f>(#N/A)</f>
        <v>#N/A</v>
      </c>
      <c r="G2135" s="133" t="e">
        <f t="shared" si="33"/>
        <v>#N/A</v>
      </c>
      <c r="H2135" s="133"/>
      <c r="I2135" s="133"/>
    </row>
    <row r="2136" spans="1:9" x14ac:dyDescent="0.3">
      <c r="A2136" s="135">
        <v>43991</v>
      </c>
      <c r="B2136" s="20">
        <v>147.85</v>
      </c>
      <c r="C2136" s="20" t="e">
        <f>(#N/A)</f>
        <v>#N/A</v>
      </c>
      <c r="D2136" s="20" t="e">
        <f>(#N/A)</f>
        <v>#N/A</v>
      </c>
      <c r="E2136" s="20" t="e">
        <f>(#N/A)</f>
        <v>#N/A</v>
      </c>
      <c r="F2136" s="20" t="e">
        <f>(#N/A)</f>
        <v>#N/A</v>
      </c>
      <c r="G2136" s="133" t="e">
        <f t="shared" si="33"/>
        <v>#N/A</v>
      </c>
      <c r="H2136" s="133"/>
      <c r="I2136" s="133"/>
    </row>
    <row r="2137" spans="1:9" x14ac:dyDescent="0.3">
      <c r="A2137" s="135">
        <v>43992</v>
      </c>
      <c r="B2137" s="20">
        <v>147.68</v>
      </c>
      <c r="C2137" s="20" t="e">
        <f>(#N/A)</f>
        <v>#N/A</v>
      </c>
      <c r="D2137" s="20" t="e">
        <f>(#N/A)</f>
        <v>#N/A</v>
      </c>
      <c r="E2137" s="20" t="e">
        <f>(#N/A)</f>
        <v>#N/A</v>
      </c>
      <c r="F2137" s="20">
        <v>-1.3032145960034749</v>
      </c>
      <c r="G2137" s="133" t="e">
        <f t="shared" si="33"/>
        <v>#N/A</v>
      </c>
      <c r="H2137" s="133"/>
      <c r="I2137" s="133"/>
    </row>
    <row r="2138" spans="1:9" x14ac:dyDescent="0.3">
      <c r="A2138" s="135">
        <v>43993</v>
      </c>
      <c r="B2138" s="20">
        <v>146.65</v>
      </c>
      <c r="C2138" s="20" t="e">
        <f>(#N/A)</f>
        <v>#N/A</v>
      </c>
      <c r="D2138" s="20" t="e">
        <f>(#N/A)</f>
        <v>#N/A</v>
      </c>
      <c r="E2138" s="20" t="e">
        <f>(#N/A)</f>
        <v>#N/A</v>
      </c>
      <c r="F2138" s="20">
        <v>-1.8012588723717691</v>
      </c>
      <c r="G2138" s="133" t="e">
        <f t="shared" si="33"/>
        <v>#N/A</v>
      </c>
      <c r="H2138" s="133"/>
      <c r="I2138" s="133"/>
    </row>
    <row r="2139" spans="1:9" x14ac:dyDescent="0.3">
      <c r="A2139" s="135">
        <v>43994</v>
      </c>
      <c r="B2139" s="20">
        <v>145.38999999999999</v>
      </c>
      <c r="C2139" s="20" t="e">
        <f>(#N/A)</f>
        <v>#N/A</v>
      </c>
      <c r="D2139" s="20" t="e">
        <f>(#N/A)</f>
        <v>#N/A</v>
      </c>
      <c r="E2139" s="20" t="e">
        <f>(#N/A)</f>
        <v>#N/A</v>
      </c>
      <c r="F2139" s="20">
        <v>-2.5078790317172941</v>
      </c>
      <c r="G2139" s="133" t="e">
        <f t="shared" si="33"/>
        <v>#N/A</v>
      </c>
      <c r="H2139" s="133"/>
      <c r="I2139" s="133"/>
    </row>
    <row r="2140" spans="1:9" x14ac:dyDescent="0.3">
      <c r="A2140" s="135">
        <v>43997</v>
      </c>
      <c r="B2140" s="20">
        <v>145.38999999999999</v>
      </c>
      <c r="C2140" s="20" t="e">
        <f>(#N/A)</f>
        <v>#N/A</v>
      </c>
      <c r="D2140" s="20" t="e">
        <f>(#N/A)</f>
        <v>#N/A</v>
      </c>
      <c r="E2140" s="20" t="e">
        <f>(#N/A)</f>
        <v>#N/A</v>
      </c>
      <c r="F2140" s="20" t="e">
        <f>(#N/A)</f>
        <v>#N/A</v>
      </c>
      <c r="G2140" s="133" t="e">
        <f t="shared" si="33"/>
        <v>#N/A</v>
      </c>
      <c r="H2140" s="133"/>
      <c r="I2140" s="133"/>
    </row>
    <row r="2141" spans="1:9" x14ac:dyDescent="0.3">
      <c r="A2141" s="135">
        <v>43998</v>
      </c>
      <c r="B2141" s="20">
        <v>145.37</v>
      </c>
      <c r="C2141" s="20" t="e">
        <f>(#N/A)</f>
        <v>#N/A</v>
      </c>
      <c r="D2141" s="20" t="e">
        <f>(#N/A)</f>
        <v>#N/A</v>
      </c>
      <c r="E2141" s="20" t="e">
        <f>(#N/A)</f>
        <v>#N/A</v>
      </c>
      <c r="F2141" s="20" t="e">
        <f>(#N/A)</f>
        <v>#N/A</v>
      </c>
      <c r="G2141" s="133" t="e">
        <f t="shared" si="33"/>
        <v>#N/A</v>
      </c>
      <c r="H2141" s="133"/>
      <c r="I2141" s="133"/>
    </row>
    <row r="2142" spans="1:9" x14ac:dyDescent="0.3">
      <c r="A2142" s="135">
        <v>43999</v>
      </c>
      <c r="B2142" s="20">
        <v>145.35</v>
      </c>
      <c r="C2142" s="20" t="e">
        <f>(#N/A)</f>
        <v>#N/A</v>
      </c>
      <c r="D2142" s="20" t="e">
        <f>(#N/A)</f>
        <v>#N/A</v>
      </c>
      <c r="E2142" s="20" t="e">
        <f>(#N/A)</f>
        <v>#N/A</v>
      </c>
      <c r="F2142" s="20">
        <v>-2.2199798183652879</v>
      </c>
      <c r="G2142" s="133" t="e">
        <f t="shared" si="33"/>
        <v>#N/A</v>
      </c>
      <c r="H2142" s="133"/>
      <c r="I2142" s="133"/>
    </row>
    <row r="2143" spans="1:9" x14ac:dyDescent="0.3">
      <c r="A2143" s="135">
        <v>44000</v>
      </c>
      <c r="B2143" s="20">
        <v>145.41999999999999</v>
      </c>
      <c r="C2143" s="20" t="e">
        <f>(#N/A)</f>
        <v>#N/A</v>
      </c>
      <c r="D2143" s="20" t="e">
        <f>(#N/A)</f>
        <v>#N/A</v>
      </c>
      <c r="E2143" s="20" t="e">
        <f>(#N/A)</f>
        <v>#N/A</v>
      </c>
      <c r="F2143" s="20">
        <v>-2.166307857911733</v>
      </c>
      <c r="G2143" s="133" t="e">
        <f t="shared" si="33"/>
        <v>#N/A</v>
      </c>
      <c r="H2143" s="133"/>
      <c r="I2143" s="133"/>
    </row>
    <row r="2144" spans="1:9" x14ac:dyDescent="0.3">
      <c r="A2144" s="135">
        <v>44001</v>
      </c>
      <c r="B2144" s="20">
        <v>145.32</v>
      </c>
      <c r="C2144" s="20" t="e">
        <f>(#N/A)</f>
        <v>#N/A</v>
      </c>
      <c r="D2144" s="20" t="e">
        <f>(#N/A)</f>
        <v>#N/A</v>
      </c>
      <c r="E2144" s="20" t="e">
        <f>(#N/A)</f>
        <v>#N/A</v>
      </c>
      <c r="F2144" s="20">
        <v>-2.220427937020589</v>
      </c>
      <c r="G2144" s="133" t="e">
        <f t="shared" si="33"/>
        <v>#N/A</v>
      </c>
      <c r="H2144" s="133"/>
      <c r="I2144" s="133"/>
    </row>
    <row r="2145" spans="1:9" x14ac:dyDescent="0.3">
      <c r="A2145" s="135">
        <v>44004</v>
      </c>
      <c r="B2145" s="20">
        <v>144.08000000000001</v>
      </c>
      <c r="C2145" s="20" t="e">
        <f>(#N/A)</f>
        <v>#N/A</v>
      </c>
      <c r="D2145" s="20" t="e">
        <f>(#N/A)</f>
        <v>#N/A</v>
      </c>
      <c r="E2145" s="20" t="e">
        <f>(#N/A)</f>
        <v>#N/A</v>
      </c>
      <c r="F2145" s="20" t="e">
        <f>(#N/A)</f>
        <v>#N/A</v>
      </c>
      <c r="G2145" s="133" t="e">
        <f t="shared" si="33"/>
        <v>#N/A</v>
      </c>
      <c r="H2145" s="133"/>
      <c r="I2145" s="133"/>
    </row>
    <row r="2146" spans="1:9" x14ac:dyDescent="0.3">
      <c r="A2146" s="135">
        <v>44005</v>
      </c>
      <c r="B2146" s="20">
        <v>143.6</v>
      </c>
      <c r="C2146" s="20" t="e">
        <f>(#N/A)</f>
        <v>#N/A</v>
      </c>
      <c r="D2146" s="20" t="e">
        <f>(#N/A)</f>
        <v>#N/A</v>
      </c>
      <c r="E2146" s="20" t="e">
        <f>(#N/A)</f>
        <v>#N/A</v>
      </c>
      <c r="F2146" s="20" t="e">
        <f>(#N/A)</f>
        <v>#N/A</v>
      </c>
      <c r="G2146" s="133" t="e">
        <f t="shared" si="33"/>
        <v>#N/A</v>
      </c>
      <c r="H2146" s="133"/>
      <c r="I2146" s="133"/>
    </row>
    <row r="2147" spans="1:9" x14ac:dyDescent="0.3">
      <c r="A2147" s="135">
        <v>44006</v>
      </c>
      <c r="B2147" s="20">
        <v>143.05000000000001</v>
      </c>
      <c r="C2147" s="20" t="e">
        <f>(#N/A)</f>
        <v>#N/A</v>
      </c>
      <c r="D2147" s="20" t="e">
        <f>(#N/A)</f>
        <v>#N/A</v>
      </c>
      <c r="E2147" s="20" t="e">
        <f>(#N/A)</f>
        <v>#N/A</v>
      </c>
      <c r="F2147" s="20">
        <v>-3.1810490693739419</v>
      </c>
      <c r="G2147" s="133" t="e">
        <f t="shared" si="33"/>
        <v>#N/A</v>
      </c>
      <c r="H2147" s="133"/>
      <c r="I2147" s="133"/>
    </row>
    <row r="2148" spans="1:9" x14ac:dyDescent="0.3">
      <c r="A2148" s="135">
        <v>44011</v>
      </c>
      <c r="B2148" s="20">
        <v>141.94999999999999</v>
      </c>
      <c r="C2148" s="20" t="e">
        <f>(#N/A)</f>
        <v>#N/A</v>
      </c>
      <c r="D2148" s="20" t="e">
        <f>(#N/A)</f>
        <v>#N/A</v>
      </c>
      <c r="E2148" s="20" t="e">
        <f>(#N/A)</f>
        <v>#N/A</v>
      </c>
      <c r="F2148" s="20" t="e">
        <f>(#N/A)</f>
        <v>#N/A</v>
      </c>
      <c r="G2148" s="133" t="e">
        <f t="shared" si="33"/>
        <v>#N/A</v>
      </c>
      <c r="H2148" s="133"/>
      <c r="I2148" s="133"/>
    </row>
    <row r="2149" spans="1:9" x14ac:dyDescent="0.3">
      <c r="A2149" s="135">
        <v>44012</v>
      </c>
      <c r="B2149" s="20">
        <v>141.75</v>
      </c>
      <c r="C2149" s="20">
        <v>101.6</v>
      </c>
      <c r="D2149" s="20">
        <v>95</v>
      </c>
      <c r="E2149" s="20">
        <v>-3</v>
      </c>
      <c r="F2149" s="20" t="e">
        <f>(#N/A)</f>
        <v>#N/A</v>
      </c>
      <c r="G2149" s="133">
        <f t="shared" si="33"/>
        <v>95</v>
      </c>
      <c r="H2149" s="133"/>
      <c r="I2149" s="133"/>
    </row>
    <row r="2150" spans="1:9" x14ac:dyDescent="0.3">
      <c r="A2150" s="135">
        <v>44013</v>
      </c>
      <c r="B2150" s="20">
        <v>140.97</v>
      </c>
      <c r="C2150" s="20" t="e">
        <f>(#N/A)</f>
        <v>#N/A</v>
      </c>
      <c r="D2150" s="20" t="e">
        <f>(#N/A)</f>
        <v>#N/A</v>
      </c>
      <c r="E2150" s="20" t="e">
        <f>(#N/A)</f>
        <v>#N/A</v>
      </c>
      <c r="F2150" s="20">
        <v>-4.0171580309116912</v>
      </c>
      <c r="G2150" s="133" t="e">
        <f t="shared" si="33"/>
        <v>#N/A</v>
      </c>
      <c r="H2150" s="133"/>
      <c r="I2150" s="133"/>
    </row>
    <row r="2151" spans="1:9" x14ac:dyDescent="0.3">
      <c r="A2151" s="135">
        <v>44014</v>
      </c>
      <c r="B2151" s="20">
        <v>140.71</v>
      </c>
      <c r="C2151" s="20" t="e">
        <f>(#N/A)</f>
        <v>#N/A</v>
      </c>
      <c r="D2151" s="20" t="e">
        <f>(#N/A)</f>
        <v>#N/A</v>
      </c>
      <c r="E2151" s="20" t="e">
        <f>(#N/A)</f>
        <v>#N/A</v>
      </c>
      <c r="F2151" s="20">
        <v>-4.1746118223917188</v>
      </c>
      <c r="G2151" s="133" t="e">
        <f t="shared" si="33"/>
        <v>#N/A</v>
      </c>
      <c r="H2151" s="133"/>
      <c r="I2151" s="133"/>
    </row>
    <row r="2152" spans="1:9" x14ac:dyDescent="0.3">
      <c r="A2152" s="135">
        <v>44015</v>
      </c>
      <c r="B2152" s="20">
        <v>139.80000000000001</v>
      </c>
      <c r="C2152" s="20" t="e">
        <f>(#N/A)</f>
        <v>#N/A</v>
      </c>
      <c r="D2152" s="20" t="e">
        <f>(#N/A)</f>
        <v>#N/A</v>
      </c>
      <c r="E2152" s="20" t="e">
        <f>(#N/A)</f>
        <v>#N/A</v>
      </c>
      <c r="F2152" s="20">
        <v>-4.7683923705722071</v>
      </c>
      <c r="G2152" s="133" t="e">
        <f t="shared" si="33"/>
        <v>#N/A</v>
      </c>
      <c r="H2152" s="133"/>
      <c r="I2152" s="133"/>
    </row>
    <row r="2153" spans="1:9" x14ac:dyDescent="0.3">
      <c r="A2153" s="135">
        <v>44018</v>
      </c>
      <c r="B2153" s="20">
        <v>139.30000000000001</v>
      </c>
      <c r="C2153" s="20" t="e">
        <f>(#N/A)</f>
        <v>#N/A</v>
      </c>
      <c r="D2153" s="20" t="e">
        <f>(#N/A)</f>
        <v>#N/A</v>
      </c>
      <c r="E2153" s="20" t="e">
        <f>(#N/A)</f>
        <v>#N/A</v>
      </c>
      <c r="F2153" s="20" t="e">
        <f>(#N/A)</f>
        <v>#N/A</v>
      </c>
      <c r="G2153" s="133" t="e">
        <f t="shared" si="33"/>
        <v>#N/A</v>
      </c>
      <c r="H2153" s="133"/>
      <c r="I2153" s="133"/>
    </row>
    <row r="2154" spans="1:9" x14ac:dyDescent="0.3">
      <c r="A2154" s="135">
        <v>44019</v>
      </c>
      <c r="B2154" s="20">
        <v>139.27000000000001</v>
      </c>
      <c r="C2154" s="20" t="e">
        <f>(#N/A)</f>
        <v>#N/A</v>
      </c>
      <c r="D2154" s="20" t="e">
        <f>(#N/A)</f>
        <v>#N/A</v>
      </c>
      <c r="E2154" s="20" t="e">
        <f>(#N/A)</f>
        <v>#N/A</v>
      </c>
      <c r="F2154" s="20" t="e">
        <f>(#N/A)</f>
        <v>#N/A</v>
      </c>
      <c r="G2154" s="133" t="e">
        <f t="shared" si="33"/>
        <v>#N/A</v>
      </c>
      <c r="H2154" s="133"/>
      <c r="I2154" s="133"/>
    </row>
    <row r="2155" spans="1:9" x14ac:dyDescent="0.3">
      <c r="A2155" s="135">
        <v>44020</v>
      </c>
      <c r="B2155" s="20">
        <v>138.56</v>
      </c>
      <c r="C2155" s="20" t="e">
        <f>(#N/A)</f>
        <v>#N/A</v>
      </c>
      <c r="D2155" s="20" t="e">
        <f>(#N/A)</f>
        <v>#N/A</v>
      </c>
      <c r="E2155" s="20" t="e">
        <f>(#N/A)</f>
        <v>#N/A</v>
      </c>
      <c r="F2155" s="20">
        <v>-5.5487389229720518</v>
      </c>
      <c r="G2155" s="133" t="e">
        <f t="shared" si="33"/>
        <v>#N/A</v>
      </c>
      <c r="H2155" s="133"/>
      <c r="I2155" s="133"/>
    </row>
    <row r="2156" spans="1:9" x14ac:dyDescent="0.3">
      <c r="A2156" s="135">
        <v>44021</v>
      </c>
      <c r="B2156" s="20">
        <v>138.13</v>
      </c>
      <c r="C2156" s="20" t="e">
        <f>(#N/A)</f>
        <v>#N/A</v>
      </c>
      <c r="D2156" s="20" t="e">
        <f>(#N/A)</f>
        <v>#N/A</v>
      </c>
      <c r="E2156" s="20" t="e">
        <f>(#N/A)</f>
        <v>#N/A</v>
      </c>
      <c r="F2156" s="20">
        <v>-5.6424619167975951</v>
      </c>
      <c r="G2156" s="133" t="e">
        <f t="shared" si="33"/>
        <v>#N/A</v>
      </c>
      <c r="H2156" s="133"/>
      <c r="I2156" s="133"/>
    </row>
    <row r="2157" spans="1:9" x14ac:dyDescent="0.3">
      <c r="A2157" s="135">
        <v>44022</v>
      </c>
      <c r="B2157" s="20">
        <v>137.97999999999999</v>
      </c>
      <c r="C2157" s="20" t="e">
        <f>(#N/A)</f>
        <v>#N/A</v>
      </c>
      <c r="D2157" s="20" t="e">
        <f>(#N/A)</f>
        <v>#N/A</v>
      </c>
      <c r="E2157" s="20" t="e">
        <f>(#N/A)</f>
        <v>#N/A</v>
      </c>
      <c r="F2157" s="20">
        <v>-5.7191663819610516</v>
      </c>
      <c r="G2157" s="133" t="e">
        <f t="shared" si="33"/>
        <v>#N/A</v>
      </c>
      <c r="H2157" s="133"/>
      <c r="I2157" s="133"/>
    </row>
    <row r="2158" spans="1:9" x14ac:dyDescent="0.3">
      <c r="A2158" s="135">
        <v>44025</v>
      </c>
      <c r="B2158" s="20">
        <v>137.77000000000001</v>
      </c>
      <c r="C2158" s="20" t="e">
        <f>(#N/A)</f>
        <v>#N/A</v>
      </c>
      <c r="D2158" s="20" t="e">
        <f>(#N/A)</f>
        <v>#N/A</v>
      </c>
      <c r="E2158" s="20" t="e">
        <f>(#N/A)</f>
        <v>#N/A</v>
      </c>
      <c r="F2158" s="20" t="e">
        <f>(#N/A)</f>
        <v>#N/A</v>
      </c>
      <c r="G2158" s="133" t="e">
        <f t="shared" si="33"/>
        <v>#N/A</v>
      </c>
      <c r="H2158" s="133"/>
      <c r="I2158" s="133"/>
    </row>
    <row r="2159" spans="1:9" x14ac:dyDescent="0.3">
      <c r="A2159" s="135">
        <v>44026</v>
      </c>
      <c r="B2159" s="20">
        <v>137.58000000000001</v>
      </c>
      <c r="C2159" s="20" t="e">
        <f>(#N/A)</f>
        <v>#N/A</v>
      </c>
      <c r="D2159" s="20" t="e">
        <f>(#N/A)</f>
        <v>#N/A</v>
      </c>
      <c r="E2159" s="20" t="e">
        <f>(#N/A)</f>
        <v>#N/A</v>
      </c>
      <c r="F2159" s="20" t="e">
        <f>(#N/A)</f>
        <v>#N/A</v>
      </c>
      <c r="G2159" s="133" t="e">
        <f t="shared" si="33"/>
        <v>#N/A</v>
      </c>
      <c r="H2159" s="133"/>
      <c r="I2159" s="133"/>
    </row>
    <row r="2160" spans="1:9" x14ac:dyDescent="0.3">
      <c r="A2160" s="135">
        <v>44027</v>
      </c>
      <c r="B2160" s="20">
        <v>137.51</v>
      </c>
      <c r="C2160" s="20" t="e">
        <f>(#N/A)</f>
        <v>#N/A</v>
      </c>
      <c r="D2160" s="20" t="e">
        <f>(#N/A)</f>
        <v>#N/A</v>
      </c>
      <c r="E2160" s="20" t="e">
        <f>(#N/A)</f>
        <v>#N/A</v>
      </c>
      <c r="F2160" s="20">
        <v>-5.4394168615046068</v>
      </c>
      <c r="G2160" s="133" t="e">
        <f t="shared" si="33"/>
        <v>#N/A</v>
      </c>
      <c r="H2160" s="133"/>
      <c r="I2160" s="133"/>
    </row>
    <row r="2161" spans="1:9" x14ac:dyDescent="0.3">
      <c r="A2161" s="135">
        <v>44028</v>
      </c>
      <c r="B2161" s="20">
        <v>137.21</v>
      </c>
      <c r="C2161" s="20" t="e">
        <f>(#N/A)</f>
        <v>#N/A</v>
      </c>
      <c r="D2161" s="20" t="e">
        <f>(#N/A)</f>
        <v>#N/A</v>
      </c>
      <c r="E2161" s="20" t="e">
        <f>(#N/A)</f>
        <v>#N/A</v>
      </c>
      <c r="F2161" s="20">
        <v>-5.5547907488986779</v>
      </c>
      <c r="G2161" s="133" t="e">
        <f t="shared" si="33"/>
        <v>#N/A</v>
      </c>
      <c r="H2161" s="133"/>
      <c r="I2161" s="133"/>
    </row>
    <row r="2162" spans="1:9" x14ac:dyDescent="0.3">
      <c r="A2162" s="135">
        <v>44029</v>
      </c>
      <c r="B2162" s="20">
        <v>137.22</v>
      </c>
      <c r="C2162" s="20" t="e">
        <f>(#N/A)</f>
        <v>#N/A</v>
      </c>
      <c r="D2162" s="20" t="e">
        <f>(#N/A)</f>
        <v>#N/A</v>
      </c>
      <c r="E2162" s="20" t="e">
        <f>(#N/A)</f>
        <v>#N/A</v>
      </c>
      <c r="F2162" s="20">
        <v>-5.4633138132965904</v>
      </c>
      <c r="G2162" s="133" t="e">
        <f t="shared" si="33"/>
        <v>#N/A</v>
      </c>
      <c r="H2162" s="133"/>
      <c r="I2162" s="133"/>
    </row>
    <row r="2163" spans="1:9" x14ac:dyDescent="0.3">
      <c r="A2163" s="135">
        <v>44032</v>
      </c>
      <c r="B2163" s="20">
        <v>137.04</v>
      </c>
      <c r="C2163" s="20" t="e">
        <f>(#N/A)</f>
        <v>#N/A</v>
      </c>
      <c r="D2163" s="20" t="e">
        <f>(#N/A)</f>
        <v>#N/A</v>
      </c>
      <c r="E2163" s="20" t="e">
        <f>(#N/A)</f>
        <v>#N/A</v>
      </c>
      <c r="F2163" s="20" t="e">
        <f>(#N/A)</f>
        <v>#N/A</v>
      </c>
      <c r="G2163" s="133" t="e">
        <f t="shared" si="33"/>
        <v>#N/A</v>
      </c>
      <c r="H2163" s="133"/>
      <c r="I2163" s="133"/>
    </row>
    <row r="2164" spans="1:9" x14ac:dyDescent="0.3">
      <c r="A2164" s="135">
        <v>44033</v>
      </c>
      <c r="B2164" s="20">
        <v>136.91999999999999</v>
      </c>
      <c r="C2164" s="20" t="e">
        <f>(#N/A)</f>
        <v>#N/A</v>
      </c>
      <c r="D2164" s="20" t="e">
        <f>(#N/A)</f>
        <v>#N/A</v>
      </c>
      <c r="E2164" s="20" t="e">
        <f>(#N/A)</f>
        <v>#N/A</v>
      </c>
      <c r="F2164" s="20" t="e">
        <f>(#N/A)</f>
        <v>#N/A</v>
      </c>
      <c r="G2164" s="133" t="e">
        <f t="shared" si="33"/>
        <v>#N/A</v>
      </c>
      <c r="H2164" s="133"/>
      <c r="I2164" s="133"/>
    </row>
    <row r="2165" spans="1:9" x14ac:dyDescent="0.3">
      <c r="A2165" s="135">
        <v>44034</v>
      </c>
      <c r="B2165" s="20">
        <v>136.88999999999999</v>
      </c>
      <c r="C2165" s="20" t="e">
        <f>(#N/A)</f>
        <v>#N/A</v>
      </c>
      <c r="D2165" s="20" t="e">
        <f>(#N/A)</f>
        <v>#N/A</v>
      </c>
      <c r="E2165" s="20" t="e">
        <f>(#N/A)</f>
        <v>#N/A</v>
      </c>
      <c r="F2165" s="20">
        <v>-5.3908355795148246</v>
      </c>
      <c r="G2165" s="133" t="e">
        <f t="shared" si="33"/>
        <v>#N/A</v>
      </c>
      <c r="H2165" s="133"/>
      <c r="I2165" s="133"/>
    </row>
    <row r="2166" spans="1:9" x14ac:dyDescent="0.3">
      <c r="A2166" s="135">
        <v>44035</v>
      </c>
      <c r="B2166" s="20">
        <v>136.31</v>
      </c>
      <c r="C2166" s="20" t="e">
        <f>(#N/A)</f>
        <v>#N/A</v>
      </c>
      <c r="D2166" s="20" t="e">
        <f>(#N/A)</f>
        <v>#N/A</v>
      </c>
      <c r="E2166" s="20" t="e">
        <f>(#N/A)</f>
        <v>#N/A</v>
      </c>
      <c r="F2166" s="20">
        <v>-5.7004496713939812</v>
      </c>
      <c r="G2166" s="133" t="e">
        <f t="shared" si="33"/>
        <v>#N/A</v>
      </c>
      <c r="H2166" s="133"/>
      <c r="I2166" s="133"/>
    </row>
    <row r="2167" spans="1:9" x14ac:dyDescent="0.3">
      <c r="A2167" s="135">
        <v>44036</v>
      </c>
      <c r="B2167" s="20">
        <v>136.22</v>
      </c>
      <c r="C2167" s="20" t="e">
        <f>(#N/A)</f>
        <v>#N/A</v>
      </c>
      <c r="D2167" s="20" t="e">
        <f>(#N/A)</f>
        <v>#N/A</v>
      </c>
      <c r="E2167" s="20" t="e">
        <f>(#N/A)</f>
        <v>#N/A</v>
      </c>
      <c r="F2167" s="20">
        <v>-5.7822658735648078</v>
      </c>
      <c r="G2167" s="133" t="e">
        <f t="shared" si="33"/>
        <v>#N/A</v>
      </c>
      <c r="H2167" s="133"/>
      <c r="I2167" s="133"/>
    </row>
    <row r="2168" spans="1:9" x14ac:dyDescent="0.3">
      <c r="A2168" s="135">
        <v>44039</v>
      </c>
      <c r="B2168" s="20">
        <v>136.37</v>
      </c>
      <c r="C2168" s="20" t="e">
        <f>(#N/A)</f>
        <v>#N/A</v>
      </c>
      <c r="D2168" s="20" t="e">
        <f>(#N/A)</f>
        <v>#N/A</v>
      </c>
      <c r="E2168" s="20" t="e">
        <f>(#N/A)</f>
        <v>#N/A</v>
      </c>
      <c r="F2168" s="20" t="e">
        <f>(#N/A)</f>
        <v>#N/A</v>
      </c>
      <c r="G2168" s="133" t="e">
        <f t="shared" si="33"/>
        <v>#N/A</v>
      </c>
      <c r="H2168" s="133"/>
      <c r="I2168" s="133"/>
    </row>
    <row r="2169" spans="1:9" x14ac:dyDescent="0.3">
      <c r="A2169" s="135">
        <v>44040</v>
      </c>
      <c r="B2169" s="20">
        <v>136.22999999999999</v>
      </c>
      <c r="C2169" s="20" t="e">
        <f>(#N/A)</f>
        <v>#N/A</v>
      </c>
      <c r="D2169" s="20" t="e">
        <f>(#N/A)</f>
        <v>#N/A</v>
      </c>
      <c r="E2169" s="20" t="e">
        <f>(#N/A)</f>
        <v>#N/A</v>
      </c>
      <c r="F2169" s="20" t="e">
        <f>(#N/A)</f>
        <v>#N/A</v>
      </c>
      <c r="G2169" s="133" t="e">
        <f t="shared" si="33"/>
        <v>#N/A</v>
      </c>
      <c r="H2169" s="133"/>
      <c r="I2169" s="133"/>
    </row>
    <row r="2170" spans="1:9" x14ac:dyDescent="0.3">
      <c r="A2170" s="135">
        <v>44041</v>
      </c>
      <c r="B2170" s="20">
        <v>136.22999999999999</v>
      </c>
      <c r="C2170" s="20" t="e">
        <f>(#N/A)</f>
        <v>#N/A</v>
      </c>
      <c r="D2170" s="20" t="e">
        <f>(#N/A)</f>
        <v>#N/A</v>
      </c>
      <c r="E2170" s="20" t="e">
        <f>(#N/A)</f>
        <v>#N/A</v>
      </c>
      <c r="F2170" s="20">
        <v>-5.6970787761318009</v>
      </c>
      <c r="G2170" s="133" t="e">
        <f t="shared" si="33"/>
        <v>#N/A</v>
      </c>
      <c r="H2170" s="133"/>
      <c r="I2170" s="133"/>
    </row>
    <row r="2171" spans="1:9" x14ac:dyDescent="0.3">
      <c r="A2171" s="135">
        <v>44042</v>
      </c>
      <c r="B2171" s="20">
        <v>135.96</v>
      </c>
      <c r="C2171" s="20" t="e">
        <f>(#N/A)</f>
        <v>#N/A</v>
      </c>
      <c r="D2171" s="20" t="e">
        <f>(#N/A)</f>
        <v>#N/A</v>
      </c>
      <c r="E2171" s="20" t="e">
        <f>(#N/A)</f>
        <v>#N/A</v>
      </c>
      <c r="F2171" s="20">
        <v>-5.8513953327331896</v>
      </c>
      <c r="G2171" s="133" t="e">
        <f t="shared" si="33"/>
        <v>#N/A</v>
      </c>
      <c r="H2171" s="133"/>
      <c r="I2171" s="133"/>
    </row>
    <row r="2172" spans="1:9" x14ac:dyDescent="0.3">
      <c r="A2172" s="135">
        <v>44043</v>
      </c>
      <c r="B2172" s="20">
        <v>135.94999999999999</v>
      </c>
      <c r="C2172" s="20">
        <v>100.7</v>
      </c>
      <c r="D2172" s="20">
        <v>93.3</v>
      </c>
      <c r="E2172" s="20">
        <v>-2.4</v>
      </c>
      <c r="F2172" s="20">
        <v>-5.7538994800693244</v>
      </c>
      <c r="G2172" s="133">
        <f t="shared" si="33"/>
        <v>93.3</v>
      </c>
      <c r="H2172" s="133"/>
      <c r="I2172" s="133"/>
    </row>
    <row r="2173" spans="1:9" x14ac:dyDescent="0.3">
      <c r="A2173" s="135">
        <v>44046</v>
      </c>
      <c r="B2173" s="20">
        <v>136</v>
      </c>
      <c r="C2173" s="20" t="e">
        <f>(#N/A)</f>
        <v>#N/A</v>
      </c>
      <c r="D2173" s="20" t="e">
        <f>(#N/A)</f>
        <v>#N/A</v>
      </c>
      <c r="E2173" s="20" t="e">
        <f>(#N/A)</f>
        <v>#N/A</v>
      </c>
      <c r="F2173" s="20" t="e">
        <f>(#N/A)</f>
        <v>#N/A</v>
      </c>
      <c r="G2173" s="133" t="e">
        <f t="shared" si="33"/>
        <v>#N/A</v>
      </c>
      <c r="H2173" s="133"/>
      <c r="I2173" s="133"/>
    </row>
    <row r="2174" spans="1:9" x14ac:dyDescent="0.3">
      <c r="A2174" s="135">
        <v>44047</v>
      </c>
      <c r="B2174" s="20">
        <v>136.77000000000001</v>
      </c>
      <c r="C2174" s="20" t="e">
        <f>(#N/A)</f>
        <v>#N/A</v>
      </c>
      <c r="D2174" s="20" t="e">
        <f>(#N/A)</f>
        <v>#N/A</v>
      </c>
      <c r="E2174" s="20" t="e">
        <f>(#N/A)</f>
        <v>#N/A</v>
      </c>
      <c r="F2174" s="20" t="e">
        <f>(#N/A)</f>
        <v>#N/A</v>
      </c>
      <c r="G2174" s="133" t="e">
        <f t="shared" si="33"/>
        <v>#N/A</v>
      </c>
      <c r="H2174" s="133"/>
      <c r="I2174" s="133"/>
    </row>
    <row r="2175" spans="1:9" x14ac:dyDescent="0.3">
      <c r="A2175" s="135">
        <v>44048</v>
      </c>
      <c r="B2175" s="20">
        <v>137.44999999999999</v>
      </c>
      <c r="C2175" s="20" t="e">
        <f>(#N/A)</f>
        <v>#N/A</v>
      </c>
      <c r="D2175" s="20" t="e">
        <f>(#N/A)</f>
        <v>#N/A</v>
      </c>
      <c r="E2175" s="20" t="e">
        <f>(#N/A)</f>
        <v>#N/A</v>
      </c>
      <c r="F2175" s="20">
        <v>-4.6148507980569047</v>
      </c>
      <c r="G2175" s="133" t="e">
        <f t="shared" si="33"/>
        <v>#N/A</v>
      </c>
      <c r="H2175" s="133"/>
      <c r="I2175" s="133"/>
    </row>
    <row r="2176" spans="1:9" x14ac:dyDescent="0.3">
      <c r="A2176" s="135">
        <v>44049</v>
      </c>
      <c r="B2176" s="20">
        <v>137.86000000000001</v>
      </c>
      <c r="C2176" s="20" t="e">
        <f>(#N/A)</f>
        <v>#N/A</v>
      </c>
      <c r="D2176" s="20" t="e">
        <f>(#N/A)</f>
        <v>#N/A</v>
      </c>
      <c r="E2176" s="20" t="e">
        <f>(#N/A)</f>
        <v>#N/A</v>
      </c>
      <c r="F2176" s="20">
        <v>-4.3303261623872311</v>
      </c>
      <c r="G2176" s="133" t="e">
        <f t="shared" si="33"/>
        <v>#N/A</v>
      </c>
      <c r="H2176" s="133"/>
      <c r="I2176" s="133"/>
    </row>
    <row r="2177" spans="1:9" x14ac:dyDescent="0.3">
      <c r="A2177" s="135">
        <v>44050</v>
      </c>
      <c r="B2177" s="20">
        <v>138.07</v>
      </c>
      <c r="C2177" s="20" t="e">
        <f>(#N/A)</f>
        <v>#N/A</v>
      </c>
      <c r="D2177" s="20" t="e">
        <f>(#N/A)</f>
        <v>#N/A</v>
      </c>
      <c r="E2177" s="20" t="e">
        <f>(#N/A)</f>
        <v>#N/A</v>
      </c>
      <c r="F2177" s="20">
        <v>-4.0647581989994439</v>
      </c>
      <c r="G2177" s="133" t="e">
        <f t="shared" si="33"/>
        <v>#N/A</v>
      </c>
      <c r="H2177" s="133"/>
      <c r="I2177" s="133"/>
    </row>
    <row r="2178" spans="1:9" x14ac:dyDescent="0.3">
      <c r="A2178" s="135">
        <v>44053</v>
      </c>
      <c r="B2178" s="20">
        <v>138.15</v>
      </c>
      <c r="C2178" s="20" t="e">
        <f>(#N/A)</f>
        <v>#N/A</v>
      </c>
      <c r="D2178" s="20" t="e">
        <f>(#N/A)</f>
        <v>#N/A</v>
      </c>
      <c r="E2178" s="20" t="e">
        <f>(#N/A)</f>
        <v>#N/A</v>
      </c>
      <c r="F2178" s="20" t="e">
        <f>(#N/A)</f>
        <v>#N/A</v>
      </c>
      <c r="G2178" s="133" t="e">
        <f t="shared" si="33"/>
        <v>#N/A</v>
      </c>
      <c r="H2178" s="133"/>
      <c r="I2178" s="133"/>
    </row>
    <row r="2179" spans="1:9" x14ac:dyDescent="0.3">
      <c r="A2179" s="135">
        <v>44054</v>
      </c>
      <c r="B2179" s="20">
        <v>137.94</v>
      </c>
      <c r="C2179" s="20" t="e">
        <f>(#N/A)</f>
        <v>#N/A</v>
      </c>
      <c r="D2179" s="20" t="e">
        <f>(#N/A)</f>
        <v>#N/A</v>
      </c>
      <c r="E2179" s="20" t="e">
        <f>(#N/A)</f>
        <v>#N/A</v>
      </c>
      <c r="F2179" s="20" t="e">
        <f>(#N/A)</f>
        <v>#N/A</v>
      </c>
      <c r="G2179" s="133" t="e">
        <f t="shared" si="33"/>
        <v>#N/A</v>
      </c>
      <c r="H2179" s="133"/>
      <c r="I2179" s="133"/>
    </row>
    <row r="2180" spans="1:9" x14ac:dyDescent="0.3">
      <c r="A2180" s="135">
        <v>44055</v>
      </c>
      <c r="B2180" s="20">
        <v>137.9</v>
      </c>
      <c r="C2180" s="20" t="e">
        <f>(#N/A)</f>
        <v>#N/A</v>
      </c>
      <c r="D2180" s="20" t="e">
        <f>(#N/A)</f>
        <v>#N/A</v>
      </c>
      <c r="E2180" s="20" t="e">
        <f>(#N/A)</f>
        <v>#N/A</v>
      </c>
      <c r="F2180" s="20">
        <v>-4.1429167245933547</v>
      </c>
      <c r="G2180" s="133" t="e">
        <f t="shared" si="33"/>
        <v>#N/A</v>
      </c>
      <c r="H2180" s="133"/>
      <c r="I2180" s="133"/>
    </row>
    <row r="2181" spans="1:9" x14ac:dyDescent="0.3">
      <c r="A2181" s="135">
        <v>44056</v>
      </c>
      <c r="B2181" s="20">
        <v>137.94</v>
      </c>
      <c r="C2181" s="20" t="e">
        <f>(#N/A)</f>
        <v>#N/A</v>
      </c>
      <c r="D2181" s="20" t="e">
        <f>(#N/A)</f>
        <v>#N/A</v>
      </c>
      <c r="E2181" s="20" t="e">
        <f>(#N/A)</f>
        <v>#N/A</v>
      </c>
      <c r="F2181" s="20">
        <v>-4.0817745636603853</v>
      </c>
      <c r="G2181" s="133" t="e">
        <f t="shared" si="33"/>
        <v>#N/A</v>
      </c>
      <c r="H2181" s="133"/>
      <c r="I2181" s="133"/>
    </row>
    <row r="2182" spans="1:9" x14ac:dyDescent="0.3">
      <c r="A2182" s="135">
        <v>44057</v>
      </c>
      <c r="B2182" s="20">
        <v>137.75</v>
      </c>
      <c r="C2182" s="20" t="e">
        <f>(#N/A)</f>
        <v>#N/A</v>
      </c>
      <c r="D2182" s="20" t="e">
        <f>(#N/A)</f>
        <v>#N/A</v>
      </c>
      <c r="E2182" s="20" t="e">
        <f>(#N/A)</f>
        <v>#N/A</v>
      </c>
      <c r="F2182" s="20">
        <v>-4.1605788631461769</v>
      </c>
      <c r="G2182" s="133" t="e">
        <f t="shared" si="33"/>
        <v>#N/A</v>
      </c>
      <c r="H2182" s="133"/>
      <c r="I2182" s="133"/>
    </row>
    <row r="2183" spans="1:9" x14ac:dyDescent="0.3">
      <c r="A2183" s="135">
        <v>44060</v>
      </c>
      <c r="B2183" s="20">
        <v>137.65</v>
      </c>
      <c r="C2183" s="20" t="e">
        <f>(#N/A)</f>
        <v>#N/A</v>
      </c>
      <c r="D2183" s="20" t="e">
        <f>(#N/A)</f>
        <v>#N/A</v>
      </c>
      <c r="E2183" s="20" t="e">
        <f>(#N/A)</f>
        <v>#N/A</v>
      </c>
      <c r="F2183" s="20" t="e">
        <f>(#N/A)</f>
        <v>#N/A</v>
      </c>
      <c r="G2183" s="133" t="e">
        <f t="shared" si="33"/>
        <v>#N/A</v>
      </c>
      <c r="H2183" s="133"/>
      <c r="I2183" s="133"/>
    </row>
    <row r="2184" spans="1:9" x14ac:dyDescent="0.3">
      <c r="A2184" s="135">
        <v>44061</v>
      </c>
      <c r="B2184" s="20">
        <v>138.16</v>
      </c>
      <c r="C2184" s="20" t="e">
        <f>(#N/A)</f>
        <v>#N/A</v>
      </c>
      <c r="D2184" s="20" t="e">
        <f>(#N/A)</f>
        <v>#N/A</v>
      </c>
      <c r="E2184" s="20" t="e">
        <f>(#N/A)</f>
        <v>#N/A</v>
      </c>
      <c r="F2184" s="20" t="e">
        <f>(#N/A)</f>
        <v>#N/A</v>
      </c>
      <c r="G2184" s="133" t="e">
        <f t="shared" si="33"/>
        <v>#N/A</v>
      </c>
      <c r="H2184" s="133"/>
      <c r="I2184" s="133"/>
    </row>
    <row r="2185" spans="1:9" x14ac:dyDescent="0.3">
      <c r="A2185" s="135">
        <v>44062</v>
      </c>
      <c r="B2185" s="20">
        <v>138.26</v>
      </c>
      <c r="C2185" s="20" t="e">
        <f>(#N/A)</f>
        <v>#N/A</v>
      </c>
      <c r="D2185" s="20" t="e">
        <f>(#N/A)</f>
        <v>#N/A</v>
      </c>
      <c r="E2185" s="20" t="e">
        <f>(#N/A)</f>
        <v>#N/A</v>
      </c>
      <c r="F2185" s="20">
        <v>-3.8592587441763442</v>
      </c>
      <c r="G2185" s="133" t="e">
        <f t="shared" si="33"/>
        <v>#N/A</v>
      </c>
      <c r="H2185" s="133"/>
      <c r="I2185" s="133"/>
    </row>
    <row r="2186" spans="1:9" x14ac:dyDescent="0.3">
      <c r="A2186" s="135">
        <v>44063</v>
      </c>
      <c r="B2186" s="20">
        <v>138.74</v>
      </c>
      <c r="C2186" s="20" t="e">
        <f>(#N/A)</f>
        <v>#N/A</v>
      </c>
      <c r="D2186" s="20" t="e">
        <f>(#N/A)</f>
        <v>#N/A</v>
      </c>
      <c r="E2186" s="20" t="e">
        <f>(#N/A)</f>
        <v>#N/A</v>
      </c>
      <c r="F2186" s="20">
        <v>-3.5791229411355898</v>
      </c>
      <c r="G2186" s="133" t="e">
        <f t="shared" si="33"/>
        <v>#N/A</v>
      </c>
      <c r="H2186" s="133"/>
      <c r="I2186" s="133"/>
    </row>
    <row r="2187" spans="1:9" x14ac:dyDescent="0.3">
      <c r="A2187" s="135">
        <v>44064</v>
      </c>
      <c r="B2187" s="20">
        <v>138.51</v>
      </c>
      <c r="C2187" s="20" t="e">
        <f>(#N/A)</f>
        <v>#N/A</v>
      </c>
      <c r="D2187" s="20" t="e">
        <f>(#N/A)</f>
        <v>#N/A</v>
      </c>
      <c r="E2187" s="20" t="e">
        <f>(#N/A)</f>
        <v>#N/A</v>
      </c>
      <c r="F2187" s="20">
        <v>-3.8525614327363602</v>
      </c>
      <c r="G2187" s="133" t="e">
        <f t="shared" si="33"/>
        <v>#N/A</v>
      </c>
      <c r="H2187" s="133"/>
      <c r="I2187" s="133"/>
    </row>
    <row r="2188" spans="1:9" x14ac:dyDescent="0.3">
      <c r="A2188" s="135">
        <v>44067</v>
      </c>
      <c r="B2188" s="20">
        <v>139.32</v>
      </c>
      <c r="C2188" s="20" t="e">
        <f>(#N/A)</f>
        <v>#N/A</v>
      </c>
      <c r="D2188" s="20" t="e">
        <f>(#N/A)</f>
        <v>#N/A</v>
      </c>
      <c r="E2188" s="20" t="e">
        <f>(#N/A)</f>
        <v>#N/A</v>
      </c>
      <c r="F2188" s="20" t="e">
        <f>(#N/A)</f>
        <v>#N/A</v>
      </c>
      <c r="G2188" s="133" t="e">
        <f t="shared" si="33"/>
        <v>#N/A</v>
      </c>
      <c r="H2188" s="133"/>
      <c r="I2188" s="133"/>
    </row>
    <row r="2189" spans="1:9" x14ac:dyDescent="0.3">
      <c r="A2189" s="135">
        <v>44068</v>
      </c>
      <c r="B2189" s="20">
        <v>139.58000000000001</v>
      </c>
      <c r="C2189" s="20" t="e">
        <f>(#N/A)</f>
        <v>#N/A</v>
      </c>
      <c r="D2189" s="20" t="e">
        <f>(#N/A)</f>
        <v>#N/A</v>
      </c>
      <c r="E2189" s="20" t="e">
        <f>(#N/A)</f>
        <v>#N/A</v>
      </c>
      <c r="F2189" s="20" t="e">
        <f>(#N/A)</f>
        <v>#N/A</v>
      </c>
      <c r="G2189" s="133" t="e">
        <f t="shared" si="33"/>
        <v>#N/A</v>
      </c>
      <c r="H2189" s="133"/>
      <c r="I2189" s="133"/>
    </row>
    <row r="2190" spans="1:9" x14ac:dyDescent="0.3">
      <c r="A2190" s="135">
        <v>44069</v>
      </c>
      <c r="B2190" s="20">
        <v>139.66</v>
      </c>
      <c r="C2190" s="20" t="e">
        <f>(#N/A)</f>
        <v>#N/A</v>
      </c>
      <c r="D2190" s="20" t="e">
        <f>(#N/A)</f>
        <v>#N/A</v>
      </c>
      <c r="E2190" s="20" t="e">
        <f>(#N/A)</f>
        <v>#N/A</v>
      </c>
      <c r="F2190" s="20">
        <v>-3.4163208852005531</v>
      </c>
      <c r="G2190" s="133" t="e">
        <f t="shared" si="33"/>
        <v>#N/A</v>
      </c>
      <c r="H2190" s="133"/>
      <c r="I2190" s="133"/>
    </row>
    <row r="2191" spans="1:9" x14ac:dyDescent="0.3">
      <c r="A2191" s="135">
        <v>44070</v>
      </c>
      <c r="B2191" s="20">
        <v>140.33000000000001</v>
      </c>
      <c r="C2191" s="20" t="e">
        <f>(#N/A)</f>
        <v>#N/A</v>
      </c>
      <c r="D2191" s="20" t="e">
        <f>(#N/A)</f>
        <v>#N/A</v>
      </c>
      <c r="E2191" s="20" t="e">
        <f>(#N/A)</f>
        <v>#N/A</v>
      </c>
      <c r="F2191" s="20">
        <v>-3.20066220597365</v>
      </c>
      <c r="G2191" s="133" t="e">
        <f t="shared" si="33"/>
        <v>#N/A</v>
      </c>
      <c r="H2191" s="133"/>
      <c r="I2191" s="133"/>
    </row>
    <row r="2192" spans="1:9" x14ac:dyDescent="0.3">
      <c r="A2192" s="135">
        <v>44071</v>
      </c>
      <c r="B2192" s="20">
        <v>140.6</v>
      </c>
      <c r="C2192" s="20" t="e">
        <f>(#N/A)</f>
        <v>#N/A</v>
      </c>
      <c r="D2192" s="20" t="e">
        <f>(#N/A)</f>
        <v>#N/A</v>
      </c>
      <c r="E2192" s="20" t="e">
        <f>(#N/A)</f>
        <v>#N/A</v>
      </c>
      <c r="F2192" s="20">
        <v>-3.0411695745121028</v>
      </c>
      <c r="G2192" s="133" t="e">
        <f t="shared" si="33"/>
        <v>#N/A</v>
      </c>
      <c r="H2192" s="133"/>
      <c r="I2192" s="133"/>
    </row>
    <row r="2193" spans="1:9" x14ac:dyDescent="0.3">
      <c r="A2193" s="135">
        <v>44074</v>
      </c>
      <c r="B2193" s="20">
        <v>140.56</v>
      </c>
      <c r="C2193" s="20">
        <v>100.4</v>
      </c>
      <c r="D2193" s="20">
        <v>93.2</v>
      </c>
      <c r="E2193" s="20">
        <v>-2</v>
      </c>
      <c r="F2193" s="20" t="e">
        <f>(#N/A)</f>
        <v>#N/A</v>
      </c>
      <c r="G2193" s="133">
        <f t="shared" si="33"/>
        <v>93.2</v>
      </c>
      <c r="H2193" s="133"/>
      <c r="I2193" s="133"/>
    </row>
    <row r="2194" spans="1:9" x14ac:dyDescent="0.3">
      <c r="A2194" s="135">
        <v>44075</v>
      </c>
      <c r="B2194" s="20">
        <v>140.6</v>
      </c>
      <c r="C2194" s="20" t="e">
        <f>(#N/A)</f>
        <v>#N/A</v>
      </c>
      <c r="D2194" s="20" t="e">
        <f>(#N/A)</f>
        <v>#N/A</v>
      </c>
      <c r="E2194" s="20" t="e">
        <f>(#N/A)</f>
        <v>#N/A</v>
      </c>
      <c r="F2194" s="20" t="e">
        <f>(#N/A)</f>
        <v>#N/A</v>
      </c>
      <c r="G2194" s="133" t="e">
        <f t="shared" si="33"/>
        <v>#N/A</v>
      </c>
      <c r="H2194" s="133"/>
      <c r="I2194" s="133"/>
    </row>
    <row r="2195" spans="1:9" x14ac:dyDescent="0.3">
      <c r="A2195" s="135">
        <v>44076</v>
      </c>
      <c r="B2195" s="20">
        <v>140.58000000000001</v>
      </c>
      <c r="C2195" s="20" t="e">
        <f>(#N/A)</f>
        <v>#N/A</v>
      </c>
      <c r="D2195" s="20" t="e">
        <f>(#N/A)</f>
        <v>#N/A</v>
      </c>
      <c r="E2195" s="20" t="e">
        <f>(#N/A)</f>
        <v>#N/A</v>
      </c>
      <c r="F2195" s="20">
        <v>-3.7650602409638552</v>
      </c>
      <c r="G2195" s="133" t="e">
        <f t="shared" si="33"/>
        <v>#N/A</v>
      </c>
      <c r="H2195" s="133"/>
      <c r="I2195" s="133"/>
    </row>
    <row r="2196" spans="1:9" x14ac:dyDescent="0.3">
      <c r="A2196" s="135">
        <v>44077</v>
      </c>
      <c r="B2196" s="20">
        <v>140.99</v>
      </c>
      <c r="C2196" s="20" t="e">
        <f>(#N/A)</f>
        <v>#N/A</v>
      </c>
      <c r="D2196" s="20" t="e">
        <f>(#N/A)</f>
        <v>#N/A</v>
      </c>
      <c r="E2196" s="20" t="e">
        <f>(#N/A)</f>
        <v>#N/A</v>
      </c>
      <c r="F2196" s="20">
        <v>-3.5438188410754599</v>
      </c>
      <c r="G2196" s="133" t="e">
        <f t="shared" si="33"/>
        <v>#N/A</v>
      </c>
      <c r="H2196" s="133"/>
      <c r="I2196" s="133"/>
    </row>
    <row r="2197" spans="1:9" x14ac:dyDescent="0.3">
      <c r="A2197" s="135">
        <v>44078</v>
      </c>
      <c r="B2197" s="20">
        <v>141.08000000000001</v>
      </c>
      <c r="C2197" s="20" t="e">
        <f>(#N/A)</f>
        <v>#N/A</v>
      </c>
      <c r="D2197" s="20" t="e">
        <f>(#N/A)</f>
        <v>#N/A</v>
      </c>
      <c r="E2197" s="20" t="e">
        <f>(#N/A)</f>
        <v>#N/A</v>
      </c>
      <c r="F2197" s="20">
        <v>-3.4822466990490519</v>
      </c>
      <c r="G2197" s="133" t="e">
        <f t="shared" ref="G2197:G2260" si="34">D2197</f>
        <v>#N/A</v>
      </c>
      <c r="H2197" s="133"/>
      <c r="I2197" s="133"/>
    </row>
    <row r="2198" spans="1:9" x14ac:dyDescent="0.3">
      <c r="A2198" s="135">
        <v>44081</v>
      </c>
      <c r="B2198" s="20">
        <v>141.36000000000001</v>
      </c>
      <c r="C2198" s="20" t="e">
        <f>(#N/A)</f>
        <v>#N/A</v>
      </c>
      <c r="D2198" s="20" t="e">
        <f>(#N/A)</f>
        <v>#N/A</v>
      </c>
      <c r="E2198" s="20" t="e">
        <f>(#N/A)</f>
        <v>#N/A</v>
      </c>
      <c r="F2198" s="20" t="e">
        <f>(#N/A)</f>
        <v>#N/A</v>
      </c>
      <c r="G2198" s="133" t="e">
        <f t="shared" si="34"/>
        <v>#N/A</v>
      </c>
      <c r="H2198" s="133"/>
      <c r="I2198" s="133"/>
    </row>
    <row r="2199" spans="1:9" x14ac:dyDescent="0.3">
      <c r="A2199" s="135">
        <v>44082</v>
      </c>
      <c r="B2199" s="20">
        <v>141.36000000000001</v>
      </c>
      <c r="C2199" s="20" t="e">
        <f>(#N/A)</f>
        <v>#N/A</v>
      </c>
      <c r="D2199" s="20" t="e">
        <f>(#N/A)</f>
        <v>#N/A</v>
      </c>
      <c r="E2199" s="20" t="e">
        <f>(#N/A)</f>
        <v>#N/A</v>
      </c>
      <c r="F2199" s="20" t="e">
        <f>(#N/A)</f>
        <v>#N/A</v>
      </c>
      <c r="G2199" s="133" t="e">
        <f t="shared" si="34"/>
        <v>#N/A</v>
      </c>
      <c r="H2199" s="133"/>
      <c r="I2199" s="133"/>
    </row>
    <row r="2200" spans="1:9" x14ac:dyDescent="0.3">
      <c r="A2200" s="135">
        <v>44083</v>
      </c>
      <c r="B2200" s="20">
        <v>141.54</v>
      </c>
      <c r="C2200" s="20" t="e">
        <f>(#N/A)</f>
        <v>#N/A</v>
      </c>
      <c r="D2200" s="20" t="e">
        <f>(#N/A)</f>
        <v>#N/A</v>
      </c>
      <c r="E2200" s="20" t="e">
        <f>(#N/A)</f>
        <v>#N/A</v>
      </c>
      <c r="F2200" s="20">
        <v>-3.4318073275567991</v>
      </c>
      <c r="G2200" s="133" t="e">
        <f t="shared" si="34"/>
        <v>#N/A</v>
      </c>
      <c r="H2200" s="133"/>
      <c r="I2200" s="133"/>
    </row>
    <row r="2201" spans="1:9" x14ac:dyDescent="0.3">
      <c r="A2201" s="135">
        <v>44084</v>
      </c>
      <c r="B2201" s="20">
        <v>142.05000000000001</v>
      </c>
      <c r="C2201" s="20" t="e">
        <f>(#N/A)</f>
        <v>#N/A</v>
      </c>
      <c r="D2201" s="20" t="e">
        <f>(#N/A)</f>
        <v>#N/A</v>
      </c>
      <c r="E2201" s="20" t="e">
        <f>(#N/A)</f>
        <v>#N/A</v>
      </c>
      <c r="F2201" s="20">
        <v>-3.1169008320829348</v>
      </c>
      <c r="G2201" s="133" t="e">
        <f t="shared" si="34"/>
        <v>#N/A</v>
      </c>
      <c r="H2201" s="133"/>
      <c r="I2201" s="133"/>
    </row>
    <row r="2202" spans="1:9" x14ac:dyDescent="0.3">
      <c r="A2202" s="135">
        <v>44085</v>
      </c>
      <c r="B2202" s="20">
        <v>142.6</v>
      </c>
      <c r="C2202" s="20" t="e">
        <f>(#N/A)</f>
        <v>#N/A</v>
      </c>
      <c r="D2202" s="20" t="e">
        <f>(#N/A)</f>
        <v>#N/A</v>
      </c>
      <c r="E2202" s="20" t="e">
        <f>(#N/A)</f>
        <v>#N/A</v>
      </c>
      <c r="F2202" s="20">
        <v>-2.8014450276054799</v>
      </c>
      <c r="G2202" s="133" t="e">
        <f t="shared" si="34"/>
        <v>#N/A</v>
      </c>
      <c r="H2202" s="133"/>
      <c r="I2202" s="133"/>
    </row>
    <row r="2203" spans="1:9" x14ac:dyDescent="0.3">
      <c r="A2203" s="135">
        <v>44088</v>
      </c>
      <c r="B2203" s="20">
        <v>143.03</v>
      </c>
      <c r="C2203" s="20" t="e">
        <f>(#N/A)</f>
        <v>#N/A</v>
      </c>
      <c r="D2203" s="20" t="e">
        <f>(#N/A)</f>
        <v>#N/A</v>
      </c>
      <c r="E2203" s="20" t="e">
        <f>(#N/A)</f>
        <v>#N/A</v>
      </c>
      <c r="F2203" s="20" t="e">
        <f>(#N/A)</f>
        <v>#N/A</v>
      </c>
      <c r="G2203" s="133" t="e">
        <f t="shared" si="34"/>
        <v>#N/A</v>
      </c>
      <c r="H2203" s="133"/>
      <c r="I2203" s="133"/>
    </row>
    <row r="2204" spans="1:9" x14ac:dyDescent="0.3">
      <c r="A2204" s="135">
        <v>44089</v>
      </c>
      <c r="B2204" s="20">
        <v>142.56</v>
      </c>
      <c r="C2204" s="20" t="e">
        <f>(#N/A)</f>
        <v>#N/A</v>
      </c>
      <c r="D2204" s="20" t="e">
        <f>(#N/A)</f>
        <v>#N/A</v>
      </c>
      <c r="E2204" s="20" t="e">
        <f>(#N/A)</f>
        <v>#N/A</v>
      </c>
      <c r="F2204" s="20" t="e">
        <f>(#N/A)</f>
        <v>#N/A</v>
      </c>
      <c r="G2204" s="133" t="e">
        <f t="shared" si="34"/>
        <v>#N/A</v>
      </c>
      <c r="H2204" s="133"/>
      <c r="I2204" s="133"/>
    </row>
    <row r="2205" spans="1:9" x14ac:dyDescent="0.3">
      <c r="A2205" s="135">
        <v>44090</v>
      </c>
      <c r="B2205" s="20">
        <v>144.1</v>
      </c>
      <c r="C2205" s="20" t="e">
        <f>(#N/A)</f>
        <v>#N/A</v>
      </c>
      <c r="D2205" s="20" t="e">
        <f>(#N/A)</f>
        <v>#N/A</v>
      </c>
      <c r="E2205" s="20" t="e">
        <f>(#N/A)</f>
        <v>#N/A</v>
      </c>
      <c r="F2205" s="20">
        <v>-1.9727891156462589</v>
      </c>
      <c r="G2205" s="133" t="e">
        <f t="shared" si="34"/>
        <v>#N/A</v>
      </c>
      <c r="H2205" s="133"/>
      <c r="I2205" s="133"/>
    </row>
    <row r="2206" spans="1:9" x14ac:dyDescent="0.3">
      <c r="A2206" s="135">
        <v>44091</v>
      </c>
      <c r="B2206" s="20">
        <v>144.5</v>
      </c>
      <c r="C2206" s="20" t="e">
        <f>(#N/A)</f>
        <v>#N/A</v>
      </c>
      <c r="D2206" s="20" t="e">
        <f>(#N/A)</f>
        <v>#N/A</v>
      </c>
      <c r="E2206" s="20" t="e">
        <f>(#N/A)</f>
        <v>#N/A</v>
      </c>
      <c r="F2206" s="20">
        <v>-1.780859162588363</v>
      </c>
      <c r="G2206" s="133" t="e">
        <f t="shared" si="34"/>
        <v>#N/A</v>
      </c>
      <c r="H2206" s="133"/>
      <c r="I2206" s="133"/>
    </row>
    <row r="2207" spans="1:9" x14ac:dyDescent="0.3">
      <c r="A2207" s="135">
        <v>44092</v>
      </c>
      <c r="B2207" s="20">
        <v>144.5</v>
      </c>
      <c r="C2207" s="20" t="e">
        <f>(#N/A)</f>
        <v>#N/A</v>
      </c>
      <c r="D2207" s="20" t="e">
        <f>(#N/A)</f>
        <v>#N/A</v>
      </c>
      <c r="E2207" s="20" t="e">
        <f>(#N/A)</f>
        <v>#N/A</v>
      </c>
      <c r="F2207" s="20">
        <v>-2.1267949065293958</v>
      </c>
      <c r="G2207" s="133" t="e">
        <f t="shared" si="34"/>
        <v>#N/A</v>
      </c>
      <c r="H2207" s="133"/>
      <c r="I2207" s="133"/>
    </row>
    <row r="2208" spans="1:9" x14ac:dyDescent="0.3">
      <c r="A2208" s="135">
        <v>44095</v>
      </c>
      <c r="B2208" s="20">
        <v>144.74</v>
      </c>
      <c r="C2208" s="20" t="e">
        <f>(#N/A)</f>
        <v>#N/A</v>
      </c>
      <c r="D2208" s="20" t="e">
        <f>(#N/A)</f>
        <v>#N/A</v>
      </c>
      <c r="E2208" s="20" t="e">
        <f>(#N/A)</f>
        <v>#N/A</v>
      </c>
      <c r="F2208" s="20" t="e">
        <f>(#N/A)</f>
        <v>#N/A</v>
      </c>
      <c r="G2208" s="133" t="e">
        <f t="shared" si="34"/>
        <v>#N/A</v>
      </c>
      <c r="H2208" s="133"/>
      <c r="I2208" s="133"/>
    </row>
    <row r="2209" spans="1:9" x14ac:dyDescent="0.3">
      <c r="A2209" s="135">
        <v>44096</v>
      </c>
      <c r="B2209" s="20">
        <v>144.58000000000001</v>
      </c>
      <c r="C2209" s="20" t="e">
        <f>(#N/A)</f>
        <v>#N/A</v>
      </c>
      <c r="D2209" s="20" t="e">
        <f>(#N/A)</f>
        <v>#N/A</v>
      </c>
      <c r="E2209" s="20" t="e">
        <f>(#N/A)</f>
        <v>#N/A</v>
      </c>
      <c r="F2209" s="20" t="e">
        <f>(#N/A)</f>
        <v>#N/A</v>
      </c>
      <c r="G2209" s="133" t="e">
        <f t="shared" si="34"/>
        <v>#N/A</v>
      </c>
      <c r="H2209" s="133"/>
      <c r="I2209" s="133"/>
    </row>
    <row r="2210" spans="1:9" x14ac:dyDescent="0.3">
      <c r="A2210" s="135">
        <v>44097</v>
      </c>
      <c r="B2210" s="20">
        <v>144.57</v>
      </c>
      <c r="C2210" s="20" t="e">
        <f>(#N/A)</f>
        <v>#N/A</v>
      </c>
      <c r="D2210" s="20" t="e">
        <f>(#N/A)</f>
        <v>#N/A</v>
      </c>
      <c r="E2210" s="20" t="e">
        <f>(#N/A)</f>
        <v>#N/A</v>
      </c>
      <c r="F2210" s="20">
        <v>-3.1616317234911921</v>
      </c>
      <c r="G2210" s="133" t="e">
        <f t="shared" si="34"/>
        <v>#N/A</v>
      </c>
      <c r="H2210" s="133"/>
      <c r="I2210" s="133"/>
    </row>
    <row r="2211" spans="1:9" x14ac:dyDescent="0.3">
      <c r="A2211" s="135">
        <v>44098</v>
      </c>
      <c r="B2211" s="20">
        <v>144.54</v>
      </c>
      <c r="C2211" s="20" t="e">
        <f>(#N/A)</f>
        <v>#N/A</v>
      </c>
      <c r="D2211" s="20" t="e">
        <f>(#N/A)</f>
        <v>#N/A</v>
      </c>
      <c r="E2211" s="20" t="e">
        <f>(#N/A)</f>
        <v>#N/A</v>
      </c>
      <c r="F2211" s="20">
        <v>-3.1882116543871399</v>
      </c>
      <c r="G2211" s="133" t="e">
        <f t="shared" si="34"/>
        <v>#N/A</v>
      </c>
      <c r="H2211" s="133"/>
      <c r="I2211" s="133"/>
    </row>
    <row r="2212" spans="1:9" x14ac:dyDescent="0.3">
      <c r="A2212" s="135">
        <v>44099</v>
      </c>
      <c r="B2212" s="20">
        <v>145.77000000000001</v>
      </c>
      <c r="C2212" s="20" t="e">
        <f>(#N/A)</f>
        <v>#N/A</v>
      </c>
      <c r="D2212" s="20" t="e">
        <f>(#N/A)</f>
        <v>#N/A</v>
      </c>
      <c r="E2212" s="20" t="e">
        <f>(#N/A)</f>
        <v>#N/A</v>
      </c>
      <c r="F2212" s="20">
        <v>-2.560160427807487</v>
      </c>
      <c r="G2212" s="133" t="e">
        <f t="shared" si="34"/>
        <v>#N/A</v>
      </c>
      <c r="H2212" s="133"/>
      <c r="I2212" s="133"/>
    </row>
    <row r="2213" spans="1:9" x14ac:dyDescent="0.3">
      <c r="A2213" s="135">
        <v>44102</v>
      </c>
      <c r="B2213" s="20">
        <v>146.36000000000001</v>
      </c>
      <c r="C2213" s="20" t="e">
        <f>(#N/A)</f>
        <v>#N/A</v>
      </c>
      <c r="D2213" s="20" t="e">
        <f>(#N/A)</f>
        <v>#N/A</v>
      </c>
      <c r="E2213" s="20" t="e">
        <f>(#N/A)</f>
        <v>#N/A</v>
      </c>
      <c r="F2213" s="20" t="e">
        <f>(#N/A)</f>
        <v>#N/A</v>
      </c>
      <c r="G2213" s="133" t="e">
        <f t="shared" si="34"/>
        <v>#N/A</v>
      </c>
      <c r="H2213" s="133"/>
      <c r="I2213" s="133"/>
    </row>
    <row r="2214" spans="1:9" x14ac:dyDescent="0.3">
      <c r="A2214" s="135">
        <v>44103</v>
      </c>
      <c r="B2214" s="20">
        <v>146.33000000000001</v>
      </c>
      <c r="C2214" s="20" t="e">
        <f>(#N/A)</f>
        <v>#N/A</v>
      </c>
      <c r="D2214" s="20" t="e">
        <f>(#N/A)</f>
        <v>#N/A</v>
      </c>
      <c r="E2214" s="20" t="e">
        <f>(#N/A)</f>
        <v>#N/A</v>
      </c>
      <c r="F2214" s="20" t="e">
        <f>(#N/A)</f>
        <v>#N/A</v>
      </c>
      <c r="G2214" s="133" t="e">
        <f t="shared" si="34"/>
        <v>#N/A</v>
      </c>
      <c r="H2214" s="133"/>
      <c r="I2214" s="133"/>
    </row>
    <row r="2215" spans="1:9" x14ac:dyDescent="0.3">
      <c r="A2215" s="135">
        <v>44104</v>
      </c>
      <c r="B2215" s="20">
        <v>146.33000000000001</v>
      </c>
      <c r="C2215" s="20">
        <v>99.9</v>
      </c>
      <c r="D2215" s="20">
        <v>94.3</v>
      </c>
      <c r="E2215" s="20">
        <v>-2.1</v>
      </c>
      <c r="F2215" s="20">
        <v>-2.4986673773987209</v>
      </c>
      <c r="G2215" s="133">
        <f t="shared" si="34"/>
        <v>94.3</v>
      </c>
      <c r="H2215" s="133"/>
      <c r="I2215" s="133"/>
    </row>
    <row r="2216" spans="1:9" x14ac:dyDescent="0.3">
      <c r="A2216" s="135">
        <v>44113</v>
      </c>
      <c r="B2216" s="20">
        <v>146.38</v>
      </c>
      <c r="C2216" s="20" t="e">
        <f>(#N/A)</f>
        <v>#N/A</v>
      </c>
      <c r="D2216" s="20" t="e">
        <f>(#N/A)</f>
        <v>#N/A</v>
      </c>
      <c r="E2216" s="20" t="e">
        <f>(#N/A)</f>
        <v>#N/A</v>
      </c>
      <c r="F2216" s="20">
        <v>-2.8666224286662239</v>
      </c>
      <c r="G2216" s="133" t="e">
        <f t="shared" si="34"/>
        <v>#N/A</v>
      </c>
      <c r="H2216" s="133"/>
      <c r="I2216" s="133"/>
    </row>
    <row r="2217" spans="1:9" x14ac:dyDescent="0.3">
      <c r="A2217" s="135">
        <v>44116</v>
      </c>
      <c r="B2217" s="20">
        <v>147.03</v>
      </c>
      <c r="C2217" s="20" t="e">
        <f>(#N/A)</f>
        <v>#N/A</v>
      </c>
      <c r="D2217" s="20" t="e">
        <f>(#N/A)</f>
        <v>#N/A</v>
      </c>
      <c r="E2217" s="20" t="e">
        <f>(#N/A)</f>
        <v>#N/A</v>
      </c>
      <c r="F2217" s="20" t="e">
        <f>(#N/A)</f>
        <v>#N/A</v>
      </c>
      <c r="G2217" s="133" t="e">
        <f t="shared" si="34"/>
        <v>#N/A</v>
      </c>
      <c r="H2217" s="133"/>
      <c r="I2217" s="133"/>
    </row>
    <row r="2218" spans="1:9" x14ac:dyDescent="0.3">
      <c r="A2218" s="135">
        <v>44117</v>
      </c>
      <c r="B2218" s="20">
        <v>147.41</v>
      </c>
      <c r="C2218" s="20" t="e">
        <f>(#N/A)</f>
        <v>#N/A</v>
      </c>
      <c r="D2218" s="20" t="e">
        <f>(#N/A)</f>
        <v>#N/A</v>
      </c>
      <c r="E2218" s="20" t="e">
        <f>(#N/A)</f>
        <v>#N/A</v>
      </c>
      <c r="F2218" s="20" t="e">
        <f>(#N/A)</f>
        <v>#N/A</v>
      </c>
      <c r="G2218" s="133" t="e">
        <f t="shared" si="34"/>
        <v>#N/A</v>
      </c>
      <c r="H2218" s="133"/>
      <c r="I2218" s="133"/>
    </row>
    <row r="2219" spans="1:9" x14ac:dyDescent="0.3">
      <c r="A2219" s="135">
        <v>44118</v>
      </c>
      <c r="B2219" s="20">
        <v>147.85</v>
      </c>
      <c r="C2219" s="20" t="e">
        <f>(#N/A)</f>
        <v>#N/A</v>
      </c>
      <c r="D2219" s="20" t="e">
        <f>(#N/A)</f>
        <v>#N/A</v>
      </c>
      <c r="E2219" s="20" t="e">
        <f>(#N/A)</f>
        <v>#N/A</v>
      </c>
      <c r="F2219" s="20">
        <v>-2.1703169456759079</v>
      </c>
      <c r="G2219" s="133" t="e">
        <f t="shared" si="34"/>
        <v>#N/A</v>
      </c>
      <c r="H2219" s="133"/>
      <c r="I2219" s="133"/>
    </row>
    <row r="2220" spans="1:9" x14ac:dyDescent="0.3">
      <c r="A2220" s="135">
        <v>44119</v>
      </c>
      <c r="B2220" s="20">
        <v>148.77000000000001</v>
      </c>
      <c r="C2220" s="20" t="e">
        <f>(#N/A)</f>
        <v>#N/A</v>
      </c>
      <c r="D2220" s="20" t="e">
        <f>(#N/A)</f>
        <v>#N/A</v>
      </c>
      <c r="E2220" s="20" t="e">
        <f>(#N/A)</f>
        <v>#N/A</v>
      </c>
      <c r="F2220" s="20">
        <v>-1.568082572449385</v>
      </c>
      <c r="G2220" s="133" t="e">
        <f t="shared" si="34"/>
        <v>#N/A</v>
      </c>
      <c r="H2220" s="133"/>
      <c r="I2220" s="133"/>
    </row>
    <row r="2221" spans="1:9" x14ac:dyDescent="0.3">
      <c r="A2221" s="135">
        <v>44120</v>
      </c>
      <c r="B2221" s="20">
        <v>149.19</v>
      </c>
      <c r="C2221" s="20" t="e">
        <f>(#N/A)</f>
        <v>#N/A</v>
      </c>
      <c r="D2221" s="20" t="e">
        <f>(#N/A)</f>
        <v>#N/A</v>
      </c>
      <c r="E2221" s="20" t="e">
        <f>(#N/A)</f>
        <v>#N/A</v>
      </c>
      <c r="F2221" s="20">
        <v>-1.505248564072093</v>
      </c>
      <c r="G2221" s="133" t="e">
        <f t="shared" si="34"/>
        <v>#N/A</v>
      </c>
      <c r="H2221" s="133"/>
      <c r="I2221" s="133"/>
    </row>
    <row r="2222" spans="1:9" x14ac:dyDescent="0.3">
      <c r="A2222" s="135">
        <v>44123</v>
      </c>
      <c r="B2222" s="20">
        <v>150.55000000000001</v>
      </c>
      <c r="C2222" s="20" t="e">
        <f>(#N/A)</f>
        <v>#N/A</v>
      </c>
      <c r="D2222" s="20" t="e">
        <f>(#N/A)</f>
        <v>#N/A</v>
      </c>
      <c r="E2222" s="20" t="e">
        <f>(#N/A)</f>
        <v>#N/A</v>
      </c>
      <c r="F2222" s="20" t="e">
        <f>(#N/A)</f>
        <v>#N/A</v>
      </c>
      <c r="G2222" s="133" t="e">
        <f t="shared" si="34"/>
        <v>#N/A</v>
      </c>
      <c r="H2222" s="133"/>
      <c r="I2222" s="133"/>
    </row>
    <row r="2223" spans="1:9" x14ac:dyDescent="0.3">
      <c r="A2223" s="135">
        <v>44124</v>
      </c>
      <c r="B2223" s="20">
        <v>150.56</v>
      </c>
      <c r="C2223" s="20" t="e">
        <f>(#N/A)</f>
        <v>#N/A</v>
      </c>
      <c r="D2223" s="20" t="e">
        <f>(#N/A)</f>
        <v>#N/A</v>
      </c>
      <c r="E2223" s="20" t="e">
        <f>(#N/A)</f>
        <v>#N/A</v>
      </c>
      <c r="F2223" s="20" t="e">
        <f>(#N/A)</f>
        <v>#N/A</v>
      </c>
      <c r="G2223" s="133" t="e">
        <f t="shared" si="34"/>
        <v>#N/A</v>
      </c>
      <c r="H2223" s="133"/>
      <c r="I2223" s="133"/>
    </row>
    <row r="2224" spans="1:9" x14ac:dyDescent="0.3">
      <c r="A2224" s="135">
        <v>44125</v>
      </c>
      <c r="B2224" s="20">
        <v>150.51</v>
      </c>
      <c r="C2224" s="20" t="e">
        <f>(#N/A)</f>
        <v>#N/A</v>
      </c>
      <c r="D2224" s="20" t="e">
        <f>(#N/A)</f>
        <v>#N/A</v>
      </c>
      <c r="E2224" s="20" t="e">
        <f>(#N/A)</f>
        <v>#N/A</v>
      </c>
      <c r="F2224" s="20">
        <v>-0.62722831110524202</v>
      </c>
      <c r="G2224" s="133" t="e">
        <f t="shared" si="34"/>
        <v>#N/A</v>
      </c>
      <c r="H2224" s="133"/>
      <c r="I2224" s="133"/>
    </row>
    <row r="2225" spans="1:9" x14ac:dyDescent="0.3">
      <c r="A2225" s="135">
        <v>44126</v>
      </c>
      <c r="B2225" s="20">
        <v>150.4</v>
      </c>
      <c r="C2225" s="20" t="e">
        <f>(#N/A)</f>
        <v>#N/A</v>
      </c>
      <c r="D2225" s="20" t="e">
        <f>(#N/A)</f>
        <v>#N/A</v>
      </c>
      <c r="E2225" s="20" t="e">
        <f>(#N/A)</f>
        <v>#N/A</v>
      </c>
      <c r="F2225" s="20">
        <v>-0.86348955243556802</v>
      </c>
      <c r="G2225" s="133" t="e">
        <f t="shared" si="34"/>
        <v>#N/A</v>
      </c>
      <c r="H2225" s="133"/>
      <c r="I2225" s="133"/>
    </row>
    <row r="2226" spans="1:9" x14ac:dyDescent="0.3">
      <c r="A2226" s="135">
        <v>44127</v>
      </c>
      <c r="B2226" s="20">
        <v>150.41</v>
      </c>
      <c r="C2226" s="20" t="e">
        <f>(#N/A)</f>
        <v>#N/A</v>
      </c>
      <c r="D2226" s="20" t="e">
        <f>(#N/A)</f>
        <v>#N/A</v>
      </c>
      <c r="E2226" s="20" t="e">
        <f>(#N/A)</f>
        <v>#N/A</v>
      </c>
      <c r="F2226" s="20">
        <v>-0.98090849242922995</v>
      </c>
      <c r="G2226" s="133" t="e">
        <f t="shared" si="34"/>
        <v>#N/A</v>
      </c>
      <c r="H2226" s="133"/>
      <c r="I2226" s="133"/>
    </row>
    <row r="2227" spans="1:9" x14ac:dyDescent="0.3">
      <c r="A2227" s="135">
        <v>44130</v>
      </c>
      <c r="B2227" s="20">
        <v>150.63999999999999</v>
      </c>
      <c r="C2227" s="20" t="e">
        <f>(#N/A)</f>
        <v>#N/A</v>
      </c>
      <c r="D2227" s="20" t="e">
        <f>(#N/A)</f>
        <v>#N/A</v>
      </c>
      <c r="E2227" s="20" t="e">
        <f>(#N/A)</f>
        <v>#N/A</v>
      </c>
      <c r="F2227" s="20" t="e">
        <f>(#N/A)</f>
        <v>#N/A</v>
      </c>
      <c r="G2227" s="133" t="e">
        <f t="shared" si="34"/>
        <v>#N/A</v>
      </c>
      <c r="H2227" s="133"/>
      <c r="I2227" s="133"/>
    </row>
    <row r="2228" spans="1:9" x14ac:dyDescent="0.3">
      <c r="A2228" s="135">
        <v>44131</v>
      </c>
      <c r="B2228" s="20">
        <v>150.51</v>
      </c>
      <c r="C2228" s="20" t="e">
        <f>(#N/A)</f>
        <v>#N/A</v>
      </c>
      <c r="D2228" s="20" t="e">
        <f>(#N/A)</f>
        <v>#N/A</v>
      </c>
      <c r="E2228" s="20" t="e">
        <f>(#N/A)</f>
        <v>#N/A</v>
      </c>
      <c r="F2228" s="20" t="e">
        <f>(#N/A)</f>
        <v>#N/A</v>
      </c>
      <c r="G2228" s="133" t="e">
        <f t="shared" si="34"/>
        <v>#N/A</v>
      </c>
      <c r="H2228" s="133"/>
      <c r="I2228" s="133"/>
    </row>
    <row r="2229" spans="1:9" x14ac:dyDescent="0.3">
      <c r="A2229" s="135">
        <v>44132</v>
      </c>
      <c r="B2229" s="20">
        <v>150.52000000000001</v>
      </c>
      <c r="C2229" s="20" t="e">
        <f>(#N/A)</f>
        <v>#N/A</v>
      </c>
      <c r="D2229" s="20" t="e">
        <f>(#N/A)</f>
        <v>#N/A</v>
      </c>
      <c r="E2229" s="20" t="e">
        <f>(#N/A)</f>
        <v>#N/A</v>
      </c>
      <c r="F2229" s="20">
        <v>-0.99973691133912101</v>
      </c>
      <c r="G2229" s="133" t="e">
        <f t="shared" si="34"/>
        <v>#N/A</v>
      </c>
      <c r="H2229" s="133"/>
      <c r="I2229" s="133"/>
    </row>
    <row r="2230" spans="1:9" x14ac:dyDescent="0.3">
      <c r="A2230" s="135">
        <v>44133</v>
      </c>
      <c r="B2230" s="20">
        <v>150.71</v>
      </c>
      <c r="C2230" s="20" t="e">
        <f>(#N/A)</f>
        <v>#N/A</v>
      </c>
      <c r="D2230" s="20" t="e">
        <f>(#N/A)</f>
        <v>#N/A</v>
      </c>
      <c r="E2230" s="20" t="e">
        <f>(#N/A)</f>
        <v>#N/A</v>
      </c>
      <c r="F2230" s="20">
        <v>-1.3613456378035209</v>
      </c>
      <c r="G2230" s="133" t="e">
        <f t="shared" si="34"/>
        <v>#N/A</v>
      </c>
      <c r="H2230" s="133"/>
      <c r="I2230" s="133"/>
    </row>
    <row r="2231" spans="1:9" x14ac:dyDescent="0.3">
      <c r="A2231" s="135">
        <v>44134</v>
      </c>
      <c r="B2231" s="20">
        <v>150.88</v>
      </c>
      <c r="C2231" s="20" t="e">
        <f>(#N/A)</f>
        <v>#N/A</v>
      </c>
      <c r="D2231" s="20" t="e">
        <f>(#N/A)</f>
        <v>#N/A</v>
      </c>
      <c r="E2231" s="20" t="e">
        <f>(#N/A)</f>
        <v>#N/A</v>
      </c>
      <c r="F2231" s="20">
        <v>-1.282386809735671</v>
      </c>
      <c r="G2231" s="133" t="e">
        <f t="shared" si="34"/>
        <v>#N/A</v>
      </c>
      <c r="H2231" s="133"/>
      <c r="I2231" s="133"/>
    </row>
    <row r="2232" spans="1:9" x14ac:dyDescent="0.3">
      <c r="A2232" s="135">
        <v>44135</v>
      </c>
      <c r="B2232" s="20" t="e">
        <f>(#N/A)</f>
        <v>#N/A</v>
      </c>
      <c r="C2232" s="20">
        <v>99.8</v>
      </c>
      <c r="D2232" s="20">
        <v>94</v>
      </c>
      <c r="E2232" s="20">
        <v>-2.1</v>
      </c>
      <c r="F2232" s="20" t="e">
        <f>(#N/A)</f>
        <v>#N/A</v>
      </c>
      <c r="G2232" s="133">
        <f t="shared" si="34"/>
        <v>94</v>
      </c>
      <c r="H2232" s="133"/>
      <c r="I2232" s="133"/>
    </row>
    <row r="2233" spans="1:9" x14ac:dyDescent="0.3">
      <c r="A2233" s="135">
        <v>44137</v>
      </c>
      <c r="B2233" s="20">
        <v>151.57</v>
      </c>
      <c r="C2233" s="20" t="e">
        <f>(#N/A)</f>
        <v>#N/A</v>
      </c>
      <c r="D2233" s="20" t="e">
        <f>(#N/A)</f>
        <v>#N/A</v>
      </c>
      <c r="E2233" s="20" t="e">
        <f>(#N/A)</f>
        <v>#N/A</v>
      </c>
      <c r="F2233" s="20" t="e">
        <f>(#N/A)</f>
        <v>#N/A</v>
      </c>
      <c r="G2233" s="133" t="e">
        <f t="shared" si="34"/>
        <v>#N/A</v>
      </c>
      <c r="H2233" s="133"/>
      <c r="I2233" s="133"/>
    </row>
    <row r="2234" spans="1:9" x14ac:dyDescent="0.3">
      <c r="A2234" s="135">
        <v>44138</v>
      </c>
      <c r="B2234" s="20">
        <v>151.69</v>
      </c>
      <c r="C2234" s="20" t="e">
        <f>(#N/A)</f>
        <v>#N/A</v>
      </c>
      <c r="D2234" s="20" t="e">
        <f>(#N/A)</f>
        <v>#N/A</v>
      </c>
      <c r="E2234" s="20" t="e">
        <f>(#N/A)</f>
        <v>#N/A</v>
      </c>
      <c r="F2234" s="20" t="e">
        <f>(#N/A)</f>
        <v>#N/A</v>
      </c>
      <c r="G2234" s="133" t="e">
        <f t="shared" si="34"/>
        <v>#N/A</v>
      </c>
      <c r="H2234" s="133"/>
      <c r="I2234" s="133"/>
    </row>
    <row r="2235" spans="1:9" x14ac:dyDescent="0.3">
      <c r="A2235" s="135">
        <v>44139</v>
      </c>
      <c r="B2235" s="20">
        <v>151.85</v>
      </c>
      <c r="C2235" s="20" t="e">
        <f>(#N/A)</f>
        <v>#N/A</v>
      </c>
      <c r="D2235" s="20" t="e">
        <f>(#N/A)</f>
        <v>#N/A</v>
      </c>
      <c r="E2235" s="20" t="e">
        <f>(#N/A)</f>
        <v>#N/A</v>
      </c>
      <c r="F2235" s="20">
        <v>-1.3768916022601809</v>
      </c>
      <c r="G2235" s="133" t="e">
        <f t="shared" si="34"/>
        <v>#N/A</v>
      </c>
      <c r="H2235" s="133"/>
      <c r="I2235" s="133"/>
    </row>
    <row r="2236" spans="1:9" x14ac:dyDescent="0.3">
      <c r="A2236" s="135">
        <v>44140</v>
      </c>
      <c r="B2236" s="20">
        <v>151.9</v>
      </c>
      <c r="C2236" s="20" t="e">
        <f>(#N/A)</f>
        <v>#N/A</v>
      </c>
      <c r="D2236" s="20" t="e">
        <f>(#N/A)</f>
        <v>#N/A</v>
      </c>
      <c r="E2236" s="20" t="e">
        <f>(#N/A)</f>
        <v>#N/A</v>
      </c>
      <c r="F2236" s="20">
        <v>-1.606425702811245</v>
      </c>
      <c r="G2236" s="133" t="e">
        <f t="shared" si="34"/>
        <v>#N/A</v>
      </c>
      <c r="H2236" s="133"/>
      <c r="I2236" s="133"/>
    </row>
    <row r="2237" spans="1:9" x14ac:dyDescent="0.3">
      <c r="A2237" s="135">
        <v>44141</v>
      </c>
      <c r="B2237" s="20">
        <v>152.11000000000001</v>
      </c>
      <c r="C2237" s="20" t="e">
        <f>(#N/A)</f>
        <v>#N/A</v>
      </c>
      <c r="D2237" s="20" t="e">
        <f>(#N/A)</f>
        <v>#N/A</v>
      </c>
      <c r="E2237" s="20" t="e">
        <f>(#N/A)</f>
        <v>#N/A</v>
      </c>
      <c r="F2237" s="20">
        <v>-1.680563635188417</v>
      </c>
      <c r="G2237" s="133" t="e">
        <f t="shared" si="34"/>
        <v>#N/A</v>
      </c>
      <c r="H2237" s="133"/>
      <c r="I2237" s="133"/>
    </row>
    <row r="2238" spans="1:9" x14ac:dyDescent="0.3">
      <c r="A2238" s="135">
        <v>44144</v>
      </c>
      <c r="B2238" s="20">
        <v>152.5</v>
      </c>
      <c r="C2238" s="20" t="e">
        <f>(#N/A)</f>
        <v>#N/A</v>
      </c>
      <c r="D2238" s="20" t="e">
        <f>(#N/A)</f>
        <v>#N/A</v>
      </c>
      <c r="E2238" s="20" t="e">
        <f>(#N/A)</f>
        <v>#N/A</v>
      </c>
      <c r="F2238" s="20" t="e">
        <f>(#N/A)</f>
        <v>#N/A</v>
      </c>
      <c r="G2238" s="133" t="e">
        <f t="shared" si="34"/>
        <v>#N/A</v>
      </c>
      <c r="H2238" s="133"/>
      <c r="I2238" s="133"/>
    </row>
    <row r="2239" spans="1:9" x14ac:dyDescent="0.3">
      <c r="A2239" s="135">
        <v>44145</v>
      </c>
      <c r="B2239" s="20">
        <v>152.56</v>
      </c>
      <c r="C2239" s="20" t="e">
        <f>(#N/A)</f>
        <v>#N/A</v>
      </c>
      <c r="D2239" s="20" t="e">
        <f>(#N/A)</f>
        <v>#N/A</v>
      </c>
      <c r="E2239" s="20" t="e">
        <f>(#N/A)</f>
        <v>#N/A</v>
      </c>
      <c r="F2239" s="20" t="e">
        <f>(#N/A)</f>
        <v>#N/A</v>
      </c>
      <c r="G2239" s="133" t="e">
        <f t="shared" si="34"/>
        <v>#N/A</v>
      </c>
      <c r="H2239" s="133"/>
      <c r="I2239" s="133"/>
    </row>
    <row r="2240" spans="1:9" x14ac:dyDescent="0.3">
      <c r="A2240" s="135">
        <v>44146</v>
      </c>
      <c r="B2240" s="20">
        <v>152.85</v>
      </c>
      <c r="C2240" s="20" t="e">
        <f>(#N/A)</f>
        <v>#N/A</v>
      </c>
      <c r="D2240" s="20" t="e">
        <f>(#N/A)</f>
        <v>#N/A</v>
      </c>
      <c r="E2240" s="20" t="e">
        <f>(#N/A)</f>
        <v>#N/A</v>
      </c>
      <c r="F2240" s="20">
        <v>-2.5998852991779771</v>
      </c>
      <c r="G2240" s="133" t="e">
        <f t="shared" si="34"/>
        <v>#N/A</v>
      </c>
      <c r="H2240" s="133"/>
      <c r="I2240" s="133"/>
    </row>
    <row r="2241" spans="1:9" x14ac:dyDescent="0.3">
      <c r="A2241" s="135">
        <v>44147</v>
      </c>
      <c r="B2241" s="20">
        <v>153.11000000000001</v>
      </c>
      <c r="C2241" s="20" t="e">
        <f>(#N/A)</f>
        <v>#N/A</v>
      </c>
      <c r="D2241" s="20" t="e">
        <f>(#N/A)</f>
        <v>#N/A</v>
      </c>
      <c r="E2241" s="20" t="e">
        <f>(#N/A)</f>
        <v>#N/A</v>
      </c>
      <c r="F2241" s="20">
        <v>-2.5335794767330828</v>
      </c>
      <c r="G2241" s="133" t="e">
        <f t="shared" si="34"/>
        <v>#N/A</v>
      </c>
      <c r="H2241" s="133"/>
      <c r="I2241" s="133"/>
    </row>
    <row r="2242" spans="1:9" x14ac:dyDescent="0.3">
      <c r="A2242" s="135">
        <v>44148</v>
      </c>
      <c r="B2242" s="20">
        <v>153.12</v>
      </c>
      <c r="C2242" s="20" t="e">
        <f>(#N/A)</f>
        <v>#N/A</v>
      </c>
      <c r="D2242" s="20" t="e">
        <f>(#N/A)</f>
        <v>#N/A</v>
      </c>
      <c r="E2242" s="20" t="e">
        <f>(#N/A)</f>
        <v>#N/A</v>
      </c>
      <c r="F2242" s="20">
        <v>-2.8488040098978491</v>
      </c>
      <c r="G2242" s="133" t="e">
        <f t="shared" si="34"/>
        <v>#N/A</v>
      </c>
      <c r="H2242" s="133"/>
      <c r="I2242" s="133"/>
    </row>
    <row r="2243" spans="1:9" x14ac:dyDescent="0.3">
      <c r="A2243" s="135">
        <v>44151</v>
      </c>
      <c r="B2243" s="20">
        <v>153.74</v>
      </c>
      <c r="C2243" s="20" t="e">
        <f>(#N/A)</f>
        <v>#N/A</v>
      </c>
      <c r="D2243" s="20" t="e">
        <f>(#N/A)</f>
        <v>#N/A</v>
      </c>
      <c r="E2243" s="20" t="e">
        <f>(#N/A)</f>
        <v>#N/A</v>
      </c>
      <c r="F2243" s="20" t="e">
        <f>(#N/A)</f>
        <v>#N/A</v>
      </c>
      <c r="G2243" s="133" t="e">
        <f t="shared" si="34"/>
        <v>#N/A</v>
      </c>
      <c r="H2243" s="133"/>
      <c r="I2243" s="133"/>
    </row>
    <row r="2244" spans="1:9" x14ac:dyDescent="0.3">
      <c r="A2244" s="135">
        <v>44152</v>
      </c>
      <c r="B2244" s="20">
        <v>153.93</v>
      </c>
      <c r="C2244" s="20" t="e">
        <f>(#N/A)</f>
        <v>#N/A</v>
      </c>
      <c r="D2244" s="20" t="e">
        <f>(#N/A)</f>
        <v>#N/A</v>
      </c>
      <c r="E2244" s="20" t="e">
        <f>(#N/A)</f>
        <v>#N/A</v>
      </c>
      <c r="F2244" s="20" t="e">
        <f>(#N/A)</f>
        <v>#N/A</v>
      </c>
      <c r="G2244" s="133" t="e">
        <f t="shared" si="34"/>
        <v>#N/A</v>
      </c>
      <c r="H2244" s="133"/>
      <c r="I2244" s="133"/>
    </row>
    <row r="2245" spans="1:9" x14ac:dyDescent="0.3">
      <c r="A2245" s="135">
        <v>44153</v>
      </c>
      <c r="B2245" s="20">
        <v>153.88</v>
      </c>
      <c r="C2245" s="20" t="e">
        <f>(#N/A)</f>
        <v>#N/A</v>
      </c>
      <c r="D2245" s="20" t="e">
        <f>(#N/A)</f>
        <v>#N/A</v>
      </c>
      <c r="E2245" s="20" t="e">
        <f>(#N/A)</f>
        <v>#N/A</v>
      </c>
      <c r="F2245" s="20">
        <v>-3.957059043814755</v>
      </c>
      <c r="G2245" s="133" t="e">
        <f t="shared" si="34"/>
        <v>#N/A</v>
      </c>
      <c r="H2245" s="133"/>
      <c r="I2245" s="133"/>
    </row>
    <row r="2246" spans="1:9" x14ac:dyDescent="0.3">
      <c r="A2246" s="135">
        <v>44154</v>
      </c>
      <c r="B2246" s="20">
        <v>154.21</v>
      </c>
      <c r="C2246" s="20" t="e">
        <f>(#N/A)</f>
        <v>#N/A</v>
      </c>
      <c r="D2246" s="20" t="e">
        <f>(#N/A)</f>
        <v>#N/A</v>
      </c>
      <c r="E2246" s="20" t="e">
        <f>(#N/A)</f>
        <v>#N/A</v>
      </c>
      <c r="F2246" s="20">
        <v>-4.2173913043478262</v>
      </c>
      <c r="G2246" s="133" t="e">
        <f t="shared" si="34"/>
        <v>#N/A</v>
      </c>
      <c r="H2246" s="133"/>
      <c r="I2246" s="133"/>
    </row>
    <row r="2247" spans="1:9" x14ac:dyDescent="0.3">
      <c r="A2247" s="135">
        <v>44155</v>
      </c>
      <c r="B2247" s="20">
        <v>154.66999999999999</v>
      </c>
      <c r="C2247" s="20" t="e">
        <f>(#N/A)</f>
        <v>#N/A</v>
      </c>
      <c r="D2247" s="20" t="e">
        <f>(#N/A)</f>
        <v>#N/A</v>
      </c>
      <c r="E2247" s="20" t="e">
        <f>(#N/A)</f>
        <v>#N/A</v>
      </c>
      <c r="F2247" s="20">
        <v>-4.3889472708165913</v>
      </c>
      <c r="G2247" s="133" t="e">
        <f t="shared" si="34"/>
        <v>#N/A</v>
      </c>
      <c r="H2247" s="133"/>
      <c r="I2247" s="133"/>
    </row>
    <row r="2248" spans="1:9" x14ac:dyDescent="0.3">
      <c r="A2248" s="135">
        <v>44158</v>
      </c>
      <c r="B2248" s="20">
        <v>154.83000000000001</v>
      </c>
      <c r="C2248" s="20" t="e">
        <f>(#N/A)</f>
        <v>#N/A</v>
      </c>
      <c r="D2248" s="20" t="e">
        <f>(#N/A)</f>
        <v>#N/A</v>
      </c>
      <c r="E2248" s="20" t="e">
        <f>(#N/A)</f>
        <v>#N/A</v>
      </c>
      <c r="F2248" s="20" t="e">
        <f>(#N/A)</f>
        <v>#N/A</v>
      </c>
      <c r="G2248" s="133" t="e">
        <f t="shared" si="34"/>
        <v>#N/A</v>
      </c>
      <c r="H2248" s="133"/>
      <c r="I2248" s="133"/>
    </row>
    <row r="2249" spans="1:9" x14ac:dyDescent="0.3">
      <c r="A2249" s="135">
        <v>44159</v>
      </c>
      <c r="B2249" s="20">
        <v>154.82</v>
      </c>
      <c r="C2249" s="20" t="e">
        <f>(#N/A)</f>
        <v>#N/A</v>
      </c>
      <c r="D2249" s="20" t="e">
        <f>(#N/A)</f>
        <v>#N/A</v>
      </c>
      <c r="E2249" s="20" t="e">
        <f>(#N/A)</f>
        <v>#N/A</v>
      </c>
      <c r="F2249" s="20" t="e">
        <f>(#N/A)</f>
        <v>#N/A</v>
      </c>
      <c r="G2249" s="133" t="e">
        <f t="shared" si="34"/>
        <v>#N/A</v>
      </c>
      <c r="H2249" s="133"/>
      <c r="I2249" s="133"/>
    </row>
    <row r="2250" spans="1:9" x14ac:dyDescent="0.3">
      <c r="A2250" s="135">
        <v>44160</v>
      </c>
      <c r="B2250" s="20">
        <v>154.83000000000001</v>
      </c>
      <c r="C2250" s="20" t="e">
        <f>(#N/A)</f>
        <v>#N/A</v>
      </c>
      <c r="D2250" s="20" t="e">
        <f>(#N/A)</f>
        <v>#N/A</v>
      </c>
      <c r="E2250" s="20" t="e">
        <f>(#N/A)</f>
        <v>#N/A</v>
      </c>
      <c r="F2250" s="20">
        <v>-5.0996015936254979</v>
      </c>
      <c r="G2250" s="133" t="e">
        <f t="shared" si="34"/>
        <v>#N/A</v>
      </c>
      <c r="H2250" s="133"/>
      <c r="I2250" s="133"/>
    </row>
    <row r="2251" spans="1:9" x14ac:dyDescent="0.3">
      <c r="A2251" s="135">
        <v>44161</v>
      </c>
      <c r="B2251" s="20">
        <v>154.88</v>
      </c>
      <c r="C2251" s="20" t="e">
        <f>(#N/A)</f>
        <v>#N/A</v>
      </c>
      <c r="D2251" s="20" t="e">
        <f>(#N/A)</f>
        <v>#N/A</v>
      </c>
      <c r="E2251" s="20" t="e">
        <f>(#N/A)</f>
        <v>#N/A</v>
      </c>
      <c r="F2251" s="20">
        <v>-5.1038539305189632</v>
      </c>
      <c r="G2251" s="133" t="e">
        <f t="shared" si="34"/>
        <v>#N/A</v>
      </c>
      <c r="H2251" s="133"/>
      <c r="I2251" s="133"/>
    </row>
    <row r="2252" spans="1:9" x14ac:dyDescent="0.3">
      <c r="A2252" s="135">
        <v>44162</v>
      </c>
      <c r="B2252" s="20">
        <v>154.79</v>
      </c>
      <c r="C2252" s="20" t="e">
        <f>(#N/A)</f>
        <v>#N/A</v>
      </c>
      <c r="D2252" s="20" t="e">
        <f>(#N/A)</f>
        <v>#N/A</v>
      </c>
      <c r="E2252" s="20" t="e">
        <f>(#N/A)</f>
        <v>#N/A</v>
      </c>
      <c r="F2252" s="20">
        <v>-5.5525047287814999</v>
      </c>
      <c r="G2252" s="133" t="e">
        <f t="shared" si="34"/>
        <v>#N/A</v>
      </c>
      <c r="H2252" s="133"/>
      <c r="I2252" s="133"/>
    </row>
    <row r="2253" spans="1:9" x14ac:dyDescent="0.3">
      <c r="A2253" s="135">
        <v>44165</v>
      </c>
      <c r="B2253" s="20">
        <v>154.80000000000001</v>
      </c>
      <c r="C2253" s="20">
        <v>98.8</v>
      </c>
      <c r="D2253" s="20">
        <v>93.6</v>
      </c>
      <c r="E2253" s="20">
        <v>-1.5</v>
      </c>
      <c r="F2253" s="20" t="e">
        <f>(#N/A)</f>
        <v>#N/A</v>
      </c>
      <c r="G2253" s="133">
        <f t="shared" si="34"/>
        <v>93.6</v>
      </c>
      <c r="H2253" s="133"/>
      <c r="I2253" s="133"/>
    </row>
    <row r="2254" spans="1:9" x14ac:dyDescent="0.3">
      <c r="A2254" s="135">
        <v>44166</v>
      </c>
      <c r="B2254" s="20">
        <v>154.94999999999999</v>
      </c>
      <c r="C2254" s="20" t="e">
        <f>(#N/A)</f>
        <v>#N/A</v>
      </c>
      <c r="D2254" s="20" t="e">
        <f>(#N/A)</f>
        <v>#N/A</v>
      </c>
      <c r="E2254" s="20" t="e">
        <f>(#N/A)</f>
        <v>#N/A</v>
      </c>
      <c r="F2254" s="20" t="e">
        <f>(#N/A)</f>
        <v>#N/A</v>
      </c>
      <c r="G2254" s="133" t="e">
        <f t="shared" si="34"/>
        <v>#N/A</v>
      </c>
      <c r="H2254" s="133"/>
      <c r="I2254" s="133"/>
    </row>
    <row r="2255" spans="1:9" x14ac:dyDescent="0.3">
      <c r="A2255" s="135">
        <v>44167</v>
      </c>
      <c r="B2255" s="20">
        <v>154.9</v>
      </c>
      <c r="C2255" s="20" t="e">
        <f>(#N/A)</f>
        <v>#N/A</v>
      </c>
      <c r="D2255" s="20" t="e">
        <f>(#N/A)</f>
        <v>#N/A</v>
      </c>
      <c r="E2255" s="20" t="e">
        <f>(#N/A)</f>
        <v>#N/A</v>
      </c>
      <c r="F2255" s="20">
        <v>-6.018687052542167</v>
      </c>
      <c r="G2255" s="133" t="e">
        <f t="shared" si="34"/>
        <v>#N/A</v>
      </c>
      <c r="H2255" s="133"/>
      <c r="I2255" s="133"/>
    </row>
    <row r="2256" spans="1:9" x14ac:dyDescent="0.3">
      <c r="A2256" s="135">
        <v>44168</v>
      </c>
      <c r="B2256" s="20">
        <v>154.88</v>
      </c>
      <c r="C2256" s="20" t="e">
        <f>(#N/A)</f>
        <v>#N/A</v>
      </c>
      <c r="D2256" s="20" t="e">
        <f>(#N/A)</f>
        <v>#N/A</v>
      </c>
      <c r="E2256" s="20" t="e">
        <f>(#N/A)</f>
        <v>#N/A</v>
      </c>
      <c r="F2256" s="20">
        <v>-6.0991875833636469</v>
      </c>
      <c r="G2256" s="133" t="e">
        <f t="shared" si="34"/>
        <v>#N/A</v>
      </c>
      <c r="H2256" s="133"/>
      <c r="I2256" s="133"/>
    </row>
    <row r="2257" spans="1:9" x14ac:dyDescent="0.3">
      <c r="A2257" s="135">
        <v>44169</v>
      </c>
      <c r="B2257" s="20">
        <v>154.99</v>
      </c>
      <c r="C2257" s="20" t="e">
        <f>(#N/A)</f>
        <v>#N/A</v>
      </c>
      <c r="D2257" s="20" t="e">
        <f>(#N/A)</f>
        <v>#N/A</v>
      </c>
      <c r="E2257" s="20" t="e">
        <f>(#N/A)</f>
        <v>#N/A</v>
      </c>
      <c r="F2257" s="20">
        <v>-6.1292471685542971</v>
      </c>
      <c r="G2257" s="133" t="e">
        <f t="shared" si="34"/>
        <v>#N/A</v>
      </c>
      <c r="H2257" s="133"/>
      <c r="I2257" s="133"/>
    </row>
    <row r="2258" spans="1:9" x14ac:dyDescent="0.3">
      <c r="A2258" s="135">
        <v>44172</v>
      </c>
      <c r="B2258" s="20">
        <v>154.96</v>
      </c>
      <c r="C2258" s="20" t="e">
        <f>(#N/A)</f>
        <v>#N/A</v>
      </c>
      <c r="D2258" s="20" t="e">
        <f>(#N/A)</f>
        <v>#N/A</v>
      </c>
      <c r="E2258" s="20" t="e">
        <f>(#N/A)</f>
        <v>#N/A</v>
      </c>
      <c r="F2258" s="20" t="e">
        <f>(#N/A)</f>
        <v>#N/A</v>
      </c>
      <c r="G2258" s="133" t="e">
        <f t="shared" si="34"/>
        <v>#N/A</v>
      </c>
      <c r="H2258" s="133"/>
      <c r="I2258" s="133"/>
    </row>
    <row r="2259" spans="1:9" x14ac:dyDescent="0.3">
      <c r="A2259" s="135">
        <v>44173</v>
      </c>
      <c r="B2259" s="20">
        <v>155.04</v>
      </c>
      <c r="C2259" s="20" t="e">
        <f>(#N/A)</f>
        <v>#N/A</v>
      </c>
      <c r="D2259" s="20" t="e">
        <f>(#N/A)</f>
        <v>#N/A</v>
      </c>
      <c r="E2259" s="20" t="e">
        <f>(#N/A)</f>
        <v>#N/A</v>
      </c>
      <c r="F2259" s="20" t="e">
        <f>(#N/A)</f>
        <v>#N/A</v>
      </c>
      <c r="G2259" s="133" t="e">
        <f t="shared" si="34"/>
        <v>#N/A</v>
      </c>
      <c r="H2259" s="133"/>
      <c r="I2259" s="133"/>
    </row>
    <row r="2260" spans="1:9" x14ac:dyDescent="0.3">
      <c r="A2260" s="135">
        <v>44174</v>
      </c>
      <c r="B2260" s="20">
        <v>155.04</v>
      </c>
      <c r="C2260" s="20" t="e">
        <f>(#N/A)</f>
        <v>#N/A</v>
      </c>
      <c r="D2260" s="20" t="e">
        <f>(#N/A)</f>
        <v>#N/A</v>
      </c>
      <c r="E2260" s="20" t="e">
        <f>(#N/A)</f>
        <v>#N/A</v>
      </c>
      <c r="F2260" s="20">
        <v>-6.4671814671814669</v>
      </c>
      <c r="G2260" s="133" t="e">
        <f t="shared" si="34"/>
        <v>#N/A</v>
      </c>
      <c r="H2260" s="133"/>
      <c r="I2260" s="133"/>
    </row>
    <row r="2261" spans="1:9" x14ac:dyDescent="0.3">
      <c r="A2261" s="135">
        <v>44175</v>
      </c>
      <c r="B2261" s="20">
        <v>155.02000000000001</v>
      </c>
      <c r="C2261" s="20" t="e">
        <f>(#N/A)</f>
        <v>#N/A</v>
      </c>
      <c r="D2261" s="20" t="e">
        <f>(#N/A)</f>
        <v>#N/A</v>
      </c>
      <c r="E2261" s="20" t="e">
        <f>(#N/A)</f>
        <v>#N/A</v>
      </c>
      <c r="F2261" s="20">
        <v>-6.4623182284438538</v>
      </c>
      <c r="G2261" s="133" t="e">
        <f t="shared" ref="G2261:G2324" si="35">D2261</f>
        <v>#N/A</v>
      </c>
      <c r="H2261" s="133"/>
      <c r="I2261" s="133"/>
    </row>
    <row r="2262" spans="1:9" x14ac:dyDescent="0.3">
      <c r="A2262" s="135">
        <v>44176</v>
      </c>
      <c r="B2262" s="20">
        <v>155.02000000000001</v>
      </c>
      <c r="C2262" s="20" t="e">
        <f>(#N/A)</f>
        <v>#N/A</v>
      </c>
      <c r="D2262" s="20" t="e">
        <f>(#N/A)</f>
        <v>#N/A</v>
      </c>
      <c r="E2262" s="20" t="e">
        <f>(#N/A)</f>
        <v>#N/A</v>
      </c>
      <c r="F2262" s="20">
        <v>-6.5074482841806889</v>
      </c>
      <c r="G2262" s="133" t="e">
        <f t="shared" si="35"/>
        <v>#N/A</v>
      </c>
      <c r="H2262" s="133"/>
      <c r="I2262" s="133"/>
    </row>
    <row r="2263" spans="1:9" x14ac:dyDescent="0.3">
      <c r="A2263" s="135">
        <v>44179</v>
      </c>
      <c r="B2263" s="20">
        <v>155.05000000000001</v>
      </c>
      <c r="C2263" s="20" t="e">
        <f>(#N/A)</f>
        <v>#N/A</v>
      </c>
      <c r="D2263" s="20" t="e">
        <f>(#N/A)</f>
        <v>#N/A</v>
      </c>
      <c r="E2263" s="20" t="e">
        <f>(#N/A)</f>
        <v>#N/A</v>
      </c>
      <c r="F2263" s="20" t="e">
        <f>(#N/A)</f>
        <v>#N/A</v>
      </c>
      <c r="G2263" s="133" t="e">
        <f t="shared" si="35"/>
        <v>#N/A</v>
      </c>
      <c r="H2263" s="133"/>
      <c r="I2263" s="133"/>
    </row>
    <row r="2264" spans="1:9" x14ac:dyDescent="0.3">
      <c r="A2264" s="135">
        <v>44180</v>
      </c>
      <c r="B2264" s="20">
        <v>155.11000000000001</v>
      </c>
      <c r="C2264" s="20" t="e">
        <f>(#N/A)</f>
        <v>#N/A</v>
      </c>
      <c r="D2264" s="20" t="e">
        <f>(#N/A)</f>
        <v>#N/A</v>
      </c>
      <c r="E2264" s="20" t="e">
        <f>(#N/A)</f>
        <v>#N/A</v>
      </c>
      <c r="F2264" s="20" t="e">
        <f>(#N/A)</f>
        <v>#N/A</v>
      </c>
      <c r="G2264" s="133" t="e">
        <f t="shared" si="35"/>
        <v>#N/A</v>
      </c>
      <c r="H2264" s="133"/>
      <c r="I2264" s="133"/>
    </row>
    <row r="2265" spans="1:9" x14ac:dyDescent="0.3">
      <c r="A2265" s="135">
        <v>44181</v>
      </c>
      <c r="B2265" s="20">
        <v>155.31</v>
      </c>
      <c r="C2265" s="20" t="e">
        <f>(#N/A)</f>
        <v>#N/A</v>
      </c>
      <c r="D2265" s="20" t="e">
        <f>(#N/A)</f>
        <v>#N/A</v>
      </c>
      <c r="E2265" s="20" t="e">
        <f>(#N/A)</f>
        <v>#N/A</v>
      </c>
      <c r="F2265" s="20">
        <v>-6.5860700108264156</v>
      </c>
      <c r="G2265" s="133" t="e">
        <f t="shared" si="35"/>
        <v>#N/A</v>
      </c>
      <c r="H2265" s="133"/>
      <c r="I2265" s="133"/>
    </row>
    <row r="2266" spans="1:9" x14ac:dyDescent="0.3">
      <c r="A2266" s="135">
        <v>44182</v>
      </c>
      <c r="B2266" s="20">
        <v>155.26</v>
      </c>
      <c r="C2266" s="20" t="e">
        <f>(#N/A)</f>
        <v>#N/A</v>
      </c>
      <c r="D2266" s="20" t="e">
        <f>(#N/A)</f>
        <v>#N/A</v>
      </c>
      <c r="E2266" s="20" t="e">
        <f>(#N/A)</f>
        <v>#N/A</v>
      </c>
      <c r="F2266" s="20">
        <v>-6.6554439968736849</v>
      </c>
      <c r="G2266" s="133" t="e">
        <f t="shared" si="35"/>
        <v>#N/A</v>
      </c>
      <c r="H2266" s="133"/>
      <c r="I2266" s="133"/>
    </row>
    <row r="2267" spans="1:9" x14ac:dyDescent="0.3">
      <c r="A2267" s="135">
        <v>44183</v>
      </c>
      <c r="B2267" s="20">
        <v>155.27000000000001</v>
      </c>
      <c r="C2267" s="20" t="e">
        <f>(#N/A)</f>
        <v>#N/A</v>
      </c>
      <c r="D2267" s="20" t="e">
        <f>(#N/A)</f>
        <v>#N/A</v>
      </c>
      <c r="E2267" s="20" t="e">
        <f>(#N/A)</f>
        <v>#N/A</v>
      </c>
      <c r="F2267" s="20">
        <v>-6.6213615588164538</v>
      </c>
      <c r="G2267" s="133" t="e">
        <f t="shared" si="35"/>
        <v>#N/A</v>
      </c>
      <c r="H2267" s="133"/>
      <c r="I2267" s="133"/>
    </row>
    <row r="2268" spans="1:9" x14ac:dyDescent="0.3">
      <c r="A2268" s="135">
        <v>44186</v>
      </c>
      <c r="B2268" s="20">
        <v>155.19</v>
      </c>
      <c r="C2268" s="20" t="e">
        <f>(#N/A)</f>
        <v>#N/A</v>
      </c>
      <c r="D2268" s="20" t="e">
        <f>(#N/A)</f>
        <v>#N/A</v>
      </c>
      <c r="E2268" s="20" t="e">
        <f>(#N/A)</f>
        <v>#N/A</v>
      </c>
      <c r="F2268" s="20" t="e">
        <f>(#N/A)</f>
        <v>#N/A</v>
      </c>
      <c r="G2268" s="133" t="e">
        <f t="shared" si="35"/>
        <v>#N/A</v>
      </c>
      <c r="H2268" s="133"/>
      <c r="I2268" s="133"/>
    </row>
    <row r="2269" spans="1:9" x14ac:dyDescent="0.3">
      <c r="A2269" s="135">
        <v>44187</v>
      </c>
      <c r="B2269" s="20">
        <v>155.05000000000001</v>
      </c>
      <c r="C2269" s="20" t="e">
        <f>(#N/A)</f>
        <v>#N/A</v>
      </c>
      <c r="D2269" s="20" t="e">
        <f>(#N/A)</f>
        <v>#N/A</v>
      </c>
      <c r="E2269" s="20" t="e">
        <f>(#N/A)</f>
        <v>#N/A</v>
      </c>
      <c r="F2269" s="20" t="e">
        <f>(#N/A)</f>
        <v>#N/A</v>
      </c>
      <c r="G2269" s="133" t="e">
        <f t="shared" si="35"/>
        <v>#N/A</v>
      </c>
      <c r="H2269" s="133"/>
      <c r="I2269" s="133"/>
    </row>
    <row r="2270" spans="1:9" x14ac:dyDescent="0.3">
      <c r="A2270" s="135">
        <v>44188</v>
      </c>
      <c r="B2270" s="20">
        <v>155.07</v>
      </c>
      <c r="C2270" s="20" t="e">
        <f>(#N/A)</f>
        <v>#N/A</v>
      </c>
      <c r="D2270" s="20" t="e">
        <f>(#N/A)</f>
        <v>#N/A</v>
      </c>
      <c r="E2270" s="20" t="e">
        <f>(#N/A)</f>
        <v>#N/A</v>
      </c>
      <c r="F2270" s="20">
        <v>-6.8368879543406429</v>
      </c>
      <c r="G2270" s="133" t="e">
        <f t="shared" si="35"/>
        <v>#N/A</v>
      </c>
      <c r="H2270" s="133"/>
      <c r="I2270" s="133"/>
    </row>
    <row r="2271" spans="1:9" x14ac:dyDescent="0.3">
      <c r="A2271" s="135">
        <v>44189</v>
      </c>
      <c r="B2271" s="20">
        <v>154.99</v>
      </c>
      <c r="C2271" s="20" t="e">
        <f>(#N/A)</f>
        <v>#N/A</v>
      </c>
      <c r="D2271" s="20" t="e">
        <f>(#N/A)</f>
        <v>#N/A</v>
      </c>
      <c r="E2271" s="20" t="e">
        <f>(#N/A)</f>
        <v>#N/A</v>
      </c>
      <c r="F2271" s="20">
        <v>-6.8793559240567168</v>
      </c>
      <c r="G2271" s="133" t="e">
        <f t="shared" si="35"/>
        <v>#N/A</v>
      </c>
      <c r="H2271" s="133"/>
      <c r="I2271" s="133"/>
    </row>
    <row r="2272" spans="1:9" x14ac:dyDescent="0.3">
      <c r="A2272" s="135">
        <v>44190</v>
      </c>
      <c r="B2272" s="20">
        <v>154.9</v>
      </c>
      <c r="C2272" s="20" t="e">
        <f>(#N/A)</f>
        <v>#N/A</v>
      </c>
      <c r="D2272" s="20" t="e">
        <f>(#N/A)</f>
        <v>#N/A</v>
      </c>
      <c r="E2272" s="20" t="e">
        <f>(#N/A)</f>
        <v>#N/A</v>
      </c>
      <c r="F2272" s="20">
        <v>-6.9054630686940319</v>
      </c>
      <c r="G2272" s="133" t="e">
        <f t="shared" si="35"/>
        <v>#N/A</v>
      </c>
      <c r="H2272" s="133"/>
      <c r="I2272" s="133"/>
    </row>
    <row r="2273" spans="1:9" x14ac:dyDescent="0.3">
      <c r="A2273" s="135">
        <v>44193</v>
      </c>
      <c r="B2273" s="20">
        <v>154.72</v>
      </c>
      <c r="C2273" s="20" t="e">
        <f>(#N/A)</f>
        <v>#N/A</v>
      </c>
      <c r="D2273" s="20" t="e">
        <f>(#N/A)</f>
        <v>#N/A</v>
      </c>
      <c r="E2273" s="20" t="e">
        <f>(#N/A)</f>
        <v>#N/A</v>
      </c>
      <c r="F2273" s="20" t="e">
        <f>(#N/A)</f>
        <v>#N/A</v>
      </c>
      <c r="G2273" s="133" t="e">
        <f t="shared" si="35"/>
        <v>#N/A</v>
      </c>
      <c r="H2273" s="133"/>
      <c r="I2273" s="133"/>
    </row>
    <row r="2274" spans="1:9" x14ac:dyDescent="0.3">
      <c r="A2274" s="135">
        <v>44194</v>
      </c>
      <c r="B2274" s="20">
        <v>154.65</v>
      </c>
      <c r="C2274" s="20" t="e">
        <f>(#N/A)</f>
        <v>#N/A</v>
      </c>
      <c r="D2274" s="20" t="e">
        <f>(#N/A)</f>
        <v>#N/A</v>
      </c>
      <c r="E2274" s="20" t="e">
        <f>(#N/A)</f>
        <v>#N/A</v>
      </c>
      <c r="F2274" s="20" t="e">
        <f>(#N/A)</f>
        <v>#N/A</v>
      </c>
      <c r="G2274" s="133" t="e">
        <f t="shared" si="35"/>
        <v>#N/A</v>
      </c>
      <c r="H2274" s="133"/>
      <c r="I2274" s="133"/>
    </row>
    <row r="2275" spans="1:9" x14ac:dyDescent="0.3">
      <c r="A2275" s="135">
        <v>44195</v>
      </c>
      <c r="B2275" s="20">
        <v>154.6</v>
      </c>
      <c r="C2275" s="20" t="e">
        <f>(#N/A)</f>
        <v>#N/A</v>
      </c>
      <c r="D2275" s="20" t="e">
        <f>(#N/A)</f>
        <v>#N/A</v>
      </c>
      <c r="E2275" s="20" t="e">
        <f>(#N/A)</f>
        <v>#N/A</v>
      </c>
      <c r="F2275" s="20">
        <v>-7.1136745974525351</v>
      </c>
      <c r="G2275" s="133" t="e">
        <f t="shared" si="35"/>
        <v>#N/A</v>
      </c>
      <c r="H2275" s="133"/>
      <c r="I2275" s="133"/>
    </row>
    <row r="2276" spans="1:9" x14ac:dyDescent="0.3">
      <c r="A2276" s="135">
        <v>44196</v>
      </c>
      <c r="B2276" s="20">
        <v>154.6</v>
      </c>
      <c r="C2276" s="20">
        <v>98.6</v>
      </c>
      <c r="D2276" s="20">
        <v>92</v>
      </c>
      <c r="E2276" s="20">
        <v>-0.4</v>
      </c>
      <c r="F2276" s="20">
        <v>-7.1136745974525351</v>
      </c>
      <c r="G2276" s="133">
        <f t="shared" si="35"/>
        <v>92</v>
      </c>
      <c r="H2276" s="133"/>
      <c r="I2276" s="133"/>
    </row>
    <row r="2277" spans="1:9" x14ac:dyDescent="0.3">
      <c r="A2277" s="135">
        <v>44200</v>
      </c>
      <c r="B2277" s="20">
        <v>154.13999999999999</v>
      </c>
      <c r="C2277" s="20" t="e">
        <f>(#N/A)</f>
        <v>#N/A</v>
      </c>
      <c r="D2277" s="20" t="e">
        <f>(#N/A)</f>
        <v>#N/A</v>
      </c>
      <c r="E2277" s="20" t="e">
        <f>(#N/A)</f>
        <v>#N/A</v>
      </c>
      <c r="F2277" s="20" t="e">
        <f>(#N/A)</f>
        <v>#N/A</v>
      </c>
      <c r="G2277" s="133" t="e">
        <f t="shared" si="35"/>
        <v>#N/A</v>
      </c>
      <c r="H2277" s="133"/>
      <c r="I2277" s="133"/>
    </row>
    <row r="2278" spans="1:9" x14ac:dyDescent="0.3">
      <c r="A2278" s="135">
        <v>44201</v>
      </c>
      <c r="B2278" s="20">
        <v>153.87</v>
      </c>
      <c r="C2278" s="20" t="e">
        <f>(#N/A)</f>
        <v>#N/A</v>
      </c>
      <c r="D2278" s="20" t="e">
        <f>(#N/A)</f>
        <v>#N/A</v>
      </c>
      <c r="E2278" s="20" t="e">
        <f>(#N/A)</f>
        <v>#N/A</v>
      </c>
      <c r="F2278" s="20" t="e">
        <f>(#N/A)</f>
        <v>#N/A</v>
      </c>
      <c r="G2278" s="133" t="e">
        <f t="shared" si="35"/>
        <v>#N/A</v>
      </c>
      <c r="H2278" s="133"/>
      <c r="I2278" s="133"/>
    </row>
    <row r="2279" spans="1:9" x14ac:dyDescent="0.3">
      <c r="A2279" s="135">
        <v>44202</v>
      </c>
      <c r="B2279" s="20">
        <v>153.79</v>
      </c>
      <c r="C2279" s="20" t="e">
        <f>(#N/A)</f>
        <v>#N/A</v>
      </c>
      <c r="D2279" s="20" t="e">
        <f>(#N/A)</f>
        <v>#N/A</v>
      </c>
      <c r="E2279" s="20" t="e">
        <f>(#N/A)</f>
        <v>#N/A</v>
      </c>
      <c r="F2279" s="20">
        <v>-7.3330923114003372</v>
      </c>
      <c r="G2279" s="133" t="e">
        <f t="shared" si="35"/>
        <v>#N/A</v>
      </c>
      <c r="H2279" s="133"/>
      <c r="I2279" s="133"/>
    </row>
    <row r="2280" spans="1:9" x14ac:dyDescent="0.3">
      <c r="A2280" s="135">
        <v>44203</v>
      </c>
      <c r="B2280" s="20">
        <v>153.74</v>
      </c>
      <c r="C2280" s="20" t="e">
        <f>(#N/A)</f>
        <v>#N/A</v>
      </c>
      <c r="D2280" s="20" t="e">
        <f>(#N/A)</f>
        <v>#N/A</v>
      </c>
      <c r="E2280" s="20" t="e">
        <f>(#N/A)</f>
        <v>#N/A</v>
      </c>
      <c r="F2280" s="20">
        <v>-7.2794161992642179</v>
      </c>
      <c r="G2280" s="133" t="e">
        <f t="shared" si="35"/>
        <v>#N/A</v>
      </c>
      <c r="H2280" s="133"/>
      <c r="I2280" s="133"/>
    </row>
    <row r="2281" spans="1:9" x14ac:dyDescent="0.3">
      <c r="A2281" s="135">
        <v>44204</v>
      </c>
      <c r="B2281" s="20">
        <v>153.63</v>
      </c>
      <c r="C2281" s="20" t="e">
        <f>(#N/A)</f>
        <v>#N/A</v>
      </c>
      <c r="D2281" s="20" t="e">
        <f>(#N/A)</f>
        <v>#N/A</v>
      </c>
      <c r="E2281" s="20" t="e">
        <f>(#N/A)</f>
        <v>#N/A</v>
      </c>
      <c r="F2281" s="20">
        <v>-7.2674594072553873</v>
      </c>
      <c r="G2281" s="133" t="e">
        <f t="shared" si="35"/>
        <v>#N/A</v>
      </c>
      <c r="H2281" s="133"/>
      <c r="I2281" s="133"/>
    </row>
    <row r="2282" spans="1:9" x14ac:dyDescent="0.3">
      <c r="A2282" s="135">
        <v>44207</v>
      </c>
      <c r="B2282" s="20">
        <v>153.41999999999999</v>
      </c>
      <c r="C2282" s="20" t="e">
        <f>(#N/A)</f>
        <v>#N/A</v>
      </c>
      <c r="D2282" s="20" t="e">
        <f>(#N/A)</f>
        <v>#N/A</v>
      </c>
      <c r="E2282" s="20" t="e">
        <f>(#N/A)</f>
        <v>#N/A</v>
      </c>
      <c r="F2282" s="20" t="e">
        <f>(#N/A)</f>
        <v>#N/A</v>
      </c>
      <c r="G2282" s="133" t="e">
        <f t="shared" si="35"/>
        <v>#N/A</v>
      </c>
      <c r="H2282" s="133"/>
      <c r="I2282" s="133"/>
    </row>
    <row r="2283" spans="1:9" x14ac:dyDescent="0.3">
      <c r="A2283" s="135">
        <v>44208</v>
      </c>
      <c r="B2283" s="20">
        <v>153.36000000000001</v>
      </c>
      <c r="C2283" s="20" t="e">
        <f>(#N/A)</f>
        <v>#N/A</v>
      </c>
      <c r="D2283" s="20" t="e">
        <f>(#N/A)</f>
        <v>#N/A</v>
      </c>
      <c r="E2283" s="20" t="e">
        <f>(#N/A)</f>
        <v>#N/A</v>
      </c>
      <c r="F2283" s="20" t="e">
        <f>(#N/A)</f>
        <v>#N/A</v>
      </c>
      <c r="G2283" s="133" t="e">
        <f t="shared" si="35"/>
        <v>#N/A</v>
      </c>
      <c r="H2283" s="133"/>
      <c r="I2283" s="133"/>
    </row>
    <row r="2284" spans="1:9" x14ac:dyDescent="0.3">
      <c r="A2284" s="135">
        <v>44209</v>
      </c>
      <c r="B2284" s="20">
        <v>153.22999999999999</v>
      </c>
      <c r="C2284" s="20" t="e">
        <f>(#N/A)</f>
        <v>#N/A</v>
      </c>
      <c r="D2284" s="20" t="e">
        <f>(#N/A)</f>
        <v>#N/A</v>
      </c>
      <c r="E2284" s="20" t="e">
        <f>(#N/A)</f>
        <v>#N/A</v>
      </c>
      <c r="F2284" s="20">
        <v>-6.9980577810148086</v>
      </c>
      <c r="G2284" s="133" t="e">
        <f t="shared" si="35"/>
        <v>#N/A</v>
      </c>
      <c r="H2284" s="133"/>
      <c r="I2284" s="133"/>
    </row>
    <row r="2285" spans="1:9" x14ac:dyDescent="0.3">
      <c r="A2285" s="135">
        <v>44210</v>
      </c>
      <c r="B2285" s="20">
        <v>153.03</v>
      </c>
      <c r="C2285" s="20" t="e">
        <f>(#N/A)</f>
        <v>#N/A</v>
      </c>
      <c r="D2285" s="20" t="e">
        <f>(#N/A)</f>
        <v>#N/A</v>
      </c>
      <c r="E2285" s="20" t="e">
        <f>(#N/A)</f>
        <v>#N/A</v>
      </c>
      <c r="F2285" s="20">
        <v>-6.8594035301278149</v>
      </c>
      <c r="G2285" s="133" t="e">
        <f t="shared" si="35"/>
        <v>#N/A</v>
      </c>
      <c r="H2285" s="133"/>
      <c r="I2285" s="133"/>
    </row>
    <row r="2286" spans="1:9" x14ac:dyDescent="0.3">
      <c r="A2286" s="135">
        <v>44211</v>
      </c>
      <c r="B2286" s="20">
        <v>152.94</v>
      </c>
      <c r="C2286" s="20" t="e">
        <f>(#N/A)</f>
        <v>#N/A</v>
      </c>
      <c r="D2286" s="20" t="e">
        <f>(#N/A)</f>
        <v>#N/A</v>
      </c>
      <c r="E2286" s="20" t="e">
        <f>(#N/A)</f>
        <v>#N/A</v>
      </c>
      <c r="F2286" s="20">
        <v>-6.8518180157135031</v>
      </c>
      <c r="G2286" s="133" t="e">
        <f t="shared" si="35"/>
        <v>#N/A</v>
      </c>
      <c r="H2286" s="133"/>
      <c r="I2286" s="133"/>
    </row>
    <row r="2287" spans="1:9" x14ac:dyDescent="0.3">
      <c r="A2287" s="135">
        <v>44214</v>
      </c>
      <c r="B2287" s="20">
        <v>152.44</v>
      </c>
      <c r="C2287" s="20" t="e">
        <f>(#N/A)</f>
        <v>#N/A</v>
      </c>
      <c r="D2287" s="20" t="e">
        <f>(#N/A)</f>
        <v>#N/A</v>
      </c>
      <c r="E2287" s="20" t="e">
        <f>(#N/A)</f>
        <v>#N/A</v>
      </c>
      <c r="F2287" s="20" t="e">
        <f>(#N/A)</f>
        <v>#N/A</v>
      </c>
      <c r="G2287" s="133" t="e">
        <f t="shared" si="35"/>
        <v>#N/A</v>
      </c>
      <c r="H2287" s="133"/>
      <c r="I2287" s="133"/>
    </row>
    <row r="2288" spans="1:9" x14ac:dyDescent="0.3">
      <c r="A2288" s="135">
        <v>44215</v>
      </c>
      <c r="B2288" s="20">
        <v>152.34</v>
      </c>
      <c r="C2288" s="20" t="e">
        <f>(#N/A)</f>
        <v>#N/A</v>
      </c>
      <c r="D2288" s="20" t="e">
        <f>(#N/A)</f>
        <v>#N/A</v>
      </c>
      <c r="E2288" s="20" t="e">
        <f>(#N/A)</f>
        <v>#N/A</v>
      </c>
      <c r="F2288" s="20" t="e">
        <f>(#N/A)</f>
        <v>#N/A</v>
      </c>
      <c r="G2288" s="133" t="e">
        <f t="shared" si="35"/>
        <v>#N/A</v>
      </c>
      <c r="H2288" s="133"/>
      <c r="I2288" s="133"/>
    </row>
    <row r="2289" spans="1:9" x14ac:dyDescent="0.3">
      <c r="A2289" s="135">
        <v>44216</v>
      </c>
      <c r="B2289" s="20">
        <v>152.25</v>
      </c>
      <c r="C2289" s="20" t="e">
        <f>(#N/A)</f>
        <v>#N/A</v>
      </c>
      <c r="D2289" s="20" t="e">
        <f>(#N/A)</f>
        <v>#N/A</v>
      </c>
      <c r="E2289" s="20" t="e">
        <f>(#N/A)</f>
        <v>#N/A</v>
      </c>
      <c r="F2289" s="20">
        <v>-6.4516129032258061</v>
      </c>
      <c r="G2289" s="133" t="e">
        <f t="shared" si="35"/>
        <v>#N/A</v>
      </c>
      <c r="H2289" s="133"/>
      <c r="I2289" s="133"/>
    </row>
    <row r="2290" spans="1:9" x14ac:dyDescent="0.3">
      <c r="A2290" s="135">
        <v>44217</v>
      </c>
      <c r="B2290" s="20">
        <v>152.21</v>
      </c>
      <c r="C2290" s="20" t="e">
        <f>(#N/A)</f>
        <v>#N/A</v>
      </c>
      <c r="D2290" s="20" t="e">
        <f>(#N/A)</f>
        <v>#N/A</v>
      </c>
      <c r="E2290" s="20" t="e">
        <f>(#N/A)</f>
        <v>#N/A</v>
      </c>
      <c r="F2290" s="20">
        <v>-6.4589478859390361</v>
      </c>
      <c r="G2290" s="133" t="e">
        <f t="shared" si="35"/>
        <v>#N/A</v>
      </c>
      <c r="H2290" s="133"/>
      <c r="I2290" s="133"/>
    </row>
    <row r="2291" spans="1:9" x14ac:dyDescent="0.3">
      <c r="A2291" s="135">
        <v>44218</v>
      </c>
      <c r="B2291" s="20">
        <v>152.28</v>
      </c>
      <c r="C2291" s="20" t="e">
        <f>(#N/A)</f>
        <v>#N/A</v>
      </c>
      <c r="D2291" s="20" t="e">
        <f>(#N/A)</f>
        <v>#N/A</v>
      </c>
      <c r="E2291" s="20" t="e">
        <f>(#N/A)</f>
        <v>#N/A</v>
      </c>
      <c r="F2291" s="20" t="e">
        <f>(#N/A)</f>
        <v>#N/A</v>
      </c>
      <c r="G2291" s="133" t="e">
        <f t="shared" si="35"/>
        <v>#N/A</v>
      </c>
      <c r="H2291" s="133"/>
      <c r="I2291" s="133"/>
    </row>
    <row r="2292" spans="1:9" x14ac:dyDescent="0.3">
      <c r="A2292" s="135">
        <v>44221</v>
      </c>
      <c r="B2292" s="20">
        <v>151.94</v>
      </c>
      <c r="C2292" s="20" t="e">
        <f>(#N/A)</f>
        <v>#N/A</v>
      </c>
      <c r="D2292" s="20" t="e">
        <f>(#N/A)</f>
        <v>#N/A</v>
      </c>
      <c r="E2292" s="20" t="e">
        <f>(#N/A)</f>
        <v>#N/A</v>
      </c>
      <c r="F2292" s="20" t="e">
        <f>(#N/A)</f>
        <v>#N/A</v>
      </c>
      <c r="G2292" s="133" t="e">
        <f t="shared" si="35"/>
        <v>#N/A</v>
      </c>
      <c r="H2292" s="133"/>
      <c r="I2292" s="133"/>
    </row>
    <row r="2293" spans="1:9" x14ac:dyDescent="0.3">
      <c r="A2293" s="135">
        <v>44222</v>
      </c>
      <c r="B2293" s="20">
        <v>151.84</v>
      </c>
      <c r="C2293" s="20" t="e">
        <f>(#N/A)</f>
        <v>#N/A</v>
      </c>
      <c r="D2293" s="20" t="e">
        <f>(#N/A)</f>
        <v>#N/A</v>
      </c>
      <c r="E2293" s="20" t="e">
        <f>(#N/A)</f>
        <v>#N/A</v>
      </c>
      <c r="F2293" s="20" t="e">
        <f>(#N/A)</f>
        <v>#N/A</v>
      </c>
      <c r="G2293" s="133" t="e">
        <f t="shared" si="35"/>
        <v>#N/A</v>
      </c>
      <c r="H2293" s="133"/>
      <c r="I2293" s="133"/>
    </row>
    <row r="2294" spans="1:9" x14ac:dyDescent="0.3">
      <c r="A2294" s="135">
        <v>44223</v>
      </c>
      <c r="B2294" s="20">
        <v>151.69999999999999</v>
      </c>
      <c r="C2294" s="20" t="e">
        <f>(#N/A)</f>
        <v>#N/A</v>
      </c>
      <c r="D2294" s="20" t="e">
        <f>(#N/A)</f>
        <v>#N/A</v>
      </c>
      <c r="E2294" s="20" t="e">
        <f>(#N/A)</f>
        <v>#N/A</v>
      </c>
      <c r="F2294" s="20" t="e">
        <f>(#N/A)</f>
        <v>#N/A</v>
      </c>
      <c r="G2294" s="133" t="e">
        <f t="shared" si="35"/>
        <v>#N/A</v>
      </c>
      <c r="H2294" s="133"/>
      <c r="I2294" s="133"/>
    </row>
    <row r="2295" spans="1:9" x14ac:dyDescent="0.3">
      <c r="A2295" s="135">
        <v>44224</v>
      </c>
      <c r="B2295" s="20">
        <v>151.44999999999999</v>
      </c>
      <c r="C2295" s="20" t="e">
        <f>(#N/A)</f>
        <v>#N/A</v>
      </c>
      <c r="D2295" s="20" t="e">
        <f>(#N/A)</f>
        <v>#N/A</v>
      </c>
      <c r="E2295" s="20" t="e">
        <f>(#N/A)</f>
        <v>#N/A</v>
      </c>
      <c r="F2295" s="20" t="e">
        <f>(#N/A)</f>
        <v>#N/A</v>
      </c>
      <c r="G2295" s="133" t="e">
        <f t="shared" si="35"/>
        <v>#N/A</v>
      </c>
      <c r="H2295" s="133"/>
      <c r="I2295" s="133"/>
    </row>
    <row r="2296" spans="1:9" x14ac:dyDescent="0.3">
      <c r="A2296" s="135">
        <v>44225</v>
      </c>
      <c r="B2296" s="20">
        <v>150.91999999999999</v>
      </c>
      <c r="C2296" s="20" t="e">
        <f>(#N/A)</f>
        <v>#N/A</v>
      </c>
      <c r="D2296" s="20" t="e">
        <f>(#N/A)</f>
        <v>#N/A</v>
      </c>
      <c r="E2296" s="20" t="e">
        <f>(#N/A)</f>
        <v>#N/A</v>
      </c>
      <c r="F2296" s="20" t="e">
        <f>(#N/A)</f>
        <v>#N/A</v>
      </c>
      <c r="G2296" s="133" t="e">
        <f t="shared" si="35"/>
        <v>#N/A</v>
      </c>
      <c r="H2296" s="133"/>
      <c r="I2296" s="133"/>
    </row>
    <row r="2297" spans="1:9" x14ac:dyDescent="0.3">
      <c r="A2297" s="135">
        <v>44227</v>
      </c>
      <c r="B2297" s="20" t="e">
        <f>(#N/A)</f>
        <v>#N/A</v>
      </c>
      <c r="C2297" s="20">
        <v>97.9</v>
      </c>
      <c r="D2297" s="20">
        <v>91.3</v>
      </c>
      <c r="E2297" s="20">
        <v>0.3</v>
      </c>
      <c r="F2297" s="20" t="e">
        <f>(#N/A)</f>
        <v>#N/A</v>
      </c>
      <c r="G2297" s="133">
        <f t="shared" si="35"/>
        <v>91.3</v>
      </c>
      <c r="H2297" s="133"/>
      <c r="I2297" s="133"/>
    </row>
    <row r="2298" spans="1:9" x14ac:dyDescent="0.3">
      <c r="A2298" s="135">
        <v>44228</v>
      </c>
      <c r="B2298" s="20">
        <v>150.91999999999999</v>
      </c>
      <c r="C2298" s="20" t="e">
        <f>(#N/A)</f>
        <v>#N/A</v>
      </c>
      <c r="D2298" s="20" t="e">
        <f>(#N/A)</f>
        <v>#N/A</v>
      </c>
      <c r="E2298" s="20" t="e">
        <f>(#N/A)</f>
        <v>#N/A</v>
      </c>
      <c r="F2298" s="20" t="e">
        <f>(#N/A)</f>
        <v>#N/A</v>
      </c>
      <c r="G2298" s="133" t="e">
        <f t="shared" si="35"/>
        <v>#N/A</v>
      </c>
      <c r="H2298" s="133"/>
      <c r="I2298" s="133"/>
    </row>
    <row r="2299" spans="1:9" x14ac:dyDescent="0.3">
      <c r="A2299" s="135">
        <v>44229</v>
      </c>
      <c r="B2299" s="20">
        <v>150.81</v>
      </c>
      <c r="C2299" s="20" t="e">
        <f>(#N/A)</f>
        <v>#N/A</v>
      </c>
      <c r="D2299" s="20" t="e">
        <f>(#N/A)</f>
        <v>#N/A</v>
      </c>
      <c r="E2299" s="20" t="e">
        <f>(#N/A)</f>
        <v>#N/A</v>
      </c>
      <c r="F2299" s="20" t="e">
        <f>(#N/A)</f>
        <v>#N/A</v>
      </c>
      <c r="G2299" s="133" t="e">
        <f t="shared" si="35"/>
        <v>#N/A</v>
      </c>
      <c r="H2299" s="133"/>
      <c r="I2299" s="133"/>
    </row>
    <row r="2300" spans="1:9" x14ac:dyDescent="0.3">
      <c r="A2300" s="135">
        <v>44230</v>
      </c>
      <c r="B2300" s="20">
        <v>150.30000000000001</v>
      </c>
      <c r="C2300" s="20" t="e">
        <f>(#N/A)</f>
        <v>#N/A</v>
      </c>
      <c r="D2300" s="20" t="e">
        <f>(#N/A)</f>
        <v>#N/A</v>
      </c>
      <c r="E2300" s="20" t="e">
        <f>(#N/A)</f>
        <v>#N/A</v>
      </c>
      <c r="F2300" s="20" t="e">
        <f>(#N/A)</f>
        <v>#N/A</v>
      </c>
      <c r="G2300" s="133" t="e">
        <f t="shared" si="35"/>
        <v>#N/A</v>
      </c>
      <c r="H2300" s="133"/>
      <c r="I2300" s="133"/>
    </row>
    <row r="2301" spans="1:9" x14ac:dyDescent="0.3">
      <c r="A2301" s="135">
        <v>44231</v>
      </c>
      <c r="B2301" s="20">
        <v>150.4</v>
      </c>
      <c r="C2301" s="20" t="e">
        <f>(#N/A)</f>
        <v>#N/A</v>
      </c>
      <c r="D2301" s="20" t="e">
        <f>(#N/A)</f>
        <v>#N/A</v>
      </c>
      <c r="E2301" s="20" t="e">
        <f>(#N/A)</f>
        <v>#N/A</v>
      </c>
      <c r="F2301" s="20" t="e">
        <f>(#N/A)</f>
        <v>#N/A</v>
      </c>
      <c r="G2301" s="133" t="e">
        <f t="shared" si="35"/>
        <v>#N/A</v>
      </c>
      <c r="H2301" s="133"/>
      <c r="I2301" s="133"/>
    </row>
    <row r="2302" spans="1:9" x14ac:dyDescent="0.3">
      <c r="A2302" s="135">
        <v>44232</v>
      </c>
      <c r="B2302" s="20">
        <v>150.01</v>
      </c>
      <c r="C2302" s="20" t="e">
        <f>(#N/A)</f>
        <v>#N/A</v>
      </c>
      <c r="D2302" s="20" t="e">
        <f>(#N/A)</f>
        <v>#N/A</v>
      </c>
      <c r="E2302" s="20" t="e">
        <f>(#N/A)</f>
        <v>#N/A</v>
      </c>
      <c r="F2302" s="20" t="e">
        <f>(#N/A)</f>
        <v>#N/A</v>
      </c>
      <c r="G2302" s="133" t="e">
        <f t="shared" si="35"/>
        <v>#N/A</v>
      </c>
      <c r="H2302" s="133"/>
      <c r="I2302" s="133"/>
    </row>
    <row r="2303" spans="1:9" x14ac:dyDescent="0.3">
      <c r="A2303" s="135">
        <v>44235</v>
      </c>
      <c r="B2303" s="20">
        <v>149.69999999999999</v>
      </c>
      <c r="C2303" s="20" t="e">
        <f>(#N/A)</f>
        <v>#N/A</v>
      </c>
      <c r="D2303" s="20" t="e">
        <f>(#N/A)</f>
        <v>#N/A</v>
      </c>
      <c r="E2303" s="20" t="e">
        <f>(#N/A)</f>
        <v>#N/A</v>
      </c>
      <c r="F2303" s="20" t="e">
        <f>(#N/A)</f>
        <v>#N/A</v>
      </c>
      <c r="G2303" s="133" t="e">
        <f t="shared" si="35"/>
        <v>#N/A</v>
      </c>
      <c r="H2303" s="133"/>
      <c r="I2303" s="133"/>
    </row>
    <row r="2304" spans="1:9" x14ac:dyDescent="0.3">
      <c r="A2304" s="135">
        <v>44246</v>
      </c>
      <c r="B2304" s="20">
        <v>149.66999999999999</v>
      </c>
      <c r="C2304" s="20" t="e">
        <f>(#N/A)</f>
        <v>#N/A</v>
      </c>
      <c r="D2304" s="20" t="e">
        <f>(#N/A)</f>
        <v>#N/A</v>
      </c>
      <c r="E2304" s="20" t="e">
        <f>(#N/A)</f>
        <v>#N/A</v>
      </c>
      <c r="F2304" s="20">
        <v>-6.2863940892868317</v>
      </c>
      <c r="G2304" s="133" t="e">
        <f t="shared" si="35"/>
        <v>#N/A</v>
      </c>
      <c r="H2304" s="133"/>
      <c r="I2304" s="133"/>
    </row>
    <row r="2305" spans="1:9" x14ac:dyDescent="0.3">
      <c r="A2305" s="135">
        <v>44249</v>
      </c>
      <c r="B2305" s="20">
        <v>147.22</v>
      </c>
      <c r="C2305" s="20" t="e">
        <f>(#N/A)</f>
        <v>#N/A</v>
      </c>
      <c r="D2305" s="20" t="e">
        <f>(#N/A)</f>
        <v>#N/A</v>
      </c>
      <c r="E2305" s="20" t="e">
        <f>(#N/A)</f>
        <v>#N/A</v>
      </c>
      <c r="F2305" s="20" t="e">
        <f>(#N/A)</f>
        <v>#N/A</v>
      </c>
      <c r="G2305" s="133" t="e">
        <f t="shared" si="35"/>
        <v>#N/A</v>
      </c>
      <c r="H2305" s="133"/>
      <c r="I2305" s="133"/>
    </row>
    <row r="2306" spans="1:9" x14ac:dyDescent="0.3">
      <c r="A2306" s="135">
        <v>44250</v>
      </c>
      <c r="B2306" s="20">
        <v>146.5</v>
      </c>
      <c r="C2306" s="20" t="e">
        <f>(#N/A)</f>
        <v>#N/A</v>
      </c>
      <c r="D2306" s="20" t="e">
        <f>(#N/A)</f>
        <v>#N/A</v>
      </c>
      <c r="E2306" s="20" t="e">
        <f>(#N/A)</f>
        <v>#N/A</v>
      </c>
      <c r="F2306" s="20" t="e">
        <f>(#N/A)</f>
        <v>#N/A</v>
      </c>
      <c r="G2306" s="133" t="e">
        <f t="shared" si="35"/>
        <v>#N/A</v>
      </c>
      <c r="H2306" s="133"/>
      <c r="I2306" s="133"/>
    </row>
    <row r="2307" spans="1:9" x14ac:dyDescent="0.3">
      <c r="A2307" s="135">
        <v>44251</v>
      </c>
      <c r="B2307" s="20">
        <v>146.12</v>
      </c>
      <c r="C2307" s="20" t="e">
        <f>(#N/A)</f>
        <v>#N/A</v>
      </c>
      <c r="D2307" s="20" t="e">
        <f>(#N/A)</f>
        <v>#N/A</v>
      </c>
      <c r="E2307" s="20" t="e">
        <f>(#N/A)</f>
        <v>#N/A</v>
      </c>
      <c r="F2307" s="20">
        <v>-7.7059120768064684</v>
      </c>
      <c r="G2307" s="133" t="e">
        <f t="shared" si="35"/>
        <v>#N/A</v>
      </c>
      <c r="H2307" s="133"/>
      <c r="I2307" s="133"/>
    </row>
    <row r="2308" spans="1:9" x14ac:dyDescent="0.3">
      <c r="A2308" s="135">
        <v>44252</v>
      </c>
      <c r="B2308" s="20">
        <v>146.02000000000001</v>
      </c>
      <c r="C2308" s="20" t="e">
        <f>(#N/A)</f>
        <v>#N/A</v>
      </c>
      <c r="D2308" s="20" t="e">
        <f>(#N/A)</f>
        <v>#N/A</v>
      </c>
      <c r="E2308" s="20" t="e">
        <f>(#N/A)</f>
        <v>#N/A</v>
      </c>
      <c r="F2308" s="20">
        <v>-7.7049491182605401</v>
      </c>
      <c r="G2308" s="133" t="e">
        <f t="shared" si="35"/>
        <v>#N/A</v>
      </c>
      <c r="H2308" s="133"/>
      <c r="I2308" s="133"/>
    </row>
    <row r="2309" spans="1:9" x14ac:dyDescent="0.3">
      <c r="A2309" s="135">
        <v>44253</v>
      </c>
      <c r="B2309" s="20">
        <v>145.86000000000001</v>
      </c>
      <c r="C2309" s="20" t="e">
        <f>(#N/A)</f>
        <v>#N/A</v>
      </c>
      <c r="D2309" s="20" t="e">
        <f>(#N/A)</f>
        <v>#N/A</v>
      </c>
      <c r="E2309" s="20" t="e">
        <f>(#N/A)</f>
        <v>#N/A</v>
      </c>
      <c r="F2309" s="20">
        <v>-7.4844602308765698</v>
      </c>
      <c r="G2309" s="133" t="e">
        <f t="shared" si="35"/>
        <v>#N/A</v>
      </c>
      <c r="H2309" s="133"/>
      <c r="I2309" s="133"/>
    </row>
    <row r="2310" spans="1:9" x14ac:dyDescent="0.3">
      <c r="A2310" s="135">
        <v>44255</v>
      </c>
      <c r="B2310" s="20" t="e">
        <f>(#N/A)</f>
        <v>#N/A</v>
      </c>
      <c r="C2310" s="20">
        <v>97.8</v>
      </c>
      <c r="D2310" s="20">
        <v>90.3</v>
      </c>
      <c r="E2310" s="20">
        <v>1.7</v>
      </c>
      <c r="F2310" s="20" t="e">
        <f>(#N/A)</f>
        <v>#N/A</v>
      </c>
      <c r="G2310" s="133">
        <f t="shared" si="35"/>
        <v>90.3</v>
      </c>
      <c r="H2310" s="133"/>
      <c r="I2310" s="133"/>
    </row>
    <row r="2311" spans="1:9" x14ac:dyDescent="0.3">
      <c r="A2311" s="135">
        <v>44256</v>
      </c>
      <c r="B2311" s="20">
        <v>146.13</v>
      </c>
      <c r="C2311" s="20" t="e">
        <f>(#N/A)</f>
        <v>#N/A</v>
      </c>
      <c r="D2311" s="20" t="e">
        <f>(#N/A)</f>
        <v>#N/A</v>
      </c>
      <c r="E2311" s="20" t="e">
        <f>(#N/A)</f>
        <v>#N/A</v>
      </c>
      <c r="F2311" s="20" t="e">
        <f>(#N/A)</f>
        <v>#N/A</v>
      </c>
      <c r="G2311" s="133" t="e">
        <f t="shared" si="35"/>
        <v>#N/A</v>
      </c>
      <c r="H2311" s="133"/>
      <c r="I2311" s="133"/>
    </row>
    <row r="2312" spans="1:9" x14ac:dyDescent="0.3">
      <c r="A2312" s="135">
        <v>44257</v>
      </c>
      <c r="B2312" s="20">
        <v>146.04</v>
      </c>
      <c r="C2312" s="20" t="e">
        <f>(#N/A)</f>
        <v>#N/A</v>
      </c>
      <c r="D2312" s="20" t="e">
        <f>(#N/A)</f>
        <v>#N/A</v>
      </c>
      <c r="E2312" s="20" t="e">
        <f>(#N/A)</f>
        <v>#N/A</v>
      </c>
      <c r="F2312" s="20">
        <v>-6.9749665583795153</v>
      </c>
      <c r="G2312" s="133" t="e">
        <f t="shared" si="35"/>
        <v>#N/A</v>
      </c>
      <c r="H2312" s="133"/>
      <c r="I2312" s="133"/>
    </row>
    <row r="2313" spans="1:9" x14ac:dyDescent="0.3">
      <c r="A2313" s="135">
        <v>44258</v>
      </c>
      <c r="B2313" s="20">
        <v>146.02000000000001</v>
      </c>
      <c r="C2313" s="20" t="e">
        <f>(#N/A)</f>
        <v>#N/A</v>
      </c>
      <c r="D2313" s="20" t="e">
        <f>(#N/A)</f>
        <v>#N/A</v>
      </c>
      <c r="E2313" s="20" t="e">
        <f>(#N/A)</f>
        <v>#N/A</v>
      </c>
      <c r="F2313" s="20">
        <v>-6.975855258966682</v>
      </c>
      <c r="G2313" s="133" t="e">
        <f t="shared" si="35"/>
        <v>#N/A</v>
      </c>
      <c r="H2313" s="133"/>
      <c r="I2313" s="133"/>
    </row>
    <row r="2314" spans="1:9" x14ac:dyDescent="0.3">
      <c r="A2314" s="135">
        <v>44259</v>
      </c>
      <c r="B2314" s="20">
        <v>146.02000000000001</v>
      </c>
      <c r="C2314" s="20" t="e">
        <f>(#N/A)</f>
        <v>#N/A</v>
      </c>
      <c r="D2314" s="20" t="e">
        <f>(#N/A)</f>
        <v>#N/A</v>
      </c>
      <c r="E2314" s="20" t="e">
        <f>(#N/A)</f>
        <v>#N/A</v>
      </c>
      <c r="F2314" s="20">
        <v>-6.8512375606021942</v>
      </c>
      <c r="G2314" s="133" t="e">
        <f t="shared" si="35"/>
        <v>#N/A</v>
      </c>
      <c r="H2314" s="133"/>
      <c r="I2314" s="133"/>
    </row>
    <row r="2315" spans="1:9" x14ac:dyDescent="0.3">
      <c r="A2315" s="135">
        <v>44260</v>
      </c>
      <c r="B2315" s="20">
        <v>145.46</v>
      </c>
      <c r="C2315" s="20" t="e">
        <f>(#N/A)</f>
        <v>#N/A</v>
      </c>
      <c r="D2315" s="20" t="e">
        <f>(#N/A)</f>
        <v>#N/A</v>
      </c>
      <c r="E2315" s="20" t="e">
        <f>(#N/A)</f>
        <v>#N/A</v>
      </c>
      <c r="F2315" s="20">
        <v>-7.0543130990415337</v>
      </c>
      <c r="G2315" s="133" t="e">
        <f t="shared" si="35"/>
        <v>#N/A</v>
      </c>
      <c r="H2315" s="133"/>
      <c r="I2315" s="133"/>
    </row>
    <row r="2316" spans="1:9" x14ac:dyDescent="0.3">
      <c r="A2316" s="135">
        <v>44263</v>
      </c>
      <c r="B2316" s="20">
        <v>145.5</v>
      </c>
      <c r="C2316" s="20" t="e">
        <f>(#N/A)</f>
        <v>#N/A</v>
      </c>
      <c r="D2316" s="20" t="e">
        <f>(#N/A)</f>
        <v>#N/A</v>
      </c>
      <c r="E2316" s="20" t="e">
        <f>(#N/A)</f>
        <v>#N/A</v>
      </c>
      <c r="F2316" s="20" t="e">
        <f>(#N/A)</f>
        <v>#N/A</v>
      </c>
      <c r="G2316" s="133" t="e">
        <f t="shared" si="35"/>
        <v>#N/A</v>
      </c>
      <c r="H2316" s="133"/>
      <c r="I2316" s="133"/>
    </row>
    <row r="2317" spans="1:9" x14ac:dyDescent="0.3">
      <c r="A2317" s="135">
        <v>44264</v>
      </c>
      <c r="B2317" s="20">
        <v>145.35</v>
      </c>
      <c r="C2317" s="20" t="e">
        <f>(#N/A)</f>
        <v>#N/A</v>
      </c>
      <c r="D2317" s="20" t="e">
        <f>(#N/A)</f>
        <v>#N/A</v>
      </c>
      <c r="E2317" s="20" t="e">
        <f>(#N/A)</f>
        <v>#N/A</v>
      </c>
      <c r="F2317" s="20">
        <v>-6.0135790494665367</v>
      </c>
      <c r="G2317" s="133" t="e">
        <f t="shared" si="35"/>
        <v>#N/A</v>
      </c>
      <c r="H2317" s="133"/>
      <c r="I2317" s="133"/>
    </row>
    <row r="2318" spans="1:9" x14ac:dyDescent="0.3">
      <c r="A2318" s="135">
        <v>44265</v>
      </c>
      <c r="B2318" s="20">
        <v>145.12</v>
      </c>
      <c r="C2318" s="20" t="e">
        <f>(#N/A)</f>
        <v>#N/A</v>
      </c>
      <c r="D2318" s="20" t="e">
        <f>(#N/A)</f>
        <v>#N/A</v>
      </c>
      <c r="E2318" s="20" t="e">
        <f>(#N/A)</f>
        <v>#N/A</v>
      </c>
      <c r="F2318" s="20">
        <v>-5.6927475955289841</v>
      </c>
      <c r="G2318" s="133" t="e">
        <f t="shared" si="35"/>
        <v>#N/A</v>
      </c>
      <c r="H2318" s="133"/>
      <c r="I2318" s="133"/>
    </row>
    <row r="2319" spans="1:9" x14ac:dyDescent="0.3">
      <c r="A2319" s="135">
        <v>44266</v>
      </c>
      <c r="B2319" s="20">
        <v>145.21</v>
      </c>
      <c r="C2319" s="20" t="e">
        <f>(#N/A)</f>
        <v>#N/A</v>
      </c>
      <c r="D2319" s="20" t="e">
        <f>(#N/A)</f>
        <v>#N/A</v>
      </c>
      <c r="E2319" s="20" t="e">
        <f>(#N/A)</f>
        <v>#N/A</v>
      </c>
      <c r="F2319" s="20">
        <v>-5.548328346559126</v>
      </c>
      <c r="G2319" s="133" t="e">
        <f t="shared" si="35"/>
        <v>#N/A</v>
      </c>
      <c r="H2319" s="133"/>
      <c r="I2319" s="133"/>
    </row>
    <row r="2320" spans="1:9" x14ac:dyDescent="0.3">
      <c r="A2320" s="135">
        <v>44267</v>
      </c>
      <c r="B2320" s="20">
        <v>144.78</v>
      </c>
      <c r="C2320" s="20" t="e">
        <f>(#N/A)</f>
        <v>#N/A</v>
      </c>
      <c r="D2320" s="20" t="e">
        <f>(#N/A)</f>
        <v>#N/A</v>
      </c>
      <c r="E2320" s="20" t="e">
        <f>(#N/A)</f>
        <v>#N/A</v>
      </c>
      <c r="F2320" s="20">
        <v>-5.6623444321365737</v>
      </c>
      <c r="G2320" s="133" t="e">
        <f t="shared" si="35"/>
        <v>#N/A</v>
      </c>
      <c r="H2320" s="133"/>
      <c r="I2320" s="133"/>
    </row>
    <row r="2321" spans="1:9" x14ac:dyDescent="0.3">
      <c r="A2321" s="135">
        <v>44270</v>
      </c>
      <c r="B2321" s="20">
        <v>144.74</v>
      </c>
      <c r="C2321" s="20" t="e">
        <f>(#N/A)</f>
        <v>#N/A</v>
      </c>
      <c r="D2321" s="20" t="e">
        <f>(#N/A)</f>
        <v>#N/A</v>
      </c>
      <c r="E2321" s="20" t="e">
        <f>(#N/A)</f>
        <v>#N/A</v>
      </c>
      <c r="F2321" s="20" t="e">
        <f>(#N/A)</f>
        <v>#N/A</v>
      </c>
      <c r="G2321" s="133" t="e">
        <f t="shared" si="35"/>
        <v>#N/A</v>
      </c>
      <c r="H2321" s="133"/>
      <c r="I2321" s="133"/>
    </row>
    <row r="2322" spans="1:9" x14ac:dyDescent="0.3">
      <c r="A2322" s="135">
        <v>44271</v>
      </c>
      <c r="B2322" s="20">
        <v>144.78</v>
      </c>
      <c r="C2322" s="20" t="e">
        <f>(#N/A)</f>
        <v>#N/A</v>
      </c>
      <c r="D2322" s="20" t="e">
        <f>(#N/A)</f>
        <v>#N/A</v>
      </c>
      <c r="E2322" s="20" t="e">
        <f>(#N/A)</f>
        <v>#N/A</v>
      </c>
      <c r="F2322" s="20">
        <v>-4.6935685603317747</v>
      </c>
      <c r="G2322" s="133" t="e">
        <f t="shared" si="35"/>
        <v>#N/A</v>
      </c>
      <c r="H2322" s="133"/>
      <c r="I2322" s="133"/>
    </row>
    <row r="2323" spans="1:9" x14ac:dyDescent="0.3">
      <c r="A2323" s="135">
        <v>44272</v>
      </c>
      <c r="B2323" s="20">
        <v>144.82</v>
      </c>
      <c r="C2323" s="20" t="e">
        <f>(#N/A)</f>
        <v>#N/A</v>
      </c>
      <c r="D2323" s="20" t="e">
        <f>(#N/A)</f>
        <v>#N/A</v>
      </c>
      <c r="E2323" s="20" t="e">
        <f>(#N/A)</f>
        <v>#N/A</v>
      </c>
      <c r="F2323" s="20">
        <v>-4.2638989885634961</v>
      </c>
      <c r="G2323" s="133" t="e">
        <f t="shared" si="35"/>
        <v>#N/A</v>
      </c>
      <c r="H2323" s="133"/>
      <c r="I2323" s="133"/>
    </row>
    <row r="2324" spans="1:9" x14ac:dyDescent="0.3">
      <c r="A2324" s="135">
        <v>44273</v>
      </c>
      <c r="B2324" s="20">
        <v>144.82</v>
      </c>
      <c r="C2324" s="20" t="e">
        <f>(#N/A)</f>
        <v>#N/A</v>
      </c>
      <c r="D2324" s="20" t="e">
        <f>(#N/A)</f>
        <v>#N/A</v>
      </c>
      <c r="E2324" s="20" t="e">
        <f>(#N/A)</f>
        <v>#N/A</v>
      </c>
      <c r="F2324" s="20">
        <v>-4.1688724192694551</v>
      </c>
      <c r="G2324" s="133" t="e">
        <f t="shared" si="35"/>
        <v>#N/A</v>
      </c>
      <c r="H2324" s="133"/>
      <c r="I2324" s="133"/>
    </row>
    <row r="2325" spans="1:9" x14ac:dyDescent="0.3">
      <c r="A2325" s="135">
        <v>44274</v>
      </c>
      <c r="B2325" s="20">
        <v>144.86000000000001</v>
      </c>
      <c r="C2325" s="20" t="e">
        <f>(#N/A)</f>
        <v>#N/A</v>
      </c>
      <c r="D2325" s="20" t="e">
        <f>(#N/A)</f>
        <v>#N/A</v>
      </c>
      <c r="E2325" s="20" t="e">
        <f>(#N/A)</f>
        <v>#N/A</v>
      </c>
      <c r="F2325" s="20">
        <v>-4.0408055113937467</v>
      </c>
      <c r="G2325" s="133" t="e">
        <f t="shared" ref="G2325:G2388" si="36">D2325</f>
        <v>#N/A</v>
      </c>
      <c r="H2325" s="133"/>
      <c r="I2325" s="133"/>
    </row>
    <row r="2326" spans="1:9" x14ac:dyDescent="0.3">
      <c r="A2326" s="135">
        <v>44277</v>
      </c>
      <c r="B2326" s="20">
        <v>146.4</v>
      </c>
      <c r="C2326" s="20" t="e">
        <f>(#N/A)</f>
        <v>#N/A</v>
      </c>
      <c r="D2326" s="20" t="e">
        <f>(#N/A)</f>
        <v>#N/A</v>
      </c>
      <c r="E2326" s="20" t="e">
        <f>(#N/A)</f>
        <v>#N/A</v>
      </c>
      <c r="F2326" s="20" t="e">
        <f>(#N/A)</f>
        <v>#N/A</v>
      </c>
      <c r="G2326" s="133" t="e">
        <f t="shared" si="36"/>
        <v>#N/A</v>
      </c>
      <c r="H2326" s="133"/>
      <c r="I2326" s="133"/>
    </row>
    <row r="2327" spans="1:9" x14ac:dyDescent="0.3">
      <c r="A2327" s="135">
        <v>44278</v>
      </c>
      <c r="B2327" s="20">
        <v>146.54</v>
      </c>
      <c r="C2327" s="20" t="e">
        <f>(#N/A)</f>
        <v>#N/A</v>
      </c>
      <c r="D2327" s="20" t="e">
        <f>(#N/A)</f>
        <v>#N/A</v>
      </c>
      <c r="E2327" s="20" t="e">
        <f>(#N/A)</f>
        <v>#N/A</v>
      </c>
      <c r="F2327" s="20">
        <v>-2.0650938982824298</v>
      </c>
      <c r="G2327" s="133" t="e">
        <f t="shared" si="36"/>
        <v>#N/A</v>
      </c>
      <c r="H2327" s="133"/>
      <c r="I2327" s="133"/>
    </row>
    <row r="2328" spans="1:9" x14ac:dyDescent="0.3">
      <c r="A2328" s="135">
        <v>44279</v>
      </c>
      <c r="B2328" s="20">
        <v>146.44999999999999</v>
      </c>
      <c r="C2328" s="20" t="e">
        <f>(#N/A)</f>
        <v>#N/A</v>
      </c>
      <c r="D2328" s="20" t="e">
        <f>(#N/A)</f>
        <v>#N/A</v>
      </c>
      <c r="E2328" s="20" t="e">
        <f>(#N/A)</f>
        <v>#N/A</v>
      </c>
      <c r="F2328" s="20">
        <v>-1.908908238446082</v>
      </c>
      <c r="G2328" s="133" t="e">
        <f t="shared" si="36"/>
        <v>#N/A</v>
      </c>
      <c r="H2328" s="133"/>
      <c r="I2328" s="133"/>
    </row>
    <row r="2329" spans="1:9" x14ac:dyDescent="0.3">
      <c r="A2329" s="135">
        <v>44280</v>
      </c>
      <c r="B2329" s="20">
        <v>147.52000000000001</v>
      </c>
      <c r="C2329" s="20" t="e">
        <f>(#N/A)</f>
        <v>#N/A</v>
      </c>
      <c r="D2329" s="20" t="e">
        <f>(#N/A)</f>
        <v>#N/A</v>
      </c>
      <c r="E2329" s="20" t="e">
        <f>(#N/A)</f>
        <v>#N/A</v>
      </c>
      <c r="F2329" s="20">
        <v>-1.006576298483425</v>
      </c>
      <c r="G2329" s="133" t="e">
        <f t="shared" si="36"/>
        <v>#N/A</v>
      </c>
      <c r="H2329" s="133"/>
      <c r="I2329" s="133"/>
    </row>
    <row r="2330" spans="1:9" x14ac:dyDescent="0.3">
      <c r="A2330" s="135">
        <v>44281</v>
      </c>
      <c r="B2330" s="20">
        <v>148.02000000000001</v>
      </c>
      <c r="C2330" s="20" t="e">
        <f>(#N/A)</f>
        <v>#N/A</v>
      </c>
      <c r="D2330" s="20" t="e">
        <f>(#N/A)</f>
        <v>#N/A</v>
      </c>
      <c r="E2330" s="20" t="e">
        <f>(#N/A)</f>
        <v>#N/A</v>
      </c>
      <c r="F2330" s="20">
        <v>-0.57764642665233801</v>
      </c>
      <c r="G2330" s="133" t="e">
        <f t="shared" si="36"/>
        <v>#N/A</v>
      </c>
      <c r="H2330" s="133"/>
      <c r="I2330" s="133"/>
    </row>
    <row r="2331" spans="1:9" x14ac:dyDescent="0.3">
      <c r="A2331" s="135">
        <v>44284</v>
      </c>
      <c r="B2331" s="20">
        <v>148.41999999999999</v>
      </c>
      <c r="C2331" s="20" t="e">
        <f>(#N/A)</f>
        <v>#N/A</v>
      </c>
      <c r="D2331" s="20" t="e">
        <f>(#N/A)</f>
        <v>#N/A</v>
      </c>
      <c r="E2331" s="20" t="e">
        <f>(#N/A)</f>
        <v>#N/A</v>
      </c>
      <c r="F2331" s="20" t="e">
        <f>(#N/A)</f>
        <v>#N/A</v>
      </c>
      <c r="G2331" s="133" t="e">
        <f t="shared" si="36"/>
        <v>#N/A</v>
      </c>
      <c r="H2331" s="133"/>
      <c r="I2331" s="133"/>
    </row>
    <row r="2332" spans="1:9" x14ac:dyDescent="0.3">
      <c r="A2332" s="135">
        <v>44285</v>
      </c>
      <c r="B2332" s="20">
        <v>148.56</v>
      </c>
      <c r="C2332" s="20" t="e">
        <f>(#N/A)</f>
        <v>#N/A</v>
      </c>
      <c r="D2332" s="20" t="e">
        <f>(#N/A)</f>
        <v>#N/A</v>
      </c>
      <c r="E2332" s="20" t="e">
        <f>(#N/A)</f>
        <v>#N/A</v>
      </c>
      <c r="F2332" s="20">
        <v>-6.7267590474909003E-2</v>
      </c>
      <c r="G2332" s="133" t="e">
        <f t="shared" si="36"/>
        <v>#N/A</v>
      </c>
      <c r="H2332" s="133"/>
      <c r="I2332" s="133"/>
    </row>
    <row r="2333" spans="1:9" x14ac:dyDescent="0.3">
      <c r="A2333" s="135">
        <v>44286</v>
      </c>
      <c r="B2333" s="20">
        <v>149.21</v>
      </c>
      <c r="C2333" s="20">
        <v>97.7</v>
      </c>
      <c r="D2333" s="20">
        <v>92.8</v>
      </c>
      <c r="E2333" s="20">
        <v>4.4000000000000004</v>
      </c>
      <c r="F2333" s="20">
        <v>0.471348730725204</v>
      </c>
      <c r="G2333" s="133">
        <f t="shared" si="36"/>
        <v>92.8</v>
      </c>
      <c r="H2333" s="133"/>
      <c r="I2333" s="133"/>
    </row>
    <row r="2334" spans="1:9" x14ac:dyDescent="0.3">
      <c r="A2334" s="135">
        <v>44287</v>
      </c>
      <c r="B2334" s="20">
        <v>149.47</v>
      </c>
      <c r="C2334" s="20" t="e">
        <f>(#N/A)</f>
        <v>#N/A</v>
      </c>
      <c r="D2334" s="20" t="e">
        <f>(#N/A)</f>
        <v>#N/A</v>
      </c>
      <c r="E2334" s="20" t="e">
        <f>(#N/A)</f>
        <v>#N/A</v>
      </c>
      <c r="F2334" s="20">
        <v>0.77535059331175804</v>
      </c>
      <c r="G2334" s="133" t="e">
        <f t="shared" si="36"/>
        <v>#N/A</v>
      </c>
      <c r="H2334" s="133"/>
      <c r="I2334" s="133"/>
    </row>
    <row r="2335" spans="1:9" x14ac:dyDescent="0.3">
      <c r="A2335" s="135">
        <v>44288</v>
      </c>
      <c r="B2335" s="20">
        <v>149.88</v>
      </c>
      <c r="C2335" s="20" t="e">
        <f>(#N/A)</f>
        <v>#N/A</v>
      </c>
      <c r="D2335" s="20" t="e">
        <f>(#N/A)</f>
        <v>#N/A</v>
      </c>
      <c r="E2335" s="20" t="e">
        <f>(#N/A)</f>
        <v>#N/A</v>
      </c>
      <c r="F2335" s="20">
        <v>1.1404278291382679</v>
      </c>
      <c r="G2335" s="133" t="e">
        <f t="shared" si="36"/>
        <v>#N/A</v>
      </c>
      <c r="H2335" s="133"/>
      <c r="I2335" s="133"/>
    </row>
    <row r="2336" spans="1:9" x14ac:dyDescent="0.3">
      <c r="A2336" s="135">
        <v>44292</v>
      </c>
      <c r="B2336" s="20">
        <v>150.34</v>
      </c>
      <c r="C2336" s="20" t="e">
        <f>(#N/A)</f>
        <v>#N/A</v>
      </c>
      <c r="D2336" s="20" t="e">
        <f>(#N/A)</f>
        <v>#N/A</v>
      </c>
      <c r="E2336" s="20" t="e">
        <f>(#N/A)</f>
        <v>#N/A</v>
      </c>
      <c r="F2336" s="20" t="e">
        <f>(#N/A)</f>
        <v>#N/A</v>
      </c>
      <c r="G2336" s="133" t="e">
        <f t="shared" si="36"/>
        <v>#N/A</v>
      </c>
      <c r="H2336" s="133"/>
      <c r="I2336" s="133"/>
    </row>
    <row r="2337" spans="1:9" x14ac:dyDescent="0.3">
      <c r="A2337" s="135">
        <v>44293</v>
      </c>
      <c r="B2337" s="20">
        <v>150.25</v>
      </c>
      <c r="C2337" s="20" t="e">
        <f>(#N/A)</f>
        <v>#N/A</v>
      </c>
      <c r="D2337" s="20" t="e">
        <f>(#N/A)</f>
        <v>#N/A</v>
      </c>
      <c r="E2337" s="20" t="e">
        <f>(#N/A)</f>
        <v>#N/A</v>
      </c>
      <c r="F2337" s="20">
        <v>2.1136332744325128</v>
      </c>
      <c r="G2337" s="133" t="e">
        <f t="shared" si="36"/>
        <v>#N/A</v>
      </c>
      <c r="H2337" s="133"/>
      <c r="I2337" s="133"/>
    </row>
    <row r="2338" spans="1:9" x14ac:dyDescent="0.3">
      <c r="A2338" s="135">
        <v>44294</v>
      </c>
      <c r="B2338" s="20">
        <v>150.66999999999999</v>
      </c>
      <c r="C2338" s="20" t="e">
        <f>(#N/A)</f>
        <v>#N/A</v>
      </c>
      <c r="D2338" s="20" t="e">
        <f>(#N/A)</f>
        <v>#N/A</v>
      </c>
      <c r="E2338" s="20" t="e">
        <f>(#N/A)</f>
        <v>#N/A</v>
      </c>
      <c r="F2338" s="20">
        <v>2.5105456524697241</v>
      </c>
      <c r="G2338" s="133" t="e">
        <f t="shared" si="36"/>
        <v>#N/A</v>
      </c>
      <c r="H2338" s="133"/>
      <c r="I2338" s="133"/>
    </row>
    <row r="2339" spans="1:9" x14ac:dyDescent="0.3">
      <c r="A2339" s="135">
        <v>44295</v>
      </c>
      <c r="B2339" s="20">
        <v>150.84</v>
      </c>
      <c r="C2339" s="20" t="e">
        <f>(#N/A)</f>
        <v>#N/A</v>
      </c>
      <c r="D2339" s="20" t="e">
        <f>(#N/A)</f>
        <v>#N/A</v>
      </c>
      <c r="E2339" s="20" t="e">
        <f>(#N/A)</f>
        <v>#N/A</v>
      </c>
      <c r="F2339" s="20">
        <v>2.7240533914464722</v>
      </c>
      <c r="G2339" s="133" t="e">
        <f t="shared" si="36"/>
        <v>#N/A</v>
      </c>
      <c r="H2339" s="133"/>
      <c r="I2339" s="133"/>
    </row>
    <row r="2340" spans="1:9" x14ac:dyDescent="0.3">
      <c r="A2340" s="135">
        <v>44298</v>
      </c>
      <c r="B2340" s="20">
        <v>152.19</v>
      </c>
      <c r="C2340" s="20" t="e">
        <f>(#N/A)</f>
        <v>#N/A</v>
      </c>
      <c r="D2340" s="20" t="e">
        <f>(#N/A)</f>
        <v>#N/A</v>
      </c>
      <c r="E2340" s="20" t="e">
        <f>(#N/A)</f>
        <v>#N/A</v>
      </c>
      <c r="F2340" s="20" t="e">
        <f>(#N/A)</f>
        <v>#N/A</v>
      </c>
      <c r="G2340" s="133" t="e">
        <f t="shared" si="36"/>
        <v>#N/A</v>
      </c>
      <c r="H2340" s="133"/>
      <c r="I2340" s="133"/>
    </row>
    <row r="2341" spans="1:9" x14ac:dyDescent="0.3">
      <c r="A2341" s="135">
        <v>44299</v>
      </c>
      <c r="B2341" s="20">
        <v>152.47999999999999</v>
      </c>
      <c r="C2341" s="20" t="e">
        <f>(#N/A)</f>
        <v>#N/A</v>
      </c>
      <c r="D2341" s="20" t="e">
        <f>(#N/A)</f>
        <v>#N/A</v>
      </c>
      <c r="E2341" s="20" t="e">
        <f>(#N/A)</f>
        <v>#N/A</v>
      </c>
      <c r="F2341" s="20">
        <v>4.2669584245076591</v>
      </c>
      <c r="G2341" s="133" t="e">
        <f t="shared" si="36"/>
        <v>#N/A</v>
      </c>
      <c r="H2341" s="133"/>
      <c r="I2341" s="133"/>
    </row>
    <row r="2342" spans="1:9" x14ac:dyDescent="0.3">
      <c r="A2342" s="135">
        <v>44300</v>
      </c>
      <c r="B2342" s="20">
        <v>153.24</v>
      </c>
      <c r="C2342" s="20" t="e">
        <f>(#N/A)</f>
        <v>#N/A</v>
      </c>
      <c r="D2342" s="20" t="e">
        <f>(#N/A)</f>
        <v>#N/A</v>
      </c>
      <c r="E2342" s="20" t="e">
        <f>(#N/A)</f>
        <v>#N/A</v>
      </c>
      <c r="F2342" s="20">
        <v>4.8153214774281814</v>
      </c>
      <c r="G2342" s="133" t="e">
        <f t="shared" si="36"/>
        <v>#N/A</v>
      </c>
      <c r="H2342" s="133"/>
      <c r="I2342" s="133"/>
    </row>
    <row r="2343" spans="1:9" x14ac:dyDescent="0.3">
      <c r="A2343" s="135">
        <v>44301</v>
      </c>
      <c r="B2343" s="20">
        <v>153.57</v>
      </c>
      <c r="C2343" s="20" t="e">
        <f>(#N/A)</f>
        <v>#N/A</v>
      </c>
      <c r="D2343" s="20" t="e">
        <f>(#N/A)</f>
        <v>#N/A</v>
      </c>
      <c r="E2343" s="20" t="e">
        <f>(#N/A)</f>
        <v>#N/A</v>
      </c>
      <c r="F2343" s="20">
        <v>5.0482249127847316</v>
      </c>
      <c r="G2343" s="133" t="e">
        <f t="shared" si="36"/>
        <v>#N/A</v>
      </c>
      <c r="H2343" s="133"/>
      <c r="I2343" s="133"/>
    </row>
    <row r="2344" spans="1:9" x14ac:dyDescent="0.3">
      <c r="A2344" s="135">
        <v>44302</v>
      </c>
      <c r="B2344" s="20">
        <v>153.81</v>
      </c>
      <c r="C2344" s="20" t="e">
        <f>(#N/A)</f>
        <v>#N/A</v>
      </c>
      <c r="D2344" s="20" t="e">
        <f>(#N/A)</f>
        <v>#N/A</v>
      </c>
      <c r="E2344" s="20" t="e">
        <f>(#N/A)</f>
        <v>#N/A</v>
      </c>
      <c r="F2344" s="20">
        <v>5.1764223194748364</v>
      </c>
      <c r="G2344" s="133" t="e">
        <f t="shared" si="36"/>
        <v>#N/A</v>
      </c>
      <c r="H2344" s="133"/>
      <c r="I2344" s="133"/>
    </row>
    <row r="2345" spans="1:9" x14ac:dyDescent="0.3">
      <c r="A2345" s="135">
        <v>44305</v>
      </c>
      <c r="B2345" s="20">
        <v>154.16</v>
      </c>
      <c r="C2345" s="20" t="e">
        <f>(#N/A)</f>
        <v>#N/A</v>
      </c>
      <c r="D2345" s="20" t="e">
        <f>(#N/A)</f>
        <v>#N/A</v>
      </c>
      <c r="E2345" s="20" t="e">
        <f>(#N/A)</f>
        <v>#N/A</v>
      </c>
      <c r="F2345" s="20" t="e">
        <f>(#N/A)</f>
        <v>#N/A</v>
      </c>
      <c r="G2345" s="133" t="e">
        <f t="shared" si="36"/>
        <v>#N/A</v>
      </c>
      <c r="H2345" s="133"/>
      <c r="I2345" s="133"/>
    </row>
    <row r="2346" spans="1:9" x14ac:dyDescent="0.3">
      <c r="A2346" s="135">
        <v>44306</v>
      </c>
      <c r="B2346" s="20">
        <v>154.68</v>
      </c>
      <c r="C2346" s="20" t="e">
        <f>(#N/A)</f>
        <v>#N/A</v>
      </c>
      <c r="D2346" s="20" t="e">
        <f>(#N/A)</f>
        <v>#N/A</v>
      </c>
      <c r="E2346" s="20" t="e">
        <f>(#N/A)</f>
        <v>#N/A</v>
      </c>
      <c r="F2346" s="20">
        <v>5.8871851040525742</v>
      </c>
      <c r="G2346" s="133" t="e">
        <f t="shared" si="36"/>
        <v>#N/A</v>
      </c>
      <c r="H2346" s="133"/>
      <c r="I2346" s="133"/>
    </row>
    <row r="2347" spans="1:9" x14ac:dyDescent="0.3">
      <c r="A2347" s="135">
        <v>44307</v>
      </c>
      <c r="B2347" s="20">
        <v>154.94</v>
      </c>
      <c r="C2347" s="20" t="e">
        <f>(#N/A)</f>
        <v>#N/A</v>
      </c>
      <c r="D2347" s="20" t="e">
        <f>(#N/A)</f>
        <v>#N/A</v>
      </c>
      <c r="E2347" s="20" t="e">
        <f>(#N/A)</f>
        <v>#N/A</v>
      </c>
      <c r="F2347" s="20">
        <v>6.1014859960282131</v>
      </c>
      <c r="G2347" s="133" t="e">
        <f t="shared" si="36"/>
        <v>#N/A</v>
      </c>
      <c r="H2347" s="133"/>
      <c r="I2347" s="133"/>
    </row>
    <row r="2348" spans="1:9" x14ac:dyDescent="0.3">
      <c r="A2348" s="135">
        <v>44308</v>
      </c>
      <c r="B2348" s="20">
        <v>154.94</v>
      </c>
      <c r="C2348" s="20" t="e">
        <f>(#N/A)</f>
        <v>#N/A</v>
      </c>
      <c r="D2348" s="20" t="e">
        <f>(#N/A)</f>
        <v>#N/A</v>
      </c>
      <c r="E2348" s="20" t="e">
        <f>(#N/A)</f>
        <v>#N/A</v>
      </c>
      <c r="F2348" s="20">
        <v>6.2834408012072993</v>
      </c>
      <c r="G2348" s="133" t="e">
        <f t="shared" si="36"/>
        <v>#N/A</v>
      </c>
      <c r="H2348" s="133"/>
      <c r="I2348" s="133"/>
    </row>
    <row r="2349" spans="1:9" x14ac:dyDescent="0.3">
      <c r="A2349" s="135">
        <v>44309</v>
      </c>
      <c r="B2349" s="20">
        <v>154.97999999999999</v>
      </c>
      <c r="C2349" s="20" t="e">
        <f>(#N/A)</f>
        <v>#N/A</v>
      </c>
      <c r="D2349" s="20" t="e">
        <f>(#N/A)</f>
        <v>#N/A</v>
      </c>
      <c r="E2349" s="20" t="e">
        <f>(#N/A)</f>
        <v>#N/A</v>
      </c>
      <c r="F2349" s="20">
        <v>6.1943264355214467</v>
      </c>
      <c r="G2349" s="133" t="e">
        <f t="shared" si="36"/>
        <v>#N/A</v>
      </c>
      <c r="H2349" s="133"/>
      <c r="I2349" s="133"/>
    </row>
    <row r="2350" spans="1:9" x14ac:dyDescent="0.3">
      <c r="A2350" s="135">
        <v>44311</v>
      </c>
      <c r="B2350" s="20">
        <v>155.56</v>
      </c>
      <c r="C2350" s="20" t="e">
        <f>(#N/A)</f>
        <v>#N/A</v>
      </c>
      <c r="D2350" s="20" t="e">
        <f>(#N/A)</f>
        <v>#N/A</v>
      </c>
      <c r="E2350" s="20" t="e">
        <f>(#N/A)</f>
        <v>#N/A</v>
      </c>
      <c r="F2350" s="20" t="e">
        <f>(#N/A)</f>
        <v>#N/A</v>
      </c>
      <c r="G2350" s="133" t="e">
        <f t="shared" si="36"/>
        <v>#N/A</v>
      </c>
      <c r="H2350" s="133"/>
      <c r="I2350" s="133"/>
    </row>
    <row r="2351" spans="1:9" x14ac:dyDescent="0.3">
      <c r="A2351" s="135">
        <v>44312</v>
      </c>
      <c r="B2351" s="20">
        <v>156.24</v>
      </c>
      <c r="C2351" s="20" t="e">
        <f>(#N/A)</f>
        <v>#N/A</v>
      </c>
      <c r="D2351" s="20" t="e">
        <f>(#N/A)</f>
        <v>#N/A</v>
      </c>
      <c r="E2351" s="20" t="e">
        <f>(#N/A)</f>
        <v>#N/A</v>
      </c>
      <c r="F2351" s="20" t="e">
        <f>(#N/A)</f>
        <v>#N/A</v>
      </c>
      <c r="G2351" s="133" t="e">
        <f t="shared" si="36"/>
        <v>#N/A</v>
      </c>
      <c r="H2351" s="133"/>
      <c r="I2351" s="133"/>
    </row>
    <row r="2352" spans="1:9" x14ac:dyDescent="0.3">
      <c r="A2352" s="135">
        <v>44313</v>
      </c>
      <c r="B2352" s="20">
        <v>157</v>
      </c>
      <c r="C2352" s="20" t="e">
        <f>(#N/A)</f>
        <v>#N/A</v>
      </c>
      <c r="D2352" s="20" t="e">
        <f>(#N/A)</f>
        <v>#N/A</v>
      </c>
      <c r="E2352" s="20" t="e">
        <f>(#N/A)</f>
        <v>#N/A</v>
      </c>
      <c r="F2352" s="20">
        <v>7.2184661613057433</v>
      </c>
      <c r="G2352" s="133" t="e">
        <f t="shared" si="36"/>
        <v>#N/A</v>
      </c>
      <c r="H2352" s="133"/>
      <c r="I2352" s="133"/>
    </row>
    <row r="2353" spans="1:9" x14ac:dyDescent="0.3">
      <c r="A2353" s="135">
        <v>44314</v>
      </c>
      <c r="B2353" s="20">
        <v>157.51</v>
      </c>
      <c r="C2353" s="20" t="e">
        <f>(#N/A)</f>
        <v>#N/A</v>
      </c>
      <c r="D2353" s="20" t="e">
        <f>(#N/A)</f>
        <v>#N/A</v>
      </c>
      <c r="E2353" s="20" t="e">
        <f>(#N/A)</f>
        <v>#N/A</v>
      </c>
      <c r="F2353" s="20">
        <v>7.5447221084255087</v>
      </c>
      <c r="G2353" s="133" t="e">
        <f t="shared" si="36"/>
        <v>#N/A</v>
      </c>
      <c r="H2353" s="133"/>
      <c r="I2353" s="133"/>
    </row>
    <row r="2354" spans="1:9" x14ac:dyDescent="0.3">
      <c r="A2354" s="135">
        <v>44315</v>
      </c>
      <c r="B2354" s="20">
        <v>157.88999999999999</v>
      </c>
      <c r="C2354" s="20" t="e">
        <f>(#N/A)</f>
        <v>#N/A</v>
      </c>
      <c r="D2354" s="20" t="e">
        <f>(#N/A)</f>
        <v>#N/A</v>
      </c>
      <c r="E2354" s="20" t="e">
        <f>(#N/A)</f>
        <v>#N/A</v>
      </c>
      <c r="F2354" s="20">
        <v>7.8336292856167189</v>
      </c>
      <c r="G2354" s="133" t="e">
        <f t="shared" si="36"/>
        <v>#N/A</v>
      </c>
      <c r="H2354" s="133"/>
      <c r="I2354" s="133"/>
    </row>
    <row r="2355" spans="1:9" x14ac:dyDescent="0.3">
      <c r="A2355" s="135">
        <v>44316</v>
      </c>
      <c r="B2355" s="20">
        <v>157.44</v>
      </c>
      <c r="C2355" s="20">
        <v>98.6</v>
      </c>
      <c r="D2355" s="20">
        <v>99.8</v>
      </c>
      <c r="E2355" s="20">
        <v>6.8</v>
      </c>
      <c r="F2355" s="20">
        <v>7.6071355341398403</v>
      </c>
      <c r="G2355" s="133">
        <f t="shared" si="36"/>
        <v>99.8</v>
      </c>
      <c r="H2355" s="133"/>
      <c r="I2355" s="133"/>
    </row>
    <row r="2356" spans="1:9" x14ac:dyDescent="0.3">
      <c r="A2356" s="135">
        <v>44322</v>
      </c>
      <c r="B2356" s="20">
        <v>157.91999999999999</v>
      </c>
      <c r="C2356" s="20" t="e">
        <f>(#N/A)</f>
        <v>#N/A</v>
      </c>
      <c r="D2356" s="20" t="e">
        <f>(#N/A)</f>
        <v>#N/A</v>
      </c>
      <c r="E2356" s="20" t="e">
        <f>(#N/A)</f>
        <v>#N/A</v>
      </c>
      <c r="F2356" s="20">
        <v>7.7069976810803444</v>
      </c>
      <c r="G2356" s="133" t="e">
        <f t="shared" si="36"/>
        <v>#N/A</v>
      </c>
      <c r="H2356" s="133"/>
      <c r="I2356" s="133"/>
    </row>
    <row r="2357" spans="1:9" x14ac:dyDescent="0.3">
      <c r="A2357" s="135">
        <v>44323</v>
      </c>
      <c r="B2357" s="20">
        <v>158.16</v>
      </c>
      <c r="C2357" s="20" t="e">
        <f>(#N/A)</f>
        <v>#N/A</v>
      </c>
      <c r="D2357" s="20" t="e">
        <f>(#N/A)</f>
        <v>#N/A</v>
      </c>
      <c r="E2357" s="20" t="e">
        <f>(#N/A)</f>
        <v>#N/A</v>
      </c>
      <c r="F2357" s="20">
        <v>7.8412655120687296</v>
      </c>
      <c r="G2357" s="133" t="e">
        <f t="shared" si="36"/>
        <v>#N/A</v>
      </c>
      <c r="H2357" s="133"/>
      <c r="I2357" s="133"/>
    </row>
    <row r="2358" spans="1:9" x14ac:dyDescent="0.3">
      <c r="A2358" s="135">
        <v>44324</v>
      </c>
      <c r="B2358" s="20">
        <v>158.22</v>
      </c>
      <c r="C2358" s="20" t="e">
        <f>(#N/A)</f>
        <v>#N/A</v>
      </c>
      <c r="D2358" s="20" t="e">
        <f>(#N/A)</f>
        <v>#N/A</v>
      </c>
      <c r="E2358" s="20" t="e">
        <f>(#N/A)</f>
        <v>#N/A</v>
      </c>
      <c r="F2358" s="20">
        <v>7.8233610467493531</v>
      </c>
      <c r="G2358" s="133" t="e">
        <f t="shared" si="36"/>
        <v>#N/A</v>
      </c>
      <c r="H2358" s="133"/>
      <c r="I2358" s="133"/>
    </row>
    <row r="2359" spans="1:9" x14ac:dyDescent="0.3">
      <c r="A2359" s="135">
        <v>44326</v>
      </c>
      <c r="B2359" s="20">
        <v>158.97</v>
      </c>
      <c r="C2359" s="20" t="e">
        <f>(#N/A)</f>
        <v>#N/A</v>
      </c>
      <c r="D2359" s="20" t="e">
        <f>(#N/A)</f>
        <v>#N/A</v>
      </c>
      <c r="E2359" s="20" t="e">
        <f>(#N/A)</f>
        <v>#N/A</v>
      </c>
      <c r="F2359" s="20" t="e">
        <f>(#N/A)</f>
        <v>#N/A</v>
      </c>
      <c r="G2359" s="133" t="e">
        <f t="shared" si="36"/>
        <v>#N/A</v>
      </c>
      <c r="H2359" s="133"/>
      <c r="I2359" s="133"/>
    </row>
    <row r="2360" spans="1:9" x14ac:dyDescent="0.3">
      <c r="A2360" s="135">
        <v>44327</v>
      </c>
      <c r="B2360" s="20">
        <v>159.03</v>
      </c>
      <c r="C2360" s="20" t="e">
        <f>(#N/A)</f>
        <v>#N/A</v>
      </c>
      <c r="D2360" s="20" t="e">
        <f>(#N/A)</f>
        <v>#N/A</v>
      </c>
      <c r="E2360" s="20" t="e">
        <f>(#N/A)</f>
        <v>#N/A</v>
      </c>
      <c r="F2360" s="20">
        <v>7.8096400244051249</v>
      </c>
      <c r="G2360" s="133" t="e">
        <f t="shared" si="36"/>
        <v>#N/A</v>
      </c>
      <c r="H2360" s="133"/>
      <c r="I2360" s="133"/>
    </row>
    <row r="2361" spans="1:9" x14ac:dyDescent="0.3">
      <c r="A2361" s="135">
        <v>44328</v>
      </c>
      <c r="B2361" s="20">
        <v>159.01</v>
      </c>
      <c r="C2361" s="20" t="e">
        <f>(#N/A)</f>
        <v>#N/A</v>
      </c>
      <c r="D2361" s="20" t="e">
        <f>(#N/A)</f>
        <v>#N/A</v>
      </c>
      <c r="E2361" s="20" t="e">
        <f>(#N/A)</f>
        <v>#N/A</v>
      </c>
      <c r="F2361" s="20">
        <v>7.7376516024120878</v>
      </c>
      <c r="G2361" s="133" t="e">
        <f t="shared" si="36"/>
        <v>#N/A</v>
      </c>
      <c r="H2361" s="133"/>
      <c r="I2361" s="133"/>
    </row>
    <row r="2362" spans="1:9" x14ac:dyDescent="0.3">
      <c r="A2362" s="135">
        <v>44329</v>
      </c>
      <c r="B2362" s="20">
        <v>158.81</v>
      </c>
      <c r="C2362" s="20" t="e">
        <f>(#N/A)</f>
        <v>#N/A</v>
      </c>
      <c r="D2362" s="20" t="e">
        <f>(#N/A)</f>
        <v>#N/A</v>
      </c>
      <c r="E2362" s="20" t="e">
        <f>(#N/A)</f>
        <v>#N/A</v>
      </c>
      <c r="F2362" s="20">
        <v>7.6604975933834991</v>
      </c>
      <c r="G2362" s="133" t="e">
        <f t="shared" si="36"/>
        <v>#N/A</v>
      </c>
      <c r="H2362" s="133"/>
      <c r="I2362" s="133"/>
    </row>
    <row r="2363" spans="1:9" x14ac:dyDescent="0.3">
      <c r="A2363" s="135">
        <v>44330</v>
      </c>
      <c r="B2363" s="20">
        <v>158.79</v>
      </c>
      <c r="C2363" s="20" t="e">
        <f>(#N/A)</f>
        <v>#N/A</v>
      </c>
      <c r="D2363" s="20" t="e">
        <f>(#N/A)</f>
        <v>#N/A</v>
      </c>
      <c r="E2363" s="20" t="e">
        <f>(#N/A)</f>
        <v>#N/A</v>
      </c>
      <c r="F2363" s="20">
        <v>7.5958802005691828</v>
      </c>
      <c r="G2363" s="133" t="e">
        <f t="shared" si="36"/>
        <v>#N/A</v>
      </c>
      <c r="H2363" s="133"/>
      <c r="I2363" s="133"/>
    </row>
    <row r="2364" spans="1:9" x14ac:dyDescent="0.3">
      <c r="A2364" s="135">
        <v>44333</v>
      </c>
      <c r="B2364" s="20">
        <v>159.13</v>
      </c>
      <c r="C2364" s="20" t="e">
        <f>(#N/A)</f>
        <v>#N/A</v>
      </c>
      <c r="D2364" s="20" t="e">
        <f>(#N/A)</f>
        <v>#N/A</v>
      </c>
      <c r="E2364" s="20" t="e">
        <f>(#N/A)</f>
        <v>#N/A</v>
      </c>
      <c r="F2364" s="20" t="e">
        <f>(#N/A)</f>
        <v>#N/A</v>
      </c>
      <c r="G2364" s="133" t="e">
        <f t="shared" si="36"/>
        <v>#N/A</v>
      </c>
      <c r="H2364" s="133"/>
      <c r="I2364" s="133"/>
    </row>
    <row r="2365" spans="1:9" x14ac:dyDescent="0.3">
      <c r="A2365" s="135">
        <v>44334</v>
      </c>
      <c r="B2365" s="20">
        <v>159.12</v>
      </c>
      <c r="C2365" s="20" t="e">
        <f>(#N/A)</f>
        <v>#N/A</v>
      </c>
      <c r="D2365" s="20" t="e">
        <f>(#N/A)</f>
        <v>#N/A</v>
      </c>
      <c r="E2365" s="20" t="e">
        <f>(#N/A)</f>
        <v>#N/A</v>
      </c>
      <c r="F2365" s="20">
        <v>7.5280443303149074</v>
      </c>
      <c r="G2365" s="133" t="e">
        <f t="shared" si="36"/>
        <v>#N/A</v>
      </c>
      <c r="H2365" s="133"/>
      <c r="I2365" s="133"/>
    </row>
    <row r="2366" spans="1:9" x14ac:dyDescent="0.3">
      <c r="A2366" s="135">
        <v>44335</v>
      </c>
      <c r="B2366" s="20">
        <v>159.13</v>
      </c>
      <c r="C2366" s="20" t="e">
        <f>(#N/A)</f>
        <v>#N/A</v>
      </c>
      <c r="D2366" s="20" t="e">
        <f>(#N/A)</f>
        <v>#N/A</v>
      </c>
      <c r="E2366" s="20" t="e">
        <f>(#N/A)</f>
        <v>#N/A</v>
      </c>
      <c r="F2366" s="20">
        <v>7.5348020002703073</v>
      </c>
      <c r="G2366" s="133" t="e">
        <f t="shared" si="36"/>
        <v>#N/A</v>
      </c>
      <c r="H2366" s="133"/>
      <c r="I2366" s="133"/>
    </row>
    <row r="2367" spans="1:9" x14ac:dyDescent="0.3">
      <c r="A2367" s="135">
        <v>44336</v>
      </c>
      <c r="B2367" s="20">
        <v>159.34</v>
      </c>
      <c r="C2367" s="20" t="e">
        <f>(#N/A)</f>
        <v>#N/A</v>
      </c>
      <c r="D2367" s="20" t="e">
        <f>(#N/A)</f>
        <v>#N/A</v>
      </c>
      <c r="E2367" s="20" t="e">
        <f>(#N/A)</f>
        <v>#N/A</v>
      </c>
      <c r="F2367" s="20">
        <v>7.6767130693336938</v>
      </c>
      <c r="G2367" s="133" t="e">
        <f t="shared" si="36"/>
        <v>#N/A</v>
      </c>
      <c r="H2367" s="133"/>
      <c r="I2367" s="133"/>
    </row>
    <row r="2368" spans="1:9" x14ac:dyDescent="0.3">
      <c r="A2368" s="135">
        <v>44337</v>
      </c>
      <c r="B2368" s="20">
        <v>159.29</v>
      </c>
      <c r="C2368" s="20" t="e">
        <f>(#N/A)</f>
        <v>#N/A</v>
      </c>
      <c r="D2368" s="20" t="e">
        <f>(#N/A)</f>
        <v>#N/A</v>
      </c>
      <c r="E2368" s="20" t="e">
        <f>(#N/A)</f>
        <v>#N/A</v>
      </c>
      <c r="F2368" s="20">
        <v>7.6793077807070906</v>
      </c>
      <c r="G2368" s="133" t="e">
        <f t="shared" si="36"/>
        <v>#N/A</v>
      </c>
      <c r="H2368" s="133"/>
      <c r="I2368" s="133"/>
    </row>
    <row r="2369" spans="1:9" x14ac:dyDescent="0.3">
      <c r="A2369" s="135">
        <v>44340</v>
      </c>
      <c r="B2369" s="20">
        <v>159.02000000000001</v>
      </c>
      <c r="C2369" s="20" t="e">
        <f>(#N/A)</f>
        <v>#N/A</v>
      </c>
      <c r="D2369" s="20" t="e">
        <f>(#N/A)</f>
        <v>#N/A</v>
      </c>
      <c r="E2369" s="20" t="e">
        <f>(#N/A)</f>
        <v>#N/A</v>
      </c>
      <c r="F2369" s="20" t="e">
        <f>(#N/A)</f>
        <v>#N/A</v>
      </c>
      <c r="G2369" s="133" t="e">
        <f t="shared" si="36"/>
        <v>#N/A</v>
      </c>
      <c r="H2369" s="133"/>
      <c r="I2369" s="133"/>
    </row>
    <row r="2370" spans="1:9" x14ac:dyDescent="0.3">
      <c r="A2370" s="135">
        <v>44341</v>
      </c>
      <c r="B2370" s="20">
        <v>158.94999999999999</v>
      </c>
      <c r="C2370" s="20" t="e">
        <f>(#N/A)</f>
        <v>#N/A</v>
      </c>
      <c r="D2370" s="20" t="e">
        <f>(#N/A)</f>
        <v>#N/A</v>
      </c>
      <c r="E2370" s="20" t="e">
        <f>(#N/A)</f>
        <v>#N/A</v>
      </c>
      <c r="F2370" s="20">
        <v>7.0226232157285207</v>
      </c>
      <c r="G2370" s="133" t="e">
        <f t="shared" si="36"/>
        <v>#N/A</v>
      </c>
      <c r="H2370" s="133"/>
      <c r="I2370" s="133"/>
    </row>
    <row r="2371" spans="1:9" x14ac:dyDescent="0.3">
      <c r="A2371" s="135">
        <v>44342</v>
      </c>
      <c r="B2371" s="20">
        <v>158.96</v>
      </c>
      <c r="C2371" s="20" t="e">
        <f>(#N/A)</f>
        <v>#N/A</v>
      </c>
      <c r="D2371" s="20" t="e">
        <f>(#N/A)</f>
        <v>#N/A</v>
      </c>
      <c r="E2371" s="20" t="e">
        <f>(#N/A)</f>
        <v>#N/A</v>
      </c>
      <c r="F2371" s="20">
        <v>6.9789353253920181</v>
      </c>
      <c r="G2371" s="133" t="e">
        <f t="shared" si="36"/>
        <v>#N/A</v>
      </c>
      <c r="H2371" s="133"/>
      <c r="I2371" s="133"/>
    </row>
    <row r="2372" spans="1:9" x14ac:dyDescent="0.3">
      <c r="A2372" s="135">
        <v>44343</v>
      </c>
      <c r="B2372" s="20">
        <v>158.75</v>
      </c>
      <c r="C2372" s="20" t="e">
        <f>(#N/A)</f>
        <v>#N/A</v>
      </c>
      <c r="D2372" s="20" t="e">
        <f>(#N/A)</f>
        <v>#N/A</v>
      </c>
      <c r="E2372" s="20" t="e">
        <f>(#N/A)</f>
        <v>#N/A</v>
      </c>
      <c r="F2372" s="20">
        <v>6.7370402743225979</v>
      </c>
      <c r="G2372" s="133" t="e">
        <f t="shared" si="36"/>
        <v>#N/A</v>
      </c>
      <c r="H2372" s="133"/>
      <c r="I2372" s="133"/>
    </row>
    <row r="2373" spans="1:9" x14ac:dyDescent="0.3">
      <c r="A2373" s="135">
        <v>44344</v>
      </c>
      <c r="B2373" s="20">
        <v>158.43</v>
      </c>
      <c r="C2373" s="20" t="e">
        <f>(#N/A)</f>
        <v>#N/A</v>
      </c>
      <c r="D2373" s="20" t="e">
        <f>(#N/A)</f>
        <v>#N/A</v>
      </c>
      <c r="E2373" s="20" t="e">
        <f>(#N/A)</f>
        <v>#N/A</v>
      </c>
      <c r="F2373" s="20">
        <v>6.5218852955019164</v>
      </c>
      <c r="G2373" s="133" t="e">
        <f t="shared" si="36"/>
        <v>#N/A</v>
      </c>
      <c r="H2373" s="133"/>
      <c r="I2373" s="133"/>
    </row>
    <row r="2374" spans="1:9" x14ac:dyDescent="0.3">
      <c r="A2374" s="135">
        <v>44347</v>
      </c>
      <c r="B2374" s="20">
        <v>157.58000000000001</v>
      </c>
      <c r="C2374" s="20">
        <v>100</v>
      </c>
      <c r="D2374" s="20">
        <v>101.8</v>
      </c>
      <c r="E2374" s="20">
        <v>9</v>
      </c>
      <c r="F2374" s="20" t="e">
        <f>(#N/A)</f>
        <v>#N/A</v>
      </c>
      <c r="G2374" s="133">
        <f t="shared" si="36"/>
        <v>101.8</v>
      </c>
      <c r="H2374" s="133"/>
      <c r="I2374" s="133"/>
    </row>
    <row r="2375" spans="1:9" x14ac:dyDescent="0.3">
      <c r="A2375" s="135">
        <v>44348</v>
      </c>
      <c r="B2375" s="20">
        <v>156.63</v>
      </c>
      <c r="C2375" s="20" t="e">
        <f>(#N/A)</f>
        <v>#N/A</v>
      </c>
      <c r="D2375" s="20" t="e">
        <f>(#N/A)</f>
        <v>#N/A</v>
      </c>
      <c r="E2375" s="20" t="e">
        <f>(#N/A)</f>
        <v>#N/A</v>
      </c>
      <c r="F2375" s="20">
        <v>5.4747474747474749</v>
      </c>
      <c r="G2375" s="133" t="e">
        <f t="shared" si="36"/>
        <v>#N/A</v>
      </c>
      <c r="H2375" s="133"/>
      <c r="I2375" s="133"/>
    </row>
    <row r="2376" spans="1:9" x14ac:dyDescent="0.3">
      <c r="A2376" s="135">
        <v>44349</v>
      </c>
      <c r="B2376" s="20">
        <v>156.71</v>
      </c>
      <c r="C2376" s="20" t="e">
        <f>(#N/A)</f>
        <v>#N/A</v>
      </c>
      <c r="D2376" s="20" t="e">
        <f>(#N/A)</f>
        <v>#N/A</v>
      </c>
      <c r="E2376" s="20" t="e">
        <f>(#N/A)</f>
        <v>#N/A</v>
      </c>
      <c r="F2376" s="20">
        <v>5.5783871185070399</v>
      </c>
      <c r="G2376" s="133" t="e">
        <f t="shared" si="36"/>
        <v>#N/A</v>
      </c>
      <c r="H2376" s="133"/>
      <c r="I2376" s="133"/>
    </row>
    <row r="2377" spans="1:9" x14ac:dyDescent="0.3">
      <c r="A2377" s="135">
        <v>44350</v>
      </c>
      <c r="B2377" s="20">
        <v>156.83000000000001</v>
      </c>
      <c r="C2377" s="20" t="e">
        <f>(#N/A)</f>
        <v>#N/A</v>
      </c>
      <c r="D2377" s="20" t="e">
        <f>(#N/A)</f>
        <v>#N/A</v>
      </c>
      <c r="E2377" s="20" t="e">
        <f>(#N/A)</f>
        <v>#N/A</v>
      </c>
      <c r="F2377" s="20">
        <v>5.8803672697812583</v>
      </c>
      <c r="G2377" s="133" t="e">
        <f t="shared" si="36"/>
        <v>#N/A</v>
      </c>
      <c r="H2377" s="133"/>
      <c r="I2377" s="133"/>
    </row>
    <row r="2378" spans="1:9" x14ac:dyDescent="0.3">
      <c r="A2378" s="135">
        <v>44351</v>
      </c>
      <c r="B2378" s="20">
        <v>155.80000000000001</v>
      </c>
      <c r="C2378" s="20" t="e">
        <f>(#N/A)</f>
        <v>#N/A</v>
      </c>
      <c r="D2378" s="20" t="e">
        <f>(#N/A)</f>
        <v>#N/A</v>
      </c>
      <c r="E2378" s="20" t="e">
        <f>(#N/A)</f>
        <v>#N/A</v>
      </c>
      <c r="F2378" s="20">
        <v>5.2205038157628154</v>
      </c>
      <c r="G2378" s="133" t="e">
        <f t="shared" si="36"/>
        <v>#N/A</v>
      </c>
      <c r="H2378" s="133"/>
      <c r="I2378" s="133"/>
    </row>
    <row r="2379" spans="1:9" x14ac:dyDescent="0.3">
      <c r="A2379" s="135">
        <v>44354</v>
      </c>
      <c r="B2379" s="20">
        <v>155.07</v>
      </c>
      <c r="C2379" s="20" t="e">
        <f>(#N/A)</f>
        <v>#N/A</v>
      </c>
      <c r="D2379" s="20" t="e">
        <f>(#N/A)</f>
        <v>#N/A</v>
      </c>
      <c r="E2379" s="20" t="e">
        <f>(#N/A)</f>
        <v>#N/A</v>
      </c>
      <c r="F2379" s="20" t="e">
        <f>(#N/A)</f>
        <v>#N/A</v>
      </c>
      <c r="G2379" s="133" t="e">
        <f t="shared" si="36"/>
        <v>#N/A</v>
      </c>
      <c r="H2379" s="133"/>
      <c r="I2379" s="133"/>
    </row>
    <row r="2380" spans="1:9" x14ac:dyDescent="0.3">
      <c r="A2380" s="135">
        <v>44355</v>
      </c>
      <c r="B2380" s="20">
        <v>154.6</v>
      </c>
      <c r="C2380" s="20" t="e">
        <f>(#N/A)</f>
        <v>#N/A</v>
      </c>
      <c r="D2380" s="20" t="e">
        <f>(#N/A)</f>
        <v>#N/A</v>
      </c>
      <c r="E2380" s="20" t="e">
        <f>(#N/A)</f>
        <v>#N/A</v>
      </c>
      <c r="F2380" s="20">
        <v>4.5442250473356776</v>
      </c>
      <c r="G2380" s="133" t="e">
        <f t="shared" si="36"/>
        <v>#N/A</v>
      </c>
      <c r="H2380" s="133"/>
      <c r="I2380" s="133"/>
    </row>
    <row r="2381" spans="1:9" x14ac:dyDescent="0.3">
      <c r="A2381" s="135">
        <v>44356</v>
      </c>
      <c r="B2381" s="20">
        <v>154.07</v>
      </c>
      <c r="C2381" s="20" t="e">
        <f>(#N/A)</f>
        <v>#N/A</v>
      </c>
      <c r="D2381" s="20" t="e">
        <f>(#N/A)</f>
        <v>#N/A</v>
      </c>
      <c r="E2381" s="20" t="e">
        <f>(#N/A)</f>
        <v>#N/A</v>
      </c>
      <c r="F2381" s="20">
        <v>4.2069665201217452</v>
      </c>
      <c r="G2381" s="133" t="e">
        <f t="shared" si="36"/>
        <v>#N/A</v>
      </c>
      <c r="H2381" s="133"/>
      <c r="I2381" s="133"/>
    </row>
    <row r="2382" spans="1:9" x14ac:dyDescent="0.3">
      <c r="A2382" s="135">
        <v>44357</v>
      </c>
      <c r="B2382" s="20">
        <v>153.33000000000001</v>
      </c>
      <c r="C2382" s="20" t="e">
        <f>(#N/A)</f>
        <v>#N/A</v>
      </c>
      <c r="D2382" s="20" t="e">
        <f>(#N/A)</f>
        <v>#N/A</v>
      </c>
      <c r="E2382" s="20" t="e">
        <f>(#N/A)</f>
        <v>#N/A</v>
      </c>
      <c r="F2382" s="20">
        <v>3.8258396533044419</v>
      </c>
      <c r="G2382" s="133" t="e">
        <f t="shared" si="36"/>
        <v>#N/A</v>
      </c>
      <c r="H2382" s="133"/>
      <c r="I2382" s="133"/>
    </row>
    <row r="2383" spans="1:9" x14ac:dyDescent="0.3">
      <c r="A2383" s="135">
        <v>44358</v>
      </c>
      <c r="B2383" s="20">
        <v>153.19999999999999</v>
      </c>
      <c r="C2383" s="20" t="e">
        <f>(#N/A)</f>
        <v>#N/A</v>
      </c>
      <c r="D2383" s="20" t="e">
        <f>(#N/A)</f>
        <v>#N/A</v>
      </c>
      <c r="E2383" s="20" t="e">
        <f>(#N/A)</f>
        <v>#N/A</v>
      </c>
      <c r="F2383" s="20">
        <v>4.4664166382543469</v>
      </c>
      <c r="G2383" s="133" t="e">
        <f t="shared" si="36"/>
        <v>#N/A</v>
      </c>
      <c r="H2383" s="133"/>
      <c r="I2383" s="133"/>
    </row>
    <row r="2384" spans="1:9" x14ac:dyDescent="0.3">
      <c r="A2384" s="135">
        <v>44362</v>
      </c>
      <c r="B2384" s="20">
        <v>153.16999999999999</v>
      </c>
      <c r="C2384" s="20" t="e">
        <f>(#N/A)</f>
        <v>#N/A</v>
      </c>
      <c r="D2384" s="20" t="e">
        <f>(#N/A)</f>
        <v>#N/A</v>
      </c>
      <c r="E2384" s="20" t="e">
        <f>(#N/A)</f>
        <v>#N/A</v>
      </c>
      <c r="F2384" s="20">
        <v>5.351124561524176</v>
      </c>
      <c r="G2384" s="133" t="e">
        <f t="shared" si="36"/>
        <v>#N/A</v>
      </c>
      <c r="H2384" s="133"/>
      <c r="I2384" s="133"/>
    </row>
    <row r="2385" spans="1:9" x14ac:dyDescent="0.3">
      <c r="A2385" s="135">
        <v>44363</v>
      </c>
      <c r="B2385" s="20">
        <v>152.41999999999999</v>
      </c>
      <c r="C2385" s="20" t="e">
        <f>(#N/A)</f>
        <v>#N/A</v>
      </c>
      <c r="D2385" s="20" t="e">
        <f>(#N/A)</f>
        <v>#N/A</v>
      </c>
      <c r="E2385" s="20" t="e">
        <f>(#N/A)</f>
        <v>#N/A</v>
      </c>
      <c r="F2385" s="20">
        <v>4.8496938845704074</v>
      </c>
      <c r="G2385" s="133" t="e">
        <f t="shared" si="36"/>
        <v>#N/A</v>
      </c>
      <c r="H2385" s="133"/>
      <c r="I2385" s="133"/>
    </row>
    <row r="2386" spans="1:9" x14ac:dyDescent="0.3">
      <c r="A2386" s="135">
        <v>44364</v>
      </c>
      <c r="B2386" s="20">
        <v>152.01</v>
      </c>
      <c r="C2386" s="20" t="e">
        <f>(#N/A)</f>
        <v>#N/A</v>
      </c>
      <c r="D2386" s="20" t="e">
        <f>(#N/A)</f>
        <v>#N/A</v>
      </c>
      <c r="E2386" s="20" t="e">
        <f>(#N/A)</f>
        <v>#N/A</v>
      </c>
      <c r="F2386" s="20">
        <v>4.5820433436532513</v>
      </c>
      <c r="G2386" s="133" t="e">
        <f t="shared" si="36"/>
        <v>#N/A</v>
      </c>
      <c r="H2386" s="133"/>
      <c r="I2386" s="133"/>
    </row>
    <row r="2387" spans="1:9" x14ac:dyDescent="0.3">
      <c r="A2387" s="135">
        <v>44365</v>
      </c>
      <c r="B2387" s="20">
        <v>150.75</v>
      </c>
      <c r="C2387" s="20" t="e">
        <f>(#N/A)</f>
        <v>#N/A</v>
      </c>
      <c r="D2387" s="20" t="e">
        <f>(#N/A)</f>
        <v>#N/A</v>
      </c>
      <c r="E2387" s="20" t="e">
        <f>(#N/A)</f>
        <v>#N/A</v>
      </c>
      <c r="F2387" s="20">
        <v>3.6652454958052538</v>
      </c>
      <c r="G2387" s="133" t="e">
        <f t="shared" si="36"/>
        <v>#N/A</v>
      </c>
      <c r="H2387" s="133"/>
      <c r="I2387" s="133"/>
    </row>
    <row r="2388" spans="1:9" x14ac:dyDescent="0.3">
      <c r="A2388" s="135">
        <v>44368</v>
      </c>
      <c r="B2388" s="20">
        <v>148.87</v>
      </c>
      <c r="C2388" s="20" t="e">
        <f>(#N/A)</f>
        <v>#N/A</v>
      </c>
      <c r="D2388" s="20" t="e">
        <f>(#N/A)</f>
        <v>#N/A</v>
      </c>
      <c r="E2388" s="20" t="e">
        <f>(#N/A)</f>
        <v>#N/A</v>
      </c>
      <c r="F2388" s="20" t="e">
        <f>(#N/A)</f>
        <v>#N/A</v>
      </c>
      <c r="G2388" s="133" t="e">
        <f t="shared" si="36"/>
        <v>#N/A</v>
      </c>
      <c r="H2388" s="133"/>
      <c r="I2388" s="133"/>
    </row>
    <row r="2389" spans="1:9" x14ac:dyDescent="0.3">
      <c r="A2389" s="135">
        <v>44369</v>
      </c>
      <c r="B2389" s="20">
        <v>148.43</v>
      </c>
      <c r="C2389" s="20" t="e">
        <f>(#N/A)</f>
        <v>#N/A</v>
      </c>
      <c r="D2389" s="20" t="e">
        <f>(#N/A)</f>
        <v>#N/A</v>
      </c>
      <c r="E2389" s="20" t="e">
        <f>(#N/A)</f>
        <v>#N/A</v>
      </c>
      <c r="F2389" s="20">
        <v>3.0191560244308722</v>
      </c>
      <c r="G2389" s="133" t="e">
        <f t="shared" ref="G2389:G2452" si="37">D2389</f>
        <v>#N/A</v>
      </c>
      <c r="H2389" s="133"/>
      <c r="I2389" s="133"/>
    </row>
    <row r="2390" spans="1:9" x14ac:dyDescent="0.3">
      <c r="A2390" s="135">
        <v>44370</v>
      </c>
      <c r="B2390" s="20">
        <v>148.09</v>
      </c>
      <c r="C2390" s="20" t="e">
        <f>(#N/A)</f>
        <v>#N/A</v>
      </c>
      <c r="D2390" s="20" t="e">
        <f>(#N/A)</f>
        <v>#N/A</v>
      </c>
      <c r="E2390" s="20" t="e">
        <f>(#N/A)</f>
        <v>#N/A</v>
      </c>
      <c r="F2390" s="20">
        <v>3.1267409470752092</v>
      </c>
      <c r="G2390" s="133" t="e">
        <f t="shared" si="37"/>
        <v>#N/A</v>
      </c>
      <c r="H2390" s="133"/>
      <c r="I2390" s="133"/>
    </row>
    <row r="2391" spans="1:9" x14ac:dyDescent="0.3">
      <c r="A2391" s="135">
        <v>44371</v>
      </c>
      <c r="B2391" s="20">
        <v>147.71</v>
      </c>
      <c r="C2391" s="20" t="e">
        <f>(#N/A)</f>
        <v>#N/A</v>
      </c>
      <c r="D2391" s="20" t="e">
        <f>(#N/A)</f>
        <v>#N/A</v>
      </c>
      <c r="E2391" s="20" t="e">
        <f>(#N/A)</f>
        <v>#N/A</v>
      </c>
      <c r="F2391" s="20">
        <v>3.2576022369800768</v>
      </c>
      <c r="G2391" s="133" t="e">
        <f t="shared" si="37"/>
        <v>#N/A</v>
      </c>
      <c r="H2391" s="133"/>
      <c r="I2391" s="133"/>
    </row>
    <row r="2392" spans="1:9" x14ac:dyDescent="0.3">
      <c r="A2392" s="135">
        <v>44372</v>
      </c>
      <c r="B2392" s="20">
        <v>147.4</v>
      </c>
      <c r="C2392" s="20" t="e">
        <f>(#N/A)</f>
        <v>#N/A</v>
      </c>
      <c r="D2392" s="20" t="e">
        <f>(#N/A)</f>
        <v>#N/A</v>
      </c>
      <c r="E2392" s="20" t="e">
        <f>(#N/A)</f>
        <v>#N/A</v>
      </c>
      <c r="F2392" s="20" t="e">
        <f>(#N/A)</f>
        <v>#N/A</v>
      </c>
      <c r="G2392" s="133" t="e">
        <f t="shared" si="37"/>
        <v>#N/A</v>
      </c>
      <c r="H2392" s="133"/>
      <c r="I2392" s="133"/>
    </row>
    <row r="2393" spans="1:9" x14ac:dyDescent="0.3">
      <c r="A2393" s="135">
        <v>44375</v>
      </c>
      <c r="B2393" s="20">
        <v>147.24</v>
      </c>
      <c r="C2393" s="20" t="e">
        <f>(#N/A)</f>
        <v>#N/A</v>
      </c>
      <c r="D2393" s="20" t="e">
        <f>(#N/A)</f>
        <v>#N/A</v>
      </c>
      <c r="E2393" s="20" t="e">
        <f>(#N/A)</f>
        <v>#N/A</v>
      </c>
      <c r="F2393" s="20" t="e">
        <f>(#N/A)</f>
        <v>#N/A</v>
      </c>
      <c r="G2393" s="133" t="e">
        <f t="shared" si="37"/>
        <v>#N/A</v>
      </c>
      <c r="H2393" s="133"/>
      <c r="I2393" s="133"/>
    </row>
    <row r="2394" spans="1:9" x14ac:dyDescent="0.3">
      <c r="A2394" s="135">
        <v>44376</v>
      </c>
      <c r="B2394" s="20">
        <v>147.13999999999999</v>
      </c>
      <c r="C2394" s="20" t="e">
        <f>(#N/A)</f>
        <v>#N/A</v>
      </c>
      <c r="D2394" s="20" t="e">
        <f>(#N/A)</f>
        <v>#N/A</v>
      </c>
      <c r="E2394" s="20" t="e">
        <f>(#N/A)</f>
        <v>#N/A</v>
      </c>
      <c r="F2394" s="20">
        <v>3.6562169778090881</v>
      </c>
      <c r="G2394" s="133" t="e">
        <f t="shared" si="37"/>
        <v>#N/A</v>
      </c>
      <c r="H2394" s="133"/>
      <c r="I2394" s="133"/>
    </row>
    <row r="2395" spans="1:9" x14ac:dyDescent="0.3">
      <c r="A2395" s="135">
        <v>44377</v>
      </c>
      <c r="B2395" s="20">
        <v>146.91</v>
      </c>
      <c r="C2395" s="20">
        <v>100.3</v>
      </c>
      <c r="D2395" s="20">
        <v>100.3</v>
      </c>
      <c r="E2395" s="20">
        <v>8.8000000000000007</v>
      </c>
      <c r="F2395" s="20">
        <v>3.64021164021164</v>
      </c>
      <c r="G2395" s="133">
        <f t="shared" si="37"/>
        <v>100.3</v>
      </c>
      <c r="H2395" s="133"/>
      <c r="I2395" s="133"/>
    </row>
    <row r="2396" spans="1:9" x14ac:dyDescent="0.3">
      <c r="A2396" s="135">
        <v>44378</v>
      </c>
      <c r="B2396" s="20">
        <v>146.66999999999999</v>
      </c>
      <c r="C2396" s="20" t="e">
        <f>(#N/A)</f>
        <v>#N/A</v>
      </c>
      <c r="D2396" s="20" t="e">
        <f>(#N/A)</f>
        <v>#N/A</v>
      </c>
      <c r="E2396" s="20" t="e">
        <f>(#N/A)</f>
        <v>#N/A</v>
      </c>
      <c r="F2396" s="20">
        <v>4.0434134922323901</v>
      </c>
      <c r="G2396" s="133" t="e">
        <f t="shared" si="37"/>
        <v>#N/A</v>
      </c>
      <c r="H2396" s="133"/>
      <c r="I2396" s="133"/>
    </row>
    <row r="2397" spans="1:9" x14ac:dyDescent="0.3">
      <c r="A2397" s="135">
        <v>44379</v>
      </c>
      <c r="B2397" s="20">
        <v>145.88999999999999</v>
      </c>
      <c r="C2397" s="20" t="e">
        <f>(#N/A)</f>
        <v>#N/A</v>
      </c>
      <c r="D2397" s="20" t="e">
        <f>(#N/A)</f>
        <v>#N/A</v>
      </c>
      <c r="E2397" s="20" t="e">
        <f>(#N/A)</f>
        <v>#N/A</v>
      </c>
      <c r="F2397" s="20">
        <v>3.6813303958496202</v>
      </c>
      <c r="G2397" s="133" t="e">
        <f t="shared" si="37"/>
        <v>#N/A</v>
      </c>
      <c r="H2397" s="133"/>
      <c r="I2397" s="133"/>
    </row>
    <row r="2398" spans="1:9" x14ac:dyDescent="0.3">
      <c r="A2398" s="135">
        <v>44382</v>
      </c>
      <c r="B2398" s="20">
        <v>145.09</v>
      </c>
      <c r="C2398" s="20" t="e">
        <f>(#N/A)</f>
        <v>#N/A</v>
      </c>
      <c r="D2398" s="20" t="e">
        <f>(#N/A)</f>
        <v>#N/A</v>
      </c>
      <c r="E2398" s="20" t="e">
        <f>(#N/A)</f>
        <v>#N/A</v>
      </c>
      <c r="F2398" s="20" t="e">
        <f>(#N/A)</f>
        <v>#N/A</v>
      </c>
      <c r="G2398" s="133" t="e">
        <f t="shared" si="37"/>
        <v>#N/A</v>
      </c>
      <c r="H2398" s="133"/>
      <c r="I2398" s="133"/>
    </row>
    <row r="2399" spans="1:9" x14ac:dyDescent="0.3">
      <c r="A2399" s="135">
        <v>44383</v>
      </c>
      <c r="B2399" s="20">
        <v>143.96</v>
      </c>
      <c r="C2399" s="20" t="e">
        <f>(#N/A)</f>
        <v>#N/A</v>
      </c>
      <c r="D2399" s="20" t="e">
        <f>(#N/A)</f>
        <v>#N/A</v>
      </c>
      <c r="E2399" s="20" t="e">
        <f>(#N/A)</f>
        <v>#N/A</v>
      </c>
      <c r="F2399" s="20">
        <v>3.34529791816224</v>
      </c>
      <c r="G2399" s="133" t="e">
        <f t="shared" si="37"/>
        <v>#N/A</v>
      </c>
      <c r="H2399" s="133"/>
      <c r="I2399" s="133"/>
    </row>
    <row r="2400" spans="1:9" x14ac:dyDescent="0.3">
      <c r="A2400" s="135">
        <v>44384</v>
      </c>
      <c r="B2400" s="20">
        <v>143.51</v>
      </c>
      <c r="C2400" s="20" t="e">
        <f>(#N/A)</f>
        <v>#N/A</v>
      </c>
      <c r="D2400" s="20" t="e">
        <f>(#N/A)</f>
        <v>#N/A</v>
      </c>
      <c r="E2400" s="20" t="e">
        <f>(#N/A)</f>
        <v>#N/A</v>
      </c>
      <c r="F2400" s="20">
        <v>3.0444460400660591</v>
      </c>
      <c r="G2400" s="133" t="e">
        <f t="shared" si="37"/>
        <v>#N/A</v>
      </c>
      <c r="H2400" s="133"/>
      <c r="I2400" s="133"/>
    </row>
    <row r="2401" spans="1:9" x14ac:dyDescent="0.3">
      <c r="A2401" s="135">
        <v>44385</v>
      </c>
      <c r="B2401" s="20">
        <v>143.03</v>
      </c>
      <c r="C2401" s="20" t="e">
        <f>(#N/A)</f>
        <v>#N/A</v>
      </c>
      <c r="D2401" s="20" t="e">
        <f>(#N/A)</f>
        <v>#N/A</v>
      </c>
      <c r="E2401" s="20" t="e">
        <f>(#N/A)</f>
        <v>#N/A</v>
      </c>
      <c r="F2401" s="20">
        <v>3.2260392609699768</v>
      </c>
      <c r="G2401" s="133" t="e">
        <f t="shared" si="37"/>
        <v>#N/A</v>
      </c>
      <c r="H2401" s="133"/>
      <c r="I2401" s="133"/>
    </row>
    <row r="2402" spans="1:9" x14ac:dyDescent="0.3">
      <c r="A2402" s="135">
        <v>44386</v>
      </c>
      <c r="B2402" s="20">
        <v>142.46</v>
      </c>
      <c r="C2402" s="20" t="e">
        <f>(#N/A)</f>
        <v>#N/A</v>
      </c>
      <c r="D2402" s="20" t="e">
        <f>(#N/A)</f>
        <v>#N/A</v>
      </c>
      <c r="E2402" s="20" t="e">
        <f>(#N/A)</f>
        <v>#N/A</v>
      </c>
      <c r="F2402" s="20">
        <v>3.1347281546369361</v>
      </c>
      <c r="G2402" s="133" t="e">
        <f t="shared" si="37"/>
        <v>#N/A</v>
      </c>
      <c r="H2402" s="133"/>
      <c r="I2402" s="133"/>
    </row>
    <row r="2403" spans="1:9" x14ac:dyDescent="0.3">
      <c r="A2403" s="135">
        <v>44389</v>
      </c>
      <c r="B2403" s="20">
        <v>141.66999999999999</v>
      </c>
      <c r="C2403" s="20" t="e">
        <f>(#N/A)</f>
        <v>#N/A</v>
      </c>
      <c r="D2403" s="20" t="e">
        <f>(#N/A)</f>
        <v>#N/A</v>
      </c>
      <c r="E2403" s="20" t="e">
        <f>(#N/A)</f>
        <v>#N/A</v>
      </c>
      <c r="F2403" s="20" t="e">
        <f>(#N/A)</f>
        <v>#N/A</v>
      </c>
      <c r="G2403" s="133" t="e">
        <f t="shared" si="37"/>
        <v>#N/A</v>
      </c>
      <c r="H2403" s="133"/>
      <c r="I2403" s="133"/>
    </row>
    <row r="2404" spans="1:9" x14ac:dyDescent="0.3">
      <c r="A2404" s="135">
        <v>44390</v>
      </c>
      <c r="B2404" s="20">
        <v>141.13</v>
      </c>
      <c r="C2404" s="20" t="e">
        <f>(#N/A)</f>
        <v>#N/A</v>
      </c>
      <c r="D2404" s="20" t="e">
        <f>(#N/A)</f>
        <v>#N/A</v>
      </c>
      <c r="E2404" s="20" t="e">
        <f>(#N/A)</f>
        <v>#N/A</v>
      </c>
      <c r="F2404" s="20">
        <v>2.4388473542861289</v>
      </c>
      <c r="G2404" s="133" t="e">
        <f t="shared" si="37"/>
        <v>#N/A</v>
      </c>
      <c r="H2404" s="133"/>
      <c r="I2404" s="133"/>
    </row>
    <row r="2405" spans="1:9" x14ac:dyDescent="0.3">
      <c r="A2405" s="135">
        <v>44391</v>
      </c>
      <c r="B2405" s="20">
        <v>140.6</v>
      </c>
      <c r="C2405" s="20" t="e">
        <f>(#N/A)</f>
        <v>#N/A</v>
      </c>
      <c r="D2405" s="20" t="e">
        <f>(#N/A)</f>
        <v>#N/A</v>
      </c>
      <c r="E2405" s="20" t="e">
        <f>(#N/A)</f>
        <v>#N/A</v>
      </c>
      <c r="F2405" s="20">
        <v>2.1950864951301061</v>
      </c>
      <c r="G2405" s="133" t="e">
        <f t="shared" si="37"/>
        <v>#N/A</v>
      </c>
      <c r="H2405" s="133"/>
      <c r="I2405" s="133"/>
    </row>
    <row r="2406" spans="1:9" x14ac:dyDescent="0.3">
      <c r="A2406" s="135">
        <v>44392</v>
      </c>
      <c r="B2406" s="20">
        <v>140.29</v>
      </c>
      <c r="C2406" s="20" t="e">
        <f>(#N/A)</f>
        <v>#N/A</v>
      </c>
      <c r="D2406" s="20" t="e">
        <f>(#N/A)</f>
        <v>#N/A</v>
      </c>
      <c r="E2406" s="20" t="e">
        <f>(#N/A)</f>
        <v>#N/A</v>
      </c>
      <c r="F2406" s="20">
        <v>2.021671151189004</v>
      </c>
      <c r="G2406" s="133" t="e">
        <f t="shared" si="37"/>
        <v>#N/A</v>
      </c>
      <c r="H2406" s="133"/>
      <c r="I2406" s="133"/>
    </row>
    <row r="2407" spans="1:9" x14ac:dyDescent="0.3">
      <c r="A2407" s="135">
        <v>44393</v>
      </c>
      <c r="B2407" s="20">
        <v>139.72</v>
      </c>
      <c r="C2407" s="20" t="e">
        <f>(#N/A)</f>
        <v>#N/A</v>
      </c>
      <c r="D2407" s="20" t="e">
        <f>(#N/A)</f>
        <v>#N/A</v>
      </c>
      <c r="E2407" s="20" t="e">
        <f>(#N/A)</f>
        <v>#N/A</v>
      </c>
      <c r="F2407" s="20">
        <v>1.8293127323081411</v>
      </c>
      <c r="G2407" s="133" t="e">
        <f t="shared" si="37"/>
        <v>#N/A</v>
      </c>
      <c r="H2407" s="133"/>
      <c r="I2407" s="133"/>
    </row>
    <row r="2408" spans="1:9" x14ac:dyDescent="0.3">
      <c r="A2408" s="135">
        <v>44396</v>
      </c>
      <c r="B2408" s="20">
        <v>139.69</v>
      </c>
      <c r="C2408" s="20" t="e">
        <f>(#N/A)</f>
        <v>#N/A</v>
      </c>
      <c r="D2408" s="20" t="e">
        <f>(#N/A)</f>
        <v>#N/A</v>
      </c>
      <c r="E2408" s="20" t="e">
        <f>(#N/A)</f>
        <v>#N/A</v>
      </c>
      <c r="F2408" s="20" t="e">
        <f>(#N/A)</f>
        <v>#N/A</v>
      </c>
      <c r="G2408" s="133" t="e">
        <f t="shared" si="37"/>
        <v>#N/A</v>
      </c>
      <c r="H2408" s="133"/>
      <c r="I2408" s="133"/>
    </row>
    <row r="2409" spans="1:9" x14ac:dyDescent="0.3">
      <c r="A2409" s="135">
        <v>44397</v>
      </c>
      <c r="B2409" s="20">
        <v>139.61000000000001</v>
      </c>
      <c r="C2409" s="20" t="e">
        <f>(#N/A)</f>
        <v>#N/A</v>
      </c>
      <c r="D2409" s="20" t="e">
        <f>(#N/A)</f>
        <v>#N/A</v>
      </c>
      <c r="E2409" s="20" t="e">
        <f>(#N/A)</f>
        <v>#N/A</v>
      </c>
      <c r="F2409" s="20">
        <v>1.875364856976065</v>
      </c>
      <c r="G2409" s="133" t="e">
        <f t="shared" si="37"/>
        <v>#N/A</v>
      </c>
      <c r="H2409" s="133"/>
      <c r="I2409" s="133"/>
    </row>
    <row r="2410" spans="1:9" x14ac:dyDescent="0.3">
      <c r="A2410" s="135">
        <v>44398</v>
      </c>
      <c r="B2410" s="20">
        <v>139.51</v>
      </c>
      <c r="C2410" s="20" t="e">
        <f>(#N/A)</f>
        <v>#N/A</v>
      </c>
      <c r="D2410" s="20" t="e">
        <f>(#N/A)</f>
        <v>#N/A</v>
      </c>
      <c r="E2410" s="20" t="e">
        <f>(#N/A)</f>
        <v>#N/A</v>
      </c>
      <c r="F2410" s="20">
        <v>1.89161554192229</v>
      </c>
      <c r="G2410" s="133" t="e">
        <f t="shared" si="37"/>
        <v>#N/A</v>
      </c>
      <c r="H2410" s="133"/>
      <c r="I2410" s="133"/>
    </row>
    <row r="2411" spans="1:9" x14ac:dyDescent="0.3">
      <c r="A2411" s="135">
        <v>44399</v>
      </c>
      <c r="B2411" s="20">
        <v>139.38</v>
      </c>
      <c r="C2411" s="20" t="e">
        <f>(#N/A)</f>
        <v>#N/A</v>
      </c>
      <c r="D2411" s="20" t="e">
        <f>(#N/A)</f>
        <v>#N/A</v>
      </c>
      <c r="E2411" s="20" t="e">
        <f>(#N/A)</f>
        <v>#N/A</v>
      </c>
      <c r="F2411" s="20">
        <v>1.8189787420556649</v>
      </c>
      <c r="G2411" s="133" t="e">
        <f t="shared" si="37"/>
        <v>#N/A</v>
      </c>
      <c r="H2411" s="133"/>
      <c r="I2411" s="133"/>
    </row>
    <row r="2412" spans="1:9" x14ac:dyDescent="0.3">
      <c r="A2412" s="135">
        <v>44400</v>
      </c>
      <c r="B2412" s="20">
        <v>139.38</v>
      </c>
      <c r="C2412" s="20" t="e">
        <f>(#N/A)</f>
        <v>#N/A</v>
      </c>
      <c r="D2412" s="20" t="e">
        <f>(#N/A)</f>
        <v>#N/A</v>
      </c>
      <c r="E2412" s="20" t="e">
        <f>(#N/A)</f>
        <v>#N/A</v>
      </c>
      <c r="F2412" s="20">
        <v>2.2522192062211142</v>
      </c>
      <c r="G2412" s="133" t="e">
        <f t="shared" si="37"/>
        <v>#N/A</v>
      </c>
      <c r="H2412" s="133"/>
      <c r="I2412" s="133"/>
    </row>
    <row r="2413" spans="1:9" x14ac:dyDescent="0.3">
      <c r="A2413" s="135">
        <v>44403</v>
      </c>
      <c r="B2413" s="20">
        <v>139.35</v>
      </c>
      <c r="C2413" s="20" t="e">
        <f>(#N/A)</f>
        <v>#N/A</v>
      </c>
      <c r="D2413" s="20" t="e">
        <f>(#N/A)</f>
        <v>#N/A</v>
      </c>
      <c r="E2413" s="20" t="e">
        <f>(#N/A)</f>
        <v>#N/A</v>
      </c>
      <c r="F2413" s="20" t="e">
        <f>(#N/A)</f>
        <v>#N/A</v>
      </c>
      <c r="G2413" s="133" t="e">
        <f t="shared" si="37"/>
        <v>#N/A</v>
      </c>
      <c r="H2413" s="133"/>
      <c r="I2413" s="133"/>
    </row>
    <row r="2414" spans="1:9" x14ac:dyDescent="0.3">
      <c r="A2414" s="135">
        <v>44404</v>
      </c>
      <c r="B2414" s="20">
        <v>139.33000000000001</v>
      </c>
      <c r="C2414" s="20" t="e">
        <f>(#N/A)</f>
        <v>#N/A</v>
      </c>
      <c r="D2414" s="20" t="e">
        <f>(#N/A)</f>
        <v>#N/A</v>
      </c>
      <c r="E2414" s="20" t="e">
        <f>(#N/A)</f>
        <v>#N/A</v>
      </c>
      <c r="F2414" s="20">
        <v>2.1705653736158981</v>
      </c>
      <c r="G2414" s="133" t="e">
        <f t="shared" si="37"/>
        <v>#N/A</v>
      </c>
      <c r="H2414" s="133"/>
      <c r="I2414" s="133"/>
    </row>
    <row r="2415" spans="1:9" x14ac:dyDescent="0.3">
      <c r="A2415" s="135">
        <v>44405</v>
      </c>
      <c r="B2415" s="20">
        <v>139.29</v>
      </c>
      <c r="C2415" s="20" t="e">
        <f>(#N/A)</f>
        <v>#N/A</v>
      </c>
      <c r="D2415" s="20" t="e">
        <f>(#N/A)</f>
        <v>#N/A</v>
      </c>
      <c r="E2415" s="20" t="e">
        <f>(#N/A)</f>
        <v>#N/A</v>
      </c>
      <c r="F2415" s="20">
        <v>2.246201277251707</v>
      </c>
      <c r="G2415" s="133" t="e">
        <f t="shared" si="37"/>
        <v>#N/A</v>
      </c>
      <c r="H2415" s="133"/>
      <c r="I2415" s="133"/>
    </row>
    <row r="2416" spans="1:9" x14ac:dyDescent="0.3">
      <c r="A2416" s="135">
        <v>44406</v>
      </c>
      <c r="B2416" s="20">
        <v>139.29</v>
      </c>
      <c r="C2416" s="20" t="e">
        <f>(#N/A)</f>
        <v>#N/A</v>
      </c>
      <c r="D2416" s="20" t="e">
        <f>(#N/A)</f>
        <v>#N/A</v>
      </c>
      <c r="E2416" s="20" t="e">
        <f>(#N/A)</f>
        <v>#N/A</v>
      </c>
      <c r="F2416" s="20">
        <v>2.246201277251707</v>
      </c>
      <c r="G2416" s="133" t="e">
        <f t="shared" si="37"/>
        <v>#N/A</v>
      </c>
      <c r="H2416" s="133"/>
      <c r="I2416" s="133"/>
    </row>
    <row r="2417" spans="1:9" x14ac:dyDescent="0.3">
      <c r="A2417" s="135">
        <v>44407</v>
      </c>
      <c r="B2417" s="20">
        <v>139.35</v>
      </c>
      <c r="C2417" s="20" t="e">
        <f>(#N/A)</f>
        <v>#N/A</v>
      </c>
      <c r="D2417" s="20" t="e">
        <f>(#N/A)</f>
        <v>#N/A</v>
      </c>
      <c r="E2417" s="20" t="e">
        <f>(#N/A)</f>
        <v>#N/A</v>
      </c>
      <c r="F2417" s="20">
        <v>2.4933804060017648</v>
      </c>
      <c r="G2417" s="133" t="e">
        <f t="shared" si="37"/>
        <v>#N/A</v>
      </c>
      <c r="H2417" s="133"/>
      <c r="I2417" s="133"/>
    </row>
    <row r="2418" spans="1:9" x14ac:dyDescent="0.3">
      <c r="A2418" s="135">
        <v>44408</v>
      </c>
      <c r="B2418" s="20" t="e">
        <f>(#N/A)</f>
        <v>#N/A</v>
      </c>
      <c r="C2418" s="20">
        <v>100.1</v>
      </c>
      <c r="D2418" s="20">
        <v>98.6</v>
      </c>
      <c r="E2418" s="20">
        <v>9</v>
      </c>
      <c r="F2418" s="20" t="e">
        <f>(#N/A)</f>
        <v>#N/A</v>
      </c>
      <c r="G2418" s="133">
        <f t="shared" si="37"/>
        <v>98.6</v>
      </c>
      <c r="H2418" s="133"/>
      <c r="I2418" s="133"/>
    </row>
    <row r="2419" spans="1:9" x14ac:dyDescent="0.3">
      <c r="A2419" s="135">
        <v>44410</v>
      </c>
      <c r="B2419" s="20">
        <v>140.88999999999999</v>
      </c>
      <c r="C2419" s="20" t="e">
        <f>(#N/A)</f>
        <v>#N/A</v>
      </c>
      <c r="D2419" s="20" t="e">
        <f>(#N/A)</f>
        <v>#N/A</v>
      </c>
      <c r="E2419" s="20" t="e">
        <f>(#N/A)</f>
        <v>#N/A</v>
      </c>
      <c r="F2419" s="20" t="e">
        <f>(#N/A)</f>
        <v>#N/A</v>
      </c>
      <c r="G2419" s="133" t="e">
        <f t="shared" si="37"/>
        <v>#N/A</v>
      </c>
      <c r="H2419" s="133"/>
      <c r="I2419" s="133"/>
    </row>
    <row r="2420" spans="1:9" x14ac:dyDescent="0.3">
      <c r="A2420" s="135">
        <v>44411</v>
      </c>
      <c r="B2420" s="20">
        <v>141.35</v>
      </c>
      <c r="C2420" s="20" t="e">
        <f>(#N/A)</f>
        <v>#N/A</v>
      </c>
      <c r="D2420" s="20" t="e">
        <f>(#N/A)</f>
        <v>#N/A</v>
      </c>
      <c r="E2420" s="20" t="e">
        <f>(#N/A)</f>
        <v>#N/A</v>
      </c>
      <c r="F2420" s="20">
        <v>3.9338235294117649</v>
      </c>
      <c r="G2420" s="133" t="e">
        <f t="shared" si="37"/>
        <v>#N/A</v>
      </c>
      <c r="H2420" s="133"/>
      <c r="I2420" s="133"/>
    </row>
    <row r="2421" spans="1:9" x14ac:dyDescent="0.3">
      <c r="A2421" s="135">
        <v>44412</v>
      </c>
      <c r="B2421" s="20">
        <v>141.69</v>
      </c>
      <c r="C2421" s="20" t="e">
        <f>(#N/A)</f>
        <v>#N/A</v>
      </c>
      <c r="D2421" s="20" t="e">
        <f>(#N/A)</f>
        <v>#N/A</v>
      </c>
      <c r="E2421" s="20" t="e">
        <f>(#N/A)</f>
        <v>#N/A</v>
      </c>
      <c r="F2421" s="20">
        <v>3.5972801052862469</v>
      </c>
      <c r="G2421" s="133" t="e">
        <f t="shared" si="37"/>
        <v>#N/A</v>
      </c>
      <c r="H2421" s="133"/>
      <c r="I2421" s="133"/>
    </row>
    <row r="2422" spans="1:9" x14ac:dyDescent="0.3">
      <c r="A2422" s="135">
        <v>44413</v>
      </c>
      <c r="B2422" s="20">
        <v>142.11000000000001</v>
      </c>
      <c r="C2422" s="20" t="e">
        <f>(#N/A)</f>
        <v>#N/A</v>
      </c>
      <c r="D2422" s="20" t="e">
        <f>(#N/A)</f>
        <v>#N/A</v>
      </c>
      <c r="E2422" s="20" t="e">
        <f>(#N/A)</f>
        <v>#N/A</v>
      </c>
      <c r="F2422" s="20">
        <v>3.3903237540923969</v>
      </c>
      <c r="G2422" s="133" t="e">
        <f t="shared" si="37"/>
        <v>#N/A</v>
      </c>
      <c r="H2422" s="133"/>
      <c r="I2422" s="133"/>
    </row>
    <row r="2423" spans="1:9" x14ac:dyDescent="0.3">
      <c r="A2423" s="135">
        <v>44414</v>
      </c>
      <c r="B2423" s="20">
        <v>142.29</v>
      </c>
      <c r="C2423" s="20" t="e">
        <f>(#N/A)</f>
        <v>#N/A</v>
      </c>
      <c r="D2423" s="20" t="e">
        <f>(#N/A)</f>
        <v>#N/A</v>
      </c>
      <c r="E2423" s="20" t="e">
        <f>(#N/A)</f>
        <v>#N/A</v>
      </c>
      <c r="F2423" s="20">
        <v>3.213404903525316</v>
      </c>
      <c r="G2423" s="133" t="e">
        <f t="shared" si="37"/>
        <v>#N/A</v>
      </c>
      <c r="H2423" s="133"/>
      <c r="I2423" s="133"/>
    </row>
    <row r="2424" spans="1:9" x14ac:dyDescent="0.3">
      <c r="A2424" s="135">
        <v>44417</v>
      </c>
      <c r="B2424" s="20">
        <v>142.49</v>
      </c>
      <c r="C2424" s="20" t="e">
        <f>(#N/A)</f>
        <v>#N/A</v>
      </c>
      <c r="D2424" s="20" t="e">
        <f>(#N/A)</f>
        <v>#N/A</v>
      </c>
      <c r="E2424" s="20" t="e">
        <f>(#N/A)</f>
        <v>#N/A</v>
      </c>
      <c r="F2424" s="20" t="e">
        <f>(#N/A)</f>
        <v>#N/A</v>
      </c>
      <c r="G2424" s="133" t="e">
        <f t="shared" si="37"/>
        <v>#N/A</v>
      </c>
      <c r="H2424" s="133"/>
      <c r="I2424" s="133"/>
    </row>
    <row r="2425" spans="1:9" x14ac:dyDescent="0.3">
      <c r="A2425" s="135">
        <v>44418</v>
      </c>
      <c r="B2425" s="20">
        <v>142.57</v>
      </c>
      <c r="C2425" s="20" t="e">
        <f>(#N/A)</f>
        <v>#N/A</v>
      </c>
      <c r="D2425" s="20" t="e">
        <f>(#N/A)</f>
        <v>#N/A</v>
      </c>
      <c r="E2425" s="20" t="e">
        <f>(#N/A)</f>
        <v>#N/A</v>
      </c>
      <c r="F2425" s="20">
        <v>3.1994209192906262</v>
      </c>
      <c r="G2425" s="133" t="e">
        <f t="shared" si="37"/>
        <v>#N/A</v>
      </c>
      <c r="H2425" s="133"/>
      <c r="I2425" s="133"/>
    </row>
    <row r="2426" spans="1:9" x14ac:dyDescent="0.3">
      <c r="A2426" s="135">
        <v>44419</v>
      </c>
      <c r="B2426" s="20">
        <v>143.31</v>
      </c>
      <c r="C2426" s="20" t="e">
        <f>(#N/A)</f>
        <v>#N/A</v>
      </c>
      <c r="D2426" s="20" t="e">
        <f>(#N/A)</f>
        <v>#N/A</v>
      </c>
      <c r="E2426" s="20" t="e">
        <f>(#N/A)</f>
        <v>#N/A</v>
      </c>
      <c r="F2426" s="20">
        <v>3.892996955197912</v>
      </c>
      <c r="G2426" s="133" t="e">
        <f t="shared" si="37"/>
        <v>#N/A</v>
      </c>
      <c r="H2426" s="133"/>
      <c r="I2426" s="133"/>
    </row>
    <row r="2427" spans="1:9" x14ac:dyDescent="0.3">
      <c r="A2427" s="135">
        <v>44420</v>
      </c>
      <c r="B2427" s="20">
        <v>143.72999999999999</v>
      </c>
      <c r="C2427" s="20" t="e">
        <f>(#N/A)</f>
        <v>#N/A</v>
      </c>
      <c r="D2427" s="20" t="e">
        <f>(#N/A)</f>
        <v>#N/A</v>
      </c>
      <c r="E2427" s="20" t="e">
        <f>(#N/A)</f>
        <v>#N/A</v>
      </c>
      <c r="F2427" s="20">
        <v>4.2277012327773749</v>
      </c>
      <c r="G2427" s="133" t="e">
        <f t="shared" si="37"/>
        <v>#N/A</v>
      </c>
      <c r="H2427" s="133"/>
      <c r="I2427" s="133"/>
    </row>
    <row r="2428" spans="1:9" x14ac:dyDescent="0.3">
      <c r="A2428" s="135">
        <v>44421</v>
      </c>
      <c r="B2428" s="20">
        <v>144.38999999999999</v>
      </c>
      <c r="C2428" s="20" t="e">
        <f>(#N/A)</f>
        <v>#N/A</v>
      </c>
      <c r="D2428" s="20" t="e">
        <f>(#N/A)</f>
        <v>#N/A</v>
      </c>
      <c r="E2428" s="20" t="e">
        <f>(#N/A)</f>
        <v>#N/A</v>
      </c>
      <c r="F2428" s="20">
        <v>4.6759460635058723</v>
      </c>
      <c r="G2428" s="133" t="e">
        <f t="shared" si="37"/>
        <v>#N/A</v>
      </c>
      <c r="H2428" s="133"/>
      <c r="I2428" s="133"/>
    </row>
    <row r="2429" spans="1:9" x14ac:dyDescent="0.3">
      <c r="A2429" s="135">
        <v>44424</v>
      </c>
      <c r="B2429" s="20">
        <v>145.33000000000001</v>
      </c>
      <c r="C2429" s="20" t="e">
        <f>(#N/A)</f>
        <v>#N/A</v>
      </c>
      <c r="D2429" s="20" t="e">
        <f>(#N/A)</f>
        <v>#N/A</v>
      </c>
      <c r="E2429" s="20" t="e">
        <f>(#N/A)</f>
        <v>#N/A</v>
      </c>
      <c r="F2429" s="20" t="e">
        <f>(#N/A)</f>
        <v>#N/A</v>
      </c>
      <c r="G2429" s="133" t="e">
        <f t="shared" si="37"/>
        <v>#N/A</v>
      </c>
      <c r="H2429" s="133"/>
      <c r="I2429" s="133"/>
    </row>
    <row r="2430" spans="1:9" x14ac:dyDescent="0.3">
      <c r="A2430" s="135">
        <v>44425</v>
      </c>
      <c r="B2430" s="20">
        <v>146.04</v>
      </c>
      <c r="C2430" s="20" t="e">
        <f>(#N/A)</f>
        <v>#N/A</v>
      </c>
      <c r="D2430" s="20" t="e">
        <f>(#N/A)</f>
        <v>#N/A</v>
      </c>
      <c r="E2430" s="20" t="e">
        <f>(#N/A)</f>
        <v>#N/A</v>
      </c>
      <c r="F2430" s="20">
        <v>6.0951689066472943</v>
      </c>
      <c r="G2430" s="133" t="e">
        <f t="shared" si="37"/>
        <v>#N/A</v>
      </c>
      <c r="H2430" s="133"/>
      <c r="I2430" s="133"/>
    </row>
    <row r="2431" spans="1:9" x14ac:dyDescent="0.3">
      <c r="A2431" s="135">
        <v>44426</v>
      </c>
      <c r="B2431" s="20">
        <v>146.19999999999999</v>
      </c>
      <c r="C2431" s="20" t="e">
        <f>(#N/A)</f>
        <v>#N/A</v>
      </c>
      <c r="D2431" s="20" t="e">
        <f>(#N/A)</f>
        <v>#N/A</v>
      </c>
      <c r="E2431" s="20" t="e">
        <f>(#N/A)</f>
        <v>#N/A</v>
      </c>
      <c r="F2431" s="20">
        <v>5.8193398957730169</v>
      </c>
      <c r="G2431" s="133" t="e">
        <f t="shared" si="37"/>
        <v>#N/A</v>
      </c>
      <c r="H2431" s="133"/>
      <c r="I2431" s="133"/>
    </row>
    <row r="2432" spans="1:9" x14ac:dyDescent="0.3">
      <c r="A2432" s="135">
        <v>44427</v>
      </c>
      <c r="B2432" s="20">
        <v>146.68</v>
      </c>
      <c r="C2432" s="20" t="e">
        <f>(#N/A)</f>
        <v>#N/A</v>
      </c>
      <c r="D2432" s="20" t="e">
        <f>(#N/A)</f>
        <v>#N/A</v>
      </c>
      <c r="E2432" s="20" t="e">
        <f>(#N/A)</f>
        <v>#N/A</v>
      </c>
      <c r="F2432" s="20">
        <v>6.0899754086503686</v>
      </c>
      <c r="G2432" s="133" t="e">
        <f t="shared" si="37"/>
        <v>#N/A</v>
      </c>
      <c r="H2432" s="133"/>
      <c r="I2432" s="133"/>
    </row>
    <row r="2433" spans="1:9" x14ac:dyDescent="0.3">
      <c r="A2433" s="135">
        <v>44428</v>
      </c>
      <c r="B2433" s="20">
        <v>147.34</v>
      </c>
      <c r="C2433" s="20" t="e">
        <f>(#N/A)</f>
        <v>#N/A</v>
      </c>
      <c r="D2433" s="20" t="e">
        <f>(#N/A)</f>
        <v>#N/A</v>
      </c>
      <c r="E2433" s="20" t="e">
        <f>(#N/A)</f>
        <v>#N/A</v>
      </c>
      <c r="F2433" s="20">
        <v>6.1986449473835954</v>
      </c>
      <c r="G2433" s="133" t="e">
        <f t="shared" si="37"/>
        <v>#N/A</v>
      </c>
      <c r="H2433" s="133"/>
      <c r="I2433" s="133"/>
    </row>
    <row r="2434" spans="1:9" x14ac:dyDescent="0.3">
      <c r="A2434" s="135">
        <v>44431</v>
      </c>
      <c r="B2434" s="20">
        <v>148.44999999999999</v>
      </c>
      <c r="C2434" s="20" t="e">
        <f>(#N/A)</f>
        <v>#N/A</v>
      </c>
      <c r="D2434" s="20" t="e">
        <f>(#N/A)</f>
        <v>#N/A</v>
      </c>
      <c r="E2434" s="20" t="e">
        <f>(#N/A)</f>
        <v>#N/A</v>
      </c>
      <c r="F2434" s="20" t="e">
        <f>(#N/A)</f>
        <v>#N/A</v>
      </c>
      <c r="G2434" s="133" t="e">
        <f t="shared" si="37"/>
        <v>#N/A</v>
      </c>
      <c r="H2434" s="133"/>
      <c r="I2434" s="133"/>
    </row>
    <row r="2435" spans="1:9" x14ac:dyDescent="0.3">
      <c r="A2435" s="135">
        <v>44432</v>
      </c>
      <c r="B2435" s="20">
        <v>148.5</v>
      </c>
      <c r="C2435" s="20" t="e">
        <f>(#N/A)</f>
        <v>#N/A</v>
      </c>
      <c r="D2435" s="20" t="e">
        <f>(#N/A)</f>
        <v>#N/A</v>
      </c>
      <c r="E2435" s="20" t="e">
        <f>(#N/A)</f>
        <v>#N/A</v>
      </c>
      <c r="F2435" s="20">
        <v>6.5891472868217047</v>
      </c>
      <c r="G2435" s="133" t="e">
        <f t="shared" si="37"/>
        <v>#N/A</v>
      </c>
      <c r="H2435" s="133"/>
      <c r="I2435" s="133"/>
    </row>
    <row r="2436" spans="1:9" x14ac:dyDescent="0.3">
      <c r="A2436" s="135">
        <v>44433</v>
      </c>
      <c r="B2436" s="20">
        <v>148.59</v>
      </c>
      <c r="C2436" s="20" t="e">
        <f>(#N/A)</f>
        <v>#N/A</v>
      </c>
      <c r="D2436" s="20" t="e">
        <f>(#N/A)</f>
        <v>#N/A</v>
      </c>
      <c r="E2436" s="20" t="e">
        <f>(#N/A)</f>
        <v>#N/A</v>
      </c>
      <c r="F2436" s="20">
        <v>6.4550795242871466</v>
      </c>
      <c r="G2436" s="133" t="e">
        <f t="shared" si="37"/>
        <v>#N/A</v>
      </c>
      <c r="H2436" s="133"/>
      <c r="I2436" s="133"/>
    </row>
    <row r="2437" spans="1:9" x14ac:dyDescent="0.3">
      <c r="A2437" s="135">
        <v>44434</v>
      </c>
      <c r="B2437" s="20">
        <v>148.91</v>
      </c>
      <c r="C2437" s="20" t="e">
        <f>(#N/A)</f>
        <v>#N/A</v>
      </c>
      <c r="D2437" s="20" t="e">
        <f>(#N/A)</f>
        <v>#N/A</v>
      </c>
      <c r="E2437" s="20" t="e">
        <f>(#N/A)</f>
        <v>#N/A</v>
      </c>
      <c r="F2437" s="20">
        <v>6.6232278390376633</v>
      </c>
      <c r="G2437" s="133" t="e">
        <f t="shared" si="37"/>
        <v>#N/A</v>
      </c>
      <c r="H2437" s="133"/>
      <c r="I2437" s="133"/>
    </row>
    <row r="2438" spans="1:9" x14ac:dyDescent="0.3">
      <c r="A2438" s="135">
        <v>44435</v>
      </c>
      <c r="B2438" s="20">
        <v>148.94999999999999</v>
      </c>
      <c r="C2438" s="20" t="e">
        <f>(#N/A)</f>
        <v>#N/A</v>
      </c>
      <c r="D2438" s="20" t="e">
        <f>(#N/A)</f>
        <v>#N/A</v>
      </c>
      <c r="E2438" s="20" t="e">
        <f>(#N/A)</f>
        <v>#N/A</v>
      </c>
      <c r="F2438" s="20">
        <v>6.1426637212285327</v>
      </c>
      <c r="G2438" s="133" t="e">
        <f t="shared" si="37"/>
        <v>#N/A</v>
      </c>
      <c r="H2438" s="133"/>
      <c r="I2438" s="133"/>
    </row>
    <row r="2439" spans="1:9" x14ac:dyDescent="0.3">
      <c r="A2439" s="135">
        <v>44438</v>
      </c>
      <c r="B2439" s="20">
        <v>149.43</v>
      </c>
      <c r="C2439" s="20" t="e">
        <f>(#N/A)</f>
        <v>#N/A</v>
      </c>
      <c r="D2439" s="20" t="e">
        <f>(#N/A)</f>
        <v>#N/A</v>
      </c>
      <c r="E2439" s="20" t="e">
        <f>(#N/A)</f>
        <v>#N/A</v>
      </c>
      <c r="F2439" s="20" t="e">
        <f>(#N/A)</f>
        <v>#N/A</v>
      </c>
      <c r="G2439" s="133" t="e">
        <f t="shared" si="37"/>
        <v>#N/A</v>
      </c>
      <c r="H2439" s="133"/>
      <c r="I2439" s="133"/>
    </row>
    <row r="2440" spans="1:9" x14ac:dyDescent="0.3">
      <c r="A2440" s="135">
        <v>44439</v>
      </c>
      <c r="B2440" s="20">
        <v>149.52000000000001</v>
      </c>
      <c r="C2440" s="20">
        <v>99.7</v>
      </c>
      <c r="D2440" s="20">
        <v>100.2</v>
      </c>
      <c r="E2440" s="20">
        <v>9.5</v>
      </c>
      <c r="F2440" s="20">
        <v>6.3745019920318731</v>
      </c>
      <c r="G2440" s="133">
        <f t="shared" si="37"/>
        <v>100.2</v>
      </c>
      <c r="H2440" s="133"/>
      <c r="I2440" s="133"/>
    </row>
    <row r="2441" spans="1:9" x14ac:dyDescent="0.3">
      <c r="A2441" s="135">
        <v>44440</v>
      </c>
      <c r="B2441" s="20">
        <v>150.28</v>
      </c>
      <c r="C2441" s="20" t="e">
        <f>(#N/A)</f>
        <v>#N/A</v>
      </c>
      <c r="D2441" s="20" t="e">
        <f>(#N/A)</f>
        <v>#N/A</v>
      </c>
      <c r="E2441" s="20" t="e">
        <f>(#N/A)</f>
        <v>#N/A</v>
      </c>
      <c r="F2441" s="20">
        <v>6.8847795163584644</v>
      </c>
      <c r="G2441" s="133" t="e">
        <f t="shared" si="37"/>
        <v>#N/A</v>
      </c>
      <c r="H2441" s="133"/>
      <c r="I2441" s="133"/>
    </row>
    <row r="2442" spans="1:9" x14ac:dyDescent="0.3">
      <c r="A2442" s="135">
        <v>44441</v>
      </c>
      <c r="B2442" s="20">
        <v>150.99</v>
      </c>
      <c r="C2442" s="20" t="e">
        <f>(#N/A)</f>
        <v>#N/A</v>
      </c>
      <c r="D2442" s="20" t="e">
        <f>(#N/A)</f>
        <v>#N/A</v>
      </c>
      <c r="E2442" s="20" t="e">
        <f>(#N/A)</f>
        <v>#N/A</v>
      </c>
      <c r="F2442" s="20">
        <v>7.4050362782757153</v>
      </c>
      <c r="G2442" s="133" t="e">
        <f t="shared" si="37"/>
        <v>#N/A</v>
      </c>
      <c r="H2442" s="133"/>
      <c r="I2442" s="133"/>
    </row>
    <row r="2443" spans="1:9" x14ac:dyDescent="0.3">
      <c r="A2443" s="135">
        <v>44442</v>
      </c>
      <c r="B2443" s="20">
        <v>151.62</v>
      </c>
      <c r="C2443" s="20" t="e">
        <f>(#N/A)</f>
        <v>#N/A</v>
      </c>
      <c r="D2443" s="20" t="e">
        <f>(#N/A)</f>
        <v>#N/A</v>
      </c>
      <c r="E2443" s="20" t="e">
        <f>(#N/A)</f>
        <v>#N/A</v>
      </c>
      <c r="F2443" s="20">
        <v>7.5395418114759911</v>
      </c>
      <c r="G2443" s="133" t="e">
        <f t="shared" si="37"/>
        <v>#N/A</v>
      </c>
      <c r="H2443" s="133"/>
      <c r="I2443" s="133"/>
    </row>
    <row r="2444" spans="1:9" x14ac:dyDescent="0.3">
      <c r="A2444" s="135">
        <v>44445</v>
      </c>
      <c r="B2444" s="20">
        <v>152.51</v>
      </c>
      <c r="C2444" s="20" t="e">
        <f>(#N/A)</f>
        <v>#N/A</v>
      </c>
      <c r="D2444" s="20" t="e">
        <f>(#N/A)</f>
        <v>#N/A</v>
      </c>
      <c r="E2444" s="20" t="e">
        <f>(#N/A)</f>
        <v>#N/A</v>
      </c>
      <c r="F2444" s="20" t="e">
        <f>(#N/A)</f>
        <v>#N/A</v>
      </c>
      <c r="G2444" s="133" t="e">
        <f t="shared" si="37"/>
        <v>#N/A</v>
      </c>
      <c r="H2444" s="133"/>
      <c r="I2444" s="133"/>
    </row>
    <row r="2445" spans="1:9" x14ac:dyDescent="0.3">
      <c r="A2445" s="135">
        <v>44446</v>
      </c>
      <c r="B2445" s="20">
        <v>154.19</v>
      </c>
      <c r="C2445" s="20" t="e">
        <f>(#N/A)</f>
        <v>#N/A</v>
      </c>
      <c r="D2445" s="20" t="e">
        <f>(#N/A)</f>
        <v>#N/A</v>
      </c>
      <c r="E2445" s="20" t="e">
        <f>(#N/A)</f>
        <v>#N/A</v>
      </c>
      <c r="F2445" s="20">
        <v>9.0761177136389364</v>
      </c>
      <c r="G2445" s="133" t="e">
        <f t="shared" si="37"/>
        <v>#N/A</v>
      </c>
      <c r="H2445" s="133"/>
      <c r="I2445" s="133"/>
    </row>
    <row r="2446" spans="1:9" x14ac:dyDescent="0.3">
      <c r="A2446" s="135">
        <v>44447</v>
      </c>
      <c r="B2446" s="20">
        <v>155.02000000000001</v>
      </c>
      <c r="C2446" s="20" t="e">
        <f>(#N/A)</f>
        <v>#N/A</v>
      </c>
      <c r="D2446" s="20" t="e">
        <f>(#N/A)</f>
        <v>#N/A</v>
      </c>
      <c r="E2446" s="20" t="e">
        <f>(#N/A)</f>
        <v>#N/A</v>
      </c>
      <c r="F2446" s="20">
        <v>9.6632710809281264</v>
      </c>
      <c r="G2446" s="133" t="e">
        <f t="shared" si="37"/>
        <v>#N/A</v>
      </c>
      <c r="H2446" s="133"/>
      <c r="I2446" s="133"/>
    </row>
    <row r="2447" spans="1:9" x14ac:dyDescent="0.3">
      <c r="A2447" s="135">
        <v>44448</v>
      </c>
      <c r="B2447" s="20">
        <v>155.16999999999999</v>
      </c>
      <c r="C2447" s="20" t="e">
        <f>(#N/A)</f>
        <v>#N/A</v>
      </c>
      <c r="D2447" s="20" t="e">
        <f>(#N/A)</f>
        <v>#N/A</v>
      </c>
      <c r="E2447" s="20" t="e">
        <f>(#N/A)</f>
        <v>#N/A</v>
      </c>
      <c r="F2447" s="20">
        <v>9.6297866327539925</v>
      </c>
      <c r="G2447" s="133" t="e">
        <f t="shared" si="37"/>
        <v>#N/A</v>
      </c>
      <c r="H2447" s="133"/>
      <c r="I2447" s="133"/>
    </row>
    <row r="2448" spans="1:9" x14ac:dyDescent="0.3">
      <c r="A2448" s="135">
        <v>44449</v>
      </c>
      <c r="B2448" s="20">
        <v>155.63999999999999</v>
      </c>
      <c r="C2448" s="20" t="e">
        <f>(#N/A)</f>
        <v>#N/A</v>
      </c>
      <c r="D2448" s="20" t="e">
        <f>(#N/A)</f>
        <v>#N/A</v>
      </c>
      <c r="E2448" s="20" t="e">
        <f>(#N/A)</f>
        <v>#N/A</v>
      </c>
      <c r="F2448" s="20">
        <v>9.5670538542766632</v>
      </c>
      <c r="G2448" s="133" t="e">
        <f t="shared" si="37"/>
        <v>#N/A</v>
      </c>
      <c r="H2448" s="133"/>
      <c r="I2448" s="133"/>
    </row>
    <row r="2449" spans="1:9" x14ac:dyDescent="0.3">
      <c r="A2449" s="135">
        <v>44452</v>
      </c>
      <c r="B2449" s="20">
        <v>158.91999999999999</v>
      </c>
      <c r="C2449" s="20" t="e">
        <f>(#N/A)</f>
        <v>#N/A</v>
      </c>
      <c r="D2449" s="20" t="e">
        <f>(#N/A)</f>
        <v>#N/A</v>
      </c>
      <c r="E2449" s="20" t="e">
        <f>(#N/A)</f>
        <v>#N/A</v>
      </c>
      <c r="F2449" s="20" t="e">
        <f>(#N/A)</f>
        <v>#N/A</v>
      </c>
      <c r="G2449" s="133" t="e">
        <f t="shared" si="37"/>
        <v>#N/A</v>
      </c>
      <c r="H2449" s="133"/>
      <c r="I2449" s="133"/>
    </row>
    <row r="2450" spans="1:9" x14ac:dyDescent="0.3">
      <c r="A2450" s="135">
        <v>44453</v>
      </c>
      <c r="B2450" s="20">
        <v>160.9</v>
      </c>
      <c r="C2450" s="20" t="e">
        <f>(#N/A)</f>
        <v>#N/A</v>
      </c>
      <c r="D2450" s="20" t="e">
        <f>(#N/A)</f>
        <v>#N/A</v>
      </c>
      <c r="E2450" s="20" t="e">
        <f>(#N/A)</f>
        <v>#N/A</v>
      </c>
      <c r="F2450" s="20">
        <v>12.493882402293231</v>
      </c>
      <c r="G2450" s="133" t="e">
        <f t="shared" si="37"/>
        <v>#N/A</v>
      </c>
      <c r="H2450" s="133"/>
      <c r="I2450" s="133"/>
    </row>
    <row r="2451" spans="1:9" x14ac:dyDescent="0.3">
      <c r="A2451" s="135">
        <v>44454</v>
      </c>
      <c r="B2451" s="20">
        <v>162.91999999999999</v>
      </c>
      <c r="C2451" s="20" t="e">
        <f>(#N/A)</f>
        <v>#N/A</v>
      </c>
      <c r="D2451" s="20" t="e">
        <f>(#N/A)</f>
        <v>#N/A</v>
      </c>
      <c r="E2451" s="20" t="e">
        <f>(#N/A)</f>
        <v>#N/A</v>
      </c>
      <c r="F2451" s="20">
        <v>14.28170594837262</v>
      </c>
      <c r="G2451" s="133" t="e">
        <f t="shared" si="37"/>
        <v>#N/A</v>
      </c>
      <c r="H2451" s="133"/>
      <c r="I2451" s="133"/>
    </row>
    <row r="2452" spans="1:9" x14ac:dyDescent="0.3">
      <c r="A2452" s="135">
        <v>44455</v>
      </c>
      <c r="B2452" s="20">
        <v>169.04</v>
      </c>
      <c r="C2452" s="20" t="e">
        <f>(#N/A)</f>
        <v>#N/A</v>
      </c>
      <c r="D2452" s="20" t="e">
        <f>(#N/A)</f>
        <v>#N/A</v>
      </c>
      <c r="E2452" s="20" t="e">
        <f>(#N/A)</f>
        <v>#N/A</v>
      </c>
      <c r="F2452" s="20">
        <v>17.30742539902845</v>
      </c>
      <c r="G2452" s="133" t="e">
        <f t="shared" si="37"/>
        <v>#N/A</v>
      </c>
      <c r="H2452" s="133"/>
      <c r="I2452" s="133"/>
    </row>
    <row r="2453" spans="1:9" x14ac:dyDescent="0.3">
      <c r="A2453" s="135">
        <v>44456</v>
      </c>
      <c r="B2453" s="20">
        <v>174.2</v>
      </c>
      <c r="C2453" s="20" t="e">
        <f>(#N/A)</f>
        <v>#N/A</v>
      </c>
      <c r="D2453" s="20" t="e">
        <f>(#N/A)</f>
        <v>#N/A</v>
      </c>
      <c r="E2453" s="20" t="e">
        <f>(#N/A)</f>
        <v>#N/A</v>
      </c>
      <c r="F2453" s="20">
        <v>20.553633217993081</v>
      </c>
      <c r="G2453" s="133" t="e">
        <f t="shared" ref="G2453:G2516" si="38">D2453</f>
        <v>#N/A</v>
      </c>
      <c r="H2453" s="133"/>
      <c r="I2453" s="133"/>
    </row>
    <row r="2454" spans="1:9" x14ac:dyDescent="0.3">
      <c r="A2454" s="135">
        <v>44457</v>
      </c>
      <c r="B2454" s="20">
        <v>179.46</v>
      </c>
      <c r="C2454" s="20" t="e">
        <f>(#N/A)</f>
        <v>#N/A</v>
      </c>
      <c r="D2454" s="20" t="e">
        <f>(#N/A)</f>
        <v>#N/A</v>
      </c>
      <c r="E2454" s="20" t="e">
        <f>(#N/A)</f>
        <v>#N/A</v>
      </c>
      <c r="F2454" s="20">
        <v>24.193771626297579</v>
      </c>
      <c r="G2454" s="133" t="e">
        <f t="shared" si="38"/>
        <v>#N/A</v>
      </c>
      <c r="H2454" s="133"/>
      <c r="I2454" s="133"/>
    </row>
    <row r="2455" spans="1:9" x14ac:dyDescent="0.3">
      <c r="A2455" s="135">
        <v>44461</v>
      </c>
      <c r="B2455" s="20">
        <v>181.2</v>
      </c>
      <c r="C2455" s="20" t="e">
        <f>(#N/A)</f>
        <v>#N/A</v>
      </c>
      <c r="D2455" s="20" t="e">
        <f>(#N/A)</f>
        <v>#N/A</v>
      </c>
      <c r="E2455" s="20" t="e">
        <f>(#N/A)</f>
        <v>#N/A</v>
      </c>
      <c r="F2455" s="20">
        <v>25.328537833725271</v>
      </c>
      <c r="G2455" s="133" t="e">
        <f t="shared" si="38"/>
        <v>#N/A</v>
      </c>
      <c r="H2455" s="133"/>
      <c r="I2455" s="133"/>
    </row>
    <row r="2456" spans="1:9" x14ac:dyDescent="0.3">
      <c r="A2456" s="135">
        <v>44462</v>
      </c>
      <c r="B2456" s="20">
        <v>185.06</v>
      </c>
      <c r="C2456" s="20" t="e">
        <f>(#N/A)</f>
        <v>#N/A</v>
      </c>
      <c r="D2456" s="20" t="e">
        <f>(#N/A)</f>
        <v>#N/A</v>
      </c>
      <c r="E2456" s="20" t="e">
        <f>(#N/A)</f>
        <v>#N/A</v>
      </c>
      <c r="F2456" s="20">
        <v>28.00719374697378</v>
      </c>
      <c r="G2456" s="133" t="e">
        <f t="shared" si="38"/>
        <v>#N/A</v>
      </c>
      <c r="H2456" s="133"/>
      <c r="I2456" s="133"/>
    </row>
    <row r="2457" spans="1:9" x14ac:dyDescent="0.3">
      <c r="A2457" s="135">
        <v>44463</v>
      </c>
      <c r="B2457" s="20">
        <v>188.68</v>
      </c>
      <c r="C2457" s="20" t="e">
        <f>(#N/A)</f>
        <v>#N/A</v>
      </c>
      <c r="D2457" s="20" t="e">
        <f>(#N/A)</f>
        <v>#N/A</v>
      </c>
      <c r="E2457" s="20" t="e">
        <f>(#N/A)</f>
        <v>#N/A</v>
      </c>
      <c r="F2457" s="20">
        <v>30.538259305382589</v>
      </c>
      <c r="G2457" s="133" t="e">
        <f t="shared" si="38"/>
        <v>#N/A</v>
      </c>
      <c r="H2457" s="133"/>
      <c r="I2457" s="133"/>
    </row>
    <row r="2458" spans="1:9" x14ac:dyDescent="0.3">
      <c r="A2458" s="135">
        <v>44465</v>
      </c>
      <c r="B2458" s="20">
        <v>191.18</v>
      </c>
      <c r="C2458" s="20" t="e">
        <f>(#N/A)</f>
        <v>#N/A</v>
      </c>
      <c r="D2458" s="20" t="e">
        <f>(#N/A)</f>
        <v>#N/A</v>
      </c>
      <c r="E2458" s="20" t="e">
        <f>(#N/A)</f>
        <v>#N/A</v>
      </c>
      <c r="F2458" s="20" t="e">
        <f>(#N/A)</f>
        <v>#N/A</v>
      </c>
      <c r="G2458" s="133" t="e">
        <f t="shared" si="38"/>
        <v>#N/A</v>
      </c>
      <c r="H2458" s="133"/>
      <c r="I2458" s="133"/>
    </row>
    <row r="2459" spans="1:9" x14ac:dyDescent="0.3">
      <c r="A2459" s="135">
        <v>44466</v>
      </c>
      <c r="B2459" s="20">
        <v>192.36</v>
      </c>
      <c r="C2459" s="20" t="e">
        <f>(#N/A)</f>
        <v>#N/A</v>
      </c>
      <c r="D2459" s="20" t="e">
        <f>(#N/A)</f>
        <v>#N/A</v>
      </c>
      <c r="E2459" s="20" t="e">
        <f>(#N/A)</f>
        <v>#N/A</v>
      </c>
      <c r="F2459" s="20" t="e">
        <f>(#N/A)</f>
        <v>#N/A</v>
      </c>
      <c r="G2459" s="133" t="e">
        <f t="shared" si="38"/>
        <v>#N/A</v>
      </c>
      <c r="H2459" s="133"/>
      <c r="I2459" s="133"/>
    </row>
    <row r="2460" spans="1:9" x14ac:dyDescent="0.3">
      <c r="A2460" s="135">
        <v>44467</v>
      </c>
      <c r="B2460" s="20">
        <v>194.27</v>
      </c>
      <c r="C2460" s="20" t="e">
        <f>(#N/A)</f>
        <v>#N/A</v>
      </c>
      <c r="D2460" s="20" t="e">
        <f>(#N/A)</f>
        <v>#N/A</v>
      </c>
      <c r="E2460" s="20" t="e">
        <f>(#N/A)</f>
        <v>#N/A</v>
      </c>
      <c r="F2460" s="20">
        <v>32.734353648537848</v>
      </c>
      <c r="G2460" s="133" t="e">
        <f t="shared" si="38"/>
        <v>#N/A</v>
      </c>
      <c r="H2460" s="133"/>
      <c r="I2460" s="133"/>
    </row>
    <row r="2461" spans="1:9" x14ac:dyDescent="0.3">
      <c r="A2461" s="135">
        <v>44468</v>
      </c>
      <c r="B2461" s="20">
        <v>196.44</v>
      </c>
      <c r="C2461" s="20" t="e">
        <f>(#N/A)</f>
        <v>#N/A</v>
      </c>
      <c r="D2461" s="20" t="e">
        <f>(#N/A)</f>
        <v>#N/A</v>
      </c>
      <c r="E2461" s="20" t="e">
        <f>(#N/A)</f>
        <v>#N/A</v>
      </c>
      <c r="F2461" s="20">
        <v>34.24451582040593</v>
      </c>
      <c r="G2461" s="133" t="e">
        <f t="shared" si="38"/>
        <v>#N/A</v>
      </c>
      <c r="H2461" s="133"/>
      <c r="I2461" s="133"/>
    </row>
    <row r="2462" spans="1:9" x14ac:dyDescent="0.3">
      <c r="A2462" s="135">
        <v>44469</v>
      </c>
      <c r="B2462" s="20">
        <v>199.16</v>
      </c>
      <c r="C2462" s="20">
        <v>101</v>
      </c>
      <c r="D2462" s="20">
        <v>109.6</v>
      </c>
      <c r="E2462" s="20">
        <v>10.7</v>
      </c>
      <c r="F2462" s="20">
        <v>36.103328094034033</v>
      </c>
      <c r="G2462" s="133">
        <f t="shared" si="38"/>
        <v>109.6</v>
      </c>
      <c r="H2462" s="133"/>
      <c r="I2462" s="133"/>
    </row>
    <row r="2463" spans="1:9" x14ac:dyDescent="0.3">
      <c r="A2463" s="135">
        <v>44477</v>
      </c>
      <c r="B2463" s="20">
        <v>203.96</v>
      </c>
      <c r="C2463" s="20" t="e">
        <f>(#N/A)</f>
        <v>#N/A</v>
      </c>
      <c r="D2463" s="20" t="e">
        <f>(#N/A)</f>
        <v>#N/A</v>
      </c>
      <c r="E2463" s="20" t="e">
        <f>(#N/A)</f>
        <v>#N/A</v>
      </c>
      <c r="F2463" s="20" t="e">
        <f>(#N/A)</f>
        <v>#N/A</v>
      </c>
      <c r="G2463" s="133" t="e">
        <f t="shared" si="38"/>
        <v>#N/A</v>
      </c>
      <c r="H2463" s="133"/>
      <c r="I2463" s="133"/>
    </row>
    <row r="2464" spans="1:9" x14ac:dyDescent="0.3">
      <c r="A2464" s="135">
        <v>44478</v>
      </c>
      <c r="B2464" s="20">
        <v>204.32</v>
      </c>
      <c r="C2464" s="20" t="e">
        <f>(#N/A)</f>
        <v>#N/A</v>
      </c>
      <c r="D2464" s="20" t="e">
        <f>(#N/A)</f>
        <v>#N/A</v>
      </c>
      <c r="E2464" s="20" t="e">
        <f>(#N/A)</f>
        <v>#N/A</v>
      </c>
      <c r="F2464" s="20">
        <v>39.581910097007793</v>
      </c>
      <c r="G2464" s="133" t="e">
        <f t="shared" si="38"/>
        <v>#N/A</v>
      </c>
      <c r="H2464" s="133"/>
      <c r="I2464" s="133"/>
    </row>
    <row r="2465" spans="1:9" x14ac:dyDescent="0.3">
      <c r="A2465" s="135">
        <v>44480</v>
      </c>
      <c r="B2465" s="20">
        <v>208.21</v>
      </c>
      <c r="C2465" s="20" t="e">
        <f>(#N/A)</f>
        <v>#N/A</v>
      </c>
      <c r="D2465" s="20" t="e">
        <f>(#N/A)</f>
        <v>#N/A</v>
      </c>
      <c r="E2465" s="20" t="e">
        <f>(#N/A)</f>
        <v>#N/A</v>
      </c>
      <c r="F2465" s="20" t="e">
        <f>(#N/A)</f>
        <v>#N/A</v>
      </c>
      <c r="G2465" s="133" t="e">
        <f t="shared" si="38"/>
        <v>#N/A</v>
      </c>
      <c r="H2465" s="133"/>
      <c r="I2465" s="133"/>
    </row>
    <row r="2466" spans="1:9" x14ac:dyDescent="0.3">
      <c r="A2466" s="135">
        <v>44481</v>
      </c>
      <c r="B2466" s="20">
        <v>210.46</v>
      </c>
      <c r="C2466" s="20" t="e">
        <f>(#N/A)</f>
        <v>#N/A</v>
      </c>
      <c r="D2466" s="20" t="e">
        <f>(#N/A)</f>
        <v>#N/A</v>
      </c>
      <c r="E2466" s="20" t="e">
        <f>(#N/A)</f>
        <v>#N/A</v>
      </c>
      <c r="F2466" s="20">
        <v>43.140855607699109</v>
      </c>
      <c r="G2466" s="133" t="e">
        <f t="shared" si="38"/>
        <v>#N/A</v>
      </c>
      <c r="H2466" s="133"/>
      <c r="I2466" s="133"/>
    </row>
    <row r="2467" spans="1:9" x14ac:dyDescent="0.3">
      <c r="A2467" s="135">
        <v>44482</v>
      </c>
      <c r="B2467" s="20">
        <v>212.62</v>
      </c>
      <c r="C2467" s="20" t="e">
        <f>(#N/A)</f>
        <v>#N/A</v>
      </c>
      <c r="D2467" s="20" t="e">
        <f>(#N/A)</f>
        <v>#N/A</v>
      </c>
      <c r="E2467" s="20" t="e">
        <f>(#N/A)</f>
        <v>#N/A</v>
      </c>
      <c r="F2467" s="20">
        <v>44.23716165796079</v>
      </c>
      <c r="G2467" s="133" t="e">
        <f t="shared" si="38"/>
        <v>#N/A</v>
      </c>
      <c r="H2467" s="133"/>
      <c r="I2467" s="133"/>
    </row>
    <row r="2468" spans="1:9" x14ac:dyDescent="0.3">
      <c r="A2468" s="135">
        <v>44483</v>
      </c>
      <c r="B2468" s="20">
        <v>212.81</v>
      </c>
      <c r="C2468" s="20" t="e">
        <f>(#N/A)</f>
        <v>#N/A</v>
      </c>
      <c r="D2468" s="20" t="e">
        <f>(#N/A)</f>
        <v>#N/A</v>
      </c>
      <c r="E2468" s="20" t="e">
        <f>(#N/A)</f>
        <v>#N/A</v>
      </c>
      <c r="F2468" s="20">
        <v>43.936422049374372</v>
      </c>
      <c r="G2468" s="133" t="e">
        <f t="shared" si="38"/>
        <v>#N/A</v>
      </c>
      <c r="H2468" s="133"/>
      <c r="I2468" s="133"/>
    </row>
    <row r="2469" spans="1:9" x14ac:dyDescent="0.3">
      <c r="A2469" s="135">
        <v>44484</v>
      </c>
      <c r="B2469" s="20">
        <v>213.19</v>
      </c>
      <c r="C2469" s="20" t="e">
        <f>(#N/A)</f>
        <v>#N/A</v>
      </c>
      <c r="D2469" s="20" t="e">
        <f>(#N/A)</f>
        <v>#N/A</v>
      </c>
      <c r="E2469" s="20" t="e">
        <f>(#N/A)</f>
        <v>#N/A</v>
      </c>
      <c r="F2469" s="20">
        <v>43.301740942394296</v>
      </c>
      <c r="G2469" s="133" t="e">
        <f t="shared" si="38"/>
        <v>#N/A</v>
      </c>
      <c r="H2469" s="133"/>
      <c r="I2469" s="133"/>
    </row>
    <row r="2470" spans="1:9" x14ac:dyDescent="0.3">
      <c r="A2470" s="135">
        <v>44487</v>
      </c>
      <c r="B2470" s="20">
        <v>213.33</v>
      </c>
      <c r="C2470" s="20" t="e">
        <f>(#N/A)</f>
        <v>#N/A</v>
      </c>
      <c r="D2470" s="20" t="e">
        <f>(#N/A)</f>
        <v>#N/A</v>
      </c>
      <c r="E2470" s="20" t="e">
        <f>(#N/A)</f>
        <v>#N/A</v>
      </c>
      <c r="F2470" s="20" t="e">
        <f>(#N/A)</f>
        <v>#N/A</v>
      </c>
      <c r="G2470" s="133" t="e">
        <f t="shared" si="38"/>
        <v>#N/A</v>
      </c>
      <c r="H2470" s="133"/>
      <c r="I2470" s="133"/>
    </row>
    <row r="2471" spans="1:9" x14ac:dyDescent="0.3">
      <c r="A2471" s="135">
        <v>44488</v>
      </c>
      <c r="B2471" s="20">
        <v>213.59</v>
      </c>
      <c r="C2471" s="20" t="e">
        <f>(#N/A)</f>
        <v>#N/A</v>
      </c>
      <c r="D2471" s="20" t="e">
        <f>(#N/A)</f>
        <v>#N/A</v>
      </c>
      <c r="E2471" s="20" t="e">
        <f>(#N/A)</f>
        <v>#N/A</v>
      </c>
      <c r="F2471" s="20">
        <v>41.873131849883762</v>
      </c>
      <c r="G2471" s="133" t="e">
        <f t="shared" si="38"/>
        <v>#N/A</v>
      </c>
      <c r="H2471" s="133"/>
      <c r="I2471" s="133"/>
    </row>
    <row r="2472" spans="1:9" x14ac:dyDescent="0.3">
      <c r="A2472" s="135">
        <v>44489</v>
      </c>
      <c r="B2472" s="20">
        <v>213.81</v>
      </c>
      <c r="C2472" s="20" t="e">
        <f>(#N/A)</f>
        <v>#N/A</v>
      </c>
      <c r="D2472" s="20" t="e">
        <f>(#N/A)</f>
        <v>#N/A</v>
      </c>
      <c r="E2472" s="20" t="e">
        <f>(#N/A)</f>
        <v>#N/A</v>
      </c>
      <c r="F2472" s="20">
        <v>42.009829968119021</v>
      </c>
      <c r="G2472" s="133" t="e">
        <f t="shared" si="38"/>
        <v>#N/A</v>
      </c>
      <c r="H2472" s="133"/>
      <c r="I2472" s="133"/>
    </row>
    <row r="2473" spans="1:9" x14ac:dyDescent="0.3">
      <c r="A2473" s="135">
        <v>44490</v>
      </c>
      <c r="B2473" s="20">
        <v>213.46</v>
      </c>
      <c r="C2473" s="20" t="e">
        <f>(#N/A)</f>
        <v>#N/A</v>
      </c>
      <c r="D2473" s="20" t="e">
        <f>(#N/A)</f>
        <v>#N/A</v>
      </c>
      <c r="E2473" s="20" t="e">
        <f>(#N/A)</f>
        <v>#N/A</v>
      </c>
      <c r="F2473" s="20">
        <v>41.824463490797953</v>
      </c>
      <c r="G2473" s="133" t="e">
        <f t="shared" si="38"/>
        <v>#N/A</v>
      </c>
      <c r="H2473" s="133"/>
      <c r="I2473" s="133"/>
    </row>
    <row r="2474" spans="1:9" x14ac:dyDescent="0.3">
      <c r="A2474" s="135">
        <v>44491</v>
      </c>
      <c r="B2474" s="20">
        <v>213.64</v>
      </c>
      <c r="C2474" s="20" t="e">
        <f>(#N/A)</f>
        <v>#N/A</v>
      </c>
      <c r="D2474" s="20" t="e">
        <f>(#N/A)</f>
        <v>#N/A</v>
      </c>
      <c r="E2474" s="20" t="e">
        <f>(#N/A)</f>
        <v>#N/A</v>
      </c>
      <c r="F2474" s="20">
        <v>42.047872340425528</v>
      </c>
      <c r="G2474" s="133" t="e">
        <f t="shared" si="38"/>
        <v>#N/A</v>
      </c>
      <c r="H2474" s="133"/>
      <c r="I2474" s="133"/>
    </row>
    <row r="2475" spans="1:9" x14ac:dyDescent="0.3">
      <c r="A2475" s="135">
        <v>44494</v>
      </c>
      <c r="B2475" s="20">
        <v>213.71</v>
      </c>
      <c r="C2475" s="20" t="e">
        <f>(#N/A)</f>
        <v>#N/A</v>
      </c>
      <c r="D2475" s="20" t="e">
        <f>(#N/A)</f>
        <v>#N/A</v>
      </c>
      <c r="E2475" s="20" t="e">
        <f>(#N/A)</f>
        <v>#N/A</v>
      </c>
      <c r="F2475" s="20" t="e">
        <f>(#N/A)</f>
        <v>#N/A</v>
      </c>
      <c r="G2475" s="133" t="e">
        <f t="shared" si="38"/>
        <v>#N/A</v>
      </c>
      <c r="H2475" s="133"/>
      <c r="I2475" s="133"/>
    </row>
    <row r="2476" spans="1:9" x14ac:dyDescent="0.3">
      <c r="A2476" s="135">
        <v>44495</v>
      </c>
      <c r="B2476" s="20">
        <v>213.71</v>
      </c>
      <c r="C2476" s="20" t="e">
        <f>(#N/A)</f>
        <v>#N/A</v>
      </c>
      <c r="D2476" s="20" t="e">
        <f>(#N/A)</f>
        <v>#N/A</v>
      </c>
      <c r="E2476" s="20" t="e">
        <f>(#N/A)</f>
        <v>#N/A</v>
      </c>
      <c r="F2476" s="20">
        <v>41.868029739776951</v>
      </c>
      <c r="G2476" s="133" t="e">
        <f t="shared" si="38"/>
        <v>#N/A</v>
      </c>
      <c r="H2476" s="133"/>
      <c r="I2476" s="133"/>
    </row>
    <row r="2477" spans="1:9" x14ac:dyDescent="0.3">
      <c r="A2477" s="135">
        <v>44496</v>
      </c>
      <c r="B2477" s="20">
        <v>213.63</v>
      </c>
      <c r="C2477" s="20" t="e">
        <f>(#N/A)</f>
        <v>#N/A</v>
      </c>
      <c r="D2477" s="20" t="e">
        <f>(#N/A)</f>
        <v>#N/A</v>
      </c>
      <c r="E2477" s="20" t="e">
        <f>(#N/A)</f>
        <v>#N/A</v>
      </c>
      <c r="F2477" s="20">
        <v>41.937412796491927</v>
      </c>
      <c r="G2477" s="133" t="e">
        <f t="shared" si="38"/>
        <v>#N/A</v>
      </c>
      <c r="H2477" s="133"/>
      <c r="I2477" s="133"/>
    </row>
    <row r="2478" spans="1:9" x14ac:dyDescent="0.3">
      <c r="A2478" s="135">
        <v>44497</v>
      </c>
      <c r="B2478" s="20">
        <v>213.7</v>
      </c>
      <c r="C2478" s="20" t="e">
        <f>(#N/A)</f>
        <v>#N/A</v>
      </c>
      <c r="D2478" s="20" t="e">
        <f>(#N/A)</f>
        <v>#N/A</v>
      </c>
      <c r="E2478" s="20" t="e">
        <f>(#N/A)</f>
        <v>#N/A</v>
      </c>
      <c r="F2478" s="20">
        <v>41.97448844007441</v>
      </c>
      <c r="G2478" s="133" t="e">
        <f t="shared" si="38"/>
        <v>#N/A</v>
      </c>
      <c r="H2478" s="133"/>
      <c r="I2478" s="133"/>
    </row>
    <row r="2479" spans="1:9" x14ac:dyDescent="0.3">
      <c r="A2479" s="135">
        <v>44498</v>
      </c>
      <c r="B2479" s="20">
        <v>213.45</v>
      </c>
      <c r="C2479" s="20" t="e">
        <f>(#N/A)</f>
        <v>#N/A</v>
      </c>
      <c r="D2479" s="20" t="e">
        <f>(#N/A)</f>
        <v>#N/A</v>
      </c>
      <c r="E2479" s="20" t="e">
        <f>(#N/A)</f>
        <v>#N/A</v>
      </c>
      <c r="F2479" s="20">
        <v>41.629619799615149</v>
      </c>
      <c r="G2479" s="133" t="e">
        <f t="shared" si="38"/>
        <v>#N/A</v>
      </c>
      <c r="H2479" s="133"/>
      <c r="I2479" s="133"/>
    </row>
    <row r="2480" spans="1:9" x14ac:dyDescent="0.3">
      <c r="A2480" s="135">
        <v>44500</v>
      </c>
      <c r="B2480" s="20" t="e">
        <f>(#N/A)</f>
        <v>#N/A</v>
      </c>
      <c r="C2480" s="20">
        <v>105.2</v>
      </c>
      <c r="D2480" s="20">
        <v>133.80000000000001</v>
      </c>
      <c r="E2480" s="20">
        <v>13.5</v>
      </c>
      <c r="F2480" s="20" t="e">
        <f>(#N/A)</f>
        <v>#N/A</v>
      </c>
      <c r="G2480" s="133">
        <f t="shared" si="38"/>
        <v>133.80000000000001</v>
      </c>
      <c r="H2480" s="133"/>
      <c r="I2480" s="133"/>
    </row>
    <row r="2481" spans="1:9" x14ac:dyDescent="0.3">
      <c r="A2481" s="135">
        <v>44501</v>
      </c>
      <c r="B2481" s="20">
        <v>213.07</v>
      </c>
      <c r="C2481" s="20" t="e">
        <f>(#N/A)</f>
        <v>#N/A</v>
      </c>
      <c r="D2481" s="20" t="e">
        <f>(#N/A)</f>
        <v>#N/A</v>
      </c>
      <c r="E2481" s="20" t="e">
        <f>(#N/A)</f>
        <v>#N/A</v>
      </c>
      <c r="F2481" s="20" t="e">
        <f>(#N/A)</f>
        <v>#N/A</v>
      </c>
      <c r="G2481" s="133" t="e">
        <f t="shared" si="38"/>
        <v>#N/A</v>
      </c>
      <c r="H2481" s="133"/>
      <c r="I2481" s="133"/>
    </row>
    <row r="2482" spans="1:9" x14ac:dyDescent="0.3">
      <c r="A2482" s="135">
        <v>44502</v>
      </c>
      <c r="B2482" s="20">
        <v>212.67</v>
      </c>
      <c r="C2482" s="20" t="e">
        <f>(#N/A)</f>
        <v>#N/A</v>
      </c>
      <c r="D2482" s="20" t="e">
        <f>(#N/A)</f>
        <v>#N/A</v>
      </c>
      <c r="E2482" s="20" t="e">
        <f>(#N/A)</f>
        <v>#N/A</v>
      </c>
      <c r="F2482" s="20">
        <v>40.311407270568047</v>
      </c>
      <c r="G2482" s="133" t="e">
        <f t="shared" si="38"/>
        <v>#N/A</v>
      </c>
      <c r="H2482" s="133"/>
      <c r="I2482" s="133"/>
    </row>
    <row r="2483" spans="1:9" x14ac:dyDescent="0.3">
      <c r="A2483" s="135">
        <v>44503</v>
      </c>
      <c r="B2483" s="20">
        <v>212.55</v>
      </c>
      <c r="C2483" s="20" t="e">
        <f>(#N/A)</f>
        <v>#N/A</v>
      </c>
      <c r="D2483" s="20" t="e">
        <f>(#N/A)</f>
        <v>#N/A</v>
      </c>
      <c r="E2483" s="20" t="e">
        <f>(#N/A)</f>
        <v>#N/A</v>
      </c>
      <c r="F2483" s="20">
        <v>40.121300019777181</v>
      </c>
      <c r="G2483" s="133" t="e">
        <f t="shared" si="38"/>
        <v>#N/A</v>
      </c>
      <c r="H2483" s="133"/>
      <c r="I2483" s="133"/>
    </row>
    <row r="2484" spans="1:9" x14ac:dyDescent="0.3">
      <c r="A2484" s="135">
        <v>44504</v>
      </c>
      <c r="B2484" s="20">
        <v>212.39</v>
      </c>
      <c r="C2484" s="20" t="e">
        <f>(#N/A)</f>
        <v>#N/A</v>
      </c>
      <c r="D2484" s="20" t="e">
        <f>(#N/A)</f>
        <v>#N/A</v>
      </c>
      <c r="E2484" s="20" t="e">
        <f>(#N/A)</f>
        <v>#N/A</v>
      </c>
      <c r="F2484" s="20">
        <v>39.868291076720453</v>
      </c>
      <c r="G2484" s="133" t="e">
        <f t="shared" si="38"/>
        <v>#N/A</v>
      </c>
      <c r="H2484" s="133"/>
      <c r="I2484" s="133"/>
    </row>
    <row r="2485" spans="1:9" x14ac:dyDescent="0.3">
      <c r="A2485" s="135">
        <v>44505</v>
      </c>
      <c r="B2485" s="20">
        <v>211.96</v>
      </c>
      <c r="C2485" s="20" t="e">
        <f>(#N/A)</f>
        <v>#N/A</v>
      </c>
      <c r="D2485" s="20" t="e">
        <f>(#N/A)</f>
        <v>#N/A</v>
      </c>
      <c r="E2485" s="20" t="e">
        <f>(#N/A)</f>
        <v>#N/A</v>
      </c>
      <c r="F2485" s="20">
        <v>39.539170506912441</v>
      </c>
      <c r="G2485" s="133" t="e">
        <f t="shared" si="38"/>
        <v>#N/A</v>
      </c>
      <c r="H2485" s="133"/>
      <c r="I2485" s="133"/>
    </row>
    <row r="2486" spans="1:9" x14ac:dyDescent="0.3">
      <c r="A2486" s="135">
        <v>44508</v>
      </c>
      <c r="B2486" s="20">
        <v>211.36</v>
      </c>
      <c r="C2486" s="20" t="e">
        <f>(#N/A)</f>
        <v>#N/A</v>
      </c>
      <c r="D2486" s="20" t="e">
        <f>(#N/A)</f>
        <v>#N/A</v>
      </c>
      <c r="E2486" s="20" t="e">
        <f>(#N/A)</f>
        <v>#N/A</v>
      </c>
      <c r="F2486" s="20" t="e">
        <f>(#N/A)</f>
        <v>#N/A</v>
      </c>
      <c r="G2486" s="133" t="e">
        <f t="shared" si="38"/>
        <v>#N/A</v>
      </c>
      <c r="H2486" s="133"/>
      <c r="I2486" s="133"/>
    </row>
    <row r="2487" spans="1:9" x14ac:dyDescent="0.3">
      <c r="A2487" s="135">
        <v>44509</v>
      </c>
      <c r="B2487" s="20">
        <v>211.1</v>
      </c>
      <c r="C2487" s="20" t="e">
        <f>(#N/A)</f>
        <v>#N/A</v>
      </c>
      <c r="D2487" s="20" t="e">
        <f>(#N/A)</f>
        <v>#N/A</v>
      </c>
      <c r="E2487" s="20" t="e">
        <f>(#N/A)</f>
        <v>#N/A</v>
      </c>
      <c r="F2487" s="20">
        <v>38.42622950819672</v>
      </c>
      <c r="G2487" s="133" t="e">
        <f t="shared" si="38"/>
        <v>#N/A</v>
      </c>
      <c r="H2487" s="133"/>
      <c r="I2487" s="133"/>
    </row>
    <row r="2488" spans="1:9" x14ac:dyDescent="0.3">
      <c r="A2488" s="135">
        <v>44510</v>
      </c>
      <c r="B2488" s="20">
        <v>211.19</v>
      </c>
      <c r="C2488" s="20" t="e">
        <f>(#N/A)</f>
        <v>#N/A</v>
      </c>
      <c r="D2488" s="20" t="e">
        <f>(#N/A)</f>
        <v>#N/A</v>
      </c>
      <c r="E2488" s="20" t="e">
        <f>(#N/A)</f>
        <v>#N/A</v>
      </c>
      <c r="F2488" s="20">
        <v>38.43078133193498</v>
      </c>
      <c r="G2488" s="133" t="e">
        <f t="shared" si="38"/>
        <v>#N/A</v>
      </c>
      <c r="H2488" s="133"/>
      <c r="I2488" s="133"/>
    </row>
    <row r="2489" spans="1:9" x14ac:dyDescent="0.3">
      <c r="A2489" s="135">
        <v>44511</v>
      </c>
      <c r="B2489" s="20">
        <v>211.2</v>
      </c>
      <c r="C2489" s="20" t="e">
        <f>(#N/A)</f>
        <v>#N/A</v>
      </c>
      <c r="D2489" s="20" t="e">
        <f>(#N/A)</f>
        <v>#N/A</v>
      </c>
      <c r="E2489" s="20" t="e">
        <f>(#N/A)</f>
        <v>#N/A</v>
      </c>
      <c r="F2489" s="20">
        <v>38.174681059862607</v>
      </c>
      <c r="G2489" s="133" t="e">
        <f t="shared" si="38"/>
        <v>#N/A</v>
      </c>
      <c r="H2489" s="133"/>
      <c r="I2489" s="133"/>
    </row>
    <row r="2490" spans="1:9" x14ac:dyDescent="0.3">
      <c r="A2490" s="135">
        <v>44512</v>
      </c>
      <c r="B2490" s="20">
        <v>211.23</v>
      </c>
      <c r="C2490" s="20" t="e">
        <f>(#N/A)</f>
        <v>#N/A</v>
      </c>
      <c r="D2490" s="20" t="e">
        <f>(#N/A)</f>
        <v>#N/A</v>
      </c>
      <c r="E2490" s="20" t="e">
        <f>(#N/A)</f>
        <v>#N/A</v>
      </c>
      <c r="F2490" s="20">
        <v>37.959636862386517</v>
      </c>
      <c r="G2490" s="133" t="e">
        <f t="shared" si="38"/>
        <v>#N/A</v>
      </c>
      <c r="H2490" s="133"/>
      <c r="I2490" s="133"/>
    </row>
    <row r="2491" spans="1:9" x14ac:dyDescent="0.3">
      <c r="A2491" s="135">
        <v>44515</v>
      </c>
      <c r="B2491" s="20">
        <v>211.48</v>
      </c>
      <c r="C2491" s="20" t="e">
        <f>(#N/A)</f>
        <v>#N/A</v>
      </c>
      <c r="D2491" s="20" t="e">
        <f>(#N/A)</f>
        <v>#N/A</v>
      </c>
      <c r="E2491" s="20" t="e">
        <f>(#N/A)</f>
        <v>#N/A</v>
      </c>
      <c r="F2491" s="20" t="e">
        <f>(#N/A)</f>
        <v>#N/A</v>
      </c>
      <c r="G2491" s="133" t="e">
        <f t="shared" si="38"/>
        <v>#N/A</v>
      </c>
      <c r="H2491" s="133"/>
      <c r="I2491" s="133"/>
    </row>
    <row r="2492" spans="1:9" x14ac:dyDescent="0.3">
      <c r="A2492" s="135">
        <v>44516</v>
      </c>
      <c r="B2492" s="20">
        <v>209.79</v>
      </c>
      <c r="C2492" s="20" t="e">
        <f>(#N/A)</f>
        <v>#N/A</v>
      </c>
      <c r="D2492" s="20" t="e">
        <f>(#N/A)</f>
        <v>#N/A</v>
      </c>
      <c r="E2492" s="20" t="e">
        <f>(#N/A)</f>
        <v>#N/A</v>
      </c>
      <c r="F2492" s="20">
        <v>36.457655782489923</v>
      </c>
      <c r="G2492" s="133" t="e">
        <f t="shared" si="38"/>
        <v>#N/A</v>
      </c>
      <c r="H2492" s="133"/>
      <c r="I2492" s="133"/>
    </row>
    <row r="2493" spans="1:9" x14ac:dyDescent="0.3">
      <c r="A2493" s="135">
        <v>44517</v>
      </c>
      <c r="B2493" s="20">
        <v>208.12</v>
      </c>
      <c r="C2493" s="20" t="e">
        <f>(#N/A)</f>
        <v>#N/A</v>
      </c>
      <c r="D2493" s="20" t="e">
        <f>(#N/A)</f>
        <v>#N/A</v>
      </c>
      <c r="E2493" s="20" t="e">
        <f>(#N/A)</f>
        <v>#N/A</v>
      </c>
      <c r="F2493" s="20">
        <v>35.204313649061262</v>
      </c>
      <c r="G2493" s="133" t="e">
        <f t="shared" si="38"/>
        <v>#N/A</v>
      </c>
      <c r="H2493" s="133"/>
      <c r="I2493" s="133"/>
    </row>
    <row r="2494" spans="1:9" x14ac:dyDescent="0.3">
      <c r="A2494" s="135">
        <v>44518</v>
      </c>
      <c r="B2494" s="20">
        <v>207.87</v>
      </c>
      <c r="C2494" s="20" t="e">
        <f>(#N/A)</f>
        <v>#N/A</v>
      </c>
      <c r="D2494" s="20" t="e">
        <f>(#N/A)</f>
        <v>#N/A</v>
      </c>
      <c r="E2494" s="20" t="e">
        <f>(#N/A)</f>
        <v>#N/A</v>
      </c>
      <c r="F2494" s="20">
        <v>35.085781128151808</v>
      </c>
      <c r="G2494" s="133" t="e">
        <f t="shared" si="38"/>
        <v>#N/A</v>
      </c>
      <c r="H2494" s="133"/>
      <c r="I2494" s="133"/>
    </row>
    <row r="2495" spans="1:9" x14ac:dyDescent="0.3">
      <c r="A2495" s="135">
        <v>44519</v>
      </c>
      <c r="B2495" s="20">
        <v>207.82</v>
      </c>
      <c r="C2495" s="20" t="e">
        <f>(#N/A)</f>
        <v>#N/A</v>
      </c>
      <c r="D2495" s="20" t="e">
        <f>(#N/A)</f>
        <v>#N/A</v>
      </c>
      <c r="E2495" s="20" t="e">
        <f>(#N/A)</f>
        <v>#N/A</v>
      </c>
      <c r="F2495" s="20">
        <v>34.764282471953827</v>
      </c>
      <c r="G2495" s="133" t="e">
        <f t="shared" si="38"/>
        <v>#N/A</v>
      </c>
      <c r="H2495" s="133"/>
      <c r="I2495" s="133"/>
    </row>
    <row r="2496" spans="1:9" x14ac:dyDescent="0.3">
      <c r="A2496" s="135">
        <v>44522</v>
      </c>
      <c r="B2496" s="20">
        <v>207.45</v>
      </c>
      <c r="C2496" s="20" t="e">
        <f>(#N/A)</f>
        <v>#N/A</v>
      </c>
      <c r="D2496" s="20" t="e">
        <f>(#N/A)</f>
        <v>#N/A</v>
      </c>
      <c r="E2496" s="20" t="e">
        <f>(#N/A)</f>
        <v>#N/A</v>
      </c>
      <c r="F2496" s="20" t="e">
        <f>(#N/A)</f>
        <v>#N/A</v>
      </c>
      <c r="G2496" s="133" t="e">
        <f t="shared" si="38"/>
        <v>#N/A</v>
      </c>
      <c r="H2496" s="133"/>
      <c r="I2496" s="133"/>
    </row>
    <row r="2497" spans="1:9" x14ac:dyDescent="0.3">
      <c r="A2497" s="135">
        <v>44523</v>
      </c>
      <c r="B2497" s="20">
        <v>206.59</v>
      </c>
      <c r="C2497" s="20" t="e">
        <f>(#N/A)</f>
        <v>#N/A</v>
      </c>
      <c r="D2497" s="20" t="e">
        <f>(#N/A)</f>
        <v>#N/A</v>
      </c>
      <c r="E2497" s="20" t="e">
        <f>(#N/A)</f>
        <v>#N/A</v>
      </c>
      <c r="F2497" s="20">
        <v>33.430213782858623</v>
      </c>
      <c r="G2497" s="133" t="e">
        <f t="shared" si="38"/>
        <v>#N/A</v>
      </c>
      <c r="H2497" s="133"/>
      <c r="I2497" s="133"/>
    </row>
    <row r="2498" spans="1:9" x14ac:dyDescent="0.3">
      <c r="A2498" s="135">
        <v>44524</v>
      </c>
      <c r="B2498" s="20">
        <v>206.09</v>
      </c>
      <c r="C2498" s="20" t="e">
        <f>(#N/A)</f>
        <v>#N/A</v>
      </c>
      <c r="D2498" s="20" t="e">
        <f>(#N/A)</f>
        <v>#N/A</v>
      </c>
      <c r="E2498" s="20" t="e">
        <f>(#N/A)</f>
        <v>#N/A</v>
      </c>
      <c r="F2498" s="20">
        <v>33.115876501743962</v>
      </c>
      <c r="G2498" s="133" t="e">
        <f t="shared" si="38"/>
        <v>#N/A</v>
      </c>
      <c r="H2498" s="133"/>
      <c r="I2498" s="133"/>
    </row>
    <row r="2499" spans="1:9" x14ac:dyDescent="0.3">
      <c r="A2499" s="135">
        <v>44525</v>
      </c>
      <c r="B2499" s="20">
        <v>204.63</v>
      </c>
      <c r="C2499" s="20" t="e">
        <f>(#N/A)</f>
        <v>#N/A</v>
      </c>
      <c r="D2499" s="20" t="e">
        <f>(#N/A)</f>
        <v>#N/A</v>
      </c>
      <c r="E2499" s="20" t="e">
        <f>(#N/A)</f>
        <v>#N/A</v>
      </c>
      <c r="F2499" s="20">
        <v>32.164309242394879</v>
      </c>
      <c r="G2499" s="133" t="e">
        <f t="shared" si="38"/>
        <v>#N/A</v>
      </c>
      <c r="H2499" s="133"/>
      <c r="I2499" s="133"/>
    </row>
    <row r="2500" spans="1:9" x14ac:dyDescent="0.3">
      <c r="A2500" s="135">
        <v>44526</v>
      </c>
      <c r="B2500" s="20">
        <v>202.76</v>
      </c>
      <c r="C2500" s="20" t="e">
        <f>(#N/A)</f>
        <v>#N/A</v>
      </c>
      <c r="D2500" s="20" t="e">
        <f>(#N/A)</f>
        <v>#N/A</v>
      </c>
      <c r="E2500" s="20" t="e">
        <f>(#N/A)</f>
        <v>#N/A</v>
      </c>
      <c r="F2500" s="20">
        <v>30.914256198347111</v>
      </c>
      <c r="G2500" s="133" t="e">
        <f t="shared" si="38"/>
        <v>#N/A</v>
      </c>
      <c r="H2500" s="133"/>
      <c r="I2500" s="133"/>
    </row>
    <row r="2501" spans="1:9" x14ac:dyDescent="0.3">
      <c r="A2501" s="135">
        <v>44529</v>
      </c>
      <c r="B2501" s="20">
        <v>201.73</v>
      </c>
      <c r="C2501" s="20" t="e">
        <f>(#N/A)</f>
        <v>#N/A</v>
      </c>
      <c r="D2501" s="20" t="e">
        <f>(#N/A)</f>
        <v>#N/A</v>
      </c>
      <c r="E2501" s="20" t="e">
        <f>(#N/A)</f>
        <v>#N/A</v>
      </c>
      <c r="F2501" s="20" t="e">
        <f>(#N/A)</f>
        <v>#N/A</v>
      </c>
      <c r="G2501" s="133" t="e">
        <f t="shared" si="38"/>
        <v>#N/A</v>
      </c>
      <c r="H2501" s="133"/>
      <c r="I2501" s="133"/>
    </row>
    <row r="2502" spans="1:9" x14ac:dyDescent="0.3">
      <c r="A2502" s="135">
        <v>44530</v>
      </c>
      <c r="B2502" s="20">
        <v>201.33</v>
      </c>
      <c r="C2502" s="20">
        <v>108</v>
      </c>
      <c r="D2502" s="20">
        <v>136</v>
      </c>
      <c r="E2502" s="20">
        <v>12.9</v>
      </c>
      <c r="F2502" s="20">
        <v>30.058139534883718</v>
      </c>
      <c r="G2502" s="133">
        <f t="shared" si="38"/>
        <v>136</v>
      </c>
      <c r="H2502" s="133"/>
      <c r="I2502" s="133"/>
    </row>
    <row r="2503" spans="1:9" x14ac:dyDescent="0.3">
      <c r="A2503" s="135">
        <v>44531</v>
      </c>
      <c r="B2503" s="20">
        <v>200.52</v>
      </c>
      <c r="C2503" s="20" t="e">
        <f>(#N/A)</f>
        <v>#N/A</v>
      </c>
      <c r="D2503" s="20" t="e">
        <f>(#N/A)</f>
        <v>#N/A</v>
      </c>
      <c r="E2503" s="20" t="e">
        <f>(#N/A)</f>
        <v>#N/A</v>
      </c>
      <c r="F2503" s="20">
        <v>29.409486931268152</v>
      </c>
      <c r="G2503" s="133" t="e">
        <f t="shared" si="38"/>
        <v>#N/A</v>
      </c>
      <c r="H2503" s="133"/>
      <c r="I2503" s="133"/>
    </row>
    <row r="2504" spans="1:9" x14ac:dyDescent="0.3">
      <c r="A2504" s="135">
        <v>44532</v>
      </c>
      <c r="B2504" s="20">
        <v>199.88</v>
      </c>
      <c r="C2504" s="20" t="e">
        <f>(#N/A)</f>
        <v>#N/A</v>
      </c>
      <c r="D2504" s="20" t="e">
        <f>(#N/A)</f>
        <v>#N/A</v>
      </c>
      <c r="E2504" s="20" t="e">
        <f>(#N/A)</f>
        <v>#N/A</v>
      </c>
      <c r="F2504" s="20">
        <v>29.038089089735308</v>
      </c>
      <c r="G2504" s="133" t="e">
        <f t="shared" si="38"/>
        <v>#N/A</v>
      </c>
      <c r="H2504" s="133"/>
      <c r="I2504" s="133"/>
    </row>
    <row r="2505" spans="1:9" x14ac:dyDescent="0.3">
      <c r="A2505" s="135">
        <v>44533</v>
      </c>
      <c r="B2505" s="20">
        <v>198.97</v>
      </c>
      <c r="C2505" s="20" t="e">
        <f>(#N/A)</f>
        <v>#N/A</v>
      </c>
      <c r="D2505" s="20" t="e">
        <f>(#N/A)</f>
        <v>#N/A</v>
      </c>
      <c r="E2505" s="20" t="e">
        <f>(#N/A)</f>
        <v>#N/A</v>
      </c>
      <c r="F2505" s="20">
        <v>28.467200413223139</v>
      </c>
      <c r="G2505" s="133" t="e">
        <f t="shared" si="38"/>
        <v>#N/A</v>
      </c>
      <c r="H2505" s="133"/>
      <c r="I2505" s="133"/>
    </row>
    <row r="2506" spans="1:9" x14ac:dyDescent="0.3">
      <c r="A2506" s="135">
        <v>44536</v>
      </c>
      <c r="B2506" s="20">
        <v>198.75</v>
      </c>
      <c r="C2506" s="20" t="e">
        <f>(#N/A)</f>
        <v>#N/A</v>
      </c>
      <c r="D2506" s="20" t="e">
        <f>(#N/A)</f>
        <v>#N/A</v>
      </c>
      <c r="E2506" s="20" t="e">
        <f>(#N/A)</f>
        <v>#N/A</v>
      </c>
      <c r="F2506" s="20" t="e">
        <f>(#N/A)</f>
        <v>#N/A</v>
      </c>
      <c r="G2506" s="133" t="e">
        <f t="shared" si="38"/>
        <v>#N/A</v>
      </c>
      <c r="H2506" s="133"/>
      <c r="I2506" s="133"/>
    </row>
    <row r="2507" spans="1:9" x14ac:dyDescent="0.3">
      <c r="A2507" s="135">
        <v>44537</v>
      </c>
      <c r="B2507" s="20">
        <v>197.53</v>
      </c>
      <c r="C2507" s="20" t="e">
        <f>(#N/A)</f>
        <v>#N/A</v>
      </c>
      <c r="D2507" s="20" t="e">
        <f>(#N/A)</f>
        <v>#N/A</v>
      </c>
      <c r="E2507" s="20" t="e">
        <f>(#N/A)</f>
        <v>#N/A</v>
      </c>
      <c r="F2507" s="20">
        <v>27.47160557563242</v>
      </c>
      <c r="G2507" s="133" t="e">
        <f t="shared" si="38"/>
        <v>#N/A</v>
      </c>
      <c r="H2507" s="133"/>
      <c r="I2507" s="133"/>
    </row>
    <row r="2508" spans="1:9" x14ac:dyDescent="0.3">
      <c r="A2508" s="135">
        <v>44538</v>
      </c>
      <c r="B2508" s="20">
        <v>196.84</v>
      </c>
      <c r="C2508" s="20" t="e">
        <f>(#N/A)</f>
        <v>#N/A</v>
      </c>
      <c r="D2508" s="20" t="e">
        <f>(#N/A)</f>
        <v>#N/A</v>
      </c>
      <c r="E2508" s="20" t="e">
        <f>(#N/A)</f>
        <v>#N/A</v>
      </c>
      <c r="F2508" s="20">
        <v>26.96078431372549</v>
      </c>
      <c r="G2508" s="133" t="e">
        <f t="shared" si="38"/>
        <v>#N/A</v>
      </c>
      <c r="H2508" s="133"/>
      <c r="I2508" s="133"/>
    </row>
    <row r="2509" spans="1:9" x14ac:dyDescent="0.3">
      <c r="A2509" s="135">
        <v>44539</v>
      </c>
      <c r="B2509" s="20">
        <v>195.91</v>
      </c>
      <c r="C2509" s="20" t="e">
        <f>(#N/A)</f>
        <v>#N/A</v>
      </c>
      <c r="D2509" s="20" t="e">
        <f>(#N/A)</f>
        <v>#N/A</v>
      </c>
      <c r="E2509" s="20" t="e">
        <f>(#N/A)</f>
        <v>#N/A</v>
      </c>
      <c r="F2509" s="20">
        <v>26.360939112487099</v>
      </c>
      <c r="G2509" s="133" t="e">
        <f t="shared" si="38"/>
        <v>#N/A</v>
      </c>
      <c r="H2509" s="133"/>
      <c r="I2509" s="133"/>
    </row>
    <row r="2510" spans="1:9" x14ac:dyDescent="0.3">
      <c r="A2510" s="135">
        <v>44540</v>
      </c>
      <c r="B2510" s="20">
        <v>194.95</v>
      </c>
      <c r="C2510" s="20" t="e">
        <f>(#N/A)</f>
        <v>#N/A</v>
      </c>
      <c r="D2510" s="20" t="e">
        <f>(#N/A)</f>
        <v>#N/A</v>
      </c>
      <c r="E2510" s="20" t="e">
        <f>(#N/A)</f>
        <v>#N/A</v>
      </c>
      <c r="F2510" s="20">
        <v>25.75796671397239</v>
      </c>
      <c r="G2510" s="133" t="e">
        <f t="shared" si="38"/>
        <v>#N/A</v>
      </c>
      <c r="H2510" s="133"/>
      <c r="I2510" s="133"/>
    </row>
    <row r="2511" spans="1:9" x14ac:dyDescent="0.3">
      <c r="A2511" s="135">
        <v>44543</v>
      </c>
      <c r="B2511" s="20">
        <v>194.37</v>
      </c>
      <c r="C2511" s="20" t="e">
        <f>(#N/A)</f>
        <v>#N/A</v>
      </c>
      <c r="D2511" s="20" t="e">
        <f>(#N/A)</f>
        <v>#N/A</v>
      </c>
      <c r="E2511" s="20" t="e">
        <f>(#N/A)</f>
        <v>#N/A</v>
      </c>
      <c r="F2511" s="20" t="e">
        <f>(#N/A)</f>
        <v>#N/A</v>
      </c>
      <c r="G2511" s="133" t="e">
        <f t="shared" si="38"/>
        <v>#N/A</v>
      </c>
      <c r="H2511" s="133"/>
      <c r="I2511" s="133"/>
    </row>
    <row r="2512" spans="1:9" x14ac:dyDescent="0.3">
      <c r="A2512" s="135">
        <v>44544</v>
      </c>
      <c r="B2512" s="20">
        <v>193.18</v>
      </c>
      <c r="C2512" s="20" t="e">
        <f>(#N/A)</f>
        <v>#N/A</v>
      </c>
      <c r="D2512" s="20" t="e">
        <f>(#N/A)</f>
        <v>#N/A</v>
      </c>
      <c r="E2512" s="20" t="e">
        <f>(#N/A)</f>
        <v>#N/A</v>
      </c>
      <c r="F2512" s="20">
        <v>24.592067075137049</v>
      </c>
      <c r="G2512" s="133" t="e">
        <f t="shared" si="38"/>
        <v>#N/A</v>
      </c>
      <c r="H2512" s="133"/>
      <c r="I2512" s="133"/>
    </row>
    <row r="2513" spans="1:9" x14ac:dyDescent="0.3">
      <c r="A2513" s="135">
        <v>44545</v>
      </c>
      <c r="B2513" s="20">
        <v>192.72</v>
      </c>
      <c r="C2513" s="20" t="e">
        <f>(#N/A)</f>
        <v>#N/A</v>
      </c>
      <c r="D2513" s="20" t="e">
        <f>(#N/A)</f>
        <v>#N/A</v>
      </c>
      <c r="E2513" s="20" t="e">
        <f>(#N/A)</f>
        <v>#N/A</v>
      </c>
      <c r="F2513" s="20">
        <v>24.24730836180775</v>
      </c>
      <c r="G2513" s="133" t="e">
        <f t="shared" si="38"/>
        <v>#N/A</v>
      </c>
      <c r="H2513" s="133"/>
      <c r="I2513" s="133"/>
    </row>
    <row r="2514" spans="1:9" x14ac:dyDescent="0.3">
      <c r="A2514" s="135">
        <v>44546</v>
      </c>
      <c r="B2514" s="20">
        <v>191.19</v>
      </c>
      <c r="C2514" s="20" t="e">
        <f>(#N/A)</f>
        <v>#N/A</v>
      </c>
      <c r="D2514" s="20" t="e">
        <f>(#N/A)</f>
        <v>#N/A</v>
      </c>
      <c r="E2514" s="20" t="e">
        <f>(#N/A)</f>
        <v>#N/A</v>
      </c>
      <c r="F2514" s="20">
        <v>23.102182731311569</v>
      </c>
      <c r="G2514" s="133" t="e">
        <f t="shared" si="38"/>
        <v>#N/A</v>
      </c>
      <c r="H2514" s="133"/>
      <c r="I2514" s="133"/>
    </row>
    <row r="2515" spans="1:9" x14ac:dyDescent="0.3">
      <c r="A2515" s="135">
        <v>44547</v>
      </c>
      <c r="B2515" s="20">
        <v>190.78</v>
      </c>
      <c r="C2515" s="20" t="e">
        <f>(#N/A)</f>
        <v>#N/A</v>
      </c>
      <c r="D2515" s="20" t="e">
        <f>(#N/A)</f>
        <v>#N/A</v>
      </c>
      <c r="E2515" s="20" t="e">
        <f>(#N/A)</f>
        <v>#N/A</v>
      </c>
      <c r="F2515" s="20">
        <v>22.877753445832798</v>
      </c>
      <c r="G2515" s="133" t="e">
        <f t="shared" si="38"/>
        <v>#N/A</v>
      </c>
      <c r="H2515" s="133"/>
      <c r="I2515" s="133"/>
    </row>
    <row r="2516" spans="1:9" x14ac:dyDescent="0.3">
      <c r="A2516" s="135">
        <v>44550</v>
      </c>
      <c r="B2516" s="20">
        <v>190.38</v>
      </c>
      <c r="C2516" s="20" t="e">
        <f>(#N/A)</f>
        <v>#N/A</v>
      </c>
      <c r="D2516" s="20" t="e">
        <f>(#N/A)</f>
        <v>#N/A</v>
      </c>
      <c r="E2516" s="20" t="e">
        <f>(#N/A)</f>
        <v>#N/A</v>
      </c>
      <c r="F2516" s="20" t="e">
        <f>(#N/A)</f>
        <v>#N/A</v>
      </c>
      <c r="G2516" s="133" t="e">
        <f t="shared" si="38"/>
        <v>#N/A</v>
      </c>
      <c r="H2516" s="133"/>
      <c r="I2516" s="133"/>
    </row>
    <row r="2517" spans="1:9" x14ac:dyDescent="0.3">
      <c r="A2517" s="135">
        <v>44551</v>
      </c>
      <c r="B2517" s="20">
        <v>189.46</v>
      </c>
      <c r="C2517" s="20" t="e">
        <f>(#N/A)</f>
        <v>#N/A</v>
      </c>
      <c r="D2517" s="20" t="e">
        <f>(#N/A)</f>
        <v>#N/A</v>
      </c>
      <c r="E2517" s="20" t="e">
        <f>(#N/A)</f>
        <v>#N/A</v>
      </c>
      <c r="F2517" s="20">
        <v>22.082608415490689</v>
      </c>
      <c r="G2517" s="133" t="e">
        <f t="shared" ref="G2517:G2580" si="39">D2517</f>
        <v>#N/A</v>
      </c>
      <c r="H2517" s="133"/>
      <c r="I2517" s="133"/>
    </row>
    <row r="2518" spans="1:9" x14ac:dyDescent="0.3">
      <c r="A2518" s="135">
        <v>44552</v>
      </c>
      <c r="B2518" s="20">
        <v>188.69</v>
      </c>
      <c r="C2518" s="20" t="e">
        <f>(#N/A)</f>
        <v>#N/A</v>
      </c>
      <c r="D2518" s="20" t="e">
        <f>(#N/A)</f>
        <v>#N/A</v>
      </c>
      <c r="E2518" s="20" t="e">
        <f>(#N/A)</f>
        <v>#N/A</v>
      </c>
      <c r="F2518" s="20">
        <v>21.696227023540789</v>
      </c>
      <c r="G2518" s="133" t="e">
        <f t="shared" si="39"/>
        <v>#N/A</v>
      </c>
      <c r="H2518" s="133"/>
      <c r="I2518" s="133"/>
    </row>
    <row r="2519" spans="1:9" x14ac:dyDescent="0.3">
      <c r="A2519" s="135">
        <v>44553</v>
      </c>
      <c r="B2519" s="20">
        <v>188.24</v>
      </c>
      <c r="C2519" s="20" t="e">
        <f>(#N/A)</f>
        <v>#N/A</v>
      </c>
      <c r="D2519" s="20" t="e">
        <f>(#N/A)</f>
        <v>#N/A</v>
      </c>
      <c r="E2519" s="20" t="e">
        <f>(#N/A)</f>
        <v>#N/A</v>
      </c>
      <c r="F2519" s="20">
        <v>21.390339846520931</v>
      </c>
      <c r="G2519" s="133" t="e">
        <f t="shared" si="39"/>
        <v>#N/A</v>
      </c>
      <c r="H2519" s="133"/>
      <c r="I2519" s="133"/>
    </row>
    <row r="2520" spans="1:9" x14ac:dyDescent="0.3">
      <c r="A2520" s="135">
        <v>44554</v>
      </c>
      <c r="B2520" s="20">
        <v>187.77</v>
      </c>
      <c r="C2520" s="20" t="e">
        <f>(#N/A)</f>
        <v>#N/A</v>
      </c>
      <c r="D2520" s="20" t="e">
        <f>(#N/A)</f>
        <v>#N/A</v>
      </c>
      <c r="E2520" s="20" t="e">
        <f>(#N/A)</f>
        <v>#N/A</v>
      </c>
      <c r="F2520" s="20">
        <v>21.14975159687722</v>
      </c>
      <c r="G2520" s="133" t="e">
        <f t="shared" si="39"/>
        <v>#N/A</v>
      </c>
      <c r="H2520" s="133"/>
      <c r="I2520" s="133"/>
    </row>
    <row r="2521" spans="1:9" x14ac:dyDescent="0.3">
      <c r="A2521" s="135">
        <v>44557</v>
      </c>
      <c r="B2521" s="20">
        <v>187.36</v>
      </c>
      <c r="C2521" s="20" t="e">
        <f>(#N/A)</f>
        <v>#N/A</v>
      </c>
      <c r="D2521" s="20" t="e">
        <f>(#N/A)</f>
        <v>#N/A</v>
      </c>
      <c r="E2521" s="20" t="e">
        <f>(#N/A)</f>
        <v>#N/A</v>
      </c>
      <c r="F2521" s="20" t="e">
        <f>(#N/A)</f>
        <v>#N/A</v>
      </c>
      <c r="G2521" s="133" t="e">
        <f t="shared" si="39"/>
        <v>#N/A</v>
      </c>
      <c r="H2521" s="133"/>
      <c r="I2521" s="133"/>
    </row>
    <row r="2522" spans="1:9" x14ac:dyDescent="0.3">
      <c r="A2522" s="135">
        <v>44558</v>
      </c>
      <c r="B2522" s="20">
        <v>186.52</v>
      </c>
      <c r="C2522" s="20" t="e">
        <f>(#N/A)</f>
        <v>#N/A</v>
      </c>
      <c r="D2522" s="20" t="e">
        <f>(#N/A)</f>
        <v>#N/A</v>
      </c>
      <c r="E2522" s="20" t="e">
        <f>(#N/A)</f>
        <v>#N/A</v>
      </c>
      <c r="F2522" s="20">
        <v>20.55325749741468</v>
      </c>
      <c r="G2522" s="133" t="e">
        <f t="shared" si="39"/>
        <v>#N/A</v>
      </c>
      <c r="H2522" s="133"/>
      <c r="I2522" s="133"/>
    </row>
    <row r="2523" spans="1:9" x14ac:dyDescent="0.3">
      <c r="A2523" s="135">
        <v>44559</v>
      </c>
      <c r="B2523" s="20">
        <v>186.01</v>
      </c>
      <c r="C2523" s="20" t="e">
        <f>(#N/A)</f>
        <v>#N/A</v>
      </c>
      <c r="D2523" s="20" t="e">
        <f>(#N/A)</f>
        <v>#N/A</v>
      </c>
      <c r="E2523" s="20" t="e">
        <f>(#N/A)</f>
        <v>#N/A</v>
      </c>
      <c r="F2523" s="20">
        <v>20.27804720336243</v>
      </c>
      <c r="G2523" s="133" t="e">
        <f t="shared" si="39"/>
        <v>#N/A</v>
      </c>
      <c r="H2523" s="133"/>
      <c r="I2523" s="133"/>
    </row>
    <row r="2524" spans="1:9" x14ac:dyDescent="0.3">
      <c r="A2524" s="135">
        <v>44560</v>
      </c>
      <c r="B2524" s="20">
        <v>185.06</v>
      </c>
      <c r="C2524" s="20" t="e">
        <f>(#N/A)</f>
        <v>#N/A</v>
      </c>
      <c r="D2524" s="20" t="e">
        <f>(#N/A)</f>
        <v>#N/A</v>
      </c>
      <c r="E2524" s="20" t="e">
        <f>(#N/A)</f>
        <v>#N/A</v>
      </c>
      <c r="F2524" s="20">
        <v>19.702457956015522</v>
      </c>
      <c r="G2524" s="133" t="e">
        <f t="shared" si="39"/>
        <v>#N/A</v>
      </c>
      <c r="H2524" s="133"/>
      <c r="I2524" s="133"/>
    </row>
    <row r="2525" spans="1:9" x14ac:dyDescent="0.3">
      <c r="A2525" s="135">
        <v>44561</v>
      </c>
      <c r="B2525" s="20">
        <v>184.34</v>
      </c>
      <c r="C2525" s="20">
        <v>106.7</v>
      </c>
      <c r="D2525" s="20">
        <v>129.9</v>
      </c>
      <c r="E2525" s="20">
        <v>10.3</v>
      </c>
      <c r="F2525" s="20">
        <v>19.236739974126781</v>
      </c>
      <c r="G2525" s="133">
        <f t="shared" si="39"/>
        <v>129.9</v>
      </c>
      <c r="H2525" s="133"/>
      <c r="I2525" s="133"/>
    </row>
    <row r="2526" spans="1:9" x14ac:dyDescent="0.3">
      <c r="A2526" s="135">
        <v>44565</v>
      </c>
      <c r="B2526" s="20">
        <v>181.42</v>
      </c>
      <c r="C2526" s="20" t="e">
        <f>(#N/A)</f>
        <v>#N/A</v>
      </c>
      <c r="D2526" s="20" t="e">
        <f>(#N/A)</f>
        <v>#N/A</v>
      </c>
      <c r="E2526" s="20" t="e">
        <f>(#N/A)</f>
        <v>#N/A</v>
      </c>
      <c r="F2526" s="20">
        <v>17.698196444790451</v>
      </c>
      <c r="G2526" s="133" t="e">
        <f t="shared" si="39"/>
        <v>#N/A</v>
      </c>
      <c r="H2526" s="133"/>
      <c r="I2526" s="133"/>
    </row>
    <row r="2527" spans="1:9" x14ac:dyDescent="0.3">
      <c r="A2527" s="135">
        <v>44566</v>
      </c>
      <c r="B2527" s="20">
        <v>180.2</v>
      </c>
      <c r="C2527" s="20" t="e">
        <f>(#N/A)</f>
        <v>#N/A</v>
      </c>
      <c r="D2527" s="20" t="e">
        <f>(#N/A)</f>
        <v>#N/A</v>
      </c>
      <c r="E2527" s="20" t="e">
        <f>(#N/A)</f>
        <v>#N/A</v>
      </c>
      <c r="F2527" s="20">
        <v>17.111847663612139</v>
      </c>
      <c r="G2527" s="133" t="e">
        <f t="shared" si="39"/>
        <v>#N/A</v>
      </c>
      <c r="H2527" s="133"/>
      <c r="I2527" s="133"/>
    </row>
    <row r="2528" spans="1:9" x14ac:dyDescent="0.3">
      <c r="A2528" s="135">
        <v>44567</v>
      </c>
      <c r="B2528" s="20">
        <v>180.02</v>
      </c>
      <c r="C2528" s="20" t="e">
        <f>(#N/A)</f>
        <v>#N/A</v>
      </c>
      <c r="D2528" s="20" t="e">
        <f>(#N/A)</f>
        <v>#N/A</v>
      </c>
      <c r="E2528" s="20" t="e">
        <f>(#N/A)</f>
        <v>#N/A</v>
      </c>
      <c r="F2528" s="20">
        <v>17.05572533974901</v>
      </c>
      <c r="G2528" s="133" t="e">
        <f t="shared" si="39"/>
        <v>#N/A</v>
      </c>
      <c r="H2528" s="133"/>
      <c r="I2528" s="133"/>
    </row>
    <row r="2529" spans="1:9" x14ac:dyDescent="0.3">
      <c r="A2529" s="135">
        <v>44568</v>
      </c>
      <c r="B2529" s="20">
        <v>179.44</v>
      </c>
      <c r="C2529" s="20" t="e">
        <f>(#N/A)</f>
        <v>#N/A</v>
      </c>
      <c r="D2529" s="20" t="e">
        <f>(#N/A)</f>
        <v>#N/A</v>
      </c>
      <c r="E2529" s="20" t="e">
        <f>(#N/A)</f>
        <v>#N/A</v>
      </c>
      <c r="F2529" s="20">
        <v>16.716534408742032</v>
      </c>
      <c r="G2529" s="133" t="e">
        <f t="shared" si="39"/>
        <v>#N/A</v>
      </c>
      <c r="H2529" s="133"/>
      <c r="I2529" s="133"/>
    </row>
    <row r="2530" spans="1:9" x14ac:dyDescent="0.3">
      <c r="A2530" s="135">
        <v>44571</v>
      </c>
      <c r="B2530" s="20">
        <v>178.24</v>
      </c>
      <c r="C2530" s="20" t="e">
        <f>(#N/A)</f>
        <v>#N/A</v>
      </c>
      <c r="D2530" s="20" t="e">
        <f>(#N/A)</f>
        <v>#N/A</v>
      </c>
      <c r="E2530" s="20" t="e">
        <f>(#N/A)</f>
        <v>#N/A</v>
      </c>
      <c r="F2530" s="20" t="e">
        <f>(#N/A)</f>
        <v>#N/A</v>
      </c>
      <c r="G2530" s="133" t="e">
        <f t="shared" si="39"/>
        <v>#N/A</v>
      </c>
      <c r="H2530" s="133"/>
      <c r="I2530" s="133"/>
    </row>
    <row r="2531" spans="1:9" x14ac:dyDescent="0.3">
      <c r="A2531" s="135">
        <v>44572</v>
      </c>
      <c r="B2531" s="20">
        <v>177.22</v>
      </c>
      <c r="C2531" s="20" t="e">
        <f>(#N/A)</f>
        <v>#N/A</v>
      </c>
      <c r="D2531" s="20" t="e">
        <f>(#N/A)</f>
        <v>#N/A</v>
      </c>
      <c r="E2531" s="20" t="e">
        <f>(#N/A)</f>
        <v>#N/A</v>
      </c>
      <c r="F2531" s="20">
        <v>15.512970929474641</v>
      </c>
      <c r="G2531" s="133" t="e">
        <f t="shared" si="39"/>
        <v>#N/A</v>
      </c>
      <c r="H2531" s="133"/>
      <c r="I2531" s="133"/>
    </row>
    <row r="2532" spans="1:9" x14ac:dyDescent="0.3">
      <c r="A2532" s="135">
        <v>44573</v>
      </c>
      <c r="B2532" s="20">
        <v>176.38</v>
      </c>
      <c r="C2532" s="20" t="e">
        <f>(#N/A)</f>
        <v>#N/A</v>
      </c>
      <c r="D2532" s="20" t="e">
        <f>(#N/A)</f>
        <v>#N/A</v>
      </c>
      <c r="E2532" s="20" t="e">
        <f>(#N/A)</f>
        <v>#N/A</v>
      </c>
      <c r="F2532" s="20">
        <v>15.010432968179449</v>
      </c>
      <c r="G2532" s="133" t="e">
        <f t="shared" si="39"/>
        <v>#N/A</v>
      </c>
      <c r="H2532" s="133"/>
      <c r="I2532" s="133"/>
    </row>
    <row r="2533" spans="1:9" x14ac:dyDescent="0.3">
      <c r="A2533" s="135">
        <v>44574</v>
      </c>
      <c r="B2533" s="20">
        <v>175.38</v>
      </c>
      <c r="C2533" s="20" t="e">
        <f>(#N/A)</f>
        <v>#N/A</v>
      </c>
      <c r="D2533" s="20" t="e">
        <f>(#N/A)</f>
        <v>#N/A</v>
      </c>
      <c r="E2533" s="20" t="e">
        <f>(#N/A)</f>
        <v>#N/A</v>
      </c>
      <c r="F2533" s="20">
        <v>14.45539385237878</v>
      </c>
      <c r="G2533" s="133" t="e">
        <f t="shared" si="39"/>
        <v>#N/A</v>
      </c>
      <c r="H2533" s="133"/>
      <c r="I2533" s="133"/>
    </row>
    <row r="2534" spans="1:9" x14ac:dyDescent="0.3">
      <c r="A2534" s="135">
        <v>44575</v>
      </c>
      <c r="B2534" s="20">
        <v>175.14</v>
      </c>
      <c r="C2534" s="20" t="e">
        <f>(#N/A)</f>
        <v>#N/A</v>
      </c>
      <c r="D2534" s="20" t="e">
        <f>(#N/A)</f>
        <v>#N/A</v>
      </c>
      <c r="E2534" s="20" t="e">
        <f>(#N/A)</f>
        <v>#N/A</v>
      </c>
      <c r="F2534" s="20">
        <v>14.448147422074101</v>
      </c>
      <c r="G2534" s="133" t="e">
        <f t="shared" si="39"/>
        <v>#N/A</v>
      </c>
      <c r="H2534" s="133"/>
      <c r="I2534" s="133"/>
    </row>
    <row r="2535" spans="1:9" x14ac:dyDescent="0.3">
      <c r="A2535" s="135">
        <v>44578</v>
      </c>
      <c r="B2535" s="20">
        <v>174.96</v>
      </c>
      <c r="C2535" s="20" t="e">
        <f>(#N/A)</f>
        <v>#N/A</v>
      </c>
      <c r="D2535" s="20" t="e">
        <f>(#N/A)</f>
        <v>#N/A</v>
      </c>
      <c r="E2535" s="20" t="e">
        <f>(#N/A)</f>
        <v>#N/A</v>
      </c>
      <c r="F2535" s="20" t="e">
        <f>(#N/A)</f>
        <v>#N/A</v>
      </c>
      <c r="G2535" s="133" t="e">
        <f t="shared" si="39"/>
        <v>#N/A</v>
      </c>
      <c r="H2535" s="133"/>
      <c r="I2535" s="133"/>
    </row>
    <row r="2536" spans="1:9" x14ac:dyDescent="0.3">
      <c r="A2536" s="135">
        <v>44579</v>
      </c>
      <c r="B2536" s="20">
        <v>174.53</v>
      </c>
      <c r="C2536" s="20" t="e">
        <f>(#N/A)</f>
        <v>#N/A</v>
      </c>
      <c r="D2536" s="20" t="e">
        <f>(#N/A)</f>
        <v>#N/A</v>
      </c>
      <c r="E2536" s="20" t="e">
        <f>(#N/A)</f>
        <v>#N/A</v>
      </c>
      <c r="F2536" s="20">
        <v>14.490947257937551</v>
      </c>
      <c r="G2536" s="133" t="e">
        <f t="shared" si="39"/>
        <v>#N/A</v>
      </c>
      <c r="H2536" s="133"/>
      <c r="I2536" s="133"/>
    </row>
    <row r="2537" spans="1:9" x14ac:dyDescent="0.3">
      <c r="A2537" s="135">
        <v>44580</v>
      </c>
      <c r="B2537" s="20">
        <v>173.94</v>
      </c>
      <c r="C2537" s="20" t="e">
        <f>(#N/A)</f>
        <v>#N/A</v>
      </c>
      <c r="D2537" s="20" t="e">
        <f>(#N/A)</f>
        <v>#N/A</v>
      </c>
      <c r="E2537" s="20" t="e">
        <f>(#N/A)</f>
        <v>#N/A</v>
      </c>
      <c r="F2537" s="20">
        <v>14.178810555336749</v>
      </c>
      <c r="G2537" s="133" t="e">
        <f t="shared" si="39"/>
        <v>#N/A</v>
      </c>
      <c r="H2537" s="133"/>
      <c r="I2537" s="133"/>
    </row>
    <row r="2538" spans="1:9" x14ac:dyDescent="0.3">
      <c r="A2538" s="135">
        <v>44581</v>
      </c>
      <c r="B2538" s="20">
        <v>173.74</v>
      </c>
      <c r="C2538" s="20" t="e">
        <f>(#N/A)</f>
        <v>#N/A</v>
      </c>
      <c r="D2538" s="20" t="e">
        <f>(#N/A)</f>
        <v>#N/A</v>
      </c>
      <c r="E2538" s="20" t="e">
        <f>(#N/A)</f>
        <v>#N/A</v>
      </c>
      <c r="F2538" s="20">
        <v>14.11494252873563</v>
      </c>
      <c r="G2538" s="133" t="e">
        <f t="shared" si="39"/>
        <v>#N/A</v>
      </c>
      <c r="H2538" s="133"/>
      <c r="I2538" s="133"/>
    </row>
    <row r="2539" spans="1:9" x14ac:dyDescent="0.3">
      <c r="A2539" s="135">
        <v>44582</v>
      </c>
      <c r="B2539" s="20">
        <v>173.66</v>
      </c>
      <c r="C2539" s="20" t="e">
        <f>(#N/A)</f>
        <v>#N/A</v>
      </c>
      <c r="D2539" s="20" t="e">
        <f>(#N/A)</f>
        <v>#N/A</v>
      </c>
      <c r="E2539" s="20" t="e">
        <f>(#N/A)</f>
        <v>#N/A</v>
      </c>
      <c r="F2539" s="20">
        <v>14.092372380264109</v>
      </c>
      <c r="G2539" s="133" t="e">
        <f t="shared" si="39"/>
        <v>#N/A</v>
      </c>
      <c r="H2539" s="133"/>
      <c r="I2539" s="133"/>
    </row>
    <row r="2540" spans="1:9" x14ac:dyDescent="0.3">
      <c r="A2540" s="135">
        <v>44585</v>
      </c>
      <c r="B2540" s="20">
        <v>173.5</v>
      </c>
      <c r="C2540" s="20" t="e">
        <f>(#N/A)</f>
        <v>#N/A</v>
      </c>
      <c r="D2540" s="20" t="e">
        <f>(#N/A)</f>
        <v>#N/A</v>
      </c>
      <c r="E2540" s="20" t="e">
        <f>(#N/A)</f>
        <v>#N/A</v>
      </c>
      <c r="F2540" s="20" t="e">
        <f>(#N/A)</f>
        <v>#N/A</v>
      </c>
      <c r="G2540" s="133" t="e">
        <f t="shared" si="39"/>
        <v>#N/A</v>
      </c>
      <c r="H2540" s="133"/>
      <c r="I2540" s="133"/>
    </row>
    <row r="2541" spans="1:9" x14ac:dyDescent="0.3">
      <c r="A2541" s="135">
        <v>44586</v>
      </c>
      <c r="B2541" s="20">
        <v>172.65</v>
      </c>
      <c r="C2541" s="20" t="e">
        <f>(#N/A)</f>
        <v>#N/A</v>
      </c>
      <c r="D2541" s="20" t="e">
        <f>(#N/A)</f>
        <v>#N/A</v>
      </c>
      <c r="E2541" s="20" t="e">
        <f>(#N/A)</f>
        <v>#N/A</v>
      </c>
      <c r="F2541" s="20">
        <v>13.630380413321051</v>
      </c>
      <c r="G2541" s="133" t="e">
        <f t="shared" si="39"/>
        <v>#N/A</v>
      </c>
      <c r="H2541" s="133"/>
      <c r="I2541" s="133"/>
    </row>
    <row r="2542" spans="1:9" x14ac:dyDescent="0.3">
      <c r="A2542" s="135">
        <v>44587</v>
      </c>
      <c r="B2542" s="20">
        <v>171.6</v>
      </c>
      <c r="C2542" s="20" t="e">
        <f>(#N/A)</f>
        <v>#N/A</v>
      </c>
      <c r="D2542" s="20" t="e">
        <f>(#N/A)</f>
        <v>#N/A</v>
      </c>
      <c r="E2542" s="20" t="e">
        <f>(#N/A)</f>
        <v>#N/A</v>
      </c>
      <c r="F2542" s="20">
        <v>13.013698630136989</v>
      </c>
      <c r="G2542" s="133" t="e">
        <f t="shared" si="39"/>
        <v>#N/A</v>
      </c>
      <c r="H2542" s="133"/>
      <c r="I2542" s="133"/>
    </row>
    <row r="2543" spans="1:9" x14ac:dyDescent="0.3">
      <c r="A2543" s="135">
        <v>44588</v>
      </c>
      <c r="B2543" s="20">
        <v>170.35</v>
      </c>
      <c r="C2543" s="20" t="e">
        <f>(#N/A)</f>
        <v>#N/A</v>
      </c>
      <c r="D2543" s="20" t="e">
        <f>(#N/A)</f>
        <v>#N/A</v>
      </c>
      <c r="E2543" s="20" t="e">
        <f>(#N/A)</f>
        <v>#N/A</v>
      </c>
      <c r="F2543" s="20">
        <v>12.29400131839156</v>
      </c>
      <c r="G2543" s="133" t="e">
        <f t="shared" si="39"/>
        <v>#N/A</v>
      </c>
      <c r="H2543" s="133"/>
      <c r="I2543" s="133"/>
    </row>
    <row r="2544" spans="1:9" x14ac:dyDescent="0.3">
      <c r="A2544" s="135">
        <v>44589</v>
      </c>
      <c r="B2544" s="20">
        <v>170.18</v>
      </c>
      <c r="C2544" s="20" t="e">
        <f>(#N/A)</f>
        <v>#N/A</v>
      </c>
      <c r="D2544" s="20" t="e">
        <f>(#N/A)</f>
        <v>#N/A</v>
      </c>
      <c r="E2544" s="20" t="e">
        <f>(#N/A)</f>
        <v>#N/A</v>
      </c>
      <c r="F2544" s="20">
        <v>12.367117860680089</v>
      </c>
      <c r="G2544" s="133" t="e">
        <f t="shared" si="39"/>
        <v>#N/A</v>
      </c>
      <c r="H2544" s="133"/>
      <c r="I2544" s="133"/>
    </row>
    <row r="2545" spans="1:9" x14ac:dyDescent="0.3">
      <c r="A2545" s="135">
        <v>44592</v>
      </c>
      <c r="B2545" s="20" t="e">
        <f>(#N/A)</f>
        <v>#N/A</v>
      </c>
      <c r="C2545" s="20">
        <v>105.3</v>
      </c>
      <c r="D2545" s="20">
        <v>122</v>
      </c>
      <c r="E2545" s="20">
        <v>9.1</v>
      </c>
      <c r="F2545" s="20" t="e">
        <f>(#N/A)</f>
        <v>#N/A</v>
      </c>
      <c r="G2545" s="133">
        <f t="shared" si="39"/>
        <v>122</v>
      </c>
      <c r="H2545" s="133"/>
      <c r="I2545" s="133"/>
    </row>
    <row r="2546" spans="1:9" x14ac:dyDescent="0.3">
      <c r="A2546" s="135">
        <v>44599</v>
      </c>
      <c r="B2546" s="20">
        <v>170.16</v>
      </c>
      <c r="C2546" s="20" t="e">
        <f>(#N/A)</f>
        <v>#N/A</v>
      </c>
      <c r="D2546" s="20" t="e">
        <f>(#N/A)</f>
        <v>#N/A</v>
      </c>
      <c r="E2546" s="20" t="e">
        <f>(#N/A)</f>
        <v>#N/A</v>
      </c>
      <c r="F2546" s="20" t="e">
        <f>(#N/A)</f>
        <v>#N/A</v>
      </c>
      <c r="G2546" s="133" t="e">
        <f t="shared" si="39"/>
        <v>#N/A</v>
      </c>
      <c r="H2546" s="133"/>
      <c r="I2546" s="133"/>
    </row>
    <row r="2547" spans="1:9" x14ac:dyDescent="0.3">
      <c r="A2547" s="135">
        <v>44600</v>
      </c>
      <c r="B2547" s="20">
        <v>169.88</v>
      </c>
      <c r="C2547" s="20" t="e">
        <f>(#N/A)</f>
        <v>#N/A</v>
      </c>
      <c r="D2547" s="20" t="e">
        <f>(#N/A)</f>
        <v>#N/A</v>
      </c>
      <c r="E2547" s="20" t="e">
        <f>(#N/A)</f>
        <v>#N/A</v>
      </c>
      <c r="F2547" s="20">
        <v>13.480293921175679</v>
      </c>
      <c r="G2547" s="133" t="e">
        <f t="shared" si="39"/>
        <v>#N/A</v>
      </c>
      <c r="H2547" s="133"/>
      <c r="I2547" s="133"/>
    </row>
    <row r="2548" spans="1:9" x14ac:dyDescent="0.3">
      <c r="A2548" s="135">
        <v>44601</v>
      </c>
      <c r="B2548" s="20">
        <v>169.8</v>
      </c>
      <c r="C2548" s="20" t="e">
        <f>(#N/A)</f>
        <v>#N/A</v>
      </c>
      <c r="D2548" s="20" t="e">
        <f>(#N/A)</f>
        <v>#N/A</v>
      </c>
      <c r="E2548" s="20" t="e">
        <f>(#N/A)</f>
        <v>#N/A</v>
      </c>
      <c r="F2548" s="20" t="e">
        <f>(#N/A)</f>
        <v>#N/A</v>
      </c>
      <c r="G2548" s="133" t="e">
        <f t="shared" si="39"/>
        <v>#N/A</v>
      </c>
      <c r="H2548" s="133"/>
      <c r="I2548" s="133"/>
    </row>
    <row r="2549" spans="1:9" x14ac:dyDescent="0.3">
      <c r="A2549" s="135">
        <v>44602</v>
      </c>
      <c r="B2549" s="20">
        <v>169.61</v>
      </c>
      <c r="C2549" s="20" t="e">
        <f>(#N/A)</f>
        <v>#N/A</v>
      </c>
      <c r="D2549" s="20" t="e">
        <f>(#N/A)</f>
        <v>#N/A</v>
      </c>
      <c r="E2549" s="20" t="e">
        <f>(#N/A)</f>
        <v>#N/A</v>
      </c>
      <c r="F2549" s="20" t="e">
        <f>(#N/A)</f>
        <v>#N/A</v>
      </c>
      <c r="G2549" s="133" t="e">
        <f t="shared" si="39"/>
        <v>#N/A</v>
      </c>
      <c r="H2549" s="133"/>
      <c r="I2549" s="133"/>
    </row>
    <row r="2550" spans="1:9" x14ac:dyDescent="0.3">
      <c r="A2550" s="135">
        <v>44603</v>
      </c>
      <c r="B2550" s="20">
        <v>169.44</v>
      </c>
      <c r="C2550" s="20" t="e">
        <f>(#N/A)</f>
        <v>#N/A</v>
      </c>
      <c r="D2550" s="20" t="e">
        <f>(#N/A)</f>
        <v>#N/A</v>
      </c>
      <c r="E2550" s="20" t="e">
        <f>(#N/A)</f>
        <v>#N/A</v>
      </c>
      <c r="F2550" s="20" t="e">
        <f>(#N/A)</f>
        <v>#N/A</v>
      </c>
      <c r="G2550" s="133" t="e">
        <f t="shared" si="39"/>
        <v>#N/A</v>
      </c>
      <c r="H2550" s="133"/>
      <c r="I2550" s="133"/>
    </row>
    <row r="2551" spans="1:9" x14ac:dyDescent="0.3">
      <c r="A2551" s="135">
        <v>44606</v>
      </c>
      <c r="B2551" s="20">
        <v>168.33</v>
      </c>
      <c r="C2551" s="20" t="e">
        <f>(#N/A)</f>
        <v>#N/A</v>
      </c>
      <c r="D2551" s="20" t="e">
        <f>(#N/A)</f>
        <v>#N/A</v>
      </c>
      <c r="E2551" s="20" t="e">
        <f>(#N/A)</f>
        <v>#N/A</v>
      </c>
      <c r="F2551" s="20" t="e">
        <f>(#N/A)</f>
        <v>#N/A</v>
      </c>
      <c r="G2551" s="133" t="e">
        <f t="shared" si="39"/>
        <v>#N/A</v>
      </c>
      <c r="H2551" s="133"/>
      <c r="I2551" s="133"/>
    </row>
    <row r="2552" spans="1:9" x14ac:dyDescent="0.3">
      <c r="A2552" s="135">
        <v>44607</v>
      </c>
      <c r="B2552" s="20">
        <v>168.3</v>
      </c>
      <c r="C2552" s="20" t="e">
        <f>(#N/A)</f>
        <v>#N/A</v>
      </c>
      <c r="D2552" s="20" t="e">
        <f>(#N/A)</f>
        <v>#N/A</v>
      </c>
      <c r="E2552" s="20" t="e">
        <f>(#N/A)</f>
        <v>#N/A</v>
      </c>
      <c r="F2552" s="20" t="e">
        <f>(#N/A)</f>
        <v>#N/A</v>
      </c>
      <c r="G2552" s="133" t="e">
        <f t="shared" si="39"/>
        <v>#N/A</v>
      </c>
      <c r="H2552" s="133"/>
      <c r="I2552" s="133"/>
    </row>
    <row r="2553" spans="1:9" x14ac:dyDescent="0.3">
      <c r="A2553" s="135">
        <v>44608</v>
      </c>
      <c r="B2553" s="20">
        <v>168.14</v>
      </c>
      <c r="C2553" s="20" t="e">
        <f>(#N/A)</f>
        <v>#N/A</v>
      </c>
      <c r="D2553" s="20" t="e">
        <f>(#N/A)</f>
        <v>#N/A</v>
      </c>
      <c r="E2553" s="20" t="e">
        <f>(#N/A)</f>
        <v>#N/A</v>
      </c>
      <c r="F2553" s="20" t="e">
        <f>(#N/A)</f>
        <v>#N/A</v>
      </c>
      <c r="G2553" s="133" t="e">
        <f t="shared" si="39"/>
        <v>#N/A</v>
      </c>
      <c r="H2553" s="133"/>
      <c r="I2553" s="133"/>
    </row>
    <row r="2554" spans="1:9" x14ac:dyDescent="0.3">
      <c r="A2554" s="135">
        <v>44609</v>
      </c>
      <c r="B2554" s="20">
        <v>168.18</v>
      </c>
      <c r="C2554" s="20" t="e">
        <f>(#N/A)</f>
        <v>#N/A</v>
      </c>
      <c r="D2554" s="20" t="e">
        <f>(#N/A)</f>
        <v>#N/A</v>
      </c>
      <c r="E2554" s="20" t="e">
        <f>(#N/A)</f>
        <v>#N/A</v>
      </c>
      <c r="F2554" s="20" t="e">
        <f>(#N/A)</f>
        <v>#N/A</v>
      </c>
      <c r="G2554" s="133" t="e">
        <f t="shared" si="39"/>
        <v>#N/A</v>
      </c>
      <c r="H2554" s="133"/>
      <c r="I2554" s="133"/>
    </row>
    <row r="2555" spans="1:9" x14ac:dyDescent="0.3">
      <c r="A2555" s="135">
        <v>44610</v>
      </c>
      <c r="B2555" s="20">
        <v>168.31</v>
      </c>
      <c r="C2555" s="20" t="e">
        <f>(#N/A)</f>
        <v>#N/A</v>
      </c>
      <c r="D2555" s="20" t="e">
        <f>(#N/A)</f>
        <v>#N/A</v>
      </c>
      <c r="E2555" s="20" t="e">
        <f>(#N/A)</f>
        <v>#N/A</v>
      </c>
      <c r="F2555" s="20" t="e">
        <f>(#N/A)</f>
        <v>#N/A</v>
      </c>
      <c r="G2555" s="133" t="e">
        <f t="shared" si="39"/>
        <v>#N/A</v>
      </c>
      <c r="H2555" s="133"/>
      <c r="I2555" s="133"/>
    </row>
    <row r="2556" spans="1:9" x14ac:dyDescent="0.3">
      <c r="A2556" s="135">
        <v>44613</v>
      </c>
      <c r="B2556" s="20">
        <v>168.26</v>
      </c>
      <c r="C2556" s="20" t="e">
        <f>(#N/A)</f>
        <v>#N/A</v>
      </c>
      <c r="D2556" s="20" t="e">
        <f>(#N/A)</f>
        <v>#N/A</v>
      </c>
      <c r="E2556" s="20" t="e">
        <f>(#N/A)</f>
        <v>#N/A</v>
      </c>
      <c r="F2556" s="20" t="e">
        <f>(#N/A)</f>
        <v>#N/A</v>
      </c>
      <c r="G2556" s="133" t="e">
        <f t="shared" si="39"/>
        <v>#N/A</v>
      </c>
      <c r="H2556" s="133"/>
      <c r="I2556" s="133"/>
    </row>
    <row r="2557" spans="1:9" x14ac:dyDescent="0.3">
      <c r="A2557" s="135">
        <v>44614</v>
      </c>
      <c r="B2557" s="20">
        <v>168.09</v>
      </c>
      <c r="C2557" s="20" t="e">
        <f>(#N/A)</f>
        <v>#N/A</v>
      </c>
      <c r="D2557" s="20" t="e">
        <f>(#N/A)</f>
        <v>#N/A</v>
      </c>
      <c r="E2557" s="20" t="e">
        <f>(#N/A)</f>
        <v>#N/A</v>
      </c>
      <c r="F2557" s="20">
        <v>14.17606303491373</v>
      </c>
      <c r="G2557" s="133" t="e">
        <f t="shared" si="39"/>
        <v>#N/A</v>
      </c>
      <c r="H2557" s="133"/>
      <c r="I2557" s="133"/>
    </row>
    <row r="2558" spans="1:9" x14ac:dyDescent="0.3">
      <c r="A2558" s="135">
        <v>44615</v>
      </c>
      <c r="B2558" s="20">
        <v>168.18</v>
      </c>
      <c r="C2558" s="20" t="e">
        <f>(#N/A)</f>
        <v>#N/A</v>
      </c>
      <c r="D2558" s="20" t="e">
        <f>(#N/A)</f>
        <v>#N/A</v>
      </c>
      <c r="E2558" s="20" t="e">
        <f>(#N/A)</f>
        <v>#N/A</v>
      </c>
      <c r="F2558" s="20">
        <v>14.798634812286689</v>
      </c>
      <c r="G2558" s="133" t="e">
        <f t="shared" si="39"/>
        <v>#N/A</v>
      </c>
      <c r="H2558" s="133"/>
      <c r="I2558" s="133"/>
    </row>
    <row r="2559" spans="1:9" x14ac:dyDescent="0.3">
      <c r="A2559" s="135">
        <v>44616</v>
      </c>
      <c r="B2559" s="20">
        <v>168.14</v>
      </c>
      <c r="C2559" s="20" t="e">
        <f>(#N/A)</f>
        <v>#N/A</v>
      </c>
      <c r="D2559" s="20" t="e">
        <f>(#N/A)</f>
        <v>#N/A</v>
      </c>
      <c r="E2559" s="20" t="e">
        <f>(#N/A)</f>
        <v>#N/A</v>
      </c>
      <c r="F2559" s="20">
        <v>15.069805639200659</v>
      </c>
      <c r="G2559" s="133" t="e">
        <f t="shared" si="39"/>
        <v>#N/A</v>
      </c>
      <c r="H2559" s="133"/>
      <c r="I2559" s="133"/>
    </row>
    <row r="2560" spans="1:9" x14ac:dyDescent="0.3">
      <c r="A2560" s="135">
        <v>44617</v>
      </c>
      <c r="B2560" s="20">
        <v>168.14</v>
      </c>
      <c r="C2560" s="20" t="e">
        <f>(#N/A)</f>
        <v>#N/A</v>
      </c>
      <c r="D2560" s="20" t="e">
        <f>(#N/A)</f>
        <v>#N/A</v>
      </c>
      <c r="E2560" s="20" t="e">
        <f>(#N/A)</f>
        <v>#N/A</v>
      </c>
      <c r="F2560" s="20">
        <v>15.148609779482261</v>
      </c>
      <c r="G2560" s="133" t="e">
        <f t="shared" si="39"/>
        <v>#N/A</v>
      </c>
      <c r="H2560" s="133"/>
      <c r="I2560" s="133"/>
    </row>
    <row r="2561" spans="1:9" x14ac:dyDescent="0.3">
      <c r="A2561" s="135">
        <v>44620</v>
      </c>
      <c r="B2561" s="20">
        <v>168.09</v>
      </c>
      <c r="C2561" s="20">
        <v>104.3</v>
      </c>
      <c r="D2561" s="20">
        <v>119.4</v>
      </c>
      <c r="E2561" s="20">
        <v>8.8000000000000007</v>
      </c>
      <c r="F2561" s="20" t="e">
        <f>(#N/A)</f>
        <v>#N/A</v>
      </c>
      <c r="G2561" s="133">
        <f t="shared" si="39"/>
        <v>119.4</v>
      </c>
      <c r="H2561" s="133"/>
      <c r="I2561" s="133"/>
    </row>
    <row r="2562" spans="1:9" x14ac:dyDescent="0.3">
      <c r="A2562" s="135">
        <v>44621</v>
      </c>
      <c r="B2562" s="20">
        <v>169.25</v>
      </c>
      <c r="C2562" s="20" t="e">
        <f>(#N/A)</f>
        <v>#N/A</v>
      </c>
      <c r="D2562" s="20" t="e">
        <f>(#N/A)</f>
        <v>#N/A</v>
      </c>
      <c r="E2562" s="20" t="e">
        <f>(#N/A)</f>
        <v>#N/A</v>
      </c>
      <c r="F2562" s="20">
        <v>15.82152877574762</v>
      </c>
      <c r="G2562" s="133" t="e">
        <f t="shared" si="39"/>
        <v>#N/A</v>
      </c>
      <c r="H2562" s="133"/>
      <c r="I2562" s="133"/>
    </row>
    <row r="2563" spans="1:9" x14ac:dyDescent="0.3">
      <c r="A2563" s="135">
        <v>44622</v>
      </c>
      <c r="B2563" s="20">
        <v>170.08</v>
      </c>
      <c r="C2563" s="20" t="e">
        <f>(#N/A)</f>
        <v>#N/A</v>
      </c>
      <c r="D2563" s="20" t="e">
        <f>(#N/A)</f>
        <v>#N/A</v>
      </c>
      <c r="E2563" s="20" t="e">
        <f>(#N/A)</f>
        <v>#N/A</v>
      </c>
      <c r="F2563" s="20">
        <v>16.461243494932901</v>
      </c>
      <c r="G2563" s="133" t="e">
        <f t="shared" si="39"/>
        <v>#N/A</v>
      </c>
      <c r="H2563" s="133"/>
      <c r="I2563" s="133"/>
    </row>
    <row r="2564" spans="1:9" x14ac:dyDescent="0.3">
      <c r="A2564" s="135">
        <v>44623</v>
      </c>
      <c r="B2564" s="20">
        <v>170.23</v>
      </c>
      <c r="C2564" s="20" t="e">
        <f>(#N/A)</f>
        <v>#N/A</v>
      </c>
      <c r="D2564" s="20" t="e">
        <f>(#N/A)</f>
        <v>#N/A</v>
      </c>
      <c r="E2564" s="20" t="e">
        <f>(#N/A)</f>
        <v>#N/A</v>
      </c>
      <c r="F2564" s="20">
        <v>16.57992055882756</v>
      </c>
      <c r="G2564" s="133" t="e">
        <f t="shared" si="39"/>
        <v>#N/A</v>
      </c>
      <c r="H2564" s="133"/>
      <c r="I2564" s="133"/>
    </row>
    <row r="2565" spans="1:9" x14ac:dyDescent="0.3">
      <c r="A2565" s="135">
        <v>44624</v>
      </c>
      <c r="B2565" s="20">
        <v>170.22</v>
      </c>
      <c r="C2565" s="20" t="e">
        <f>(#N/A)</f>
        <v>#N/A</v>
      </c>
      <c r="D2565" s="20" t="e">
        <f>(#N/A)</f>
        <v>#N/A</v>
      </c>
      <c r="E2565" s="20" t="e">
        <f>(#N/A)</f>
        <v>#N/A</v>
      </c>
      <c r="F2565" s="20">
        <v>16.57307218189289</v>
      </c>
      <c r="G2565" s="133" t="e">
        <f t="shared" si="39"/>
        <v>#N/A</v>
      </c>
      <c r="H2565" s="133"/>
      <c r="I2565" s="133"/>
    </row>
    <row r="2566" spans="1:9" x14ac:dyDescent="0.3">
      <c r="A2566" s="135">
        <v>44627</v>
      </c>
      <c r="B2566" s="20">
        <v>170.65</v>
      </c>
      <c r="C2566" s="20" t="e">
        <f>(#N/A)</f>
        <v>#N/A</v>
      </c>
      <c r="D2566" s="20" t="e">
        <f>(#N/A)</f>
        <v>#N/A</v>
      </c>
      <c r="E2566" s="20" t="e">
        <f>(#N/A)</f>
        <v>#N/A</v>
      </c>
      <c r="F2566" s="20" t="e">
        <f>(#N/A)</f>
        <v>#N/A</v>
      </c>
      <c r="G2566" s="133" t="e">
        <f t="shared" si="39"/>
        <v>#N/A</v>
      </c>
      <c r="H2566" s="133"/>
      <c r="I2566" s="133"/>
    </row>
    <row r="2567" spans="1:9" x14ac:dyDescent="0.3">
      <c r="A2567" s="135">
        <v>44628</v>
      </c>
      <c r="B2567" s="20">
        <v>170.65</v>
      </c>
      <c r="C2567" s="20" t="e">
        <f>(#N/A)</f>
        <v>#N/A</v>
      </c>
      <c r="D2567" s="20" t="e">
        <f>(#N/A)</f>
        <v>#N/A</v>
      </c>
      <c r="E2567" s="20" t="e">
        <f>(#N/A)</f>
        <v>#N/A</v>
      </c>
      <c r="F2567" s="20">
        <v>17.28522336769759</v>
      </c>
      <c r="G2567" s="133" t="e">
        <f t="shared" si="39"/>
        <v>#N/A</v>
      </c>
      <c r="H2567" s="133"/>
      <c r="I2567" s="133"/>
    </row>
    <row r="2568" spans="1:9" x14ac:dyDescent="0.3">
      <c r="A2568" s="135">
        <v>44629</v>
      </c>
      <c r="B2568" s="20">
        <v>170.73</v>
      </c>
      <c r="C2568" s="20" t="e">
        <f>(#N/A)</f>
        <v>#N/A</v>
      </c>
      <c r="D2568" s="20" t="e">
        <f>(#N/A)</f>
        <v>#N/A</v>
      </c>
      <c r="E2568" s="20" t="e">
        <f>(#N/A)</f>
        <v>#N/A</v>
      </c>
      <c r="F2568" s="20">
        <v>17.461300309597519</v>
      </c>
      <c r="G2568" s="133" t="e">
        <f t="shared" si="39"/>
        <v>#N/A</v>
      </c>
      <c r="H2568" s="133"/>
      <c r="I2568" s="133"/>
    </row>
    <row r="2569" spans="1:9" x14ac:dyDescent="0.3">
      <c r="A2569" s="135">
        <v>44630</v>
      </c>
      <c r="B2569" s="20">
        <v>170.69</v>
      </c>
      <c r="C2569" s="20" t="e">
        <f>(#N/A)</f>
        <v>#N/A</v>
      </c>
      <c r="D2569" s="20" t="e">
        <f>(#N/A)</f>
        <v>#N/A</v>
      </c>
      <c r="E2569" s="20" t="e">
        <f>(#N/A)</f>
        <v>#N/A</v>
      </c>
      <c r="F2569" s="20">
        <v>17.619900771775079</v>
      </c>
      <c r="G2569" s="133" t="e">
        <f t="shared" si="39"/>
        <v>#N/A</v>
      </c>
      <c r="H2569" s="133"/>
      <c r="I2569" s="133"/>
    </row>
    <row r="2570" spans="1:9" x14ac:dyDescent="0.3">
      <c r="A2570" s="135">
        <v>44631</v>
      </c>
      <c r="B2570" s="20">
        <v>171.99</v>
      </c>
      <c r="C2570" s="20" t="e">
        <f>(#N/A)</f>
        <v>#N/A</v>
      </c>
      <c r="D2570" s="20" t="e">
        <f>(#N/A)</f>
        <v>#N/A</v>
      </c>
      <c r="E2570" s="20" t="e">
        <f>(#N/A)</f>
        <v>#N/A</v>
      </c>
      <c r="F2570" s="20">
        <v>18.44225604297225</v>
      </c>
      <c r="G2570" s="133" t="e">
        <f t="shared" si="39"/>
        <v>#N/A</v>
      </c>
      <c r="H2570" s="133"/>
      <c r="I2570" s="133"/>
    </row>
    <row r="2571" spans="1:9" x14ac:dyDescent="0.3">
      <c r="A2571" s="135">
        <v>44634</v>
      </c>
      <c r="B2571" s="20">
        <v>172.36</v>
      </c>
      <c r="C2571" s="20" t="e">
        <f>(#N/A)</f>
        <v>#N/A</v>
      </c>
      <c r="D2571" s="20" t="e">
        <f>(#N/A)</f>
        <v>#N/A</v>
      </c>
      <c r="E2571" s="20" t="e">
        <f>(#N/A)</f>
        <v>#N/A</v>
      </c>
      <c r="F2571" s="20" t="e">
        <f>(#N/A)</f>
        <v>#N/A</v>
      </c>
      <c r="G2571" s="133" t="e">
        <f t="shared" si="39"/>
        <v>#N/A</v>
      </c>
      <c r="H2571" s="133"/>
      <c r="I2571" s="133"/>
    </row>
    <row r="2572" spans="1:9" x14ac:dyDescent="0.3">
      <c r="A2572" s="135">
        <v>44635</v>
      </c>
      <c r="B2572" s="20">
        <v>172.53</v>
      </c>
      <c r="C2572" s="20" t="e">
        <f>(#N/A)</f>
        <v>#N/A</v>
      </c>
      <c r="D2572" s="20" t="e">
        <f>(#N/A)</f>
        <v>#N/A</v>
      </c>
      <c r="E2572" s="20" t="e">
        <f>(#N/A)</f>
        <v>#N/A</v>
      </c>
      <c r="F2572" s="20">
        <v>19.199944728478648</v>
      </c>
      <c r="G2572" s="133" t="e">
        <f t="shared" si="39"/>
        <v>#N/A</v>
      </c>
      <c r="H2572" s="133"/>
      <c r="I2572" s="133"/>
    </row>
    <row r="2573" spans="1:9" x14ac:dyDescent="0.3">
      <c r="A2573" s="135">
        <v>44636</v>
      </c>
      <c r="B2573" s="20">
        <v>172.72</v>
      </c>
      <c r="C2573" s="20" t="e">
        <f>(#N/A)</f>
        <v>#N/A</v>
      </c>
      <c r="D2573" s="20" t="e">
        <f>(#N/A)</f>
        <v>#N/A</v>
      </c>
      <c r="E2573" s="20" t="e">
        <f>(#N/A)</f>
        <v>#N/A</v>
      </c>
      <c r="F2573" s="20">
        <v>19.298245614035089</v>
      </c>
      <c r="G2573" s="133" t="e">
        <f t="shared" si="39"/>
        <v>#N/A</v>
      </c>
      <c r="H2573" s="133"/>
      <c r="I2573" s="133"/>
    </row>
    <row r="2574" spans="1:9" x14ac:dyDescent="0.3">
      <c r="A2574" s="135">
        <v>44637</v>
      </c>
      <c r="B2574" s="20">
        <v>172.79</v>
      </c>
      <c r="C2574" s="20" t="e">
        <f>(#N/A)</f>
        <v>#N/A</v>
      </c>
      <c r="D2574" s="20" t="e">
        <f>(#N/A)</f>
        <v>#N/A</v>
      </c>
      <c r="E2574" s="20" t="e">
        <f>(#N/A)</f>
        <v>#N/A</v>
      </c>
      <c r="F2574" s="20">
        <v>19.313630713989781</v>
      </c>
      <c r="G2574" s="133" t="e">
        <f t="shared" si="39"/>
        <v>#N/A</v>
      </c>
      <c r="H2574" s="133"/>
      <c r="I2574" s="133"/>
    </row>
    <row r="2575" spans="1:9" x14ac:dyDescent="0.3">
      <c r="A2575" s="135">
        <v>44638</v>
      </c>
      <c r="B2575" s="20">
        <v>172.82</v>
      </c>
      <c r="C2575" s="20" t="e">
        <f>(#N/A)</f>
        <v>#N/A</v>
      </c>
      <c r="D2575" s="20" t="e">
        <f>(#N/A)</f>
        <v>#N/A</v>
      </c>
      <c r="E2575" s="20" t="e">
        <f>(#N/A)</f>
        <v>#N/A</v>
      </c>
      <c r="F2575" s="20">
        <v>19.33434608479492</v>
      </c>
      <c r="G2575" s="133" t="e">
        <f t="shared" si="39"/>
        <v>#N/A</v>
      </c>
      <c r="H2575" s="133"/>
      <c r="I2575" s="133"/>
    </row>
    <row r="2576" spans="1:9" x14ac:dyDescent="0.3">
      <c r="A2576" s="135">
        <v>44641</v>
      </c>
      <c r="B2576" s="20">
        <v>172.39</v>
      </c>
      <c r="C2576" s="20" t="e">
        <f>(#N/A)</f>
        <v>#N/A</v>
      </c>
      <c r="D2576" s="20" t="e">
        <f>(#N/A)</f>
        <v>#N/A</v>
      </c>
      <c r="E2576" s="20" t="e">
        <f>(#N/A)</f>
        <v>#N/A</v>
      </c>
      <c r="F2576" s="20" t="e">
        <f>(#N/A)</f>
        <v>#N/A</v>
      </c>
      <c r="G2576" s="133" t="e">
        <f t="shared" si="39"/>
        <v>#N/A</v>
      </c>
      <c r="H2576" s="133"/>
      <c r="I2576" s="133"/>
    </row>
    <row r="2577" spans="1:9" x14ac:dyDescent="0.3">
      <c r="A2577" s="135">
        <v>44642</v>
      </c>
      <c r="B2577" s="20">
        <v>172.2</v>
      </c>
      <c r="C2577" s="20" t="e">
        <f>(#N/A)</f>
        <v>#N/A</v>
      </c>
      <c r="D2577" s="20" t="e">
        <f>(#N/A)</f>
        <v>#N/A</v>
      </c>
      <c r="E2577" s="20" t="e">
        <f>(#N/A)</f>
        <v>#N/A</v>
      </c>
      <c r="F2577" s="20">
        <v>17.622950819672131</v>
      </c>
      <c r="G2577" s="133" t="e">
        <f t="shared" si="39"/>
        <v>#N/A</v>
      </c>
      <c r="H2577" s="133"/>
      <c r="I2577" s="133"/>
    </row>
    <row r="2578" spans="1:9" x14ac:dyDescent="0.3">
      <c r="A2578" s="135">
        <v>44643</v>
      </c>
      <c r="B2578" s="20">
        <v>172.17</v>
      </c>
      <c r="C2578" s="20" t="e">
        <f>(#N/A)</f>
        <v>#N/A</v>
      </c>
      <c r="D2578" s="20" t="e">
        <f>(#N/A)</f>
        <v>#N/A</v>
      </c>
      <c r="E2578" s="20" t="e">
        <f>(#N/A)</f>
        <v>#N/A</v>
      </c>
      <c r="F2578" s="20">
        <v>17.490105090760199</v>
      </c>
      <c r="G2578" s="133" t="e">
        <f t="shared" si="39"/>
        <v>#N/A</v>
      </c>
      <c r="H2578" s="133"/>
      <c r="I2578" s="133"/>
    </row>
    <row r="2579" spans="1:9" x14ac:dyDescent="0.3">
      <c r="A2579" s="135">
        <v>44644</v>
      </c>
      <c r="B2579" s="20">
        <v>172.14</v>
      </c>
      <c r="C2579" s="20" t="e">
        <f>(#N/A)</f>
        <v>#N/A</v>
      </c>
      <c r="D2579" s="20" t="e">
        <f>(#N/A)</f>
        <v>#N/A</v>
      </c>
      <c r="E2579" s="20" t="e">
        <f>(#N/A)</f>
        <v>#N/A</v>
      </c>
      <c r="F2579" s="20">
        <v>17.541823147832019</v>
      </c>
      <c r="G2579" s="133" t="e">
        <f t="shared" si="39"/>
        <v>#N/A</v>
      </c>
      <c r="H2579" s="133"/>
      <c r="I2579" s="133"/>
    </row>
    <row r="2580" spans="1:9" x14ac:dyDescent="0.3">
      <c r="A2580" s="135">
        <v>44645</v>
      </c>
      <c r="B2580" s="20">
        <v>172.07</v>
      </c>
      <c r="C2580" s="20" t="e">
        <f>(#N/A)</f>
        <v>#N/A</v>
      </c>
      <c r="D2580" s="20" t="e">
        <f>(#N/A)</f>
        <v>#N/A</v>
      </c>
      <c r="E2580" s="20" t="e">
        <f>(#N/A)</f>
        <v>#N/A</v>
      </c>
      <c r="F2580" s="20">
        <v>16.641811279826459</v>
      </c>
      <c r="G2580" s="133" t="e">
        <f t="shared" si="39"/>
        <v>#N/A</v>
      </c>
      <c r="H2580" s="133"/>
      <c r="I2580" s="133"/>
    </row>
    <row r="2581" spans="1:9" x14ac:dyDescent="0.3">
      <c r="A2581" s="135">
        <v>44648</v>
      </c>
      <c r="B2581" s="20">
        <v>172.86</v>
      </c>
      <c r="C2581" s="20" t="e">
        <f>(#N/A)</f>
        <v>#N/A</v>
      </c>
      <c r="D2581" s="20" t="e">
        <f>(#N/A)</f>
        <v>#N/A</v>
      </c>
      <c r="E2581" s="20" t="e">
        <f>(#N/A)</f>
        <v>#N/A</v>
      </c>
      <c r="F2581" s="20" t="e">
        <f>(#N/A)</f>
        <v>#N/A</v>
      </c>
      <c r="G2581" s="133" t="e">
        <f t="shared" ref="G2581:G2644" si="40">D2581</f>
        <v>#N/A</v>
      </c>
      <c r="H2581" s="133"/>
      <c r="I2581" s="133"/>
    </row>
    <row r="2582" spans="1:9" x14ac:dyDescent="0.3">
      <c r="A2582" s="135">
        <v>44649</v>
      </c>
      <c r="B2582" s="20">
        <v>173.09</v>
      </c>
      <c r="C2582" s="20" t="e">
        <f>(#N/A)</f>
        <v>#N/A</v>
      </c>
      <c r="D2582" s="20" t="e">
        <f>(#N/A)</f>
        <v>#N/A</v>
      </c>
      <c r="E2582" s="20" t="e">
        <f>(#N/A)</f>
        <v>#N/A</v>
      </c>
      <c r="F2582" s="20">
        <v>16.62174909041908</v>
      </c>
      <c r="G2582" s="133" t="e">
        <f t="shared" si="40"/>
        <v>#N/A</v>
      </c>
      <c r="H2582" s="133"/>
      <c r="I2582" s="133"/>
    </row>
    <row r="2583" spans="1:9" x14ac:dyDescent="0.3">
      <c r="A2583" s="135">
        <v>44650</v>
      </c>
      <c r="B2583" s="20">
        <v>172.97</v>
      </c>
      <c r="C2583" s="20" t="e">
        <f>(#N/A)</f>
        <v>#N/A</v>
      </c>
      <c r="D2583" s="20" t="e">
        <f>(#N/A)</f>
        <v>#N/A</v>
      </c>
      <c r="E2583" s="20" t="e">
        <f>(#N/A)</f>
        <v>#N/A</v>
      </c>
      <c r="F2583" s="20">
        <v>16.43107162089391</v>
      </c>
      <c r="G2583" s="133" t="e">
        <f t="shared" si="40"/>
        <v>#N/A</v>
      </c>
      <c r="H2583" s="133"/>
      <c r="I2583" s="133"/>
    </row>
    <row r="2584" spans="1:9" x14ac:dyDescent="0.3">
      <c r="A2584" s="135">
        <v>44651</v>
      </c>
      <c r="B2584" s="20">
        <v>172.82</v>
      </c>
      <c r="C2584" s="20">
        <v>103.9</v>
      </c>
      <c r="D2584" s="20">
        <v>120</v>
      </c>
      <c r="E2584" s="20">
        <v>8.3000000000000007</v>
      </c>
      <c r="F2584" s="20">
        <v>15.823336237517591</v>
      </c>
      <c r="G2584" s="133">
        <f t="shared" si="40"/>
        <v>120</v>
      </c>
      <c r="H2584" s="133"/>
      <c r="I2584" s="133"/>
    </row>
    <row r="2585" spans="1:9" x14ac:dyDescent="0.3">
      <c r="A2585" s="135">
        <v>44652</v>
      </c>
      <c r="B2585" s="20">
        <v>172.79</v>
      </c>
      <c r="C2585" s="20" t="e">
        <f>(#N/A)</f>
        <v>#N/A</v>
      </c>
      <c r="D2585" s="20" t="e">
        <f>(#N/A)</f>
        <v>#N/A</v>
      </c>
      <c r="E2585" s="20" t="e">
        <f>(#N/A)</f>
        <v>#N/A</v>
      </c>
      <c r="F2585" s="20">
        <v>15.601793001940189</v>
      </c>
      <c r="G2585" s="133" t="e">
        <f t="shared" si="40"/>
        <v>#N/A</v>
      </c>
      <c r="H2585" s="133"/>
      <c r="I2585" s="133"/>
    </row>
    <row r="2586" spans="1:9" x14ac:dyDescent="0.3">
      <c r="A2586" s="135">
        <v>44653</v>
      </c>
      <c r="B2586" s="20">
        <v>172.51</v>
      </c>
      <c r="C2586" s="20" t="e">
        <f>(#N/A)</f>
        <v>#N/A</v>
      </c>
      <c r="D2586" s="20" t="e">
        <f>(#N/A)</f>
        <v>#N/A</v>
      </c>
      <c r="E2586" s="20" t="e">
        <f>(#N/A)</f>
        <v>#N/A</v>
      </c>
      <c r="F2586" s="20">
        <v>15.098745663197221</v>
      </c>
      <c r="G2586" s="133" t="e">
        <f t="shared" si="40"/>
        <v>#N/A</v>
      </c>
      <c r="H2586" s="133"/>
      <c r="I2586" s="133"/>
    </row>
    <row r="2587" spans="1:9" x14ac:dyDescent="0.3">
      <c r="A2587" s="135">
        <v>44657</v>
      </c>
      <c r="B2587" s="20">
        <v>172.49</v>
      </c>
      <c r="C2587" s="20" t="e">
        <f>(#N/A)</f>
        <v>#N/A</v>
      </c>
      <c r="D2587" s="20" t="e">
        <f>(#N/A)</f>
        <v>#N/A</v>
      </c>
      <c r="E2587" s="20" t="e">
        <f>(#N/A)</f>
        <v>#N/A</v>
      </c>
      <c r="F2587" s="20">
        <v>14.733271251829191</v>
      </c>
      <c r="G2587" s="133" t="e">
        <f t="shared" si="40"/>
        <v>#N/A</v>
      </c>
      <c r="H2587" s="133"/>
      <c r="I2587" s="133"/>
    </row>
    <row r="2588" spans="1:9" x14ac:dyDescent="0.3">
      <c r="A2588" s="135">
        <v>44658</v>
      </c>
      <c r="B2588" s="20">
        <v>172.26</v>
      </c>
      <c r="C2588" s="20" t="e">
        <f>(#N/A)</f>
        <v>#N/A</v>
      </c>
      <c r="D2588" s="20" t="e">
        <f>(#N/A)</f>
        <v>#N/A</v>
      </c>
      <c r="E2588" s="20" t="e">
        <f>(#N/A)</f>
        <v>#N/A</v>
      </c>
      <c r="F2588" s="20">
        <v>14.648918469217969</v>
      </c>
      <c r="G2588" s="133" t="e">
        <f t="shared" si="40"/>
        <v>#N/A</v>
      </c>
      <c r="H2588" s="133"/>
      <c r="I2588" s="133"/>
    </row>
    <row r="2589" spans="1:9" x14ac:dyDescent="0.3">
      <c r="A2589" s="135">
        <v>44659</v>
      </c>
      <c r="B2589" s="20">
        <v>171.73</v>
      </c>
      <c r="C2589" s="20" t="e">
        <f>(#N/A)</f>
        <v>#N/A</v>
      </c>
      <c r="D2589" s="20" t="e">
        <f>(#N/A)</f>
        <v>#N/A</v>
      </c>
      <c r="E2589" s="20" t="e">
        <f>(#N/A)</f>
        <v>#N/A</v>
      </c>
      <c r="F2589" s="20">
        <v>13.977566867989649</v>
      </c>
      <c r="G2589" s="133" t="e">
        <f t="shared" si="40"/>
        <v>#N/A</v>
      </c>
      <c r="H2589" s="133"/>
      <c r="I2589" s="133"/>
    </row>
    <row r="2590" spans="1:9" x14ac:dyDescent="0.3">
      <c r="A2590" s="135">
        <v>44662</v>
      </c>
      <c r="B2590" s="20">
        <v>171.58</v>
      </c>
      <c r="C2590" s="20" t="e">
        <f>(#N/A)</f>
        <v>#N/A</v>
      </c>
      <c r="D2590" s="20" t="e">
        <f>(#N/A)</f>
        <v>#N/A</v>
      </c>
      <c r="E2590" s="20" t="e">
        <f>(#N/A)</f>
        <v>#N/A</v>
      </c>
      <c r="F2590" s="20" t="e">
        <f>(#N/A)</f>
        <v>#N/A</v>
      </c>
      <c r="G2590" s="133" t="e">
        <f t="shared" si="40"/>
        <v>#N/A</v>
      </c>
      <c r="H2590" s="133"/>
      <c r="I2590" s="133"/>
    </row>
    <row r="2591" spans="1:9" x14ac:dyDescent="0.3">
      <c r="A2591" s="135">
        <v>44663</v>
      </c>
      <c r="B2591" s="20">
        <v>171.97</v>
      </c>
      <c r="C2591" s="20" t="e">
        <f>(#N/A)</f>
        <v>#N/A</v>
      </c>
      <c r="D2591" s="20" t="e">
        <f>(#N/A)</f>
        <v>#N/A</v>
      </c>
      <c r="E2591" s="20" t="e">
        <f>(#N/A)</f>
        <v>#N/A</v>
      </c>
      <c r="F2591" s="20">
        <v>12.99691175504304</v>
      </c>
      <c r="G2591" s="133" t="e">
        <f t="shared" si="40"/>
        <v>#N/A</v>
      </c>
      <c r="H2591" s="133"/>
      <c r="I2591" s="133"/>
    </row>
    <row r="2592" spans="1:9" x14ac:dyDescent="0.3">
      <c r="A2592" s="135">
        <v>44664</v>
      </c>
      <c r="B2592" s="20">
        <v>171.63</v>
      </c>
      <c r="C2592" s="20" t="e">
        <f>(#N/A)</f>
        <v>#N/A</v>
      </c>
      <c r="D2592" s="20" t="e">
        <f>(#N/A)</f>
        <v>#N/A</v>
      </c>
      <c r="E2592" s="20" t="e">
        <f>(#N/A)</f>
        <v>#N/A</v>
      </c>
      <c r="F2592" s="20">
        <v>12.5590241343127</v>
      </c>
      <c r="G2592" s="133" t="e">
        <f t="shared" si="40"/>
        <v>#N/A</v>
      </c>
      <c r="H2592" s="133"/>
      <c r="I2592" s="133"/>
    </row>
    <row r="2593" spans="1:9" x14ac:dyDescent="0.3">
      <c r="A2593" s="135">
        <v>44665</v>
      </c>
      <c r="B2593" s="20">
        <v>171.47</v>
      </c>
      <c r="C2593" s="20" t="e">
        <f>(#N/A)</f>
        <v>#N/A</v>
      </c>
      <c r="D2593" s="20" t="e">
        <f>(#N/A)</f>
        <v>#N/A</v>
      </c>
      <c r="E2593" s="20" t="e">
        <f>(#N/A)</f>
        <v>#N/A</v>
      </c>
      <c r="F2593" s="20">
        <v>11.89637170451579</v>
      </c>
      <c r="G2593" s="133" t="e">
        <f t="shared" si="40"/>
        <v>#N/A</v>
      </c>
      <c r="H2593" s="133"/>
      <c r="I2593" s="133"/>
    </row>
    <row r="2594" spans="1:9" x14ac:dyDescent="0.3">
      <c r="A2594" s="135">
        <v>44666</v>
      </c>
      <c r="B2594" s="20">
        <v>171.52</v>
      </c>
      <c r="C2594" s="20" t="e">
        <f>(#N/A)</f>
        <v>#N/A</v>
      </c>
      <c r="D2594" s="20" t="e">
        <f>(#N/A)</f>
        <v>#N/A</v>
      </c>
      <c r="E2594" s="20" t="e">
        <f>(#N/A)</f>
        <v>#N/A</v>
      </c>
      <c r="F2594" s="20">
        <v>11.68848082307742</v>
      </c>
      <c r="G2594" s="133" t="e">
        <f t="shared" si="40"/>
        <v>#N/A</v>
      </c>
      <c r="H2594" s="133"/>
      <c r="I2594" s="133"/>
    </row>
    <row r="2595" spans="1:9" x14ac:dyDescent="0.3">
      <c r="A2595" s="135">
        <v>44669</v>
      </c>
      <c r="B2595" s="20">
        <v>171.37</v>
      </c>
      <c r="C2595" s="20" t="e">
        <f>(#N/A)</f>
        <v>#N/A</v>
      </c>
      <c r="D2595" s="20" t="e">
        <f>(#N/A)</f>
        <v>#N/A</v>
      </c>
      <c r="E2595" s="20" t="e">
        <f>(#N/A)</f>
        <v>#N/A</v>
      </c>
      <c r="F2595" s="20" t="e">
        <f>(#N/A)</f>
        <v>#N/A</v>
      </c>
      <c r="G2595" s="133" t="e">
        <f t="shared" si="40"/>
        <v>#N/A</v>
      </c>
      <c r="H2595" s="133"/>
      <c r="I2595" s="133"/>
    </row>
    <row r="2596" spans="1:9" x14ac:dyDescent="0.3">
      <c r="A2596" s="135">
        <v>44670</v>
      </c>
      <c r="B2596" s="20">
        <v>171.6</v>
      </c>
      <c r="C2596" s="20" t="e">
        <f>(#N/A)</f>
        <v>#N/A</v>
      </c>
      <c r="D2596" s="20" t="e">
        <f>(#N/A)</f>
        <v>#N/A</v>
      </c>
      <c r="E2596" s="20" t="e">
        <f>(#N/A)</f>
        <v>#N/A</v>
      </c>
      <c r="F2596" s="20">
        <v>11.3129216398547</v>
      </c>
      <c r="G2596" s="133" t="e">
        <f t="shared" si="40"/>
        <v>#N/A</v>
      </c>
      <c r="H2596" s="133"/>
      <c r="I2596" s="133"/>
    </row>
    <row r="2597" spans="1:9" x14ac:dyDescent="0.3">
      <c r="A2597" s="135">
        <v>44671</v>
      </c>
      <c r="B2597" s="20">
        <v>171.27</v>
      </c>
      <c r="C2597" s="20" t="e">
        <f>(#N/A)</f>
        <v>#N/A</v>
      </c>
      <c r="D2597" s="20" t="e">
        <f>(#N/A)</f>
        <v>#N/A</v>
      </c>
      <c r="E2597" s="20" t="e">
        <f>(#N/A)</f>
        <v>#N/A</v>
      </c>
      <c r="F2597" s="20">
        <v>10.725368502715281</v>
      </c>
      <c r="G2597" s="133" t="e">
        <f t="shared" si="40"/>
        <v>#N/A</v>
      </c>
      <c r="H2597" s="133"/>
      <c r="I2597" s="133"/>
    </row>
    <row r="2598" spans="1:9" x14ac:dyDescent="0.3">
      <c r="A2598" s="135">
        <v>44672</v>
      </c>
      <c r="B2598" s="20">
        <v>171.17</v>
      </c>
      <c r="C2598" s="20" t="e">
        <f>(#N/A)</f>
        <v>#N/A</v>
      </c>
      <c r="D2598" s="20" t="e">
        <f>(#N/A)</f>
        <v>#N/A</v>
      </c>
      <c r="E2598" s="20" t="e">
        <f>(#N/A)</f>
        <v>#N/A</v>
      </c>
      <c r="F2598" s="20">
        <v>10.47502258938944</v>
      </c>
      <c r="G2598" s="133" t="e">
        <f t="shared" si="40"/>
        <v>#N/A</v>
      </c>
      <c r="H2598" s="133"/>
      <c r="I2598" s="133"/>
    </row>
    <row r="2599" spans="1:9" x14ac:dyDescent="0.3">
      <c r="A2599" s="135">
        <v>44673</v>
      </c>
      <c r="B2599" s="20">
        <v>170.77</v>
      </c>
      <c r="C2599" s="20" t="e">
        <f>(#N/A)</f>
        <v>#N/A</v>
      </c>
      <c r="D2599" s="20" t="e">
        <f>(#N/A)</f>
        <v>#N/A</v>
      </c>
      <c r="E2599" s="20" t="e">
        <f>(#N/A)</f>
        <v>#N/A</v>
      </c>
      <c r="F2599" s="20">
        <v>10.21685813863431</v>
      </c>
      <c r="G2599" s="133" t="e">
        <f t="shared" si="40"/>
        <v>#N/A</v>
      </c>
      <c r="H2599" s="133"/>
      <c r="I2599" s="133"/>
    </row>
    <row r="2600" spans="1:9" x14ac:dyDescent="0.3">
      <c r="A2600" s="135">
        <v>44675</v>
      </c>
      <c r="B2600" s="20">
        <v>170.01</v>
      </c>
      <c r="C2600" s="20" t="e">
        <f>(#N/A)</f>
        <v>#N/A</v>
      </c>
      <c r="D2600" s="20" t="e">
        <f>(#N/A)</f>
        <v>#N/A</v>
      </c>
      <c r="E2600" s="20" t="e">
        <f>(#N/A)</f>
        <v>#N/A</v>
      </c>
      <c r="F2600" s="20" t="e">
        <f>(#N/A)</f>
        <v>#N/A</v>
      </c>
      <c r="G2600" s="133" t="e">
        <f t="shared" si="40"/>
        <v>#N/A</v>
      </c>
      <c r="H2600" s="133"/>
      <c r="I2600" s="133"/>
    </row>
    <row r="2601" spans="1:9" x14ac:dyDescent="0.3">
      <c r="A2601" s="135">
        <v>44676</v>
      </c>
      <c r="B2601" s="20">
        <v>169.76</v>
      </c>
      <c r="C2601" s="20" t="e">
        <f>(#N/A)</f>
        <v>#N/A</v>
      </c>
      <c r="D2601" s="20" t="e">
        <f>(#N/A)</f>
        <v>#N/A</v>
      </c>
      <c r="E2601" s="20" t="e">
        <f>(#N/A)</f>
        <v>#N/A</v>
      </c>
      <c r="F2601" s="20">
        <v>9.1283106196965793</v>
      </c>
      <c r="G2601" s="133" t="e">
        <f t="shared" si="40"/>
        <v>#N/A</v>
      </c>
      <c r="H2601" s="133"/>
      <c r="I2601" s="133"/>
    </row>
    <row r="2602" spans="1:9" x14ac:dyDescent="0.3">
      <c r="A2602" s="135">
        <v>44677</v>
      </c>
      <c r="B2602" s="20">
        <v>169.51</v>
      </c>
      <c r="C2602" s="20" t="e">
        <f>(#N/A)</f>
        <v>#N/A</v>
      </c>
      <c r="D2602" s="20" t="e">
        <f>(#N/A)</f>
        <v>#N/A</v>
      </c>
      <c r="E2602" s="20" t="e">
        <f>(#N/A)</f>
        <v>#N/A</v>
      </c>
      <c r="F2602" s="20">
        <v>8.4933435739887351</v>
      </c>
      <c r="G2602" s="133" t="e">
        <f t="shared" si="40"/>
        <v>#N/A</v>
      </c>
      <c r="H2602" s="133"/>
      <c r="I2602" s="133"/>
    </row>
    <row r="2603" spans="1:9" x14ac:dyDescent="0.3">
      <c r="A2603" s="135">
        <v>44678</v>
      </c>
      <c r="B2603" s="20">
        <v>169.3</v>
      </c>
      <c r="C2603" s="20" t="e">
        <f>(#N/A)</f>
        <v>#N/A</v>
      </c>
      <c r="D2603" s="20" t="e">
        <f>(#N/A)</f>
        <v>#N/A</v>
      </c>
      <c r="E2603" s="20" t="e">
        <f>(#N/A)</f>
        <v>#N/A</v>
      </c>
      <c r="F2603" s="20">
        <v>7.8343949044585992</v>
      </c>
      <c r="G2603" s="133" t="e">
        <f t="shared" si="40"/>
        <v>#N/A</v>
      </c>
      <c r="H2603" s="133"/>
      <c r="I2603" s="133"/>
    </row>
    <row r="2604" spans="1:9" x14ac:dyDescent="0.3">
      <c r="A2604" s="135">
        <v>44679</v>
      </c>
      <c r="B2604" s="20">
        <v>168.13</v>
      </c>
      <c r="C2604" s="20" t="e">
        <f>(#N/A)</f>
        <v>#N/A</v>
      </c>
      <c r="D2604" s="20" t="e">
        <f>(#N/A)</f>
        <v>#N/A</v>
      </c>
      <c r="E2604" s="20" t="e">
        <f>(#N/A)</f>
        <v>#N/A</v>
      </c>
      <c r="F2604" s="20">
        <v>6.7424290521236747</v>
      </c>
      <c r="G2604" s="133" t="e">
        <f t="shared" si="40"/>
        <v>#N/A</v>
      </c>
      <c r="H2604" s="133"/>
      <c r="I2604" s="133"/>
    </row>
    <row r="2605" spans="1:9" x14ac:dyDescent="0.3">
      <c r="A2605" s="135">
        <v>44680</v>
      </c>
      <c r="B2605" s="20">
        <v>168.09</v>
      </c>
      <c r="C2605" s="20" t="e">
        <f>(#N/A)</f>
        <v>#N/A</v>
      </c>
      <c r="D2605" s="20" t="e">
        <f>(#N/A)</f>
        <v>#N/A</v>
      </c>
      <c r="E2605" s="20" t="e">
        <f>(#N/A)</f>
        <v>#N/A</v>
      </c>
      <c r="F2605" s="20">
        <v>6.4601938058141739</v>
      </c>
      <c r="G2605" s="133" t="e">
        <f t="shared" si="40"/>
        <v>#N/A</v>
      </c>
      <c r="H2605" s="133"/>
      <c r="I2605" s="133"/>
    </row>
    <row r="2606" spans="1:9" x14ac:dyDescent="0.3">
      <c r="A2606" s="135">
        <v>44681</v>
      </c>
      <c r="B2606" s="20" t="e">
        <f>(#N/A)</f>
        <v>#N/A</v>
      </c>
      <c r="C2606" s="20">
        <v>103.5</v>
      </c>
      <c r="D2606" s="20">
        <v>115.1</v>
      </c>
      <c r="E2606" s="20">
        <v>8</v>
      </c>
      <c r="F2606" s="20" t="e">
        <f>(#N/A)</f>
        <v>#N/A</v>
      </c>
      <c r="G2606" s="133">
        <f t="shared" si="40"/>
        <v>115.1</v>
      </c>
      <c r="H2606" s="133"/>
      <c r="I2606" s="133"/>
    </row>
    <row r="2607" spans="1:9" x14ac:dyDescent="0.3">
      <c r="A2607" s="135">
        <v>44686</v>
      </c>
      <c r="B2607" s="20">
        <v>167.83</v>
      </c>
      <c r="C2607" s="20" t="e">
        <f>(#N/A)</f>
        <v>#N/A</v>
      </c>
      <c r="D2607" s="20" t="e">
        <f>(#N/A)</f>
        <v>#N/A</v>
      </c>
      <c r="E2607" s="20" t="e">
        <f>(#N/A)</f>
        <v>#N/A</v>
      </c>
      <c r="F2607" s="20" t="e">
        <f>(#N/A)</f>
        <v>#N/A</v>
      </c>
      <c r="G2607" s="133" t="e">
        <f t="shared" si="40"/>
        <v>#N/A</v>
      </c>
      <c r="H2607" s="133"/>
      <c r="I2607" s="133"/>
    </row>
    <row r="2608" spans="1:9" x14ac:dyDescent="0.3">
      <c r="A2608" s="135">
        <v>44687</v>
      </c>
      <c r="B2608" s="20">
        <v>167.55</v>
      </c>
      <c r="C2608" s="20" t="e">
        <f>(#N/A)</f>
        <v>#N/A</v>
      </c>
      <c r="D2608" s="20" t="e">
        <f>(#N/A)</f>
        <v>#N/A</v>
      </c>
      <c r="E2608" s="20" t="e">
        <f>(#N/A)</f>
        <v>#N/A</v>
      </c>
      <c r="F2608" s="20">
        <v>6.0980243161094219</v>
      </c>
      <c r="G2608" s="133" t="e">
        <f t="shared" si="40"/>
        <v>#N/A</v>
      </c>
      <c r="H2608" s="133"/>
      <c r="I2608" s="133"/>
    </row>
    <row r="2609" spans="1:9" x14ac:dyDescent="0.3">
      <c r="A2609" s="135">
        <v>44688</v>
      </c>
      <c r="B2609" s="20">
        <v>166.85</v>
      </c>
      <c r="C2609" s="20" t="e">
        <f>(#N/A)</f>
        <v>#N/A</v>
      </c>
      <c r="D2609" s="20" t="e">
        <f>(#N/A)</f>
        <v>#N/A</v>
      </c>
      <c r="E2609" s="20" t="e">
        <f>(#N/A)</f>
        <v>#N/A</v>
      </c>
      <c r="F2609" s="20">
        <v>5.494436014162873</v>
      </c>
      <c r="G2609" s="133" t="e">
        <f t="shared" si="40"/>
        <v>#N/A</v>
      </c>
      <c r="H2609" s="133"/>
      <c r="I2609" s="133"/>
    </row>
    <row r="2610" spans="1:9" x14ac:dyDescent="0.3">
      <c r="A2610" s="135">
        <v>44690</v>
      </c>
      <c r="B2610" s="20">
        <v>166.37</v>
      </c>
      <c r="C2610" s="20" t="e">
        <f>(#N/A)</f>
        <v>#N/A</v>
      </c>
      <c r="D2610" s="20" t="e">
        <f>(#N/A)</f>
        <v>#N/A</v>
      </c>
      <c r="E2610" s="20" t="e">
        <f>(#N/A)</f>
        <v>#N/A</v>
      </c>
      <c r="F2610" s="20" t="e">
        <f>(#N/A)</f>
        <v>#N/A</v>
      </c>
      <c r="G2610" s="133" t="e">
        <f t="shared" si="40"/>
        <v>#N/A</v>
      </c>
      <c r="H2610" s="133"/>
      <c r="I2610" s="133"/>
    </row>
    <row r="2611" spans="1:9" x14ac:dyDescent="0.3">
      <c r="A2611" s="135">
        <v>44691</v>
      </c>
      <c r="B2611" s="20">
        <v>166.34</v>
      </c>
      <c r="C2611" s="20" t="e">
        <f>(#N/A)</f>
        <v>#N/A</v>
      </c>
      <c r="D2611" s="20" t="e">
        <f>(#N/A)</f>
        <v>#N/A</v>
      </c>
      <c r="E2611" s="20" t="e">
        <f>(#N/A)</f>
        <v>#N/A</v>
      </c>
      <c r="F2611" s="20">
        <v>4.6360948606655343</v>
      </c>
      <c r="G2611" s="133" t="e">
        <f t="shared" si="40"/>
        <v>#N/A</v>
      </c>
      <c r="H2611" s="133"/>
      <c r="I2611" s="133"/>
    </row>
    <row r="2612" spans="1:9" x14ac:dyDescent="0.3">
      <c r="A2612" s="135">
        <v>44692</v>
      </c>
      <c r="B2612" s="20">
        <v>165.37</v>
      </c>
      <c r="C2612" s="20" t="e">
        <f>(#N/A)</f>
        <v>#N/A</v>
      </c>
      <c r="D2612" s="20" t="e">
        <f>(#N/A)</f>
        <v>#N/A</v>
      </c>
      <c r="E2612" s="20" t="e">
        <f>(#N/A)</f>
        <v>#N/A</v>
      </c>
      <c r="F2612" s="20">
        <v>3.9866691819153619</v>
      </c>
      <c r="G2612" s="133" t="e">
        <f t="shared" si="40"/>
        <v>#N/A</v>
      </c>
      <c r="H2612" s="133"/>
      <c r="I2612" s="133"/>
    </row>
    <row r="2613" spans="1:9" x14ac:dyDescent="0.3">
      <c r="A2613" s="135">
        <v>44693</v>
      </c>
      <c r="B2613" s="20">
        <v>165.45</v>
      </c>
      <c r="C2613" s="20" t="e">
        <f>(#N/A)</f>
        <v>#N/A</v>
      </c>
      <c r="D2613" s="20" t="e">
        <f>(#N/A)</f>
        <v>#N/A</v>
      </c>
      <c r="E2613" s="20" t="e">
        <f>(#N/A)</f>
        <v>#N/A</v>
      </c>
      <c r="F2613" s="20">
        <v>4.050059744670147</v>
      </c>
      <c r="G2613" s="133" t="e">
        <f t="shared" si="40"/>
        <v>#N/A</v>
      </c>
      <c r="H2613" s="133"/>
      <c r="I2613" s="133"/>
    </row>
    <row r="2614" spans="1:9" x14ac:dyDescent="0.3">
      <c r="A2614" s="135">
        <v>44694</v>
      </c>
      <c r="B2614" s="20">
        <v>165.26</v>
      </c>
      <c r="C2614" s="20" t="e">
        <f>(#N/A)</f>
        <v>#N/A</v>
      </c>
      <c r="D2614" s="20" t="e">
        <f>(#N/A)</f>
        <v>#N/A</v>
      </c>
      <c r="E2614" s="20" t="e">
        <f>(#N/A)</f>
        <v>#N/A</v>
      </c>
      <c r="F2614" s="20">
        <v>4.0614570870851958</v>
      </c>
      <c r="G2614" s="133" t="e">
        <f t="shared" si="40"/>
        <v>#N/A</v>
      </c>
      <c r="H2614" s="133"/>
      <c r="I2614" s="133"/>
    </row>
    <row r="2615" spans="1:9" x14ac:dyDescent="0.3">
      <c r="A2615" s="135">
        <v>44697</v>
      </c>
      <c r="B2615" s="20">
        <v>164.88</v>
      </c>
      <c r="C2615" s="20" t="e">
        <f>(#N/A)</f>
        <v>#N/A</v>
      </c>
      <c r="D2615" s="20" t="e">
        <f>(#N/A)</f>
        <v>#N/A</v>
      </c>
      <c r="E2615" s="20" t="e">
        <f>(#N/A)</f>
        <v>#N/A</v>
      </c>
      <c r="F2615" s="20" t="e">
        <f>(#N/A)</f>
        <v>#N/A</v>
      </c>
      <c r="G2615" s="133" t="e">
        <f t="shared" si="40"/>
        <v>#N/A</v>
      </c>
      <c r="H2615" s="133"/>
      <c r="I2615" s="133"/>
    </row>
    <row r="2616" spans="1:9" x14ac:dyDescent="0.3">
      <c r="A2616" s="135">
        <v>44698</v>
      </c>
      <c r="B2616" s="20">
        <v>164.3</v>
      </c>
      <c r="C2616" s="20" t="e">
        <f>(#N/A)</f>
        <v>#N/A</v>
      </c>
      <c r="D2616" s="20" t="e">
        <f>(#N/A)</f>
        <v>#N/A</v>
      </c>
      <c r="E2616" s="20" t="e">
        <f>(#N/A)</f>
        <v>#N/A</v>
      </c>
      <c r="F2616" s="20">
        <v>3.2489159806447558</v>
      </c>
      <c r="G2616" s="133" t="e">
        <f t="shared" si="40"/>
        <v>#N/A</v>
      </c>
      <c r="H2616" s="133"/>
      <c r="I2616" s="133"/>
    </row>
    <row r="2617" spans="1:9" x14ac:dyDescent="0.3">
      <c r="A2617" s="135">
        <v>44699</v>
      </c>
      <c r="B2617" s="20">
        <v>163.65</v>
      </c>
      <c r="C2617" s="20" t="e">
        <f>(#N/A)</f>
        <v>#N/A</v>
      </c>
      <c r="D2617" s="20" t="e">
        <f>(#N/A)</f>
        <v>#N/A</v>
      </c>
      <c r="E2617" s="20" t="e">
        <f>(#N/A)</f>
        <v>#N/A</v>
      </c>
      <c r="F2617" s="20">
        <v>2.8469079939668172</v>
      </c>
      <c r="G2617" s="133" t="e">
        <f t="shared" si="40"/>
        <v>#N/A</v>
      </c>
      <c r="H2617" s="133"/>
      <c r="I2617" s="133"/>
    </row>
    <row r="2618" spans="1:9" x14ac:dyDescent="0.3">
      <c r="A2618" s="135">
        <v>44700</v>
      </c>
      <c r="B2618" s="20">
        <v>163.58000000000001</v>
      </c>
      <c r="C2618" s="20" t="e">
        <f>(#N/A)</f>
        <v>#N/A</v>
      </c>
      <c r="D2618" s="20" t="e">
        <f>(#N/A)</f>
        <v>#N/A</v>
      </c>
      <c r="E2618" s="20" t="e">
        <f>(#N/A)</f>
        <v>#N/A</v>
      </c>
      <c r="F2618" s="20">
        <v>2.7964557280211149</v>
      </c>
      <c r="G2618" s="133" t="e">
        <f t="shared" si="40"/>
        <v>#N/A</v>
      </c>
      <c r="H2618" s="133"/>
      <c r="I2618" s="133"/>
    </row>
    <row r="2619" spans="1:9" x14ac:dyDescent="0.3">
      <c r="A2619" s="135">
        <v>44701</v>
      </c>
      <c r="B2619" s="20">
        <v>163.19999999999999</v>
      </c>
      <c r="C2619" s="20" t="e">
        <f>(#N/A)</f>
        <v>#N/A</v>
      </c>
      <c r="D2619" s="20" t="e">
        <f>(#N/A)</f>
        <v>#N/A</v>
      </c>
      <c r="E2619" s="20" t="e">
        <f>(#N/A)</f>
        <v>#N/A</v>
      </c>
      <c r="F2619" s="20">
        <v>2.4224927827287561</v>
      </c>
      <c r="G2619" s="133" t="e">
        <f t="shared" si="40"/>
        <v>#N/A</v>
      </c>
      <c r="H2619" s="133"/>
      <c r="I2619" s="133"/>
    </row>
    <row r="2620" spans="1:9" x14ac:dyDescent="0.3">
      <c r="A2620" s="135">
        <v>44704</v>
      </c>
      <c r="B2620" s="20">
        <v>163.12</v>
      </c>
      <c r="C2620" s="20" t="e">
        <f>(#N/A)</f>
        <v>#N/A</v>
      </c>
      <c r="D2620" s="20" t="e">
        <f>(#N/A)</f>
        <v>#N/A</v>
      </c>
      <c r="E2620" s="20" t="e">
        <f>(#N/A)</f>
        <v>#N/A</v>
      </c>
      <c r="F2620" s="20" t="e">
        <f>(#N/A)</f>
        <v>#N/A</v>
      </c>
      <c r="G2620" s="133" t="e">
        <f t="shared" si="40"/>
        <v>#N/A</v>
      </c>
      <c r="H2620" s="133"/>
      <c r="I2620" s="133"/>
    </row>
    <row r="2621" spans="1:9" x14ac:dyDescent="0.3">
      <c r="A2621" s="135">
        <v>44705</v>
      </c>
      <c r="B2621" s="20">
        <v>162.82</v>
      </c>
      <c r="C2621" s="20" t="e">
        <f>(#N/A)</f>
        <v>#N/A</v>
      </c>
      <c r="D2621" s="20" t="e">
        <f>(#N/A)</f>
        <v>#N/A</v>
      </c>
      <c r="E2621" s="20" t="e">
        <f>(#N/A)</f>
        <v>#N/A</v>
      </c>
      <c r="F2621" s="20">
        <v>2.38963652370771</v>
      </c>
      <c r="G2621" s="133" t="e">
        <f t="shared" si="40"/>
        <v>#N/A</v>
      </c>
      <c r="H2621" s="133"/>
      <c r="I2621" s="133"/>
    </row>
    <row r="2622" spans="1:9" x14ac:dyDescent="0.3">
      <c r="A2622" s="135">
        <v>44706</v>
      </c>
      <c r="B2622" s="20">
        <v>162.56</v>
      </c>
      <c r="C2622" s="20" t="e">
        <f>(#N/A)</f>
        <v>#N/A</v>
      </c>
      <c r="D2622" s="20" t="e">
        <f>(#N/A)</f>
        <v>#N/A</v>
      </c>
      <c r="E2622" s="20" t="e">
        <f>(#N/A)</f>
        <v>#N/A</v>
      </c>
      <c r="F2622" s="20">
        <v>2.2711544510852471</v>
      </c>
      <c r="G2622" s="133" t="e">
        <f t="shared" si="40"/>
        <v>#N/A</v>
      </c>
      <c r="H2622" s="133"/>
      <c r="I2622" s="133"/>
    </row>
    <row r="2623" spans="1:9" x14ac:dyDescent="0.3">
      <c r="A2623" s="135">
        <v>44707</v>
      </c>
      <c r="B2623" s="20">
        <v>162.33000000000001</v>
      </c>
      <c r="C2623" s="20" t="e">
        <f>(#N/A)</f>
        <v>#N/A</v>
      </c>
      <c r="D2623" s="20" t="e">
        <f>(#N/A)</f>
        <v>#N/A</v>
      </c>
      <c r="E2623" s="20" t="e">
        <f>(#N/A)</f>
        <v>#N/A</v>
      </c>
      <c r="F2623" s="20">
        <v>2.1200301962757928</v>
      </c>
      <c r="G2623" s="133" t="e">
        <f t="shared" si="40"/>
        <v>#N/A</v>
      </c>
      <c r="H2623" s="133"/>
      <c r="I2623" s="133"/>
    </row>
    <row r="2624" spans="1:9" x14ac:dyDescent="0.3">
      <c r="A2624" s="135">
        <v>44708</v>
      </c>
      <c r="B2624" s="20">
        <v>160.96</v>
      </c>
      <c r="C2624" s="20" t="e">
        <f>(#N/A)</f>
        <v>#N/A</v>
      </c>
      <c r="D2624" s="20" t="e">
        <f>(#N/A)</f>
        <v>#N/A</v>
      </c>
      <c r="E2624" s="20" t="e">
        <f>(#N/A)</f>
        <v>#N/A</v>
      </c>
      <c r="F2624" s="20">
        <v>1.3921259842519691</v>
      </c>
      <c r="G2624" s="133" t="e">
        <f t="shared" si="40"/>
        <v>#N/A</v>
      </c>
      <c r="H2624" s="133"/>
      <c r="I2624" s="133"/>
    </row>
    <row r="2625" spans="1:9" x14ac:dyDescent="0.3">
      <c r="A2625" s="135">
        <v>44711</v>
      </c>
      <c r="B2625" s="20">
        <v>160.13</v>
      </c>
      <c r="C2625" s="20" t="e">
        <f>(#N/A)</f>
        <v>#N/A</v>
      </c>
      <c r="D2625" s="20" t="e">
        <f>(#N/A)</f>
        <v>#N/A</v>
      </c>
      <c r="E2625" s="20" t="e">
        <f>(#N/A)</f>
        <v>#N/A</v>
      </c>
      <c r="F2625" s="20" t="e">
        <f>(#N/A)</f>
        <v>#N/A</v>
      </c>
      <c r="G2625" s="133" t="e">
        <f t="shared" si="40"/>
        <v>#N/A</v>
      </c>
      <c r="H2625" s="133"/>
      <c r="I2625" s="133"/>
    </row>
    <row r="2626" spans="1:9" x14ac:dyDescent="0.3">
      <c r="A2626" s="135">
        <v>44712</v>
      </c>
      <c r="B2626" s="20">
        <v>159.1</v>
      </c>
      <c r="C2626" s="20">
        <v>101.7</v>
      </c>
      <c r="D2626" s="20">
        <v>109.7</v>
      </c>
      <c r="E2626" s="20">
        <v>6.4</v>
      </c>
      <c r="F2626" s="20">
        <v>0.96458941490036798</v>
      </c>
      <c r="G2626" s="133">
        <f t="shared" si="40"/>
        <v>109.7</v>
      </c>
      <c r="H2626" s="133"/>
      <c r="I2626" s="133"/>
    </row>
    <row r="2627" spans="1:9" x14ac:dyDescent="0.3">
      <c r="A2627" s="135">
        <v>44713</v>
      </c>
      <c r="B2627" s="20">
        <v>157.46</v>
      </c>
      <c r="C2627" s="20" t="e">
        <f>(#N/A)</f>
        <v>#N/A</v>
      </c>
      <c r="D2627" s="20" t="e">
        <f>(#N/A)</f>
        <v>#N/A</v>
      </c>
      <c r="E2627" s="20" t="e">
        <f>(#N/A)</f>
        <v>#N/A</v>
      </c>
      <c r="F2627" s="20">
        <v>0.52991125582583198</v>
      </c>
      <c r="G2627" s="133" t="e">
        <f t="shared" si="40"/>
        <v>#N/A</v>
      </c>
      <c r="H2627" s="133"/>
      <c r="I2627" s="133"/>
    </row>
    <row r="2628" spans="1:9" x14ac:dyDescent="0.3">
      <c r="A2628" s="135">
        <v>44714</v>
      </c>
      <c r="B2628" s="20">
        <v>156.6</v>
      </c>
      <c r="C2628" s="20" t="e">
        <f>(#N/A)</f>
        <v>#N/A</v>
      </c>
      <c r="D2628" s="20" t="e">
        <f>(#N/A)</f>
        <v>#N/A</v>
      </c>
      <c r="E2628" s="20" t="e">
        <f>(#N/A)</f>
        <v>#N/A</v>
      </c>
      <c r="F2628" s="20">
        <v>-7.0193350775317007E-2</v>
      </c>
      <c r="G2628" s="133" t="e">
        <f t="shared" si="40"/>
        <v>#N/A</v>
      </c>
      <c r="H2628" s="133"/>
      <c r="I2628" s="133"/>
    </row>
    <row r="2629" spans="1:9" x14ac:dyDescent="0.3">
      <c r="A2629" s="135">
        <v>44718</v>
      </c>
      <c r="B2629" s="20">
        <v>154.63999999999999</v>
      </c>
      <c r="C2629" s="20" t="e">
        <f>(#N/A)</f>
        <v>#N/A</v>
      </c>
      <c r="D2629" s="20" t="e">
        <f>(#N/A)</f>
        <v>#N/A</v>
      </c>
      <c r="E2629" s="20" t="e">
        <f>(#N/A)</f>
        <v>#N/A</v>
      </c>
      <c r="F2629" s="20" t="e">
        <f>(#N/A)</f>
        <v>#N/A</v>
      </c>
      <c r="G2629" s="133" t="e">
        <f t="shared" si="40"/>
        <v>#N/A</v>
      </c>
      <c r="H2629" s="133"/>
      <c r="I2629" s="133"/>
    </row>
    <row r="2630" spans="1:9" x14ac:dyDescent="0.3">
      <c r="A2630" s="135">
        <v>44719</v>
      </c>
      <c r="B2630" s="20">
        <v>154</v>
      </c>
      <c r="C2630" s="20" t="e">
        <f>(#N/A)</f>
        <v>#N/A</v>
      </c>
      <c r="D2630" s="20" t="e">
        <f>(#N/A)</f>
        <v>#N/A</v>
      </c>
      <c r="E2630" s="20" t="e">
        <f>(#N/A)</f>
        <v>#N/A</v>
      </c>
      <c r="F2630" s="20">
        <v>-0.69001096279099805</v>
      </c>
      <c r="G2630" s="133" t="e">
        <f t="shared" si="40"/>
        <v>#N/A</v>
      </c>
      <c r="H2630" s="133"/>
      <c r="I2630" s="133"/>
    </row>
    <row r="2631" spans="1:9" x14ac:dyDescent="0.3">
      <c r="A2631" s="135">
        <v>44720</v>
      </c>
      <c r="B2631" s="20">
        <v>153.19999999999999</v>
      </c>
      <c r="C2631" s="20" t="e">
        <f>(#N/A)</f>
        <v>#N/A</v>
      </c>
      <c r="D2631" s="20" t="e">
        <f>(#N/A)</f>
        <v>#N/A</v>
      </c>
      <c r="E2631" s="20" t="e">
        <f>(#N/A)</f>
        <v>#N/A</v>
      </c>
      <c r="F2631" s="20">
        <v>-0.90556274256144897</v>
      </c>
      <c r="G2631" s="133" t="e">
        <f t="shared" si="40"/>
        <v>#N/A</v>
      </c>
      <c r="H2631" s="133"/>
      <c r="I2631" s="133"/>
    </row>
    <row r="2632" spans="1:9" x14ac:dyDescent="0.3">
      <c r="A2632" s="135">
        <v>44721</v>
      </c>
      <c r="B2632" s="20">
        <v>152.54</v>
      </c>
      <c r="C2632" s="20" t="e">
        <f>(#N/A)</f>
        <v>#N/A</v>
      </c>
      <c r="D2632" s="20" t="e">
        <f>(#N/A)</f>
        <v>#N/A</v>
      </c>
      <c r="E2632" s="20" t="e">
        <f>(#N/A)</f>
        <v>#N/A</v>
      </c>
      <c r="F2632" s="20">
        <v>-0.99305510482248305</v>
      </c>
      <c r="G2632" s="133" t="e">
        <f t="shared" si="40"/>
        <v>#N/A</v>
      </c>
      <c r="H2632" s="133"/>
      <c r="I2632" s="133"/>
    </row>
    <row r="2633" spans="1:9" x14ac:dyDescent="0.3">
      <c r="A2633" s="135">
        <v>44722</v>
      </c>
      <c r="B2633" s="20">
        <v>152.36000000000001</v>
      </c>
      <c r="C2633" s="20" t="e">
        <f>(#N/A)</f>
        <v>#N/A</v>
      </c>
      <c r="D2633" s="20" t="e">
        <f>(#N/A)</f>
        <v>#N/A</v>
      </c>
      <c r="E2633" s="20" t="e">
        <f>(#N/A)</f>
        <v>#N/A</v>
      </c>
      <c r="F2633" s="20">
        <v>-0.63262244831409398</v>
      </c>
      <c r="G2633" s="133" t="e">
        <f t="shared" si="40"/>
        <v>#N/A</v>
      </c>
      <c r="H2633" s="133"/>
      <c r="I2633" s="133"/>
    </row>
    <row r="2634" spans="1:9" x14ac:dyDescent="0.3">
      <c r="A2634" s="135">
        <v>44725</v>
      </c>
      <c r="B2634" s="20">
        <v>151.66</v>
      </c>
      <c r="C2634" s="20" t="e">
        <f>(#N/A)</f>
        <v>#N/A</v>
      </c>
      <c r="D2634" s="20" t="e">
        <f>(#N/A)</f>
        <v>#N/A</v>
      </c>
      <c r="E2634" s="20" t="e">
        <f>(#N/A)</f>
        <v>#N/A</v>
      </c>
      <c r="F2634" s="20" t="e">
        <f>(#N/A)</f>
        <v>#N/A</v>
      </c>
      <c r="G2634" s="133" t="e">
        <f t="shared" si="40"/>
        <v>#N/A</v>
      </c>
      <c r="H2634" s="133"/>
      <c r="I2634" s="133"/>
    </row>
    <row r="2635" spans="1:9" x14ac:dyDescent="0.3">
      <c r="A2635" s="135">
        <v>44726</v>
      </c>
      <c r="B2635" s="20">
        <v>150.83000000000001</v>
      </c>
      <c r="C2635" s="20" t="e">
        <f>(#N/A)</f>
        <v>#N/A</v>
      </c>
      <c r="D2635" s="20" t="e">
        <f>(#N/A)</f>
        <v>#N/A</v>
      </c>
      <c r="E2635" s="20" t="e">
        <f>(#N/A)</f>
        <v>#N/A</v>
      </c>
      <c r="F2635" s="20" t="e">
        <f>(#N/A)</f>
        <v>#N/A</v>
      </c>
      <c r="G2635" s="133" t="e">
        <f t="shared" si="40"/>
        <v>#N/A</v>
      </c>
      <c r="H2635" s="133"/>
      <c r="I2635" s="133"/>
    </row>
    <row r="2636" spans="1:9" x14ac:dyDescent="0.3">
      <c r="A2636" s="135">
        <v>44727</v>
      </c>
      <c r="B2636" s="20">
        <v>150.43</v>
      </c>
      <c r="C2636" s="20" t="e">
        <f>(#N/A)</f>
        <v>#N/A</v>
      </c>
      <c r="D2636" s="20" t="e">
        <f>(#N/A)</f>
        <v>#N/A</v>
      </c>
      <c r="E2636" s="20" t="e">
        <f>(#N/A)</f>
        <v>#N/A</v>
      </c>
      <c r="F2636" s="20">
        <v>-1.7888620487040541</v>
      </c>
      <c r="G2636" s="133" t="e">
        <f t="shared" si="40"/>
        <v>#N/A</v>
      </c>
      <c r="H2636" s="133"/>
      <c r="I2636" s="133"/>
    </row>
    <row r="2637" spans="1:9" x14ac:dyDescent="0.3">
      <c r="A2637" s="135">
        <v>44728</v>
      </c>
      <c r="B2637" s="20">
        <v>150.05000000000001</v>
      </c>
      <c r="C2637" s="20" t="e">
        <f>(#N/A)</f>
        <v>#N/A</v>
      </c>
      <c r="D2637" s="20" t="e">
        <f>(#N/A)</f>
        <v>#N/A</v>
      </c>
      <c r="E2637" s="20" t="e">
        <f>(#N/A)</f>
        <v>#N/A</v>
      </c>
      <c r="F2637" s="20">
        <v>-1.554914053273849</v>
      </c>
      <c r="G2637" s="133" t="e">
        <f t="shared" si="40"/>
        <v>#N/A</v>
      </c>
      <c r="H2637" s="133"/>
      <c r="I2637" s="133"/>
    </row>
    <row r="2638" spans="1:9" x14ac:dyDescent="0.3">
      <c r="A2638" s="135">
        <v>44729</v>
      </c>
      <c r="B2638" s="20">
        <v>149.56</v>
      </c>
      <c r="C2638" s="20" t="e">
        <f>(#N/A)</f>
        <v>#N/A</v>
      </c>
      <c r="D2638" s="20" t="e">
        <f>(#N/A)</f>
        <v>#N/A</v>
      </c>
      <c r="E2638" s="20" t="e">
        <f>(#N/A)</f>
        <v>#N/A</v>
      </c>
      <c r="F2638" s="20">
        <v>-1.6117360699953951</v>
      </c>
      <c r="G2638" s="133" t="e">
        <f t="shared" si="40"/>
        <v>#N/A</v>
      </c>
      <c r="H2638" s="133"/>
      <c r="I2638" s="133"/>
    </row>
    <row r="2639" spans="1:9" x14ac:dyDescent="0.3">
      <c r="A2639" s="135">
        <v>44732</v>
      </c>
      <c r="B2639" s="20">
        <v>148.37</v>
      </c>
      <c r="C2639" s="20" t="e">
        <f>(#N/A)</f>
        <v>#N/A</v>
      </c>
      <c r="D2639" s="20" t="e">
        <f>(#N/A)</f>
        <v>#N/A</v>
      </c>
      <c r="E2639" s="20" t="e">
        <f>(#N/A)</f>
        <v>#N/A</v>
      </c>
      <c r="F2639" s="20" t="e">
        <f>(#N/A)</f>
        <v>#N/A</v>
      </c>
      <c r="G2639" s="133" t="e">
        <f t="shared" si="40"/>
        <v>#N/A</v>
      </c>
      <c r="H2639" s="133"/>
      <c r="I2639" s="133"/>
    </row>
    <row r="2640" spans="1:9" x14ac:dyDescent="0.3">
      <c r="A2640" s="135">
        <v>44733</v>
      </c>
      <c r="B2640" s="20">
        <v>148.31</v>
      </c>
      <c r="C2640" s="20" t="e">
        <f>(#N/A)</f>
        <v>#N/A</v>
      </c>
      <c r="D2640" s="20" t="e">
        <f>(#N/A)</f>
        <v>#N/A</v>
      </c>
      <c r="E2640" s="20" t="e">
        <f>(#N/A)</f>
        <v>#N/A</v>
      </c>
      <c r="F2640" s="20">
        <v>-0.376167125680124</v>
      </c>
      <c r="G2640" s="133" t="e">
        <f t="shared" si="40"/>
        <v>#N/A</v>
      </c>
      <c r="H2640" s="133"/>
      <c r="I2640" s="133"/>
    </row>
    <row r="2641" spans="1:9" x14ac:dyDescent="0.3">
      <c r="A2641" s="135">
        <v>44734</v>
      </c>
      <c r="B2641" s="20">
        <v>147.47</v>
      </c>
      <c r="C2641" s="20" t="e">
        <f>(#N/A)</f>
        <v>#N/A</v>
      </c>
      <c r="D2641" s="20" t="e">
        <f>(#N/A)</f>
        <v>#N/A</v>
      </c>
      <c r="E2641" s="20" t="e">
        <f>(#N/A)</f>
        <v>#N/A</v>
      </c>
      <c r="F2641" s="20">
        <v>-0.64676952098632401</v>
      </c>
      <c r="G2641" s="133" t="e">
        <f t="shared" si="40"/>
        <v>#N/A</v>
      </c>
      <c r="H2641" s="133"/>
      <c r="I2641" s="133"/>
    </row>
    <row r="2642" spans="1:9" x14ac:dyDescent="0.3">
      <c r="A2642" s="135">
        <v>44735</v>
      </c>
      <c r="B2642" s="20">
        <v>147.37</v>
      </c>
      <c r="C2642" s="20" t="e">
        <f>(#N/A)</f>
        <v>#N/A</v>
      </c>
      <c r="D2642" s="20" t="e">
        <f>(#N/A)</f>
        <v>#N/A</v>
      </c>
      <c r="E2642" s="20" t="e">
        <f>(#N/A)</f>
        <v>#N/A</v>
      </c>
      <c r="F2642" s="20">
        <v>-0.48619082990073598</v>
      </c>
      <c r="G2642" s="133" t="e">
        <f t="shared" si="40"/>
        <v>#N/A</v>
      </c>
      <c r="H2642" s="133"/>
      <c r="I2642" s="133"/>
    </row>
    <row r="2643" spans="1:9" x14ac:dyDescent="0.3">
      <c r="A2643" s="135">
        <v>44736</v>
      </c>
      <c r="B2643" s="20">
        <v>146.62</v>
      </c>
      <c r="C2643" s="20" t="e">
        <f>(#N/A)</f>
        <v>#N/A</v>
      </c>
      <c r="D2643" s="20" t="e">
        <f>(#N/A)</f>
        <v>#N/A</v>
      </c>
      <c r="E2643" s="20" t="e">
        <f>(#N/A)</f>
        <v>#N/A</v>
      </c>
      <c r="F2643" s="20">
        <v>-0.73793243517703599</v>
      </c>
      <c r="G2643" s="133" t="e">
        <f t="shared" si="40"/>
        <v>#N/A</v>
      </c>
      <c r="H2643" s="133"/>
      <c r="I2643" s="133"/>
    </row>
    <row r="2644" spans="1:9" x14ac:dyDescent="0.3">
      <c r="A2644" s="135">
        <v>44739</v>
      </c>
      <c r="B2644" s="20">
        <v>146.19999999999999</v>
      </c>
      <c r="C2644" s="20" t="e">
        <f>(#N/A)</f>
        <v>#N/A</v>
      </c>
      <c r="D2644" s="20" t="e">
        <f>(#N/A)</f>
        <v>#N/A</v>
      </c>
      <c r="E2644" s="20" t="e">
        <f>(#N/A)</f>
        <v>#N/A</v>
      </c>
      <c r="F2644" s="20" t="e">
        <f>(#N/A)</f>
        <v>#N/A</v>
      </c>
      <c r="G2644" s="133" t="e">
        <f t="shared" si="40"/>
        <v>#N/A</v>
      </c>
      <c r="H2644" s="133"/>
      <c r="I2644" s="133"/>
    </row>
    <row r="2645" spans="1:9" x14ac:dyDescent="0.3">
      <c r="A2645" s="135">
        <v>44740</v>
      </c>
      <c r="B2645" s="20">
        <v>145.91</v>
      </c>
      <c r="C2645" s="20" t="e">
        <f>(#N/A)</f>
        <v>#N/A</v>
      </c>
      <c r="D2645" s="20" t="e">
        <f>(#N/A)</f>
        <v>#N/A</v>
      </c>
      <c r="E2645" s="20" t="e">
        <f>(#N/A)</f>
        <v>#N/A</v>
      </c>
      <c r="F2645" s="20">
        <v>-0.90328715023091599</v>
      </c>
      <c r="G2645" s="133" t="e">
        <f t="shared" ref="G2645:G2708" si="41">D2645</f>
        <v>#N/A</v>
      </c>
      <c r="H2645" s="133"/>
      <c r="I2645" s="133"/>
    </row>
    <row r="2646" spans="1:9" x14ac:dyDescent="0.3">
      <c r="A2646" s="135">
        <v>44741</v>
      </c>
      <c r="B2646" s="20">
        <v>145.74</v>
      </c>
      <c r="C2646" s="20" t="e">
        <f>(#N/A)</f>
        <v>#N/A</v>
      </c>
      <c r="D2646" s="20" t="e">
        <f>(#N/A)</f>
        <v>#N/A</v>
      </c>
      <c r="E2646" s="20" t="e">
        <f>(#N/A)</f>
        <v>#N/A</v>
      </c>
      <c r="F2646" s="20">
        <v>-0.95147478591817303</v>
      </c>
      <c r="G2646" s="133" t="e">
        <f t="shared" si="41"/>
        <v>#N/A</v>
      </c>
      <c r="H2646" s="133"/>
      <c r="I2646" s="133"/>
    </row>
    <row r="2647" spans="1:9" x14ac:dyDescent="0.3">
      <c r="A2647" s="135">
        <v>44742</v>
      </c>
      <c r="B2647" s="20">
        <v>145.36000000000001</v>
      </c>
      <c r="C2647" s="20">
        <v>100.7</v>
      </c>
      <c r="D2647" s="20">
        <v>104.6</v>
      </c>
      <c r="E2647" s="20">
        <v>6.1</v>
      </c>
      <c r="F2647" s="20">
        <v>-1.0550677285412839</v>
      </c>
      <c r="G2647" s="133">
        <f t="shared" si="41"/>
        <v>104.6</v>
      </c>
      <c r="H2647" s="133"/>
      <c r="I2647" s="133"/>
    </row>
    <row r="2648" spans="1:9" x14ac:dyDescent="0.3">
      <c r="A2648" s="135">
        <v>44743</v>
      </c>
      <c r="B2648" s="20">
        <v>144.91</v>
      </c>
      <c r="C2648" s="20" t="e">
        <f>(#N/A)</f>
        <v>#N/A</v>
      </c>
      <c r="D2648" s="20" t="e">
        <f>(#N/A)</f>
        <v>#N/A</v>
      </c>
      <c r="E2648" s="20" t="e">
        <f>(#N/A)</f>
        <v>#N/A</v>
      </c>
      <c r="F2648" s="20">
        <v>-1.1999727278925481</v>
      </c>
      <c r="G2648" s="133" t="e">
        <f t="shared" si="41"/>
        <v>#N/A</v>
      </c>
      <c r="H2648" s="133"/>
      <c r="I2648" s="133"/>
    </row>
    <row r="2649" spans="1:9" x14ac:dyDescent="0.3">
      <c r="A2649" s="135">
        <v>44746</v>
      </c>
      <c r="B2649" s="20">
        <v>144.86000000000001</v>
      </c>
      <c r="C2649" s="20" t="e">
        <f>(#N/A)</f>
        <v>#N/A</v>
      </c>
      <c r="D2649" s="20" t="e">
        <f>(#N/A)</f>
        <v>#N/A</v>
      </c>
      <c r="E2649" s="20" t="e">
        <f>(#N/A)</f>
        <v>#N/A</v>
      </c>
      <c r="F2649" s="20" t="e">
        <f>(#N/A)</f>
        <v>#N/A</v>
      </c>
      <c r="G2649" s="133" t="e">
        <f t="shared" si="41"/>
        <v>#N/A</v>
      </c>
      <c r="H2649" s="133"/>
      <c r="I2649" s="133"/>
    </row>
    <row r="2650" spans="1:9" x14ac:dyDescent="0.3">
      <c r="A2650" s="135">
        <v>44747</v>
      </c>
      <c r="B2650" s="20">
        <v>144.03</v>
      </c>
      <c r="C2650" s="20" t="e">
        <f>(#N/A)</f>
        <v>#N/A</v>
      </c>
      <c r="D2650" s="20" t="e">
        <f>(#N/A)</f>
        <v>#N/A</v>
      </c>
      <c r="E2650" s="20" t="e">
        <f>(#N/A)</f>
        <v>#N/A</v>
      </c>
      <c r="F2650" s="20">
        <v>-0.73058101867806202</v>
      </c>
      <c r="G2650" s="133" t="e">
        <f t="shared" si="41"/>
        <v>#N/A</v>
      </c>
      <c r="H2650" s="133"/>
      <c r="I2650" s="133"/>
    </row>
    <row r="2651" spans="1:9" x14ac:dyDescent="0.3">
      <c r="A2651" s="135">
        <v>44748</v>
      </c>
      <c r="B2651" s="20">
        <v>143.91999999999999</v>
      </c>
      <c r="C2651" s="20" t="e">
        <f>(#N/A)</f>
        <v>#N/A</v>
      </c>
      <c r="D2651" s="20" t="e">
        <f>(#N/A)</f>
        <v>#N/A</v>
      </c>
      <c r="E2651" s="20" t="e">
        <f>(#N/A)</f>
        <v>#N/A</v>
      </c>
      <c r="F2651" s="20">
        <v>-2.7785495971103E-2</v>
      </c>
      <c r="G2651" s="133" t="e">
        <f t="shared" si="41"/>
        <v>#N/A</v>
      </c>
      <c r="H2651" s="133"/>
      <c r="I2651" s="133"/>
    </row>
    <row r="2652" spans="1:9" x14ac:dyDescent="0.3">
      <c r="A2652" s="135">
        <v>44749</v>
      </c>
      <c r="B2652" s="20">
        <v>143.65</v>
      </c>
      <c r="C2652" s="20" t="e">
        <f>(#N/A)</f>
        <v>#N/A</v>
      </c>
      <c r="D2652" s="20" t="e">
        <f>(#N/A)</f>
        <v>#N/A</v>
      </c>
      <c r="E2652" s="20" t="e">
        <f>(#N/A)</f>
        <v>#N/A</v>
      </c>
      <c r="F2652" s="20">
        <v>9.7554177409239995E-2</v>
      </c>
      <c r="G2652" s="133" t="e">
        <f t="shared" si="41"/>
        <v>#N/A</v>
      </c>
      <c r="H2652" s="133"/>
      <c r="I2652" s="133"/>
    </row>
    <row r="2653" spans="1:9" x14ac:dyDescent="0.3">
      <c r="A2653" s="135">
        <v>44750</v>
      </c>
      <c r="B2653" s="20">
        <v>143.46</v>
      </c>
      <c r="C2653" s="20" t="e">
        <f>(#N/A)</f>
        <v>#N/A</v>
      </c>
      <c r="D2653" s="20" t="e">
        <f>(#N/A)</f>
        <v>#N/A</v>
      </c>
      <c r="E2653" s="20" t="e">
        <f>(#N/A)</f>
        <v>#N/A</v>
      </c>
      <c r="F2653" s="20">
        <v>0.30063623016150498</v>
      </c>
      <c r="G2653" s="133" t="e">
        <f t="shared" si="41"/>
        <v>#N/A</v>
      </c>
      <c r="H2653" s="133"/>
      <c r="I2653" s="133"/>
    </row>
    <row r="2654" spans="1:9" x14ac:dyDescent="0.3">
      <c r="A2654" s="135">
        <v>44753</v>
      </c>
      <c r="B2654" s="20">
        <v>143.12</v>
      </c>
      <c r="C2654" s="20" t="e">
        <f>(#N/A)</f>
        <v>#N/A</v>
      </c>
      <c r="D2654" s="20" t="e">
        <f>(#N/A)</f>
        <v>#N/A</v>
      </c>
      <c r="E2654" s="20" t="e">
        <f>(#N/A)</f>
        <v>#N/A</v>
      </c>
      <c r="F2654" s="20" t="e">
        <f>(#N/A)</f>
        <v>#N/A</v>
      </c>
      <c r="G2654" s="133" t="e">
        <f t="shared" si="41"/>
        <v>#N/A</v>
      </c>
      <c r="H2654" s="133"/>
      <c r="I2654" s="133"/>
    </row>
    <row r="2655" spans="1:9" x14ac:dyDescent="0.3">
      <c r="A2655" s="135">
        <v>44754</v>
      </c>
      <c r="B2655" s="20">
        <v>143.13</v>
      </c>
      <c r="C2655" s="20" t="e">
        <f>(#N/A)</f>
        <v>#N/A</v>
      </c>
      <c r="D2655" s="20" t="e">
        <f>(#N/A)</f>
        <v>#N/A</v>
      </c>
      <c r="E2655" s="20" t="e">
        <f>(#N/A)</f>
        <v>#N/A</v>
      </c>
      <c r="F2655" s="20">
        <v>1.030563986729724</v>
      </c>
      <c r="G2655" s="133" t="e">
        <f t="shared" si="41"/>
        <v>#N/A</v>
      </c>
      <c r="H2655" s="133"/>
      <c r="I2655" s="133"/>
    </row>
    <row r="2656" spans="1:9" x14ac:dyDescent="0.3">
      <c r="A2656" s="135">
        <v>44755</v>
      </c>
      <c r="B2656" s="20">
        <v>143.05000000000001</v>
      </c>
      <c r="C2656" s="20" t="e">
        <f>(#N/A)</f>
        <v>#N/A</v>
      </c>
      <c r="D2656" s="20" t="e">
        <f>(#N/A)</f>
        <v>#N/A</v>
      </c>
      <c r="E2656" s="20" t="e">
        <f>(#N/A)</f>
        <v>#N/A</v>
      </c>
      <c r="F2656" s="20">
        <v>1.3604478140721319</v>
      </c>
      <c r="G2656" s="133" t="e">
        <f t="shared" si="41"/>
        <v>#N/A</v>
      </c>
      <c r="H2656" s="133"/>
      <c r="I2656" s="133"/>
    </row>
    <row r="2657" spans="1:9" x14ac:dyDescent="0.3">
      <c r="A2657" s="135">
        <v>44756</v>
      </c>
      <c r="B2657" s="20">
        <v>143.01</v>
      </c>
      <c r="C2657" s="20" t="e">
        <f>(#N/A)</f>
        <v>#N/A</v>
      </c>
      <c r="D2657" s="20" t="e">
        <f>(#N/A)</f>
        <v>#N/A</v>
      </c>
      <c r="E2657" s="20" t="e">
        <f>(#N/A)</f>
        <v>#N/A</v>
      </c>
      <c r="F2657" s="20">
        <v>1.714082503556188</v>
      </c>
      <c r="G2657" s="133" t="e">
        <f t="shared" si="41"/>
        <v>#N/A</v>
      </c>
      <c r="H2657" s="133"/>
      <c r="I2657" s="133"/>
    </row>
    <row r="2658" spans="1:9" x14ac:dyDescent="0.3">
      <c r="A2658" s="135">
        <v>44757</v>
      </c>
      <c r="B2658" s="20">
        <v>142.91</v>
      </c>
      <c r="C2658" s="20" t="e">
        <f>(#N/A)</f>
        <v>#N/A</v>
      </c>
      <c r="D2658" s="20" t="e">
        <f>(#N/A)</f>
        <v>#N/A</v>
      </c>
      <c r="E2658" s="20" t="e">
        <f>(#N/A)</f>
        <v>#N/A</v>
      </c>
      <c r="F2658" s="20">
        <v>1.867560054173498</v>
      </c>
      <c r="G2658" s="133" t="e">
        <f t="shared" si="41"/>
        <v>#N/A</v>
      </c>
      <c r="H2658" s="133"/>
      <c r="I2658" s="133"/>
    </row>
    <row r="2659" spans="1:9" x14ac:dyDescent="0.3">
      <c r="A2659" s="135">
        <v>44760</v>
      </c>
      <c r="B2659" s="20">
        <v>142.97999999999999</v>
      </c>
      <c r="C2659" s="20" t="e">
        <f>(#N/A)</f>
        <v>#N/A</v>
      </c>
      <c r="D2659" s="20" t="e">
        <f>(#N/A)</f>
        <v>#N/A</v>
      </c>
      <c r="E2659" s="20" t="e">
        <f>(#N/A)</f>
        <v>#N/A</v>
      </c>
      <c r="F2659" s="20" t="e">
        <f>(#N/A)</f>
        <v>#N/A</v>
      </c>
      <c r="G2659" s="133" t="e">
        <f t="shared" si="41"/>
        <v>#N/A</v>
      </c>
      <c r="H2659" s="133"/>
      <c r="I2659" s="133"/>
    </row>
    <row r="2660" spans="1:9" x14ac:dyDescent="0.3">
      <c r="A2660" s="135">
        <v>44761</v>
      </c>
      <c r="B2660" s="20">
        <v>142.99</v>
      </c>
      <c r="C2660" s="20" t="e">
        <f>(#N/A)</f>
        <v>#N/A</v>
      </c>
      <c r="D2660" s="20" t="e">
        <f>(#N/A)</f>
        <v>#N/A</v>
      </c>
      <c r="E2660" s="20" t="e">
        <f>(#N/A)</f>
        <v>#N/A</v>
      </c>
      <c r="F2660" s="20">
        <v>2.3623738277614721</v>
      </c>
      <c r="G2660" s="133" t="e">
        <f t="shared" si="41"/>
        <v>#N/A</v>
      </c>
      <c r="H2660" s="133"/>
      <c r="I2660" s="133"/>
    </row>
    <row r="2661" spans="1:9" x14ac:dyDescent="0.3">
      <c r="A2661" s="135">
        <v>44762</v>
      </c>
      <c r="B2661" s="20">
        <v>142.88999999999999</v>
      </c>
      <c r="C2661" s="20" t="e">
        <f>(#N/A)</f>
        <v>#N/A</v>
      </c>
      <c r="D2661" s="20" t="e">
        <f>(#N/A)</f>
        <v>#N/A</v>
      </c>
      <c r="E2661" s="20" t="e">
        <f>(#N/A)</f>
        <v>#N/A</v>
      </c>
      <c r="F2661" s="20">
        <v>2.3494019053076429</v>
      </c>
      <c r="G2661" s="133" t="e">
        <f t="shared" si="41"/>
        <v>#N/A</v>
      </c>
      <c r="H2661" s="133"/>
      <c r="I2661" s="133"/>
    </row>
    <row r="2662" spans="1:9" x14ac:dyDescent="0.3">
      <c r="A2662" s="135">
        <v>44763</v>
      </c>
      <c r="B2662" s="20">
        <v>142.75</v>
      </c>
      <c r="C2662" s="20" t="e">
        <f>(#N/A)</f>
        <v>#N/A</v>
      </c>
      <c r="D2662" s="20" t="e">
        <f>(#N/A)</f>
        <v>#N/A</v>
      </c>
      <c r="E2662" s="20" t="e">
        <f>(#N/A)</f>
        <v>#N/A</v>
      </c>
      <c r="F2662" s="20">
        <v>2.3224141638592219</v>
      </c>
      <c r="G2662" s="133" t="e">
        <f t="shared" si="41"/>
        <v>#N/A</v>
      </c>
      <c r="H2662" s="133"/>
      <c r="I2662" s="133"/>
    </row>
    <row r="2663" spans="1:9" x14ac:dyDescent="0.3">
      <c r="A2663" s="135">
        <v>44764</v>
      </c>
      <c r="B2663" s="20">
        <v>142.66999999999999</v>
      </c>
      <c r="C2663" s="20" t="e">
        <f>(#N/A)</f>
        <v>#N/A</v>
      </c>
      <c r="D2663" s="20" t="e">
        <f>(#N/A)</f>
        <v>#N/A</v>
      </c>
      <c r="E2663" s="20" t="e">
        <f>(#N/A)</f>
        <v>#N/A</v>
      </c>
      <c r="F2663" s="20">
        <v>2.360453436648013</v>
      </c>
      <c r="G2663" s="133" t="e">
        <f t="shared" si="41"/>
        <v>#N/A</v>
      </c>
      <c r="H2663" s="133"/>
      <c r="I2663" s="133"/>
    </row>
    <row r="2664" spans="1:9" x14ac:dyDescent="0.3">
      <c r="A2664" s="135">
        <v>44767</v>
      </c>
      <c r="B2664" s="20">
        <v>142.47</v>
      </c>
      <c r="C2664" s="20" t="e">
        <f>(#N/A)</f>
        <v>#N/A</v>
      </c>
      <c r="D2664" s="20" t="e">
        <f>(#N/A)</f>
        <v>#N/A</v>
      </c>
      <c r="E2664" s="20" t="e">
        <f>(#N/A)</f>
        <v>#N/A</v>
      </c>
      <c r="F2664" s="20" t="e">
        <f>(#N/A)</f>
        <v>#N/A</v>
      </c>
      <c r="G2664" s="133" t="e">
        <f t="shared" si="41"/>
        <v>#N/A</v>
      </c>
      <c r="H2664" s="133"/>
      <c r="I2664" s="133"/>
    </row>
    <row r="2665" spans="1:9" x14ac:dyDescent="0.3">
      <c r="A2665" s="135">
        <v>44768</v>
      </c>
      <c r="B2665" s="20">
        <v>142.65</v>
      </c>
      <c r="C2665" s="20" t="e">
        <f>(#N/A)</f>
        <v>#N/A</v>
      </c>
      <c r="D2665" s="20" t="e">
        <f>(#N/A)</f>
        <v>#N/A</v>
      </c>
      <c r="E2665" s="20" t="e">
        <f>(#N/A)</f>
        <v>#N/A</v>
      </c>
      <c r="F2665" s="20">
        <v>2.3681377825618952</v>
      </c>
      <c r="G2665" s="133" t="e">
        <f t="shared" si="41"/>
        <v>#N/A</v>
      </c>
      <c r="H2665" s="133"/>
      <c r="I2665" s="133"/>
    </row>
    <row r="2666" spans="1:9" x14ac:dyDescent="0.3">
      <c r="A2666" s="135">
        <v>44769</v>
      </c>
      <c r="B2666" s="20">
        <v>142.82</v>
      </c>
      <c r="C2666" s="20" t="e">
        <f>(#N/A)</f>
        <v>#N/A</v>
      </c>
      <c r="D2666" s="20" t="e">
        <f>(#N/A)</f>
        <v>#N/A</v>
      </c>
      <c r="E2666" s="20" t="e">
        <f>(#N/A)</f>
        <v>#N/A</v>
      </c>
      <c r="F2666" s="20">
        <v>2.5048446135075002</v>
      </c>
      <c r="G2666" s="133" t="e">
        <f t="shared" si="41"/>
        <v>#N/A</v>
      </c>
      <c r="H2666" s="133"/>
      <c r="I2666" s="133"/>
    </row>
    <row r="2667" spans="1:9" x14ac:dyDescent="0.3">
      <c r="A2667" s="135">
        <v>44770</v>
      </c>
      <c r="B2667" s="20">
        <v>142.57</v>
      </c>
      <c r="C2667" s="20" t="e">
        <f>(#N/A)</f>
        <v>#N/A</v>
      </c>
      <c r="D2667" s="20" t="e">
        <f>(#N/A)</f>
        <v>#N/A</v>
      </c>
      <c r="E2667" s="20" t="e">
        <f>(#N/A)</f>
        <v>#N/A</v>
      </c>
      <c r="F2667" s="20">
        <v>2.354799339507502</v>
      </c>
      <c r="G2667" s="133" t="e">
        <f t="shared" si="41"/>
        <v>#N/A</v>
      </c>
      <c r="H2667" s="133"/>
      <c r="I2667" s="133"/>
    </row>
    <row r="2668" spans="1:9" x14ac:dyDescent="0.3">
      <c r="A2668" s="135">
        <v>44771</v>
      </c>
      <c r="B2668" s="20">
        <v>142.22</v>
      </c>
      <c r="C2668" s="20" t="e">
        <f>(#N/A)</f>
        <v>#N/A</v>
      </c>
      <c r="D2668" s="20" t="e">
        <f>(#N/A)</f>
        <v>#N/A</v>
      </c>
      <c r="E2668" s="20" t="e">
        <f>(#N/A)</f>
        <v>#N/A</v>
      </c>
      <c r="F2668" s="20">
        <v>2.1035250197429818</v>
      </c>
      <c r="G2668" s="133" t="e">
        <f t="shared" si="41"/>
        <v>#N/A</v>
      </c>
      <c r="H2668" s="133"/>
      <c r="I2668" s="133"/>
    </row>
    <row r="2669" spans="1:9" x14ac:dyDescent="0.3">
      <c r="A2669" s="135">
        <v>44773</v>
      </c>
      <c r="B2669" s="20" t="e">
        <f>(#N/A)</f>
        <v>#N/A</v>
      </c>
      <c r="C2669" s="20">
        <v>100.4</v>
      </c>
      <c r="D2669" s="20">
        <v>103.9</v>
      </c>
      <c r="E2669" s="20">
        <v>4.2</v>
      </c>
      <c r="F2669" s="20" t="e">
        <f>(#N/A)</f>
        <v>#N/A</v>
      </c>
      <c r="G2669" s="133">
        <f t="shared" si="41"/>
        <v>103.9</v>
      </c>
      <c r="H2669" s="133"/>
      <c r="I2669" s="133"/>
    </row>
    <row r="2670" spans="1:9" x14ac:dyDescent="0.3">
      <c r="A2670" s="135">
        <v>44774</v>
      </c>
      <c r="B2670" s="20">
        <v>142.28</v>
      </c>
      <c r="C2670" s="20" t="e">
        <f>(#N/A)</f>
        <v>#N/A</v>
      </c>
      <c r="D2670" s="20" t="e">
        <f>(#N/A)</f>
        <v>#N/A</v>
      </c>
      <c r="E2670" s="20" t="e">
        <f>(#N/A)</f>
        <v>#N/A</v>
      </c>
      <c r="F2670" s="20" t="e">
        <f>(#N/A)</f>
        <v>#N/A</v>
      </c>
      <c r="G2670" s="133" t="e">
        <f t="shared" si="41"/>
        <v>#N/A</v>
      </c>
      <c r="H2670" s="133"/>
      <c r="I2670" s="133"/>
    </row>
    <row r="2671" spans="1:9" x14ac:dyDescent="0.3">
      <c r="A2671" s="135">
        <v>44775</v>
      </c>
      <c r="B2671" s="20">
        <v>142.32</v>
      </c>
      <c r="C2671" s="20" t="e">
        <f>(#N/A)</f>
        <v>#N/A</v>
      </c>
      <c r="D2671" s="20" t="e">
        <f>(#N/A)</f>
        <v>#N/A</v>
      </c>
      <c r="E2671" s="20" t="e">
        <f>(#N/A)</f>
        <v>#N/A</v>
      </c>
      <c r="F2671" s="20">
        <v>1.014976222584995</v>
      </c>
      <c r="G2671" s="133" t="e">
        <f t="shared" si="41"/>
        <v>#N/A</v>
      </c>
      <c r="H2671" s="133"/>
      <c r="I2671" s="133"/>
    </row>
    <row r="2672" spans="1:9" x14ac:dyDescent="0.3">
      <c r="A2672" s="135">
        <v>44776</v>
      </c>
      <c r="B2672" s="20">
        <v>142.41999999999999</v>
      </c>
      <c r="C2672" s="20" t="e">
        <f>(#N/A)</f>
        <v>#N/A</v>
      </c>
      <c r="D2672" s="20" t="e">
        <f>(#N/A)</f>
        <v>#N/A</v>
      </c>
      <c r="E2672" s="20" t="e">
        <f>(#N/A)</f>
        <v>#N/A</v>
      </c>
      <c r="F2672" s="20">
        <v>0.75698620445702203</v>
      </c>
      <c r="G2672" s="133" t="e">
        <f t="shared" si="41"/>
        <v>#N/A</v>
      </c>
      <c r="H2672" s="133"/>
      <c r="I2672" s="133"/>
    </row>
    <row r="2673" spans="1:9" x14ac:dyDescent="0.3">
      <c r="A2673" s="135">
        <v>44777</v>
      </c>
      <c r="B2673" s="20">
        <v>142.80000000000001</v>
      </c>
      <c r="C2673" s="20" t="e">
        <f>(#N/A)</f>
        <v>#N/A</v>
      </c>
      <c r="D2673" s="20" t="e">
        <f>(#N/A)</f>
        <v>#N/A</v>
      </c>
      <c r="E2673" s="20" t="e">
        <f>(#N/A)</f>
        <v>#N/A</v>
      </c>
      <c r="F2673" s="20">
        <v>0.78340038111369903</v>
      </c>
      <c r="G2673" s="133" t="e">
        <f t="shared" si="41"/>
        <v>#N/A</v>
      </c>
      <c r="H2673" s="133"/>
      <c r="I2673" s="133"/>
    </row>
    <row r="2674" spans="1:9" x14ac:dyDescent="0.3">
      <c r="A2674" s="135">
        <v>44778</v>
      </c>
      <c r="B2674" s="20">
        <v>142.97999999999999</v>
      </c>
      <c r="C2674" s="20" t="e">
        <f>(#N/A)</f>
        <v>#N/A</v>
      </c>
      <c r="D2674" s="20" t="e">
        <f>(#N/A)</f>
        <v>#N/A</v>
      </c>
      <c r="E2674" s="20" t="e">
        <f>(#N/A)</f>
        <v>#N/A</v>
      </c>
      <c r="F2674" s="20">
        <v>0.61220181549503905</v>
      </c>
      <c r="G2674" s="133" t="e">
        <f t="shared" si="41"/>
        <v>#N/A</v>
      </c>
      <c r="H2674" s="133"/>
      <c r="I2674" s="133"/>
    </row>
    <row r="2675" spans="1:9" x14ac:dyDescent="0.3">
      <c r="A2675" s="135">
        <v>44781</v>
      </c>
      <c r="B2675" s="20">
        <v>143.19</v>
      </c>
      <c r="C2675" s="20" t="e">
        <f>(#N/A)</f>
        <v>#N/A</v>
      </c>
      <c r="D2675" s="20" t="e">
        <f>(#N/A)</f>
        <v>#N/A</v>
      </c>
      <c r="E2675" s="20" t="e">
        <f>(#N/A)</f>
        <v>#N/A</v>
      </c>
      <c r="F2675" s="20" t="e">
        <f>(#N/A)</f>
        <v>#N/A</v>
      </c>
      <c r="G2675" s="133" t="e">
        <f t="shared" si="41"/>
        <v>#N/A</v>
      </c>
      <c r="H2675" s="133"/>
      <c r="I2675" s="133"/>
    </row>
    <row r="2676" spans="1:9" x14ac:dyDescent="0.3">
      <c r="A2676" s="135">
        <v>44782</v>
      </c>
      <c r="B2676" s="20">
        <v>143.19</v>
      </c>
      <c r="C2676" s="20" t="e">
        <f>(#N/A)</f>
        <v>#N/A</v>
      </c>
      <c r="D2676" s="20" t="e">
        <f>(#N/A)</f>
        <v>#N/A</v>
      </c>
      <c r="E2676" s="20" t="e">
        <f>(#N/A)</f>
        <v>#N/A</v>
      </c>
      <c r="F2676" s="20">
        <v>0.49126254473998199</v>
      </c>
      <c r="G2676" s="133" t="e">
        <f t="shared" si="41"/>
        <v>#N/A</v>
      </c>
      <c r="H2676" s="133"/>
      <c r="I2676" s="133"/>
    </row>
    <row r="2677" spans="1:9" x14ac:dyDescent="0.3">
      <c r="A2677" s="135">
        <v>44783</v>
      </c>
      <c r="B2677" s="20">
        <v>142.6</v>
      </c>
      <c r="C2677" s="20" t="e">
        <f>(#N/A)</f>
        <v>#N/A</v>
      </c>
      <c r="D2677" s="20" t="e">
        <f>(#N/A)</f>
        <v>#N/A</v>
      </c>
      <c r="E2677" s="20" t="e">
        <f>(#N/A)</f>
        <v>#N/A</v>
      </c>
      <c r="F2677" s="20">
        <v>2.1042295012976001E-2</v>
      </c>
      <c r="G2677" s="133" t="e">
        <f t="shared" si="41"/>
        <v>#N/A</v>
      </c>
      <c r="H2677" s="133"/>
      <c r="I2677" s="133"/>
    </row>
    <row r="2678" spans="1:9" x14ac:dyDescent="0.3">
      <c r="A2678" s="135">
        <v>44784</v>
      </c>
      <c r="B2678" s="20">
        <v>142.55000000000001</v>
      </c>
      <c r="C2678" s="20" t="e">
        <f>(#N/A)</f>
        <v>#N/A</v>
      </c>
      <c r="D2678" s="20" t="e">
        <f>(#N/A)</f>
        <v>#N/A</v>
      </c>
      <c r="E2678" s="20" t="e">
        <f>(#N/A)</f>
        <v>#N/A</v>
      </c>
      <c r="F2678" s="20">
        <v>-0.53031888912148495</v>
      </c>
      <c r="G2678" s="133" t="e">
        <f t="shared" si="41"/>
        <v>#N/A</v>
      </c>
      <c r="H2678" s="133"/>
      <c r="I2678" s="133"/>
    </row>
    <row r="2679" spans="1:9" x14ac:dyDescent="0.3">
      <c r="A2679" s="135">
        <v>44785</v>
      </c>
      <c r="B2679" s="20">
        <v>142.54</v>
      </c>
      <c r="C2679" s="20" t="e">
        <f>(#N/A)</f>
        <v>#N/A</v>
      </c>
      <c r="D2679" s="20" t="e">
        <f>(#N/A)</f>
        <v>#N/A</v>
      </c>
      <c r="E2679" s="20" t="e">
        <f>(#N/A)</f>
        <v>#N/A</v>
      </c>
      <c r="F2679" s="20">
        <v>-0.82794127878661405</v>
      </c>
      <c r="G2679" s="133" t="e">
        <f t="shared" si="41"/>
        <v>#N/A</v>
      </c>
      <c r="H2679" s="133"/>
      <c r="I2679" s="133"/>
    </row>
    <row r="2680" spans="1:9" x14ac:dyDescent="0.3">
      <c r="A2680" s="135">
        <v>44788</v>
      </c>
      <c r="B2680" s="20">
        <v>142.63999999999999</v>
      </c>
      <c r="C2680" s="20" t="e">
        <f>(#N/A)</f>
        <v>#N/A</v>
      </c>
      <c r="D2680" s="20" t="e">
        <f>(#N/A)</f>
        <v>#N/A</v>
      </c>
      <c r="E2680" s="20" t="e">
        <f>(#N/A)</f>
        <v>#N/A</v>
      </c>
      <c r="F2680" s="20" t="e">
        <f>(#N/A)</f>
        <v>#N/A</v>
      </c>
      <c r="G2680" s="133" t="e">
        <f t="shared" si="41"/>
        <v>#N/A</v>
      </c>
      <c r="H2680" s="133"/>
      <c r="I2680" s="133"/>
    </row>
    <row r="2681" spans="1:9" x14ac:dyDescent="0.3">
      <c r="A2681" s="135">
        <v>44789</v>
      </c>
      <c r="B2681" s="20">
        <v>142.52000000000001</v>
      </c>
      <c r="C2681" s="20" t="e">
        <f>(#N/A)</f>
        <v>#N/A</v>
      </c>
      <c r="D2681" s="20" t="e">
        <f>(#N/A)</f>
        <v>#N/A</v>
      </c>
      <c r="E2681" s="20" t="e">
        <f>(#N/A)</f>
        <v>#N/A</v>
      </c>
      <c r="F2681" s="20">
        <v>-1.9335305855638889</v>
      </c>
      <c r="G2681" s="133" t="e">
        <f t="shared" si="41"/>
        <v>#N/A</v>
      </c>
      <c r="H2681" s="133"/>
      <c r="I2681" s="133"/>
    </row>
    <row r="2682" spans="1:9" x14ac:dyDescent="0.3">
      <c r="A2682" s="135">
        <v>44790</v>
      </c>
      <c r="B2682" s="20">
        <v>142.41</v>
      </c>
      <c r="C2682" s="20" t="e">
        <f>(#N/A)</f>
        <v>#N/A</v>
      </c>
      <c r="D2682" s="20" t="e">
        <f>(#N/A)</f>
        <v>#N/A</v>
      </c>
      <c r="E2682" s="20" t="e">
        <f>(#N/A)</f>
        <v>#N/A</v>
      </c>
      <c r="F2682" s="20">
        <v>-2.4856203779786359</v>
      </c>
      <c r="G2682" s="133" t="e">
        <f t="shared" si="41"/>
        <v>#N/A</v>
      </c>
      <c r="H2682" s="133"/>
      <c r="I2682" s="133"/>
    </row>
    <row r="2683" spans="1:9" x14ac:dyDescent="0.3">
      <c r="A2683" s="135">
        <v>44791</v>
      </c>
      <c r="B2683" s="20">
        <v>142.57</v>
      </c>
      <c r="C2683" s="20" t="e">
        <f>(#N/A)</f>
        <v>#N/A</v>
      </c>
      <c r="D2683" s="20" t="e">
        <f>(#N/A)</f>
        <v>#N/A</v>
      </c>
      <c r="E2683" s="20" t="e">
        <f>(#N/A)</f>
        <v>#N/A</v>
      </c>
      <c r="F2683" s="20">
        <v>-2.4829001367989059</v>
      </c>
      <c r="G2683" s="133" t="e">
        <f t="shared" si="41"/>
        <v>#N/A</v>
      </c>
      <c r="H2683" s="133"/>
      <c r="I2683" s="133"/>
    </row>
    <row r="2684" spans="1:9" x14ac:dyDescent="0.3">
      <c r="A2684" s="135">
        <v>44792</v>
      </c>
      <c r="B2684" s="20">
        <v>142.87</v>
      </c>
      <c r="C2684" s="20" t="e">
        <f>(#N/A)</f>
        <v>#N/A</v>
      </c>
      <c r="D2684" s="20" t="e">
        <f>(#N/A)</f>
        <v>#N/A</v>
      </c>
      <c r="E2684" s="20" t="e">
        <f>(#N/A)</f>
        <v>#N/A</v>
      </c>
      <c r="F2684" s="20">
        <v>-2.5974911371693481</v>
      </c>
      <c r="G2684" s="133" t="e">
        <f t="shared" si="41"/>
        <v>#N/A</v>
      </c>
      <c r="H2684" s="133"/>
      <c r="I2684" s="133"/>
    </row>
    <row r="2685" spans="1:9" x14ac:dyDescent="0.3">
      <c r="A2685" s="135">
        <v>44795</v>
      </c>
      <c r="B2685" s="20">
        <v>143.43</v>
      </c>
      <c r="C2685" s="20" t="e">
        <f>(#N/A)</f>
        <v>#N/A</v>
      </c>
      <c r="D2685" s="20" t="e">
        <f>(#N/A)</f>
        <v>#N/A</v>
      </c>
      <c r="E2685" s="20" t="e">
        <f>(#N/A)</f>
        <v>#N/A</v>
      </c>
      <c r="F2685" s="20" t="e">
        <f>(#N/A)</f>
        <v>#N/A</v>
      </c>
      <c r="G2685" s="133" t="e">
        <f t="shared" si="41"/>
        <v>#N/A</v>
      </c>
      <c r="H2685" s="133"/>
      <c r="I2685" s="133"/>
    </row>
    <row r="2686" spans="1:9" x14ac:dyDescent="0.3">
      <c r="A2686" s="135">
        <v>44796</v>
      </c>
      <c r="B2686" s="20">
        <v>144.08000000000001</v>
      </c>
      <c r="C2686" s="20" t="e">
        <f>(#N/A)</f>
        <v>#N/A</v>
      </c>
      <c r="D2686" s="20" t="e">
        <f>(#N/A)</f>
        <v>#N/A</v>
      </c>
      <c r="E2686" s="20" t="e">
        <f>(#N/A)</f>
        <v>#N/A</v>
      </c>
      <c r="F2686" s="20">
        <v>-2.9437521050858879</v>
      </c>
      <c r="G2686" s="133" t="e">
        <f t="shared" si="41"/>
        <v>#N/A</v>
      </c>
      <c r="H2686" s="133"/>
      <c r="I2686" s="133"/>
    </row>
    <row r="2687" spans="1:9" x14ac:dyDescent="0.3">
      <c r="A2687" s="135">
        <v>44797</v>
      </c>
      <c r="B2687" s="20">
        <v>144.51</v>
      </c>
      <c r="C2687" s="20" t="e">
        <f>(#N/A)</f>
        <v>#N/A</v>
      </c>
      <c r="D2687" s="20" t="e">
        <f>(#N/A)</f>
        <v>#N/A</v>
      </c>
      <c r="E2687" s="20" t="e">
        <f>(#N/A)</f>
        <v>#N/A</v>
      </c>
      <c r="F2687" s="20">
        <v>-2.6868686868686869</v>
      </c>
      <c r="G2687" s="133" t="e">
        <f t="shared" si="41"/>
        <v>#N/A</v>
      </c>
      <c r="H2687" s="133"/>
      <c r="I2687" s="133"/>
    </row>
    <row r="2688" spans="1:9" x14ac:dyDescent="0.3">
      <c r="A2688" s="135">
        <v>44798</v>
      </c>
      <c r="B2688" s="20">
        <v>144.9</v>
      </c>
      <c r="C2688" s="20" t="e">
        <f>(#N/A)</f>
        <v>#N/A</v>
      </c>
      <c r="D2688" s="20" t="e">
        <f>(#N/A)</f>
        <v>#N/A</v>
      </c>
      <c r="E2688" s="20" t="e">
        <f>(#N/A)</f>
        <v>#N/A</v>
      </c>
      <c r="F2688" s="20">
        <v>-2.483343428225318</v>
      </c>
      <c r="G2688" s="133" t="e">
        <f t="shared" si="41"/>
        <v>#N/A</v>
      </c>
      <c r="H2688" s="133"/>
      <c r="I2688" s="133"/>
    </row>
    <row r="2689" spans="1:9" x14ac:dyDescent="0.3">
      <c r="A2689" s="135">
        <v>44799</v>
      </c>
      <c r="B2689" s="20">
        <v>145.30000000000001</v>
      </c>
      <c r="C2689" s="20" t="e">
        <f>(#N/A)</f>
        <v>#N/A</v>
      </c>
      <c r="D2689" s="20" t="e">
        <f>(#N/A)</f>
        <v>#N/A</v>
      </c>
      <c r="E2689" s="20" t="e">
        <f>(#N/A)</f>
        <v>#N/A</v>
      </c>
      <c r="F2689" s="20">
        <v>-2.4242831240346518</v>
      </c>
      <c r="G2689" s="133" t="e">
        <f t="shared" si="41"/>
        <v>#N/A</v>
      </c>
      <c r="H2689" s="133"/>
      <c r="I2689" s="133"/>
    </row>
    <row r="2690" spans="1:9" x14ac:dyDescent="0.3">
      <c r="A2690" s="135">
        <v>44802</v>
      </c>
      <c r="B2690" s="20">
        <v>145.41999999999999</v>
      </c>
      <c r="C2690" s="20" t="e">
        <f>(#N/A)</f>
        <v>#N/A</v>
      </c>
      <c r="D2690" s="20" t="e">
        <f>(#N/A)</f>
        <v>#N/A</v>
      </c>
      <c r="E2690" s="20" t="e">
        <f>(#N/A)</f>
        <v>#N/A</v>
      </c>
      <c r="F2690" s="20" t="e">
        <f>(#N/A)</f>
        <v>#N/A</v>
      </c>
      <c r="G2690" s="133" t="e">
        <f t="shared" si="41"/>
        <v>#N/A</v>
      </c>
      <c r="H2690" s="133"/>
      <c r="I2690" s="133"/>
    </row>
    <row r="2691" spans="1:9" x14ac:dyDescent="0.3">
      <c r="A2691" s="135">
        <v>44803</v>
      </c>
      <c r="B2691" s="20">
        <v>145.46</v>
      </c>
      <c r="C2691" s="20" t="e">
        <f>(#N/A)</f>
        <v>#N/A</v>
      </c>
      <c r="D2691" s="20" t="e">
        <f>(#N/A)</f>
        <v>#N/A</v>
      </c>
      <c r="E2691" s="20" t="e">
        <f>(#N/A)</f>
        <v>#N/A</v>
      </c>
      <c r="F2691" s="20">
        <v>-2.6567623636485309</v>
      </c>
      <c r="G2691" s="133" t="e">
        <f t="shared" si="41"/>
        <v>#N/A</v>
      </c>
      <c r="H2691" s="133"/>
      <c r="I2691" s="133"/>
    </row>
    <row r="2692" spans="1:9" x14ac:dyDescent="0.3">
      <c r="A2692" s="135">
        <v>44804</v>
      </c>
      <c r="B2692" s="20">
        <v>145.66</v>
      </c>
      <c r="C2692" s="20">
        <v>100.4</v>
      </c>
      <c r="D2692" s="20">
        <v>101.2</v>
      </c>
      <c r="E2692" s="20">
        <v>2.2999999999999998</v>
      </c>
      <c r="F2692" s="20">
        <v>-2.5815944355270202</v>
      </c>
      <c r="G2692" s="133">
        <f t="shared" si="41"/>
        <v>101.2</v>
      </c>
      <c r="H2692" s="133"/>
      <c r="I2692" s="133"/>
    </row>
    <row r="2693" spans="1:9" x14ac:dyDescent="0.3">
      <c r="A2693" s="135">
        <v>44805</v>
      </c>
      <c r="B2693" s="20">
        <v>146.05000000000001</v>
      </c>
      <c r="C2693" s="20" t="e">
        <f>(#N/A)</f>
        <v>#N/A</v>
      </c>
      <c r="D2693" s="20" t="e">
        <f>(#N/A)</f>
        <v>#N/A</v>
      </c>
      <c r="E2693" s="20" t="e">
        <f>(#N/A)</f>
        <v>#N/A</v>
      </c>
      <c r="F2693" s="20">
        <v>-2.8147458078253931</v>
      </c>
      <c r="G2693" s="133" t="e">
        <f t="shared" si="41"/>
        <v>#N/A</v>
      </c>
      <c r="H2693" s="133"/>
      <c r="I2693" s="133"/>
    </row>
    <row r="2694" spans="1:9" x14ac:dyDescent="0.3">
      <c r="A2694" s="135">
        <v>44806</v>
      </c>
      <c r="B2694" s="20">
        <v>145.97999999999999</v>
      </c>
      <c r="C2694" s="20" t="e">
        <f>(#N/A)</f>
        <v>#N/A</v>
      </c>
      <c r="D2694" s="20" t="e">
        <f>(#N/A)</f>
        <v>#N/A</v>
      </c>
      <c r="E2694" s="20" t="e">
        <f>(#N/A)</f>
        <v>#N/A</v>
      </c>
      <c r="F2694" s="20">
        <v>-3.3181005364593679</v>
      </c>
      <c r="G2694" s="133" t="e">
        <f t="shared" si="41"/>
        <v>#N/A</v>
      </c>
      <c r="H2694" s="133"/>
      <c r="I2694" s="133"/>
    </row>
    <row r="2695" spans="1:9" x14ac:dyDescent="0.3">
      <c r="A2695" s="135">
        <v>44809</v>
      </c>
      <c r="B2695" s="20">
        <v>146</v>
      </c>
      <c r="C2695" s="20" t="e">
        <f>(#N/A)</f>
        <v>#N/A</v>
      </c>
      <c r="D2695" s="20" t="e">
        <f>(#N/A)</f>
        <v>#N/A</v>
      </c>
      <c r="E2695" s="20" t="e">
        <f>(#N/A)</f>
        <v>#N/A</v>
      </c>
      <c r="F2695" s="20" t="e">
        <f>(#N/A)</f>
        <v>#N/A</v>
      </c>
      <c r="G2695" s="133" t="e">
        <f t="shared" si="41"/>
        <v>#N/A</v>
      </c>
      <c r="H2695" s="133"/>
      <c r="I2695" s="133"/>
    </row>
    <row r="2696" spans="1:9" x14ac:dyDescent="0.3">
      <c r="A2696" s="135">
        <v>44810</v>
      </c>
      <c r="B2696" s="20">
        <v>145.77000000000001</v>
      </c>
      <c r="C2696" s="20" t="e">
        <f>(#N/A)</f>
        <v>#N/A</v>
      </c>
      <c r="D2696" s="20" t="e">
        <f>(#N/A)</f>
        <v>#N/A</v>
      </c>
      <c r="E2696" s="20" t="e">
        <f>(#N/A)</f>
        <v>#N/A</v>
      </c>
      <c r="F2696" s="20">
        <v>-4.4193823355845518</v>
      </c>
      <c r="G2696" s="133" t="e">
        <f t="shared" si="41"/>
        <v>#N/A</v>
      </c>
      <c r="H2696" s="133"/>
      <c r="I2696" s="133"/>
    </row>
    <row r="2697" spans="1:9" x14ac:dyDescent="0.3">
      <c r="A2697" s="135">
        <v>44811</v>
      </c>
      <c r="B2697" s="20">
        <v>145.79</v>
      </c>
      <c r="C2697" s="20" t="e">
        <f>(#N/A)</f>
        <v>#N/A</v>
      </c>
      <c r="D2697" s="20" t="e">
        <f>(#N/A)</f>
        <v>#N/A</v>
      </c>
      <c r="E2697" s="20" t="e">
        <f>(#N/A)</f>
        <v>#N/A</v>
      </c>
      <c r="F2697" s="20">
        <v>-5.4478241131072052</v>
      </c>
      <c r="G2697" s="133" t="e">
        <f t="shared" si="41"/>
        <v>#N/A</v>
      </c>
      <c r="H2697" s="133"/>
      <c r="I2697" s="133"/>
    </row>
    <row r="2698" spans="1:9" x14ac:dyDescent="0.3">
      <c r="A2698" s="135">
        <v>44812</v>
      </c>
      <c r="B2698" s="20">
        <v>145.47999999999999</v>
      </c>
      <c r="C2698" s="20" t="e">
        <f>(#N/A)</f>
        <v>#N/A</v>
      </c>
      <c r="D2698" s="20" t="e">
        <f>(#N/A)</f>
        <v>#N/A</v>
      </c>
      <c r="E2698" s="20" t="e">
        <f>(#N/A)</f>
        <v>#N/A</v>
      </c>
      <c r="F2698" s="20">
        <v>-6.1540446394013681</v>
      </c>
      <c r="G2698" s="133" t="e">
        <f t="shared" si="41"/>
        <v>#N/A</v>
      </c>
      <c r="H2698" s="133"/>
      <c r="I2698" s="133"/>
    </row>
    <row r="2699" spans="1:9" x14ac:dyDescent="0.3">
      <c r="A2699" s="135">
        <v>44813</v>
      </c>
      <c r="B2699" s="20">
        <v>145.47999999999999</v>
      </c>
      <c r="C2699" s="20" t="e">
        <f>(#N/A)</f>
        <v>#N/A</v>
      </c>
      <c r="D2699" s="20" t="e">
        <f>(#N/A)</f>
        <v>#N/A</v>
      </c>
      <c r="E2699" s="20" t="e">
        <f>(#N/A)</f>
        <v>#N/A</v>
      </c>
      <c r="F2699" s="20">
        <v>-6.2447638074370051</v>
      </c>
      <c r="G2699" s="133" t="e">
        <f t="shared" si="41"/>
        <v>#N/A</v>
      </c>
      <c r="H2699" s="133"/>
      <c r="I2699" s="133"/>
    </row>
    <row r="2700" spans="1:9" x14ac:dyDescent="0.3">
      <c r="A2700" s="135">
        <v>44817</v>
      </c>
      <c r="B2700" s="20">
        <v>145.46</v>
      </c>
      <c r="C2700" s="20" t="e">
        <f>(#N/A)</f>
        <v>#N/A</v>
      </c>
      <c r="D2700" s="20" t="e">
        <f>(#N/A)</f>
        <v>#N/A</v>
      </c>
      <c r="E2700" s="20" t="e">
        <f>(#N/A)</f>
        <v>#N/A</v>
      </c>
      <c r="F2700" s="20">
        <v>-8.4696702743518752</v>
      </c>
      <c r="G2700" s="133" t="e">
        <f t="shared" si="41"/>
        <v>#N/A</v>
      </c>
      <c r="H2700" s="133"/>
      <c r="I2700" s="133"/>
    </row>
    <row r="2701" spans="1:9" x14ac:dyDescent="0.3">
      <c r="A2701" s="135">
        <v>44818</v>
      </c>
      <c r="B2701" s="20">
        <v>145.44999999999999</v>
      </c>
      <c r="C2701" s="20" t="e">
        <f>(#N/A)</f>
        <v>#N/A</v>
      </c>
      <c r="D2701" s="20" t="e">
        <f>(#N/A)</f>
        <v>#N/A</v>
      </c>
      <c r="E2701" s="20" t="e">
        <f>(#N/A)</f>
        <v>#N/A</v>
      </c>
      <c r="F2701" s="20">
        <v>-9.602237414543195</v>
      </c>
      <c r="G2701" s="133" t="e">
        <f t="shared" si="41"/>
        <v>#N/A</v>
      </c>
      <c r="H2701" s="133"/>
      <c r="I2701" s="133"/>
    </row>
    <row r="2702" spans="1:9" x14ac:dyDescent="0.3">
      <c r="A2702" s="135">
        <v>44819</v>
      </c>
      <c r="B2702" s="20">
        <v>145.26</v>
      </c>
      <c r="C2702" s="20" t="e">
        <f>(#N/A)</f>
        <v>#N/A</v>
      </c>
      <c r="D2702" s="20" t="e">
        <f>(#N/A)</f>
        <v>#N/A</v>
      </c>
      <c r="E2702" s="20" t="e">
        <f>(#N/A)</f>
        <v>#N/A</v>
      </c>
      <c r="F2702" s="20">
        <v>-10.83967591455929</v>
      </c>
      <c r="G2702" s="133" t="e">
        <f t="shared" si="41"/>
        <v>#N/A</v>
      </c>
      <c r="H2702" s="133"/>
      <c r="I2702" s="133"/>
    </row>
    <row r="2703" spans="1:9" x14ac:dyDescent="0.3">
      <c r="A2703" s="135">
        <v>44820</v>
      </c>
      <c r="B2703" s="20">
        <v>145.44999999999999</v>
      </c>
      <c r="C2703" s="20" t="e">
        <f>(#N/A)</f>
        <v>#N/A</v>
      </c>
      <c r="D2703" s="20" t="e">
        <f>(#N/A)</f>
        <v>#N/A</v>
      </c>
      <c r="E2703" s="20" t="e">
        <f>(#N/A)</f>
        <v>#N/A</v>
      </c>
      <c r="F2703" s="20">
        <v>-13.95527685754851</v>
      </c>
      <c r="G2703" s="133" t="e">
        <f t="shared" si="41"/>
        <v>#N/A</v>
      </c>
      <c r="H2703" s="133"/>
      <c r="I2703" s="133"/>
    </row>
    <row r="2704" spans="1:9" x14ac:dyDescent="0.3">
      <c r="A2704" s="135">
        <v>44823</v>
      </c>
      <c r="B2704" s="20">
        <v>145.62</v>
      </c>
      <c r="C2704" s="20" t="e">
        <f>(#N/A)</f>
        <v>#N/A</v>
      </c>
      <c r="D2704" s="20" t="e">
        <f>(#N/A)</f>
        <v>#N/A</v>
      </c>
      <c r="E2704" s="20" t="e">
        <f>(#N/A)</f>
        <v>#N/A</v>
      </c>
      <c r="F2704" s="20" t="e">
        <f>(#N/A)</f>
        <v>#N/A</v>
      </c>
      <c r="G2704" s="133" t="e">
        <f t="shared" si="41"/>
        <v>#N/A</v>
      </c>
      <c r="H2704" s="133"/>
      <c r="I2704" s="133"/>
    </row>
    <row r="2705" spans="1:9" x14ac:dyDescent="0.3">
      <c r="A2705" s="135">
        <v>44824</v>
      </c>
      <c r="B2705" s="20">
        <v>145.4</v>
      </c>
      <c r="C2705" s="20" t="e">
        <f>(#N/A)</f>
        <v>#N/A</v>
      </c>
      <c r="D2705" s="20" t="e">
        <f>(#N/A)</f>
        <v>#N/A</v>
      </c>
      <c r="E2705" s="20" t="e">
        <f>(#N/A)</f>
        <v>#N/A</v>
      </c>
      <c r="F2705" s="20" t="e">
        <f>(#N/A)</f>
        <v>#N/A</v>
      </c>
      <c r="G2705" s="133" t="e">
        <f t="shared" si="41"/>
        <v>#N/A</v>
      </c>
      <c r="H2705" s="133"/>
      <c r="I2705" s="133"/>
    </row>
    <row r="2706" spans="1:9" x14ac:dyDescent="0.3">
      <c r="A2706" s="135">
        <v>44825</v>
      </c>
      <c r="B2706" s="20">
        <v>145.27000000000001</v>
      </c>
      <c r="C2706" s="20" t="e">
        <f>(#N/A)</f>
        <v>#N/A</v>
      </c>
      <c r="D2706" s="20" t="e">
        <f>(#N/A)</f>
        <v>#N/A</v>
      </c>
      <c r="E2706" s="20" t="e">
        <f>(#N/A)</f>
        <v>#N/A</v>
      </c>
      <c r="F2706" s="20" t="e">
        <f>(#N/A)</f>
        <v>#N/A</v>
      </c>
      <c r="G2706" s="133" t="e">
        <f t="shared" si="41"/>
        <v>#N/A</v>
      </c>
      <c r="H2706" s="133"/>
      <c r="I2706" s="133"/>
    </row>
    <row r="2707" spans="1:9" x14ac:dyDescent="0.3">
      <c r="A2707" s="135">
        <v>44826</v>
      </c>
      <c r="B2707" s="20">
        <v>146.4</v>
      </c>
      <c r="C2707" s="20" t="e">
        <f>(#N/A)</f>
        <v>#N/A</v>
      </c>
      <c r="D2707" s="20" t="e">
        <f>(#N/A)</f>
        <v>#N/A</v>
      </c>
      <c r="E2707" s="20" t="e">
        <f>(#N/A)</f>
        <v>#N/A</v>
      </c>
      <c r="F2707" s="20">
        <v>-19.205298013245031</v>
      </c>
      <c r="G2707" s="133" t="e">
        <f t="shared" si="41"/>
        <v>#N/A</v>
      </c>
      <c r="H2707" s="133"/>
      <c r="I2707" s="133"/>
    </row>
    <row r="2708" spans="1:9" x14ac:dyDescent="0.3">
      <c r="A2708" s="135">
        <v>44827</v>
      </c>
      <c r="B2708" s="20">
        <v>148.02000000000001</v>
      </c>
      <c r="C2708" s="20" t="e">
        <f>(#N/A)</f>
        <v>#N/A</v>
      </c>
      <c r="D2708" s="20" t="e">
        <f>(#N/A)</f>
        <v>#N/A</v>
      </c>
      <c r="E2708" s="20" t="e">
        <f>(#N/A)</f>
        <v>#N/A</v>
      </c>
      <c r="F2708" s="20">
        <v>-20.015130228034149</v>
      </c>
      <c r="G2708" s="133" t="e">
        <f t="shared" si="41"/>
        <v>#N/A</v>
      </c>
      <c r="H2708" s="133"/>
      <c r="I2708" s="133"/>
    </row>
    <row r="2709" spans="1:9" x14ac:dyDescent="0.3">
      <c r="A2709" s="135">
        <v>44830</v>
      </c>
      <c r="B2709" s="20">
        <v>148.66</v>
      </c>
      <c r="C2709" s="20" t="e">
        <f>(#N/A)</f>
        <v>#N/A</v>
      </c>
      <c r="D2709" s="20" t="e">
        <f>(#N/A)</f>
        <v>#N/A</v>
      </c>
      <c r="E2709" s="20" t="e">
        <f>(#N/A)</f>
        <v>#N/A</v>
      </c>
      <c r="F2709" s="20">
        <v>-22.240820169473789</v>
      </c>
      <c r="G2709" s="133" t="e">
        <f t="shared" ref="G2709:G2772" si="42">D2709</f>
        <v>#N/A</v>
      </c>
      <c r="H2709" s="133"/>
      <c r="I2709" s="133"/>
    </row>
    <row r="2710" spans="1:9" x14ac:dyDescent="0.3">
      <c r="A2710" s="135">
        <v>44831</v>
      </c>
      <c r="B2710" s="20">
        <v>148.93</v>
      </c>
      <c r="C2710" s="20" t="e">
        <f>(#N/A)</f>
        <v>#N/A</v>
      </c>
      <c r="D2710" s="20" t="e">
        <f>(#N/A)</f>
        <v>#N/A</v>
      </c>
      <c r="E2710" s="20" t="e">
        <f>(#N/A)</f>
        <v>#N/A</v>
      </c>
      <c r="F2710" s="20">
        <v>-22.577458931170721</v>
      </c>
      <c r="G2710" s="133" t="e">
        <f t="shared" si="42"/>
        <v>#N/A</v>
      </c>
      <c r="H2710" s="133"/>
      <c r="I2710" s="133"/>
    </row>
    <row r="2711" spans="1:9" x14ac:dyDescent="0.3">
      <c r="A2711" s="135">
        <v>44832</v>
      </c>
      <c r="B2711" s="20">
        <v>149.62</v>
      </c>
      <c r="C2711" s="20" t="e">
        <f>(#N/A)</f>
        <v>#N/A</v>
      </c>
      <c r="D2711" s="20" t="e">
        <f>(#N/A)</f>
        <v>#N/A</v>
      </c>
      <c r="E2711" s="20" t="e">
        <f>(#N/A)</f>
        <v>#N/A</v>
      </c>
      <c r="F2711" s="20">
        <v>-22.983476604725379</v>
      </c>
      <c r="G2711" s="133" t="e">
        <f t="shared" si="42"/>
        <v>#N/A</v>
      </c>
      <c r="H2711" s="133"/>
      <c r="I2711" s="133"/>
    </row>
    <row r="2712" spans="1:9" x14ac:dyDescent="0.3">
      <c r="A2712" s="135">
        <v>44833</v>
      </c>
      <c r="B2712" s="20">
        <v>150.34</v>
      </c>
      <c r="C2712" s="20" t="e">
        <f>(#N/A)</f>
        <v>#N/A</v>
      </c>
      <c r="D2712" s="20" t="e">
        <f>(#N/A)</f>
        <v>#N/A</v>
      </c>
      <c r="E2712" s="20" t="e">
        <f>(#N/A)</f>
        <v>#N/A</v>
      </c>
      <c r="F2712" s="20">
        <v>-23.467725514151901</v>
      </c>
      <c r="G2712" s="133" t="e">
        <f t="shared" si="42"/>
        <v>#N/A</v>
      </c>
      <c r="H2712" s="133"/>
      <c r="I2712" s="133"/>
    </row>
    <row r="2713" spans="1:9" x14ac:dyDescent="0.3">
      <c r="A2713" s="135">
        <v>44834</v>
      </c>
      <c r="B2713" s="20">
        <v>152.01</v>
      </c>
      <c r="C2713" s="20">
        <v>98.3</v>
      </c>
      <c r="D2713" s="20">
        <v>91.2</v>
      </c>
      <c r="E2713" s="20">
        <v>0.9</v>
      </c>
      <c r="F2713" s="20">
        <v>-23.674432616991361</v>
      </c>
      <c r="G2713" s="133">
        <f t="shared" si="42"/>
        <v>91.2</v>
      </c>
      <c r="H2713" s="133"/>
      <c r="I2713" s="133"/>
    </row>
    <row r="2714" spans="1:9" x14ac:dyDescent="0.3">
      <c r="A2714" s="135">
        <v>44842</v>
      </c>
      <c r="B2714" s="20">
        <v>152.49</v>
      </c>
      <c r="C2714" s="20" t="e">
        <f>(#N/A)</f>
        <v>#N/A</v>
      </c>
      <c r="D2714" s="20" t="e">
        <f>(#N/A)</f>
        <v>#N/A</v>
      </c>
      <c r="E2714" s="20" t="e">
        <f>(#N/A)</f>
        <v>#N/A</v>
      </c>
      <c r="F2714" s="20">
        <v>-25.23534026279663</v>
      </c>
      <c r="G2714" s="133" t="e">
        <f t="shared" si="42"/>
        <v>#N/A</v>
      </c>
      <c r="H2714" s="133"/>
      <c r="I2714" s="133"/>
    </row>
    <row r="2715" spans="1:9" x14ac:dyDescent="0.3">
      <c r="A2715" s="135">
        <v>44843</v>
      </c>
      <c r="B2715" s="20">
        <v>152.58000000000001</v>
      </c>
      <c r="C2715" s="20" t="e">
        <f>(#N/A)</f>
        <v>#N/A</v>
      </c>
      <c r="D2715" s="20" t="e">
        <f>(#N/A)</f>
        <v>#N/A</v>
      </c>
      <c r="E2715" s="20" t="e">
        <f>(#N/A)</f>
        <v>#N/A</v>
      </c>
      <c r="F2715" s="20">
        <v>-25.323022709475332</v>
      </c>
      <c r="G2715" s="133" t="e">
        <f t="shared" si="42"/>
        <v>#N/A</v>
      </c>
      <c r="H2715" s="133"/>
      <c r="I2715" s="133"/>
    </row>
    <row r="2716" spans="1:9" x14ac:dyDescent="0.3">
      <c r="A2716" s="135">
        <v>44844</v>
      </c>
      <c r="B2716" s="20">
        <v>152.72999999999999</v>
      </c>
      <c r="C2716" s="20" t="e">
        <f>(#N/A)</f>
        <v>#N/A</v>
      </c>
      <c r="D2716" s="20" t="e">
        <f>(#N/A)</f>
        <v>#N/A</v>
      </c>
      <c r="E2716" s="20" t="e">
        <f>(#N/A)</f>
        <v>#N/A</v>
      </c>
      <c r="F2716" s="20" t="e">
        <f>(#N/A)</f>
        <v>#N/A</v>
      </c>
      <c r="G2716" s="133" t="e">
        <f t="shared" si="42"/>
        <v>#N/A</v>
      </c>
      <c r="H2716" s="133"/>
      <c r="I2716" s="133"/>
    </row>
    <row r="2717" spans="1:9" x14ac:dyDescent="0.3">
      <c r="A2717" s="135">
        <v>44845</v>
      </c>
      <c r="B2717" s="20">
        <v>152.72</v>
      </c>
      <c r="C2717" s="20" t="e">
        <f>(#N/A)</f>
        <v>#N/A</v>
      </c>
      <c r="D2717" s="20" t="e">
        <f>(#N/A)</f>
        <v>#N/A</v>
      </c>
      <c r="E2717" s="20" t="e">
        <f>(#N/A)</f>
        <v>#N/A</v>
      </c>
      <c r="F2717" s="20">
        <v>-26.65097737860814</v>
      </c>
      <c r="G2717" s="133" t="e">
        <f t="shared" si="42"/>
        <v>#N/A</v>
      </c>
      <c r="H2717" s="133"/>
      <c r="I2717" s="133"/>
    </row>
    <row r="2718" spans="1:9" x14ac:dyDescent="0.3">
      <c r="A2718" s="135">
        <v>44846</v>
      </c>
      <c r="B2718" s="20">
        <v>152.72999999999999</v>
      </c>
      <c r="C2718" s="20" t="e">
        <f>(#N/A)</f>
        <v>#N/A</v>
      </c>
      <c r="D2718" s="20" t="e">
        <f>(#N/A)</f>
        <v>#N/A</v>
      </c>
      <c r="E2718" s="20" t="e">
        <f>(#N/A)</f>
        <v>#N/A</v>
      </c>
      <c r="F2718" s="20">
        <v>-27.4303905730305</v>
      </c>
      <c r="G2718" s="133" t="e">
        <f t="shared" si="42"/>
        <v>#N/A</v>
      </c>
      <c r="H2718" s="133"/>
      <c r="I2718" s="133"/>
    </row>
    <row r="2719" spans="1:9" x14ac:dyDescent="0.3">
      <c r="A2719" s="135">
        <v>44847</v>
      </c>
      <c r="B2719" s="20">
        <v>153.19999999999999</v>
      </c>
      <c r="C2719" s="20" t="e">
        <f>(#N/A)</f>
        <v>#N/A</v>
      </c>
      <c r="D2719" s="20" t="e">
        <f>(#N/A)</f>
        <v>#N/A</v>
      </c>
      <c r="E2719" s="20" t="e">
        <f>(#N/A)</f>
        <v>#N/A</v>
      </c>
      <c r="F2719" s="20">
        <v>-27.94657134794469</v>
      </c>
      <c r="G2719" s="133" t="e">
        <f t="shared" si="42"/>
        <v>#N/A</v>
      </c>
      <c r="H2719" s="133"/>
      <c r="I2719" s="133"/>
    </row>
    <row r="2720" spans="1:9" x14ac:dyDescent="0.3">
      <c r="A2720" s="135">
        <v>44848</v>
      </c>
      <c r="B2720" s="20">
        <v>153.18</v>
      </c>
      <c r="C2720" s="20" t="e">
        <f>(#N/A)</f>
        <v>#N/A</v>
      </c>
      <c r="D2720" s="20" t="e">
        <f>(#N/A)</f>
        <v>#N/A</v>
      </c>
      <c r="E2720" s="20" t="e">
        <f>(#N/A)</f>
        <v>#N/A</v>
      </c>
      <c r="F2720" s="20">
        <v>-28.020299797941831</v>
      </c>
      <c r="G2720" s="133" t="e">
        <f t="shared" si="42"/>
        <v>#N/A</v>
      </c>
      <c r="H2720" s="133"/>
      <c r="I2720" s="133"/>
    </row>
    <row r="2721" spans="1:9" x14ac:dyDescent="0.3">
      <c r="A2721" s="135">
        <v>44851</v>
      </c>
      <c r="B2721" s="20">
        <v>153.28</v>
      </c>
      <c r="C2721" s="20" t="e">
        <f>(#N/A)</f>
        <v>#N/A</v>
      </c>
      <c r="D2721" s="20" t="e">
        <f>(#N/A)</f>
        <v>#N/A</v>
      </c>
      <c r="E2721" s="20" t="e">
        <f>(#N/A)</f>
        <v>#N/A</v>
      </c>
      <c r="F2721" s="20" t="e">
        <f>(#N/A)</f>
        <v>#N/A</v>
      </c>
      <c r="G2721" s="133" t="e">
        <f t="shared" si="42"/>
        <v>#N/A</v>
      </c>
      <c r="H2721" s="133"/>
      <c r="I2721" s="133"/>
    </row>
    <row r="2722" spans="1:9" x14ac:dyDescent="0.3">
      <c r="A2722" s="135">
        <v>44852</v>
      </c>
      <c r="B2722" s="20">
        <v>153.30000000000001</v>
      </c>
      <c r="C2722" s="20" t="e">
        <f>(#N/A)</f>
        <v>#N/A</v>
      </c>
      <c r="D2722" s="20" t="e">
        <f>(#N/A)</f>
        <v>#N/A</v>
      </c>
      <c r="E2722" s="20" t="e">
        <f>(#N/A)</f>
        <v>#N/A</v>
      </c>
      <c r="F2722" s="20">
        <v>-28.139502179721561</v>
      </c>
      <c r="G2722" s="133" t="e">
        <f t="shared" si="42"/>
        <v>#N/A</v>
      </c>
      <c r="H2722" s="133"/>
      <c r="I2722" s="133"/>
    </row>
    <row r="2723" spans="1:9" x14ac:dyDescent="0.3">
      <c r="A2723" s="135">
        <v>44853</v>
      </c>
      <c r="B2723" s="20">
        <v>154.12</v>
      </c>
      <c r="C2723" s="20" t="e">
        <f>(#N/A)</f>
        <v>#N/A</v>
      </c>
      <c r="D2723" s="20" t="e">
        <f>(#N/A)</f>
        <v>#N/A</v>
      </c>
      <c r="E2723" s="20" t="e">
        <f>(#N/A)</f>
        <v>#N/A</v>
      </c>
      <c r="F2723" s="20">
        <v>-27.843063813848961</v>
      </c>
      <c r="G2723" s="133" t="e">
        <f t="shared" si="42"/>
        <v>#N/A</v>
      </c>
      <c r="H2723" s="133"/>
      <c r="I2723" s="133"/>
    </row>
    <row r="2724" spans="1:9" x14ac:dyDescent="0.3">
      <c r="A2724" s="135">
        <v>44854</v>
      </c>
      <c r="B2724" s="20">
        <v>154.62</v>
      </c>
      <c r="C2724" s="20" t="e">
        <f>(#N/A)</f>
        <v>#N/A</v>
      </c>
      <c r="D2724" s="20" t="e">
        <f>(#N/A)</f>
        <v>#N/A</v>
      </c>
      <c r="E2724" s="20" t="e">
        <f>(#N/A)</f>
        <v>#N/A</v>
      </c>
      <c r="F2724" s="20">
        <v>-27.683457275150829</v>
      </c>
      <c r="G2724" s="133" t="e">
        <f t="shared" si="42"/>
        <v>#N/A</v>
      </c>
      <c r="H2724" s="133"/>
      <c r="I2724" s="133"/>
    </row>
    <row r="2725" spans="1:9" x14ac:dyDescent="0.3">
      <c r="A2725" s="135">
        <v>44855</v>
      </c>
      <c r="B2725" s="20">
        <v>154.82</v>
      </c>
      <c r="C2725" s="20" t="e">
        <f>(#N/A)</f>
        <v>#N/A</v>
      </c>
      <c r="D2725" s="20" t="e">
        <f>(#N/A)</f>
        <v>#N/A</v>
      </c>
      <c r="E2725" s="20" t="e">
        <f>(#N/A)</f>
        <v>#N/A</v>
      </c>
      <c r="F2725" s="20">
        <v>-27.471188981542209</v>
      </c>
      <c r="G2725" s="133" t="e">
        <f t="shared" si="42"/>
        <v>#N/A</v>
      </c>
      <c r="H2725" s="133"/>
      <c r="I2725" s="133"/>
    </row>
    <row r="2726" spans="1:9" x14ac:dyDescent="0.3">
      <c r="A2726" s="135">
        <v>44858</v>
      </c>
      <c r="B2726" s="20">
        <v>154.54</v>
      </c>
      <c r="C2726" s="20" t="e">
        <f>(#N/A)</f>
        <v>#N/A</v>
      </c>
      <c r="D2726" s="20" t="e">
        <f>(#N/A)</f>
        <v>#N/A</v>
      </c>
      <c r="E2726" s="20" t="e">
        <f>(#N/A)</f>
        <v>#N/A</v>
      </c>
      <c r="F2726" s="20" t="e">
        <f>(#N/A)</f>
        <v>#N/A</v>
      </c>
      <c r="G2726" s="133" t="e">
        <f t="shared" si="42"/>
        <v>#N/A</v>
      </c>
      <c r="H2726" s="133"/>
      <c r="I2726" s="133"/>
    </row>
    <row r="2727" spans="1:9" x14ac:dyDescent="0.3">
      <c r="A2727" s="135">
        <v>44859</v>
      </c>
      <c r="B2727" s="20">
        <v>154.88999999999999</v>
      </c>
      <c r="C2727" s="20" t="e">
        <f>(#N/A)</f>
        <v>#N/A</v>
      </c>
      <c r="D2727" s="20" t="e">
        <f>(#N/A)</f>
        <v>#N/A</v>
      </c>
      <c r="E2727" s="20" t="e">
        <f>(#N/A)</f>
        <v>#N/A</v>
      </c>
      <c r="F2727" s="20">
        <v>-27.52327921014459</v>
      </c>
      <c r="G2727" s="133" t="e">
        <f t="shared" si="42"/>
        <v>#N/A</v>
      </c>
      <c r="H2727" s="133"/>
      <c r="I2727" s="133"/>
    </row>
    <row r="2728" spans="1:9" x14ac:dyDescent="0.3">
      <c r="A2728" s="135">
        <v>44860</v>
      </c>
      <c r="B2728" s="20">
        <v>154.56</v>
      </c>
      <c r="C2728" s="20" t="e">
        <f>(#N/A)</f>
        <v>#N/A</v>
      </c>
      <c r="D2728" s="20" t="e">
        <f>(#N/A)</f>
        <v>#N/A</v>
      </c>
      <c r="E2728" s="20" t="e">
        <f>(#N/A)</f>
        <v>#N/A</v>
      </c>
      <c r="F2728" s="20">
        <v>-27.677694071405181</v>
      </c>
      <c r="G2728" s="133" t="e">
        <f t="shared" si="42"/>
        <v>#N/A</v>
      </c>
      <c r="H2728" s="133"/>
      <c r="I2728" s="133"/>
    </row>
    <row r="2729" spans="1:9" x14ac:dyDescent="0.3">
      <c r="A2729" s="135">
        <v>44861</v>
      </c>
      <c r="B2729" s="20">
        <v>154.66999999999999</v>
      </c>
      <c r="C2729" s="20" t="e">
        <f>(#N/A)</f>
        <v>#N/A</v>
      </c>
      <c r="D2729" s="20" t="e">
        <f>(#N/A)</f>
        <v>#N/A</v>
      </c>
      <c r="E2729" s="20" t="e">
        <f>(#N/A)</f>
        <v>#N/A</v>
      </c>
      <c r="F2729" s="20">
        <v>-27.599119973786451</v>
      </c>
      <c r="G2729" s="133" t="e">
        <f t="shared" si="42"/>
        <v>#N/A</v>
      </c>
      <c r="H2729" s="133"/>
      <c r="I2729" s="133"/>
    </row>
    <row r="2730" spans="1:9" x14ac:dyDescent="0.3">
      <c r="A2730" s="135">
        <v>44862</v>
      </c>
      <c r="B2730" s="20">
        <v>154.38999999999999</v>
      </c>
      <c r="C2730" s="20" t="e">
        <f>(#N/A)</f>
        <v>#N/A</v>
      </c>
      <c r="D2730" s="20" t="e">
        <f>(#N/A)</f>
        <v>#N/A</v>
      </c>
      <c r="E2730" s="20" t="e">
        <f>(#N/A)</f>
        <v>#N/A</v>
      </c>
      <c r="F2730" s="20">
        <v>-27.753860552175951</v>
      </c>
      <c r="G2730" s="133" t="e">
        <f t="shared" si="42"/>
        <v>#N/A</v>
      </c>
      <c r="H2730" s="133"/>
      <c r="I2730" s="133"/>
    </row>
    <row r="2731" spans="1:9" x14ac:dyDescent="0.3">
      <c r="A2731" s="135">
        <v>44865</v>
      </c>
      <c r="B2731" s="20">
        <v>154.25</v>
      </c>
      <c r="C2731" s="20">
        <v>94.2</v>
      </c>
      <c r="D2731" s="20">
        <v>76.2</v>
      </c>
      <c r="E2731" s="20">
        <v>-1.3</v>
      </c>
      <c r="F2731" s="20" t="e">
        <f>(#N/A)</f>
        <v>#N/A</v>
      </c>
      <c r="G2731" s="133">
        <f t="shared" si="42"/>
        <v>76.2</v>
      </c>
      <c r="H2731" s="133"/>
      <c r="I2731" s="133"/>
    </row>
    <row r="2732" spans="1:9" x14ac:dyDescent="0.3">
      <c r="A2732" s="135">
        <v>44866</v>
      </c>
      <c r="B2732" s="20">
        <v>154.30000000000001</v>
      </c>
      <c r="C2732" s="20" t="e">
        <f>(#N/A)</f>
        <v>#N/A</v>
      </c>
      <c r="D2732" s="20" t="e">
        <f>(#N/A)</f>
        <v>#N/A</v>
      </c>
      <c r="E2732" s="20" t="e">
        <f>(#N/A)</f>
        <v>#N/A</v>
      </c>
      <c r="F2732" s="20">
        <v>-27.582484629464499</v>
      </c>
      <c r="G2732" s="133" t="e">
        <f t="shared" si="42"/>
        <v>#N/A</v>
      </c>
      <c r="H2732" s="133"/>
      <c r="I2732" s="133"/>
    </row>
    <row r="2733" spans="1:9" x14ac:dyDescent="0.3">
      <c r="A2733" s="135">
        <v>44867</v>
      </c>
      <c r="B2733" s="20">
        <v>154.36000000000001</v>
      </c>
      <c r="C2733" s="20" t="e">
        <f>(#N/A)</f>
        <v>#N/A</v>
      </c>
      <c r="D2733" s="20" t="e">
        <f>(#N/A)</f>
        <v>#N/A</v>
      </c>
      <c r="E2733" s="20" t="e">
        <f>(#N/A)</f>
        <v>#N/A</v>
      </c>
      <c r="F2733" s="20">
        <v>-27.418065547561952</v>
      </c>
      <c r="G2733" s="133" t="e">
        <f t="shared" si="42"/>
        <v>#N/A</v>
      </c>
      <c r="H2733" s="133"/>
      <c r="I2733" s="133"/>
    </row>
    <row r="2734" spans="1:9" x14ac:dyDescent="0.3">
      <c r="A2734" s="135">
        <v>44868</v>
      </c>
      <c r="B2734" s="20">
        <v>154.12</v>
      </c>
      <c r="C2734" s="20" t="e">
        <f>(#N/A)</f>
        <v>#N/A</v>
      </c>
      <c r="D2734" s="20" t="e">
        <f>(#N/A)</f>
        <v>#N/A</v>
      </c>
      <c r="E2734" s="20" t="e">
        <f>(#N/A)</f>
        <v>#N/A</v>
      </c>
      <c r="F2734" s="20">
        <v>-27.49000235238767</v>
      </c>
      <c r="G2734" s="133" t="e">
        <f t="shared" si="42"/>
        <v>#N/A</v>
      </c>
      <c r="H2734" s="133"/>
      <c r="I2734" s="133"/>
    </row>
    <row r="2735" spans="1:9" x14ac:dyDescent="0.3">
      <c r="A2735" s="135">
        <v>44869</v>
      </c>
      <c r="B2735" s="20">
        <v>153.94</v>
      </c>
      <c r="C2735" s="20" t="e">
        <f>(#N/A)</f>
        <v>#N/A</v>
      </c>
      <c r="D2735" s="20" t="e">
        <f>(#N/A)</f>
        <v>#N/A</v>
      </c>
      <c r="E2735" s="20" t="e">
        <f>(#N/A)</f>
        <v>#N/A</v>
      </c>
      <c r="F2735" s="20">
        <v>-27.52012806629314</v>
      </c>
      <c r="G2735" s="133" t="e">
        <f t="shared" si="42"/>
        <v>#N/A</v>
      </c>
      <c r="H2735" s="133"/>
      <c r="I2735" s="133"/>
    </row>
    <row r="2736" spans="1:9" x14ac:dyDescent="0.3">
      <c r="A2736" s="135">
        <v>44872</v>
      </c>
      <c r="B2736" s="20">
        <v>153.93</v>
      </c>
      <c r="C2736" s="20" t="e">
        <f>(#N/A)</f>
        <v>#N/A</v>
      </c>
      <c r="D2736" s="20" t="e">
        <f>(#N/A)</f>
        <v>#N/A</v>
      </c>
      <c r="E2736" s="20" t="e">
        <f>(#N/A)</f>
        <v>#N/A</v>
      </c>
      <c r="F2736" s="20" t="e">
        <f>(#N/A)</f>
        <v>#N/A</v>
      </c>
      <c r="G2736" s="133" t="e">
        <f t="shared" si="42"/>
        <v>#N/A</v>
      </c>
      <c r="H2736" s="133"/>
      <c r="I2736" s="133"/>
    </row>
    <row r="2737" spans="1:9" x14ac:dyDescent="0.3">
      <c r="A2737" s="135">
        <v>44873</v>
      </c>
      <c r="B2737" s="20">
        <v>153.96</v>
      </c>
      <c r="C2737" s="20" t="e">
        <f>(#N/A)</f>
        <v>#N/A</v>
      </c>
      <c r="D2737" s="20" t="e">
        <f>(#N/A)</f>
        <v>#N/A</v>
      </c>
      <c r="E2737" s="20" t="e">
        <f>(#N/A)</f>
        <v>#N/A</v>
      </c>
      <c r="F2737" s="20">
        <v>-27.157456472369422</v>
      </c>
      <c r="G2737" s="133" t="e">
        <f t="shared" si="42"/>
        <v>#N/A</v>
      </c>
      <c r="H2737" s="133"/>
      <c r="I2737" s="133"/>
    </row>
    <row r="2738" spans="1:9" x14ac:dyDescent="0.3">
      <c r="A2738" s="135">
        <v>44874</v>
      </c>
      <c r="B2738" s="20">
        <v>154.12</v>
      </c>
      <c r="C2738" s="20" t="e">
        <f>(#N/A)</f>
        <v>#N/A</v>
      </c>
      <c r="D2738" s="20" t="e">
        <f>(#N/A)</f>
        <v>#N/A</v>
      </c>
      <c r="E2738" s="20" t="e">
        <f>(#N/A)</f>
        <v>#N/A</v>
      </c>
      <c r="F2738" s="20">
        <v>-26.991946944576028</v>
      </c>
      <c r="G2738" s="133" t="e">
        <f t="shared" si="42"/>
        <v>#N/A</v>
      </c>
      <c r="H2738" s="133"/>
      <c r="I2738" s="133"/>
    </row>
    <row r="2739" spans="1:9" x14ac:dyDescent="0.3">
      <c r="A2739" s="135">
        <v>44875</v>
      </c>
      <c r="B2739" s="20">
        <v>154.12</v>
      </c>
      <c r="C2739" s="20" t="e">
        <f>(#N/A)</f>
        <v>#N/A</v>
      </c>
      <c r="D2739" s="20" t="e">
        <f>(#N/A)</f>
        <v>#N/A</v>
      </c>
      <c r="E2739" s="20" t="e">
        <f>(#N/A)</f>
        <v>#N/A</v>
      </c>
      <c r="F2739" s="20">
        <v>-27.023059803967989</v>
      </c>
      <c r="G2739" s="133" t="e">
        <f t="shared" si="42"/>
        <v>#N/A</v>
      </c>
      <c r="H2739" s="133"/>
      <c r="I2739" s="133"/>
    </row>
    <row r="2740" spans="1:9" x14ac:dyDescent="0.3">
      <c r="A2740" s="135">
        <v>44876</v>
      </c>
      <c r="B2740" s="20">
        <v>154.25</v>
      </c>
      <c r="C2740" s="20" t="e">
        <f>(#N/A)</f>
        <v>#N/A</v>
      </c>
      <c r="D2740" s="20" t="e">
        <f>(#N/A)</f>
        <v>#N/A</v>
      </c>
      <c r="E2740" s="20" t="e">
        <f>(#N/A)</f>
        <v>#N/A</v>
      </c>
      <c r="F2740" s="20">
        <v>-26.964962121212121</v>
      </c>
      <c r="G2740" s="133" t="e">
        <f t="shared" si="42"/>
        <v>#N/A</v>
      </c>
      <c r="H2740" s="133"/>
      <c r="I2740" s="133"/>
    </row>
    <row r="2741" spans="1:9" x14ac:dyDescent="0.3">
      <c r="A2741" s="135">
        <v>44879</v>
      </c>
      <c r="B2741" s="20">
        <v>154.01</v>
      </c>
      <c r="C2741" s="20" t="e">
        <f>(#N/A)</f>
        <v>#N/A</v>
      </c>
      <c r="D2741" s="20" t="e">
        <f>(#N/A)</f>
        <v>#N/A</v>
      </c>
      <c r="E2741" s="20" t="e">
        <f>(#N/A)</f>
        <v>#N/A</v>
      </c>
      <c r="F2741" s="20" t="e">
        <f>(#N/A)</f>
        <v>#N/A</v>
      </c>
      <c r="G2741" s="133" t="e">
        <f t="shared" si="42"/>
        <v>#N/A</v>
      </c>
      <c r="H2741" s="133"/>
      <c r="I2741" s="133"/>
    </row>
    <row r="2742" spans="1:9" x14ac:dyDescent="0.3">
      <c r="A2742" s="135">
        <v>44880</v>
      </c>
      <c r="B2742" s="20">
        <v>154.1</v>
      </c>
      <c r="C2742" s="20" t="e">
        <f>(#N/A)</f>
        <v>#N/A</v>
      </c>
      <c r="D2742" s="20" t="e">
        <f>(#N/A)</f>
        <v>#N/A</v>
      </c>
      <c r="E2742" s="20" t="e">
        <f>(#N/A)</f>
        <v>#N/A</v>
      </c>
      <c r="F2742" s="20">
        <v>-27.132589370153209</v>
      </c>
      <c r="G2742" s="133" t="e">
        <f t="shared" si="42"/>
        <v>#N/A</v>
      </c>
      <c r="H2742" s="133"/>
      <c r="I2742" s="133"/>
    </row>
    <row r="2743" spans="1:9" x14ac:dyDescent="0.3">
      <c r="A2743" s="135">
        <v>44881</v>
      </c>
      <c r="B2743" s="20">
        <v>154.05000000000001</v>
      </c>
      <c r="C2743" s="20" t="e">
        <f>(#N/A)</f>
        <v>#N/A</v>
      </c>
      <c r="D2743" s="20" t="e">
        <f>(#N/A)</f>
        <v>#N/A</v>
      </c>
      <c r="E2743" s="20" t="e">
        <f>(#N/A)</f>
        <v>#N/A</v>
      </c>
      <c r="F2743" s="20">
        <v>-26.569426569426572</v>
      </c>
      <c r="G2743" s="133" t="e">
        <f t="shared" si="42"/>
        <v>#N/A</v>
      </c>
      <c r="H2743" s="133"/>
      <c r="I2743" s="133"/>
    </row>
    <row r="2744" spans="1:9" x14ac:dyDescent="0.3">
      <c r="A2744" s="135">
        <v>44882</v>
      </c>
      <c r="B2744" s="20">
        <v>154.46</v>
      </c>
      <c r="C2744" s="20" t="e">
        <f>(#N/A)</f>
        <v>#N/A</v>
      </c>
      <c r="D2744" s="20" t="e">
        <f>(#N/A)</f>
        <v>#N/A</v>
      </c>
      <c r="E2744" s="20" t="e">
        <f>(#N/A)</f>
        <v>#N/A</v>
      </c>
      <c r="F2744" s="20">
        <v>-25.78320199884682</v>
      </c>
      <c r="G2744" s="133" t="e">
        <f t="shared" si="42"/>
        <v>#N/A</v>
      </c>
      <c r="H2744" s="133"/>
      <c r="I2744" s="133"/>
    </row>
    <row r="2745" spans="1:9" x14ac:dyDescent="0.3">
      <c r="A2745" s="135">
        <v>44883</v>
      </c>
      <c r="B2745" s="20">
        <v>154.30000000000001</v>
      </c>
      <c r="C2745" s="20" t="e">
        <f>(#N/A)</f>
        <v>#N/A</v>
      </c>
      <c r="D2745" s="20" t="e">
        <f>(#N/A)</f>
        <v>#N/A</v>
      </c>
      <c r="E2745" s="20" t="e">
        <f>(#N/A)</f>
        <v>#N/A</v>
      </c>
      <c r="F2745" s="20">
        <v>-25.770914513878871</v>
      </c>
      <c r="G2745" s="133" t="e">
        <f t="shared" si="42"/>
        <v>#N/A</v>
      </c>
      <c r="H2745" s="133"/>
      <c r="I2745" s="133"/>
    </row>
    <row r="2746" spans="1:9" x14ac:dyDescent="0.3">
      <c r="A2746" s="135">
        <v>44886</v>
      </c>
      <c r="B2746" s="20">
        <v>154.33000000000001</v>
      </c>
      <c r="C2746" s="20" t="e">
        <f>(#N/A)</f>
        <v>#N/A</v>
      </c>
      <c r="D2746" s="20" t="e">
        <f>(#N/A)</f>
        <v>#N/A</v>
      </c>
      <c r="E2746" s="20" t="e">
        <f>(#N/A)</f>
        <v>#N/A</v>
      </c>
      <c r="F2746" s="20" t="e">
        <f>(#N/A)</f>
        <v>#N/A</v>
      </c>
      <c r="G2746" s="133" t="e">
        <f t="shared" si="42"/>
        <v>#N/A</v>
      </c>
      <c r="H2746" s="133"/>
      <c r="I2746" s="133"/>
    </row>
    <row r="2747" spans="1:9" x14ac:dyDescent="0.3">
      <c r="A2747" s="135">
        <v>44887</v>
      </c>
      <c r="B2747" s="20">
        <v>153.82</v>
      </c>
      <c r="C2747" s="20" t="e">
        <f>(#N/A)</f>
        <v>#N/A</v>
      </c>
      <c r="D2747" s="20" t="e">
        <f>(#N/A)</f>
        <v>#N/A</v>
      </c>
      <c r="E2747" s="20" t="e">
        <f>(#N/A)</f>
        <v>#N/A</v>
      </c>
      <c r="F2747" s="20">
        <v>-25.85201253314052</v>
      </c>
      <c r="G2747" s="133" t="e">
        <f t="shared" si="42"/>
        <v>#N/A</v>
      </c>
      <c r="H2747" s="133"/>
      <c r="I2747" s="133"/>
    </row>
    <row r="2748" spans="1:9" x14ac:dyDescent="0.3">
      <c r="A2748" s="135">
        <v>44888</v>
      </c>
      <c r="B2748" s="20">
        <v>153.84</v>
      </c>
      <c r="C2748" s="20" t="e">
        <f>(#N/A)</f>
        <v>#N/A</v>
      </c>
      <c r="D2748" s="20" t="e">
        <f>(#N/A)</f>
        <v>#N/A</v>
      </c>
      <c r="E2748" s="20" t="e">
        <f>(#N/A)</f>
        <v>#N/A</v>
      </c>
      <c r="F2748" s="20">
        <v>-25.533665714700611</v>
      </c>
      <c r="G2748" s="133" t="e">
        <f t="shared" si="42"/>
        <v>#N/A</v>
      </c>
      <c r="H2748" s="133"/>
      <c r="I2748" s="133"/>
    </row>
    <row r="2749" spans="1:9" x14ac:dyDescent="0.3">
      <c r="A2749" s="135">
        <v>44889</v>
      </c>
      <c r="B2749" s="20">
        <v>153.86000000000001</v>
      </c>
      <c r="C2749" s="20" t="e">
        <f>(#N/A)</f>
        <v>#N/A</v>
      </c>
      <c r="D2749" s="20" t="e">
        <f>(#N/A)</f>
        <v>#N/A</v>
      </c>
      <c r="E2749" s="20" t="e">
        <f>(#N/A)</f>
        <v>#N/A</v>
      </c>
      <c r="F2749" s="20">
        <v>-25.343296617982428</v>
      </c>
      <c r="G2749" s="133" t="e">
        <f t="shared" si="42"/>
        <v>#N/A</v>
      </c>
      <c r="H2749" s="133"/>
      <c r="I2749" s="133"/>
    </row>
    <row r="2750" spans="1:9" x14ac:dyDescent="0.3">
      <c r="A2750" s="135">
        <v>44890</v>
      </c>
      <c r="B2750" s="20">
        <v>153.76</v>
      </c>
      <c r="C2750" s="20" t="e">
        <f>(#N/A)</f>
        <v>#N/A</v>
      </c>
      <c r="D2750" s="20" t="e">
        <f>(#N/A)</f>
        <v>#N/A</v>
      </c>
      <c r="E2750" s="20" t="e">
        <f>(#N/A)</f>
        <v>#N/A</v>
      </c>
      <c r="F2750" s="20">
        <v>-24.859502516737528</v>
      </c>
      <c r="G2750" s="133" t="e">
        <f t="shared" si="42"/>
        <v>#N/A</v>
      </c>
      <c r="H2750" s="133"/>
      <c r="I2750" s="133"/>
    </row>
    <row r="2751" spans="1:9" x14ac:dyDescent="0.3">
      <c r="A2751" s="135">
        <v>44893</v>
      </c>
      <c r="B2751" s="20">
        <v>152.97999999999999</v>
      </c>
      <c r="C2751" s="20" t="e">
        <f>(#N/A)</f>
        <v>#N/A</v>
      </c>
      <c r="D2751" s="20" t="e">
        <f>(#N/A)</f>
        <v>#N/A</v>
      </c>
      <c r="E2751" s="20" t="e">
        <f>(#N/A)</f>
        <v>#N/A</v>
      </c>
      <c r="F2751" s="20" t="e">
        <f>(#N/A)</f>
        <v>#N/A</v>
      </c>
      <c r="G2751" s="133" t="e">
        <f t="shared" si="42"/>
        <v>#N/A</v>
      </c>
      <c r="H2751" s="133"/>
      <c r="I2751" s="133"/>
    </row>
    <row r="2752" spans="1:9" x14ac:dyDescent="0.3">
      <c r="A2752" s="135">
        <v>44894</v>
      </c>
      <c r="B2752" s="20">
        <v>152.35</v>
      </c>
      <c r="C2752" s="20" t="e">
        <f>(#N/A)</f>
        <v>#N/A</v>
      </c>
      <c r="D2752" s="20" t="e">
        <f>(#N/A)</f>
        <v>#N/A</v>
      </c>
      <c r="E2752" s="20" t="e">
        <f>(#N/A)</f>
        <v>#N/A</v>
      </c>
      <c r="F2752" s="20">
        <v>-24.478263024835179</v>
      </c>
      <c r="G2752" s="133" t="e">
        <f t="shared" si="42"/>
        <v>#N/A</v>
      </c>
      <c r="H2752" s="133"/>
      <c r="I2752" s="133"/>
    </row>
    <row r="2753" spans="1:9" x14ac:dyDescent="0.3">
      <c r="A2753" s="135">
        <v>44895</v>
      </c>
      <c r="B2753" s="20">
        <v>152.34</v>
      </c>
      <c r="C2753" s="20">
        <v>91.4</v>
      </c>
      <c r="D2753" s="20">
        <v>75.400000000000006</v>
      </c>
      <c r="E2753" s="20">
        <v>-1.3</v>
      </c>
      <c r="F2753" s="20">
        <v>-24.333184324243781</v>
      </c>
      <c r="G2753" s="133">
        <f t="shared" si="42"/>
        <v>75.400000000000006</v>
      </c>
      <c r="H2753" s="133"/>
      <c r="I2753" s="133"/>
    </row>
    <row r="2754" spans="1:9" x14ac:dyDescent="0.3">
      <c r="A2754" s="135">
        <v>44896</v>
      </c>
      <c r="B2754" s="20">
        <v>152.06</v>
      </c>
      <c r="C2754" s="20" t="e">
        <f>(#N/A)</f>
        <v>#N/A</v>
      </c>
      <c r="D2754" s="20" t="e">
        <f>(#N/A)</f>
        <v>#N/A</v>
      </c>
      <c r="E2754" s="20" t="e">
        <f>(#N/A)</f>
        <v>#N/A</v>
      </c>
      <c r="F2754" s="20">
        <v>-24.1671653700379</v>
      </c>
      <c r="G2754" s="133" t="e">
        <f t="shared" si="42"/>
        <v>#N/A</v>
      </c>
      <c r="H2754" s="133"/>
      <c r="I2754" s="133"/>
    </row>
    <row r="2755" spans="1:9" x14ac:dyDescent="0.3">
      <c r="A2755" s="135">
        <v>44897</v>
      </c>
      <c r="B2755" s="20">
        <v>151.94</v>
      </c>
      <c r="C2755" s="20" t="e">
        <f>(#N/A)</f>
        <v>#N/A</v>
      </c>
      <c r="D2755" s="20" t="e">
        <f>(#N/A)</f>
        <v>#N/A</v>
      </c>
      <c r="E2755" s="20" t="e">
        <f>(#N/A)</f>
        <v>#N/A</v>
      </c>
      <c r="F2755" s="20">
        <v>-23.984390634380631</v>
      </c>
      <c r="G2755" s="133" t="e">
        <f t="shared" si="42"/>
        <v>#N/A</v>
      </c>
      <c r="H2755" s="133"/>
      <c r="I2755" s="133"/>
    </row>
    <row r="2756" spans="1:9" x14ac:dyDescent="0.3">
      <c r="A2756" s="135">
        <v>44900</v>
      </c>
      <c r="B2756" s="20">
        <v>151.21</v>
      </c>
      <c r="C2756" s="20" t="e">
        <f>(#N/A)</f>
        <v>#N/A</v>
      </c>
      <c r="D2756" s="20" t="e">
        <f>(#N/A)</f>
        <v>#N/A</v>
      </c>
      <c r="E2756" s="20" t="e">
        <f>(#N/A)</f>
        <v>#N/A</v>
      </c>
      <c r="F2756" s="20" t="e">
        <f>(#N/A)</f>
        <v>#N/A</v>
      </c>
      <c r="G2756" s="133" t="e">
        <f t="shared" si="42"/>
        <v>#N/A</v>
      </c>
      <c r="H2756" s="133"/>
      <c r="I2756" s="133"/>
    </row>
    <row r="2757" spans="1:9" x14ac:dyDescent="0.3">
      <c r="A2757" s="135">
        <v>44901</v>
      </c>
      <c r="B2757" s="20">
        <v>150.74</v>
      </c>
      <c r="C2757" s="20" t="e">
        <f>(#N/A)</f>
        <v>#N/A</v>
      </c>
      <c r="D2757" s="20" t="e">
        <f>(#N/A)</f>
        <v>#N/A</v>
      </c>
      <c r="E2757" s="20" t="e">
        <f>(#N/A)</f>
        <v>#N/A</v>
      </c>
      <c r="F2757" s="20">
        <v>-24.1559748427673</v>
      </c>
      <c r="G2757" s="133" t="e">
        <f t="shared" si="42"/>
        <v>#N/A</v>
      </c>
      <c r="H2757" s="133"/>
      <c r="I2757" s="133"/>
    </row>
    <row r="2758" spans="1:9" x14ac:dyDescent="0.3">
      <c r="A2758" s="135">
        <v>44902</v>
      </c>
      <c r="B2758" s="20">
        <v>149.11000000000001</v>
      </c>
      <c r="C2758" s="20" t="e">
        <f>(#N/A)</f>
        <v>#N/A</v>
      </c>
      <c r="D2758" s="20" t="e">
        <f>(#N/A)</f>
        <v>#N/A</v>
      </c>
      <c r="E2758" s="20" t="e">
        <f>(#N/A)</f>
        <v>#N/A</v>
      </c>
      <c r="F2758" s="20">
        <v>-24.512732243203558</v>
      </c>
      <c r="G2758" s="133" t="e">
        <f t="shared" si="42"/>
        <v>#N/A</v>
      </c>
      <c r="H2758" s="133"/>
      <c r="I2758" s="133"/>
    </row>
    <row r="2759" spans="1:9" x14ac:dyDescent="0.3">
      <c r="A2759" s="135">
        <v>44903</v>
      </c>
      <c r="B2759" s="20">
        <v>149.06</v>
      </c>
      <c r="C2759" s="20" t="e">
        <f>(#N/A)</f>
        <v>#N/A</v>
      </c>
      <c r="D2759" s="20" t="e">
        <f>(#N/A)</f>
        <v>#N/A</v>
      </c>
      <c r="E2759" s="20" t="e">
        <f>(#N/A)</f>
        <v>#N/A</v>
      </c>
      <c r="F2759" s="20">
        <v>-24.27352164194269</v>
      </c>
      <c r="G2759" s="133" t="e">
        <f t="shared" si="42"/>
        <v>#N/A</v>
      </c>
      <c r="H2759" s="133"/>
      <c r="I2759" s="133"/>
    </row>
    <row r="2760" spans="1:9" x14ac:dyDescent="0.3">
      <c r="A2760" s="135">
        <v>44904</v>
      </c>
      <c r="B2760" s="20">
        <v>148.94999999999999</v>
      </c>
      <c r="C2760" s="20" t="e">
        <f>(#N/A)</f>
        <v>#N/A</v>
      </c>
      <c r="D2760" s="20" t="e">
        <f>(#N/A)</f>
        <v>#N/A</v>
      </c>
      <c r="E2760" s="20" t="e">
        <f>(#N/A)</f>
        <v>#N/A</v>
      </c>
      <c r="F2760" s="20">
        <v>-23.970190393548059</v>
      </c>
      <c r="G2760" s="133" t="e">
        <f t="shared" si="42"/>
        <v>#N/A</v>
      </c>
      <c r="H2760" s="133"/>
      <c r="I2760" s="133"/>
    </row>
    <row r="2761" spans="1:9" x14ac:dyDescent="0.3">
      <c r="A2761" s="135">
        <v>44907</v>
      </c>
      <c r="B2761" s="20">
        <v>148.78</v>
      </c>
      <c r="C2761" s="20" t="e">
        <f>(#N/A)</f>
        <v>#N/A</v>
      </c>
      <c r="D2761" s="20" t="e">
        <f>(#N/A)</f>
        <v>#N/A</v>
      </c>
      <c r="E2761" s="20" t="e">
        <f>(#N/A)</f>
        <v>#N/A</v>
      </c>
      <c r="F2761" s="20" t="e">
        <f>(#N/A)</f>
        <v>#N/A</v>
      </c>
      <c r="G2761" s="133" t="e">
        <f t="shared" si="42"/>
        <v>#N/A</v>
      </c>
      <c r="H2761" s="133"/>
      <c r="I2761" s="133"/>
    </row>
    <row r="2762" spans="1:9" x14ac:dyDescent="0.3">
      <c r="A2762" s="135">
        <v>44908</v>
      </c>
      <c r="B2762" s="20">
        <v>148.22</v>
      </c>
      <c r="C2762" s="20" t="e">
        <f>(#N/A)</f>
        <v>#N/A</v>
      </c>
      <c r="D2762" s="20" t="e">
        <f>(#N/A)</f>
        <v>#N/A</v>
      </c>
      <c r="E2762" s="20" t="e">
        <f>(#N/A)</f>
        <v>#N/A</v>
      </c>
      <c r="F2762" s="20">
        <v>-23.743376035396409</v>
      </c>
      <c r="G2762" s="133" t="e">
        <f t="shared" si="42"/>
        <v>#N/A</v>
      </c>
      <c r="H2762" s="133"/>
      <c r="I2762" s="133"/>
    </row>
    <row r="2763" spans="1:9" x14ac:dyDescent="0.3">
      <c r="A2763" s="135">
        <v>44909</v>
      </c>
      <c r="B2763" s="20">
        <v>148.01</v>
      </c>
      <c r="C2763" s="20" t="e">
        <f>(#N/A)</f>
        <v>#N/A</v>
      </c>
      <c r="D2763" s="20" t="e">
        <f>(#N/A)</f>
        <v>#N/A</v>
      </c>
      <c r="E2763" s="20" t="e">
        <f>(#N/A)</f>
        <v>#N/A</v>
      </c>
      <c r="F2763" s="20">
        <v>-23.382337716119679</v>
      </c>
      <c r="G2763" s="133" t="e">
        <f t="shared" si="42"/>
        <v>#N/A</v>
      </c>
      <c r="H2763" s="133"/>
      <c r="I2763" s="133"/>
    </row>
    <row r="2764" spans="1:9" x14ac:dyDescent="0.3">
      <c r="A2764" s="135">
        <v>44910</v>
      </c>
      <c r="B2764" s="20">
        <v>147.87</v>
      </c>
      <c r="C2764" s="20" t="e">
        <f>(#N/A)</f>
        <v>#N/A</v>
      </c>
      <c r="D2764" s="20" t="e">
        <f>(#N/A)</f>
        <v>#N/A</v>
      </c>
      <c r="E2764" s="20" t="e">
        <f>(#N/A)</f>
        <v>#N/A</v>
      </c>
      <c r="F2764" s="20">
        <v>-23.272104607721051</v>
      </c>
      <c r="G2764" s="133" t="e">
        <f t="shared" si="42"/>
        <v>#N/A</v>
      </c>
      <c r="H2764" s="133"/>
      <c r="I2764" s="133"/>
    </row>
    <row r="2765" spans="1:9" x14ac:dyDescent="0.3">
      <c r="A2765" s="135">
        <v>44911</v>
      </c>
      <c r="B2765" s="20">
        <v>147.44</v>
      </c>
      <c r="C2765" s="20" t="e">
        <f>(#N/A)</f>
        <v>#N/A</v>
      </c>
      <c r="D2765" s="20" t="e">
        <f>(#N/A)</f>
        <v>#N/A</v>
      </c>
      <c r="E2765" s="20" t="e">
        <f>(#N/A)</f>
        <v>#N/A</v>
      </c>
      <c r="F2765" s="20">
        <v>-22.88299597259271</v>
      </c>
      <c r="G2765" s="133" t="e">
        <f t="shared" si="42"/>
        <v>#N/A</v>
      </c>
      <c r="H2765" s="133"/>
      <c r="I2765" s="133"/>
    </row>
    <row r="2766" spans="1:9" x14ac:dyDescent="0.3">
      <c r="A2766" s="135">
        <v>44914</v>
      </c>
      <c r="B2766" s="20">
        <v>146.91</v>
      </c>
      <c r="C2766" s="20" t="e">
        <f>(#N/A)</f>
        <v>#N/A</v>
      </c>
      <c r="D2766" s="20" t="e">
        <f>(#N/A)</f>
        <v>#N/A</v>
      </c>
      <c r="E2766" s="20" t="e">
        <f>(#N/A)</f>
        <v>#N/A</v>
      </c>
      <c r="F2766" s="20" t="e">
        <f>(#N/A)</f>
        <v>#N/A</v>
      </c>
      <c r="G2766" s="133" t="e">
        <f t="shared" si="42"/>
        <v>#N/A</v>
      </c>
      <c r="H2766" s="133"/>
      <c r="I2766" s="133"/>
    </row>
    <row r="2767" spans="1:9" x14ac:dyDescent="0.3">
      <c r="A2767" s="135">
        <v>44915</v>
      </c>
      <c r="B2767" s="20">
        <v>146.62</v>
      </c>
      <c r="C2767" s="20" t="e">
        <f>(#N/A)</f>
        <v>#N/A</v>
      </c>
      <c r="D2767" s="20" t="e">
        <f>(#N/A)</f>
        <v>#N/A</v>
      </c>
      <c r="E2767" s="20" t="e">
        <f>(#N/A)</f>
        <v>#N/A</v>
      </c>
      <c r="F2767" s="20">
        <v>-22.985607731904611</v>
      </c>
      <c r="G2767" s="133" t="e">
        <f t="shared" si="42"/>
        <v>#N/A</v>
      </c>
      <c r="H2767" s="133"/>
      <c r="I2767" s="133"/>
    </row>
    <row r="2768" spans="1:9" x14ac:dyDescent="0.3">
      <c r="A2768" s="135">
        <v>44916</v>
      </c>
      <c r="B2768" s="20">
        <v>146.6</v>
      </c>
      <c r="C2768" s="20" t="e">
        <f>(#N/A)</f>
        <v>#N/A</v>
      </c>
      <c r="D2768" s="20" t="e">
        <f>(#N/A)</f>
        <v>#N/A</v>
      </c>
      <c r="E2768" s="20" t="e">
        <f>(#N/A)</f>
        <v>#N/A</v>
      </c>
      <c r="F2768" s="20">
        <v>-22.622189380344139</v>
      </c>
      <c r="G2768" s="133" t="e">
        <f t="shared" si="42"/>
        <v>#N/A</v>
      </c>
      <c r="H2768" s="133"/>
      <c r="I2768" s="133"/>
    </row>
    <row r="2769" spans="1:9" x14ac:dyDescent="0.3">
      <c r="A2769" s="135">
        <v>44917</v>
      </c>
      <c r="B2769" s="20">
        <v>146.05000000000001</v>
      </c>
      <c r="C2769" s="20" t="e">
        <f>(#N/A)</f>
        <v>#N/A</v>
      </c>
      <c r="D2769" s="20" t="e">
        <f>(#N/A)</f>
        <v>#N/A</v>
      </c>
      <c r="E2769" s="20" t="e">
        <f>(#N/A)</f>
        <v>#N/A</v>
      </c>
      <c r="F2769" s="20">
        <v>-22.597911919020621</v>
      </c>
      <c r="G2769" s="133" t="e">
        <f t="shared" si="42"/>
        <v>#N/A</v>
      </c>
      <c r="H2769" s="133"/>
      <c r="I2769" s="133"/>
    </row>
    <row r="2770" spans="1:9" x14ac:dyDescent="0.3">
      <c r="A2770" s="135">
        <v>44918</v>
      </c>
      <c r="B2770" s="20">
        <v>145.97999999999999</v>
      </c>
      <c r="C2770" s="20" t="e">
        <f>(#N/A)</f>
        <v>#N/A</v>
      </c>
      <c r="D2770" s="20" t="e">
        <f>(#N/A)</f>
        <v>#N/A</v>
      </c>
      <c r="E2770" s="20" t="e">
        <f>(#N/A)</f>
        <v>#N/A</v>
      </c>
      <c r="F2770" s="20">
        <v>-22.45006374840629</v>
      </c>
      <c r="G2770" s="133" t="e">
        <f t="shared" si="42"/>
        <v>#N/A</v>
      </c>
      <c r="H2770" s="133"/>
      <c r="I2770" s="133"/>
    </row>
    <row r="2771" spans="1:9" x14ac:dyDescent="0.3">
      <c r="A2771" s="135">
        <v>44921</v>
      </c>
      <c r="B2771" s="20">
        <v>145.93</v>
      </c>
      <c r="C2771" s="20" t="e">
        <f>(#N/A)</f>
        <v>#N/A</v>
      </c>
      <c r="D2771" s="20" t="e">
        <f>(#N/A)</f>
        <v>#N/A</v>
      </c>
      <c r="E2771" s="20" t="e">
        <f>(#N/A)</f>
        <v>#N/A</v>
      </c>
      <c r="F2771" s="20" t="e">
        <f>(#N/A)</f>
        <v>#N/A</v>
      </c>
      <c r="G2771" s="133" t="e">
        <f t="shared" si="42"/>
        <v>#N/A</v>
      </c>
      <c r="H2771" s="133"/>
      <c r="I2771" s="133"/>
    </row>
    <row r="2772" spans="1:9" x14ac:dyDescent="0.3">
      <c r="A2772" s="135">
        <v>44922</v>
      </c>
      <c r="B2772" s="20">
        <v>143.69999999999999</v>
      </c>
      <c r="C2772" s="20" t="e">
        <f>(#N/A)</f>
        <v>#N/A</v>
      </c>
      <c r="D2772" s="20" t="e">
        <f>(#N/A)</f>
        <v>#N/A</v>
      </c>
      <c r="E2772" s="20" t="e">
        <f>(#N/A)</f>
        <v>#N/A</v>
      </c>
      <c r="F2772" s="20">
        <v>-23.302732707087959</v>
      </c>
      <c r="G2772" s="133" t="e">
        <f t="shared" si="42"/>
        <v>#N/A</v>
      </c>
      <c r="H2772" s="133"/>
      <c r="I2772" s="133"/>
    </row>
    <row r="2773" spans="1:9" x14ac:dyDescent="0.3">
      <c r="A2773" s="135">
        <v>44923</v>
      </c>
      <c r="B2773" s="20">
        <v>143.29</v>
      </c>
      <c r="C2773" s="20" t="e">
        <f>(#N/A)</f>
        <v>#N/A</v>
      </c>
      <c r="D2773" s="20" t="e">
        <f>(#N/A)</f>
        <v>#N/A</v>
      </c>
      <c r="E2773" s="20" t="e">
        <f>(#N/A)</f>
        <v>#N/A</v>
      </c>
      <c r="F2773" s="20">
        <v>-23.177139180784899</v>
      </c>
      <c r="G2773" s="133" t="e">
        <f t="shared" ref="G2773:G2836" si="43">D2773</f>
        <v>#N/A</v>
      </c>
      <c r="H2773" s="133"/>
      <c r="I2773" s="133"/>
    </row>
    <row r="2774" spans="1:9" x14ac:dyDescent="0.3">
      <c r="A2774" s="135">
        <v>44924</v>
      </c>
      <c r="B2774" s="20">
        <v>142.32</v>
      </c>
      <c r="C2774" s="20" t="e">
        <f>(#N/A)</f>
        <v>#N/A</v>
      </c>
      <c r="D2774" s="20" t="e">
        <f>(#N/A)</f>
        <v>#N/A</v>
      </c>
      <c r="E2774" s="20" t="e">
        <f>(#N/A)</f>
        <v>#N/A</v>
      </c>
      <c r="F2774" s="20">
        <v>-23.487984516961451</v>
      </c>
      <c r="G2774" s="133" t="e">
        <f t="shared" si="43"/>
        <v>#N/A</v>
      </c>
      <c r="H2774" s="133"/>
      <c r="I2774" s="133"/>
    </row>
    <row r="2775" spans="1:9" x14ac:dyDescent="0.3">
      <c r="A2775" s="135">
        <v>44925</v>
      </c>
      <c r="B2775" s="20">
        <v>141.63999999999999</v>
      </c>
      <c r="C2775" s="20" t="e">
        <f>(#N/A)</f>
        <v>#N/A</v>
      </c>
      <c r="D2775" s="20" t="e">
        <f>(#N/A)</f>
        <v>#N/A</v>
      </c>
      <c r="E2775" s="20" t="e">
        <f>(#N/A)</f>
        <v>#N/A</v>
      </c>
      <c r="F2775" s="20">
        <v>-23.462660758672861</v>
      </c>
      <c r="G2775" s="133" t="e">
        <f t="shared" si="43"/>
        <v>#N/A</v>
      </c>
      <c r="H2775" s="133"/>
      <c r="I2775" s="133"/>
    </row>
    <row r="2776" spans="1:9" x14ac:dyDescent="0.3">
      <c r="A2776" s="135">
        <v>44926</v>
      </c>
      <c r="B2776" s="20" t="e">
        <f>(#N/A)</f>
        <v>#N/A</v>
      </c>
      <c r="C2776" s="20">
        <v>91.9</v>
      </c>
      <c r="D2776" s="20">
        <v>78.2</v>
      </c>
      <c r="E2776" s="20">
        <v>-0.7</v>
      </c>
      <c r="F2776" s="20" t="e">
        <f>(#N/A)</f>
        <v>#N/A</v>
      </c>
      <c r="G2776" s="133">
        <f t="shared" si="43"/>
        <v>78.2</v>
      </c>
      <c r="H2776" s="133"/>
      <c r="I2776" s="133"/>
    </row>
    <row r="2777" spans="1:9" x14ac:dyDescent="0.3">
      <c r="A2777" s="135">
        <v>44929</v>
      </c>
      <c r="B2777" s="20">
        <v>140.82</v>
      </c>
      <c r="C2777" s="20" t="e">
        <f>(#N/A)</f>
        <v>#N/A</v>
      </c>
      <c r="D2777" s="20" t="e">
        <f>(#N/A)</f>
        <v>#N/A</v>
      </c>
      <c r="E2777" s="20" t="e">
        <f>(#N/A)</f>
        <v>#N/A</v>
      </c>
      <c r="F2777" s="20" t="e">
        <f>(#N/A)</f>
        <v>#N/A</v>
      </c>
      <c r="G2777" s="133" t="e">
        <f t="shared" si="43"/>
        <v>#N/A</v>
      </c>
      <c r="H2777" s="133"/>
      <c r="I2777" s="133"/>
    </row>
    <row r="2778" spans="1:9" x14ac:dyDescent="0.3">
      <c r="A2778" s="135">
        <v>44930</v>
      </c>
      <c r="B2778" s="20">
        <v>140.54</v>
      </c>
      <c r="C2778" s="20" t="e">
        <f>(#N/A)</f>
        <v>#N/A</v>
      </c>
      <c r="D2778" s="20" t="e">
        <f>(#N/A)</f>
        <v>#N/A</v>
      </c>
      <c r="E2778" s="20" t="e">
        <f>(#N/A)</f>
        <v>#N/A</v>
      </c>
      <c r="F2778" s="20">
        <v>-22.533348032190499</v>
      </c>
      <c r="G2778" s="133" t="e">
        <f t="shared" si="43"/>
        <v>#N/A</v>
      </c>
      <c r="H2778" s="133"/>
      <c r="I2778" s="133"/>
    </row>
    <row r="2779" spans="1:9" x14ac:dyDescent="0.3">
      <c r="A2779" s="135">
        <v>44931</v>
      </c>
      <c r="B2779" s="20">
        <v>140.22</v>
      </c>
      <c r="C2779" s="20" t="e">
        <f>(#N/A)</f>
        <v>#N/A</v>
      </c>
      <c r="D2779" s="20" t="e">
        <f>(#N/A)</f>
        <v>#N/A</v>
      </c>
      <c r="E2779" s="20" t="e">
        <f>(#N/A)</f>
        <v>#N/A</v>
      </c>
      <c r="F2779" s="20">
        <v>-22.186459489456158</v>
      </c>
      <c r="G2779" s="133" t="e">
        <f t="shared" si="43"/>
        <v>#N/A</v>
      </c>
      <c r="H2779" s="133"/>
      <c r="I2779" s="133"/>
    </row>
    <row r="2780" spans="1:9" x14ac:dyDescent="0.3">
      <c r="A2780" s="135">
        <v>44932</v>
      </c>
      <c r="B2780" s="20">
        <v>139.88</v>
      </c>
      <c r="C2780" s="20" t="e">
        <f>(#N/A)</f>
        <v>#N/A</v>
      </c>
      <c r="D2780" s="20" t="e">
        <f>(#N/A)</f>
        <v>#N/A</v>
      </c>
      <c r="E2780" s="20" t="e">
        <f>(#N/A)</f>
        <v>#N/A</v>
      </c>
      <c r="F2780" s="20">
        <v>-22.297522497500282</v>
      </c>
      <c r="G2780" s="133" t="e">
        <f t="shared" si="43"/>
        <v>#N/A</v>
      </c>
      <c r="H2780" s="133"/>
      <c r="I2780" s="133"/>
    </row>
    <row r="2781" spans="1:9" x14ac:dyDescent="0.3">
      <c r="A2781" s="135">
        <v>44935</v>
      </c>
      <c r="B2781" s="20">
        <v>139.61000000000001</v>
      </c>
      <c r="C2781" s="20" t="e">
        <f>(#N/A)</f>
        <v>#N/A</v>
      </c>
      <c r="D2781" s="20" t="e">
        <f>(#N/A)</f>
        <v>#N/A</v>
      </c>
      <c r="E2781" s="20" t="e">
        <f>(#N/A)</f>
        <v>#N/A</v>
      </c>
      <c r="F2781" s="20" t="e">
        <f>(#N/A)</f>
        <v>#N/A</v>
      </c>
      <c r="G2781" s="133" t="e">
        <f t="shared" si="43"/>
        <v>#N/A</v>
      </c>
      <c r="H2781" s="133"/>
      <c r="I2781" s="133"/>
    </row>
    <row r="2782" spans="1:9" x14ac:dyDescent="0.3">
      <c r="A2782" s="135">
        <v>44936</v>
      </c>
      <c r="B2782" s="20">
        <v>139.44999999999999</v>
      </c>
      <c r="C2782" s="20" t="e">
        <f>(#N/A)</f>
        <v>#N/A</v>
      </c>
      <c r="D2782" s="20" t="e">
        <f>(#N/A)</f>
        <v>#N/A</v>
      </c>
      <c r="E2782" s="20" t="e">
        <f>(#N/A)</f>
        <v>#N/A</v>
      </c>
      <c r="F2782" s="20">
        <v>-21.762791741472171</v>
      </c>
      <c r="G2782" s="133" t="e">
        <f t="shared" si="43"/>
        <v>#N/A</v>
      </c>
      <c r="H2782" s="133"/>
      <c r="I2782" s="133"/>
    </row>
    <row r="2783" spans="1:9" x14ac:dyDescent="0.3">
      <c r="A2783" s="135">
        <v>44937</v>
      </c>
      <c r="B2783" s="20">
        <v>139.18</v>
      </c>
      <c r="C2783" s="20" t="e">
        <f>(#N/A)</f>
        <v>#N/A</v>
      </c>
      <c r="D2783" s="20" t="e">
        <f>(#N/A)</f>
        <v>#N/A</v>
      </c>
      <c r="E2783" s="20" t="e">
        <f>(#N/A)</f>
        <v>#N/A</v>
      </c>
      <c r="F2783" s="20">
        <v>-21.464845954181239</v>
      </c>
      <c r="G2783" s="133" t="e">
        <f t="shared" si="43"/>
        <v>#N/A</v>
      </c>
      <c r="H2783" s="133"/>
      <c r="I2783" s="133"/>
    </row>
    <row r="2784" spans="1:9" x14ac:dyDescent="0.3">
      <c r="A2784" s="135">
        <v>44938</v>
      </c>
      <c r="B2784" s="20">
        <v>139.06</v>
      </c>
      <c r="C2784" s="20" t="e">
        <f>(#N/A)</f>
        <v>#N/A</v>
      </c>
      <c r="D2784" s="20" t="e">
        <f>(#N/A)</f>
        <v>#N/A</v>
      </c>
      <c r="E2784" s="20" t="e">
        <f>(#N/A)</f>
        <v>#N/A</v>
      </c>
      <c r="F2784" s="20">
        <v>-21.158861548928449</v>
      </c>
      <c r="G2784" s="133" t="e">
        <f t="shared" si="43"/>
        <v>#N/A</v>
      </c>
      <c r="H2784" s="133"/>
      <c r="I2784" s="133"/>
    </row>
    <row r="2785" spans="1:9" x14ac:dyDescent="0.3">
      <c r="A2785" s="135">
        <v>44939</v>
      </c>
      <c r="B2785" s="20">
        <v>137.44</v>
      </c>
      <c r="C2785" s="20" t="e">
        <f>(#N/A)</f>
        <v>#N/A</v>
      </c>
      <c r="D2785" s="20" t="e">
        <f>(#N/A)</f>
        <v>#N/A</v>
      </c>
      <c r="E2785" s="20" t="e">
        <f>(#N/A)</f>
        <v>#N/A</v>
      </c>
      <c r="F2785" s="20">
        <v>-21.633025430493781</v>
      </c>
      <c r="G2785" s="133" t="e">
        <f t="shared" si="43"/>
        <v>#N/A</v>
      </c>
      <c r="H2785" s="133"/>
      <c r="I2785" s="133"/>
    </row>
    <row r="2786" spans="1:9" x14ac:dyDescent="0.3">
      <c r="A2786" s="135">
        <v>44942</v>
      </c>
      <c r="B2786" s="20">
        <v>137.16</v>
      </c>
      <c r="C2786" s="20" t="e">
        <f>(#N/A)</f>
        <v>#N/A</v>
      </c>
      <c r="D2786" s="20" t="e">
        <f>(#N/A)</f>
        <v>#N/A</v>
      </c>
      <c r="E2786" s="20" t="e">
        <f>(#N/A)</f>
        <v>#N/A</v>
      </c>
      <c r="F2786" s="20" t="e">
        <f>(#N/A)</f>
        <v>#N/A</v>
      </c>
      <c r="G2786" s="133" t="e">
        <f t="shared" si="43"/>
        <v>#N/A</v>
      </c>
      <c r="H2786" s="133"/>
      <c r="I2786" s="133"/>
    </row>
    <row r="2787" spans="1:9" x14ac:dyDescent="0.3">
      <c r="A2787" s="135">
        <v>44943</v>
      </c>
      <c r="B2787" s="20">
        <v>136.97</v>
      </c>
      <c r="C2787" s="20" t="e">
        <f>(#N/A)</f>
        <v>#N/A</v>
      </c>
      <c r="D2787" s="20" t="e">
        <f>(#N/A)</f>
        <v>#N/A</v>
      </c>
      <c r="E2787" s="20" t="e">
        <f>(#N/A)</f>
        <v>#N/A</v>
      </c>
      <c r="F2787" s="20">
        <v>-21.713534522176499</v>
      </c>
      <c r="G2787" s="133" t="e">
        <f t="shared" si="43"/>
        <v>#N/A</v>
      </c>
      <c r="H2787" s="133"/>
      <c r="I2787" s="133"/>
    </row>
    <row r="2788" spans="1:9" x14ac:dyDescent="0.3">
      <c r="A2788" s="135">
        <v>44944</v>
      </c>
      <c r="B2788" s="20">
        <v>136.88</v>
      </c>
      <c r="C2788" s="20" t="e">
        <f>(#N/A)</f>
        <v>#N/A</v>
      </c>
      <c r="D2788" s="20" t="e">
        <f>(#N/A)</f>
        <v>#N/A</v>
      </c>
      <c r="E2788" s="20" t="e">
        <f>(#N/A)</f>
        <v>#N/A</v>
      </c>
      <c r="F2788" s="20">
        <v>-21.572222540537439</v>
      </c>
      <c r="G2788" s="133" t="e">
        <f t="shared" si="43"/>
        <v>#N/A</v>
      </c>
      <c r="H2788" s="133"/>
      <c r="I2788" s="133"/>
    </row>
    <row r="2789" spans="1:9" x14ac:dyDescent="0.3">
      <c r="A2789" s="135">
        <v>44956</v>
      </c>
      <c r="B2789" s="20">
        <v>136.87</v>
      </c>
      <c r="C2789" s="20" t="e">
        <f>(#N/A)</f>
        <v>#N/A</v>
      </c>
      <c r="D2789" s="20" t="e">
        <f>(#N/A)</f>
        <v>#N/A</v>
      </c>
      <c r="E2789" s="20" t="e">
        <f>(#N/A)</f>
        <v>#N/A</v>
      </c>
      <c r="F2789" s="20" t="e">
        <f>(#N/A)</f>
        <v>#N/A</v>
      </c>
      <c r="G2789" s="133" t="e">
        <f t="shared" si="43"/>
        <v>#N/A</v>
      </c>
      <c r="H2789" s="133"/>
      <c r="I2789" s="133"/>
    </row>
    <row r="2790" spans="1:9" x14ac:dyDescent="0.3">
      <c r="A2790" s="135">
        <v>44957</v>
      </c>
      <c r="B2790" s="20">
        <v>136.75</v>
      </c>
      <c r="C2790" s="20">
        <v>92.8</v>
      </c>
      <c r="D2790" s="20">
        <v>82.3</v>
      </c>
      <c r="E2790" s="20">
        <v>-0.8</v>
      </c>
      <c r="F2790" s="20" t="e">
        <f>(#N/A)</f>
        <v>#N/A</v>
      </c>
      <c r="G2790" s="133">
        <f t="shared" si="43"/>
        <v>82.3</v>
      </c>
      <c r="H2790" s="133"/>
      <c r="I2790" s="133"/>
    </row>
    <row r="2791" spans="1:9" x14ac:dyDescent="0.3">
      <c r="A2791" s="135">
        <v>44958</v>
      </c>
      <c r="B2791" s="20">
        <v>136.63</v>
      </c>
      <c r="C2791" s="20" t="e">
        <f>(#N/A)</f>
        <v>#N/A</v>
      </c>
      <c r="D2791" s="20" t="e">
        <f>(#N/A)</f>
        <v>#N/A</v>
      </c>
      <c r="E2791" s="20" t="e">
        <f>(#N/A)</f>
        <v>#N/A</v>
      </c>
      <c r="F2791" s="20" t="e">
        <f>(#N/A)</f>
        <v>#N/A</v>
      </c>
      <c r="G2791" s="133" t="e">
        <f t="shared" si="43"/>
        <v>#N/A</v>
      </c>
      <c r="H2791" s="133"/>
      <c r="I2791" s="133"/>
    </row>
    <row r="2792" spans="1:9" x14ac:dyDescent="0.3">
      <c r="A2792" s="135">
        <v>44959</v>
      </c>
      <c r="B2792" s="20">
        <v>136.32</v>
      </c>
      <c r="C2792" s="20" t="e">
        <f>(#N/A)</f>
        <v>#N/A</v>
      </c>
      <c r="D2792" s="20" t="e">
        <f>(#N/A)</f>
        <v>#N/A</v>
      </c>
      <c r="E2792" s="20" t="e">
        <f>(#N/A)</f>
        <v>#N/A</v>
      </c>
      <c r="F2792" s="20" t="e">
        <f>(#N/A)</f>
        <v>#N/A</v>
      </c>
      <c r="G2792" s="133" t="e">
        <f t="shared" si="43"/>
        <v>#N/A</v>
      </c>
      <c r="H2792" s="133"/>
      <c r="I2792" s="133"/>
    </row>
    <row r="2793" spans="1:9" x14ac:dyDescent="0.3">
      <c r="A2793" s="135">
        <v>44960</v>
      </c>
      <c r="B2793" s="20">
        <v>136.28</v>
      </c>
      <c r="C2793" s="20" t="e">
        <f>(#N/A)</f>
        <v>#N/A</v>
      </c>
      <c r="D2793" s="20" t="e">
        <f>(#N/A)</f>
        <v>#N/A</v>
      </c>
      <c r="E2793" s="20" t="e">
        <f>(#N/A)</f>
        <v>#N/A</v>
      </c>
      <c r="F2793" s="20" t="e">
        <f>(#N/A)</f>
        <v>#N/A</v>
      </c>
      <c r="G2793" s="133" t="e">
        <f t="shared" si="43"/>
        <v>#N/A</v>
      </c>
      <c r="H2793" s="133"/>
      <c r="I2793" s="133"/>
    </row>
    <row r="2794" spans="1:9" x14ac:dyDescent="0.3">
      <c r="A2794" s="135">
        <v>44963</v>
      </c>
      <c r="B2794" s="20">
        <v>136.30000000000001</v>
      </c>
      <c r="C2794" s="20" t="e">
        <f>(#N/A)</f>
        <v>#N/A</v>
      </c>
      <c r="D2794" s="20" t="e">
        <f>(#N/A)</f>
        <v>#N/A</v>
      </c>
      <c r="E2794" s="20" t="e">
        <f>(#N/A)</f>
        <v>#N/A</v>
      </c>
      <c r="F2794" s="20" t="e">
        <f>(#N/A)</f>
        <v>#N/A</v>
      </c>
      <c r="G2794" s="133" t="e">
        <f t="shared" si="43"/>
        <v>#N/A</v>
      </c>
      <c r="H2794" s="133"/>
      <c r="I2794" s="133"/>
    </row>
    <row r="2795" spans="1:9" x14ac:dyDescent="0.3">
      <c r="A2795" s="135">
        <v>44964</v>
      </c>
      <c r="B2795" s="20">
        <v>136.16999999999999</v>
      </c>
      <c r="C2795" s="20" t="e">
        <f>(#N/A)</f>
        <v>#N/A</v>
      </c>
      <c r="D2795" s="20" t="e">
        <f>(#N/A)</f>
        <v>#N/A</v>
      </c>
      <c r="E2795" s="20" t="e">
        <f>(#N/A)</f>
        <v>#N/A</v>
      </c>
      <c r="F2795" s="20">
        <v>-19.975317348377999</v>
      </c>
      <c r="G2795" s="133" t="e">
        <f t="shared" si="43"/>
        <v>#N/A</v>
      </c>
      <c r="H2795" s="133"/>
      <c r="I2795" s="133"/>
    </row>
    <row r="2796" spans="1:9" x14ac:dyDescent="0.3">
      <c r="A2796" s="135">
        <v>44965</v>
      </c>
      <c r="B2796" s="20">
        <v>136.25</v>
      </c>
      <c r="C2796" s="20" t="e">
        <f>(#N/A)</f>
        <v>#N/A</v>
      </c>
      <c r="D2796" s="20" t="e">
        <f>(#N/A)</f>
        <v>#N/A</v>
      </c>
      <c r="E2796" s="20" t="e">
        <f>(#N/A)</f>
        <v>#N/A</v>
      </c>
      <c r="F2796" s="20">
        <v>-19.796326818931011</v>
      </c>
      <c r="G2796" s="133" t="e">
        <f t="shared" si="43"/>
        <v>#N/A</v>
      </c>
      <c r="H2796" s="133"/>
      <c r="I2796" s="133"/>
    </row>
    <row r="2797" spans="1:9" x14ac:dyDescent="0.3">
      <c r="A2797" s="135">
        <v>44966</v>
      </c>
      <c r="B2797" s="20">
        <v>136.31</v>
      </c>
      <c r="C2797" s="20" t="e">
        <f>(#N/A)</f>
        <v>#N/A</v>
      </c>
      <c r="D2797" s="20" t="e">
        <f>(#N/A)</f>
        <v>#N/A</v>
      </c>
      <c r="E2797" s="20" t="e">
        <f>(#N/A)</f>
        <v>#N/A</v>
      </c>
      <c r="F2797" s="20">
        <v>-19.723203769140159</v>
      </c>
      <c r="G2797" s="133" t="e">
        <f t="shared" si="43"/>
        <v>#N/A</v>
      </c>
      <c r="H2797" s="133"/>
      <c r="I2797" s="133"/>
    </row>
    <row r="2798" spans="1:9" x14ac:dyDescent="0.3">
      <c r="A2798" s="135">
        <v>44967</v>
      </c>
      <c r="B2798" s="20">
        <v>136.37</v>
      </c>
      <c r="C2798" s="20" t="e">
        <f>(#N/A)</f>
        <v>#N/A</v>
      </c>
      <c r="D2798" s="20" t="e">
        <f>(#N/A)</f>
        <v>#N/A</v>
      </c>
      <c r="E2798" s="20" t="e">
        <f>(#N/A)</f>
        <v>#N/A</v>
      </c>
      <c r="F2798" s="20">
        <v>-19.597901067154059</v>
      </c>
      <c r="G2798" s="133" t="e">
        <f t="shared" si="43"/>
        <v>#N/A</v>
      </c>
      <c r="H2798" s="133"/>
      <c r="I2798" s="133"/>
    </row>
    <row r="2799" spans="1:9" x14ac:dyDescent="0.3">
      <c r="A2799" s="135">
        <v>44970</v>
      </c>
      <c r="B2799" s="20">
        <v>137.29</v>
      </c>
      <c r="C2799" s="20" t="e">
        <f>(#N/A)</f>
        <v>#N/A</v>
      </c>
      <c r="D2799" s="20" t="e">
        <f>(#N/A)</f>
        <v>#N/A</v>
      </c>
      <c r="E2799" s="20" t="e">
        <f>(#N/A)</f>
        <v>#N/A</v>
      </c>
      <c r="F2799" s="20" t="e">
        <f>(#N/A)</f>
        <v>#N/A</v>
      </c>
      <c r="G2799" s="133" t="e">
        <f t="shared" si="43"/>
        <v>#N/A</v>
      </c>
      <c r="H2799" s="133"/>
      <c r="I2799" s="133"/>
    </row>
    <row r="2800" spans="1:9" x14ac:dyDescent="0.3">
      <c r="A2800" s="135">
        <v>44971</v>
      </c>
      <c r="B2800" s="20">
        <v>137.29</v>
      </c>
      <c r="C2800" s="20" t="e">
        <f>(#N/A)</f>
        <v>#N/A</v>
      </c>
      <c r="D2800" s="20" t="e">
        <f>(#N/A)</f>
        <v>#N/A</v>
      </c>
      <c r="E2800" s="20" t="e">
        <f>(#N/A)</f>
        <v>#N/A</v>
      </c>
      <c r="F2800" s="20">
        <v>-18.43996910829917</v>
      </c>
      <c r="G2800" s="133" t="e">
        <f t="shared" si="43"/>
        <v>#N/A</v>
      </c>
      <c r="H2800" s="133"/>
      <c r="I2800" s="133"/>
    </row>
    <row r="2801" spans="1:9" x14ac:dyDescent="0.3">
      <c r="A2801" s="135">
        <v>44972</v>
      </c>
      <c r="B2801" s="20">
        <v>137.41999999999999</v>
      </c>
      <c r="C2801" s="20" t="e">
        <f>(#N/A)</f>
        <v>#N/A</v>
      </c>
      <c r="D2801" s="20" t="e">
        <f>(#N/A)</f>
        <v>#N/A</v>
      </c>
      <c r="E2801" s="20" t="e">
        <f>(#N/A)</f>
        <v>#N/A</v>
      </c>
      <c r="F2801" s="20">
        <v>-18.34818775995247</v>
      </c>
      <c r="G2801" s="133" t="e">
        <f t="shared" si="43"/>
        <v>#N/A</v>
      </c>
      <c r="H2801" s="133"/>
      <c r="I2801" s="133"/>
    </row>
    <row r="2802" spans="1:9" x14ac:dyDescent="0.3">
      <c r="A2802" s="135">
        <v>44973</v>
      </c>
      <c r="B2802" s="20">
        <v>136.52000000000001</v>
      </c>
      <c r="C2802" s="20" t="e">
        <f>(#N/A)</f>
        <v>#N/A</v>
      </c>
      <c r="D2802" s="20" t="e">
        <f>(#N/A)</f>
        <v>#N/A</v>
      </c>
      <c r="E2802" s="20" t="e">
        <f>(#N/A)</f>
        <v>#N/A</v>
      </c>
      <c r="F2802" s="20">
        <v>-18.805757107172589</v>
      </c>
      <c r="G2802" s="133" t="e">
        <f t="shared" si="43"/>
        <v>#N/A</v>
      </c>
      <c r="H2802" s="133"/>
      <c r="I2802" s="133"/>
    </row>
    <row r="2803" spans="1:9" x14ac:dyDescent="0.3">
      <c r="A2803" s="135">
        <v>44974</v>
      </c>
      <c r="B2803" s="20">
        <v>136.61000000000001</v>
      </c>
      <c r="C2803" s="20" t="e">
        <f>(#N/A)</f>
        <v>#N/A</v>
      </c>
      <c r="D2803" s="20" t="e">
        <f>(#N/A)</f>
        <v>#N/A</v>
      </c>
      <c r="E2803" s="20" t="e">
        <f>(#N/A)</f>
        <v>#N/A</v>
      </c>
      <c r="F2803" s="20">
        <v>-18.771554287073371</v>
      </c>
      <c r="G2803" s="133" t="e">
        <f t="shared" si="43"/>
        <v>#N/A</v>
      </c>
      <c r="H2803" s="133"/>
      <c r="I2803" s="133"/>
    </row>
    <row r="2804" spans="1:9" x14ac:dyDescent="0.3">
      <c r="A2804" s="135">
        <v>44977</v>
      </c>
      <c r="B2804" s="20">
        <v>136.9</v>
      </c>
      <c r="C2804" s="20" t="e">
        <f>(#N/A)</f>
        <v>#N/A</v>
      </c>
      <c r="D2804" s="20" t="e">
        <f>(#N/A)</f>
        <v>#N/A</v>
      </c>
      <c r="E2804" s="20" t="e">
        <f>(#N/A)</f>
        <v>#N/A</v>
      </c>
      <c r="F2804" s="20" t="e">
        <f>(#N/A)</f>
        <v>#N/A</v>
      </c>
      <c r="G2804" s="133" t="e">
        <f t="shared" si="43"/>
        <v>#N/A</v>
      </c>
      <c r="H2804" s="133"/>
      <c r="I2804" s="133"/>
    </row>
    <row r="2805" spans="1:9" x14ac:dyDescent="0.3">
      <c r="A2805" s="135">
        <v>44978</v>
      </c>
      <c r="B2805" s="20">
        <v>136.86000000000001</v>
      </c>
      <c r="C2805" s="20" t="e">
        <f>(#N/A)</f>
        <v>#N/A</v>
      </c>
      <c r="D2805" s="20" t="e">
        <f>(#N/A)</f>
        <v>#N/A</v>
      </c>
      <c r="E2805" s="20" t="e">
        <f>(#N/A)</f>
        <v>#N/A</v>
      </c>
      <c r="F2805" s="20">
        <v>-18.66159515036253</v>
      </c>
      <c r="G2805" s="133" t="e">
        <f t="shared" si="43"/>
        <v>#N/A</v>
      </c>
      <c r="H2805" s="133"/>
      <c r="I2805" s="133"/>
    </row>
    <row r="2806" spans="1:9" x14ac:dyDescent="0.3">
      <c r="A2806" s="135">
        <v>44979</v>
      </c>
      <c r="B2806" s="20">
        <v>137.28</v>
      </c>
      <c r="C2806" s="20" t="e">
        <f>(#N/A)</f>
        <v>#N/A</v>
      </c>
      <c r="D2806" s="20" t="e">
        <f>(#N/A)</f>
        <v>#N/A</v>
      </c>
      <c r="E2806" s="20" t="e">
        <f>(#N/A)</f>
        <v>#N/A</v>
      </c>
      <c r="F2806" s="20">
        <v>-18.329466357308579</v>
      </c>
      <c r="G2806" s="133" t="e">
        <f t="shared" si="43"/>
        <v>#N/A</v>
      </c>
      <c r="H2806" s="133"/>
      <c r="I2806" s="133"/>
    </row>
    <row r="2807" spans="1:9" x14ac:dyDescent="0.3">
      <c r="A2807" s="135">
        <v>44980</v>
      </c>
      <c r="B2807" s="20">
        <v>137.08000000000001</v>
      </c>
      <c r="C2807" s="20" t="e">
        <f>(#N/A)</f>
        <v>#N/A</v>
      </c>
      <c r="D2807" s="20" t="e">
        <f>(#N/A)</f>
        <v>#N/A</v>
      </c>
      <c r="E2807" s="20" t="e">
        <f>(#N/A)</f>
        <v>#N/A</v>
      </c>
      <c r="F2807" s="20">
        <v>-18.492091806397909</v>
      </c>
      <c r="G2807" s="133" t="e">
        <f t="shared" si="43"/>
        <v>#N/A</v>
      </c>
      <c r="H2807" s="133"/>
      <c r="I2807" s="133"/>
    </row>
    <row r="2808" spans="1:9" x14ac:dyDescent="0.3">
      <c r="A2808" s="135">
        <v>44981</v>
      </c>
      <c r="B2808" s="20">
        <v>137.6</v>
      </c>
      <c r="C2808" s="20" t="e">
        <f>(#N/A)</f>
        <v>#N/A</v>
      </c>
      <c r="D2808" s="20" t="e">
        <f>(#N/A)</f>
        <v>#N/A</v>
      </c>
      <c r="E2808" s="20" t="e">
        <f>(#N/A)</f>
        <v>#N/A</v>
      </c>
      <c r="F2808" s="20">
        <v>-18.163435232544309</v>
      </c>
      <c r="G2808" s="133" t="e">
        <f t="shared" si="43"/>
        <v>#N/A</v>
      </c>
      <c r="H2808" s="133"/>
      <c r="I2808" s="133"/>
    </row>
    <row r="2809" spans="1:9" x14ac:dyDescent="0.3">
      <c r="A2809" s="135">
        <v>44984</v>
      </c>
      <c r="B2809" s="20">
        <v>137.6</v>
      </c>
      <c r="C2809" s="20" t="e">
        <f>(#N/A)</f>
        <v>#N/A</v>
      </c>
      <c r="D2809" s="20" t="e">
        <f>(#N/A)</f>
        <v>#N/A</v>
      </c>
      <c r="E2809" s="20" t="e">
        <f>(#N/A)</f>
        <v>#N/A</v>
      </c>
      <c r="F2809" s="20" t="e">
        <f>(#N/A)</f>
        <v>#N/A</v>
      </c>
      <c r="G2809" s="133" t="e">
        <f t="shared" si="43"/>
        <v>#N/A</v>
      </c>
      <c r="H2809" s="133"/>
      <c r="I2809" s="133"/>
    </row>
    <row r="2810" spans="1:9" x14ac:dyDescent="0.3">
      <c r="A2810" s="135">
        <v>44985</v>
      </c>
      <c r="B2810" s="20">
        <v>137.62</v>
      </c>
      <c r="C2810" s="20">
        <v>93.3</v>
      </c>
      <c r="D2810" s="20">
        <v>84.7</v>
      </c>
      <c r="E2810" s="20">
        <v>-1.4</v>
      </c>
      <c r="F2810" s="20">
        <v>-18.127193765244812</v>
      </c>
      <c r="G2810" s="133">
        <f t="shared" si="43"/>
        <v>84.7</v>
      </c>
      <c r="H2810" s="133"/>
      <c r="I2810" s="133"/>
    </row>
    <row r="2811" spans="1:9" x14ac:dyDescent="0.3">
      <c r="A2811" s="135">
        <v>44986</v>
      </c>
      <c r="B2811" s="20">
        <v>137.80000000000001</v>
      </c>
      <c r="C2811" s="20" t="e">
        <f>(#N/A)</f>
        <v>#N/A</v>
      </c>
      <c r="D2811" s="20" t="e">
        <f>(#N/A)</f>
        <v>#N/A</v>
      </c>
      <c r="E2811" s="20" t="e">
        <f>(#N/A)</f>
        <v>#N/A</v>
      </c>
      <c r="F2811" s="20">
        <v>-18.581979320531762</v>
      </c>
      <c r="G2811" s="133" t="e">
        <f t="shared" si="43"/>
        <v>#N/A</v>
      </c>
      <c r="H2811" s="133"/>
      <c r="I2811" s="133"/>
    </row>
    <row r="2812" spans="1:9" x14ac:dyDescent="0.3">
      <c r="A2812" s="135">
        <v>44987</v>
      </c>
      <c r="B2812" s="20">
        <v>137.83000000000001</v>
      </c>
      <c r="C2812" s="20" t="e">
        <f>(#N/A)</f>
        <v>#N/A</v>
      </c>
      <c r="D2812" s="20" t="e">
        <f>(#N/A)</f>
        <v>#N/A</v>
      </c>
      <c r="E2812" s="20" t="e">
        <f>(#N/A)</f>
        <v>#N/A</v>
      </c>
      <c r="F2812" s="20">
        <v>-18.961665098777051</v>
      </c>
      <c r="G2812" s="133" t="e">
        <f t="shared" si="43"/>
        <v>#N/A</v>
      </c>
      <c r="H2812" s="133"/>
      <c r="I2812" s="133"/>
    </row>
    <row r="2813" spans="1:9" x14ac:dyDescent="0.3">
      <c r="A2813" s="135">
        <v>44988</v>
      </c>
      <c r="B2813" s="20">
        <v>138.1</v>
      </c>
      <c r="C2813" s="20" t="e">
        <f>(#N/A)</f>
        <v>#N/A</v>
      </c>
      <c r="D2813" s="20" t="e">
        <f>(#N/A)</f>
        <v>#N/A</v>
      </c>
      <c r="E2813" s="20" t="e">
        <f>(#N/A)</f>
        <v>#N/A</v>
      </c>
      <c r="F2813" s="20">
        <v>-18.874463960524</v>
      </c>
      <c r="G2813" s="133" t="e">
        <f t="shared" si="43"/>
        <v>#N/A</v>
      </c>
      <c r="H2813" s="133"/>
      <c r="I2813" s="133"/>
    </row>
    <row r="2814" spans="1:9" x14ac:dyDescent="0.3">
      <c r="A2814" s="135">
        <v>44991</v>
      </c>
      <c r="B2814" s="20">
        <v>140.4</v>
      </c>
      <c r="C2814" s="20" t="e">
        <f>(#N/A)</f>
        <v>#N/A</v>
      </c>
      <c r="D2814" s="20" t="e">
        <f>(#N/A)</f>
        <v>#N/A</v>
      </c>
      <c r="E2814" s="20" t="e">
        <f>(#N/A)</f>
        <v>#N/A</v>
      </c>
      <c r="F2814" s="20" t="e">
        <f>(#N/A)</f>
        <v>#N/A</v>
      </c>
      <c r="G2814" s="133" t="e">
        <f t="shared" si="43"/>
        <v>#N/A</v>
      </c>
      <c r="H2814" s="133"/>
      <c r="I2814" s="133"/>
    </row>
    <row r="2815" spans="1:9" x14ac:dyDescent="0.3">
      <c r="A2815" s="135">
        <v>44992</v>
      </c>
      <c r="B2815" s="20">
        <v>140.53</v>
      </c>
      <c r="C2815" s="20" t="e">
        <f>(#N/A)</f>
        <v>#N/A</v>
      </c>
      <c r="D2815" s="20" t="e">
        <f>(#N/A)</f>
        <v>#N/A</v>
      </c>
      <c r="E2815" s="20" t="e">
        <f>(#N/A)</f>
        <v>#N/A</v>
      </c>
      <c r="F2815" s="20">
        <v>-17.65016114854966</v>
      </c>
      <c r="G2815" s="133" t="e">
        <f t="shared" si="43"/>
        <v>#N/A</v>
      </c>
      <c r="H2815" s="133"/>
      <c r="I2815" s="133"/>
    </row>
    <row r="2816" spans="1:9" x14ac:dyDescent="0.3">
      <c r="A2816" s="135">
        <v>44993</v>
      </c>
      <c r="B2816" s="20">
        <v>140.72999999999999</v>
      </c>
      <c r="C2816" s="20" t="e">
        <f>(#N/A)</f>
        <v>#N/A</v>
      </c>
      <c r="D2816" s="20" t="e">
        <f>(#N/A)</f>
        <v>#N/A</v>
      </c>
      <c r="E2816" s="20" t="e">
        <f>(#N/A)</f>
        <v>#N/A</v>
      </c>
      <c r="F2816" s="20">
        <v>-17.532962203340169</v>
      </c>
      <c r="G2816" s="133" t="e">
        <f t="shared" si="43"/>
        <v>#N/A</v>
      </c>
      <c r="H2816" s="133"/>
      <c r="I2816" s="133"/>
    </row>
    <row r="2817" spans="1:9" x14ac:dyDescent="0.3">
      <c r="A2817" s="135">
        <v>44994</v>
      </c>
      <c r="B2817" s="20">
        <v>141.16999999999999</v>
      </c>
      <c r="C2817" s="20" t="e">
        <f>(#N/A)</f>
        <v>#N/A</v>
      </c>
      <c r="D2817" s="20" t="e">
        <f>(#N/A)</f>
        <v>#N/A</v>
      </c>
      <c r="E2817" s="20" t="e">
        <f>(#N/A)</f>
        <v>#N/A</v>
      </c>
      <c r="F2817" s="20">
        <v>-17.313887424588529</v>
      </c>
      <c r="G2817" s="133" t="e">
        <f t="shared" si="43"/>
        <v>#N/A</v>
      </c>
      <c r="H2817" s="133"/>
      <c r="I2817" s="133"/>
    </row>
    <row r="2818" spans="1:9" x14ac:dyDescent="0.3">
      <c r="A2818" s="135">
        <v>44995</v>
      </c>
      <c r="B2818" s="20">
        <v>141.12</v>
      </c>
      <c r="C2818" s="20" t="e">
        <f>(#N/A)</f>
        <v>#N/A</v>
      </c>
      <c r="D2818" s="20" t="e">
        <f>(#N/A)</f>
        <v>#N/A</v>
      </c>
      <c r="E2818" s="20" t="e">
        <f>(#N/A)</f>
        <v>#N/A</v>
      </c>
      <c r="F2818" s="20">
        <v>-17.32380338625579</v>
      </c>
      <c r="G2818" s="133" t="e">
        <f t="shared" si="43"/>
        <v>#N/A</v>
      </c>
      <c r="H2818" s="133"/>
      <c r="I2818" s="133"/>
    </row>
    <row r="2819" spans="1:9" x14ac:dyDescent="0.3">
      <c r="A2819" s="135">
        <v>44998</v>
      </c>
      <c r="B2819" s="20">
        <v>141.36000000000001</v>
      </c>
      <c r="C2819" s="20" t="e">
        <f>(#N/A)</f>
        <v>#N/A</v>
      </c>
      <c r="D2819" s="20" t="e">
        <f>(#N/A)</f>
        <v>#N/A</v>
      </c>
      <c r="E2819" s="20" t="e">
        <f>(#N/A)</f>
        <v>#N/A</v>
      </c>
      <c r="F2819" s="20" t="e">
        <f>(#N/A)</f>
        <v>#N/A</v>
      </c>
      <c r="G2819" s="133" t="e">
        <f t="shared" si="43"/>
        <v>#N/A</v>
      </c>
      <c r="H2819" s="133"/>
      <c r="I2819" s="133"/>
    </row>
    <row r="2820" spans="1:9" x14ac:dyDescent="0.3">
      <c r="A2820" s="135">
        <v>44999</v>
      </c>
      <c r="B2820" s="20">
        <v>141.35</v>
      </c>
      <c r="C2820" s="20" t="e">
        <f>(#N/A)</f>
        <v>#N/A</v>
      </c>
      <c r="D2820" s="20" t="e">
        <f>(#N/A)</f>
        <v>#N/A</v>
      </c>
      <c r="E2820" s="20" t="e">
        <f>(#N/A)</f>
        <v>#N/A</v>
      </c>
      <c r="F2820" s="20">
        <v>-17.991413320956141</v>
      </c>
      <c r="G2820" s="133" t="e">
        <f t="shared" si="43"/>
        <v>#N/A</v>
      </c>
      <c r="H2820" s="133"/>
      <c r="I2820" s="133"/>
    </row>
    <row r="2821" spans="1:9" x14ac:dyDescent="0.3">
      <c r="A2821" s="135">
        <v>45000</v>
      </c>
      <c r="B2821" s="20">
        <v>141.4</v>
      </c>
      <c r="C2821" s="20" t="e">
        <f>(#N/A)</f>
        <v>#N/A</v>
      </c>
      <c r="D2821" s="20" t="e">
        <f>(#N/A)</f>
        <v>#N/A</v>
      </c>
      <c r="E2821" s="20" t="e">
        <f>(#N/A)</f>
        <v>#N/A</v>
      </c>
      <c r="F2821" s="20">
        <v>-18.04323885701038</v>
      </c>
      <c r="G2821" s="133" t="e">
        <f t="shared" si="43"/>
        <v>#N/A</v>
      </c>
      <c r="H2821" s="133"/>
      <c r="I2821" s="133"/>
    </row>
    <row r="2822" spans="1:9" x14ac:dyDescent="0.3">
      <c r="A2822" s="135">
        <v>45001</v>
      </c>
      <c r="B2822" s="20">
        <v>141.41</v>
      </c>
      <c r="C2822" s="20" t="e">
        <f>(#N/A)</f>
        <v>#N/A</v>
      </c>
      <c r="D2822" s="20" t="e">
        <f>(#N/A)</f>
        <v>#N/A</v>
      </c>
      <c r="E2822" s="20" t="e">
        <f>(#N/A)</f>
        <v>#N/A</v>
      </c>
      <c r="F2822" s="20">
        <v>-18.127605372857801</v>
      </c>
      <c r="G2822" s="133" t="e">
        <f t="shared" si="43"/>
        <v>#N/A</v>
      </c>
      <c r="H2822" s="133"/>
      <c r="I2822" s="133"/>
    </row>
    <row r="2823" spans="1:9" x14ac:dyDescent="0.3">
      <c r="A2823" s="135">
        <v>45002</v>
      </c>
      <c r="B2823" s="20">
        <v>141.43</v>
      </c>
      <c r="C2823" s="20" t="e">
        <f>(#N/A)</f>
        <v>#N/A</v>
      </c>
      <c r="D2823" s="20" t="e">
        <f>(#N/A)</f>
        <v>#N/A</v>
      </c>
      <c r="E2823" s="20" t="e">
        <f>(#N/A)</f>
        <v>#N/A</v>
      </c>
      <c r="F2823" s="20">
        <v>-18.149198448984318</v>
      </c>
      <c r="G2823" s="133" t="e">
        <f t="shared" si="43"/>
        <v>#N/A</v>
      </c>
      <c r="H2823" s="133"/>
      <c r="I2823" s="133"/>
    </row>
    <row r="2824" spans="1:9" x14ac:dyDescent="0.3">
      <c r="A2824" s="135">
        <v>45005</v>
      </c>
      <c r="B2824" s="20">
        <v>141.4</v>
      </c>
      <c r="C2824" s="20" t="e">
        <f>(#N/A)</f>
        <v>#N/A</v>
      </c>
      <c r="D2824" s="20" t="e">
        <f>(#N/A)</f>
        <v>#N/A</v>
      </c>
      <c r="E2824" s="20" t="e">
        <f>(#N/A)</f>
        <v>#N/A</v>
      </c>
      <c r="F2824" s="20" t="e">
        <f>(#N/A)</f>
        <v>#N/A</v>
      </c>
      <c r="G2824" s="133" t="e">
        <f t="shared" si="43"/>
        <v>#N/A</v>
      </c>
      <c r="H2824" s="133"/>
      <c r="I2824" s="133"/>
    </row>
    <row r="2825" spans="1:9" x14ac:dyDescent="0.3">
      <c r="A2825" s="135">
        <v>45006</v>
      </c>
      <c r="B2825" s="20">
        <v>141.71</v>
      </c>
      <c r="C2825" s="20" t="e">
        <f>(#N/A)</f>
        <v>#N/A</v>
      </c>
      <c r="D2825" s="20" t="e">
        <f>(#N/A)</f>
        <v>#N/A</v>
      </c>
      <c r="E2825" s="20" t="e">
        <f>(#N/A)</f>
        <v>#N/A</v>
      </c>
      <c r="F2825" s="20">
        <v>-17.796855966123331</v>
      </c>
      <c r="G2825" s="133" t="e">
        <f t="shared" si="43"/>
        <v>#N/A</v>
      </c>
      <c r="H2825" s="133"/>
      <c r="I2825" s="133"/>
    </row>
    <row r="2826" spans="1:9" x14ac:dyDescent="0.3">
      <c r="A2826" s="135">
        <v>45007</v>
      </c>
      <c r="B2826" s="20">
        <v>141.26</v>
      </c>
      <c r="C2826" s="20" t="e">
        <f>(#N/A)</f>
        <v>#N/A</v>
      </c>
      <c r="D2826" s="20" t="e">
        <f>(#N/A)</f>
        <v>#N/A</v>
      </c>
      <c r="E2826" s="20" t="e">
        <f>(#N/A)</f>
        <v>#N/A</v>
      </c>
      <c r="F2826" s="20">
        <v>-17.967479674796749</v>
      </c>
      <c r="G2826" s="133" t="e">
        <f t="shared" si="43"/>
        <v>#N/A</v>
      </c>
      <c r="H2826" s="133"/>
      <c r="I2826" s="133"/>
    </row>
    <row r="2827" spans="1:9" x14ac:dyDescent="0.3">
      <c r="A2827" s="135">
        <v>45008</v>
      </c>
      <c r="B2827" s="20">
        <v>141.28</v>
      </c>
      <c r="C2827" s="20" t="e">
        <f>(#N/A)</f>
        <v>#N/A</v>
      </c>
      <c r="D2827" s="20" t="e">
        <f>(#N/A)</f>
        <v>#N/A</v>
      </c>
      <c r="E2827" s="20" t="e">
        <f>(#N/A)</f>
        <v>#N/A</v>
      </c>
      <c r="F2827" s="20">
        <v>-17.941569379102049</v>
      </c>
      <c r="G2827" s="133" t="e">
        <f t="shared" si="43"/>
        <v>#N/A</v>
      </c>
      <c r="H2827" s="133"/>
      <c r="I2827" s="133"/>
    </row>
    <row r="2828" spans="1:9" x14ac:dyDescent="0.3">
      <c r="A2828" s="135">
        <v>45009</v>
      </c>
      <c r="B2828" s="20">
        <v>141.16999999999999</v>
      </c>
      <c r="C2828" s="20" t="e">
        <f>(#N/A)</f>
        <v>#N/A</v>
      </c>
      <c r="D2828" s="20" t="e">
        <f>(#N/A)</f>
        <v>#N/A</v>
      </c>
      <c r="E2828" s="20" t="e">
        <f>(#N/A)</f>
        <v>#N/A</v>
      </c>
      <c r="F2828" s="20">
        <v>-17.99116997792494</v>
      </c>
      <c r="G2828" s="133" t="e">
        <f t="shared" si="43"/>
        <v>#N/A</v>
      </c>
      <c r="H2828" s="133"/>
      <c r="I2828" s="133"/>
    </row>
    <row r="2829" spans="1:9" x14ac:dyDescent="0.3">
      <c r="A2829" s="135">
        <v>45012</v>
      </c>
      <c r="B2829" s="20">
        <v>141.05000000000001</v>
      </c>
      <c r="C2829" s="20" t="e">
        <f>(#N/A)</f>
        <v>#N/A</v>
      </c>
      <c r="D2829" s="20" t="e">
        <f>(#N/A)</f>
        <v>#N/A</v>
      </c>
      <c r="E2829" s="20" t="e">
        <f>(#N/A)</f>
        <v>#N/A</v>
      </c>
      <c r="F2829" s="20" t="e">
        <f>(#N/A)</f>
        <v>#N/A</v>
      </c>
      <c r="G2829" s="133" t="e">
        <f t="shared" si="43"/>
        <v>#N/A</v>
      </c>
      <c r="H2829" s="133"/>
      <c r="I2829" s="133"/>
    </row>
    <row r="2830" spans="1:9" x14ac:dyDescent="0.3">
      <c r="A2830" s="135">
        <v>45013</v>
      </c>
      <c r="B2830" s="20">
        <v>141.26</v>
      </c>
      <c r="C2830" s="20" t="e">
        <f>(#N/A)</f>
        <v>#N/A</v>
      </c>
      <c r="D2830" s="20" t="e">
        <f>(#N/A)</f>
        <v>#N/A</v>
      </c>
      <c r="E2830" s="20" t="e">
        <f>(#N/A)</f>
        <v>#N/A</v>
      </c>
      <c r="F2830" s="20">
        <v>-18.280689575378918</v>
      </c>
      <c r="G2830" s="133" t="e">
        <f t="shared" si="43"/>
        <v>#N/A</v>
      </c>
      <c r="H2830" s="133"/>
      <c r="I2830" s="133"/>
    </row>
    <row r="2831" spans="1:9" x14ac:dyDescent="0.3">
      <c r="A2831" s="135">
        <v>45014</v>
      </c>
      <c r="B2831" s="20">
        <v>141.30000000000001</v>
      </c>
      <c r="C2831" s="20" t="e">
        <f>(#N/A)</f>
        <v>#N/A</v>
      </c>
      <c r="D2831" s="20" t="e">
        <f>(#N/A)</f>
        <v>#N/A</v>
      </c>
      <c r="E2831" s="20" t="e">
        <f>(#N/A)</f>
        <v>#N/A</v>
      </c>
      <c r="F2831" s="20">
        <v>-18.36616788953723</v>
      </c>
      <c r="G2831" s="133" t="e">
        <f t="shared" si="43"/>
        <v>#N/A</v>
      </c>
      <c r="H2831" s="133"/>
      <c r="I2831" s="133"/>
    </row>
    <row r="2832" spans="1:9" x14ac:dyDescent="0.3">
      <c r="A2832" s="135">
        <v>45015</v>
      </c>
      <c r="B2832" s="20">
        <v>141.53</v>
      </c>
      <c r="C2832" s="20" t="e">
        <f>(#N/A)</f>
        <v>#N/A</v>
      </c>
      <c r="D2832" s="20" t="e">
        <f>(#N/A)</f>
        <v>#N/A</v>
      </c>
      <c r="E2832" s="20" t="e">
        <f>(#N/A)</f>
        <v>#N/A</v>
      </c>
      <c r="F2832" s="20">
        <v>-18.17656240966642</v>
      </c>
      <c r="G2832" s="133" t="e">
        <f t="shared" si="43"/>
        <v>#N/A</v>
      </c>
      <c r="H2832" s="133"/>
      <c r="I2832" s="133"/>
    </row>
    <row r="2833" spans="1:9" x14ac:dyDescent="0.3">
      <c r="A2833" s="135">
        <v>45016</v>
      </c>
      <c r="B2833" s="20">
        <v>141.4</v>
      </c>
      <c r="C2833" s="20">
        <v>93.6</v>
      </c>
      <c r="D2833" s="20">
        <v>86.2</v>
      </c>
      <c r="E2833" s="20">
        <v>-2.5</v>
      </c>
      <c r="F2833" s="20">
        <v>-18.180766115032981</v>
      </c>
      <c r="G2833" s="133">
        <f t="shared" si="43"/>
        <v>86.2</v>
      </c>
      <c r="H2833" s="133"/>
      <c r="I2833" s="133"/>
    </row>
    <row r="2834" spans="1:9" x14ac:dyDescent="0.3">
      <c r="A2834" s="135">
        <v>45019</v>
      </c>
      <c r="B2834" s="20">
        <v>141.27000000000001</v>
      </c>
      <c r="C2834" s="20" t="e">
        <f>(#N/A)</f>
        <v>#N/A</v>
      </c>
      <c r="D2834" s="20" t="e">
        <f>(#N/A)</f>
        <v>#N/A</v>
      </c>
      <c r="E2834" s="20" t="e">
        <f>(#N/A)</f>
        <v>#N/A</v>
      </c>
      <c r="F2834" s="20" t="e">
        <f>(#N/A)</f>
        <v>#N/A</v>
      </c>
      <c r="G2834" s="133" t="e">
        <f t="shared" si="43"/>
        <v>#N/A</v>
      </c>
      <c r="H2834" s="133"/>
      <c r="I2834" s="133"/>
    </row>
    <row r="2835" spans="1:9" x14ac:dyDescent="0.3">
      <c r="A2835" s="135">
        <v>45020</v>
      </c>
      <c r="B2835" s="20">
        <v>141.16</v>
      </c>
      <c r="C2835" s="20" t="e">
        <f>(#N/A)</f>
        <v>#N/A</v>
      </c>
      <c r="D2835" s="20" t="e">
        <f>(#N/A)</f>
        <v>#N/A</v>
      </c>
      <c r="E2835" s="20" t="e">
        <f>(#N/A)</f>
        <v>#N/A</v>
      </c>
      <c r="F2835" s="20" t="e">
        <f>(#N/A)</f>
        <v>#N/A</v>
      </c>
      <c r="G2835" s="133" t="e">
        <f t="shared" si="43"/>
        <v>#N/A</v>
      </c>
      <c r="H2835" s="133"/>
      <c r="I2835" s="133"/>
    </row>
    <row r="2836" spans="1:9" x14ac:dyDescent="0.3">
      <c r="A2836" s="135">
        <v>45022</v>
      </c>
      <c r="B2836" s="20">
        <v>140.69</v>
      </c>
      <c r="C2836" s="20" t="e">
        <f>(#N/A)</f>
        <v>#N/A</v>
      </c>
      <c r="D2836" s="20" t="e">
        <f>(#N/A)</f>
        <v>#N/A</v>
      </c>
      <c r="E2836" s="20" t="e">
        <f>(#N/A)</f>
        <v>#N/A</v>
      </c>
      <c r="F2836" s="20">
        <v>-18.435851353701661</v>
      </c>
      <c r="G2836" s="133" t="e">
        <f t="shared" si="43"/>
        <v>#N/A</v>
      </c>
      <c r="H2836" s="133"/>
      <c r="I2836" s="133"/>
    </row>
    <row r="2837" spans="1:9" x14ac:dyDescent="0.3">
      <c r="A2837" s="135">
        <v>45023</v>
      </c>
      <c r="B2837" s="20">
        <v>140.62</v>
      </c>
      <c r="C2837" s="20" t="e">
        <f>(#N/A)</f>
        <v>#N/A</v>
      </c>
      <c r="D2837" s="20" t="e">
        <f>(#N/A)</f>
        <v>#N/A</v>
      </c>
      <c r="E2837" s="20" t="e">
        <f>(#N/A)</f>
        <v>#N/A</v>
      </c>
      <c r="F2837" s="20">
        <v>-18.367583884825262</v>
      </c>
      <c r="G2837" s="133" t="e">
        <f t="shared" ref="G2837:G2900" si="44">D2837</f>
        <v>#N/A</v>
      </c>
      <c r="H2837" s="133"/>
      <c r="I2837" s="133"/>
    </row>
    <row r="2838" spans="1:9" x14ac:dyDescent="0.3">
      <c r="A2838" s="135">
        <v>45026</v>
      </c>
      <c r="B2838" s="20">
        <v>140.62</v>
      </c>
      <c r="C2838" s="20" t="e">
        <f>(#N/A)</f>
        <v>#N/A</v>
      </c>
      <c r="D2838" s="20" t="e">
        <f>(#N/A)</f>
        <v>#N/A</v>
      </c>
      <c r="E2838" s="20" t="e">
        <f>(#N/A)</f>
        <v>#N/A</v>
      </c>
      <c r="F2838" s="20" t="e">
        <f>(#N/A)</f>
        <v>#N/A</v>
      </c>
      <c r="G2838" s="133" t="e">
        <f t="shared" si="44"/>
        <v>#N/A</v>
      </c>
      <c r="H2838" s="133"/>
      <c r="I2838" s="133"/>
    </row>
    <row r="2839" spans="1:9" x14ac:dyDescent="0.3">
      <c r="A2839" s="135">
        <v>45027</v>
      </c>
      <c r="B2839" s="20">
        <v>140</v>
      </c>
      <c r="C2839" s="20" t="e">
        <f>(#N/A)</f>
        <v>#N/A</v>
      </c>
      <c r="D2839" s="20" t="e">
        <f>(#N/A)</f>
        <v>#N/A</v>
      </c>
      <c r="E2839" s="20" t="e">
        <f>(#N/A)</f>
        <v>#N/A</v>
      </c>
      <c r="F2839" s="20">
        <v>-18.405408555775729</v>
      </c>
      <c r="G2839" s="133" t="e">
        <f t="shared" si="44"/>
        <v>#N/A</v>
      </c>
      <c r="H2839" s="133"/>
      <c r="I2839" s="133"/>
    </row>
    <row r="2840" spans="1:9" x14ac:dyDescent="0.3">
      <c r="A2840" s="135">
        <v>45028</v>
      </c>
      <c r="B2840" s="20">
        <v>140.03</v>
      </c>
      <c r="C2840" s="20" t="e">
        <f>(#N/A)</f>
        <v>#N/A</v>
      </c>
      <c r="D2840" s="20" t="e">
        <f>(#N/A)</f>
        <v>#N/A</v>
      </c>
      <c r="E2840" s="20" t="e">
        <f>(#N/A)</f>
        <v>#N/A</v>
      </c>
      <c r="F2840" s="20">
        <v>-18.573006919811601</v>
      </c>
      <c r="G2840" s="133" t="e">
        <f t="shared" si="44"/>
        <v>#N/A</v>
      </c>
      <c r="H2840" s="133"/>
      <c r="I2840" s="133"/>
    </row>
    <row r="2841" spans="1:9" x14ac:dyDescent="0.3">
      <c r="A2841" s="135">
        <v>45029</v>
      </c>
      <c r="B2841" s="20">
        <v>139.58000000000001</v>
      </c>
      <c r="C2841" s="20" t="e">
        <f>(#N/A)</f>
        <v>#N/A</v>
      </c>
      <c r="D2841" s="20" t="e">
        <f>(#N/A)</f>
        <v>#N/A</v>
      </c>
      <c r="E2841" s="20" t="e">
        <f>(#N/A)</f>
        <v>#N/A</v>
      </c>
      <c r="F2841" s="20">
        <v>-18.673891510808129</v>
      </c>
      <c r="G2841" s="133" t="e">
        <f t="shared" si="44"/>
        <v>#N/A</v>
      </c>
      <c r="H2841" s="133"/>
      <c r="I2841" s="133"/>
    </row>
    <row r="2842" spans="1:9" x14ac:dyDescent="0.3">
      <c r="A2842" s="135">
        <v>45030</v>
      </c>
      <c r="B2842" s="20">
        <v>139.32</v>
      </c>
      <c r="C2842" s="20" t="e">
        <f>(#N/A)</f>
        <v>#N/A</v>
      </c>
      <c r="D2842" s="20" t="e">
        <f>(#N/A)</f>
        <v>#N/A</v>
      </c>
      <c r="E2842" s="20" t="e">
        <f>(#N/A)</f>
        <v>#N/A</v>
      </c>
      <c r="F2842" s="20">
        <v>-18.749635504753019</v>
      </c>
      <c r="G2842" s="133" t="e">
        <f t="shared" si="44"/>
        <v>#N/A</v>
      </c>
      <c r="H2842" s="133"/>
      <c r="I2842" s="133"/>
    </row>
    <row r="2843" spans="1:9" x14ac:dyDescent="0.3">
      <c r="A2843" s="135">
        <v>45033</v>
      </c>
      <c r="B2843" s="20">
        <v>138.94999999999999</v>
      </c>
      <c r="C2843" s="20" t="e">
        <f>(#N/A)</f>
        <v>#N/A</v>
      </c>
      <c r="D2843" s="20" t="e">
        <f>(#N/A)</f>
        <v>#N/A</v>
      </c>
      <c r="E2843" s="20" t="e">
        <f>(#N/A)</f>
        <v>#N/A</v>
      </c>
      <c r="F2843" s="20" t="e">
        <f>(#N/A)</f>
        <v>#N/A</v>
      </c>
      <c r="G2843" s="133" t="e">
        <f t="shared" si="44"/>
        <v>#N/A</v>
      </c>
      <c r="H2843" s="133"/>
      <c r="I2843" s="133"/>
    </row>
    <row r="2844" spans="1:9" x14ac:dyDescent="0.3">
      <c r="A2844" s="135">
        <v>45034</v>
      </c>
      <c r="B2844" s="20">
        <v>138.75</v>
      </c>
      <c r="C2844" s="20" t="e">
        <f>(#N/A)</f>
        <v>#N/A</v>
      </c>
      <c r="D2844" s="20" t="e">
        <f>(#N/A)</f>
        <v>#N/A</v>
      </c>
      <c r="E2844" s="20" t="e">
        <f>(#N/A)</f>
        <v>#N/A</v>
      </c>
      <c r="F2844" s="20">
        <v>-19.03483690260839</v>
      </c>
      <c r="G2844" s="133" t="e">
        <f t="shared" si="44"/>
        <v>#N/A</v>
      </c>
      <c r="H2844" s="133"/>
      <c r="I2844" s="133"/>
    </row>
    <row r="2845" spans="1:9" x14ac:dyDescent="0.3">
      <c r="A2845" s="135">
        <v>45035</v>
      </c>
      <c r="B2845" s="20">
        <v>138.63999999999999</v>
      </c>
      <c r="C2845" s="20" t="e">
        <f>(#N/A)</f>
        <v>#N/A</v>
      </c>
      <c r="D2845" s="20" t="e">
        <f>(#N/A)</f>
        <v>#N/A</v>
      </c>
      <c r="E2845" s="20" t="e">
        <f>(#N/A)</f>
        <v>#N/A</v>
      </c>
      <c r="F2845" s="20">
        <v>-19.207459207459209</v>
      </c>
      <c r="G2845" s="133" t="e">
        <f t="shared" si="44"/>
        <v>#N/A</v>
      </c>
      <c r="H2845" s="133"/>
      <c r="I2845" s="133"/>
    </row>
    <row r="2846" spans="1:9" x14ac:dyDescent="0.3">
      <c r="A2846" s="135">
        <v>45036</v>
      </c>
      <c r="B2846" s="20">
        <v>137.58000000000001</v>
      </c>
      <c r="C2846" s="20" t="e">
        <f>(#N/A)</f>
        <v>#N/A</v>
      </c>
      <c r="D2846" s="20" t="e">
        <f>(#N/A)</f>
        <v>#N/A</v>
      </c>
      <c r="E2846" s="20" t="e">
        <f>(#N/A)</f>
        <v>#N/A</v>
      </c>
      <c r="F2846" s="20">
        <v>-19.670695393238748</v>
      </c>
      <c r="G2846" s="133" t="e">
        <f t="shared" si="44"/>
        <v>#N/A</v>
      </c>
      <c r="H2846" s="133"/>
      <c r="I2846" s="133"/>
    </row>
    <row r="2847" spans="1:9" x14ac:dyDescent="0.3">
      <c r="A2847" s="135">
        <v>45037</v>
      </c>
      <c r="B2847" s="20">
        <v>136.99</v>
      </c>
      <c r="C2847" s="20" t="e">
        <f>(#N/A)</f>
        <v>#N/A</v>
      </c>
      <c r="D2847" s="20" t="e">
        <f>(#N/A)</f>
        <v>#N/A</v>
      </c>
      <c r="E2847" s="20" t="e">
        <f>(#N/A)</f>
        <v>#N/A</v>
      </c>
      <c r="F2847" s="20">
        <v>-19.96845241572705</v>
      </c>
      <c r="G2847" s="133" t="e">
        <f t="shared" si="44"/>
        <v>#N/A</v>
      </c>
      <c r="H2847" s="133"/>
      <c r="I2847" s="133"/>
    </row>
    <row r="2848" spans="1:9" x14ac:dyDescent="0.3">
      <c r="A2848" s="135">
        <v>45039</v>
      </c>
      <c r="B2848" s="20">
        <v>136.54</v>
      </c>
      <c r="C2848" s="20" t="e">
        <f>(#N/A)</f>
        <v>#N/A</v>
      </c>
      <c r="D2848" s="20" t="e">
        <f>(#N/A)</f>
        <v>#N/A</v>
      </c>
      <c r="E2848" s="20" t="e">
        <f>(#N/A)</f>
        <v>#N/A</v>
      </c>
      <c r="F2848" s="20" t="e">
        <f>(#N/A)</f>
        <v>#N/A</v>
      </c>
      <c r="G2848" s="133" t="e">
        <f t="shared" si="44"/>
        <v>#N/A</v>
      </c>
      <c r="H2848" s="133"/>
      <c r="I2848" s="133"/>
    </row>
    <row r="2849" spans="1:9" x14ac:dyDescent="0.3">
      <c r="A2849" s="135">
        <v>45040</v>
      </c>
      <c r="B2849" s="20">
        <v>135.99</v>
      </c>
      <c r="C2849" s="20" t="e">
        <f>(#N/A)</f>
        <v>#N/A</v>
      </c>
      <c r="D2849" s="20" t="e">
        <f>(#N/A)</f>
        <v>#N/A</v>
      </c>
      <c r="E2849" s="20" t="e">
        <f>(#N/A)</f>
        <v>#N/A</v>
      </c>
      <c r="F2849" s="20">
        <v>-20.010587612493381</v>
      </c>
      <c r="G2849" s="133" t="e">
        <f t="shared" si="44"/>
        <v>#N/A</v>
      </c>
      <c r="H2849" s="133"/>
      <c r="I2849" s="133"/>
    </row>
    <row r="2850" spans="1:9" x14ac:dyDescent="0.3">
      <c r="A2850" s="135">
        <v>45041</v>
      </c>
      <c r="B2850" s="20">
        <v>135.96</v>
      </c>
      <c r="C2850" s="20" t="e">
        <f>(#N/A)</f>
        <v>#N/A</v>
      </c>
      <c r="D2850" s="20" t="e">
        <f>(#N/A)</f>
        <v>#N/A</v>
      </c>
      <c r="E2850" s="20" t="e">
        <f>(#N/A)</f>
        <v>#N/A</v>
      </c>
      <c r="F2850" s="20">
        <v>-19.91046182846371</v>
      </c>
      <c r="G2850" s="133" t="e">
        <f t="shared" si="44"/>
        <v>#N/A</v>
      </c>
      <c r="H2850" s="133"/>
      <c r="I2850" s="133"/>
    </row>
    <row r="2851" spans="1:9" x14ac:dyDescent="0.3">
      <c r="A2851" s="135">
        <v>45042</v>
      </c>
      <c r="B2851" s="20">
        <v>135.75</v>
      </c>
      <c r="C2851" s="20" t="e">
        <f>(#N/A)</f>
        <v>#N/A</v>
      </c>
      <c r="D2851" s="20" t="e">
        <f>(#N/A)</f>
        <v>#N/A</v>
      </c>
      <c r="E2851" s="20" t="e">
        <f>(#N/A)</f>
        <v>#N/A</v>
      </c>
      <c r="F2851" s="20">
        <v>-19.916229131024721</v>
      </c>
      <c r="G2851" s="133" t="e">
        <f t="shared" si="44"/>
        <v>#N/A</v>
      </c>
      <c r="H2851" s="133"/>
      <c r="I2851" s="133"/>
    </row>
    <row r="2852" spans="1:9" x14ac:dyDescent="0.3">
      <c r="A2852" s="135">
        <v>45043</v>
      </c>
      <c r="B2852" s="20">
        <v>135.54</v>
      </c>
      <c r="C2852" s="20" t="e">
        <f>(#N/A)</f>
        <v>#N/A</v>
      </c>
      <c r="D2852" s="20" t="e">
        <f>(#N/A)</f>
        <v>#N/A</v>
      </c>
      <c r="E2852" s="20" t="e">
        <f>(#N/A)</f>
        <v>#N/A</v>
      </c>
      <c r="F2852" s="20">
        <v>-19.940933254577669</v>
      </c>
      <c r="G2852" s="133" t="e">
        <f t="shared" si="44"/>
        <v>#N/A</v>
      </c>
      <c r="H2852" s="133"/>
      <c r="I2852" s="133"/>
    </row>
    <row r="2853" spans="1:9" x14ac:dyDescent="0.3">
      <c r="A2853" s="135">
        <v>45044</v>
      </c>
      <c r="B2853" s="20">
        <v>135.72999999999999</v>
      </c>
      <c r="C2853" s="20" t="e">
        <f>(#N/A)</f>
        <v>#N/A</v>
      </c>
      <c r="D2853" s="20" t="e">
        <f>(#N/A)</f>
        <v>#N/A</v>
      </c>
      <c r="E2853" s="20" t="e">
        <f>(#N/A)</f>
        <v>#N/A</v>
      </c>
      <c r="F2853" s="20">
        <v>-19.270802355320289</v>
      </c>
      <c r="G2853" s="133" t="e">
        <f t="shared" si="44"/>
        <v>#N/A</v>
      </c>
      <c r="H2853" s="133"/>
      <c r="I2853" s="133"/>
    </row>
    <row r="2854" spans="1:9" x14ac:dyDescent="0.3">
      <c r="A2854" s="135">
        <v>45046</v>
      </c>
      <c r="B2854" s="20" t="e">
        <f>(#N/A)</f>
        <v>#N/A</v>
      </c>
      <c r="C2854" s="20">
        <v>93.7</v>
      </c>
      <c r="D2854" s="20">
        <v>86.9</v>
      </c>
      <c r="E2854" s="20">
        <v>-3.6</v>
      </c>
      <c r="F2854" s="20" t="e">
        <f>(#N/A)</f>
        <v>#N/A</v>
      </c>
      <c r="G2854" s="133">
        <f t="shared" si="44"/>
        <v>86.9</v>
      </c>
      <c r="H2854" s="133"/>
      <c r="I2854" s="133"/>
    </row>
    <row r="2855" spans="1:9" x14ac:dyDescent="0.3">
      <c r="A2855" s="135">
        <v>45050</v>
      </c>
      <c r="B2855" s="20">
        <v>135.74</v>
      </c>
      <c r="C2855" s="20" t="e">
        <f>(#N/A)</f>
        <v>#N/A</v>
      </c>
      <c r="D2855" s="20" t="e">
        <f>(#N/A)</f>
        <v>#N/A</v>
      </c>
      <c r="E2855" s="20" t="e">
        <f>(#N/A)</f>
        <v>#N/A</v>
      </c>
      <c r="F2855" s="20" t="e">
        <f>(#N/A)</f>
        <v>#N/A</v>
      </c>
      <c r="G2855" s="133" t="e">
        <f t="shared" si="44"/>
        <v>#N/A</v>
      </c>
      <c r="H2855" s="133"/>
      <c r="I2855" s="133"/>
    </row>
    <row r="2856" spans="1:9" x14ac:dyDescent="0.3">
      <c r="A2856" s="135">
        <v>45051</v>
      </c>
      <c r="B2856" s="20">
        <v>135.31</v>
      </c>
      <c r="C2856" s="20" t="e">
        <f>(#N/A)</f>
        <v>#N/A</v>
      </c>
      <c r="D2856" s="20" t="e">
        <f>(#N/A)</f>
        <v>#N/A</v>
      </c>
      <c r="E2856" s="20" t="e">
        <f>(#N/A)</f>
        <v>#N/A</v>
      </c>
      <c r="F2856" s="20">
        <v>-19.376750283024489</v>
      </c>
      <c r="G2856" s="133" t="e">
        <f t="shared" si="44"/>
        <v>#N/A</v>
      </c>
      <c r="H2856" s="133"/>
      <c r="I2856" s="133"/>
    </row>
    <row r="2857" spans="1:9" x14ac:dyDescent="0.3">
      <c r="A2857" s="135">
        <v>45052</v>
      </c>
      <c r="B2857" s="20">
        <v>135</v>
      </c>
      <c r="C2857" s="20" t="e">
        <f>(#N/A)</f>
        <v>#N/A</v>
      </c>
      <c r="D2857" s="20" t="e">
        <f>(#N/A)</f>
        <v>#N/A</v>
      </c>
      <c r="E2857" s="20" t="e">
        <f>(#N/A)</f>
        <v>#N/A</v>
      </c>
      <c r="F2857" s="20">
        <v>-19.42703670546106</v>
      </c>
      <c r="G2857" s="133" t="e">
        <f t="shared" si="44"/>
        <v>#N/A</v>
      </c>
      <c r="H2857" s="133"/>
      <c r="I2857" s="133"/>
    </row>
    <row r="2858" spans="1:9" x14ac:dyDescent="0.3">
      <c r="A2858" s="135">
        <v>45054</v>
      </c>
      <c r="B2858" s="20">
        <v>134.29</v>
      </c>
      <c r="C2858" s="20" t="e">
        <f>(#N/A)</f>
        <v>#N/A</v>
      </c>
      <c r="D2858" s="20" t="e">
        <f>(#N/A)</f>
        <v>#N/A</v>
      </c>
      <c r="E2858" s="20" t="e">
        <f>(#N/A)</f>
        <v>#N/A</v>
      </c>
      <c r="F2858" s="20" t="e">
        <f>(#N/A)</f>
        <v>#N/A</v>
      </c>
      <c r="G2858" s="133" t="e">
        <f t="shared" si="44"/>
        <v>#N/A</v>
      </c>
      <c r="H2858" s="133"/>
      <c r="I2858" s="133"/>
    </row>
    <row r="2859" spans="1:9" x14ac:dyDescent="0.3">
      <c r="A2859" s="135">
        <v>45055</v>
      </c>
      <c r="B2859" s="20">
        <v>133.47999999999999</v>
      </c>
      <c r="C2859" s="20" t="e">
        <f>(#N/A)</f>
        <v>#N/A</v>
      </c>
      <c r="D2859" s="20" t="e">
        <f>(#N/A)</f>
        <v>#N/A</v>
      </c>
      <c r="E2859" s="20" t="e">
        <f>(#N/A)</f>
        <v>#N/A</v>
      </c>
      <c r="F2859" s="20">
        <v>-19.769189156698921</v>
      </c>
      <c r="G2859" s="133" t="e">
        <f t="shared" si="44"/>
        <v>#N/A</v>
      </c>
      <c r="H2859" s="133"/>
      <c r="I2859" s="133"/>
    </row>
    <row r="2860" spans="1:9" x14ac:dyDescent="0.3">
      <c r="A2860" s="135">
        <v>45056</v>
      </c>
      <c r="B2860" s="20">
        <v>133.4</v>
      </c>
      <c r="C2860" s="20" t="e">
        <f>(#N/A)</f>
        <v>#N/A</v>
      </c>
      <c r="D2860" s="20" t="e">
        <f>(#N/A)</f>
        <v>#N/A</v>
      </c>
      <c r="E2860" s="20" t="e">
        <f>(#N/A)</f>
        <v>#N/A</v>
      </c>
      <c r="F2860" s="20">
        <v>-19.802813514488399</v>
      </c>
      <c r="G2860" s="133" t="e">
        <f t="shared" si="44"/>
        <v>#N/A</v>
      </c>
      <c r="H2860" s="133"/>
      <c r="I2860" s="133"/>
    </row>
    <row r="2861" spans="1:9" x14ac:dyDescent="0.3">
      <c r="A2861" s="135">
        <v>45057</v>
      </c>
      <c r="B2861" s="20">
        <v>132.77000000000001</v>
      </c>
      <c r="C2861" s="20" t="e">
        <f>(#N/A)</f>
        <v>#N/A</v>
      </c>
      <c r="D2861" s="20" t="e">
        <f>(#N/A)</f>
        <v>#N/A</v>
      </c>
      <c r="E2861" s="20" t="e">
        <f>(#N/A)</f>
        <v>#N/A</v>
      </c>
      <c r="F2861" s="20">
        <v>-19.713370018745842</v>
      </c>
      <c r="G2861" s="133" t="e">
        <f t="shared" si="44"/>
        <v>#N/A</v>
      </c>
      <c r="H2861" s="133"/>
      <c r="I2861" s="133"/>
    </row>
    <row r="2862" spans="1:9" x14ac:dyDescent="0.3">
      <c r="A2862" s="135">
        <v>45058</v>
      </c>
      <c r="B2862" s="20">
        <v>132.55000000000001</v>
      </c>
      <c r="C2862" s="20" t="e">
        <f>(#N/A)</f>
        <v>#N/A</v>
      </c>
      <c r="D2862" s="20" t="e">
        <f>(#N/A)</f>
        <v>#N/A</v>
      </c>
      <c r="E2862" s="20" t="e">
        <f>(#N/A)</f>
        <v>#N/A</v>
      </c>
      <c r="F2862" s="20">
        <v>-19.885161680265941</v>
      </c>
      <c r="G2862" s="133" t="e">
        <f t="shared" si="44"/>
        <v>#N/A</v>
      </c>
      <c r="H2862" s="133"/>
      <c r="I2862" s="133"/>
    </row>
    <row r="2863" spans="1:9" x14ac:dyDescent="0.3">
      <c r="A2863" s="135">
        <v>45061</v>
      </c>
      <c r="B2863" s="20">
        <v>132.24</v>
      </c>
      <c r="C2863" s="20" t="e">
        <f>(#N/A)</f>
        <v>#N/A</v>
      </c>
      <c r="D2863" s="20" t="e">
        <f>(#N/A)</f>
        <v>#N/A</v>
      </c>
      <c r="E2863" s="20" t="e">
        <f>(#N/A)</f>
        <v>#N/A</v>
      </c>
      <c r="F2863" s="20" t="e">
        <f>(#N/A)</f>
        <v>#N/A</v>
      </c>
      <c r="G2863" s="133" t="e">
        <f t="shared" si="44"/>
        <v>#N/A</v>
      </c>
      <c r="H2863" s="133"/>
      <c r="I2863" s="133"/>
    </row>
    <row r="2864" spans="1:9" x14ac:dyDescent="0.3">
      <c r="A2864" s="135">
        <v>45062</v>
      </c>
      <c r="B2864" s="20">
        <v>131.33000000000001</v>
      </c>
      <c r="C2864" s="20" t="e">
        <f>(#N/A)</f>
        <v>#N/A</v>
      </c>
      <c r="D2864" s="20" t="e">
        <f>(#N/A)</f>
        <v>#N/A</v>
      </c>
      <c r="E2864" s="20" t="e">
        <f>(#N/A)</f>
        <v>#N/A</v>
      </c>
      <c r="F2864" s="20">
        <v>-20.34813197476953</v>
      </c>
      <c r="G2864" s="133" t="e">
        <f t="shared" si="44"/>
        <v>#N/A</v>
      </c>
      <c r="H2864" s="133"/>
      <c r="I2864" s="133"/>
    </row>
    <row r="2865" spans="1:9" x14ac:dyDescent="0.3">
      <c r="A2865" s="135">
        <v>45063</v>
      </c>
      <c r="B2865" s="20">
        <v>131.13999999999999</v>
      </c>
      <c r="C2865" s="20" t="e">
        <f>(#N/A)</f>
        <v>#N/A</v>
      </c>
      <c r="D2865" s="20" t="e">
        <f>(#N/A)</f>
        <v>#N/A</v>
      </c>
      <c r="E2865" s="20" t="e">
        <f>(#N/A)</f>
        <v>#N/A</v>
      </c>
      <c r="F2865" s="20">
        <v>-20.18259281801582</v>
      </c>
      <c r="G2865" s="133" t="e">
        <f t="shared" si="44"/>
        <v>#N/A</v>
      </c>
      <c r="H2865" s="133"/>
      <c r="I2865" s="133"/>
    </row>
    <row r="2866" spans="1:9" x14ac:dyDescent="0.3">
      <c r="A2866" s="135">
        <v>45064</v>
      </c>
      <c r="B2866" s="20">
        <v>130.47</v>
      </c>
      <c r="C2866" s="20" t="e">
        <f>(#N/A)</f>
        <v>#N/A</v>
      </c>
      <c r="D2866" s="20" t="e">
        <f>(#N/A)</f>
        <v>#N/A</v>
      </c>
      <c r="E2866" s="20" t="e">
        <f>(#N/A)</f>
        <v>#N/A</v>
      </c>
      <c r="F2866" s="20">
        <v>-20.274977085242899</v>
      </c>
      <c r="G2866" s="133" t="e">
        <f t="shared" si="44"/>
        <v>#N/A</v>
      </c>
      <c r="H2866" s="133"/>
      <c r="I2866" s="133"/>
    </row>
    <row r="2867" spans="1:9" x14ac:dyDescent="0.3">
      <c r="A2867" s="135">
        <v>45065</v>
      </c>
      <c r="B2867" s="20">
        <v>130.34</v>
      </c>
      <c r="C2867" s="20" t="e">
        <f>(#N/A)</f>
        <v>#N/A</v>
      </c>
      <c r="D2867" s="20" t="e">
        <f>(#N/A)</f>
        <v>#N/A</v>
      </c>
      <c r="E2867" s="20" t="e">
        <f>(#N/A)</f>
        <v>#N/A</v>
      </c>
      <c r="F2867" s="20">
        <v>-20.32033255899254</v>
      </c>
      <c r="G2867" s="133" t="e">
        <f t="shared" si="44"/>
        <v>#N/A</v>
      </c>
      <c r="H2867" s="133"/>
      <c r="I2867" s="133"/>
    </row>
    <row r="2868" spans="1:9" x14ac:dyDescent="0.3">
      <c r="A2868" s="135">
        <v>45068</v>
      </c>
      <c r="B2868" s="20">
        <v>129.66999999999999</v>
      </c>
      <c r="C2868" s="20" t="e">
        <f>(#N/A)</f>
        <v>#N/A</v>
      </c>
      <c r="D2868" s="20" t="e">
        <f>(#N/A)</f>
        <v>#N/A</v>
      </c>
      <c r="E2868" s="20" t="e">
        <f>(#N/A)</f>
        <v>#N/A</v>
      </c>
      <c r="F2868" s="20" t="e">
        <f>(#N/A)</f>
        <v>#N/A</v>
      </c>
      <c r="G2868" s="133" t="e">
        <f t="shared" si="44"/>
        <v>#N/A</v>
      </c>
      <c r="H2868" s="133"/>
      <c r="I2868" s="133"/>
    </row>
    <row r="2869" spans="1:9" x14ac:dyDescent="0.3">
      <c r="A2869" s="135">
        <v>45069</v>
      </c>
      <c r="B2869" s="20">
        <v>129.36000000000001</v>
      </c>
      <c r="C2869" s="20" t="e">
        <f>(#N/A)</f>
        <v>#N/A</v>
      </c>
      <c r="D2869" s="20" t="e">
        <f>(#N/A)</f>
        <v>#N/A</v>
      </c>
      <c r="E2869" s="20" t="e">
        <f>(#N/A)</f>
        <v>#N/A</v>
      </c>
      <c r="F2869" s="20">
        <v>-20.69641981363413</v>
      </c>
      <c r="G2869" s="133" t="e">
        <f t="shared" si="44"/>
        <v>#N/A</v>
      </c>
      <c r="H2869" s="133"/>
      <c r="I2869" s="133"/>
    </row>
    <row r="2870" spans="1:9" x14ac:dyDescent="0.3">
      <c r="A2870" s="135">
        <v>45070</v>
      </c>
      <c r="B2870" s="20">
        <v>128.97999999999999</v>
      </c>
      <c r="C2870" s="20" t="e">
        <f>(#N/A)</f>
        <v>#N/A</v>
      </c>
      <c r="D2870" s="20" t="e">
        <f>(#N/A)</f>
        <v>#N/A</v>
      </c>
      <c r="E2870" s="20" t="e">
        <f>(#N/A)</f>
        <v>#N/A</v>
      </c>
      <c r="F2870" s="20">
        <v>-20.78368750767719</v>
      </c>
      <c r="G2870" s="133" t="e">
        <f t="shared" si="44"/>
        <v>#N/A</v>
      </c>
      <c r="H2870" s="133"/>
      <c r="I2870" s="133"/>
    </row>
    <row r="2871" spans="1:9" x14ac:dyDescent="0.3">
      <c r="A2871" s="135">
        <v>45071</v>
      </c>
      <c r="B2871" s="20">
        <v>128.81</v>
      </c>
      <c r="C2871" s="20" t="e">
        <f>(#N/A)</f>
        <v>#N/A</v>
      </c>
      <c r="D2871" s="20" t="e">
        <f>(#N/A)</f>
        <v>#N/A</v>
      </c>
      <c r="E2871" s="20" t="e">
        <f>(#N/A)</f>
        <v>#N/A</v>
      </c>
      <c r="F2871" s="20">
        <v>-20.761564960629919</v>
      </c>
      <c r="G2871" s="133" t="e">
        <f t="shared" si="44"/>
        <v>#N/A</v>
      </c>
      <c r="H2871" s="133"/>
      <c r="I2871" s="133"/>
    </row>
    <row r="2872" spans="1:9" x14ac:dyDescent="0.3">
      <c r="A2872" s="135">
        <v>45072</v>
      </c>
      <c r="B2872" s="20">
        <v>127.76</v>
      </c>
      <c r="C2872" s="20" t="e">
        <f>(#N/A)</f>
        <v>#N/A</v>
      </c>
      <c r="D2872" s="20" t="e">
        <f>(#N/A)</f>
        <v>#N/A</v>
      </c>
      <c r="E2872" s="20" t="e">
        <f>(#N/A)</f>
        <v>#N/A</v>
      </c>
      <c r="F2872" s="20">
        <v>-21.296125177108362</v>
      </c>
      <c r="G2872" s="133" t="e">
        <f t="shared" si="44"/>
        <v>#N/A</v>
      </c>
      <c r="H2872" s="133"/>
      <c r="I2872" s="133"/>
    </row>
    <row r="2873" spans="1:9" x14ac:dyDescent="0.3">
      <c r="A2873" s="135">
        <v>45075</v>
      </c>
      <c r="B2873" s="20">
        <v>127.18</v>
      </c>
      <c r="C2873" s="20" t="e">
        <f>(#N/A)</f>
        <v>#N/A</v>
      </c>
      <c r="D2873" s="20" t="e">
        <f>(#N/A)</f>
        <v>#N/A</v>
      </c>
      <c r="E2873" s="20" t="e">
        <f>(#N/A)</f>
        <v>#N/A</v>
      </c>
      <c r="F2873" s="20" t="e">
        <f>(#N/A)</f>
        <v>#N/A</v>
      </c>
      <c r="G2873" s="133" t="e">
        <f t="shared" si="44"/>
        <v>#N/A</v>
      </c>
      <c r="H2873" s="133"/>
      <c r="I2873" s="133"/>
    </row>
    <row r="2874" spans="1:9" x14ac:dyDescent="0.3">
      <c r="A2874" s="135">
        <v>45076</v>
      </c>
      <c r="B2874" s="20">
        <v>126.64</v>
      </c>
      <c r="C2874" s="20" t="e">
        <f>(#N/A)</f>
        <v>#N/A</v>
      </c>
      <c r="D2874" s="20" t="e">
        <f>(#N/A)</f>
        <v>#N/A</v>
      </c>
      <c r="E2874" s="20" t="e">
        <f>(#N/A)</f>
        <v>#N/A</v>
      </c>
      <c r="F2874" s="20">
        <v>-20.914257166052579</v>
      </c>
      <c r="G2874" s="133" t="e">
        <f t="shared" si="44"/>
        <v>#N/A</v>
      </c>
      <c r="H2874" s="133"/>
      <c r="I2874" s="133"/>
    </row>
    <row r="2875" spans="1:9" x14ac:dyDescent="0.3">
      <c r="A2875" s="135">
        <v>45077</v>
      </c>
      <c r="B2875" s="20">
        <v>126.54</v>
      </c>
      <c r="C2875" s="20">
        <v>93.7</v>
      </c>
      <c r="D2875" s="20">
        <v>86.8</v>
      </c>
      <c r="E2875" s="20">
        <v>-4.5999999999999996</v>
      </c>
      <c r="F2875" s="20">
        <v>-20.465116279069768</v>
      </c>
      <c r="G2875" s="133">
        <f t="shared" si="44"/>
        <v>86.8</v>
      </c>
      <c r="H2875" s="133"/>
      <c r="I2875" s="133"/>
    </row>
    <row r="2876" spans="1:9" x14ac:dyDescent="0.3">
      <c r="A2876" s="135">
        <v>45078</v>
      </c>
      <c r="B2876" s="20">
        <v>126.23</v>
      </c>
      <c r="C2876" s="20" t="e">
        <f>(#N/A)</f>
        <v>#N/A</v>
      </c>
      <c r="D2876" s="20" t="e">
        <f>(#N/A)</f>
        <v>#N/A</v>
      </c>
      <c r="E2876" s="20" t="e">
        <f>(#N/A)</f>
        <v>#N/A</v>
      </c>
      <c r="F2876" s="20">
        <v>-19.833608535501082</v>
      </c>
      <c r="G2876" s="133" t="e">
        <f t="shared" si="44"/>
        <v>#N/A</v>
      </c>
      <c r="H2876" s="133"/>
      <c r="I2876" s="133"/>
    </row>
    <row r="2877" spans="1:9" x14ac:dyDescent="0.3">
      <c r="A2877" s="135">
        <v>45079</v>
      </c>
      <c r="B2877" s="20">
        <v>125.48</v>
      </c>
      <c r="C2877" s="20" t="e">
        <f>(#N/A)</f>
        <v>#N/A</v>
      </c>
      <c r="D2877" s="20" t="e">
        <f>(#N/A)</f>
        <v>#N/A</v>
      </c>
      <c r="E2877" s="20" t="e">
        <f>(#N/A)</f>
        <v>#N/A</v>
      </c>
      <c r="F2877" s="20">
        <v>-19.872286079182629</v>
      </c>
      <c r="G2877" s="133" t="e">
        <f t="shared" si="44"/>
        <v>#N/A</v>
      </c>
      <c r="H2877" s="133"/>
      <c r="I2877" s="133"/>
    </row>
    <row r="2878" spans="1:9" x14ac:dyDescent="0.3">
      <c r="A2878" s="135">
        <v>45082</v>
      </c>
      <c r="B2878" s="20">
        <v>125.04</v>
      </c>
      <c r="C2878" s="20" t="e">
        <f>(#N/A)</f>
        <v>#N/A</v>
      </c>
      <c r="D2878" s="20" t="e">
        <f>(#N/A)</f>
        <v>#N/A</v>
      </c>
      <c r="E2878" s="20" t="e">
        <f>(#N/A)</f>
        <v>#N/A</v>
      </c>
      <c r="F2878" s="20" t="e">
        <f>(#N/A)</f>
        <v>#N/A</v>
      </c>
      <c r="G2878" s="133" t="e">
        <f t="shared" si="44"/>
        <v>#N/A</v>
      </c>
      <c r="H2878" s="133"/>
      <c r="I2878" s="133"/>
    </row>
    <row r="2879" spans="1:9" x14ac:dyDescent="0.3">
      <c r="A2879" s="135">
        <v>45083</v>
      </c>
      <c r="B2879" s="20">
        <v>124.76</v>
      </c>
      <c r="C2879" s="20" t="e">
        <f>(#N/A)</f>
        <v>#N/A</v>
      </c>
      <c r="D2879" s="20" t="e">
        <f>(#N/A)</f>
        <v>#N/A</v>
      </c>
      <c r="E2879" s="20" t="e">
        <f>(#N/A)</f>
        <v>#N/A</v>
      </c>
      <c r="F2879" s="20">
        <v>-19.32229694774961</v>
      </c>
      <c r="G2879" s="133" t="e">
        <f t="shared" si="44"/>
        <v>#N/A</v>
      </c>
      <c r="H2879" s="133"/>
      <c r="I2879" s="133"/>
    </row>
    <row r="2880" spans="1:9" x14ac:dyDescent="0.3">
      <c r="A2880" s="135">
        <v>45084</v>
      </c>
      <c r="B2880" s="20">
        <v>124.45</v>
      </c>
      <c r="C2880" s="20" t="e">
        <f>(#N/A)</f>
        <v>#N/A</v>
      </c>
      <c r="D2880" s="20" t="e">
        <f>(#N/A)</f>
        <v>#N/A</v>
      </c>
      <c r="E2880" s="20" t="e">
        <f>(#N/A)</f>
        <v>#N/A</v>
      </c>
      <c r="F2880" s="20">
        <v>-19.188311688311689</v>
      </c>
      <c r="G2880" s="133" t="e">
        <f t="shared" si="44"/>
        <v>#N/A</v>
      </c>
      <c r="H2880" s="133"/>
      <c r="I2880" s="133"/>
    </row>
    <row r="2881" spans="1:9" x14ac:dyDescent="0.3">
      <c r="A2881" s="135">
        <v>45085</v>
      </c>
      <c r="B2881" s="20">
        <v>123.97</v>
      </c>
      <c r="C2881" s="20" t="e">
        <f>(#N/A)</f>
        <v>#N/A</v>
      </c>
      <c r="D2881" s="20" t="e">
        <f>(#N/A)</f>
        <v>#N/A</v>
      </c>
      <c r="E2881" s="20" t="e">
        <f>(#N/A)</f>
        <v>#N/A</v>
      </c>
      <c r="F2881" s="20">
        <v>-19.079634464751958</v>
      </c>
      <c r="G2881" s="133" t="e">
        <f t="shared" si="44"/>
        <v>#N/A</v>
      </c>
      <c r="H2881" s="133"/>
      <c r="I2881" s="133"/>
    </row>
    <row r="2882" spans="1:9" x14ac:dyDescent="0.3">
      <c r="A2882" s="135">
        <v>45086</v>
      </c>
      <c r="B2882" s="20">
        <v>123.22</v>
      </c>
      <c r="C2882" s="20" t="e">
        <f>(#N/A)</f>
        <v>#N/A</v>
      </c>
      <c r="D2882" s="20" t="e">
        <f>(#N/A)</f>
        <v>#N/A</v>
      </c>
      <c r="E2882" s="20" t="e">
        <f>(#N/A)</f>
        <v>#N/A</v>
      </c>
      <c r="F2882" s="20">
        <v>-19.221187885144879</v>
      </c>
      <c r="G2882" s="133" t="e">
        <f t="shared" si="44"/>
        <v>#N/A</v>
      </c>
      <c r="H2882" s="133"/>
      <c r="I2882" s="133"/>
    </row>
    <row r="2883" spans="1:9" x14ac:dyDescent="0.3">
      <c r="A2883" s="135">
        <v>45089</v>
      </c>
      <c r="B2883" s="20">
        <v>122.72</v>
      </c>
      <c r="C2883" s="20" t="e">
        <f>(#N/A)</f>
        <v>#N/A</v>
      </c>
      <c r="D2883" s="20" t="e">
        <f>(#N/A)</f>
        <v>#N/A</v>
      </c>
      <c r="E2883" s="20" t="e">
        <f>(#N/A)</f>
        <v>#N/A</v>
      </c>
      <c r="F2883" s="20" t="e">
        <f>(#N/A)</f>
        <v>#N/A</v>
      </c>
      <c r="G2883" s="133" t="e">
        <f t="shared" si="44"/>
        <v>#N/A</v>
      </c>
      <c r="H2883" s="133"/>
      <c r="I2883" s="133"/>
    </row>
    <row r="2884" spans="1:9" x14ac:dyDescent="0.3">
      <c r="A2884" s="135">
        <v>45090</v>
      </c>
      <c r="B2884" s="20">
        <v>122.17</v>
      </c>
      <c r="C2884" s="20" t="e">
        <f>(#N/A)</f>
        <v>#N/A</v>
      </c>
      <c r="D2884" s="20" t="e">
        <f>(#N/A)</f>
        <v>#N/A</v>
      </c>
      <c r="E2884" s="20" t="e">
        <f>(#N/A)</f>
        <v>#N/A</v>
      </c>
      <c r="F2884" s="20">
        <v>-19.444810760912571</v>
      </c>
      <c r="G2884" s="133" t="e">
        <f t="shared" si="44"/>
        <v>#N/A</v>
      </c>
      <c r="H2884" s="133"/>
      <c r="I2884" s="133"/>
    </row>
    <row r="2885" spans="1:9" x14ac:dyDescent="0.3">
      <c r="A2885" s="135">
        <v>45091</v>
      </c>
      <c r="B2885" s="20">
        <v>121.97</v>
      </c>
      <c r="C2885" s="20" t="e">
        <f>(#N/A)</f>
        <v>#N/A</v>
      </c>
      <c r="D2885" s="20" t="e">
        <f>(#N/A)</f>
        <v>#N/A</v>
      </c>
      <c r="E2885" s="20" t="e">
        <f>(#N/A)</f>
        <v>#N/A</v>
      </c>
      <c r="F2885" s="20">
        <v>-19.13412451103892</v>
      </c>
      <c r="G2885" s="133" t="e">
        <f t="shared" si="44"/>
        <v>#N/A</v>
      </c>
      <c r="H2885" s="133"/>
      <c r="I2885" s="133"/>
    </row>
    <row r="2886" spans="1:9" x14ac:dyDescent="0.3">
      <c r="A2886" s="135">
        <v>45092</v>
      </c>
      <c r="B2886" s="20">
        <v>121.17</v>
      </c>
      <c r="C2886" s="20" t="e">
        <f>(#N/A)</f>
        <v>#N/A</v>
      </c>
      <c r="D2886" s="20" t="e">
        <f>(#N/A)</f>
        <v>#N/A</v>
      </c>
      <c r="E2886" s="20" t="e">
        <f>(#N/A)</f>
        <v>#N/A</v>
      </c>
      <c r="F2886" s="20">
        <v>-19.450907398790129</v>
      </c>
      <c r="G2886" s="133" t="e">
        <f t="shared" si="44"/>
        <v>#N/A</v>
      </c>
      <c r="H2886" s="133"/>
      <c r="I2886" s="133"/>
    </row>
    <row r="2887" spans="1:9" x14ac:dyDescent="0.3">
      <c r="A2887" s="135">
        <v>45093</v>
      </c>
      <c r="B2887" s="20">
        <v>120.81</v>
      </c>
      <c r="C2887" s="20" t="e">
        <f>(#N/A)</f>
        <v>#N/A</v>
      </c>
      <c r="D2887" s="20" t="e">
        <f>(#N/A)</f>
        <v>#N/A</v>
      </c>
      <c r="E2887" s="20" t="e">
        <f>(#N/A)</f>
        <v>#N/A</v>
      </c>
      <c r="F2887" s="20">
        <v>-19.486837720759748</v>
      </c>
      <c r="G2887" s="133" t="e">
        <f t="shared" si="44"/>
        <v>#N/A</v>
      </c>
      <c r="H2887" s="133"/>
      <c r="I2887" s="133"/>
    </row>
    <row r="2888" spans="1:9" x14ac:dyDescent="0.3">
      <c r="A2888" s="135">
        <v>45096</v>
      </c>
      <c r="B2888" s="20">
        <v>120.32</v>
      </c>
      <c r="C2888" s="20" t="e">
        <f>(#N/A)</f>
        <v>#N/A</v>
      </c>
      <c r="D2888" s="20" t="e">
        <f>(#N/A)</f>
        <v>#N/A</v>
      </c>
      <c r="E2888" s="20" t="e">
        <f>(#N/A)</f>
        <v>#N/A</v>
      </c>
      <c r="F2888" s="20" t="e">
        <f>(#N/A)</f>
        <v>#N/A</v>
      </c>
      <c r="G2888" s="133" t="e">
        <f t="shared" si="44"/>
        <v>#N/A</v>
      </c>
      <c r="H2888" s="133"/>
      <c r="I2888" s="133"/>
    </row>
    <row r="2889" spans="1:9" x14ac:dyDescent="0.3">
      <c r="A2889" s="135">
        <v>45097</v>
      </c>
      <c r="B2889" s="20">
        <v>119.91</v>
      </c>
      <c r="C2889" s="20" t="e">
        <f>(#N/A)</f>
        <v>#N/A</v>
      </c>
      <c r="D2889" s="20" t="e">
        <f>(#N/A)</f>
        <v>#N/A</v>
      </c>
      <c r="E2889" s="20" t="e">
        <f>(#N/A)</f>
        <v>#N/A</v>
      </c>
      <c r="F2889" s="20">
        <v>-19.18177529150098</v>
      </c>
      <c r="G2889" s="133" t="e">
        <f t="shared" si="44"/>
        <v>#N/A</v>
      </c>
      <c r="H2889" s="133"/>
      <c r="I2889" s="133"/>
    </row>
    <row r="2890" spans="1:9" x14ac:dyDescent="0.3">
      <c r="A2890" s="135">
        <v>45098</v>
      </c>
      <c r="B2890" s="20">
        <v>119.36</v>
      </c>
      <c r="C2890" s="20" t="e">
        <f>(#N/A)</f>
        <v>#N/A</v>
      </c>
      <c r="D2890" s="20" t="e">
        <f>(#N/A)</f>
        <v>#N/A</v>
      </c>
      <c r="E2890" s="20" t="e">
        <f>(#N/A)</f>
        <v>#N/A</v>
      </c>
      <c r="F2890" s="20">
        <v>-19.519924482502869</v>
      </c>
      <c r="G2890" s="133" t="e">
        <f t="shared" si="44"/>
        <v>#N/A</v>
      </c>
      <c r="H2890" s="133"/>
      <c r="I2890" s="133"/>
    </row>
    <row r="2891" spans="1:9" x14ac:dyDescent="0.3">
      <c r="A2891" s="135">
        <v>45102</v>
      </c>
      <c r="B2891" s="20">
        <v>119.14</v>
      </c>
      <c r="C2891" s="20" t="e">
        <f>(#N/A)</f>
        <v>#N/A</v>
      </c>
      <c r="D2891" s="20" t="e">
        <f>(#N/A)</f>
        <v>#N/A</v>
      </c>
      <c r="E2891" s="20" t="e">
        <f>(#N/A)</f>
        <v>#N/A</v>
      </c>
      <c r="F2891" s="20" t="e">
        <f>(#N/A)</f>
        <v>#N/A</v>
      </c>
      <c r="G2891" s="133" t="e">
        <f t="shared" si="44"/>
        <v>#N/A</v>
      </c>
      <c r="H2891" s="133"/>
      <c r="I2891" s="133"/>
    </row>
    <row r="2892" spans="1:9" x14ac:dyDescent="0.3">
      <c r="A2892" s="135">
        <v>45103</v>
      </c>
      <c r="B2892" s="20">
        <v>118.65</v>
      </c>
      <c r="C2892" s="20" t="e">
        <f>(#N/A)</f>
        <v>#N/A</v>
      </c>
      <c r="D2892" s="20" t="e">
        <f>(#N/A)</f>
        <v>#N/A</v>
      </c>
      <c r="E2892" s="20" t="e">
        <f>(#N/A)</f>
        <v>#N/A</v>
      </c>
      <c r="F2892" s="20" t="e">
        <f>(#N/A)</f>
        <v>#N/A</v>
      </c>
      <c r="G2892" s="133" t="e">
        <f t="shared" si="44"/>
        <v>#N/A</v>
      </c>
      <c r="H2892" s="133"/>
      <c r="I2892" s="133"/>
    </row>
    <row r="2893" spans="1:9" x14ac:dyDescent="0.3">
      <c r="A2893" s="135">
        <v>45104</v>
      </c>
      <c r="B2893" s="20">
        <v>118.58</v>
      </c>
      <c r="C2893" s="20" t="e">
        <f>(#N/A)</f>
        <v>#N/A</v>
      </c>
      <c r="D2893" s="20" t="e">
        <f>(#N/A)</f>
        <v>#N/A</v>
      </c>
      <c r="E2893" s="20" t="e">
        <f>(#N/A)</f>
        <v>#N/A</v>
      </c>
      <c r="F2893" s="20">
        <v>-18.891928864569081</v>
      </c>
      <c r="G2893" s="133" t="e">
        <f t="shared" si="44"/>
        <v>#N/A</v>
      </c>
      <c r="H2893" s="133"/>
      <c r="I2893" s="133"/>
    </row>
    <row r="2894" spans="1:9" x14ac:dyDescent="0.3">
      <c r="A2894" s="135">
        <v>45105</v>
      </c>
      <c r="B2894" s="20">
        <v>118.01</v>
      </c>
      <c r="C2894" s="20" t="e">
        <f>(#N/A)</f>
        <v>#N/A</v>
      </c>
      <c r="D2894" s="20" t="e">
        <f>(#N/A)</f>
        <v>#N/A</v>
      </c>
      <c r="E2894" s="20" t="e">
        <f>(#N/A)</f>
        <v>#N/A</v>
      </c>
      <c r="F2894" s="20">
        <v>-19.12137619080255</v>
      </c>
      <c r="G2894" s="133" t="e">
        <f t="shared" si="44"/>
        <v>#N/A</v>
      </c>
      <c r="H2894" s="133"/>
      <c r="I2894" s="133"/>
    </row>
    <row r="2895" spans="1:9" x14ac:dyDescent="0.3">
      <c r="A2895" s="135">
        <v>45106</v>
      </c>
      <c r="B2895" s="20">
        <v>117.62</v>
      </c>
      <c r="C2895" s="20" t="e">
        <f>(#N/A)</f>
        <v>#N/A</v>
      </c>
      <c r="D2895" s="20" t="e">
        <f>(#N/A)</f>
        <v>#N/A</v>
      </c>
      <c r="E2895" s="20" t="e">
        <f>(#N/A)</f>
        <v>#N/A</v>
      </c>
      <c r="F2895" s="20">
        <v>-19.294634280225061</v>
      </c>
      <c r="G2895" s="133" t="e">
        <f t="shared" si="44"/>
        <v>#N/A</v>
      </c>
      <c r="H2895" s="133"/>
      <c r="I2895" s="133"/>
    </row>
    <row r="2896" spans="1:9" x14ac:dyDescent="0.3">
      <c r="A2896" s="135">
        <v>45107</v>
      </c>
      <c r="B2896" s="20">
        <v>117.61</v>
      </c>
      <c r="C2896" s="20">
        <v>93.5</v>
      </c>
      <c r="D2896" s="20">
        <v>87.8</v>
      </c>
      <c r="E2896" s="20">
        <v>-5.4</v>
      </c>
      <c r="F2896" s="20">
        <v>-19.09053384700055</v>
      </c>
      <c r="G2896" s="133">
        <f t="shared" si="44"/>
        <v>87.8</v>
      </c>
      <c r="H2896" s="133"/>
      <c r="I2896" s="133"/>
    </row>
    <row r="2897" spans="1:9" x14ac:dyDescent="0.3">
      <c r="A2897" s="135">
        <v>45110</v>
      </c>
      <c r="B2897" s="20">
        <v>117.01</v>
      </c>
      <c r="C2897" s="20" t="e">
        <f>(#N/A)</f>
        <v>#N/A</v>
      </c>
      <c r="D2897" s="20" t="e">
        <f>(#N/A)</f>
        <v>#N/A</v>
      </c>
      <c r="E2897" s="20" t="e">
        <f>(#N/A)</f>
        <v>#N/A</v>
      </c>
      <c r="F2897" s="20" t="e">
        <f>(#N/A)</f>
        <v>#N/A</v>
      </c>
      <c r="G2897" s="133" t="e">
        <f t="shared" si="44"/>
        <v>#N/A</v>
      </c>
      <c r="H2897" s="133"/>
      <c r="I2897" s="133"/>
    </row>
    <row r="2898" spans="1:9" x14ac:dyDescent="0.3">
      <c r="A2898" s="135">
        <v>45111</v>
      </c>
      <c r="B2898" s="20">
        <v>116.09</v>
      </c>
      <c r="C2898" s="20" t="e">
        <f>(#N/A)</f>
        <v>#N/A</v>
      </c>
      <c r="D2898" s="20" t="e">
        <f>(#N/A)</f>
        <v>#N/A</v>
      </c>
      <c r="E2898" s="20" t="e">
        <f>(#N/A)</f>
        <v>#N/A</v>
      </c>
      <c r="F2898" s="20">
        <v>-19.860555018638689</v>
      </c>
      <c r="G2898" s="133" t="e">
        <f t="shared" si="44"/>
        <v>#N/A</v>
      </c>
      <c r="H2898" s="133"/>
      <c r="I2898" s="133"/>
    </row>
    <row r="2899" spans="1:9" x14ac:dyDescent="0.3">
      <c r="A2899" s="135">
        <v>45112</v>
      </c>
      <c r="B2899" s="20">
        <v>115.76</v>
      </c>
      <c r="C2899" s="20" t="e">
        <f>(#N/A)</f>
        <v>#N/A</v>
      </c>
      <c r="D2899" s="20" t="e">
        <f>(#N/A)</f>
        <v>#N/A</v>
      </c>
      <c r="E2899" s="20" t="e">
        <f>(#N/A)</f>
        <v>#N/A</v>
      </c>
      <c r="F2899" s="20">
        <v>-19.627855307921958</v>
      </c>
      <c r="G2899" s="133" t="e">
        <f t="shared" si="44"/>
        <v>#N/A</v>
      </c>
      <c r="H2899" s="133"/>
      <c r="I2899" s="133"/>
    </row>
    <row r="2900" spans="1:9" x14ac:dyDescent="0.3">
      <c r="A2900" s="135">
        <v>45113</v>
      </c>
      <c r="B2900" s="20">
        <v>115.4</v>
      </c>
      <c r="C2900" s="20" t="e">
        <f>(#N/A)</f>
        <v>#N/A</v>
      </c>
      <c r="D2900" s="20" t="e">
        <f>(#N/A)</f>
        <v>#N/A</v>
      </c>
      <c r="E2900" s="20" t="e">
        <f>(#N/A)</f>
        <v>#N/A</v>
      </c>
      <c r="F2900" s="20">
        <v>-19.816564758199</v>
      </c>
      <c r="G2900" s="133" t="e">
        <f t="shared" si="44"/>
        <v>#N/A</v>
      </c>
      <c r="H2900" s="133"/>
      <c r="I2900" s="133"/>
    </row>
    <row r="2901" spans="1:9" x14ac:dyDescent="0.3">
      <c r="A2901" s="135">
        <v>45114</v>
      </c>
      <c r="B2901" s="20">
        <v>115.35</v>
      </c>
      <c r="C2901" s="20" t="e">
        <f>(#N/A)</f>
        <v>#N/A</v>
      </c>
      <c r="D2901" s="20" t="e">
        <f>(#N/A)</f>
        <v>#N/A</v>
      </c>
      <c r="E2901" s="20" t="e">
        <f>(#N/A)</f>
        <v>#N/A</v>
      </c>
      <c r="F2901" s="20">
        <v>-19.700661329620608</v>
      </c>
      <c r="G2901" s="133" t="e">
        <f t="shared" ref="G2901:G2964" si="45">D2901</f>
        <v>#N/A</v>
      </c>
      <c r="H2901" s="133"/>
      <c r="I2901" s="133"/>
    </row>
    <row r="2902" spans="1:9" x14ac:dyDescent="0.3">
      <c r="A2902" s="135">
        <v>45117</v>
      </c>
      <c r="B2902" s="20">
        <v>115.12</v>
      </c>
      <c r="C2902" s="20" t="e">
        <f>(#N/A)</f>
        <v>#N/A</v>
      </c>
      <c r="D2902" s="20" t="e">
        <f>(#N/A)</f>
        <v>#N/A</v>
      </c>
      <c r="E2902" s="20" t="e">
        <f>(#N/A)</f>
        <v>#N/A</v>
      </c>
      <c r="F2902" s="20" t="e">
        <f>(#N/A)</f>
        <v>#N/A</v>
      </c>
      <c r="G2902" s="133" t="e">
        <f t="shared" si="45"/>
        <v>#N/A</v>
      </c>
      <c r="H2902" s="133"/>
      <c r="I2902" s="133"/>
    </row>
    <row r="2903" spans="1:9" x14ac:dyDescent="0.3">
      <c r="A2903" s="135">
        <v>45118</v>
      </c>
      <c r="B2903" s="20">
        <v>114.44</v>
      </c>
      <c r="C2903" s="20" t="e">
        <f>(#N/A)</f>
        <v>#N/A</v>
      </c>
      <c r="D2903" s="20" t="e">
        <f>(#N/A)</f>
        <v>#N/A</v>
      </c>
      <c r="E2903" s="20" t="e">
        <f>(#N/A)</f>
        <v>#N/A</v>
      </c>
      <c r="F2903" s="20">
        <v>-20.03912800447177</v>
      </c>
      <c r="G2903" s="133" t="e">
        <f t="shared" si="45"/>
        <v>#N/A</v>
      </c>
      <c r="H2903" s="133"/>
      <c r="I2903" s="133"/>
    </row>
    <row r="2904" spans="1:9" x14ac:dyDescent="0.3">
      <c r="A2904" s="135">
        <v>45119</v>
      </c>
      <c r="B2904" s="20">
        <v>114.12</v>
      </c>
      <c r="C2904" s="20" t="e">
        <f>(#N/A)</f>
        <v>#N/A</v>
      </c>
      <c r="D2904" s="20" t="e">
        <f>(#N/A)</f>
        <v>#N/A</v>
      </c>
      <c r="E2904" s="20" t="e">
        <f>(#N/A)</f>
        <v>#N/A</v>
      </c>
      <c r="F2904" s="20">
        <v>-20.26828757073989</v>
      </c>
      <c r="G2904" s="133" t="e">
        <f t="shared" si="45"/>
        <v>#N/A</v>
      </c>
      <c r="H2904" s="133"/>
      <c r="I2904" s="133"/>
    </row>
    <row r="2905" spans="1:9" x14ac:dyDescent="0.3">
      <c r="A2905" s="135">
        <v>45120</v>
      </c>
      <c r="B2905" s="20">
        <v>113.51</v>
      </c>
      <c r="C2905" s="20" t="e">
        <f>(#N/A)</f>
        <v>#N/A</v>
      </c>
      <c r="D2905" s="20" t="e">
        <f>(#N/A)</f>
        <v>#N/A</v>
      </c>
      <c r="E2905" s="20" t="e">
        <f>(#N/A)</f>
        <v>#N/A</v>
      </c>
      <c r="F2905" s="20">
        <v>-20.650122334847961</v>
      </c>
      <c r="G2905" s="133" t="e">
        <f t="shared" si="45"/>
        <v>#N/A</v>
      </c>
      <c r="H2905" s="133"/>
      <c r="I2905" s="133"/>
    </row>
    <row r="2906" spans="1:9" x14ac:dyDescent="0.3">
      <c r="A2906" s="135">
        <v>45121</v>
      </c>
      <c r="B2906" s="20">
        <v>112.87</v>
      </c>
      <c r="C2906" s="20" t="e">
        <f>(#N/A)</f>
        <v>#N/A</v>
      </c>
      <c r="D2906" s="20" t="e">
        <f>(#N/A)</f>
        <v>#N/A</v>
      </c>
      <c r="E2906" s="20" t="e">
        <f>(#N/A)</f>
        <v>#N/A</v>
      </c>
      <c r="F2906" s="20">
        <v>-21.075449269281869</v>
      </c>
      <c r="G2906" s="133" t="e">
        <f t="shared" si="45"/>
        <v>#N/A</v>
      </c>
      <c r="H2906" s="133"/>
      <c r="I2906" s="133"/>
    </row>
    <row r="2907" spans="1:9" x14ac:dyDescent="0.3">
      <c r="A2907" s="135">
        <v>45124</v>
      </c>
      <c r="B2907" s="20">
        <v>112.74</v>
      </c>
      <c r="C2907" s="20" t="e">
        <f>(#N/A)</f>
        <v>#N/A</v>
      </c>
      <c r="D2907" s="20" t="e">
        <f>(#N/A)</f>
        <v>#N/A</v>
      </c>
      <c r="E2907" s="20" t="e">
        <f>(#N/A)</f>
        <v>#N/A</v>
      </c>
      <c r="F2907" s="20" t="e">
        <f>(#N/A)</f>
        <v>#N/A</v>
      </c>
      <c r="G2907" s="133" t="e">
        <f t="shared" si="45"/>
        <v>#N/A</v>
      </c>
      <c r="H2907" s="133"/>
      <c r="I2907" s="133"/>
    </row>
    <row r="2908" spans="1:9" x14ac:dyDescent="0.3">
      <c r="A2908" s="135">
        <v>45125</v>
      </c>
      <c r="B2908" s="20">
        <v>112.36</v>
      </c>
      <c r="C2908" s="20" t="e">
        <f>(#N/A)</f>
        <v>#N/A</v>
      </c>
      <c r="D2908" s="20" t="e">
        <f>(#N/A)</f>
        <v>#N/A</v>
      </c>
      <c r="E2908" s="20" t="e">
        <f>(#N/A)</f>
        <v>#N/A</v>
      </c>
      <c r="F2908" s="20">
        <v>-21.415582598964889</v>
      </c>
      <c r="G2908" s="133" t="e">
        <f t="shared" si="45"/>
        <v>#N/A</v>
      </c>
      <c r="H2908" s="133"/>
      <c r="I2908" s="133"/>
    </row>
    <row r="2909" spans="1:9" x14ac:dyDescent="0.3">
      <c r="A2909" s="135">
        <v>45126</v>
      </c>
      <c r="B2909" s="20">
        <v>112.28</v>
      </c>
      <c r="C2909" s="20" t="e">
        <f>(#N/A)</f>
        <v>#N/A</v>
      </c>
      <c r="D2909" s="20" t="e">
        <f>(#N/A)</f>
        <v>#N/A</v>
      </c>
      <c r="E2909" s="20" t="e">
        <f>(#N/A)</f>
        <v>#N/A</v>
      </c>
      <c r="F2909" s="20">
        <v>-21.4770263654801</v>
      </c>
      <c r="G2909" s="133" t="e">
        <f t="shared" si="45"/>
        <v>#N/A</v>
      </c>
      <c r="H2909" s="133"/>
      <c r="I2909" s="133"/>
    </row>
    <row r="2910" spans="1:9" x14ac:dyDescent="0.3">
      <c r="A2910" s="135">
        <v>45127</v>
      </c>
      <c r="B2910" s="20">
        <v>112.1</v>
      </c>
      <c r="C2910" s="20" t="e">
        <f>(#N/A)</f>
        <v>#N/A</v>
      </c>
      <c r="D2910" s="20" t="e">
        <f>(#N/A)</f>
        <v>#N/A</v>
      </c>
      <c r="E2910" s="20" t="e">
        <f>(#N/A)</f>
        <v>#N/A</v>
      </c>
      <c r="F2910" s="20">
        <v>-21.548043949891522</v>
      </c>
      <c r="G2910" s="133" t="e">
        <f t="shared" si="45"/>
        <v>#N/A</v>
      </c>
      <c r="H2910" s="133"/>
      <c r="I2910" s="133"/>
    </row>
    <row r="2911" spans="1:9" x14ac:dyDescent="0.3">
      <c r="A2911" s="135">
        <v>45128</v>
      </c>
      <c r="B2911" s="20">
        <v>111.92</v>
      </c>
      <c r="C2911" s="20" t="e">
        <f>(#N/A)</f>
        <v>#N/A</v>
      </c>
      <c r="D2911" s="20" t="e">
        <f>(#N/A)</f>
        <v>#N/A</v>
      </c>
      <c r="E2911" s="20" t="e">
        <f>(#N/A)</f>
        <v>#N/A</v>
      </c>
      <c r="F2911" s="20">
        <v>-21.597197898423818</v>
      </c>
      <c r="G2911" s="133" t="e">
        <f t="shared" si="45"/>
        <v>#N/A</v>
      </c>
      <c r="H2911" s="133"/>
      <c r="I2911" s="133"/>
    </row>
    <row r="2912" spans="1:9" x14ac:dyDescent="0.3">
      <c r="A2912" s="135">
        <v>45131</v>
      </c>
      <c r="B2912" s="20">
        <v>111.86</v>
      </c>
      <c r="C2912" s="20" t="e">
        <f>(#N/A)</f>
        <v>#N/A</v>
      </c>
      <c r="D2912" s="20" t="e">
        <f>(#N/A)</f>
        <v>#N/A</v>
      </c>
      <c r="E2912" s="20" t="e">
        <f>(#N/A)</f>
        <v>#N/A</v>
      </c>
      <c r="F2912" s="20" t="e">
        <f>(#N/A)</f>
        <v>#N/A</v>
      </c>
      <c r="G2912" s="133" t="e">
        <f t="shared" si="45"/>
        <v>#N/A</v>
      </c>
      <c r="H2912" s="133"/>
      <c r="I2912" s="133"/>
    </row>
    <row r="2913" spans="1:9" x14ac:dyDescent="0.3">
      <c r="A2913" s="135">
        <v>45132</v>
      </c>
      <c r="B2913" s="20">
        <v>111.51</v>
      </c>
      <c r="C2913" s="20" t="e">
        <f>(#N/A)</f>
        <v>#N/A</v>
      </c>
      <c r="D2913" s="20" t="e">
        <f>(#N/A)</f>
        <v>#N/A</v>
      </c>
      <c r="E2913" s="20" t="e">
        <f>(#N/A)</f>
        <v>#N/A</v>
      </c>
      <c r="F2913" s="20">
        <v>-21.730890713834491</v>
      </c>
      <c r="G2913" s="133" t="e">
        <f t="shared" si="45"/>
        <v>#N/A</v>
      </c>
      <c r="H2913" s="133"/>
      <c r="I2913" s="133"/>
    </row>
    <row r="2914" spans="1:9" x14ac:dyDescent="0.3">
      <c r="A2914" s="135">
        <v>45133</v>
      </c>
      <c r="B2914" s="20">
        <v>111.39</v>
      </c>
      <c r="C2914" s="20" t="e">
        <f>(#N/A)</f>
        <v>#N/A</v>
      </c>
      <c r="D2914" s="20" t="e">
        <f>(#N/A)</f>
        <v>#N/A</v>
      </c>
      <c r="E2914" s="20" t="e">
        <f>(#N/A)</f>
        <v>#N/A</v>
      </c>
      <c r="F2914" s="20">
        <v>-21.913774973711881</v>
      </c>
      <c r="G2914" s="133" t="e">
        <f t="shared" si="45"/>
        <v>#N/A</v>
      </c>
      <c r="H2914" s="133"/>
      <c r="I2914" s="133"/>
    </row>
    <row r="2915" spans="1:9" x14ac:dyDescent="0.3">
      <c r="A2915" s="135">
        <v>45134</v>
      </c>
      <c r="B2915" s="20">
        <v>111.04</v>
      </c>
      <c r="C2915" s="20" t="e">
        <f>(#N/A)</f>
        <v>#N/A</v>
      </c>
      <c r="D2915" s="20" t="e">
        <f>(#N/A)</f>
        <v>#N/A</v>
      </c>
      <c r="E2915" s="20" t="e">
        <f>(#N/A)</f>
        <v>#N/A</v>
      </c>
      <c r="F2915" s="20">
        <v>-22.251785464220699</v>
      </c>
      <c r="G2915" s="133" t="e">
        <f t="shared" si="45"/>
        <v>#N/A</v>
      </c>
      <c r="H2915" s="133"/>
      <c r="I2915" s="133"/>
    </row>
    <row r="2916" spans="1:9" x14ac:dyDescent="0.3">
      <c r="A2916" s="135">
        <v>45135</v>
      </c>
      <c r="B2916" s="20">
        <v>110.78</v>
      </c>
      <c r="C2916" s="20" t="e">
        <f>(#N/A)</f>
        <v>#N/A</v>
      </c>
      <c r="D2916" s="20" t="e">
        <f>(#N/A)</f>
        <v>#N/A</v>
      </c>
      <c r="E2916" s="20" t="e">
        <f>(#N/A)</f>
        <v>#N/A</v>
      </c>
      <c r="F2916" s="20">
        <v>-22.29781861541699</v>
      </c>
      <c r="G2916" s="133" t="e">
        <f t="shared" si="45"/>
        <v>#N/A</v>
      </c>
      <c r="H2916" s="133"/>
      <c r="I2916" s="133"/>
    </row>
    <row r="2917" spans="1:9" x14ac:dyDescent="0.3">
      <c r="A2917" s="135">
        <v>45138</v>
      </c>
      <c r="B2917" s="20">
        <v>110.49</v>
      </c>
      <c r="C2917" s="20">
        <v>93.7</v>
      </c>
      <c r="D2917" s="20">
        <v>87.2</v>
      </c>
      <c r="E2917" s="20">
        <v>-4.4000000000000004</v>
      </c>
      <c r="F2917" s="20" t="e">
        <f>(#N/A)</f>
        <v>#N/A</v>
      </c>
      <c r="G2917" s="133">
        <f t="shared" si="45"/>
        <v>87.2</v>
      </c>
      <c r="H2917" s="133"/>
      <c r="I2917" s="133"/>
    </row>
    <row r="2918" spans="1:9" x14ac:dyDescent="0.3">
      <c r="A2918" s="135">
        <v>45139</v>
      </c>
      <c r="B2918" s="20">
        <v>110.29</v>
      </c>
      <c r="C2918" s="20" t="e">
        <f>(#N/A)</f>
        <v>#N/A</v>
      </c>
      <c r="D2918" s="20" t="e">
        <f>(#N/A)</f>
        <v>#N/A</v>
      </c>
      <c r="E2918" s="20" t="e">
        <f>(#N/A)</f>
        <v>#N/A</v>
      </c>
      <c r="F2918" s="20">
        <v>-22.483834692156311</v>
      </c>
      <c r="G2918" s="133" t="e">
        <f t="shared" si="45"/>
        <v>#N/A</v>
      </c>
      <c r="H2918" s="133"/>
      <c r="I2918" s="133"/>
    </row>
    <row r="2919" spans="1:9" x14ac:dyDescent="0.3">
      <c r="A2919" s="135">
        <v>45140</v>
      </c>
      <c r="B2919" s="20">
        <v>110.04</v>
      </c>
      <c r="C2919" s="20" t="e">
        <f>(#N/A)</f>
        <v>#N/A</v>
      </c>
      <c r="D2919" s="20" t="e">
        <f>(#N/A)</f>
        <v>#N/A</v>
      </c>
      <c r="E2919" s="20" t="e">
        <f>(#N/A)</f>
        <v>#N/A</v>
      </c>
      <c r="F2919" s="20">
        <v>-22.68128161888702</v>
      </c>
      <c r="G2919" s="133" t="e">
        <f t="shared" si="45"/>
        <v>#N/A</v>
      </c>
      <c r="H2919" s="133"/>
      <c r="I2919" s="133"/>
    </row>
    <row r="2920" spans="1:9" x14ac:dyDescent="0.3">
      <c r="A2920" s="135">
        <v>45141</v>
      </c>
      <c r="B2920" s="20">
        <v>109.67</v>
      </c>
      <c r="C2920" s="20" t="e">
        <f>(#N/A)</f>
        <v>#N/A</v>
      </c>
      <c r="D2920" s="20" t="e">
        <f>(#N/A)</f>
        <v>#N/A</v>
      </c>
      <c r="E2920" s="20" t="e">
        <f>(#N/A)</f>
        <v>#N/A</v>
      </c>
      <c r="F2920" s="20">
        <v>-22.99536581940739</v>
      </c>
      <c r="G2920" s="133" t="e">
        <f t="shared" si="45"/>
        <v>#N/A</v>
      </c>
      <c r="H2920" s="133"/>
      <c r="I2920" s="133"/>
    </row>
    <row r="2921" spans="1:9" x14ac:dyDescent="0.3">
      <c r="A2921" s="135">
        <v>45142</v>
      </c>
      <c r="B2921" s="20">
        <v>109.83</v>
      </c>
      <c r="C2921" s="20" t="e">
        <f>(#N/A)</f>
        <v>#N/A</v>
      </c>
      <c r="D2921" s="20" t="e">
        <f>(#N/A)</f>
        <v>#N/A</v>
      </c>
      <c r="E2921" s="20" t="e">
        <f>(#N/A)</f>
        <v>#N/A</v>
      </c>
      <c r="F2921" s="20">
        <v>-23.088235294117649</v>
      </c>
      <c r="G2921" s="133" t="e">
        <f t="shared" si="45"/>
        <v>#N/A</v>
      </c>
      <c r="H2921" s="133"/>
      <c r="I2921" s="133"/>
    </row>
    <row r="2922" spans="1:9" x14ac:dyDescent="0.3">
      <c r="A2922" s="135">
        <v>45145</v>
      </c>
      <c r="B2922" s="20">
        <v>109.79</v>
      </c>
      <c r="C2922" s="20" t="e">
        <f>(#N/A)</f>
        <v>#N/A</v>
      </c>
      <c r="D2922" s="20" t="e">
        <f>(#N/A)</f>
        <v>#N/A</v>
      </c>
      <c r="E2922" s="20" t="e">
        <f>(#N/A)</f>
        <v>#N/A</v>
      </c>
      <c r="F2922" s="20" t="e">
        <f>(#N/A)</f>
        <v>#N/A</v>
      </c>
      <c r="G2922" s="133" t="e">
        <f t="shared" si="45"/>
        <v>#N/A</v>
      </c>
      <c r="H2922" s="133"/>
      <c r="I2922" s="133"/>
    </row>
    <row r="2923" spans="1:9" x14ac:dyDescent="0.3">
      <c r="A2923" s="135">
        <v>45146</v>
      </c>
      <c r="B2923" s="20">
        <v>109.71</v>
      </c>
      <c r="C2923" s="20" t="e">
        <f>(#N/A)</f>
        <v>#N/A</v>
      </c>
      <c r="D2923" s="20" t="e">
        <f>(#N/A)</f>
        <v>#N/A</v>
      </c>
      <c r="E2923" s="20" t="e">
        <f>(#N/A)</f>
        <v>#N/A</v>
      </c>
      <c r="F2923" s="20">
        <v>-23.381521055939661</v>
      </c>
      <c r="G2923" s="133" t="e">
        <f t="shared" si="45"/>
        <v>#N/A</v>
      </c>
      <c r="H2923" s="133"/>
      <c r="I2923" s="133"/>
    </row>
    <row r="2924" spans="1:9" x14ac:dyDescent="0.3">
      <c r="A2924" s="135">
        <v>45147</v>
      </c>
      <c r="B2924" s="20">
        <v>109.6</v>
      </c>
      <c r="C2924" s="20" t="e">
        <f>(#N/A)</f>
        <v>#N/A</v>
      </c>
      <c r="D2924" s="20" t="e">
        <f>(#N/A)</f>
        <v>#N/A</v>
      </c>
      <c r="E2924" s="20" t="e">
        <f>(#N/A)</f>
        <v>#N/A</v>
      </c>
      <c r="F2924" s="20">
        <v>-23.458342062993228</v>
      </c>
      <c r="G2924" s="133" t="e">
        <f t="shared" si="45"/>
        <v>#N/A</v>
      </c>
      <c r="H2924" s="133"/>
      <c r="I2924" s="133"/>
    </row>
    <row r="2925" spans="1:9" x14ac:dyDescent="0.3">
      <c r="A2925" s="135">
        <v>45148</v>
      </c>
      <c r="B2925" s="20">
        <v>109.58</v>
      </c>
      <c r="C2925" s="20" t="e">
        <f>(#N/A)</f>
        <v>#N/A</v>
      </c>
      <c r="D2925" s="20" t="e">
        <f>(#N/A)</f>
        <v>#N/A</v>
      </c>
      <c r="E2925" s="20" t="e">
        <f>(#N/A)</f>
        <v>#N/A</v>
      </c>
      <c r="F2925" s="20">
        <v>-23.15568022440393</v>
      </c>
      <c r="G2925" s="133" t="e">
        <f t="shared" si="45"/>
        <v>#N/A</v>
      </c>
      <c r="H2925" s="133"/>
      <c r="I2925" s="133"/>
    </row>
    <row r="2926" spans="1:9" x14ac:dyDescent="0.3">
      <c r="A2926" s="135">
        <v>45149</v>
      </c>
      <c r="B2926" s="20">
        <v>109.44</v>
      </c>
      <c r="C2926" s="20" t="e">
        <f>(#N/A)</f>
        <v>#N/A</v>
      </c>
      <c r="D2926" s="20" t="e">
        <f>(#N/A)</f>
        <v>#N/A</v>
      </c>
      <c r="E2926" s="20" t="e">
        <f>(#N/A)</f>
        <v>#N/A</v>
      </c>
      <c r="F2926" s="20">
        <v>-23.226937916520519</v>
      </c>
      <c r="G2926" s="133" t="e">
        <f t="shared" si="45"/>
        <v>#N/A</v>
      </c>
      <c r="H2926" s="133"/>
      <c r="I2926" s="133"/>
    </row>
    <row r="2927" spans="1:9" x14ac:dyDescent="0.3">
      <c r="A2927" s="135">
        <v>45152</v>
      </c>
      <c r="B2927" s="20">
        <v>109.44</v>
      </c>
      <c r="C2927" s="20" t="e">
        <f>(#N/A)</f>
        <v>#N/A</v>
      </c>
      <c r="D2927" s="20" t="e">
        <f>(#N/A)</f>
        <v>#N/A</v>
      </c>
      <c r="E2927" s="20" t="e">
        <f>(#N/A)</f>
        <v>#N/A</v>
      </c>
      <c r="F2927" s="20" t="e">
        <f>(#N/A)</f>
        <v>#N/A</v>
      </c>
      <c r="G2927" s="133" t="e">
        <f t="shared" si="45"/>
        <v>#N/A</v>
      </c>
      <c r="H2927" s="133"/>
      <c r="I2927" s="133"/>
    </row>
    <row r="2928" spans="1:9" x14ac:dyDescent="0.3">
      <c r="A2928" s="135">
        <v>45153</v>
      </c>
      <c r="B2928" s="20">
        <v>109.78</v>
      </c>
      <c r="C2928" s="20" t="e">
        <f>(#N/A)</f>
        <v>#N/A</v>
      </c>
      <c r="D2928" s="20" t="e">
        <f>(#N/A)</f>
        <v>#N/A</v>
      </c>
      <c r="E2928" s="20" t="e">
        <f>(#N/A)</f>
        <v>#N/A</v>
      </c>
      <c r="F2928" s="20">
        <v>-23.037016264722379</v>
      </c>
      <c r="G2928" s="133" t="e">
        <f t="shared" si="45"/>
        <v>#N/A</v>
      </c>
      <c r="H2928" s="133"/>
      <c r="I2928" s="133"/>
    </row>
    <row r="2929" spans="1:9" x14ac:dyDescent="0.3">
      <c r="A2929" s="135">
        <v>45154</v>
      </c>
      <c r="B2929" s="20">
        <v>109.77</v>
      </c>
      <c r="C2929" s="20" t="e">
        <f>(#N/A)</f>
        <v>#N/A</v>
      </c>
      <c r="D2929" s="20" t="e">
        <f>(#N/A)</f>
        <v>#N/A</v>
      </c>
      <c r="E2929" s="20" t="e">
        <f>(#N/A)</f>
        <v>#N/A</v>
      </c>
      <c r="F2929" s="20">
        <v>-22.979230985124889</v>
      </c>
      <c r="G2929" s="133" t="e">
        <f t="shared" si="45"/>
        <v>#N/A</v>
      </c>
      <c r="H2929" s="133"/>
      <c r="I2929" s="133"/>
    </row>
    <row r="2930" spans="1:9" x14ac:dyDescent="0.3">
      <c r="A2930" s="135">
        <v>45155</v>
      </c>
      <c r="B2930" s="20">
        <v>109.5</v>
      </c>
      <c r="C2930" s="20" t="e">
        <f>(#N/A)</f>
        <v>#N/A</v>
      </c>
      <c r="D2930" s="20" t="e">
        <f>(#N/A)</f>
        <v>#N/A</v>
      </c>
      <c r="E2930" s="20" t="e">
        <f>(#N/A)</f>
        <v>#N/A</v>
      </c>
      <c r="F2930" s="20">
        <v>-23.109332209816731</v>
      </c>
      <c r="G2930" s="133" t="e">
        <f t="shared" si="45"/>
        <v>#N/A</v>
      </c>
      <c r="H2930" s="133"/>
      <c r="I2930" s="133"/>
    </row>
    <row r="2931" spans="1:9" x14ac:dyDescent="0.3">
      <c r="A2931" s="135">
        <v>45156</v>
      </c>
      <c r="B2931" s="20">
        <v>109.09</v>
      </c>
      <c r="C2931" s="20" t="e">
        <f>(#N/A)</f>
        <v>#N/A</v>
      </c>
      <c r="D2931" s="20" t="e">
        <f>(#N/A)</f>
        <v>#N/A</v>
      </c>
      <c r="E2931" s="20" t="e">
        <f>(#N/A)</f>
        <v>#N/A</v>
      </c>
      <c r="F2931" s="20">
        <v>-23.48320123448131</v>
      </c>
      <c r="G2931" s="133" t="e">
        <f t="shared" si="45"/>
        <v>#N/A</v>
      </c>
      <c r="H2931" s="133"/>
      <c r="I2931" s="133"/>
    </row>
    <row r="2932" spans="1:9" x14ac:dyDescent="0.3">
      <c r="A2932" s="135">
        <v>45159</v>
      </c>
      <c r="B2932" s="20">
        <v>109.08</v>
      </c>
      <c r="C2932" s="20" t="e">
        <f>(#N/A)</f>
        <v>#N/A</v>
      </c>
      <c r="D2932" s="20" t="e">
        <f>(#N/A)</f>
        <v>#N/A</v>
      </c>
      <c r="E2932" s="20" t="e">
        <f>(#N/A)</f>
        <v>#N/A</v>
      </c>
      <c r="F2932" s="20" t="e">
        <f>(#N/A)</f>
        <v>#N/A</v>
      </c>
      <c r="G2932" s="133" t="e">
        <f t="shared" si="45"/>
        <v>#N/A</v>
      </c>
      <c r="H2932" s="133"/>
      <c r="I2932" s="133"/>
    </row>
    <row r="2933" spans="1:9" x14ac:dyDescent="0.3">
      <c r="A2933" s="135">
        <v>45160</v>
      </c>
      <c r="B2933" s="20">
        <v>109.99</v>
      </c>
      <c r="C2933" s="20" t="e">
        <f>(#N/A)</f>
        <v>#N/A</v>
      </c>
      <c r="D2933" s="20" t="e">
        <f>(#N/A)</f>
        <v>#N/A</v>
      </c>
      <c r="E2933" s="20" t="e">
        <f>(#N/A)</f>
        <v>#N/A</v>
      </c>
      <c r="F2933" s="20">
        <v>-23.314508819633271</v>
      </c>
      <c r="G2933" s="133" t="e">
        <f t="shared" si="45"/>
        <v>#N/A</v>
      </c>
      <c r="H2933" s="133"/>
      <c r="I2933" s="133"/>
    </row>
    <row r="2934" spans="1:9" x14ac:dyDescent="0.3">
      <c r="A2934" s="135">
        <v>45161</v>
      </c>
      <c r="B2934" s="20">
        <v>110.05</v>
      </c>
      <c r="C2934" s="20" t="e">
        <f>(#N/A)</f>
        <v>#N/A</v>
      </c>
      <c r="D2934" s="20" t="e">
        <f>(#N/A)</f>
        <v>#N/A</v>
      </c>
      <c r="E2934" s="20" t="e">
        <f>(#N/A)</f>
        <v>#N/A</v>
      </c>
      <c r="F2934" s="20">
        <v>-23.618822876179902</v>
      </c>
      <c r="G2934" s="133" t="e">
        <f t="shared" si="45"/>
        <v>#N/A</v>
      </c>
      <c r="H2934" s="133"/>
      <c r="I2934" s="133"/>
    </row>
    <row r="2935" spans="1:9" x14ac:dyDescent="0.3">
      <c r="A2935" s="135">
        <v>45162</v>
      </c>
      <c r="B2935" s="20">
        <v>109.87</v>
      </c>
      <c r="C2935" s="20" t="e">
        <f>(#N/A)</f>
        <v>#N/A</v>
      </c>
      <c r="D2935" s="20" t="e">
        <f>(#N/A)</f>
        <v>#N/A</v>
      </c>
      <c r="E2935" s="20" t="e">
        <f>(#N/A)</f>
        <v>#N/A</v>
      </c>
      <c r="F2935" s="20">
        <v>-23.97065946993288</v>
      </c>
      <c r="G2935" s="133" t="e">
        <f t="shared" si="45"/>
        <v>#N/A</v>
      </c>
      <c r="H2935" s="133"/>
      <c r="I2935" s="133"/>
    </row>
    <row r="2936" spans="1:9" x14ac:dyDescent="0.3">
      <c r="A2936" s="135">
        <v>45163</v>
      </c>
      <c r="B2936" s="20">
        <v>109.73</v>
      </c>
      <c r="C2936" s="20" t="e">
        <f>(#N/A)</f>
        <v>#N/A</v>
      </c>
      <c r="D2936" s="20" t="e">
        <f>(#N/A)</f>
        <v>#N/A</v>
      </c>
      <c r="E2936" s="20" t="e">
        <f>(#N/A)</f>
        <v>#N/A</v>
      </c>
      <c r="F2936" s="20">
        <v>-24.271911663216009</v>
      </c>
      <c r="G2936" s="133" t="e">
        <f t="shared" si="45"/>
        <v>#N/A</v>
      </c>
      <c r="H2936" s="133"/>
      <c r="I2936" s="133"/>
    </row>
    <row r="2937" spans="1:9" x14ac:dyDescent="0.3">
      <c r="A2937" s="135">
        <v>45166</v>
      </c>
      <c r="B2937" s="20">
        <v>109.25</v>
      </c>
      <c r="C2937" s="20" t="e">
        <f>(#N/A)</f>
        <v>#N/A</v>
      </c>
      <c r="D2937" s="20" t="e">
        <f>(#N/A)</f>
        <v>#N/A</v>
      </c>
      <c r="E2937" s="20" t="e">
        <f>(#N/A)</f>
        <v>#N/A</v>
      </c>
      <c r="F2937" s="20" t="e">
        <f>(#N/A)</f>
        <v>#N/A</v>
      </c>
      <c r="G2937" s="133" t="e">
        <f t="shared" si="45"/>
        <v>#N/A</v>
      </c>
      <c r="H2937" s="133"/>
      <c r="I2937" s="133"/>
    </row>
    <row r="2938" spans="1:9" x14ac:dyDescent="0.3">
      <c r="A2938" s="135">
        <v>45167</v>
      </c>
      <c r="B2938" s="20">
        <v>108.99</v>
      </c>
      <c r="C2938" s="20" t="e">
        <f>(#N/A)</f>
        <v>#N/A</v>
      </c>
      <c r="D2938" s="20" t="e">
        <f>(#N/A)</f>
        <v>#N/A</v>
      </c>
      <c r="E2938" s="20" t="e">
        <f>(#N/A)</f>
        <v>#N/A</v>
      </c>
      <c r="F2938" s="20">
        <v>-25.051574749002889</v>
      </c>
      <c r="G2938" s="133" t="e">
        <f t="shared" si="45"/>
        <v>#N/A</v>
      </c>
      <c r="H2938" s="133"/>
      <c r="I2938" s="133"/>
    </row>
    <row r="2939" spans="1:9" x14ac:dyDescent="0.3">
      <c r="A2939" s="135">
        <v>45168</v>
      </c>
      <c r="B2939" s="20">
        <v>109.03</v>
      </c>
      <c r="C2939" s="20" t="e">
        <f>(#N/A)</f>
        <v>#N/A</v>
      </c>
      <c r="D2939" s="20" t="e">
        <f>(#N/A)</f>
        <v>#N/A</v>
      </c>
      <c r="E2939" s="20" t="e">
        <f>(#N/A)</f>
        <v>#N/A</v>
      </c>
      <c r="F2939" s="20">
        <v>-25.04468582428159</v>
      </c>
      <c r="G2939" s="133" t="e">
        <f t="shared" si="45"/>
        <v>#N/A</v>
      </c>
      <c r="H2939" s="133"/>
      <c r="I2939" s="133"/>
    </row>
    <row r="2940" spans="1:9" x14ac:dyDescent="0.3">
      <c r="A2940" s="135">
        <v>45169</v>
      </c>
      <c r="B2940" s="20">
        <v>109.02</v>
      </c>
      <c r="C2940" s="20">
        <v>93.5</v>
      </c>
      <c r="D2940" s="20">
        <v>85.5</v>
      </c>
      <c r="E2940" s="20">
        <v>-3</v>
      </c>
      <c r="F2940" s="20">
        <v>-25.154469312096658</v>
      </c>
      <c r="G2940" s="133">
        <f t="shared" si="45"/>
        <v>85.5</v>
      </c>
      <c r="H2940" s="133"/>
      <c r="I2940" s="133"/>
    </row>
    <row r="2941" spans="1:9" x14ac:dyDescent="0.3">
      <c r="A2941" s="135">
        <v>45170</v>
      </c>
      <c r="B2941" s="20">
        <v>108.03</v>
      </c>
      <c r="C2941" s="20" t="e">
        <f>(#N/A)</f>
        <v>#N/A</v>
      </c>
      <c r="D2941" s="20" t="e">
        <f>(#N/A)</f>
        <v>#N/A</v>
      </c>
      <c r="E2941" s="20" t="e">
        <f>(#N/A)</f>
        <v>#N/A</v>
      </c>
      <c r="F2941" s="20">
        <v>-26.032180760013691</v>
      </c>
      <c r="G2941" s="133" t="e">
        <f t="shared" si="45"/>
        <v>#N/A</v>
      </c>
      <c r="H2941" s="133"/>
      <c r="I2941" s="133"/>
    </row>
    <row r="2942" spans="1:9" x14ac:dyDescent="0.3">
      <c r="A2942" s="135">
        <v>45173</v>
      </c>
      <c r="B2942" s="20">
        <v>108.08</v>
      </c>
      <c r="C2942" s="20" t="e">
        <f>(#N/A)</f>
        <v>#N/A</v>
      </c>
      <c r="D2942" s="20" t="e">
        <f>(#N/A)</f>
        <v>#N/A</v>
      </c>
      <c r="E2942" s="20" t="e">
        <f>(#N/A)</f>
        <v>#N/A</v>
      </c>
      <c r="F2942" s="20" t="e">
        <f>(#N/A)</f>
        <v>#N/A</v>
      </c>
      <c r="G2942" s="133" t="e">
        <f t="shared" si="45"/>
        <v>#N/A</v>
      </c>
      <c r="H2942" s="133"/>
      <c r="I2942" s="133"/>
    </row>
    <row r="2943" spans="1:9" x14ac:dyDescent="0.3">
      <c r="A2943" s="135">
        <v>45174</v>
      </c>
      <c r="B2943" s="20">
        <v>107.35</v>
      </c>
      <c r="C2943" s="20" t="e">
        <f>(#N/A)</f>
        <v>#N/A</v>
      </c>
      <c r="D2943" s="20" t="e">
        <f>(#N/A)</f>
        <v>#N/A</v>
      </c>
      <c r="E2943" s="20" t="e">
        <f>(#N/A)</f>
        <v>#N/A</v>
      </c>
      <c r="F2943" s="20">
        <v>-26.472602739726032</v>
      </c>
      <c r="G2943" s="133" t="e">
        <f t="shared" si="45"/>
        <v>#N/A</v>
      </c>
      <c r="H2943" s="133"/>
      <c r="I2943" s="133"/>
    </row>
    <row r="2944" spans="1:9" x14ac:dyDescent="0.3">
      <c r="A2944" s="135">
        <v>45175</v>
      </c>
      <c r="B2944" s="20">
        <v>106.91</v>
      </c>
      <c r="C2944" s="20" t="e">
        <f>(#N/A)</f>
        <v>#N/A</v>
      </c>
      <c r="D2944" s="20" t="e">
        <f>(#N/A)</f>
        <v>#N/A</v>
      </c>
      <c r="E2944" s="20" t="e">
        <f>(#N/A)</f>
        <v>#N/A</v>
      </c>
      <c r="F2944" s="20">
        <v>-26.65843452013446</v>
      </c>
      <c r="G2944" s="133" t="e">
        <f t="shared" si="45"/>
        <v>#N/A</v>
      </c>
      <c r="H2944" s="133"/>
      <c r="I2944" s="133"/>
    </row>
    <row r="2945" spans="1:9" x14ac:dyDescent="0.3">
      <c r="A2945" s="135">
        <v>45176</v>
      </c>
      <c r="B2945" s="20">
        <v>106.04</v>
      </c>
      <c r="C2945" s="20" t="e">
        <f>(#N/A)</f>
        <v>#N/A</v>
      </c>
      <c r="D2945" s="20" t="e">
        <f>(#N/A)</f>
        <v>#N/A</v>
      </c>
      <c r="E2945" s="20" t="e">
        <f>(#N/A)</f>
        <v>#N/A</v>
      </c>
      <c r="F2945" s="20">
        <v>-27.265244529803141</v>
      </c>
      <c r="G2945" s="133" t="e">
        <f t="shared" si="45"/>
        <v>#N/A</v>
      </c>
      <c r="H2945" s="133"/>
      <c r="I2945" s="133"/>
    </row>
    <row r="2946" spans="1:9" x14ac:dyDescent="0.3">
      <c r="A2946" s="135">
        <v>45177</v>
      </c>
      <c r="B2946" s="20">
        <v>105.45</v>
      </c>
      <c r="C2946" s="20" t="e">
        <f>(#N/A)</f>
        <v>#N/A</v>
      </c>
      <c r="D2946" s="20" t="e">
        <f>(#N/A)</f>
        <v>#N/A</v>
      </c>
      <c r="E2946" s="20" t="e">
        <f>(#N/A)</f>
        <v>#N/A</v>
      </c>
      <c r="F2946" s="20">
        <v>-27.51580973329667</v>
      </c>
      <c r="G2946" s="133" t="e">
        <f t="shared" si="45"/>
        <v>#N/A</v>
      </c>
      <c r="H2946" s="133"/>
      <c r="I2946" s="133"/>
    </row>
    <row r="2947" spans="1:9" x14ac:dyDescent="0.3">
      <c r="A2947" s="135">
        <v>45180</v>
      </c>
      <c r="B2947" s="20">
        <v>105.15</v>
      </c>
      <c r="C2947" s="20" t="e">
        <f>(#N/A)</f>
        <v>#N/A</v>
      </c>
      <c r="D2947" s="20" t="e">
        <f>(#N/A)</f>
        <v>#N/A</v>
      </c>
      <c r="E2947" s="20" t="e">
        <f>(#N/A)</f>
        <v>#N/A</v>
      </c>
      <c r="F2947" s="20" t="e">
        <f>(#N/A)</f>
        <v>#N/A</v>
      </c>
      <c r="G2947" s="133" t="e">
        <f t="shared" si="45"/>
        <v>#N/A</v>
      </c>
      <c r="H2947" s="133"/>
      <c r="I2947" s="133"/>
    </row>
    <row r="2948" spans="1:9" x14ac:dyDescent="0.3">
      <c r="A2948" s="135">
        <v>45181</v>
      </c>
      <c r="B2948" s="20">
        <v>105.16</v>
      </c>
      <c r="C2948" s="20" t="e">
        <f>(#N/A)</f>
        <v>#N/A</v>
      </c>
      <c r="D2948" s="20" t="e">
        <f>(#N/A)</f>
        <v>#N/A</v>
      </c>
      <c r="E2948" s="20" t="e">
        <f>(#N/A)</f>
        <v>#N/A</v>
      </c>
      <c r="F2948" s="20" t="e">
        <f>(#N/A)</f>
        <v>#N/A</v>
      </c>
      <c r="G2948" s="133" t="e">
        <f t="shared" si="45"/>
        <v>#N/A</v>
      </c>
      <c r="H2948" s="133"/>
      <c r="I2948" s="133"/>
    </row>
    <row r="2949" spans="1:9" x14ac:dyDescent="0.3">
      <c r="A2949" s="135">
        <v>45182</v>
      </c>
      <c r="B2949" s="20">
        <v>105.16</v>
      </c>
      <c r="C2949" s="20" t="e">
        <f>(#N/A)</f>
        <v>#N/A</v>
      </c>
      <c r="D2949" s="20" t="e">
        <f>(#N/A)</f>
        <v>#N/A</v>
      </c>
      <c r="E2949" s="20" t="e">
        <f>(#N/A)</f>
        <v>#N/A</v>
      </c>
      <c r="F2949" s="20">
        <v>-27.705211054585451</v>
      </c>
      <c r="G2949" s="133" t="e">
        <f t="shared" si="45"/>
        <v>#N/A</v>
      </c>
      <c r="H2949" s="133"/>
      <c r="I2949" s="133"/>
    </row>
    <row r="2950" spans="1:9" x14ac:dyDescent="0.3">
      <c r="A2950" s="135">
        <v>45183</v>
      </c>
      <c r="B2950" s="20">
        <v>105.16</v>
      </c>
      <c r="C2950" s="20" t="e">
        <f>(#N/A)</f>
        <v>#N/A</v>
      </c>
      <c r="D2950" s="20" t="e">
        <f>(#N/A)</f>
        <v>#N/A</v>
      </c>
      <c r="E2950" s="20" t="e">
        <f>(#N/A)</f>
        <v>#N/A</v>
      </c>
      <c r="F2950" s="20">
        <v>-27.700240632519769</v>
      </c>
      <c r="G2950" s="133" t="e">
        <f t="shared" si="45"/>
        <v>#N/A</v>
      </c>
      <c r="H2950" s="133"/>
      <c r="I2950" s="133"/>
    </row>
    <row r="2951" spans="1:9" x14ac:dyDescent="0.3">
      <c r="A2951" s="135">
        <v>45184</v>
      </c>
      <c r="B2951" s="20">
        <v>104.99</v>
      </c>
      <c r="C2951" s="20" t="e">
        <f>(#N/A)</f>
        <v>#N/A</v>
      </c>
      <c r="D2951" s="20" t="e">
        <f>(#N/A)</f>
        <v>#N/A</v>
      </c>
      <c r="E2951" s="20" t="e">
        <f>(#N/A)</f>
        <v>#N/A</v>
      </c>
      <c r="F2951" s="20">
        <v>-27.722704116756159</v>
      </c>
      <c r="G2951" s="133" t="e">
        <f t="shared" si="45"/>
        <v>#N/A</v>
      </c>
      <c r="H2951" s="133"/>
      <c r="I2951" s="133"/>
    </row>
    <row r="2952" spans="1:9" x14ac:dyDescent="0.3">
      <c r="A2952" s="135">
        <v>45187</v>
      </c>
      <c r="B2952" s="20">
        <v>105.6</v>
      </c>
      <c r="C2952" s="20" t="e">
        <f>(#N/A)</f>
        <v>#N/A</v>
      </c>
      <c r="D2952" s="20" t="e">
        <f>(#N/A)</f>
        <v>#N/A</v>
      </c>
      <c r="E2952" s="20" t="e">
        <f>(#N/A)</f>
        <v>#N/A</v>
      </c>
      <c r="F2952" s="20" t="e">
        <f>(#N/A)</f>
        <v>#N/A</v>
      </c>
      <c r="G2952" s="133" t="e">
        <f t="shared" si="45"/>
        <v>#N/A</v>
      </c>
      <c r="H2952" s="133"/>
      <c r="I2952" s="133"/>
    </row>
    <row r="2953" spans="1:9" x14ac:dyDescent="0.3">
      <c r="A2953" s="135">
        <v>45188</v>
      </c>
      <c r="B2953" s="20">
        <v>105.62</v>
      </c>
      <c r="C2953" s="20" t="e">
        <f>(#N/A)</f>
        <v>#N/A</v>
      </c>
      <c r="D2953" s="20" t="e">
        <f>(#N/A)</f>
        <v>#N/A</v>
      </c>
      <c r="E2953" s="20" t="e">
        <f>(#N/A)</f>
        <v>#N/A</v>
      </c>
      <c r="F2953" s="20">
        <v>-27.468754291992859</v>
      </c>
      <c r="G2953" s="133" t="e">
        <f t="shared" si="45"/>
        <v>#N/A</v>
      </c>
      <c r="H2953" s="133"/>
      <c r="I2953" s="133"/>
    </row>
    <row r="2954" spans="1:9" x14ac:dyDescent="0.3">
      <c r="A2954" s="135">
        <v>45189</v>
      </c>
      <c r="B2954" s="20">
        <v>105.52</v>
      </c>
      <c r="C2954" s="20" t="e">
        <f>(#N/A)</f>
        <v>#N/A</v>
      </c>
      <c r="D2954" s="20" t="e">
        <f>(#N/A)</f>
        <v>#N/A</v>
      </c>
      <c r="E2954" s="20" t="e">
        <f>(#N/A)</f>
        <v>#N/A</v>
      </c>
      <c r="F2954" s="20">
        <v>-27.42778541953232</v>
      </c>
      <c r="G2954" s="133" t="e">
        <f t="shared" si="45"/>
        <v>#N/A</v>
      </c>
      <c r="H2954" s="133"/>
      <c r="I2954" s="133"/>
    </row>
    <row r="2955" spans="1:9" x14ac:dyDescent="0.3">
      <c r="A2955" s="135">
        <v>45190</v>
      </c>
      <c r="B2955" s="20">
        <v>105.05</v>
      </c>
      <c r="C2955" s="20" t="e">
        <f>(#N/A)</f>
        <v>#N/A</v>
      </c>
      <c r="D2955" s="20" t="e">
        <f>(#N/A)</f>
        <v>#N/A</v>
      </c>
      <c r="E2955" s="20" t="e">
        <f>(#N/A)</f>
        <v>#N/A</v>
      </c>
      <c r="F2955" s="20">
        <v>-27.686377090934119</v>
      </c>
      <c r="G2955" s="133" t="e">
        <f t="shared" si="45"/>
        <v>#N/A</v>
      </c>
      <c r="H2955" s="133"/>
      <c r="I2955" s="133"/>
    </row>
    <row r="2956" spans="1:9" x14ac:dyDescent="0.3">
      <c r="A2956" s="135">
        <v>45191</v>
      </c>
      <c r="B2956" s="20">
        <v>105.37</v>
      </c>
      <c r="C2956" s="20" t="e">
        <f>(#N/A)</f>
        <v>#N/A</v>
      </c>
      <c r="D2956" s="20" t="e">
        <f>(#N/A)</f>
        <v>#N/A</v>
      </c>
      <c r="E2956" s="20" t="e">
        <f>(#N/A)</f>
        <v>#N/A</v>
      </c>
      <c r="F2956" s="20">
        <v>-28.025956284153011</v>
      </c>
      <c r="G2956" s="133" t="e">
        <f t="shared" si="45"/>
        <v>#N/A</v>
      </c>
      <c r="H2956" s="133"/>
      <c r="I2956" s="133"/>
    </row>
    <row r="2957" spans="1:9" x14ac:dyDescent="0.3">
      <c r="A2957" s="135">
        <v>45194</v>
      </c>
      <c r="B2957" s="20">
        <v>105.56</v>
      </c>
      <c r="C2957" s="20" t="e">
        <f>(#N/A)</f>
        <v>#N/A</v>
      </c>
      <c r="D2957" s="20" t="e">
        <f>(#N/A)</f>
        <v>#N/A</v>
      </c>
      <c r="E2957" s="20" t="e">
        <f>(#N/A)</f>
        <v>#N/A</v>
      </c>
      <c r="F2957" s="20" t="e">
        <f>(#N/A)</f>
        <v>#N/A</v>
      </c>
      <c r="G2957" s="133" t="e">
        <f t="shared" si="45"/>
        <v>#N/A</v>
      </c>
      <c r="H2957" s="133"/>
      <c r="I2957" s="133"/>
    </row>
    <row r="2958" spans="1:9" x14ac:dyDescent="0.3">
      <c r="A2958" s="135">
        <v>45195</v>
      </c>
      <c r="B2958" s="20">
        <v>105.77</v>
      </c>
      <c r="C2958" s="20" t="e">
        <f>(#N/A)</f>
        <v>#N/A</v>
      </c>
      <c r="D2958" s="20" t="e">
        <f>(#N/A)</f>
        <v>#N/A</v>
      </c>
      <c r="E2958" s="20" t="e">
        <f>(#N/A)</f>
        <v>#N/A</v>
      </c>
      <c r="F2958" s="20">
        <v>-28.85106955468855</v>
      </c>
      <c r="G2958" s="133" t="e">
        <f t="shared" si="45"/>
        <v>#N/A</v>
      </c>
      <c r="H2958" s="133"/>
      <c r="I2958" s="133"/>
    </row>
    <row r="2959" spans="1:9" x14ac:dyDescent="0.3">
      <c r="A2959" s="135">
        <v>45196</v>
      </c>
      <c r="B2959" s="20">
        <v>105.94</v>
      </c>
      <c r="C2959" s="20" t="e">
        <f>(#N/A)</f>
        <v>#N/A</v>
      </c>
      <c r="D2959" s="20" t="e">
        <f>(#N/A)</f>
        <v>#N/A</v>
      </c>
      <c r="E2959" s="20" t="e">
        <f>(#N/A)</f>
        <v>#N/A</v>
      </c>
      <c r="F2959" s="20">
        <v>-28.865910159135161</v>
      </c>
      <c r="G2959" s="133" t="e">
        <f t="shared" si="45"/>
        <v>#N/A</v>
      </c>
      <c r="H2959" s="133"/>
      <c r="I2959" s="133"/>
    </row>
    <row r="2960" spans="1:9" x14ac:dyDescent="0.3">
      <c r="A2960" s="135">
        <v>45197</v>
      </c>
      <c r="B2960" s="20">
        <v>106.59</v>
      </c>
      <c r="C2960" s="20" t="e">
        <f>(#N/A)</f>
        <v>#N/A</v>
      </c>
      <c r="D2960" s="20" t="e">
        <f>(#N/A)</f>
        <v>#N/A</v>
      </c>
      <c r="E2960" s="20" t="e">
        <f>(#N/A)</f>
        <v>#N/A</v>
      </c>
      <c r="F2960" s="20">
        <v>-28.759524127790399</v>
      </c>
      <c r="G2960" s="133" t="e">
        <f t="shared" si="45"/>
        <v>#N/A</v>
      </c>
      <c r="H2960" s="133"/>
      <c r="I2960" s="133"/>
    </row>
    <row r="2961" spans="1:9" x14ac:dyDescent="0.3">
      <c r="A2961" s="135">
        <v>45199</v>
      </c>
      <c r="B2961" s="20" t="e">
        <f>(#N/A)</f>
        <v>#N/A</v>
      </c>
      <c r="C2961" s="20">
        <v>93.4</v>
      </c>
      <c r="D2961" s="20">
        <v>82.8</v>
      </c>
      <c r="E2961" s="20">
        <v>-2.5</v>
      </c>
      <c r="F2961" s="20" t="e">
        <f>(#N/A)</f>
        <v>#N/A</v>
      </c>
      <c r="G2961" s="133">
        <f t="shared" si="45"/>
        <v>82.8</v>
      </c>
      <c r="H2961" s="133"/>
      <c r="I2961" s="133"/>
    </row>
    <row r="2962" spans="1:9" x14ac:dyDescent="0.3">
      <c r="A2962" s="135">
        <v>45206</v>
      </c>
      <c r="B2962" s="20">
        <v>106.53</v>
      </c>
      <c r="C2962" s="20" t="e">
        <f>(#N/A)</f>
        <v>#N/A</v>
      </c>
      <c r="D2962" s="20" t="e">
        <f>(#N/A)</f>
        <v>#N/A</v>
      </c>
      <c r="E2962" s="20" t="e">
        <f>(#N/A)</f>
        <v>#N/A</v>
      </c>
      <c r="F2962" s="20" t="e">
        <f>(#N/A)</f>
        <v>#N/A</v>
      </c>
      <c r="G2962" s="133" t="e">
        <f t="shared" si="45"/>
        <v>#N/A</v>
      </c>
      <c r="H2962" s="133"/>
      <c r="I2962" s="133"/>
    </row>
    <row r="2963" spans="1:9" x14ac:dyDescent="0.3">
      <c r="A2963" s="135">
        <v>45207</v>
      </c>
      <c r="B2963" s="20">
        <v>106.02</v>
      </c>
      <c r="C2963" s="20" t="e">
        <f>(#N/A)</f>
        <v>#N/A</v>
      </c>
      <c r="D2963" s="20" t="e">
        <f>(#N/A)</f>
        <v>#N/A</v>
      </c>
      <c r="E2963" s="20" t="e">
        <f>(#N/A)</f>
        <v>#N/A</v>
      </c>
      <c r="F2963" s="20">
        <v>-30.474129451111551</v>
      </c>
      <c r="G2963" s="133" t="e">
        <f t="shared" si="45"/>
        <v>#N/A</v>
      </c>
      <c r="H2963" s="133"/>
      <c r="I2963" s="133"/>
    </row>
    <row r="2964" spans="1:9" x14ac:dyDescent="0.3">
      <c r="A2964" s="135">
        <v>45208</v>
      </c>
      <c r="B2964" s="20">
        <v>105.68</v>
      </c>
      <c r="C2964" s="20" t="e">
        <f>(#N/A)</f>
        <v>#N/A</v>
      </c>
      <c r="D2964" s="20" t="e">
        <f>(#N/A)</f>
        <v>#N/A</v>
      </c>
      <c r="E2964" s="20" t="e">
        <f>(#N/A)</f>
        <v>#N/A</v>
      </c>
      <c r="F2964" s="20">
        <v>-30.737973522086769</v>
      </c>
      <c r="G2964" s="133" t="e">
        <f t="shared" si="45"/>
        <v>#N/A</v>
      </c>
      <c r="H2964" s="133"/>
      <c r="I2964" s="133"/>
    </row>
    <row r="2965" spans="1:9" x14ac:dyDescent="0.3">
      <c r="A2965" s="135">
        <v>45209</v>
      </c>
      <c r="B2965" s="20">
        <v>105.36</v>
      </c>
      <c r="C2965" s="20" t="e">
        <f>(#N/A)</f>
        <v>#N/A</v>
      </c>
      <c r="D2965" s="20" t="e">
        <f>(#N/A)</f>
        <v>#N/A</v>
      </c>
      <c r="E2965" s="20" t="e">
        <f>(#N/A)</f>
        <v>#N/A</v>
      </c>
      <c r="F2965" s="20">
        <v>-31.015517580043209</v>
      </c>
      <c r="G2965" s="133" t="e">
        <f t="shared" ref="G2965:G3028" si="46">D2965</f>
        <v>#N/A</v>
      </c>
      <c r="H2965" s="133"/>
      <c r="I2965" s="133"/>
    </row>
    <row r="2966" spans="1:9" x14ac:dyDescent="0.3">
      <c r="A2966" s="135">
        <v>45210</v>
      </c>
      <c r="B2966" s="20">
        <v>105.62</v>
      </c>
      <c r="C2966" s="20" t="e">
        <f>(#N/A)</f>
        <v>#N/A</v>
      </c>
      <c r="D2966" s="20" t="e">
        <f>(#N/A)</f>
        <v>#N/A</v>
      </c>
      <c r="E2966" s="20" t="e">
        <f>(#N/A)</f>
        <v>#N/A</v>
      </c>
      <c r="F2966" s="20">
        <v>-30.84075432163436</v>
      </c>
      <c r="G2966" s="133" t="e">
        <f t="shared" si="46"/>
        <v>#N/A</v>
      </c>
      <c r="H2966" s="133"/>
      <c r="I2966" s="133"/>
    </row>
    <row r="2967" spans="1:9" x14ac:dyDescent="0.3">
      <c r="A2967" s="135">
        <v>45211</v>
      </c>
      <c r="B2967" s="20">
        <v>105.61</v>
      </c>
      <c r="C2967" s="20" t="e">
        <f>(#N/A)</f>
        <v>#N/A</v>
      </c>
      <c r="D2967" s="20" t="e">
        <f>(#N/A)</f>
        <v>#N/A</v>
      </c>
      <c r="E2967" s="20" t="e">
        <f>(#N/A)</f>
        <v>#N/A</v>
      </c>
      <c r="F2967" s="20">
        <v>-30.851830026844759</v>
      </c>
      <c r="G2967" s="133" t="e">
        <f t="shared" si="46"/>
        <v>#N/A</v>
      </c>
      <c r="H2967" s="133"/>
      <c r="I2967" s="133"/>
    </row>
    <row r="2968" spans="1:9" x14ac:dyDescent="0.3">
      <c r="A2968" s="135">
        <v>45212</v>
      </c>
      <c r="B2968" s="20">
        <v>106.18</v>
      </c>
      <c r="C2968" s="20" t="e">
        <f>(#N/A)</f>
        <v>#N/A</v>
      </c>
      <c r="D2968" s="20" t="e">
        <f>(#N/A)</f>
        <v>#N/A</v>
      </c>
      <c r="E2968" s="20" t="e">
        <f>(#N/A)</f>
        <v>#N/A</v>
      </c>
      <c r="F2968" s="20">
        <v>-30.691906005221931</v>
      </c>
      <c r="G2968" s="133" t="e">
        <f t="shared" si="46"/>
        <v>#N/A</v>
      </c>
      <c r="H2968" s="133"/>
      <c r="I2968" s="133"/>
    </row>
    <row r="2969" spans="1:9" x14ac:dyDescent="0.3">
      <c r="A2969" s="135">
        <v>45215</v>
      </c>
      <c r="B2969" s="20">
        <v>106.47</v>
      </c>
      <c r="C2969" s="20" t="e">
        <f>(#N/A)</f>
        <v>#N/A</v>
      </c>
      <c r="D2969" s="20" t="e">
        <f>(#N/A)</f>
        <v>#N/A</v>
      </c>
      <c r="E2969" s="20" t="e">
        <f>(#N/A)</f>
        <v>#N/A</v>
      </c>
      <c r="F2969" s="20" t="e">
        <f>(#N/A)</f>
        <v>#N/A</v>
      </c>
      <c r="G2969" s="133" t="e">
        <f t="shared" si="46"/>
        <v>#N/A</v>
      </c>
      <c r="H2969" s="133"/>
      <c r="I2969" s="133"/>
    </row>
    <row r="2970" spans="1:9" x14ac:dyDescent="0.3">
      <c r="A2970" s="135">
        <v>45216</v>
      </c>
      <c r="B2970" s="20">
        <v>106.37</v>
      </c>
      <c r="C2970" s="20" t="e">
        <f>(#N/A)</f>
        <v>#N/A</v>
      </c>
      <c r="D2970" s="20" t="e">
        <f>(#N/A)</f>
        <v>#N/A</v>
      </c>
      <c r="E2970" s="20" t="e">
        <f>(#N/A)</f>
        <v>#N/A</v>
      </c>
      <c r="F2970" s="20">
        <v>-30.60412317327766</v>
      </c>
      <c r="G2970" s="133" t="e">
        <f t="shared" si="46"/>
        <v>#N/A</v>
      </c>
      <c r="H2970" s="133"/>
      <c r="I2970" s="133"/>
    </row>
    <row r="2971" spans="1:9" x14ac:dyDescent="0.3">
      <c r="A2971" s="135">
        <v>45217</v>
      </c>
      <c r="B2971" s="20">
        <v>106.6</v>
      </c>
      <c r="C2971" s="20" t="e">
        <f>(#N/A)</f>
        <v>#N/A</v>
      </c>
      <c r="D2971" s="20" t="e">
        <f>(#N/A)</f>
        <v>#N/A</v>
      </c>
      <c r="E2971" s="20" t="e">
        <f>(#N/A)</f>
        <v>#N/A</v>
      </c>
      <c r="F2971" s="20">
        <v>-30.463144161774299</v>
      </c>
      <c r="G2971" s="133" t="e">
        <f t="shared" si="46"/>
        <v>#N/A</v>
      </c>
      <c r="H2971" s="133"/>
      <c r="I2971" s="133"/>
    </row>
    <row r="2972" spans="1:9" x14ac:dyDescent="0.3">
      <c r="A2972" s="135">
        <v>45218</v>
      </c>
      <c r="B2972" s="20">
        <v>106.72</v>
      </c>
      <c r="C2972" s="20" t="e">
        <f>(#N/A)</f>
        <v>#N/A</v>
      </c>
      <c r="D2972" s="20" t="e">
        <f>(#N/A)</f>
        <v>#N/A</v>
      </c>
      <c r="E2972" s="20" t="e">
        <f>(#N/A)</f>
        <v>#N/A</v>
      </c>
      <c r="F2972" s="20">
        <v>-30.75525564495199</v>
      </c>
      <c r="G2972" s="133" t="e">
        <f t="shared" si="46"/>
        <v>#N/A</v>
      </c>
      <c r="H2972" s="133"/>
      <c r="I2972" s="133"/>
    </row>
    <row r="2973" spans="1:9" x14ac:dyDescent="0.3">
      <c r="A2973" s="135">
        <v>45219</v>
      </c>
      <c r="B2973" s="20">
        <v>107.3</v>
      </c>
      <c r="C2973" s="20" t="e">
        <f>(#N/A)</f>
        <v>#N/A</v>
      </c>
      <c r="D2973" s="20" t="e">
        <f>(#N/A)</f>
        <v>#N/A</v>
      </c>
      <c r="E2973" s="20" t="e">
        <f>(#N/A)</f>
        <v>#N/A</v>
      </c>
      <c r="F2973" s="20">
        <v>-30.604061570301379</v>
      </c>
      <c r="G2973" s="133" t="e">
        <f t="shared" si="46"/>
        <v>#N/A</v>
      </c>
      <c r="H2973" s="133"/>
      <c r="I2973" s="133"/>
    </row>
    <row r="2974" spans="1:9" x14ac:dyDescent="0.3">
      <c r="A2974" s="135">
        <v>45222</v>
      </c>
      <c r="B2974" s="20">
        <v>107.72</v>
      </c>
      <c r="C2974" s="20" t="e">
        <f>(#N/A)</f>
        <v>#N/A</v>
      </c>
      <c r="D2974" s="20" t="e">
        <f>(#N/A)</f>
        <v>#N/A</v>
      </c>
      <c r="E2974" s="20" t="e">
        <f>(#N/A)</f>
        <v>#N/A</v>
      </c>
      <c r="F2974" s="20" t="e">
        <f>(#N/A)</f>
        <v>#N/A</v>
      </c>
      <c r="G2974" s="133" t="e">
        <f t="shared" si="46"/>
        <v>#N/A</v>
      </c>
      <c r="H2974" s="133"/>
      <c r="I2974" s="133"/>
    </row>
    <row r="2975" spans="1:9" x14ac:dyDescent="0.3">
      <c r="A2975" s="135">
        <v>45223</v>
      </c>
      <c r="B2975" s="20">
        <v>108.65</v>
      </c>
      <c r="C2975" s="20" t="e">
        <f>(#N/A)</f>
        <v>#N/A</v>
      </c>
      <c r="D2975" s="20" t="e">
        <f>(#N/A)</f>
        <v>#N/A</v>
      </c>
      <c r="E2975" s="20" t="e">
        <f>(#N/A)</f>
        <v>#N/A</v>
      </c>
      <c r="F2975" s="20">
        <v>-29.69457745567491</v>
      </c>
      <c r="G2975" s="133" t="e">
        <f t="shared" si="46"/>
        <v>#N/A</v>
      </c>
      <c r="H2975" s="133"/>
      <c r="I2975" s="133"/>
    </row>
    <row r="2976" spans="1:9" x14ac:dyDescent="0.3">
      <c r="A2976" s="135">
        <v>45224</v>
      </c>
      <c r="B2976" s="20">
        <v>108.67</v>
      </c>
      <c r="C2976" s="20" t="e">
        <f>(#N/A)</f>
        <v>#N/A</v>
      </c>
      <c r="D2976" s="20" t="e">
        <f>(#N/A)</f>
        <v>#N/A</v>
      </c>
      <c r="E2976" s="20" t="e">
        <f>(#N/A)</f>
        <v>#N/A</v>
      </c>
      <c r="F2976" s="20">
        <v>-29.840531990444831</v>
      </c>
      <c r="G2976" s="133" t="e">
        <f t="shared" si="46"/>
        <v>#N/A</v>
      </c>
      <c r="H2976" s="133"/>
      <c r="I2976" s="133"/>
    </row>
    <row r="2977" spans="1:9" x14ac:dyDescent="0.3">
      <c r="A2977" s="135">
        <v>45225</v>
      </c>
      <c r="B2977" s="20">
        <v>108.87</v>
      </c>
      <c r="C2977" s="20" t="e">
        <f>(#N/A)</f>
        <v>#N/A</v>
      </c>
      <c r="D2977" s="20" t="e">
        <f>(#N/A)</f>
        <v>#N/A</v>
      </c>
      <c r="E2977" s="20" t="e">
        <f>(#N/A)</f>
        <v>#N/A</v>
      </c>
      <c r="F2977" s="20">
        <v>-29.561335403726709</v>
      </c>
      <c r="G2977" s="133" t="e">
        <f t="shared" si="46"/>
        <v>#N/A</v>
      </c>
      <c r="H2977" s="133"/>
      <c r="I2977" s="133"/>
    </row>
    <row r="2978" spans="1:9" x14ac:dyDescent="0.3">
      <c r="A2978" s="135">
        <v>45226</v>
      </c>
      <c r="B2978" s="20">
        <v>109.58</v>
      </c>
      <c r="C2978" s="20" t="e">
        <f>(#N/A)</f>
        <v>#N/A</v>
      </c>
      <c r="D2978" s="20" t="e">
        <f>(#N/A)</f>
        <v>#N/A</v>
      </c>
      <c r="E2978" s="20" t="e">
        <f>(#N/A)</f>
        <v>#N/A</v>
      </c>
      <c r="F2978" s="20">
        <v>-29.152388957134541</v>
      </c>
      <c r="G2978" s="133" t="e">
        <f t="shared" si="46"/>
        <v>#N/A</v>
      </c>
      <c r="H2978" s="133"/>
      <c r="I2978" s="133"/>
    </row>
    <row r="2979" spans="1:9" x14ac:dyDescent="0.3">
      <c r="A2979" s="135">
        <v>45229</v>
      </c>
      <c r="B2979" s="20">
        <v>109.68</v>
      </c>
      <c r="C2979" s="20" t="e">
        <f>(#N/A)</f>
        <v>#N/A</v>
      </c>
      <c r="D2979" s="20" t="e">
        <f>(#N/A)</f>
        <v>#N/A</v>
      </c>
      <c r="E2979" s="20" t="e">
        <f>(#N/A)</f>
        <v>#N/A</v>
      </c>
      <c r="F2979" s="20" t="e">
        <f>(#N/A)</f>
        <v>#N/A</v>
      </c>
      <c r="G2979" s="133" t="e">
        <f t="shared" si="46"/>
        <v>#N/A</v>
      </c>
      <c r="H2979" s="133"/>
      <c r="I2979" s="133"/>
    </row>
    <row r="2980" spans="1:9" x14ac:dyDescent="0.3">
      <c r="A2980" s="135">
        <v>45230</v>
      </c>
      <c r="B2980" s="20">
        <v>109.66</v>
      </c>
      <c r="C2980" s="20">
        <v>92.8</v>
      </c>
      <c r="D2980" s="20">
        <v>80.2</v>
      </c>
      <c r="E2980" s="20">
        <v>-2.6</v>
      </c>
      <c r="F2980" s="20">
        <v>-28.90761750405186</v>
      </c>
      <c r="G2980" s="133">
        <f t="shared" si="46"/>
        <v>80.2</v>
      </c>
      <c r="H2980" s="133"/>
      <c r="I2980" s="133"/>
    </row>
    <row r="2981" spans="1:9" x14ac:dyDescent="0.3">
      <c r="A2981" s="135">
        <v>45231</v>
      </c>
      <c r="B2981" s="20">
        <v>109.69</v>
      </c>
      <c r="C2981" s="20" t="e">
        <f>(#N/A)</f>
        <v>#N/A</v>
      </c>
      <c r="D2981" s="20" t="e">
        <f>(#N/A)</f>
        <v>#N/A</v>
      </c>
      <c r="E2981" s="20" t="e">
        <f>(#N/A)</f>
        <v>#N/A</v>
      </c>
      <c r="F2981" s="20">
        <v>-28.911211924821782</v>
      </c>
      <c r="G2981" s="133" t="e">
        <f t="shared" si="46"/>
        <v>#N/A</v>
      </c>
      <c r="H2981" s="133"/>
      <c r="I2981" s="133"/>
    </row>
    <row r="2982" spans="1:9" x14ac:dyDescent="0.3">
      <c r="A2982" s="135">
        <v>45232</v>
      </c>
      <c r="B2982" s="20">
        <v>110.02</v>
      </c>
      <c r="C2982" s="20" t="e">
        <f>(#N/A)</f>
        <v>#N/A</v>
      </c>
      <c r="D2982" s="20" t="e">
        <f>(#N/A)</f>
        <v>#N/A</v>
      </c>
      <c r="E2982" s="20" t="e">
        <f>(#N/A)</f>
        <v>#N/A</v>
      </c>
      <c r="F2982" s="20">
        <v>-28.725058305260429</v>
      </c>
      <c r="G2982" s="133" t="e">
        <f t="shared" si="46"/>
        <v>#N/A</v>
      </c>
      <c r="H2982" s="133"/>
      <c r="I2982" s="133"/>
    </row>
    <row r="2983" spans="1:9" x14ac:dyDescent="0.3">
      <c r="A2983" s="135">
        <v>45233</v>
      </c>
      <c r="B2983" s="20">
        <v>110.54</v>
      </c>
      <c r="C2983" s="20" t="e">
        <f>(#N/A)</f>
        <v>#N/A</v>
      </c>
      <c r="D2983" s="20" t="e">
        <f>(#N/A)</f>
        <v>#N/A</v>
      </c>
      <c r="E2983" s="20" t="e">
        <f>(#N/A)</f>
        <v>#N/A</v>
      </c>
      <c r="F2983" s="20">
        <v>-28.276667531793411</v>
      </c>
      <c r="G2983" s="133" t="e">
        <f t="shared" si="46"/>
        <v>#N/A</v>
      </c>
      <c r="H2983" s="133"/>
      <c r="I2983" s="133"/>
    </row>
    <row r="2984" spans="1:9" x14ac:dyDescent="0.3">
      <c r="A2984" s="135">
        <v>45236</v>
      </c>
      <c r="B2984" s="20">
        <v>110.55</v>
      </c>
      <c r="C2984" s="20" t="e">
        <f>(#N/A)</f>
        <v>#N/A</v>
      </c>
      <c r="D2984" s="20" t="e">
        <f>(#N/A)</f>
        <v>#N/A</v>
      </c>
      <c r="E2984" s="20" t="e">
        <f>(#N/A)</f>
        <v>#N/A</v>
      </c>
      <c r="F2984" s="20" t="e">
        <f>(#N/A)</f>
        <v>#N/A</v>
      </c>
      <c r="G2984" s="133" t="e">
        <f t="shared" si="46"/>
        <v>#N/A</v>
      </c>
      <c r="H2984" s="133"/>
      <c r="I2984" s="133"/>
    </row>
    <row r="2985" spans="1:9" x14ac:dyDescent="0.3">
      <c r="A2985" s="135">
        <v>45237</v>
      </c>
      <c r="B2985" s="20">
        <v>110.58</v>
      </c>
      <c r="C2985" s="20" t="e">
        <f>(#N/A)</f>
        <v>#N/A</v>
      </c>
      <c r="D2985" s="20" t="e">
        <f>(#N/A)</f>
        <v>#N/A</v>
      </c>
      <c r="E2985" s="20" t="e">
        <f>(#N/A)</f>
        <v>#N/A</v>
      </c>
      <c r="F2985" s="20">
        <v>-28.162151627363091</v>
      </c>
      <c r="G2985" s="133" t="e">
        <f t="shared" si="46"/>
        <v>#N/A</v>
      </c>
      <c r="H2985" s="133"/>
      <c r="I2985" s="133"/>
    </row>
    <row r="2986" spans="1:9" x14ac:dyDescent="0.3">
      <c r="A2986" s="135">
        <v>45238</v>
      </c>
      <c r="B2986" s="20">
        <v>110.52</v>
      </c>
      <c r="C2986" s="20" t="e">
        <f>(#N/A)</f>
        <v>#N/A</v>
      </c>
      <c r="D2986" s="20" t="e">
        <f>(#N/A)</f>
        <v>#N/A</v>
      </c>
      <c r="E2986" s="20" t="e">
        <f>(#N/A)</f>
        <v>#N/A</v>
      </c>
      <c r="F2986" s="20">
        <v>-28.215120810600158</v>
      </c>
      <c r="G2986" s="133" t="e">
        <f t="shared" si="46"/>
        <v>#N/A</v>
      </c>
      <c r="H2986" s="133"/>
      <c r="I2986" s="133"/>
    </row>
    <row r="2987" spans="1:9" x14ac:dyDescent="0.3">
      <c r="A2987" s="135">
        <v>45239</v>
      </c>
      <c r="B2987" s="20">
        <v>110.37</v>
      </c>
      <c r="C2987" s="20" t="e">
        <f>(#N/A)</f>
        <v>#N/A</v>
      </c>
      <c r="D2987" s="20" t="e">
        <f>(#N/A)</f>
        <v>#N/A</v>
      </c>
      <c r="E2987" s="20" t="e">
        <f>(#N/A)</f>
        <v>#N/A</v>
      </c>
      <c r="F2987" s="20">
        <v>-28.386971191279521</v>
      </c>
      <c r="G2987" s="133" t="e">
        <f t="shared" si="46"/>
        <v>#N/A</v>
      </c>
      <c r="H2987" s="133"/>
      <c r="I2987" s="133"/>
    </row>
    <row r="2988" spans="1:9" x14ac:dyDescent="0.3">
      <c r="A2988" s="135">
        <v>45240</v>
      </c>
      <c r="B2988" s="20">
        <v>110.82</v>
      </c>
      <c r="C2988" s="20" t="e">
        <f>(#N/A)</f>
        <v>#N/A</v>
      </c>
      <c r="D2988" s="20" t="e">
        <f>(#N/A)</f>
        <v>#N/A</v>
      </c>
      <c r="E2988" s="20" t="e">
        <f>(#N/A)</f>
        <v>#N/A</v>
      </c>
      <c r="F2988" s="20">
        <v>-28.09499091616922</v>
      </c>
      <c r="G2988" s="133" t="e">
        <f t="shared" si="46"/>
        <v>#N/A</v>
      </c>
      <c r="H2988" s="133"/>
      <c r="I2988" s="133"/>
    </row>
    <row r="2989" spans="1:9" x14ac:dyDescent="0.3">
      <c r="A2989" s="135">
        <v>45243</v>
      </c>
      <c r="B2989" s="20">
        <v>110.75</v>
      </c>
      <c r="C2989" s="20" t="e">
        <f>(#N/A)</f>
        <v>#N/A</v>
      </c>
      <c r="D2989" s="20" t="e">
        <f>(#N/A)</f>
        <v>#N/A</v>
      </c>
      <c r="E2989" s="20" t="e">
        <f>(#N/A)</f>
        <v>#N/A</v>
      </c>
      <c r="F2989" s="20" t="e">
        <f>(#N/A)</f>
        <v>#N/A</v>
      </c>
      <c r="G2989" s="133" t="e">
        <f t="shared" si="46"/>
        <v>#N/A</v>
      </c>
      <c r="H2989" s="133"/>
      <c r="I2989" s="133"/>
    </row>
    <row r="2990" spans="1:9" x14ac:dyDescent="0.3">
      <c r="A2990" s="135">
        <v>45244</v>
      </c>
      <c r="B2990" s="20">
        <v>110.64</v>
      </c>
      <c r="C2990" s="20" t="e">
        <f>(#N/A)</f>
        <v>#N/A</v>
      </c>
      <c r="D2990" s="20" t="e">
        <f>(#N/A)</f>
        <v>#N/A</v>
      </c>
      <c r="E2990" s="20" t="e">
        <f>(#N/A)</f>
        <v>#N/A</v>
      </c>
      <c r="F2990" s="20">
        <v>-28.160509057853389</v>
      </c>
      <c r="G2990" s="133" t="e">
        <f t="shared" si="46"/>
        <v>#N/A</v>
      </c>
      <c r="H2990" s="133"/>
      <c r="I2990" s="133"/>
    </row>
    <row r="2991" spans="1:9" x14ac:dyDescent="0.3">
      <c r="A2991" s="135">
        <v>45245</v>
      </c>
      <c r="B2991" s="20">
        <v>110.79</v>
      </c>
      <c r="C2991" s="20" t="e">
        <f>(#N/A)</f>
        <v>#N/A</v>
      </c>
      <c r="D2991" s="20" t="e">
        <f>(#N/A)</f>
        <v>#N/A</v>
      </c>
      <c r="E2991" s="20" t="e">
        <f>(#N/A)</f>
        <v>#N/A</v>
      </c>
      <c r="F2991" s="20">
        <v>-28.10512654120701</v>
      </c>
      <c r="G2991" s="133" t="e">
        <f t="shared" si="46"/>
        <v>#N/A</v>
      </c>
      <c r="H2991" s="133"/>
      <c r="I2991" s="133"/>
    </row>
    <row r="2992" spans="1:9" x14ac:dyDescent="0.3">
      <c r="A2992" s="135">
        <v>45246</v>
      </c>
      <c r="B2992" s="20">
        <v>110.98</v>
      </c>
      <c r="C2992" s="20" t="e">
        <f>(#N/A)</f>
        <v>#N/A</v>
      </c>
      <c r="D2992" s="20" t="e">
        <f>(#N/A)</f>
        <v>#N/A</v>
      </c>
      <c r="E2992" s="20" t="e">
        <f>(#N/A)</f>
        <v>#N/A</v>
      </c>
      <c r="F2992" s="20">
        <v>-27.958455047062639</v>
      </c>
      <c r="G2992" s="133" t="e">
        <f t="shared" si="46"/>
        <v>#N/A</v>
      </c>
      <c r="H2992" s="133"/>
      <c r="I2992" s="133"/>
    </row>
    <row r="2993" spans="1:9" x14ac:dyDescent="0.3">
      <c r="A2993" s="135">
        <v>45247</v>
      </c>
      <c r="B2993" s="20">
        <v>110.94</v>
      </c>
      <c r="C2993" s="20" t="e">
        <f>(#N/A)</f>
        <v>#N/A</v>
      </c>
      <c r="D2993" s="20" t="e">
        <f>(#N/A)</f>
        <v>#N/A</v>
      </c>
      <c r="E2993" s="20" t="e">
        <f>(#N/A)</f>
        <v>#N/A</v>
      </c>
      <c r="F2993" s="20">
        <v>-28.17557943804221</v>
      </c>
      <c r="G2993" s="133" t="e">
        <f t="shared" si="46"/>
        <v>#N/A</v>
      </c>
      <c r="H2993" s="133"/>
      <c r="I2993" s="133"/>
    </row>
    <row r="2994" spans="1:9" x14ac:dyDescent="0.3">
      <c r="A2994" s="135">
        <v>45250</v>
      </c>
      <c r="B2994" s="20">
        <v>111</v>
      </c>
      <c r="C2994" s="20" t="e">
        <f>(#N/A)</f>
        <v>#N/A</v>
      </c>
      <c r="D2994" s="20" t="e">
        <f>(#N/A)</f>
        <v>#N/A</v>
      </c>
      <c r="E2994" s="20" t="e">
        <f>(#N/A)</f>
        <v>#N/A</v>
      </c>
      <c r="F2994" s="20" t="e">
        <f>(#N/A)</f>
        <v>#N/A</v>
      </c>
      <c r="G2994" s="133" t="e">
        <f t="shared" si="46"/>
        <v>#N/A</v>
      </c>
      <c r="H2994" s="133"/>
      <c r="I2994" s="133"/>
    </row>
    <row r="2995" spans="1:9" x14ac:dyDescent="0.3">
      <c r="A2995" s="135">
        <v>45251</v>
      </c>
      <c r="B2995" s="20">
        <v>111</v>
      </c>
      <c r="C2995" s="20" t="e">
        <f>(#N/A)</f>
        <v>#N/A</v>
      </c>
      <c r="D2995" s="20" t="e">
        <f>(#N/A)</f>
        <v>#N/A</v>
      </c>
      <c r="E2995" s="20" t="e">
        <f>(#N/A)</f>
        <v>#N/A</v>
      </c>
      <c r="F2995" s="20">
        <v>-28.076200349899569</v>
      </c>
      <c r="G2995" s="133" t="e">
        <f t="shared" si="46"/>
        <v>#N/A</v>
      </c>
      <c r="H2995" s="133"/>
      <c r="I2995" s="133"/>
    </row>
    <row r="2996" spans="1:9" x14ac:dyDescent="0.3">
      <c r="A2996" s="135">
        <v>45252</v>
      </c>
      <c r="B2996" s="20">
        <v>110.3</v>
      </c>
      <c r="C2996" s="20" t="e">
        <f>(#N/A)</f>
        <v>#N/A</v>
      </c>
      <c r="D2996" s="20" t="e">
        <f>(#N/A)</f>
        <v>#N/A</v>
      </c>
      <c r="E2996" s="20" t="e">
        <f>(#N/A)</f>
        <v>#N/A</v>
      </c>
      <c r="F2996" s="20">
        <v>-28.2928097776622</v>
      </c>
      <c r="G2996" s="133" t="e">
        <f t="shared" si="46"/>
        <v>#N/A</v>
      </c>
      <c r="H2996" s="133"/>
      <c r="I2996" s="133"/>
    </row>
    <row r="2997" spans="1:9" x14ac:dyDescent="0.3">
      <c r="A2997" s="135">
        <v>45253</v>
      </c>
      <c r="B2997" s="20">
        <v>110.32</v>
      </c>
      <c r="C2997" s="20" t="e">
        <f>(#N/A)</f>
        <v>#N/A</v>
      </c>
      <c r="D2997" s="20" t="e">
        <f>(#N/A)</f>
        <v>#N/A</v>
      </c>
      <c r="E2997" s="20" t="e">
        <f>(#N/A)</f>
        <v>#N/A</v>
      </c>
      <c r="F2997" s="20">
        <v>-28.289131565262611</v>
      </c>
      <c r="G2997" s="133" t="e">
        <f t="shared" si="46"/>
        <v>#N/A</v>
      </c>
      <c r="H2997" s="133"/>
      <c r="I2997" s="133"/>
    </row>
    <row r="2998" spans="1:9" x14ac:dyDescent="0.3">
      <c r="A2998" s="135">
        <v>45254</v>
      </c>
      <c r="B2998" s="20">
        <v>110.21</v>
      </c>
      <c r="C2998" s="20" t="e">
        <f>(#N/A)</f>
        <v>#N/A</v>
      </c>
      <c r="D2998" s="20" t="e">
        <f>(#N/A)</f>
        <v>#N/A</v>
      </c>
      <c r="E2998" s="20" t="e">
        <f>(#N/A)</f>
        <v>#N/A</v>
      </c>
      <c r="F2998" s="20">
        <v>-28.369946704796568</v>
      </c>
      <c r="G2998" s="133" t="e">
        <f t="shared" si="46"/>
        <v>#N/A</v>
      </c>
      <c r="H2998" s="133"/>
      <c r="I2998" s="133"/>
    </row>
    <row r="2999" spans="1:9" x14ac:dyDescent="0.3">
      <c r="A2999" s="135">
        <v>45257</v>
      </c>
      <c r="B2999" s="20">
        <v>111.21</v>
      </c>
      <c r="C2999" s="20" t="e">
        <f>(#N/A)</f>
        <v>#N/A</v>
      </c>
      <c r="D2999" s="20" t="e">
        <f>(#N/A)</f>
        <v>#N/A</v>
      </c>
      <c r="E2999" s="20" t="e">
        <f>(#N/A)</f>
        <v>#N/A</v>
      </c>
      <c r="F2999" s="20" t="e">
        <f>(#N/A)</f>
        <v>#N/A</v>
      </c>
      <c r="G2999" s="133" t="e">
        <f t="shared" si="46"/>
        <v>#N/A</v>
      </c>
      <c r="H2999" s="133"/>
      <c r="I2999" s="133"/>
    </row>
    <row r="3000" spans="1:9" x14ac:dyDescent="0.3">
      <c r="A3000" s="135">
        <v>45258</v>
      </c>
      <c r="B3000" s="20">
        <v>112.92</v>
      </c>
      <c r="C3000" s="20" t="e">
        <f>(#N/A)</f>
        <v>#N/A</v>
      </c>
      <c r="D3000" s="20" t="e">
        <f>(#N/A)</f>
        <v>#N/A</v>
      </c>
      <c r="E3000" s="20" t="e">
        <f>(#N/A)</f>
        <v>#N/A</v>
      </c>
      <c r="F3000" s="20">
        <v>-26.186429598640348</v>
      </c>
      <c r="G3000" s="133" t="e">
        <f t="shared" si="46"/>
        <v>#N/A</v>
      </c>
      <c r="H3000" s="133"/>
      <c r="I3000" s="133"/>
    </row>
    <row r="3001" spans="1:9" x14ac:dyDescent="0.3">
      <c r="A3001" s="135">
        <v>45259</v>
      </c>
      <c r="B3001" s="20">
        <v>113.04</v>
      </c>
      <c r="C3001" s="20" t="e">
        <f>(#N/A)</f>
        <v>#N/A</v>
      </c>
      <c r="D3001" s="20" t="e">
        <f>(#N/A)</f>
        <v>#N/A</v>
      </c>
      <c r="E3001" s="20" t="e">
        <f>(#N/A)</f>
        <v>#N/A</v>
      </c>
      <c r="F3001" s="20">
        <v>-25.80242861831309</v>
      </c>
      <c r="G3001" s="133" t="e">
        <f t="shared" si="46"/>
        <v>#N/A</v>
      </c>
      <c r="H3001" s="133"/>
      <c r="I3001" s="133"/>
    </row>
    <row r="3002" spans="1:9" x14ac:dyDescent="0.3">
      <c r="A3002" s="135">
        <v>45260</v>
      </c>
      <c r="B3002" s="20">
        <v>113.13</v>
      </c>
      <c r="C3002" s="20">
        <v>92.5</v>
      </c>
      <c r="D3002" s="20">
        <v>79.099999999999994</v>
      </c>
      <c r="E3002" s="20">
        <v>-3</v>
      </c>
      <c r="F3002" s="20">
        <v>-25.73847971642379</v>
      </c>
      <c r="G3002" s="133">
        <f t="shared" si="46"/>
        <v>79.099999999999994</v>
      </c>
      <c r="H3002" s="133"/>
      <c r="I3002" s="133"/>
    </row>
    <row r="3003" spans="1:9" x14ac:dyDescent="0.3">
      <c r="A3003" s="135">
        <v>45261</v>
      </c>
      <c r="B3003" s="20">
        <v>113.53</v>
      </c>
      <c r="C3003" s="20" t="e">
        <f>(#N/A)</f>
        <v>#N/A</v>
      </c>
      <c r="D3003" s="20" t="e">
        <f>(#N/A)</f>
        <v>#N/A</v>
      </c>
      <c r="E3003" s="20" t="e">
        <f>(#N/A)</f>
        <v>#N/A</v>
      </c>
      <c r="F3003" s="20">
        <v>-25.338682099171379</v>
      </c>
      <c r="G3003" s="133" t="e">
        <f t="shared" si="46"/>
        <v>#N/A</v>
      </c>
      <c r="H3003" s="133"/>
      <c r="I3003" s="133"/>
    </row>
    <row r="3004" spans="1:9" x14ac:dyDescent="0.3">
      <c r="A3004" s="135">
        <v>45264</v>
      </c>
      <c r="B3004" s="20">
        <v>113.53</v>
      </c>
      <c r="C3004" s="20" t="e">
        <f>(#N/A)</f>
        <v>#N/A</v>
      </c>
      <c r="D3004" s="20" t="e">
        <f>(#N/A)</f>
        <v>#N/A</v>
      </c>
      <c r="E3004" s="20" t="e">
        <f>(#N/A)</f>
        <v>#N/A</v>
      </c>
      <c r="F3004" s="20" t="e">
        <f>(#N/A)</f>
        <v>#N/A</v>
      </c>
      <c r="G3004" s="133" t="e">
        <f t="shared" si="46"/>
        <v>#N/A</v>
      </c>
      <c r="H3004" s="133"/>
      <c r="I3004" s="133"/>
    </row>
    <row r="3005" spans="1:9" x14ac:dyDescent="0.3">
      <c r="A3005" s="135">
        <v>45265</v>
      </c>
      <c r="B3005" s="20">
        <v>113.64</v>
      </c>
      <c r="C3005" s="20" t="e">
        <f>(#N/A)</f>
        <v>#N/A</v>
      </c>
      <c r="D3005" s="20" t="e">
        <f>(#N/A)</f>
        <v>#N/A</v>
      </c>
      <c r="E3005" s="20" t="e">
        <f>(#N/A)</f>
        <v>#N/A</v>
      </c>
      <c r="F3005" s="20">
        <v>-24.846240328020631</v>
      </c>
      <c r="G3005" s="133" t="e">
        <f t="shared" si="46"/>
        <v>#N/A</v>
      </c>
      <c r="H3005" s="133"/>
      <c r="I3005" s="133"/>
    </row>
    <row r="3006" spans="1:9" x14ac:dyDescent="0.3">
      <c r="A3006" s="135">
        <v>45266</v>
      </c>
      <c r="B3006" s="20">
        <v>113.9</v>
      </c>
      <c r="C3006" s="20" t="e">
        <f>(#N/A)</f>
        <v>#N/A</v>
      </c>
      <c r="D3006" s="20" t="e">
        <f>(#N/A)</f>
        <v>#N/A</v>
      </c>
      <c r="E3006" s="20" t="e">
        <f>(#N/A)</f>
        <v>#N/A</v>
      </c>
      <c r="F3006" s="20">
        <v>-24.439432134801649</v>
      </c>
      <c r="G3006" s="133" t="e">
        <f t="shared" si="46"/>
        <v>#N/A</v>
      </c>
      <c r="H3006" s="133"/>
      <c r="I3006" s="133"/>
    </row>
    <row r="3007" spans="1:9" x14ac:dyDescent="0.3">
      <c r="A3007" s="135">
        <v>45267</v>
      </c>
      <c r="B3007" s="20">
        <v>113.64</v>
      </c>
      <c r="C3007" s="20" t="e">
        <f>(#N/A)</f>
        <v>#N/A</v>
      </c>
      <c r="D3007" s="20" t="e">
        <f>(#N/A)</f>
        <v>#N/A</v>
      </c>
      <c r="E3007" s="20" t="e">
        <f>(#N/A)</f>
        <v>#N/A</v>
      </c>
      <c r="F3007" s="20">
        <v>-23.787807658775399</v>
      </c>
      <c r="G3007" s="133" t="e">
        <f t="shared" si="46"/>
        <v>#N/A</v>
      </c>
      <c r="H3007" s="133"/>
      <c r="I3007" s="133"/>
    </row>
    <row r="3008" spans="1:9" x14ac:dyDescent="0.3">
      <c r="A3008" s="135">
        <v>45268</v>
      </c>
      <c r="B3008" s="20">
        <v>113.7</v>
      </c>
      <c r="C3008" s="20" t="e">
        <f>(#N/A)</f>
        <v>#N/A</v>
      </c>
      <c r="D3008" s="20" t="e">
        <f>(#N/A)</f>
        <v>#N/A</v>
      </c>
      <c r="E3008" s="20" t="e">
        <f>(#N/A)</f>
        <v>#N/A</v>
      </c>
      <c r="F3008" s="20">
        <v>-23.721991144505569</v>
      </c>
      <c r="G3008" s="133" t="e">
        <f t="shared" si="46"/>
        <v>#N/A</v>
      </c>
      <c r="H3008" s="133"/>
      <c r="I3008" s="133"/>
    </row>
    <row r="3009" spans="1:9" x14ac:dyDescent="0.3">
      <c r="A3009" s="135">
        <v>45271</v>
      </c>
      <c r="B3009" s="20">
        <v>113.65</v>
      </c>
      <c r="C3009" s="20" t="e">
        <f>(#N/A)</f>
        <v>#N/A</v>
      </c>
      <c r="D3009" s="20" t="e">
        <f>(#N/A)</f>
        <v>#N/A</v>
      </c>
      <c r="E3009" s="20" t="e">
        <f>(#N/A)</f>
        <v>#N/A</v>
      </c>
      <c r="F3009" s="20" t="e">
        <f>(#N/A)</f>
        <v>#N/A</v>
      </c>
      <c r="G3009" s="133" t="e">
        <f t="shared" si="46"/>
        <v>#N/A</v>
      </c>
      <c r="H3009" s="133"/>
      <c r="I3009" s="133"/>
    </row>
    <row r="3010" spans="1:9" x14ac:dyDescent="0.3">
      <c r="A3010" s="135">
        <v>45272</v>
      </c>
      <c r="B3010" s="20">
        <v>112.77</v>
      </c>
      <c r="C3010" s="20" t="e">
        <f>(#N/A)</f>
        <v>#N/A</v>
      </c>
      <c r="D3010" s="20" t="e">
        <f>(#N/A)</f>
        <v>#N/A</v>
      </c>
      <c r="E3010" s="20" t="e">
        <f>(#N/A)</f>
        <v>#N/A</v>
      </c>
      <c r="F3010" s="20">
        <v>-24.203521978760591</v>
      </c>
      <c r="G3010" s="133" t="e">
        <f t="shared" si="46"/>
        <v>#N/A</v>
      </c>
      <c r="H3010" s="133"/>
      <c r="I3010" s="133"/>
    </row>
    <row r="3011" spans="1:9" x14ac:dyDescent="0.3">
      <c r="A3011" s="135">
        <v>45273</v>
      </c>
      <c r="B3011" s="20">
        <v>112.71</v>
      </c>
      <c r="C3011" s="20" t="e">
        <f>(#N/A)</f>
        <v>#N/A</v>
      </c>
      <c r="D3011" s="20" t="e">
        <f>(#N/A)</f>
        <v>#N/A</v>
      </c>
      <c r="E3011" s="20" t="e">
        <f>(#N/A)</f>
        <v>#N/A</v>
      </c>
      <c r="F3011" s="20">
        <v>-23.957630549183651</v>
      </c>
      <c r="G3011" s="133" t="e">
        <f t="shared" si="46"/>
        <v>#N/A</v>
      </c>
      <c r="H3011" s="133"/>
      <c r="I3011" s="133"/>
    </row>
    <row r="3012" spans="1:9" x14ac:dyDescent="0.3">
      <c r="A3012" s="135">
        <v>45274</v>
      </c>
      <c r="B3012" s="20">
        <v>112.66</v>
      </c>
      <c r="C3012" s="20" t="e">
        <f>(#N/A)</f>
        <v>#N/A</v>
      </c>
      <c r="D3012" s="20" t="e">
        <f>(#N/A)</f>
        <v>#N/A</v>
      </c>
      <c r="E3012" s="20" t="e">
        <f>(#N/A)</f>
        <v>#N/A</v>
      </c>
      <c r="F3012" s="20">
        <v>-23.88352138369029</v>
      </c>
      <c r="G3012" s="133" t="e">
        <f t="shared" si="46"/>
        <v>#N/A</v>
      </c>
      <c r="H3012" s="133"/>
      <c r="I3012" s="133"/>
    </row>
    <row r="3013" spans="1:9" x14ac:dyDescent="0.3">
      <c r="A3013" s="135">
        <v>45275</v>
      </c>
      <c r="B3013" s="20">
        <v>113.03</v>
      </c>
      <c r="C3013" s="20" t="e">
        <f>(#N/A)</f>
        <v>#N/A</v>
      </c>
      <c r="D3013" s="20" t="e">
        <f>(#N/A)</f>
        <v>#N/A</v>
      </c>
      <c r="E3013" s="20" t="e">
        <f>(#N/A)</f>
        <v>#N/A</v>
      </c>
      <c r="F3013" s="20">
        <v>-23.56123622100494</v>
      </c>
      <c r="G3013" s="133" t="e">
        <f t="shared" si="46"/>
        <v>#N/A</v>
      </c>
      <c r="H3013" s="133"/>
      <c r="I3013" s="133"/>
    </row>
    <row r="3014" spans="1:9" x14ac:dyDescent="0.3">
      <c r="A3014" s="135">
        <v>45278</v>
      </c>
      <c r="B3014" s="20">
        <v>113.13</v>
      </c>
      <c r="C3014" s="20" t="e">
        <f>(#N/A)</f>
        <v>#N/A</v>
      </c>
      <c r="D3014" s="20" t="e">
        <f>(#N/A)</f>
        <v>#N/A</v>
      </c>
      <c r="E3014" s="20" t="e">
        <f>(#N/A)</f>
        <v>#N/A</v>
      </c>
      <c r="F3014" s="20" t="e">
        <f>(#N/A)</f>
        <v>#N/A</v>
      </c>
      <c r="G3014" s="133" t="e">
        <f t="shared" si="46"/>
        <v>#N/A</v>
      </c>
      <c r="H3014" s="133"/>
      <c r="I3014" s="133"/>
    </row>
    <row r="3015" spans="1:9" x14ac:dyDescent="0.3">
      <c r="A3015" s="135">
        <v>45279</v>
      </c>
      <c r="B3015" s="20">
        <v>113.06</v>
      </c>
      <c r="C3015" s="20" t="e">
        <f>(#N/A)</f>
        <v>#N/A</v>
      </c>
      <c r="D3015" s="20" t="e">
        <f>(#N/A)</f>
        <v>#N/A</v>
      </c>
      <c r="E3015" s="20" t="e">
        <f>(#N/A)</f>
        <v>#N/A</v>
      </c>
      <c r="F3015" s="20">
        <v>-23.041317813627391</v>
      </c>
      <c r="G3015" s="133" t="e">
        <f t="shared" si="46"/>
        <v>#N/A</v>
      </c>
      <c r="H3015" s="133"/>
      <c r="I3015" s="133"/>
    </row>
    <row r="3016" spans="1:9" x14ac:dyDescent="0.3">
      <c r="A3016" s="135">
        <v>45280</v>
      </c>
      <c r="B3016" s="20">
        <v>113.03</v>
      </c>
      <c r="C3016" s="20" t="e">
        <f>(#N/A)</f>
        <v>#N/A</v>
      </c>
      <c r="D3016" s="20" t="e">
        <f>(#N/A)</f>
        <v>#N/A</v>
      </c>
      <c r="E3016" s="20" t="e">
        <f>(#N/A)</f>
        <v>#N/A</v>
      </c>
      <c r="F3016" s="20">
        <v>-22.90956213340608</v>
      </c>
      <c r="G3016" s="133" t="e">
        <f t="shared" si="46"/>
        <v>#N/A</v>
      </c>
      <c r="H3016" s="133"/>
      <c r="I3016" s="133"/>
    </row>
    <row r="3017" spans="1:9" x14ac:dyDescent="0.3">
      <c r="A3017" s="135">
        <v>45281</v>
      </c>
      <c r="B3017" s="20">
        <v>113.03</v>
      </c>
      <c r="C3017" s="20" t="e">
        <f>(#N/A)</f>
        <v>#N/A</v>
      </c>
      <c r="D3017" s="20" t="e">
        <f>(#N/A)</f>
        <v>#N/A</v>
      </c>
      <c r="E3017" s="20" t="e">
        <f>(#N/A)</f>
        <v>#N/A</v>
      </c>
      <c r="F3017" s="20">
        <v>-22.899045020463848</v>
      </c>
      <c r="G3017" s="133" t="e">
        <f t="shared" si="46"/>
        <v>#N/A</v>
      </c>
      <c r="H3017" s="133"/>
      <c r="I3017" s="133"/>
    </row>
    <row r="3018" spans="1:9" x14ac:dyDescent="0.3">
      <c r="A3018" s="135">
        <v>45282</v>
      </c>
      <c r="B3018" s="20">
        <v>113.03</v>
      </c>
      <c r="C3018" s="20" t="e">
        <f>(#N/A)</f>
        <v>#N/A</v>
      </c>
      <c r="D3018" s="20" t="e">
        <f>(#N/A)</f>
        <v>#N/A</v>
      </c>
      <c r="E3018" s="20" t="e">
        <f>(#N/A)</f>
        <v>#N/A</v>
      </c>
      <c r="F3018" s="20">
        <v>-22.60869565217391</v>
      </c>
      <c r="G3018" s="133" t="e">
        <f t="shared" si="46"/>
        <v>#N/A</v>
      </c>
      <c r="H3018" s="133"/>
      <c r="I3018" s="133"/>
    </row>
    <row r="3019" spans="1:9" x14ac:dyDescent="0.3">
      <c r="A3019" s="135">
        <v>45285</v>
      </c>
      <c r="B3019" s="20">
        <v>113.42</v>
      </c>
      <c r="C3019" s="20" t="e">
        <f>(#N/A)</f>
        <v>#N/A</v>
      </c>
      <c r="D3019" s="20" t="e">
        <f>(#N/A)</f>
        <v>#N/A</v>
      </c>
      <c r="E3019" s="20" t="e">
        <f>(#N/A)</f>
        <v>#N/A</v>
      </c>
      <c r="F3019" s="20" t="e">
        <f>(#N/A)</f>
        <v>#N/A</v>
      </c>
      <c r="G3019" s="133" t="e">
        <f t="shared" si="46"/>
        <v>#N/A</v>
      </c>
      <c r="H3019" s="133"/>
      <c r="I3019" s="133"/>
    </row>
    <row r="3020" spans="1:9" x14ac:dyDescent="0.3">
      <c r="A3020" s="135">
        <v>45286</v>
      </c>
      <c r="B3020" s="20">
        <v>113.79</v>
      </c>
      <c r="C3020" s="20" t="e">
        <f>(#N/A)</f>
        <v>#N/A</v>
      </c>
      <c r="D3020" s="20" t="e">
        <f>(#N/A)</f>
        <v>#N/A</v>
      </c>
      <c r="E3020" s="20" t="e">
        <f>(#N/A)</f>
        <v>#N/A</v>
      </c>
      <c r="F3020" s="20">
        <v>-22.02425820598917</v>
      </c>
      <c r="G3020" s="133" t="e">
        <f t="shared" si="46"/>
        <v>#N/A</v>
      </c>
      <c r="H3020" s="133"/>
      <c r="I3020" s="133"/>
    </row>
    <row r="3021" spans="1:9" x14ac:dyDescent="0.3">
      <c r="A3021" s="135">
        <v>45287</v>
      </c>
      <c r="B3021" s="20">
        <v>113.45</v>
      </c>
      <c r="C3021" s="20" t="e">
        <f>(#N/A)</f>
        <v>#N/A</v>
      </c>
      <c r="D3021" s="20" t="e">
        <f>(#N/A)</f>
        <v>#N/A</v>
      </c>
      <c r="E3021" s="20" t="e">
        <f>(#N/A)</f>
        <v>#N/A</v>
      </c>
      <c r="F3021" s="20">
        <v>-21.050800278357691</v>
      </c>
      <c r="G3021" s="133" t="e">
        <f t="shared" si="46"/>
        <v>#N/A</v>
      </c>
      <c r="H3021" s="133"/>
      <c r="I3021" s="133"/>
    </row>
    <row r="3022" spans="1:9" x14ac:dyDescent="0.3">
      <c r="A3022" s="135">
        <v>45288</v>
      </c>
      <c r="B3022" s="20">
        <v>113.38</v>
      </c>
      <c r="C3022" s="20" t="e">
        <f>(#N/A)</f>
        <v>#N/A</v>
      </c>
      <c r="D3022" s="20" t="e">
        <f>(#N/A)</f>
        <v>#N/A</v>
      </c>
      <c r="E3022" s="20" t="e">
        <f>(#N/A)</f>
        <v>#N/A</v>
      </c>
      <c r="F3022" s="20">
        <v>-20.873752529834601</v>
      </c>
      <c r="G3022" s="133" t="e">
        <f t="shared" si="46"/>
        <v>#N/A</v>
      </c>
      <c r="H3022" s="133"/>
      <c r="I3022" s="133"/>
    </row>
    <row r="3023" spans="1:9" x14ac:dyDescent="0.3">
      <c r="A3023" s="135">
        <v>45289</v>
      </c>
      <c r="B3023" s="20">
        <v>113.37</v>
      </c>
      <c r="C3023" s="20" t="e">
        <f>(#N/A)</f>
        <v>#N/A</v>
      </c>
      <c r="D3023" s="20" t="e">
        <f>(#N/A)</f>
        <v>#N/A</v>
      </c>
      <c r="E3023" s="20" t="e">
        <f>(#N/A)</f>
        <v>#N/A</v>
      </c>
      <c r="F3023" s="20">
        <v>-20.341483979763911</v>
      </c>
      <c r="G3023" s="133" t="e">
        <f t="shared" si="46"/>
        <v>#N/A</v>
      </c>
      <c r="H3023" s="133"/>
      <c r="I3023" s="133"/>
    </row>
    <row r="3024" spans="1:9" x14ac:dyDescent="0.3">
      <c r="A3024" s="135">
        <v>45291</v>
      </c>
      <c r="B3024" s="20" t="e">
        <f>(#N/A)</f>
        <v>#N/A</v>
      </c>
      <c r="C3024" s="20">
        <v>92.4</v>
      </c>
      <c r="D3024" s="20">
        <v>81.099999999999994</v>
      </c>
      <c r="E3024" s="20">
        <v>-2.7</v>
      </c>
      <c r="F3024" s="20" t="e">
        <f>(#N/A)</f>
        <v>#N/A</v>
      </c>
      <c r="G3024" s="133">
        <f t="shared" si="46"/>
        <v>81.099999999999994</v>
      </c>
      <c r="H3024" s="133"/>
      <c r="I3024" s="133"/>
    </row>
    <row r="3025" spans="1:9" x14ac:dyDescent="0.3">
      <c r="A3025" s="135">
        <v>45293</v>
      </c>
      <c r="B3025" s="20">
        <v>113.32</v>
      </c>
      <c r="C3025" s="20" t="e">
        <f>(#N/A)</f>
        <v>#N/A</v>
      </c>
      <c r="D3025" s="20" t="e">
        <f>(#N/A)</f>
        <v>#N/A</v>
      </c>
      <c r="E3025" s="20" t="e">
        <f>(#N/A)</f>
        <v>#N/A</v>
      </c>
      <c r="F3025" s="20" t="e">
        <f>(#N/A)</f>
        <v>#N/A</v>
      </c>
      <c r="G3025" s="133" t="e">
        <f t="shared" si="46"/>
        <v>#N/A</v>
      </c>
      <c r="H3025" s="133"/>
      <c r="I3025" s="133"/>
    </row>
    <row r="3026" spans="1:9" x14ac:dyDescent="0.3">
      <c r="A3026" s="135">
        <v>45294</v>
      </c>
      <c r="B3026" s="20">
        <v>113.2</v>
      </c>
      <c r="C3026" s="20" t="e">
        <f>(#N/A)</f>
        <v>#N/A</v>
      </c>
      <c r="D3026" s="20" t="e">
        <f>(#N/A)</f>
        <v>#N/A</v>
      </c>
      <c r="E3026" s="20" t="e">
        <f>(#N/A)</f>
        <v>#N/A</v>
      </c>
      <c r="F3026" s="20">
        <v>-19.613691237040189</v>
      </c>
      <c r="G3026" s="133" t="e">
        <f t="shared" si="46"/>
        <v>#N/A</v>
      </c>
      <c r="H3026" s="133"/>
      <c r="I3026" s="133"/>
    </row>
    <row r="3027" spans="1:9" x14ac:dyDescent="0.3">
      <c r="A3027" s="135">
        <v>45295</v>
      </c>
      <c r="B3027" s="20">
        <v>113.14</v>
      </c>
      <c r="C3027" s="20" t="e">
        <f>(#N/A)</f>
        <v>#N/A</v>
      </c>
      <c r="D3027" s="20" t="e">
        <f>(#N/A)</f>
        <v>#N/A</v>
      </c>
      <c r="E3027" s="20" t="e">
        <f>(#N/A)</f>
        <v>#N/A</v>
      </c>
      <c r="F3027" s="20">
        <v>-19.496228831649351</v>
      </c>
      <c r="G3027" s="133" t="e">
        <f t="shared" si="46"/>
        <v>#N/A</v>
      </c>
      <c r="H3027" s="133"/>
      <c r="I3027" s="133"/>
    </row>
    <row r="3028" spans="1:9" x14ac:dyDescent="0.3">
      <c r="A3028" s="135">
        <v>45296</v>
      </c>
      <c r="B3028" s="20">
        <v>113.06</v>
      </c>
      <c r="C3028" s="20" t="e">
        <f>(#N/A)</f>
        <v>#N/A</v>
      </c>
      <c r="D3028" s="20" t="e">
        <f>(#N/A)</f>
        <v>#N/A</v>
      </c>
      <c r="E3028" s="20" t="e">
        <f>(#N/A)</f>
        <v>#N/A</v>
      </c>
      <c r="F3028" s="20">
        <v>-19.369562116673801</v>
      </c>
      <c r="G3028" s="133" t="e">
        <f t="shared" si="46"/>
        <v>#N/A</v>
      </c>
      <c r="H3028" s="133"/>
      <c r="I3028" s="133"/>
    </row>
    <row r="3029" spans="1:9" x14ac:dyDescent="0.3">
      <c r="A3029" s="135">
        <v>45299</v>
      </c>
      <c r="B3029" s="20">
        <v>113</v>
      </c>
      <c r="C3029" s="20" t="e">
        <f>(#N/A)</f>
        <v>#N/A</v>
      </c>
      <c r="D3029" s="20" t="e">
        <f>(#N/A)</f>
        <v>#N/A</v>
      </c>
      <c r="E3029" s="20" t="e">
        <f>(#N/A)</f>
        <v>#N/A</v>
      </c>
      <c r="F3029" s="20" t="e">
        <f>(#N/A)</f>
        <v>#N/A</v>
      </c>
      <c r="G3029" s="133" t="e">
        <f t="shared" ref="G3029:G3092" si="47">D3029</f>
        <v>#N/A</v>
      </c>
      <c r="H3029" s="133"/>
      <c r="I3029" s="133"/>
    </row>
    <row r="3030" spans="1:9" x14ac:dyDescent="0.3">
      <c r="A3030" s="135">
        <v>45300</v>
      </c>
      <c r="B3030" s="20">
        <v>112.51</v>
      </c>
      <c r="C3030" s="20" t="e">
        <f>(#N/A)</f>
        <v>#N/A</v>
      </c>
      <c r="D3030" s="20" t="e">
        <f>(#N/A)</f>
        <v>#N/A</v>
      </c>
      <c r="E3030" s="20" t="e">
        <f>(#N/A)</f>
        <v>#N/A</v>
      </c>
      <c r="F3030" s="20">
        <v>-19.411216961535711</v>
      </c>
      <c r="G3030" s="133" t="e">
        <f t="shared" si="47"/>
        <v>#N/A</v>
      </c>
      <c r="H3030" s="133"/>
      <c r="I3030" s="133"/>
    </row>
    <row r="3031" spans="1:9" x14ac:dyDescent="0.3">
      <c r="A3031" s="135">
        <v>45301</v>
      </c>
      <c r="B3031" s="20">
        <v>112.4</v>
      </c>
      <c r="C3031" s="20" t="e">
        <f>(#N/A)</f>
        <v>#N/A</v>
      </c>
      <c r="D3031" s="20" t="e">
        <f>(#N/A)</f>
        <v>#N/A</v>
      </c>
      <c r="E3031" s="20" t="e">
        <f>(#N/A)</f>
        <v>#N/A</v>
      </c>
      <c r="F3031" s="20">
        <v>-19.397633560415919</v>
      </c>
      <c r="G3031" s="133" t="e">
        <f t="shared" si="47"/>
        <v>#N/A</v>
      </c>
      <c r="H3031" s="133"/>
      <c r="I3031" s="133"/>
    </row>
    <row r="3032" spans="1:9" x14ac:dyDescent="0.3">
      <c r="A3032" s="135">
        <v>45302</v>
      </c>
      <c r="B3032" s="20">
        <v>112.23</v>
      </c>
      <c r="C3032" s="20" t="e">
        <f>(#N/A)</f>
        <v>#N/A</v>
      </c>
      <c r="D3032" s="20" t="e">
        <f>(#N/A)</f>
        <v>#N/A</v>
      </c>
      <c r="E3032" s="20" t="e">
        <f>(#N/A)</f>
        <v>#N/A</v>
      </c>
      <c r="F3032" s="20">
        <v>-19.363414283661449</v>
      </c>
      <c r="G3032" s="133" t="e">
        <f t="shared" si="47"/>
        <v>#N/A</v>
      </c>
      <c r="H3032" s="133"/>
      <c r="I3032" s="133"/>
    </row>
    <row r="3033" spans="1:9" x14ac:dyDescent="0.3">
      <c r="A3033" s="135">
        <v>45303</v>
      </c>
      <c r="B3033" s="20">
        <v>112.15</v>
      </c>
      <c r="C3033" s="20" t="e">
        <f>(#N/A)</f>
        <v>#N/A</v>
      </c>
      <c r="D3033" s="20" t="e">
        <f>(#N/A)</f>
        <v>#N/A</v>
      </c>
      <c r="E3033" s="20" t="e">
        <f>(#N/A)</f>
        <v>#N/A</v>
      </c>
      <c r="F3033" s="20">
        <v>-19.351359125557309</v>
      </c>
      <c r="G3033" s="133" t="e">
        <f t="shared" si="47"/>
        <v>#N/A</v>
      </c>
      <c r="H3033" s="133"/>
      <c r="I3033" s="133"/>
    </row>
    <row r="3034" spans="1:9" x14ac:dyDescent="0.3">
      <c r="A3034" s="135">
        <v>45306</v>
      </c>
      <c r="B3034" s="20">
        <v>112.08</v>
      </c>
      <c r="C3034" s="20" t="e">
        <f>(#N/A)</f>
        <v>#N/A</v>
      </c>
      <c r="D3034" s="20" t="e">
        <f>(#N/A)</f>
        <v>#N/A</v>
      </c>
      <c r="E3034" s="20" t="e">
        <f>(#N/A)</f>
        <v>#N/A</v>
      </c>
      <c r="F3034" s="20" t="e">
        <f>(#N/A)</f>
        <v>#N/A</v>
      </c>
      <c r="G3034" s="133" t="e">
        <f t="shared" si="47"/>
        <v>#N/A</v>
      </c>
      <c r="H3034" s="133"/>
      <c r="I3034" s="133"/>
    </row>
    <row r="3035" spans="1:9" x14ac:dyDescent="0.3">
      <c r="A3035" s="135">
        <v>45307</v>
      </c>
      <c r="B3035" s="20">
        <v>111.31</v>
      </c>
      <c r="C3035" s="20" t="e">
        <f>(#N/A)</f>
        <v>#N/A</v>
      </c>
      <c r="D3035" s="20" t="e">
        <f>(#N/A)</f>
        <v>#N/A</v>
      </c>
      <c r="E3035" s="20" t="e">
        <f>(#N/A)</f>
        <v>#N/A</v>
      </c>
      <c r="F3035" s="20">
        <v>-18.846602508019831</v>
      </c>
      <c r="G3035" s="133" t="e">
        <f t="shared" si="47"/>
        <v>#N/A</v>
      </c>
      <c r="H3035" s="133"/>
      <c r="I3035" s="133"/>
    </row>
    <row r="3036" spans="1:9" x14ac:dyDescent="0.3">
      <c r="A3036" s="135">
        <v>45308</v>
      </c>
      <c r="B3036" s="20">
        <v>111.11</v>
      </c>
      <c r="C3036" s="20" t="e">
        <f>(#N/A)</f>
        <v>#N/A</v>
      </c>
      <c r="D3036" s="20" t="e">
        <f>(#N/A)</f>
        <v>#N/A</v>
      </c>
      <c r="E3036" s="20" t="e">
        <f>(#N/A)</f>
        <v>#N/A</v>
      </c>
      <c r="F3036" s="20">
        <v>-18.880046725560341</v>
      </c>
      <c r="G3036" s="133" t="e">
        <f t="shared" si="47"/>
        <v>#N/A</v>
      </c>
      <c r="H3036" s="133"/>
      <c r="I3036" s="133"/>
    </row>
    <row r="3037" spans="1:9" x14ac:dyDescent="0.3">
      <c r="A3037" s="135">
        <v>45309</v>
      </c>
      <c r="B3037" s="20">
        <v>110.9</v>
      </c>
      <c r="C3037" s="20" t="e">
        <f>(#N/A)</f>
        <v>#N/A</v>
      </c>
      <c r="D3037" s="20" t="e">
        <f>(#N/A)</f>
        <v>#N/A</v>
      </c>
      <c r="E3037" s="20" t="e">
        <f>(#N/A)</f>
        <v>#N/A</v>
      </c>
      <c r="F3037" s="20">
        <v>-18.980128579777912</v>
      </c>
      <c r="G3037" s="133" t="e">
        <f t="shared" si="47"/>
        <v>#N/A</v>
      </c>
      <c r="H3037" s="133"/>
      <c r="I3037" s="133"/>
    </row>
    <row r="3038" spans="1:9" x14ac:dyDescent="0.3">
      <c r="A3038" s="135">
        <v>45310</v>
      </c>
      <c r="B3038" s="20">
        <v>109.79</v>
      </c>
      <c r="C3038" s="20" t="e">
        <f>(#N/A)</f>
        <v>#N/A</v>
      </c>
      <c r="D3038" s="20" t="e">
        <f>(#N/A)</f>
        <v>#N/A</v>
      </c>
      <c r="E3038" s="20" t="e">
        <f>(#N/A)</f>
        <v>#N/A</v>
      </c>
      <c r="F3038" s="20" t="e">
        <f>(#N/A)</f>
        <v>#N/A</v>
      </c>
      <c r="G3038" s="133" t="e">
        <f t="shared" si="47"/>
        <v>#N/A</v>
      </c>
      <c r="H3038" s="133"/>
      <c r="I3038" s="133"/>
    </row>
    <row r="3039" spans="1:9" x14ac:dyDescent="0.3">
      <c r="A3039" s="135">
        <v>45313</v>
      </c>
      <c r="B3039" s="20">
        <v>109.74</v>
      </c>
      <c r="C3039" s="20" t="e">
        <f>(#N/A)</f>
        <v>#N/A</v>
      </c>
      <c r="D3039" s="20" t="e">
        <f>(#N/A)</f>
        <v>#N/A</v>
      </c>
      <c r="E3039" s="20" t="e">
        <f>(#N/A)</f>
        <v>#N/A</v>
      </c>
      <c r="F3039" s="20" t="e">
        <f>(#N/A)</f>
        <v>#N/A</v>
      </c>
      <c r="G3039" s="133" t="e">
        <f t="shared" si="47"/>
        <v>#N/A</v>
      </c>
      <c r="H3039" s="133"/>
      <c r="I3039" s="133"/>
    </row>
    <row r="3040" spans="1:9" x14ac:dyDescent="0.3">
      <c r="A3040" s="135">
        <v>45314</v>
      </c>
      <c r="B3040" s="20">
        <v>109.71</v>
      </c>
      <c r="C3040" s="20" t="e">
        <f>(#N/A)</f>
        <v>#N/A</v>
      </c>
      <c r="D3040" s="20" t="e">
        <f>(#N/A)</f>
        <v>#N/A</v>
      </c>
      <c r="E3040" s="20" t="e">
        <f>(#N/A)</f>
        <v>#N/A</v>
      </c>
      <c r="F3040" s="20" t="e">
        <f>(#N/A)</f>
        <v>#N/A</v>
      </c>
      <c r="G3040" s="133" t="e">
        <f t="shared" si="47"/>
        <v>#N/A</v>
      </c>
      <c r="H3040" s="133"/>
      <c r="I3040" s="133"/>
    </row>
    <row r="3041" spans="1:9" x14ac:dyDescent="0.3">
      <c r="A3041" s="135">
        <v>45315</v>
      </c>
      <c r="B3041" s="20">
        <v>109.68</v>
      </c>
      <c r="C3041" s="20" t="e">
        <f>(#N/A)</f>
        <v>#N/A</v>
      </c>
      <c r="D3041" s="20" t="e">
        <f>(#N/A)</f>
        <v>#N/A</v>
      </c>
      <c r="E3041" s="20" t="e">
        <f>(#N/A)</f>
        <v>#N/A</v>
      </c>
      <c r="F3041" s="20" t="e">
        <f>(#N/A)</f>
        <v>#N/A</v>
      </c>
      <c r="G3041" s="133" t="e">
        <f t="shared" si="47"/>
        <v>#N/A</v>
      </c>
      <c r="H3041" s="133"/>
      <c r="I3041" s="133"/>
    </row>
    <row r="3042" spans="1:9" x14ac:dyDescent="0.3">
      <c r="A3042" s="135">
        <v>45316</v>
      </c>
      <c r="B3042" s="20">
        <v>109.44</v>
      </c>
      <c r="C3042" s="20" t="e">
        <f>(#N/A)</f>
        <v>#N/A</v>
      </c>
      <c r="D3042" s="20" t="e">
        <f>(#N/A)</f>
        <v>#N/A</v>
      </c>
      <c r="E3042" s="20" t="e">
        <f>(#N/A)</f>
        <v>#N/A</v>
      </c>
      <c r="F3042" s="20" t="e">
        <f>(#N/A)</f>
        <v>#N/A</v>
      </c>
      <c r="G3042" s="133" t="e">
        <f t="shared" si="47"/>
        <v>#N/A</v>
      </c>
      <c r="H3042" s="133"/>
      <c r="I3042" s="133"/>
    </row>
    <row r="3043" spans="1:9" x14ac:dyDescent="0.3">
      <c r="A3043" s="135">
        <v>45317</v>
      </c>
      <c r="B3043" s="20">
        <v>108.93</v>
      </c>
      <c r="C3043" s="20" t="e">
        <f>(#N/A)</f>
        <v>#N/A</v>
      </c>
      <c r="D3043" s="20" t="e">
        <f>(#N/A)</f>
        <v>#N/A</v>
      </c>
      <c r="E3043" s="20" t="e">
        <f>(#N/A)</f>
        <v>#N/A</v>
      </c>
      <c r="F3043" s="20" t="e">
        <f>(#N/A)</f>
        <v>#N/A</v>
      </c>
      <c r="G3043" s="133" t="e">
        <f t="shared" si="47"/>
        <v>#N/A</v>
      </c>
      <c r="H3043" s="133"/>
      <c r="I3043" s="133"/>
    </row>
    <row r="3044" spans="1:9" x14ac:dyDescent="0.3">
      <c r="A3044" s="135">
        <v>45320</v>
      </c>
      <c r="B3044" s="20">
        <v>108.82</v>
      </c>
      <c r="C3044" s="20" t="e">
        <f>(#N/A)</f>
        <v>#N/A</v>
      </c>
      <c r="D3044" s="20" t="e">
        <f>(#N/A)</f>
        <v>#N/A</v>
      </c>
      <c r="E3044" s="20" t="e">
        <f>(#N/A)</f>
        <v>#N/A</v>
      </c>
      <c r="F3044" s="20" t="e">
        <f>(#N/A)</f>
        <v>#N/A</v>
      </c>
      <c r="G3044" s="133" t="e">
        <f t="shared" si="47"/>
        <v>#N/A</v>
      </c>
      <c r="H3044" s="133"/>
      <c r="I3044" s="133"/>
    </row>
    <row r="3045" spans="1:9" x14ac:dyDescent="0.3">
      <c r="A3045" s="135">
        <v>45321</v>
      </c>
      <c r="B3045" s="20">
        <v>108.67</v>
      </c>
      <c r="C3045" s="20" t="e">
        <f>(#N/A)</f>
        <v>#N/A</v>
      </c>
      <c r="D3045" s="20" t="e">
        <f>(#N/A)</f>
        <v>#N/A</v>
      </c>
      <c r="E3045" s="20" t="e">
        <f>(#N/A)</f>
        <v>#N/A</v>
      </c>
      <c r="F3045" s="20">
        <v>-20.6034923650179</v>
      </c>
      <c r="G3045" s="133" t="e">
        <f t="shared" si="47"/>
        <v>#N/A</v>
      </c>
      <c r="H3045" s="133"/>
      <c r="I3045" s="133"/>
    </row>
    <row r="3046" spans="1:9" x14ac:dyDescent="0.3">
      <c r="A3046" s="135">
        <v>45322</v>
      </c>
      <c r="B3046" s="20">
        <v>108.49</v>
      </c>
      <c r="C3046" s="20">
        <v>92.3</v>
      </c>
      <c r="D3046" s="20">
        <v>82</v>
      </c>
      <c r="E3046" s="20">
        <v>-2.5</v>
      </c>
      <c r="F3046" s="20">
        <v>-20.665447897623402</v>
      </c>
      <c r="G3046" s="133">
        <f t="shared" si="47"/>
        <v>82</v>
      </c>
      <c r="H3046" s="133"/>
      <c r="I3046" s="133"/>
    </row>
    <row r="3047" spans="1:9" x14ac:dyDescent="0.3">
      <c r="A3047" s="135">
        <v>45323</v>
      </c>
      <c r="B3047" s="20">
        <v>107.96</v>
      </c>
      <c r="C3047" s="20" t="e">
        <f>(#N/A)</f>
        <v>#N/A</v>
      </c>
      <c r="D3047" s="20" t="e">
        <f>(#N/A)</f>
        <v>#N/A</v>
      </c>
      <c r="E3047" s="20" t="e">
        <f>(#N/A)</f>
        <v>#N/A</v>
      </c>
      <c r="F3047" s="20">
        <v>-20.9836785479031</v>
      </c>
      <c r="G3047" s="133" t="e">
        <f t="shared" si="47"/>
        <v>#N/A</v>
      </c>
      <c r="H3047" s="133"/>
      <c r="I3047" s="133"/>
    </row>
    <row r="3048" spans="1:9" x14ac:dyDescent="0.3">
      <c r="A3048" s="135">
        <v>45324</v>
      </c>
      <c r="B3048" s="20">
        <v>107.82</v>
      </c>
      <c r="C3048" s="20" t="e">
        <f>(#N/A)</f>
        <v>#N/A</v>
      </c>
      <c r="D3048" s="20" t="e">
        <f>(#N/A)</f>
        <v>#N/A</v>
      </c>
      <c r="E3048" s="20" t="e">
        <f>(#N/A)</f>
        <v>#N/A</v>
      </c>
      <c r="F3048" s="20">
        <v>-20.906690140845068</v>
      </c>
      <c r="G3048" s="133" t="e">
        <f t="shared" si="47"/>
        <v>#N/A</v>
      </c>
      <c r="H3048" s="133"/>
      <c r="I3048" s="133"/>
    </row>
    <row r="3049" spans="1:9" x14ac:dyDescent="0.3">
      <c r="A3049" s="135">
        <v>45326</v>
      </c>
      <c r="B3049" s="20">
        <v>107.81</v>
      </c>
      <c r="C3049" s="20" t="e">
        <f>(#N/A)</f>
        <v>#N/A</v>
      </c>
      <c r="D3049" s="20" t="e">
        <f>(#N/A)</f>
        <v>#N/A</v>
      </c>
      <c r="E3049" s="20" t="e">
        <f>(#N/A)</f>
        <v>#N/A</v>
      </c>
      <c r="F3049" s="20" t="e">
        <f>(#N/A)</f>
        <v>#N/A</v>
      </c>
      <c r="G3049" s="133" t="e">
        <f t="shared" si="47"/>
        <v>#N/A</v>
      </c>
      <c r="H3049" s="133"/>
      <c r="I3049" s="133"/>
    </row>
    <row r="3050" spans="1:9" x14ac:dyDescent="0.3">
      <c r="A3050" s="135">
        <v>45327</v>
      </c>
      <c r="B3050" s="20">
        <v>107.46</v>
      </c>
      <c r="C3050" s="20" t="e">
        <f>(#N/A)</f>
        <v>#N/A</v>
      </c>
      <c r="D3050" s="20" t="e">
        <f>(#N/A)</f>
        <v>#N/A</v>
      </c>
      <c r="E3050" s="20" t="e">
        <f>(#N/A)</f>
        <v>#N/A</v>
      </c>
      <c r="F3050" s="20" t="e">
        <f>(#N/A)</f>
        <v>#N/A</v>
      </c>
      <c r="G3050" s="133" t="e">
        <f t="shared" si="47"/>
        <v>#N/A</v>
      </c>
      <c r="H3050" s="133"/>
      <c r="I3050" s="133"/>
    </row>
    <row r="3051" spans="1:9" x14ac:dyDescent="0.3">
      <c r="A3051" s="135">
        <v>45328</v>
      </c>
      <c r="B3051" s="20">
        <v>107.34</v>
      </c>
      <c r="C3051" s="20" t="e">
        <f>(#N/A)</f>
        <v>#N/A</v>
      </c>
      <c r="D3051" s="20" t="e">
        <f>(#N/A)</f>
        <v>#N/A</v>
      </c>
      <c r="E3051" s="20" t="e">
        <f>(#N/A)</f>
        <v>#N/A</v>
      </c>
      <c r="F3051" s="20">
        <v>-21.247248716067499</v>
      </c>
      <c r="G3051" s="133" t="e">
        <f t="shared" si="47"/>
        <v>#N/A</v>
      </c>
      <c r="H3051" s="133"/>
      <c r="I3051" s="133"/>
    </row>
    <row r="3052" spans="1:9" x14ac:dyDescent="0.3">
      <c r="A3052" s="135">
        <v>45329</v>
      </c>
      <c r="B3052" s="20">
        <v>107.34</v>
      </c>
      <c r="C3052" s="20" t="e">
        <f>(#N/A)</f>
        <v>#N/A</v>
      </c>
      <c r="D3052" s="20" t="e">
        <f>(#N/A)</f>
        <v>#N/A</v>
      </c>
      <c r="E3052" s="20" t="e">
        <f>(#N/A)</f>
        <v>#N/A</v>
      </c>
      <c r="F3052" s="20">
        <v>-21.172064331350519</v>
      </c>
      <c r="G3052" s="133" t="e">
        <f t="shared" si="47"/>
        <v>#N/A</v>
      </c>
      <c r="H3052" s="133"/>
      <c r="I3052" s="133"/>
    </row>
    <row r="3053" spans="1:9" x14ac:dyDescent="0.3">
      <c r="A3053" s="135">
        <v>45340</v>
      </c>
      <c r="B3053" s="20">
        <v>107.08</v>
      </c>
      <c r="C3053" s="20" t="e">
        <f>(#N/A)</f>
        <v>#N/A</v>
      </c>
      <c r="D3053" s="20" t="e">
        <f>(#N/A)</f>
        <v>#N/A</v>
      </c>
      <c r="E3053" s="20" t="e">
        <f>(#N/A)</f>
        <v>#N/A</v>
      </c>
      <c r="F3053" s="20" t="e">
        <f>(#N/A)</f>
        <v>#N/A</v>
      </c>
      <c r="G3053" s="133" t="e">
        <f t="shared" si="47"/>
        <v>#N/A</v>
      </c>
      <c r="H3053" s="133"/>
      <c r="I3053" s="133"/>
    </row>
    <row r="3054" spans="1:9" x14ac:dyDescent="0.3">
      <c r="A3054" s="135">
        <v>45341</v>
      </c>
      <c r="B3054" s="20">
        <v>107.12</v>
      </c>
      <c r="C3054" s="20" t="e">
        <f>(#N/A)</f>
        <v>#N/A</v>
      </c>
      <c r="D3054" s="20" t="e">
        <f>(#N/A)</f>
        <v>#N/A</v>
      </c>
      <c r="E3054" s="20" t="e">
        <f>(#N/A)</f>
        <v>#N/A</v>
      </c>
      <c r="F3054" s="20" t="e">
        <f>(#N/A)</f>
        <v>#N/A</v>
      </c>
      <c r="G3054" s="133" t="e">
        <f t="shared" si="47"/>
        <v>#N/A</v>
      </c>
      <c r="H3054" s="133"/>
      <c r="I3054" s="133"/>
    </row>
    <row r="3055" spans="1:9" x14ac:dyDescent="0.3">
      <c r="A3055" s="135">
        <v>45342</v>
      </c>
      <c r="B3055" s="20">
        <v>106.82</v>
      </c>
      <c r="C3055" s="20" t="e">
        <f>(#N/A)</f>
        <v>#N/A</v>
      </c>
      <c r="D3055" s="20" t="e">
        <f>(#N/A)</f>
        <v>#N/A</v>
      </c>
      <c r="E3055" s="20" t="e">
        <f>(#N/A)</f>
        <v>#N/A</v>
      </c>
      <c r="F3055" s="20">
        <v>-21.972242512783051</v>
      </c>
      <c r="G3055" s="133" t="e">
        <f t="shared" si="47"/>
        <v>#N/A</v>
      </c>
      <c r="H3055" s="133"/>
      <c r="I3055" s="133"/>
    </row>
    <row r="3056" spans="1:9" x14ac:dyDescent="0.3">
      <c r="A3056" s="135">
        <v>45343</v>
      </c>
      <c r="B3056" s="20">
        <v>106.82</v>
      </c>
      <c r="C3056" s="20" t="e">
        <f>(#N/A)</f>
        <v>#N/A</v>
      </c>
      <c r="D3056" s="20" t="e">
        <f>(#N/A)</f>
        <v>#N/A</v>
      </c>
      <c r="E3056" s="20" t="e">
        <f>(#N/A)</f>
        <v>#N/A</v>
      </c>
      <c r="F3056" s="20">
        <v>-21.949437381265529</v>
      </c>
      <c r="G3056" s="133" t="e">
        <f t="shared" si="47"/>
        <v>#N/A</v>
      </c>
      <c r="H3056" s="133"/>
      <c r="I3056" s="133"/>
    </row>
    <row r="3057" spans="1:9" x14ac:dyDescent="0.3">
      <c r="A3057" s="135">
        <v>45344</v>
      </c>
      <c r="B3057" s="20">
        <v>107.13</v>
      </c>
      <c r="C3057" s="20" t="e">
        <f>(#N/A)</f>
        <v>#N/A</v>
      </c>
      <c r="D3057" s="20" t="e">
        <f>(#N/A)</f>
        <v>#N/A</v>
      </c>
      <c r="E3057" s="20" t="e">
        <f>(#N/A)</f>
        <v>#N/A</v>
      </c>
      <c r="F3057" s="20">
        <v>-21.96241258741259</v>
      </c>
      <c r="G3057" s="133" t="e">
        <f t="shared" si="47"/>
        <v>#N/A</v>
      </c>
      <c r="H3057" s="133"/>
      <c r="I3057" s="133"/>
    </row>
    <row r="3058" spans="1:9" x14ac:dyDescent="0.3">
      <c r="A3058" s="135">
        <v>45345</v>
      </c>
      <c r="B3058" s="20">
        <v>106.91</v>
      </c>
      <c r="C3058" s="20" t="e">
        <f>(#N/A)</f>
        <v>#N/A</v>
      </c>
      <c r="D3058" s="20" t="e">
        <f>(#N/A)</f>
        <v>#N/A</v>
      </c>
      <c r="E3058" s="20" t="e">
        <f>(#N/A)</f>
        <v>#N/A</v>
      </c>
      <c r="F3058" s="20">
        <v>-22.009045812664141</v>
      </c>
      <c r="G3058" s="133" t="e">
        <f t="shared" si="47"/>
        <v>#N/A</v>
      </c>
      <c r="H3058" s="133"/>
      <c r="I3058" s="133"/>
    </row>
    <row r="3059" spans="1:9" x14ac:dyDescent="0.3">
      <c r="A3059" s="135">
        <v>45348</v>
      </c>
      <c r="B3059" s="20">
        <v>106.94</v>
      </c>
      <c r="C3059" s="20" t="e">
        <f>(#N/A)</f>
        <v>#N/A</v>
      </c>
      <c r="D3059" s="20" t="e">
        <f>(#N/A)</f>
        <v>#N/A</v>
      </c>
      <c r="E3059" s="20" t="e">
        <f>(#N/A)</f>
        <v>#N/A</v>
      </c>
      <c r="F3059" s="20" t="e">
        <f>(#N/A)</f>
        <v>#N/A</v>
      </c>
      <c r="G3059" s="133" t="e">
        <f t="shared" si="47"/>
        <v>#N/A</v>
      </c>
      <c r="H3059" s="133"/>
      <c r="I3059" s="133"/>
    </row>
    <row r="3060" spans="1:9" x14ac:dyDescent="0.3">
      <c r="A3060" s="135">
        <v>45349</v>
      </c>
      <c r="B3060" s="20">
        <v>107.01</v>
      </c>
      <c r="C3060" s="20" t="e">
        <f>(#N/A)</f>
        <v>#N/A</v>
      </c>
      <c r="D3060" s="20" t="e">
        <f>(#N/A)</f>
        <v>#N/A</v>
      </c>
      <c r="E3060" s="20" t="e">
        <f>(#N/A)</f>
        <v>#N/A</v>
      </c>
      <c r="F3060" s="20">
        <v>-22.231104651162791</v>
      </c>
      <c r="G3060" s="133" t="e">
        <f t="shared" si="47"/>
        <v>#N/A</v>
      </c>
      <c r="H3060" s="133"/>
      <c r="I3060" s="133"/>
    </row>
    <row r="3061" spans="1:9" x14ac:dyDescent="0.3">
      <c r="A3061" s="135">
        <v>45350</v>
      </c>
      <c r="B3061" s="20">
        <v>107.29</v>
      </c>
      <c r="C3061" s="20" t="e">
        <f>(#N/A)</f>
        <v>#N/A</v>
      </c>
      <c r="D3061" s="20" t="e">
        <f>(#N/A)</f>
        <v>#N/A</v>
      </c>
      <c r="E3061" s="20" t="e">
        <f>(#N/A)</f>
        <v>#N/A</v>
      </c>
      <c r="F3061" s="20">
        <v>-22.038947827350679</v>
      </c>
      <c r="G3061" s="133" t="e">
        <f t="shared" si="47"/>
        <v>#N/A</v>
      </c>
      <c r="H3061" s="133"/>
      <c r="I3061" s="133"/>
    </row>
    <row r="3062" spans="1:9" x14ac:dyDescent="0.3">
      <c r="A3062" s="135">
        <v>45351</v>
      </c>
      <c r="B3062" s="20">
        <v>107.29</v>
      </c>
      <c r="C3062" s="20">
        <v>92.7</v>
      </c>
      <c r="D3062" s="20">
        <v>81.900000000000006</v>
      </c>
      <c r="E3062" s="20">
        <v>-2.7</v>
      </c>
      <c r="F3062" s="20">
        <v>-22.038947827350679</v>
      </c>
      <c r="G3062" s="133">
        <f t="shared" si="47"/>
        <v>81.900000000000006</v>
      </c>
      <c r="H3062" s="133"/>
      <c r="I3062" s="133"/>
    </row>
    <row r="3063" spans="1:9" x14ac:dyDescent="0.3">
      <c r="A3063" s="135">
        <v>45352</v>
      </c>
      <c r="B3063" s="20">
        <v>107.19</v>
      </c>
      <c r="C3063" s="20" t="e">
        <f>(#N/A)</f>
        <v>#N/A</v>
      </c>
      <c r="D3063" s="20" t="e">
        <f>(#N/A)</f>
        <v>#N/A</v>
      </c>
      <c r="E3063" s="20" t="e">
        <f>(#N/A)</f>
        <v>#N/A</v>
      </c>
      <c r="F3063" s="20">
        <v>-22.213352685050801</v>
      </c>
      <c r="G3063" s="133" t="e">
        <f t="shared" si="47"/>
        <v>#N/A</v>
      </c>
      <c r="H3063" s="133"/>
      <c r="I3063" s="133"/>
    </row>
    <row r="3064" spans="1:9" x14ac:dyDescent="0.3">
      <c r="A3064" s="135">
        <v>45355</v>
      </c>
      <c r="B3064" s="20">
        <v>107.41</v>
      </c>
      <c r="C3064" s="20" t="e">
        <f>(#N/A)</f>
        <v>#N/A</v>
      </c>
      <c r="D3064" s="20" t="e">
        <f>(#N/A)</f>
        <v>#N/A</v>
      </c>
      <c r="E3064" s="20" t="e">
        <f>(#N/A)</f>
        <v>#N/A</v>
      </c>
      <c r="F3064" s="20" t="e">
        <f>(#N/A)</f>
        <v>#N/A</v>
      </c>
      <c r="G3064" s="133" t="e">
        <f t="shared" si="47"/>
        <v>#N/A</v>
      </c>
      <c r="H3064" s="133"/>
      <c r="I3064" s="133"/>
    </row>
    <row r="3065" spans="1:9" x14ac:dyDescent="0.3">
      <c r="A3065" s="135">
        <v>45356</v>
      </c>
      <c r="B3065" s="20">
        <v>107.06</v>
      </c>
      <c r="C3065" s="20" t="e">
        <f>(#N/A)</f>
        <v>#N/A</v>
      </c>
      <c r="D3065" s="20" t="e">
        <f>(#N/A)</f>
        <v>#N/A</v>
      </c>
      <c r="E3065" s="20" t="e">
        <f>(#N/A)</f>
        <v>#N/A</v>
      </c>
      <c r="F3065" s="20" t="e">
        <f>(#N/A)</f>
        <v>#N/A</v>
      </c>
      <c r="G3065" s="133" t="e">
        <f t="shared" si="47"/>
        <v>#N/A</v>
      </c>
      <c r="H3065" s="133"/>
      <c r="I3065" s="133"/>
    </row>
    <row r="3066" spans="1:9" x14ac:dyDescent="0.3">
      <c r="A3066" s="135">
        <v>45357</v>
      </c>
      <c r="B3066" s="20">
        <v>106.99</v>
      </c>
      <c r="C3066" s="20" t="e">
        <f>(#N/A)</f>
        <v>#N/A</v>
      </c>
      <c r="D3066" s="20" t="e">
        <f>(#N/A)</f>
        <v>#N/A</v>
      </c>
      <c r="E3066" s="20" t="e">
        <f>(#N/A)</f>
        <v>#N/A</v>
      </c>
      <c r="F3066" s="20">
        <v>-23.796296296296301</v>
      </c>
      <c r="G3066" s="133" t="e">
        <f t="shared" si="47"/>
        <v>#N/A</v>
      </c>
      <c r="H3066" s="133"/>
      <c r="I3066" s="133"/>
    </row>
    <row r="3067" spans="1:9" x14ac:dyDescent="0.3">
      <c r="A3067" s="135">
        <v>45358</v>
      </c>
      <c r="B3067" s="20">
        <v>106.95</v>
      </c>
      <c r="C3067" s="20" t="e">
        <f>(#N/A)</f>
        <v>#N/A</v>
      </c>
      <c r="D3067" s="20" t="e">
        <f>(#N/A)</f>
        <v>#N/A</v>
      </c>
      <c r="E3067" s="20" t="e">
        <f>(#N/A)</f>
        <v>#N/A</v>
      </c>
      <c r="F3067" s="20">
        <v>-23.895253682487731</v>
      </c>
      <c r="G3067" s="133" t="e">
        <f t="shared" si="47"/>
        <v>#N/A</v>
      </c>
      <c r="H3067" s="133"/>
      <c r="I3067" s="133"/>
    </row>
    <row r="3068" spans="1:9" x14ac:dyDescent="0.3">
      <c r="A3068" s="135">
        <v>45359</v>
      </c>
      <c r="B3068" s="20">
        <v>106.95</v>
      </c>
      <c r="C3068" s="20" t="e">
        <f>(#N/A)</f>
        <v>#N/A</v>
      </c>
      <c r="D3068" s="20" t="e">
        <f>(#N/A)</f>
        <v>#N/A</v>
      </c>
      <c r="E3068" s="20" t="e">
        <f>(#N/A)</f>
        <v>#N/A</v>
      </c>
      <c r="F3068" s="20">
        <v>-24.003410786612658</v>
      </c>
      <c r="G3068" s="133" t="e">
        <f t="shared" si="47"/>
        <v>#N/A</v>
      </c>
      <c r="H3068" s="133"/>
      <c r="I3068" s="133"/>
    </row>
    <row r="3069" spans="1:9" x14ac:dyDescent="0.3">
      <c r="A3069" s="135">
        <v>45362</v>
      </c>
      <c r="B3069" s="20">
        <v>106.74</v>
      </c>
      <c r="C3069" s="20" t="e">
        <f>(#N/A)</f>
        <v>#N/A</v>
      </c>
      <c r="D3069" s="20" t="e">
        <f>(#N/A)</f>
        <v>#N/A</v>
      </c>
      <c r="E3069" s="20" t="e">
        <f>(#N/A)</f>
        <v>#N/A</v>
      </c>
      <c r="F3069" s="20" t="e">
        <f>(#N/A)</f>
        <v>#N/A</v>
      </c>
      <c r="G3069" s="133" t="e">
        <f t="shared" si="47"/>
        <v>#N/A</v>
      </c>
      <c r="H3069" s="133"/>
      <c r="I3069" s="133"/>
    </row>
    <row r="3070" spans="1:9" x14ac:dyDescent="0.3">
      <c r="A3070" s="135">
        <v>45363</v>
      </c>
      <c r="B3070" s="20">
        <v>106.31</v>
      </c>
      <c r="C3070" s="20" t="e">
        <f>(#N/A)</f>
        <v>#N/A</v>
      </c>
      <c r="D3070" s="20" t="e">
        <f>(#N/A)</f>
        <v>#N/A</v>
      </c>
      <c r="E3070" s="20" t="e">
        <f>(#N/A)</f>
        <v>#N/A</v>
      </c>
      <c r="F3070" s="20" t="e">
        <f>(#N/A)</f>
        <v>#N/A</v>
      </c>
      <c r="G3070" s="133" t="e">
        <f t="shared" si="47"/>
        <v>#N/A</v>
      </c>
      <c r="H3070" s="133"/>
      <c r="I3070" s="133"/>
    </row>
    <row r="3071" spans="1:9" x14ac:dyDescent="0.3">
      <c r="A3071" s="135">
        <v>45364</v>
      </c>
      <c r="B3071" s="20">
        <v>106.62</v>
      </c>
      <c r="C3071" s="20" t="e">
        <f>(#N/A)</f>
        <v>#N/A</v>
      </c>
      <c r="D3071" s="20" t="e">
        <f>(#N/A)</f>
        <v>#N/A</v>
      </c>
      <c r="E3071" s="20" t="e">
        <f>(#N/A)</f>
        <v>#N/A</v>
      </c>
      <c r="F3071" s="20">
        <v>-24.57555178268251</v>
      </c>
      <c r="G3071" s="133" t="e">
        <f t="shared" si="47"/>
        <v>#N/A</v>
      </c>
      <c r="H3071" s="133"/>
      <c r="I3071" s="133"/>
    </row>
    <row r="3072" spans="1:9" x14ac:dyDescent="0.3">
      <c r="A3072" s="135">
        <v>45365</v>
      </c>
      <c r="B3072" s="20">
        <v>106.63</v>
      </c>
      <c r="C3072" s="20" t="e">
        <f>(#N/A)</f>
        <v>#N/A</v>
      </c>
      <c r="D3072" s="20" t="e">
        <f>(#N/A)</f>
        <v>#N/A</v>
      </c>
      <c r="E3072" s="20" t="e">
        <f>(#N/A)</f>
        <v>#N/A</v>
      </c>
      <c r="F3072" s="20">
        <v>-24.563141139016629</v>
      </c>
      <c r="G3072" s="133" t="e">
        <f t="shared" si="47"/>
        <v>#N/A</v>
      </c>
      <c r="H3072" s="133"/>
      <c r="I3072" s="133"/>
    </row>
    <row r="3073" spans="1:9" x14ac:dyDescent="0.3">
      <c r="A3073" s="135">
        <v>45366</v>
      </c>
      <c r="B3073" s="20">
        <v>106.17</v>
      </c>
      <c r="C3073" s="20" t="e">
        <f>(#N/A)</f>
        <v>#N/A</v>
      </c>
      <c r="D3073" s="20" t="e">
        <f>(#N/A)</f>
        <v>#N/A</v>
      </c>
      <c r="E3073" s="20" t="e">
        <f>(#N/A)</f>
        <v>#N/A</v>
      </c>
      <c r="F3073" s="20">
        <v>-24.915134370579921</v>
      </c>
      <c r="G3073" s="133" t="e">
        <f t="shared" si="47"/>
        <v>#N/A</v>
      </c>
      <c r="H3073" s="133"/>
      <c r="I3073" s="133"/>
    </row>
    <row r="3074" spans="1:9" x14ac:dyDescent="0.3">
      <c r="A3074" s="135">
        <v>45369</v>
      </c>
      <c r="B3074" s="20">
        <v>105.87</v>
      </c>
      <c r="C3074" s="20" t="e">
        <f>(#N/A)</f>
        <v>#N/A</v>
      </c>
      <c r="D3074" s="20" t="e">
        <f>(#N/A)</f>
        <v>#N/A</v>
      </c>
      <c r="E3074" s="20" t="e">
        <f>(#N/A)</f>
        <v>#N/A</v>
      </c>
      <c r="F3074" s="20" t="e">
        <f>(#N/A)</f>
        <v>#N/A</v>
      </c>
      <c r="G3074" s="133" t="e">
        <f t="shared" si="47"/>
        <v>#N/A</v>
      </c>
      <c r="H3074" s="133"/>
      <c r="I3074" s="133"/>
    </row>
    <row r="3075" spans="1:9" x14ac:dyDescent="0.3">
      <c r="A3075" s="135">
        <v>45370</v>
      </c>
      <c r="B3075" s="20">
        <v>106.14</v>
      </c>
      <c r="C3075" s="20" t="e">
        <f>(#N/A)</f>
        <v>#N/A</v>
      </c>
      <c r="D3075" s="20" t="e">
        <f>(#N/A)</f>
        <v>#N/A</v>
      </c>
      <c r="E3075" s="20" t="e">
        <f>(#N/A)</f>
        <v>#N/A</v>
      </c>
      <c r="F3075" s="20" t="e">
        <f>(#N/A)</f>
        <v>#N/A</v>
      </c>
      <c r="G3075" s="133" t="e">
        <f t="shared" si="47"/>
        <v>#N/A</v>
      </c>
      <c r="H3075" s="133"/>
      <c r="I3075" s="133"/>
    </row>
    <row r="3076" spans="1:9" x14ac:dyDescent="0.3">
      <c r="A3076" s="135">
        <v>45371</v>
      </c>
      <c r="B3076" s="20">
        <v>106.11</v>
      </c>
      <c r="C3076" s="20" t="e">
        <f>(#N/A)</f>
        <v>#N/A</v>
      </c>
      <c r="D3076" s="20" t="e">
        <f>(#N/A)</f>
        <v>#N/A</v>
      </c>
      <c r="E3076" s="20" t="e">
        <f>(#N/A)</f>
        <v>#N/A</v>
      </c>
      <c r="F3076" s="20">
        <v>-24.95756718528996</v>
      </c>
      <c r="G3076" s="133" t="e">
        <f t="shared" si="47"/>
        <v>#N/A</v>
      </c>
      <c r="H3076" s="133"/>
      <c r="I3076" s="133"/>
    </row>
    <row r="3077" spans="1:9" x14ac:dyDescent="0.3">
      <c r="A3077" s="135">
        <v>45372</v>
      </c>
      <c r="B3077" s="20">
        <v>106.23</v>
      </c>
      <c r="C3077" s="20" t="e">
        <f>(#N/A)</f>
        <v>#N/A</v>
      </c>
      <c r="D3077" s="20" t="e">
        <f>(#N/A)</f>
        <v>#N/A</v>
      </c>
      <c r="E3077" s="20" t="e">
        <f>(#N/A)</f>
        <v>#N/A</v>
      </c>
      <c r="F3077" s="20">
        <v>-25.03704749135559</v>
      </c>
      <c r="G3077" s="133" t="e">
        <f t="shared" si="47"/>
        <v>#N/A</v>
      </c>
      <c r="H3077" s="133"/>
      <c r="I3077" s="133"/>
    </row>
    <row r="3078" spans="1:9" x14ac:dyDescent="0.3">
      <c r="A3078" s="135">
        <v>45373</v>
      </c>
      <c r="B3078" s="20">
        <v>105.84</v>
      </c>
      <c r="C3078" s="20" t="e">
        <f>(#N/A)</f>
        <v>#N/A</v>
      </c>
      <c r="D3078" s="20" t="e">
        <f>(#N/A)</f>
        <v>#N/A</v>
      </c>
      <c r="E3078" s="20" t="e">
        <f>(#N/A)</f>
        <v>#N/A</v>
      </c>
      <c r="F3078" s="20">
        <v>-25.074331020812689</v>
      </c>
      <c r="G3078" s="133" t="e">
        <f t="shared" si="47"/>
        <v>#N/A</v>
      </c>
      <c r="H3078" s="133"/>
      <c r="I3078" s="133"/>
    </row>
    <row r="3079" spans="1:9" x14ac:dyDescent="0.3">
      <c r="A3079" s="135">
        <v>45376</v>
      </c>
      <c r="B3079" s="20">
        <v>105.76</v>
      </c>
      <c r="C3079" s="20" t="e">
        <f>(#N/A)</f>
        <v>#N/A</v>
      </c>
      <c r="D3079" s="20" t="e">
        <f>(#N/A)</f>
        <v>#N/A</v>
      </c>
      <c r="E3079" s="20" t="e">
        <f>(#N/A)</f>
        <v>#N/A</v>
      </c>
      <c r="F3079" s="20" t="e">
        <f>(#N/A)</f>
        <v>#N/A</v>
      </c>
      <c r="G3079" s="133" t="e">
        <f t="shared" si="47"/>
        <v>#N/A</v>
      </c>
      <c r="H3079" s="133"/>
      <c r="I3079" s="133"/>
    </row>
    <row r="3080" spans="1:9" x14ac:dyDescent="0.3">
      <c r="A3080" s="135">
        <v>45377</v>
      </c>
      <c r="B3080" s="20">
        <v>105.61</v>
      </c>
      <c r="C3080" s="20" t="e">
        <f>(#N/A)</f>
        <v>#N/A</v>
      </c>
      <c r="D3080" s="20" t="e">
        <f>(#N/A)</f>
        <v>#N/A</v>
      </c>
      <c r="E3080" s="20" t="e">
        <f>(#N/A)</f>
        <v>#N/A</v>
      </c>
      <c r="F3080" s="20" t="e">
        <f>(#N/A)</f>
        <v>#N/A</v>
      </c>
      <c r="G3080" s="133" t="e">
        <f t="shared" si="47"/>
        <v>#N/A</v>
      </c>
      <c r="H3080" s="133"/>
      <c r="I3080" s="133"/>
    </row>
    <row r="3081" spans="1:9" x14ac:dyDescent="0.3">
      <c r="A3081" s="135">
        <v>45378</v>
      </c>
      <c r="B3081" s="20">
        <v>105.59</v>
      </c>
      <c r="C3081" s="20" t="e">
        <f>(#N/A)</f>
        <v>#N/A</v>
      </c>
      <c r="D3081" s="20" t="e">
        <f>(#N/A)</f>
        <v>#N/A</v>
      </c>
      <c r="E3081" s="20" t="e">
        <f>(#N/A)</f>
        <v>#N/A</v>
      </c>
      <c r="F3081" s="20">
        <v>-25.140021269053531</v>
      </c>
      <c r="G3081" s="133" t="e">
        <f t="shared" si="47"/>
        <v>#N/A</v>
      </c>
      <c r="H3081" s="133"/>
      <c r="I3081" s="133"/>
    </row>
    <row r="3082" spans="1:9" x14ac:dyDescent="0.3">
      <c r="A3082" s="135">
        <v>45379</v>
      </c>
      <c r="B3082" s="20">
        <v>105.41</v>
      </c>
      <c r="C3082" s="20" t="e">
        <f>(#N/A)</f>
        <v>#N/A</v>
      </c>
      <c r="D3082" s="20" t="e">
        <f>(#N/A)</f>
        <v>#N/A</v>
      </c>
      <c r="E3082" s="20" t="e">
        <f>(#N/A)</f>
        <v>#N/A</v>
      </c>
      <c r="F3082" s="20">
        <v>-25.378734248902731</v>
      </c>
      <c r="G3082" s="133" t="e">
        <f t="shared" si="47"/>
        <v>#N/A</v>
      </c>
      <c r="H3082" s="133"/>
      <c r="I3082" s="133"/>
    </row>
    <row r="3083" spans="1:9" x14ac:dyDescent="0.3">
      <c r="A3083" s="135">
        <v>45380</v>
      </c>
      <c r="B3083" s="20">
        <v>105.45</v>
      </c>
      <c r="C3083" s="20" t="e">
        <f>(#N/A)</f>
        <v>#N/A</v>
      </c>
      <c r="D3083" s="20" t="e">
        <f>(#N/A)</f>
        <v>#N/A</v>
      </c>
      <c r="E3083" s="20" t="e">
        <f>(#N/A)</f>
        <v>#N/A</v>
      </c>
      <c r="F3083" s="20">
        <v>-25.371549893842889</v>
      </c>
      <c r="G3083" s="133" t="e">
        <f t="shared" si="47"/>
        <v>#N/A</v>
      </c>
      <c r="H3083" s="133"/>
      <c r="I3083" s="133"/>
    </row>
    <row r="3084" spans="1:9" x14ac:dyDescent="0.3">
      <c r="A3084" s="135">
        <v>45382</v>
      </c>
      <c r="B3084" s="20" t="e">
        <f>(#N/A)</f>
        <v>#N/A</v>
      </c>
      <c r="C3084" s="20">
        <v>92.7</v>
      </c>
      <c r="D3084" s="20">
        <v>80</v>
      </c>
      <c r="E3084" s="20">
        <v>-2.8</v>
      </c>
      <c r="F3084" s="20" t="e">
        <f>(#N/A)</f>
        <v>#N/A</v>
      </c>
      <c r="G3084" s="133">
        <f t="shared" si="47"/>
        <v>80</v>
      </c>
      <c r="H3084" s="133"/>
      <c r="I3084" s="133"/>
    </row>
    <row r="3085" spans="1:9" x14ac:dyDescent="0.3">
      <c r="A3085" s="135">
        <v>45383</v>
      </c>
      <c r="B3085" s="20">
        <v>104.8</v>
      </c>
      <c r="C3085" s="20" t="e">
        <f>(#N/A)</f>
        <v>#N/A</v>
      </c>
      <c r="D3085" s="20" t="e">
        <f>(#N/A)</f>
        <v>#N/A</v>
      </c>
      <c r="E3085" s="20" t="e">
        <f>(#N/A)</f>
        <v>#N/A</v>
      </c>
      <c r="F3085" s="20" t="e">
        <f>(#N/A)</f>
        <v>#N/A</v>
      </c>
      <c r="G3085" s="133" t="e">
        <f t="shared" si="47"/>
        <v>#N/A</v>
      </c>
      <c r="H3085" s="133"/>
      <c r="I3085" s="133"/>
    </row>
    <row r="3086" spans="1:9" x14ac:dyDescent="0.3">
      <c r="A3086" s="135">
        <v>45384</v>
      </c>
      <c r="B3086" s="20">
        <v>104.63</v>
      </c>
      <c r="C3086" s="20" t="e">
        <f>(#N/A)</f>
        <v>#N/A</v>
      </c>
      <c r="D3086" s="20" t="e">
        <f>(#N/A)</f>
        <v>#N/A</v>
      </c>
      <c r="E3086" s="20" t="e">
        <f>(#N/A)</f>
        <v>#N/A</v>
      </c>
      <c r="F3086" s="20" t="e">
        <f>(#N/A)</f>
        <v>#N/A</v>
      </c>
      <c r="G3086" s="133" t="e">
        <f t="shared" si="47"/>
        <v>#N/A</v>
      </c>
      <c r="H3086" s="133"/>
      <c r="I3086" s="133"/>
    </row>
    <row r="3087" spans="1:9" x14ac:dyDescent="0.3">
      <c r="A3087" s="135">
        <v>45385</v>
      </c>
      <c r="B3087" s="20">
        <v>104.91</v>
      </c>
      <c r="C3087" s="20" t="e">
        <f>(#N/A)</f>
        <v>#N/A</v>
      </c>
      <c r="D3087" s="20" t="e">
        <f>(#N/A)</f>
        <v>#N/A</v>
      </c>
      <c r="E3087" s="20" t="e">
        <f>(#N/A)</f>
        <v>#N/A</v>
      </c>
      <c r="F3087" s="20">
        <v>-25.737948609046509</v>
      </c>
      <c r="G3087" s="133" t="e">
        <f t="shared" si="47"/>
        <v>#N/A</v>
      </c>
      <c r="H3087" s="133"/>
      <c r="I3087" s="133"/>
    </row>
    <row r="3088" spans="1:9" x14ac:dyDescent="0.3">
      <c r="A3088" s="135">
        <v>45389</v>
      </c>
      <c r="B3088" s="20">
        <v>104.94</v>
      </c>
      <c r="C3088" s="20" t="e">
        <f>(#N/A)</f>
        <v>#N/A</v>
      </c>
      <c r="D3088" s="20" t="e">
        <f>(#N/A)</f>
        <v>#N/A</v>
      </c>
      <c r="E3088" s="20" t="e">
        <f>(#N/A)</f>
        <v>#N/A</v>
      </c>
      <c r="F3088" s="20">
        <v>-25.373346607879391</v>
      </c>
      <c r="G3088" s="133" t="e">
        <f t="shared" si="47"/>
        <v>#N/A</v>
      </c>
      <c r="H3088" s="133"/>
      <c r="I3088" s="133"/>
    </row>
    <row r="3089" spans="1:9" x14ac:dyDescent="0.3">
      <c r="A3089" s="135">
        <v>45390</v>
      </c>
      <c r="B3089" s="20">
        <v>104.7</v>
      </c>
      <c r="C3089" s="20" t="e">
        <f>(#N/A)</f>
        <v>#N/A</v>
      </c>
      <c r="D3089" s="20" t="e">
        <f>(#N/A)</f>
        <v>#N/A</v>
      </c>
      <c r="E3089" s="20" t="e">
        <f>(#N/A)</f>
        <v>#N/A</v>
      </c>
      <c r="F3089" s="20" t="e">
        <f>(#N/A)</f>
        <v>#N/A</v>
      </c>
      <c r="G3089" s="133" t="e">
        <f t="shared" si="47"/>
        <v>#N/A</v>
      </c>
      <c r="H3089" s="133"/>
      <c r="I3089" s="133"/>
    </row>
    <row r="3090" spans="1:9" x14ac:dyDescent="0.3">
      <c r="A3090" s="135">
        <v>45391</v>
      </c>
      <c r="B3090" s="20">
        <v>104.59</v>
      </c>
      <c r="C3090" s="20" t="e">
        <f>(#N/A)</f>
        <v>#N/A</v>
      </c>
      <c r="D3090" s="20" t="e">
        <f>(#N/A)</f>
        <v>#N/A</v>
      </c>
      <c r="E3090" s="20" t="e">
        <f>(#N/A)</f>
        <v>#N/A</v>
      </c>
      <c r="F3090" s="20" t="e">
        <f>(#N/A)</f>
        <v>#N/A</v>
      </c>
      <c r="G3090" s="133" t="e">
        <f t="shared" si="47"/>
        <v>#N/A</v>
      </c>
      <c r="H3090" s="133"/>
      <c r="I3090" s="133"/>
    </row>
    <row r="3091" spans="1:9" x14ac:dyDescent="0.3">
      <c r="A3091" s="135">
        <v>45392</v>
      </c>
      <c r="B3091" s="20">
        <v>104.56</v>
      </c>
      <c r="C3091" s="20" t="e">
        <f>(#N/A)</f>
        <v>#N/A</v>
      </c>
      <c r="D3091" s="20" t="e">
        <f>(#N/A)</f>
        <v>#N/A</v>
      </c>
      <c r="E3091" s="20" t="e">
        <f>(#N/A)</f>
        <v>#N/A</v>
      </c>
      <c r="F3091" s="20">
        <v>-25.64357843834447</v>
      </c>
      <c r="G3091" s="133" t="e">
        <f t="shared" si="47"/>
        <v>#N/A</v>
      </c>
      <c r="H3091" s="133"/>
      <c r="I3091" s="133"/>
    </row>
    <row r="3092" spans="1:9" x14ac:dyDescent="0.3">
      <c r="A3092" s="135">
        <v>45393</v>
      </c>
      <c r="B3092" s="20">
        <v>106.01</v>
      </c>
      <c r="C3092" s="20" t="e">
        <f>(#N/A)</f>
        <v>#N/A</v>
      </c>
      <c r="D3092" s="20" t="e">
        <f>(#N/A)</f>
        <v>#N/A</v>
      </c>
      <c r="E3092" s="20" t="e">
        <f>(#N/A)</f>
        <v>#N/A</v>
      </c>
      <c r="F3092" s="20">
        <v>-24.278571428571428</v>
      </c>
      <c r="G3092" s="133" t="e">
        <f t="shared" si="47"/>
        <v>#N/A</v>
      </c>
      <c r="H3092" s="133"/>
      <c r="I3092" s="133"/>
    </row>
    <row r="3093" spans="1:9" x14ac:dyDescent="0.3">
      <c r="A3093" s="135">
        <v>45394</v>
      </c>
      <c r="B3093" s="20">
        <v>106.01</v>
      </c>
      <c r="C3093" s="20" t="e">
        <f>(#N/A)</f>
        <v>#N/A</v>
      </c>
      <c r="D3093" s="20" t="e">
        <f>(#N/A)</f>
        <v>#N/A</v>
      </c>
      <c r="E3093" s="20" t="e">
        <f>(#N/A)</f>
        <v>#N/A</v>
      </c>
      <c r="F3093" s="20">
        <v>-24.294793972720129</v>
      </c>
      <c r="G3093" s="133" t="e">
        <f t="shared" ref="G3093:G3126" si="48">D3093</f>
        <v>#N/A</v>
      </c>
      <c r="H3093" s="133"/>
      <c r="I3093" s="133"/>
    </row>
    <row r="3094" spans="1:9" x14ac:dyDescent="0.3">
      <c r="A3094" s="135">
        <v>45397</v>
      </c>
      <c r="B3094" s="20">
        <v>107.2</v>
      </c>
      <c r="C3094" s="20" t="e">
        <f>(#N/A)</f>
        <v>#N/A</v>
      </c>
      <c r="D3094" s="20" t="e">
        <f>(#N/A)</f>
        <v>#N/A</v>
      </c>
      <c r="E3094" s="20" t="e">
        <f>(#N/A)</f>
        <v>#N/A</v>
      </c>
      <c r="F3094" s="20" t="e">
        <f>(#N/A)</f>
        <v>#N/A</v>
      </c>
      <c r="G3094" s="133" t="e">
        <f t="shared" si="48"/>
        <v>#N/A</v>
      </c>
      <c r="H3094" s="133"/>
      <c r="I3094" s="133"/>
    </row>
    <row r="3095" spans="1:9" x14ac:dyDescent="0.3">
      <c r="A3095" s="135">
        <v>45398</v>
      </c>
      <c r="B3095" s="20">
        <v>107.32</v>
      </c>
      <c r="C3095" s="20" t="e">
        <f>(#N/A)</f>
        <v>#N/A</v>
      </c>
      <c r="D3095" s="20" t="e">
        <f>(#N/A)</f>
        <v>#N/A</v>
      </c>
      <c r="E3095" s="20" t="e">
        <f>(#N/A)</f>
        <v>#N/A</v>
      </c>
      <c r="F3095" s="20" t="e">
        <f>(#N/A)</f>
        <v>#N/A</v>
      </c>
      <c r="G3095" s="133" t="e">
        <f t="shared" si="48"/>
        <v>#N/A</v>
      </c>
      <c r="H3095" s="133"/>
      <c r="I3095" s="133"/>
    </row>
    <row r="3096" spans="1:9" x14ac:dyDescent="0.3">
      <c r="A3096" s="135">
        <v>45399</v>
      </c>
      <c r="B3096" s="20">
        <v>107.56</v>
      </c>
      <c r="C3096" s="20" t="e">
        <f>(#N/A)</f>
        <v>#N/A</v>
      </c>
      <c r="D3096" s="20" t="e">
        <f>(#N/A)</f>
        <v>#N/A</v>
      </c>
      <c r="E3096" s="20" t="e">
        <f>(#N/A)</f>
        <v>#N/A</v>
      </c>
      <c r="F3096" s="20">
        <v>-22.590860021590501</v>
      </c>
      <c r="G3096" s="133" t="e">
        <f t="shared" si="48"/>
        <v>#N/A</v>
      </c>
      <c r="H3096" s="133"/>
      <c r="I3096" s="133"/>
    </row>
    <row r="3097" spans="1:9" x14ac:dyDescent="0.3">
      <c r="A3097" s="135">
        <v>45400</v>
      </c>
      <c r="B3097" s="20">
        <v>108.07</v>
      </c>
      <c r="C3097" s="20" t="e">
        <f>(#N/A)</f>
        <v>#N/A</v>
      </c>
      <c r="D3097" s="20" t="e">
        <f>(#N/A)</f>
        <v>#N/A</v>
      </c>
      <c r="E3097" s="20" t="e">
        <f>(#N/A)</f>
        <v>#N/A</v>
      </c>
      <c r="F3097" s="20">
        <v>-22.11171171171171</v>
      </c>
      <c r="G3097" s="133" t="e">
        <f t="shared" si="48"/>
        <v>#N/A</v>
      </c>
      <c r="H3097" s="133"/>
      <c r="I3097" s="133"/>
    </row>
    <row r="3098" spans="1:9" x14ac:dyDescent="0.3">
      <c r="A3098" s="135">
        <v>45401</v>
      </c>
      <c r="B3098" s="20">
        <v>107.8</v>
      </c>
      <c r="C3098" s="20" t="e">
        <f>(#N/A)</f>
        <v>#N/A</v>
      </c>
      <c r="D3098" s="20" t="e">
        <f>(#N/A)</f>
        <v>#N/A</v>
      </c>
      <c r="E3098" s="20" t="e">
        <f>(#N/A)</f>
        <v>#N/A</v>
      </c>
      <c r="F3098" s="20">
        <v>-22.244662435083669</v>
      </c>
      <c r="G3098" s="133" t="e">
        <f t="shared" si="48"/>
        <v>#N/A</v>
      </c>
      <c r="H3098" s="133"/>
      <c r="I3098" s="133"/>
    </row>
    <row r="3099" spans="1:9" x14ac:dyDescent="0.3">
      <c r="A3099" s="135">
        <v>45404</v>
      </c>
      <c r="B3099" s="20">
        <v>107.8</v>
      </c>
      <c r="C3099" s="20" t="e">
        <f>(#N/A)</f>
        <v>#N/A</v>
      </c>
      <c r="D3099" s="20" t="e">
        <f>(#N/A)</f>
        <v>#N/A</v>
      </c>
      <c r="E3099" s="20" t="e">
        <f>(#N/A)</f>
        <v>#N/A</v>
      </c>
      <c r="F3099" s="20" t="e">
        <f>(#N/A)</f>
        <v>#N/A</v>
      </c>
      <c r="G3099" s="133" t="e">
        <f t="shared" si="48"/>
        <v>#N/A</v>
      </c>
      <c r="H3099" s="133"/>
      <c r="I3099" s="133"/>
    </row>
    <row r="3100" spans="1:9" x14ac:dyDescent="0.3">
      <c r="A3100" s="135">
        <v>45405</v>
      </c>
      <c r="B3100" s="20">
        <v>107.8</v>
      </c>
      <c r="C3100" s="20" t="e">
        <f>(#N/A)</f>
        <v>#N/A</v>
      </c>
      <c r="D3100" s="20" t="e">
        <f>(#N/A)</f>
        <v>#N/A</v>
      </c>
      <c r="E3100" s="20" t="e">
        <f>(#N/A)</f>
        <v>#N/A</v>
      </c>
      <c r="F3100" s="20">
        <v>-21.048776915189691</v>
      </c>
      <c r="G3100" s="133" t="e">
        <f t="shared" si="48"/>
        <v>#N/A</v>
      </c>
      <c r="H3100" s="133"/>
      <c r="I3100" s="133"/>
    </row>
    <row r="3101" spans="1:9" x14ac:dyDescent="0.3">
      <c r="A3101" s="135">
        <v>45406</v>
      </c>
      <c r="B3101" s="20">
        <v>107.76</v>
      </c>
      <c r="C3101" s="20" t="e">
        <f>(#N/A)</f>
        <v>#N/A</v>
      </c>
      <c r="D3101" s="20" t="e">
        <f>(#N/A)</f>
        <v>#N/A</v>
      </c>
      <c r="E3101" s="20" t="e">
        <f>(#N/A)</f>
        <v>#N/A</v>
      </c>
      <c r="F3101" s="20">
        <v>-20.758879329362451</v>
      </c>
      <c r="G3101" s="133" t="e">
        <f t="shared" si="48"/>
        <v>#N/A</v>
      </c>
      <c r="H3101" s="133"/>
      <c r="I3101" s="133"/>
    </row>
    <row r="3102" spans="1:9" x14ac:dyDescent="0.3">
      <c r="A3102" s="135">
        <v>45407</v>
      </c>
      <c r="B3102" s="20">
        <v>107.75</v>
      </c>
      <c r="C3102" s="20" t="e">
        <f>(#N/A)</f>
        <v>#N/A</v>
      </c>
      <c r="D3102" s="20" t="e">
        <f>(#N/A)</f>
        <v>#N/A</v>
      </c>
      <c r="E3102" s="20" t="e">
        <f>(#N/A)</f>
        <v>#N/A</v>
      </c>
      <c r="F3102" s="20">
        <v>-20.748749632244781</v>
      </c>
      <c r="G3102" s="133" t="e">
        <f t="shared" si="48"/>
        <v>#N/A</v>
      </c>
      <c r="H3102" s="133"/>
      <c r="I3102" s="133"/>
    </row>
    <row r="3103" spans="1:9" x14ac:dyDescent="0.3">
      <c r="A3103" s="135">
        <v>45408</v>
      </c>
      <c r="B3103" s="20">
        <v>107.83</v>
      </c>
      <c r="C3103" s="20" t="e">
        <f>(#N/A)</f>
        <v>#N/A</v>
      </c>
      <c r="D3103" s="20" t="e">
        <f>(#N/A)</f>
        <v>#N/A</v>
      </c>
      <c r="E3103" s="20" t="e">
        <f>(#N/A)</f>
        <v>#N/A</v>
      </c>
      <c r="F3103" s="20">
        <v>-20.567219152854509</v>
      </c>
      <c r="G3103" s="133" t="e">
        <f t="shared" si="48"/>
        <v>#N/A</v>
      </c>
      <c r="H3103" s="133"/>
      <c r="I3103" s="133"/>
    </row>
    <row r="3104" spans="1:9" x14ac:dyDescent="0.3">
      <c r="A3104" s="135">
        <v>45410</v>
      </c>
      <c r="B3104" s="20">
        <v>107.76</v>
      </c>
      <c r="C3104" s="20" t="e">
        <f>(#N/A)</f>
        <v>#N/A</v>
      </c>
      <c r="D3104" s="20" t="e">
        <f>(#N/A)</f>
        <v>#N/A</v>
      </c>
      <c r="E3104" s="20" t="e">
        <f>(#N/A)</f>
        <v>#N/A</v>
      </c>
      <c r="F3104" s="20">
        <v>-20.60708760038311</v>
      </c>
      <c r="G3104" s="133" t="e">
        <f t="shared" si="48"/>
        <v>#N/A</v>
      </c>
      <c r="H3104" s="133"/>
      <c r="I3104" s="133"/>
    </row>
    <row r="3105" spans="1:9" x14ac:dyDescent="0.3">
      <c r="A3105" s="135">
        <v>45411</v>
      </c>
      <c r="B3105" s="20">
        <v>107.84</v>
      </c>
      <c r="C3105" s="20" t="e">
        <f>(#N/A)</f>
        <v>#N/A</v>
      </c>
      <c r="D3105" s="20" t="e">
        <f>(#N/A)</f>
        <v>#N/A</v>
      </c>
      <c r="E3105" s="20" t="e">
        <f>(#N/A)</f>
        <v>#N/A</v>
      </c>
      <c r="F3105" s="20" t="e">
        <f>(#N/A)</f>
        <v>#N/A</v>
      </c>
      <c r="G3105" s="133" t="e">
        <f t="shared" si="48"/>
        <v>#N/A</v>
      </c>
      <c r="H3105" s="133"/>
      <c r="I3105" s="133"/>
    </row>
    <row r="3106" spans="1:9" x14ac:dyDescent="0.3">
      <c r="A3106" s="135">
        <v>45412</v>
      </c>
      <c r="B3106" s="20">
        <v>108.1</v>
      </c>
      <c r="C3106" s="20">
        <v>91.8</v>
      </c>
      <c r="D3106" s="20">
        <v>78.5</v>
      </c>
      <c r="E3106" s="20">
        <v>-2.5</v>
      </c>
      <c r="F3106" s="20" t="e">
        <f>(#N/A)</f>
        <v>#N/A</v>
      </c>
      <c r="G3106" s="133">
        <f t="shared" si="48"/>
        <v>78.5</v>
      </c>
      <c r="H3106" s="133"/>
      <c r="I3106" s="133"/>
    </row>
    <row r="3107" spans="1:9" x14ac:dyDescent="0.3">
      <c r="A3107" s="135">
        <v>45418</v>
      </c>
      <c r="B3107" s="20">
        <v>107.98</v>
      </c>
      <c r="C3107" s="20" t="e">
        <f>(#N/A)</f>
        <v>#N/A</v>
      </c>
      <c r="D3107" s="20" t="e">
        <f>(#N/A)</f>
        <v>#N/A</v>
      </c>
      <c r="E3107" s="20" t="e">
        <f>(#N/A)</f>
        <v>#N/A</v>
      </c>
      <c r="F3107" s="20">
        <v>-20.014814814814809</v>
      </c>
      <c r="G3107" s="133" t="e">
        <f t="shared" si="48"/>
        <v>#N/A</v>
      </c>
      <c r="H3107" s="133"/>
      <c r="I3107" s="133"/>
    </row>
    <row r="3108" spans="1:9" x14ac:dyDescent="0.3">
      <c r="A3108" s="135">
        <v>45419</v>
      </c>
      <c r="B3108" s="20">
        <v>107.97</v>
      </c>
      <c r="C3108" s="20" t="e">
        <f>(#N/A)</f>
        <v>#N/A</v>
      </c>
      <c r="D3108" s="20" t="e">
        <f>(#N/A)</f>
        <v>#N/A</v>
      </c>
      <c r="E3108" s="20" t="e">
        <f>(#N/A)</f>
        <v>#N/A</v>
      </c>
      <c r="F3108" s="20" t="e">
        <f>(#N/A)</f>
        <v>#N/A</v>
      </c>
      <c r="G3108" s="133" t="e">
        <f t="shared" si="48"/>
        <v>#N/A</v>
      </c>
      <c r="H3108" s="133"/>
      <c r="I3108" s="133"/>
    </row>
    <row r="3109" spans="1:9" x14ac:dyDescent="0.3">
      <c r="A3109" s="135">
        <v>45420</v>
      </c>
      <c r="B3109" s="20">
        <v>108.05</v>
      </c>
      <c r="C3109" s="20" t="e">
        <f>(#N/A)</f>
        <v>#N/A</v>
      </c>
      <c r="D3109" s="20" t="e">
        <f>(#N/A)</f>
        <v>#N/A</v>
      </c>
      <c r="E3109" s="20" t="e">
        <f>(#N/A)</f>
        <v>#N/A</v>
      </c>
      <c r="F3109" s="20">
        <v>-19.539801921215279</v>
      </c>
      <c r="G3109" s="133" t="e">
        <f t="shared" si="48"/>
        <v>#N/A</v>
      </c>
      <c r="H3109" s="133"/>
      <c r="I3109" s="133"/>
    </row>
    <row r="3110" spans="1:9" x14ac:dyDescent="0.3">
      <c r="A3110" s="135">
        <v>45421</v>
      </c>
      <c r="B3110" s="20">
        <v>107.83</v>
      </c>
      <c r="C3110" s="20" t="e">
        <f>(#N/A)</f>
        <v>#N/A</v>
      </c>
      <c r="D3110" s="20" t="e">
        <f>(#N/A)</f>
        <v>#N/A</v>
      </c>
      <c r="E3110" s="20" t="e">
        <f>(#N/A)</f>
        <v>#N/A</v>
      </c>
      <c r="F3110" s="20">
        <v>-19.216362001798021</v>
      </c>
      <c r="G3110" s="133" t="e">
        <f t="shared" si="48"/>
        <v>#N/A</v>
      </c>
      <c r="H3110" s="133"/>
      <c r="I3110" s="133"/>
    </row>
    <row r="3111" spans="1:9" x14ac:dyDescent="0.3">
      <c r="A3111" s="135">
        <v>45422</v>
      </c>
      <c r="B3111" s="20">
        <v>107.14</v>
      </c>
      <c r="C3111" s="20" t="e">
        <f>(#N/A)</f>
        <v>#N/A</v>
      </c>
      <c r="D3111" s="20" t="e">
        <f>(#N/A)</f>
        <v>#N/A</v>
      </c>
      <c r="E3111" s="20" t="e">
        <f>(#N/A)</f>
        <v>#N/A</v>
      </c>
      <c r="F3111" s="20">
        <v>-19.685157421289361</v>
      </c>
      <c r="G3111" s="133" t="e">
        <f t="shared" si="48"/>
        <v>#N/A</v>
      </c>
      <c r="H3111" s="133"/>
      <c r="I3111" s="133"/>
    </row>
    <row r="3112" spans="1:9" x14ac:dyDescent="0.3">
      <c r="A3112" s="135">
        <v>45423</v>
      </c>
      <c r="B3112" s="20">
        <v>107.13</v>
      </c>
      <c r="C3112" s="20" t="e">
        <f>(#N/A)</f>
        <v>#N/A</v>
      </c>
      <c r="D3112" s="20" t="e">
        <f>(#N/A)</f>
        <v>#N/A</v>
      </c>
      <c r="E3112" s="20" t="e">
        <f>(#N/A)</f>
        <v>#N/A</v>
      </c>
      <c r="F3112" s="20">
        <v>-19.311591473977561</v>
      </c>
      <c r="G3112" s="133" t="e">
        <f t="shared" si="48"/>
        <v>#N/A</v>
      </c>
      <c r="H3112" s="133"/>
      <c r="I3112" s="133"/>
    </row>
    <row r="3113" spans="1:9" x14ac:dyDescent="0.3">
      <c r="A3113" s="135">
        <v>45425</v>
      </c>
      <c r="B3113" s="20">
        <v>107.51</v>
      </c>
      <c r="C3113" s="20" t="e">
        <f>(#N/A)</f>
        <v>#N/A</v>
      </c>
      <c r="D3113" s="20" t="e">
        <f>(#N/A)</f>
        <v>#N/A</v>
      </c>
      <c r="E3113" s="20" t="e">
        <f>(#N/A)</f>
        <v>#N/A</v>
      </c>
      <c r="F3113" s="20" t="e">
        <f>(#N/A)</f>
        <v>#N/A</v>
      </c>
      <c r="G3113" s="133" t="e">
        <f t="shared" si="48"/>
        <v>#N/A</v>
      </c>
      <c r="H3113" s="133"/>
      <c r="I3113" s="133"/>
    </row>
    <row r="3114" spans="1:9" x14ac:dyDescent="0.3">
      <c r="A3114" s="135">
        <v>45426</v>
      </c>
      <c r="B3114" s="20">
        <v>107.49</v>
      </c>
      <c r="C3114" s="20" t="e">
        <f>(#N/A)</f>
        <v>#N/A</v>
      </c>
      <c r="D3114" s="20" t="e">
        <f>(#N/A)</f>
        <v>#N/A</v>
      </c>
      <c r="E3114" s="20" t="e">
        <f>(#N/A)</f>
        <v>#N/A</v>
      </c>
      <c r="F3114" s="20" t="e">
        <f>(#N/A)</f>
        <v>#N/A</v>
      </c>
      <c r="G3114" s="133" t="e">
        <f t="shared" si="48"/>
        <v>#N/A</v>
      </c>
      <c r="H3114" s="133"/>
      <c r="I3114" s="133"/>
    </row>
    <row r="3115" spans="1:9" x14ac:dyDescent="0.3">
      <c r="A3115" s="135">
        <v>45427</v>
      </c>
      <c r="B3115" s="20">
        <v>107.56</v>
      </c>
      <c r="C3115" s="20" t="e">
        <f>(#N/A)</f>
        <v>#N/A</v>
      </c>
      <c r="D3115" s="20" t="e">
        <f>(#N/A)</f>
        <v>#N/A</v>
      </c>
      <c r="E3115" s="20" t="e">
        <f>(#N/A)</f>
        <v>#N/A</v>
      </c>
      <c r="F3115" s="20">
        <v>-18.663036902601331</v>
      </c>
      <c r="G3115" s="133" t="e">
        <f t="shared" si="48"/>
        <v>#N/A</v>
      </c>
      <c r="H3115" s="133"/>
      <c r="I3115" s="133"/>
    </row>
    <row r="3116" spans="1:9" x14ac:dyDescent="0.3">
      <c r="A3116" s="135">
        <v>45428</v>
      </c>
      <c r="B3116" s="20">
        <v>108.12</v>
      </c>
      <c r="C3116" s="20" t="e">
        <f>(#N/A)</f>
        <v>#N/A</v>
      </c>
      <c r="D3116" s="20" t="e">
        <f>(#N/A)</f>
        <v>#N/A</v>
      </c>
      <c r="E3116" s="20" t="e">
        <f>(#N/A)</f>
        <v>#N/A</v>
      </c>
      <c r="F3116" s="20">
        <v>-17.6730373867357</v>
      </c>
      <c r="G3116" s="133" t="e">
        <f t="shared" si="48"/>
        <v>#N/A</v>
      </c>
      <c r="H3116" s="133"/>
      <c r="I3116" s="133"/>
    </row>
    <row r="3117" spans="1:9" x14ac:dyDescent="0.3">
      <c r="A3117" s="135">
        <v>45429</v>
      </c>
      <c r="B3117" s="20">
        <v>108.1</v>
      </c>
      <c r="C3117" s="20" t="e">
        <f>(#N/A)</f>
        <v>#N/A</v>
      </c>
      <c r="D3117" s="20" t="e">
        <f>(#N/A)</f>
        <v>#N/A</v>
      </c>
      <c r="E3117" s="20" t="e">
        <f>(#N/A)</f>
        <v>#N/A</v>
      </c>
      <c r="F3117" s="20">
        <v>-17.569010218087541</v>
      </c>
      <c r="G3117" s="133" t="e">
        <f t="shared" si="48"/>
        <v>#N/A</v>
      </c>
      <c r="H3117" s="133"/>
      <c r="I3117" s="133"/>
    </row>
    <row r="3118" spans="1:9" x14ac:dyDescent="0.3">
      <c r="A3118" s="135">
        <v>45432</v>
      </c>
      <c r="B3118" s="20">
        <v>108.08</v>
      </c>
      <c r="C3118" s="20" t="e">
        <f>(#N/A)</f>
        <v>#N/A</v>
      </c>
      <c r="D3118" s="20" t="e">
        <f>(#N/A)</f>
        <v>#N/A</v>
      </c>
      <c r="E3118" s="20" t="e">
        <f>(#N/A)</f>
        <v>#N/A</v>
      </c>
      <c r="F3118" s="20" t="e">
        <f>(#N/A)</f>
        <v>#N/A</v>
      </c>
      <c r="G3118" s="133" t="e">
        <f t="shared" si="48"/>
        <v>#N/A</v>
      </c>
      <c r="H3118" s="133"/>
      <c r="I3118" s="133"/>
    </row>
    <row r="3119" spans="1:9" x14ac:dyDescent="0.3">
      <c r="A3119" s="135">
        <v>45433</v>
      </c>
      <c r="B3119" s="20">
        <v>110.66</v>
      </c>
      <c r="C3119" s="20" t="e">
        <f>(#N/A)</f>
        <v>#N/A</v>
      </c>
      <c r="D3119" s="20" t="e">
        <f>(#N/A)</f>
        <v>#N/A</v>
      </c>
      <c r="E3119" s="20" t="e">
        <f>(#N/A)</f>
        <v>#N/A</v>
      </c>
      <c r="F3119" s="20" t="e">
        <f>(#N/A)</f>
        <v>#N/A</v>
      </c>
      <c r="G3119" s="133" t="e">
        <f t="shared" si="48"/>
        <v>#N/A</v>
      </c>
      <c r="H3119" s="133"/>
      <c r="I3119" s="133"/>
    </row>
    <row r="3120" spans="1:9" x14ac:dyDescent="0.3">
      <c r="A3120" s="135">
        <v>45434</v>
      </c>
      <c r="B3120" s="20">
        <v>111.46</v>
      </c>
      <c r="C3120" s="20" t="e">
        <f>(#N/A)</f>
        <v>#N/A</v>
      </c>
      <c r="D3120" s="20" t="e">
        <f>(#N/A)</f>
        <v>#N/A</v>
      </c>
      <c r="E3120" s="20" t="e">
        <f>(#N/A)</f>
        <v>#N/A</v>
      </c>
      <c r="F3120" s="20">
        <v>-14.04334078815455</v>
      </c>
      <c r="G3120" s="133" t="e">
        <f t="shared" si="48"/>
        <v>#N/A</v>
      </c>
      <c r="H3120" s="133"/>
      <c r="I3120" s="133"/>
    </row>
    <row r="3121" spans="1:9" x14ac:dyDescent="0.3">
      <c r="A3121" s="135">
        <v>45435</v>
      </c>
      <c r="B3121" s="20">
        <v>111.35</v>
      </c>
      <c r="C3121" s="20" t="e">
        <f>(#N/A)</f>
        <v>#N/A</v>
      </c>
      <c r="D3121" s="20" t="e">
        <f>(#N/A)</f>
        <v>#N/A</v>
      </c>
      <c r="E3121" s="20" t="e">
        <f>(#N/A)</f>
        <v>#N/A</v>
      </c>
      <c r="F3121" s="20">
        <v>-13.92238713667285</v>
      </c>
      <c r="G3121" s="133" t="e">
        <f t="shared" si="48"/>
        <v>#N/A</v>
      </c>
      <c r="H3121" s="133"/>
      <c r="I3121" s="133"/>
    </row>
    <row r="3122" spans="1:9" x14ac:dyDescent="0.3">
      <c r="A3122" s="135">
        <v>45436</v>
      </c>
      <c r="B3122" s="20">
        <v>111.08</v>
      </c>
      <c r="C3122" s="20" t="e">
        <f>(#N/A)</f>
        <v>#N/A</v>
      </c>
      <c r="D3122" s="20" t="e">
        <f>(#N/A)</f>
        <v>#N/A</v>
      </c>
      <c r="E3122" s="20" t="e">
        <f>(#N/A)</f>
        <v>#N/A</v>
      </c>
      <c r="F3122" s="20">
        <v>-13.878120638858739</v>
      </c>
      <c r="G3122" s="133" t="e">
        <f t="shared" si="48"/>
        <v>#N/A</v>
      </c>
      <c r="H3122" s="133"/>
      <c r="I3122" s="133"/>
    </row>
    <row r="3123" spans="1:9" x14ac:dyDescent="0.3">
      <c r="A3123" s="135">
        <v>45439</v>
      </c>
      <c r="B3123" s="20">
        <v>112.09</v>
      </c>
      <c r="C3123" s="20" t="e">
        <f>(#N/A)</f>
        <v>#N/A</v>
      </c>
      <c r="D3123" s="20" t="e">
        <f>(#N/A)</f>
        <v>#N/A</v>
      </c>
      <c r="E3123" s="20" t="e">
        <f>(#N/A)</f>
        <v>#N/A</v>
      </c>
      <c r="F3123" s="20" t="e">
        <f>(#N/A)</f>
        <v>#N/A</v>
      </c>
      <c r="G3123" s="133" t="e">
        <f t="shared" si="48"/>
        <v>#N/A</v>
      </c>
      <c r="H3123" s="133"/>
      <c r="I3123" s="133"/>
    </row>
    <row r="3124" spans="1:9" x14ac:dyDescent="0.3">
      <c r="A3124" s="135">
        <v>45440</v>
      </c>
      <c r="B3124" s="20">
        <v>112.31</v>
      </c>
      <c r="C3124" s="20" t="e">
        <f>(#N/A)</f>
        <v>#N/A</v>
      </c>
      <c r="D3124" s="20" t="e">
        <f>(#N/A)</f>
        <v>#N/A</v>
      </c>
      <c r="E3124" s="20" t="e">
        <f>(#N/A)</f>
        <v>#N/A</v>
      </c>
      <c r="F3124" s="20" t="e">
        <f>(#N/A)</f>
        <v>#N/A</v>
      </c>
      <c r="G3124" s="133" t="e">
        <f t="shared" si="48"/>
        <v>#N/A</v>
      </c>
      <c r="H3124" s="133"/>
      <c r="I3124" s="133"/>
    </row>
    <row r="3125" spans="1:9" x14ac:dyDescent="0.3">
      <c r="A3125" s="135">
        <v>45441</v>
      </c>
      <c r="B3125" s="20">
        <v>112.53</v>
      </c>
      <c r="C3125" s="20" t="e">
        <f>(#N/A)</f>
        <v>#N/A</v>
      </c>
      <c r="D3125" s="20" t="e">
        <f>(#N/A)</f>
        <v>#N/A</v>
      </c>
      <c r="E3125" s="20" t="e">
        <f>(#N/A)</f>
        <v>#N/A</v>
      </c>
      <c r="F3125" s="20">
        <v>-11.519106777795249</v>
      </c>
      <c r="G3125" s="133" t="e">
        <f t="shared" si="48"/>
        <v>#N/A</v>
      </c>
      <c r="H3125" s="133"/>
      <c r="I3125" s="133"/>
    </row>
    <row r="3126" spans="1:9" x14ac:dyDescent="0.3">
      <c r="A3126" s="135">
        <v>45442</v>
      </c>
      <c r="B3126" s="20">
        <v>113.3</v>
      </c>
      <c r="C3126" s="20" t="e">
        <f>(#N/A)</f>
        <v>#N/A</v>
      </c>
      <c r="D3126" s="20" t="e">
        <f>(#N/A)</f>
        <v>#N/A</v>
      </c>
      <c r="E3126" s="20" t="e">
        <f>(#N/A)</f>
        <v>#N/A</v>
      </c>
      <c r="F3126" s="20">
        <v>-10.53379658875553</v>
      </c>
      <c r="G3126" s="133" t="e">
        <f t="shared" si="48"/>
        <v>#N/A</v>
      </c>
      <c r="H3126" s="133"/>
      <c r="I3126" s="133"/>
    </row>
    <row r="3127" spans="1:9" x14ac:dyDescent="0.3">
      <c r="A3127" s="135">
        <v>45443</v>
      </c>
      <c r="B3127" s="20">
        <v>113.82</v>
      </c>
      <c r="C3127" s="20">
        <v>91.5</v>
      </c>
      <c r="D3127" s="20">
        <v>80</v>
      </c>
      <c r="E3127" s="20">
        <v>-1.4</v>
      </c>
      <c r="F3127" s="20">
        <v>-10.052157420578469</v>
      </c>
      <c r="G3127" s="133">
        <f>L148</f>
        <v>96.8</v>
      </c>
      <c r="H3127" s="133"/>
      <c r="I3127" s="133"/>
    </row>
    <row r="3128" spans="1:9" x14ac:dyDescent="0.3">
      <c r="A3128" s="135">
        <v>45446</v>
      </c>
      <c r="B3128" s="20">
        <v>115.99</v>
      </c>
      <c r="C3128" s="20" t="e">
        <f>(#N/A)</f>
        <v>#N/A</v>
      </c>
      <c r="D3128" s="20" t="e">
        <f>(#N/A)</f>
        <v>#N/A</v>
      </c>
      <c r="E3128" s="20" t="e">
        <f>(#N/A)</f>
        <v>#N/A</v>
      </c>
      <c r="F3128" s="20" t="e">
        <f>(#N/A)</f>
        <v>#N/A</v>
      </c>
      <c r="G3128" s="133" t="e">
        <f t="shared" ref="G3128:G3151" si="49">D3128</f>
        <v>#N/A</v>
      </c>
      <c r="H3128" s="133"/>
      <c r="I3128" s="133"/>
    </row>
    <row r="3129" spans="1:9" x14ac:dyDescent="0.3">
      <c r="A3129" s="135">
        <v>45447</v>
      </c>
      <c r="B3129" s="20">
        <v>116.49</v>
      </c>
      <c r="C3129" s="20" t="e">
        <f>(#N/A)</f>
        <v>#N/A</v>
      </c>
      <c r="D3129" s="20" t="e">
        <f>(#N/A)</f>
        <v>#N/A</v>
      </c>
      <c r="E3129" s="20" t="e">
        <f>(#N/A)</f>
        <v>#N/A</v>
      </c>
      <c r="F3129" s="20" t="e">
        <f>(#N/A)</f>
        <v>#N/A</v>
      </c>
      <c r="G3129" s="133" t="e">
        <f t="shared" si="49"/>
        <v>#N/A</v>
      </c>
      <c r="H3129" s="133"/>
      <c r="I3129" s="133"/>
    </row>
    <row r="3130" spans="1:9" x14ac:dyDescent="0.3">
      <c r="A3130" s="135">
        <v>45448</v>
      </c>
      <c r="B3130" s="20">
        <v>116.85</v>
      </c>
      <c r="C3130" s="20" t="e">
        <f>(#N/A)</f>
        <v>#N/A</v>
      </c>
      <c r="D3130" s="20" t="e">
        <f>(#N/A)</f>
        <v>#N/A</v>
      </c>
      <c r="E3130" s="20" t="e">
        <f>(#N/A)</f>
        <v>#N/A</v>
      </c>
      <c r="F3130" s="20">
        <v>-6.5499040307101728</v>
      </c>
      <c r="G3130" s="133" t="e">
        <f t="shared" si="49"/>
        <v>#N/A</v>
      </c>
      <c r="H3130" s="133"/>
      <c r="I3130" s="133"/>
    </row>
    <row r="3131" spans="1:9" x14ac:dyDescent="0.3">
      <c r="A3131" s="135">
        <v>45449</v>
      </c>
      <c r="B3131" s="20">
        <v>116.58</v>
      </c>
      <c r="C3131" s="20" t="e">
        <f>(#N/A)</f>
        <v>#N/A</v>
      </c>
      <c r="D3131" s="20" t="e">
        <f>(#N/A)</f>
        <v>#N/A</v>
      </c>
      <c r="E3131" s="20" t="e">
        <f>(#N/A)</f>
        <v>#N/A</v>
      </c>
      <c r="F3131" s="20">
        <v>-6.5565886502083996</v>
      </c>
      <c r="G3131" s="133" t="e">
        <f t="shared" si="49"/>
        <v>#N/A</v>
      </c>
      <c r="H3131" s="133"/>
      <c r="I3131" s="133"/>
    </row>
    <row r="3132" spans="1:9" x14ac:dyDescent="0.3">
      <c r="A3132" s="135">
        <v>45450</v>
      </c>
      <c r="B3132" s="20">
        <v>116.86</v>
      </c>
      <c r="C3132" s="20" t="e">
        <f>(#N/A)</f>
        <v>#N/A</v>
      </c>
      <c r="D3132" s="20" t="e">
        <f>(#N/A)</f>
        <v>#N/A</v>
      </c>
      <c r="E3132" s="20" t="e">
        <f>(#N/A)</f>
        <v>#N/A</v>
      </c>
      <c r="F3132" s="20">
        <v>-6.0988348734431499</v>
      </c>
      <c r="G3132" s="133" t="e">
        <f t="shared" si="49"/>
        <v>#N/A</v>
      </c>
      <c r="H3132" s="133"/>
      <c r="I3132" s="133"/>
    </row>
    <row r="3133" spans="1:9" x14ac:dyDescent="0.3">
      <c r="A3133" s="135">
        <v>45454</v>
      </c>
      <c r="B3133" s="20">
        <v>117.34</v>
      </c>
      <c r="C3133" s="20" t="e">
        <f>(#N/A)</f>
        <v>#N/A</v>
      </c>
      <c r="D3133" s="20" t="e">
        <f>(#N/A)</f>
        <v>#N/A</v>
      </c>
      <c r="E3133" s="20" t="e">
        <f>(#N/A)</f>
        <v>#N/A</v>
      </c>
      <c r="F3133" s="20" t="e">
        <f>(#N/A)</f>
        <v>#N/A</v>
      </c>
      <c r="G3133" s="133" t="e">
        <f t="shared" si="49"/>
        <v>#N/A</v>
      </c>
      <c r="H3133" s="133"/>
      <c r="I3133" s="133"/>
    </row>
    <row r="3134" spans="1:9" x14ac:dyDescent="0.3">
      <c r="A3134" s="135">
        <v>45455</v>
      </c>
      <c r="B3134" s="20">
        <v>117.22</v>
      </c>
      <c r="C3134" s="20" t="e">
        <f>(#N/A)</f>
        <v>#N/A</v>
      </c>
      <c r="D3134" s="20" t="e">
        <f>(#N/A)</f>
        <v>#N/A</v>
      </c>
      <c r="E3134" s="20" t="e">
        <f>(#N/A)</f>
        <v>#N/A</v>
      </c>
      <c r="F3134" s="20">
        <v>-4.4817470664928294</v>
      </c>
      <c r="G3134" s="133" t="e">
        <f t="shared" si="49"/>
        <v>#N/A</v>
      </c>
    </row>
    <row r="3135" spans="1:9" x14ac:dyDescent="0.3">
      <c r="A3135" s="135">
        <v>45456</v>
      </c>
      <c r="B3135" s="20">
        <v>117.25</v>
      </c>
      <c r="C3135" s="20" t="e">
        <f>(#N/A)</f>
        <v>#N/A</v>
      </c>
      <c r="D3135" s="20" t="e">
        <f>(#N/A)</f>
        <v>#N/A</v>
      </c>
      <c r="E3135" s="20" t="e">
        <f>(#N/A)</f>
        <v>#N/A</v>
      </c>
      <c r="F3135" s="20">
        <v>-4.0271752476057951</v>
      </c>
      <c r="G3135" s="133" t="e">
        <f t="shared" si="49"/>
        <v>#N/A</v>
      </c>
    </row>
    <row r="3136" spans="1:9" x14ac:dyDescent="0.3">
      <c r="A3136" s="135">
        <v>45457</v>
      </c>
      <c r="B3136" s="20">
        <v>117.6</v>
      </c>
      <c r="C3136" s="20" t="e">
        <f>(#N/A)</f>
        <v>#N/A</v>
      </c>
      <c r="D3136" s="20" t="e">
        <f>(#N/A)</f>
        <v>#N/A</v>
      </c>
      <c r="E3136" s="20" t="e">
        <f>(#N/A)</f>
        <v>#N/A</v>
      </c>
      <c r="F3136" s="20">
        <v>-3.5828482413708289</v>
      </c>
      <c r="G3136" s="133" t="e">
        <f t="shared" si="49"/>
        <v>#N/A</v>
      </c>
    </row>
    <row r="3137" spans="1:10" x14ac:dyDescent="0.3">
      <c r="A3137" s="135">
        <v>45460</v>
      </c>
      <c r="B3137" s="20">
        <v>117.48</v>
      </c>
      <c r="C3137" s="20" t="e">
        <f>(#N/A)</f>
        <v>#N/A</v>
      </c>
      <c r="D3137" s="20" t="e">
        <f>(#N/A)</f>
        <v>#N/A</v>
      </c>
      <c r="E3137" s="20" t="e">
        <f>(#N/A)</f>
        <v>#N/A</v>
      </c>
      <c r="F3137" s="20" t="e">
        <f>(#N/A)</f>
        <v>#N/A</v>
      </c>
      <c r="G3137" s="133" t="e">
        <f t="shared" si="49"/>
        <v>#N/A</v>
      </c>
    </row>
    <row r="3138" spans="1:10" x14ac:dyDescent="0.3">
      <c r="A3138" s="135">
        <v>45461</v>
      </c>
      <c r="B3138" s="20">
        <v>117.89</v>
      </c>
      <c r="C3138" s="20" t="e">
        <f>(#N/A)</f>
        <v>#N/A</v>
      </c>
      <c r="D3138" s="20" t="e">
        <f>(#N/A)</f>
        <v>#N/A</v>
      </c>
      <c r="E3138" s="20" t="e">
        <f>(#N/A)</f>
        <v>#N/A</v>
      </c>
      <c r="F3138" s="20" t="e">
        <f>(#N/A)</f>
        <v>#N/A</v>
      </c>
      <c r="G3138" s="133" t="e">
        <f t="shared" si="49"/>
        <v>#N/A</v>
      </c>
    </row>
    <row r="3139" spans="1:10" x14ac:dyDescent="0.3">
      <c r="A3139" s="135">
        <v>45462</v>
      </c>
      <c r="B3139" s="20">
        <v>117.94</v>
      </c>
      <c r="C3139" s="20" t="e">
        <f>(#N/A)</f>
        <v>#N/A</v>
      </c>
      <c r="D3139" s="20" t="e">
        <f>(#N/A)</f>
        <v>#N/A</v>
      </c>
      <c r="E3139" s="20" t="e">
        <f>(#N/A)</f>
        <v>#N/A</v>
      </c>
      <c r="F3139" s="20">
        <v>-1.978058510638298</v>
      </c>
      <c r="G3139" s="133" t="e">
        <f t="shared" si="49"/>
        <v>#N/A</v>
      </c>
    </row>
    <row r="3140" spans="1:10" x14ac:dyDescent="0.3">
      <c r="A3140" s="135">
        <v>45463</v>
      </c>
      <c r="B3140" s="20">
        <v>117.96</v>
      </c>
      <c r="C3140" s="20" t="e">
        <f>(#N/A)</f>
        <v>#N/A</v>
      </c>
      <c r="D3140" s="20" t="e">
        <f>(#N/A)</f>
        <v>#N/A</v>
      </c>
      <c r="E3140" s="20" t="e">
        <f>(#N/A)</f>
        <v>#N/A</v>
      </c>
      <c r="F3140" s="20">
        <v>-1.6262196647485609</v>
      </c>
      <c r="G3140" s="133" t="e">
        <f t="shared" si="49"/>
        <v>#N/A</v>
      </c>
    </row>
    <row r="3141" spans="1:10" x14ac:dyDescent="0.3">
      <c r="A3141" s="135">
        <v>45464</v>
      </c>
      <c r="B3141" s="20">
        <v>117.76</v>
      </c>
      <c r="C3141" s="20" t="e">
        <f>(#N/A)</f>
        <v>#N/A</v>
      </c>
      <c r="D3141" s="20" t="e">
        <f>(#N/A)</f>
        <v>#N/A</v>
      </c>
      <c r="E3141" s="20" t="e">
        <f>(#N/A)</f>
        <v>#N/A</v>
      </c>
      <c r="F3141" s="20">
        <v>-1.340482573726542</v>
      </c>
      <c r="G3141" s="133" t="e">
        <f t="shared" si="49"/>
        <v>#N/A</v>
      </c>
    </row>
    <row r="3142" spans="1:10" x14ac:dyDescent="0.3">
      <c r="A3142" s="135">
        <v>45467</v>
      </c>
      <c r="B3142" s="20">
        <v>117.74</v>
      </c>
      <c r="C3142" s="20" t="e">
        <f>(#N/A)</f>
        <v>#N/A</v>
      </c>
      <c r="D3142" s="20" t="e">
        <f>(#N/A)</f>
        <v>#N/A</v>
      </c>
      <c r="E3142" s="20" t="e">
        <f>(#N/A)</f>
        <v>#N/A</v>
      </c>
      <c r="F3142" s="20" t="e">
        <f>(#N/A)</f>
        <v>#N/A</v>
      </c>
      <c r="G3142" s="133" t="e">
        <f t="shared" si="49"/>
        <v>#N/A</v>
      </c>
    </row>
    <row r="3143" spans="1:10" x14ac:dyDescent="0.3">
      <c r="A3143" s="135">
        <v>45468</v>
      </c>
      <c r="B3143" s="20">
        <v>117.4</v>
      </c>
      <c r="C3143" s="20" t="e">
        <f>(#N/A)</f>
        <v>#N/A</v>
      </c>
      <c r="D3143" s="20" t="e">
        <f>(#N/A)</f>
        <v>#N/A</v>
      </c>
      <c r="E3143" s="20" t="e">
        <f>(#N/A)</f>
        <v>#N/A</v>
      </c>
      <c r="F3143" s="20">
        <v>-1.460466677857982</v>
      </c>
      <c r="G3143" s="133" t="e">
        <f t="shared" si="49"/>
        <v>#N/A</v>
      </c>
    </row>
    <row r="3144" spans="1:10" x14ac:dyDescent="0.3">
      <c r="A3144" s="135">
        <v>45469</v>
      </c>
      <c r="B3144" s="20">
        <v>117.42</v>
      </c>
      <c r="C3144" s="20" t="e">
        <f>(#N/A)</f>
        <v>#N/A</v>
      </c>
      <c r="D3144" s="20" t="e">
        <f>(#N/A)</f>
        <v>#N/A</v>
      </c>
      <c r="E3144" s="20" t="e">
        <f>(#N/A)</f>
        <v>#N/A</v>
      </c>
      <c r="F3144" s="20">
        <v>-1.0366624525916559</v>
      </c>
      <c r="G3144" s="133" t="e">
        <f t="shared" si="49"/>
        <v>#N/A</v>
      </c>
    </row>
    <row r="3145" spans="1:10" x14ac:dyDescent="0.3">
      <c r="A3145" s="135">
        <v>45470</v>
      </c>
      <c r="B3145" s="20">
        <v>117.68</v>
      </c>
      <c r="C3145" s="20" t="e">
        <f>(#N/A)</f>
        <v>#N/A</v>
      </c>
      <c r="D3145" s="20" t="e">
        <f>(#N/A)</f>
        <v>#N/A</v>
      </c>
      <c r="E3145" s="20" t="e">
        <f>(#N/A)</f>
        <v>#N/A</v>
      </c>
      <c r="F3145" s="20">
        <v>-0.75898127846179797</v>
      </c>
      <c r="G3145" s="133" t="e">
        <f t="shared" si="49"/>
        <v>#N/A</v>
      </c>
    </row>
    <row r="3146" spans="1:10" x14ac:dyDescent="0.3">
      <c r="A3146" s="135">
        <v>45471</v>
      </c>
      <c r="B3146" s="20">
        <v>117.66</v>
      </c>
      <c r="C3146" s="20" t="e">
        <f>(#N/A)</f>
        <v>#N/A</v>
      </c>
      <c r="D3146" s="20" t="e">
        <f>(#N/A)</f>
        <v>#N/A</v>
      </c>
      <c r="E3146" s="20" t="e">
        <f>(#N/A)</f>
        <v>#N/A</v>
      </c>
      <c r="F3146" s="20">
        <v>-0.29658503516651102</v>
      </c>
      <c r="G3146" s="133" t="e">
        <f t="shared" si="49"/>
        <v>#N/A</v>
      </c>
      <c r="J3146">
        <f>(B3146/B3141-1)*100</f>
        <v>-8.491847826087584E-2</v>
      </c>
    </row>
    <row r="3147" spans="1:10" x14ac:dyDescent="0.3">
      <c r="A3147" s="135">
        <v>45473</v>
      </c>
      <c r="B3147" s="20" t="e">
        <f>(#N/A)</f>
        <v>#N/A</v>
      </c>
      <c r="C3147" s="20">
        <v>91.9</v>
      </c>
      <c r="D3147" s="20">
        <v>87.1</v>
      </c>
      <c r="E3147" s="20">
        <v>-0.8</v>
      </c>
      <c r="F3147" s="20" t="e">
        <f>(#N/A)</f>
        <v>#N/A</v>
      </c>
      <c r="G3147" s="133">
        <f t="shared" si="49"/>
        <v>87.1</v>
      </c>
    </row>
    <row r="3148" spans="1:10" x14ac:dyDescent="0.3">
      <c r="A3148" s="135">
        <v>45474</v>
      </c>
      <c r="B3148" s="20">
        <v>117.46</v>
      </c>
      <c r="C3148" s="20" t="e">
        <f>(#N/A)</f>
        <v>#N/A</v>
      </c>
      <c r="D3148" s="20" t="e">
        <f>(#N/A)</f>
        <v>#N/A</v>
      </c>
      <c r="E3148" s="20" t="e">
        <f>(#N/A)</f>
        <v>#N/A</v>
      </c>
      <c r="F3148" s="20" t="e">
        <f>(#N/A)</f>
        <v>#N/A</v>
      </c>
      <c r="G3148" s="133" t="e">
        <f t="shared" si="49"/>
        <v>#N/A</v>
      </c>
    </row>
    <row r="3149" spans="1:10" x14ac:dyDescent="0.3">
      <c r="A3149" s="135">
        <v>45475</v>
      </c>
      <c r="B3149" s="20">
        <v>117.46</v>
      </c>
      <c r="C3149" s="20" t="e">
        <f>(#N/A)</f>
        <v>#N/A</v>
      </c>
      <c r="D3149" s="20" t="e">
        <f>(#N/A)</f>
        <v>#N/A</v>
      </c>
      <c r="E3149" s="20" t="e">
        <f>(#N/A)</f>
        <v>#N/A</v>
      </c>
      <c r="F3149" s="20" t="e">
        <f>(#N/A)</f>
        <v>#N/A</v>
      </c>
      <c r="G3149" s="133" t="e">
        <f t="shared" si="49"/>
        <v>#N/A</v>
      </c>
    </row>
    <row r="3150" spans="1:10" x14ac:dyDescent="0.3">
      <c r="A3150" s="135">
        <v>45476</v>
      </c>
      <c r="B3150" s="20">
        <v>117.14</v>
      </c>
      <c r="C3150" s="20" t="e">
        <f>(#N/A)</f>
        <v>#N/A</v>
      </c>
      <c r="D3150" s="20" t="e">
        <f>(#N/A)</f>
        <v>#N/A</v>
      </c>
      <c r="E3150" s="20" t="e">
        <f>(#N/A)</f>
        <v>#N/A</v>
      </c>
      <c r="F3150" s="20">
        <v>0.11110161524656</v>
      </c>
      <c r="G3150" s="133" t="e">
        <f t="shared" si="49"/>
        <v>#N/A</v>
      </c>
    </row>
    <row r="3151" spans="1:10" x14ac:dyDescent="0.3">
      <c r="A3151" s="135">
        <v>45477</v>
      </c>
      <c r="B3151" s="20">
        <v>116.62</v>
      </c>
      <c r="C3151" s="20" t="e">
        <f>(#N/A)</f>
        <v>#N/A</v>
      </c>
      <c r="D3151" s="20" t="e">
        <f>(#N/A)</f>
        <v>#N/A</v>
      </c>
      <c r="E3151" s="20" t="e">
        <f>(#N/A)</f>
        <v>#N/A</v>
      </c>
      <c r="F3151" s="20">
        <v>0.45654233784133003</v>
      </c>
      <c r="G3151" s="133" t="e">
        <f t="shared" si="49"/>
        <v>#N/A</v>
      </c>
      <c r="H3151">
        <f>((B3151/B2899)-1)*100</f>
        <v>0.74291637871457539</v>
      </c>
      <c r="J3151">
        <f>(B3151/B3146-1)*100</f>
        <v>-0.88390277069522183</v>
      </c>
    </row>
    <row r="3152" spans="1:10" x14ac:dyDescent="0.3">
      <c r="A3152" s="135">
        <v>45478</v>
      </c>
      <c r="B3152" s="20">
        <v>116.78</v>
      </c>
      <c r="C3152" s="20" t="e">
        <f>(#N/A)</f>
        <v>#N/A</v>
      </c>
      <c r="D3152" s="20" t="e">
        <f>(#N/A)</f>
        <v>#N/A</v>
      </c>
      <c r="E3152" s="20" t="e">
        <f>(#N/A)</f>
        <v>#N/A</v>
      </c>
      <c r="F3152" s="20">
        <v>0.88113337940566705</v>
      </c>
    </row>
    <row r="3153" spans="1:10" x14ac:dyDescent="0.3">
      <c r="A3153" s="135">
        <v>45481</v>
      </c>
      <c r="B3153" s="20">
        <v>116.71</v>
      </c>
      <c r="C3153" s="20" t="e">
        <f>(#N/A)</f>
        <v>#N/A</v>
      </c>
      <c r="D3153" s="20" t="e">
        <f>(#N/A)</f>
        <v>#N/A</v>
      </c>
      <c r="E3153" s="20" t="e">
        <f>(#N/A)</f>
        <v>#N/A</v>
      </c>
      <c r="F3153" s="20" t="e">
        <f>(#N/A)</f>
        <v>#N/A</v>
      </c>
    </row>
    <row r="3154" spans="1:10" x14ac:dyDescent="0.3">
      <c r="A3154" s="135">
        <v>45482</v>
      </c>
      <c r="B3154" s="20">
        <v>116.97</v>
      </c>
      <c r="C3154" s="20" t="e">
        <f>(#N/A)</f>
        <v>#N/A</v>
      </c>
      <c r="D3154" s="20" t="e">
        <f>(#N/A)</f>
        <v>#N/A</v>
      </c>
      <c r="E3154" s="20" t="e">
        <f>(#N/A)</f>
        <v>#N/A</v>
      </c>
      <c r="F3154" s="20" t="e">
        <f>(#N/A)</f>
        <v>#N/A</v>
      </c>
    </row>
    <row r="3155" spans="1:10" x14ac:dyDescent="0.3">
      <c r="A3155" s="135">
        <v>45483</v>
      </c>
      <c r="B3155" s="20">
        <v>118.21</v>
      </c>
      <c r="C3155" s="20" t="e">
        <f>(#N/A)</f>
        <v>#N/A</v>
      </c>
      <c r="D3155" s="20" t="e">
        <f>(#N/A)</f>
        <v>#N/A</v>
      </c>
      <c r="E3155" s="20" t="e">
        <f>(#N/A)</f>
        <v>#N/A</v>
      </c>
      <c r="F3155" s="20">
        <v>2.6841556636553161</v>
      </c>
    </row>
    <row r="3156" spans="1:10" x14ac:dyDescent="0.3">
      <c r="A3156" s="135">
        <v>45484</v>
      </c>
      <c r="B3156" s="20">
        <v>119.1</v>
      </c>
      <c r="C3156" s="20" t="e">
        <f>(#N/A)</f>
        <v>#N/A</v>
      </c>
      <c r="D3156" s="20" t="e">
        <f>(#N/A)</f>
        <v>#N/A</v>
      </c>
      <c r="E3156" s="20" t="e">
        <f>(#N/A)</f>
        <v>#N/A</v>
      </c>
      <c r="F3156" s="20">
        <v>4.072002796225096</v>
      </c>
    </row>
    <row r="3157" spans="1:10" x14ac:dyDescent="0.3">
      <c r="A3157" s="135">
        <v>45485</v>
      </c>
      <c r="B3157" s="269">
        <v>119.24</v>
      </c>
      <c r="C3157" s="20" t="e">
        <f>(#N/A)</f>
        <v>#N/A</v>
      </c>
      <c r="D3157" s="20" t="e">
        <f>(#N/A)</f>
        <v>#N/A</v>
      </c>
      <c r="E3157" s="20" t="e">
        <f>(#N/A)</f>
        <v>#N/A</v>
      </c>
      <c r="F3157" s="20">
        <v>4.4865054328776726</v>
      </c>
    </row>
    <row r="3158" spans="1:10" x14ac:dyDescent="0.3">
      <c r="A3158" s="135">
        <v>45488</v>
      </c>
      <c r="B3158" s="269">
        <v>119.51</v>
      </c>
      <c r="C3158" s="20" t="e">
        <f>(#N/A)</f>
        <v>#N/A</v>
      </c>
      <c r="D3158" s="20" t="e">
        <f>(#N/A)</f>
        <v>#N/A</v>
      </c>
      <c r="E3158" s="20" t="e">
        <f>(#N/A)</f>
        <v>#N/A</v>
      </c>
      <c r="F3158" s="20" t="e">
        <f>(#N/A)</f>
        <v>#N/A</v>
      </c>
    </row>
    <row r="3159" spans="1:10" x14ac:dyDescent="0.3">
      <c r="A3159" s="135">
        <v>45489</v>
      </c>
      <c r="B3159" s="269">
        <v>119.45</v>
      </c>
      <c r="C3159" s="20" t="e">
        <f>(#N/A)</f>
        <v>#N/A</v>
      </c>
      <c r="D3159" s="20" t="e">
        <f>(#N/A)</f>
        <v>#N/A</v>
      </c>
      <c r="E3159" s="20" t="e">
        <f>(#N/A)</f>
        <v>#N/A</v>
      </c>
      <c r="F3159" s="20" t="e">
        <f>(#N/A)</f>
        <v>#N/A</v>
      </c>
      <c r="J3159">
        <f>((B3159/B2907)-1)*100</f>
        <v>5.951747383359951</v>
      </c>
    </row>
    <row r="3160" spans="1:10" x14ac:dyDescent="0.3">
      <c r="A3160" s="135">
        <v>45490</v>
      </c>
      <c r="B3160" s="269">
        <v>119.35</v>
      </c>
      <c r="C3160" s="20" t="e">
        <f>(#N/A)</f>
        <v>#N/A</v>
      </c>
      <c r="D3160" s="20" t="e">
        <f>(#N/A)</f>
        <v>#N/A</v>
      </c>
      <c r="E3160" s="20" t="e">
        <f>(#N/A)</f>
        <v>#N/A</v>
      </c>
      <c r="F3160" s="20">
        <v>5.8630477204186624</v>
      </c>
    </row>
    <row r="3161" spans="1:10" x14ac:dyDescent="0.3">
      <c r="A3161" s="135">
        <v>45491</v>
      </c>
      <c r="B3161" s="269">
        <v>119.16</v>
      </c>
      <c r="C3161" s="20" t="e">
        <f>(#N/A)</f>
        <v>#N/A</v>
      </c>
      <c r="D3161" s="20" t="e">
        <f>(#N/A)</f>
        <v>#N/A</v>
      </c>
      <c r="E3161" s="20" t="e">
        <f>(#N/A)</f>
        <v>#N/A</v>
      </c>
      <c r="F3161" s="20">
        <v>6.0519757920968322</v>
      </c>
    </row>
    <row r="3162" spans="1:10" x14ac:dyDescent="0.3">
      <c r="A3162" s="135">
        <v>45492</v>
      </c>
      <c r="B3162" s="269">
        <v>118.21</v>
      </c>
      <c r="C3162" s="20" t="e">
        <f>(#N/A)</f>
        <v>#N/A</v>
      </c>
      <c r="D3162" s="20" t="e">
        <f>(#N/A)</f>
        <v>#N/A</v>
      </c>
      <c r="E3162" s="20" t="e">
        <f>(#N/A)</f>
        <v>#N/A</v>
      </c>
      <c r="F3162" s="20">
        <v>5.2814392589953689</v>
      </c>
      <c r="J3162">
        <f>((B3162/B2910)-1)*100</f>
        <v>5.4504906333630698</v>
      </c>
    </row>
    <row r="3163" spans="1:10" x14ac:dyDescent="0.3">
      <c r="A3163" s="135">
        <v>45495</v>
      </c>
      <c r="B3163" s="168">
        <v>118.45</v>
      </c>
      <c r="C3163" s="20" t="e">
        <f>(#N/A)</f>
        <v>#N/A</v>
      </c>
      <c r="D3163" s="20" t="e">
        <f>(#N/A)</f>
        <v>#N/A</v>
      </c>
      <c r="E3163" s="20" t="e">
        <f>(#N/A)</f>
        <v>#N/A</v>
      </c>
      <c r="F3163" s="20" t="e">
        <f>(#N/A)</f>
        <v>#N/A</v>
      </c>
      <c r="H3163" s="270">
        <f>(B3163/B3157-1)*100</f>
        <v>-0.66252935256624346</v>
      </c>
    </row>
    <row r="3164" spans="1:10" x14ac:dyDescent="0.3">
      <c r="A3164" s="135">
        <v>45496</v>
      </c>
      <c r="B3164" s="168">
        <v>118.08</v>
      </c>
      <c r="C3164" s="20" t="e">
        <f>(#N/A)</f>
        <v>#N/A</v>
      </c>
      <c r="D3164" s="20" t="e">
        <f>(#N/A)</f>
        <v>#N/A</v>
      </c>
      <c r="E3164" s="20" t="e">
        <f>(#N/A)</f>
        <v>#N/A</v>
      </c>
      <c r="F3164" s="20" t="e">
        <f>(#N/A)</f>
        <v>#N/A</v>
      </c>
    </row>
    <row r="3165" spans="1:10" x14ac:dyDescent="0.3">
      <c r="A3165" s="135">
        <v>45497</v>
      </c>
      <c r="B3165" s="168">
        <v>118.03</v>
      </c>
      <c r="C3165" s="20" t="e">
        <f>(#N/A)</f>
        <v>#N/A</v>
      </c>
      <c r="D3165" s="20" t="e">
        <f>(#N/A)</f>
        <v>#N/A</v>
      </c>
      <c r="E3165" s="20" t="e">
        <f>(#N/A)</f>
        <v>#N/A</v>
      </c>
      <c r="F3165" s="20">
        <v>5.5158233506168424</v>
      </c>
    </row>
    <row r="3166" spans="1:10" x14ac:dyDescent="0.3">
      <c r="A3166" s="135">
        <v>45498</v>
      </c>
      <c r="B3166" s="168">
        <v>118.71</v>
      </c>
      <c r="C3166" s="20" t="e">
        <f>(#N/A)</f>
        <v>#N/A</v>
      </c>
      <c r="D3166" s="20" t="e">
        <f>(#N/A)</f>
        <v>#N/A</v>
      </c>
      <c r="E3166" s="20" t="e">
        <f>(#N/A)</f>
        <v>#N/A</v>
      </c>
      <c r="F3166" s="20">
        <v>6.4568200161420499</v>
      </c>
    </row>
    <row r="3167" spans="1:10" x14ac:dyDescent="0.3">
      <c r="A3167" s="135">
        <v>45499</v>
      </c>
      <c r="B3167" s="168">
        <v>118.38</v>
      </c>
      <c r="C3167" s="20" t="e">
        <f>(#N/A)</f>
        <v>#N/A</v>
      </c>
      <c r="D3167" s="20" t="e">
        <f>(#N/A)</f>
        <v>#N/A</v>
      </c>
      <c r="E3167" s="20" t="e">
        <f>(#N/A)</f>
        <v>#N/A</v>
      </c>
      <c r="F3167" s="20">
        <v>6.2752491246970106</v>
      </c>
      <c r="H3167" s="270">
        <f>(B3167/B3162-1)*100</f>
        <v>0.1438118602487215</v>
      </c>
      <c r="J3167">
        <f>((B3167/B2915)-1)*100</f>
        <v>6.610230547550433</v>
      </c>
    </row>
    <row r="3168" spans="1:10" x14ac:dyDescent="0.3">
      <c r="A3168" s="135">
        <v>45502</v>
      </c>
      <c r="B3168" s="268">
        <v>117.8</v>
      </c>
      <c r="C3168" s="20" t="e">
        <f>(#N/A)</f>
        <v>#N/A</v>
      </c>
      <c r="D3168" s="20" t="e">
        <f>(#N/A)</f>
        <v>#N/A</v>
      </c>
      <c r="E3168" s="20" t="e">
        <f>(#N/A)</f>
        <v>#N/A</v>
      </c>
      <c r="F3168" s="20" t="e">
        <f>(#N/A)</f>
        <v>#N/A</v>
      </c>
      <c r="J3168">
        <f>((B3168/B2916)-1)*100</f>
        <v>6.3368839140639066</v>
      </c>
    </row>
    <row r="3169" spans="1:8" x14ac:dyDescent="0.3">
      <c r="A3169" s="135">
        <v>45503</v>
      </c>
      <c r="B3169" s="20">
        <v>116.92</v>
      </c>
      <c r="C3169" s="20" t="e">
        <f>(#N/A)</f>
        <v>#N/A</v>
      </c>
      <c r="D3169" s="20" t="e">
        <f>(#N/A)</f>
        <v>#N/A</v>
      </c>
      <c r="E3169" s="20" t="e">
        <f>(#N/A)</f>
        <v>#N/A</v>
      </c>
      <c r="F3169" s="20" t="e">
        <f>(#N/A)</f>
        <v>#N/A</v>
      </c>
    </row>
    <row r="3170" spans="1:8" x14ac:dyDescent="0.3">
      <c r="A3170" s="135">
        <v>45504</v>
      </c>
      <c r="B3170" s="20">
        <v>116.94</v>
      </c>
      <c r="C3170" s="20">
        <v>92.3</v>
      </c>
      <c r="D3170" s="20">
        <v>92.9</v>
      </c>
      <c r="E3170" s="20">
        <v>-0.8</v>
      </c>
      <c r="F3170" s="20">
        <v>5.8376323649199016</v>
      </c>
    </row>
    <row r="3171" spans="1:8" x14ac:dyDescent="0.3">
      <c r="A3171" s="135">
        <v>45505</v>
      </c>
      <c r="B3171" s="20">
        <v>116.45</v>
      </c>
      <c r="C3171" s="20" t="e">
        <f>(#N/A)</f>
        <v>#N/A</v>
      </c>
      <c r="D3171" s="20" t="e">
        <f>(#N/A)</f>
        <v>#N/A</v>
      </c>
      <c r="E3171" s="20" t="e">
        <f>(#N/A)</f>
        <v>#N/A</v>
      </c>
      <c r="F3171" s="20">
        <v>5.5852751836068553</v>
      </c>
    </row>
    <row r="3172" spans="1:8" x14ac:dyDescent="0.3">
      <c r="A3172" s="135">
        <v>45506</v>
      </c>
      <c r="B3172" s="20">
        <v>116.26</v>
      </c>
      <c r="C3172" s="20" t="e">
        <f>(#N/A)</f>
        <v>#N/A</v>
      </c>
      <c r="D3172" s="20" t="e">
        <f>(#N/A)</f>
        <v>#N/A</v>
      </c>
      <c r="E3172" s="20" t="e">
        <f>(#N/A)</f>
        <v>#N/A</v>
      </c>
      <c r="F3172" s="20">
        <v>5.6524900036350418</v>
      </c>
    </row>
    <row r="3173" spans="1:8" x14ac:dyDescent="0.3">
      <c r="A3173" s="135">
        <v>45509</v>
      </c>
      <c r="B3173" s="20">
        <v>116.24</v>
      </c>
      <c r="C3173" s="20" t="e">
        <f>(#N/A)</f>
        <v>#N/A</v>
      </c>
      <c r="D3173" s="20" t="e">
        <f>(#N/A)</f>
        <v>#N/A</v>
      </c>
      <c r="E3173" s="20" t="e">
        <f>(#N/A)</f>
        <v>#N/A</v>
      </c>
      <c r="F3173" s="20" t="e">
        <f>(#N/A)</f>
        <v>#N/A</v>
      </c>
      <c r="H3173" s="270">
        <f>(B3173/B3170-1)*100</f>
        <v>-0.59859757140413583</v>
      </c>
    </row>
    <row r="3174" spans="1:8" x14ac:dyDescent="0.3">
      <c r="A3174" s="135">
        <v>45510</v>
      </c>
      <c r="B3174" s="20">
        <v>116.09</v>
      </c>
      <c r="C3174" s="20" t="e">
        <f>(#N/A)</f>
        <v>#N/A</v>
      </c>
      <c r="D3174" s="20" t="e">
        <f>(#N/A)</f>
        <v>#N/A</v>
      </c>
      <c r="E3174" s="20" t="e">
        <f>(#N/A)</f>
        <v>#N/A</v>
      </c>
      <c r="F3174" s="20" t="e">
        <f>(#N/A)</f>
        <v>#N/A</v>
      </c>
    </row>
    <row r="3175" spans="1:8" x14ac:dyDescent="0.3">
      <c r="A3175" s="135">
        <v>45511</v>
      </c>
      <c r="B3175" s="20">
        <v>116.22</v>
      </c>
      <c r="C3175" s="20" t="e">
        <f>(#N/A)</f>
        <v>#N/A</v>
      </c>
      <c r="D3175" s="20" t="e">
        <f>(#N/A)</f>
        <v>#N/A</v>
      </c>
      <c r="E3175" s="20" t="e">
        <f>(#N/A)</f>
        <v>#N/A</v>
      </c>
      <c r="F3175" s="20">
        <v>5.8566353948447043</v>
      </c>
    </row>
    <row r="3176" spans="1:8" x14ac:dyDescent="0.3">
      <c r="A3176" s="135">
        <v>45512</v>
      </c>
      <c r="B3176" s="20">
        <v>116.01</v>
      </c>
      <c r="C3176" s="20" t="e">
        <f>(#N/A)</f>
        <v>#N/A</v>
      </c>
      <c r="D3176" s="20" t="e">
        <f>(#N/A)</f>
        <v>#N/A</v>
      </c>
      <c r="E3176" s="20" t="e">
        <f>(#N/A)</f>
        <v>#N/A</v>
      </c>
      <c r="F3176" s="20">
        <v>5.7424118129614437</v>
      </c>
    </row>
    <row r="3177" spans="1:8" x14ac:dyDescent="0.3">
      <c r="A3177" s="135">
        <v>45513</v>
      </c>
      <c r="B3177" s="20">
        <v>115.87</v>
      </c>
      <c r="C3177" s="20" t="e">
        <f>(#N/A)</f>
        <v>#N/A</v>
      </c>
      <c r="D3177" s="20" t="e">
        <f>(#N/A)</f>
        <v>#N/A</v>
      </c>
      <c r="E3177" s="20" t="e">
        <f>(#N/A)</f>
        <v>#N/A</v>
      </c>
      <c r="F3177" s="20">
        <v>5.7208029197080288</v>
      </c>
      <c r="H3177" s="270">
        <f>(B3177/B3174-1)*100</f>
        <v>-0.18950814023602769</v>
      </c>
    </row>
    <row r="3178" spans="1:8" x14ac:dyDescent="0.3">
      <c r="A3178" s="135">
        <v>45516</v>
      </c>
      <c r="B3178" s="20">
        <v>115.53</v>
      </c>
      <c r="C3178" s="20" t="e">
        <f>(#N/A)</f>
        <v>#N/A</v>
      </c>
      <c r="D3178" s="20" t="e">
        <f>(#N/A)</f>
        <v>#N/A</v>
      </c>
      <c r="E3178" s="20" t="e">
        <f>(#N/A)</f>
        <v>#N/A</v>
      </c>
      <c r="F3178" s="20" t="e">
        <f>(#N/A)</f>
        <v>#N/A</v>
      </c>
    </row>
    <row r="3179" spans="1:8" x14ac:dyDescent="0.3">
      <c r="A3179" s="135">
        <v>45517</v>
      </c>
      <c r="B3179" s="20">
        <v>115.51</v>
      </c>
      <c r="C3179" s="20" t="e">
        <f>(#N/A)</f>
        <v>#N/A</v>
      </c>
      <c r="D3179" s="20" t="e">
        <f>(#N/A)</f>
        <v>#N/A</v>
      </c>
      <c r="E3179" s="20" t="e">
        <f>(#N/A)</f>
        <v>#N/A</v>
      </c>
      <c r="F3179" s="20" t="e">
        <f>(#N/A)</f>
        <v>#N/A</v>
      </c>
    </row>
    <row r="3180" spans="1:8" x14ac:dyDescent="0.3">
      <c r="A3180" s="135">
        <v>45518</v>
      </c>
      <c r="B3180" s="20">
        <v>115.51</v>
      </c>
      <c r="C3180" s="20" t="e">
        <f>(#N/A)</f>
        <v>#N/A</v>
      </c>
      <c r="D3180" s="20" t="e">
        <f>(#N/A)</f>
        <v>#N/A</v>
      </c>
      <c r="E3180" s="20" t="e">
        <f>(#N/A)</f>
        <v>#N/A</v>
      </c>
      <c r="F3180" s="20">
        <v>5.5464181286549712</v>
      </c>
    </row>
    <row r="3181" spans="1:8" x14ac:dyDescent="0.3">
      <c r="A3181" s="135">
        <v>45519</v>
      </c>
      <c r="B3181" s="20">
        <v>115.32</v>
      </c>
      <c r="C3181" s="20" t="e">
        <f>(#N/A)</f>
        <v>#N/A</v>
      </c>
      <c r="D3181" s="20" t="e">
        <f>(#N/A)</f>
        <v>#N/A</v>
      </c>
      <c r="E3181" s="20" t="e">
        <f>(#N/A)</f>
        <v>#N/A</v>
      </c>
      <c r="F3181" s="20">
        <v>5.0464565494625608</v>
      </c>
    </row>
    <row r="3182" spans="1:8" x14ac:dyDescent="0.3">
      <c r="A3182" s="135">
        <v>45520</v>
      </c>
      <c r="B3182" s="20">
        <v>115.57</v>
      </c>
      <c r="C3182" s="20" t="e">
        <f>(#N/A)</f>
        <v>#N/A</v>
      </c>
      <c r="D3182" s="20" t="e">
        <f>(#N/A)</f>
        <v>#N/A</v>
      </c>
      <c r="E3182" s="20" t="e">
        <f>(#N/A)</f>
        <v>#N/A</v>
      </c>
      <c r="F3182" s="20">
        <v>5.2837751662567189</v>
      </c>
    </row>
    <row r="3183" spans="1:8" x14ac:dyDescent="0.3">
      <c r="A3183" s="135">
        <v>45523</v>
      </c>
      <c r="B3183" s="20">
        <v>115.57</v>
      </c>
      <c r="C3183" s="20" t="e">
        <f>(#N/A)</f>
        <v>#N/A</v>
      </c>
      <c r="D3183" s="20" t="e">
        <f>(#N/A)</f>
        <v>#N/A</v>
      </c>
      <c r="E3183" s="20" t="e">
        <f>(#N/A)</f>
        <v>#N/A</v>
      </c>
      <c r="F3183" s="20" t="e">
        <f>(#N/A)</f>
        <v>#N/A</v>
      </c>
      <c r="H3183" s="270">
        <f>(B3183/B3180-1)*100</f>
        <v>5.1943554670574876E-2</v>
      </c>
    </row>
    <row r="3184" spans="1:8" x14ac:dyDescent="0.3">
      <c r="A3184" s="135">
        <v>45524</v>
      </c>
      <c r="B3184" s="20">
        <v>115.58</v>
      </c>
      <c r="C3184" s="20" t="e">
        <f>(#N/A)</f>
        <v>#N/A</v>
      </c>
      <c r="D3184" s="20" t="e">
        <f>(#N/A)</f>
        <v>#N/A</v>
      </c>
      <c r="E3184" s="20" t="e">
        <f>(#N/A)</f>
        <v>#N/A</v>
      </c>
      <c r="F3184" s="20" t="e">
        <f>(#N/A)</f>
        <v>#N/A</v>
      </c>
    </row>
    <row r="3185" spans="1:8" x14ac:dyDescent="0.3">
      <c r="A3185" s="135">
        <v>45525</v>
      </c>
      <c r="B3185" s="20">
        <v>114.93</v>
      </c>
      <c r="C3185" s="20" t="e">
        <f>(#N/A)</f>
        <v>#N/A</v>
      </c>
      <c r="D3185" s="20" t="e">
        <f>(#N/A)</f>
        <v>#N/A</v>
      </c>
      <c r="E3185" s="20" t="e">
        <f>(#N/A)</f>
        <v>#N/A</v>
      </c>
      <c r="F3185" s="20">
        <v>5.3630363036303628</v>
      </c>
    </row>
    <row r="3186" spans="1:8" x14ac:dyDescent="0.3">
      <c r="A3186" s="135">
        <v>45526</v>
      </c>
      <c r="B3186" s="20">
        <v>114.94</v>
      </c>
      <c r="C3186" s="20" t="e">
        <f>(#N/A)</f>
        <v>#N/A</v>
      </c>
      <c r="D3186" s="20" t="e">
        <f>(#N/A)</f>
        <v>#N/A</v>
      </c>
      <c r="E3186" s="20" t="e">
        <f>(#N/A)</f>
        <v>#N/A</v>
      </c>
      <c r="F3186" s="20">
        <v>4.5004091281025547</v>
      </c>
    </row>
    <row r="3187" spans="1:8" x14ac:dyDescent="0.3">
      <c r="A3187" s="135">
        <v>45527</v>
      </c>
      <c r="B3187" s="20">
        <v>114.62</v>
      </c>
      <c r="C3187" s="20" t="e">
        <f>(#N/A)</f>
        <v>#N/A</v>
      </c>
      <c r="D3187" s="20" t="e">
        <f>(#N/A)</f>
        <v>#N/A</v>
      </c>
      <c r="E3187" s="20" t="e">
        <f>(#N/A)</f>
        <v>#N/A</v>
      </c>
      <c r="F3187" s="20">
        <v>4.152657882780554</v>
      </c>
      <c r="H3187" s="270">
        <f>(B3187/B3184-1)*100</f>
        <v>-0.83059352829208954</v>
      </c>
    </row>
    <row r="3188" spans="1:8" x14ac:dyDescent="0.3">
      <c r="A3188" s="135">
        <v>45530</v>
      </c>
      <c r="B3188" s="20">
        <v>114.42</v>
      </c>
      <c r="C3188" s="20" t="e">
        <f>(#N/A)</f>
        <v>#N/A</v>
      </c>
      <c r="D3188" s="20" t="e">
        <f>(#N/A)</f>
        <v>#N/A</v>
      </c>
      <c r="E3188" s="20" t="e">
        <f>(#N/A)</f>
        <v>#N/A</v>
      </c>
      <c r="F3188" s="20" t="e">
        <f>(#N/A)</f>
        <v>#N/A</v>
      </c>
    </row>
    <row r="3189" spans="1:8" x14ac:dyDescent="0.3">
      <c r="A3189" s="135">
        <v>45531</v>
      </c>
      <c r="B3189" s="20">
        <v>114.01</v>
      </c>
      <c r="C3189" s="20" t="e">
        <f>(#N/A)</f>
        <v>#N/A</v>
      </c>
      <c r="D3189" s="20" t="e">
        <f>(#N/A)</f>
        <v>#N/A</v>
      </c>
      <c r="E3189" s="20" t="e">
        <f>(#N/A)</f>
        <v>#N/A</v>
      </c>
      <c r="F3189" s="20" t="e">
        <f>(#N/A)</f>
        <v>#N/A</v>
      </c>
    </row>
    <row r="3190" spans="1:8" x14ac:dyDescent="0.3">
      <c r="A3190" s="135">
        <v>45532</v>
      </c>
      <c r="B3190" s="20">
        <v>113.99</v>
      </c>
      <c r="C3190" s="20" t="e">
        <f>(#N/A)</f>
        <v>#N/A</v>
      </c>
      <c r="D3190" s="20" t="e">
        <f>(#N/A)</f>
        <v>#N/A</v>
      </c>
      <c r="E3190" s="20" t="e">
        <f>(#N/A)</f>
        <v>#N/A</v>
      </c>
      <c r="F3190" s="20">
        <v>4.3386727688787188</v>
      </c>
    </row>
    <row r="3191" spans="1:8" x14ac:dyDescent="0.3">
      <c r="A3191" s="135">
        <v>45533</v>
      </c>
      <c r="B3191" s="20">
        <v>113.17</v>
      </c>
      <c r="C3191" s="20" t="e">
        <f>(#N/A)</f>
        <v>#N/A</v>
      </c>
      <c r="D3191" s="20" t="e">
        <f>(#N/A)</f>
        <v>#N/A</v>
      </c>
      <c r="E3191" s="20" t="e">
        <f>(#N/A)</f>
        <v>#N/A</v>
      </c>
      <c r="F3191" s="20">
        <v>3.8352142398385172</v>
      </c>
    </row>
    <row r="3192" spans="1:8" x14ac:dyDescent="0.3">
      <c r="A3192" s="135">
        <v>45534</v>
      </c>
      <c r="B3192" s="20">
        <v>113.19</v>
      </c>
      <c r="C3192" s="20" t="e">
        <f>(#N/A)</f>
        <v>#N/A</v>
      </c>
      <c r="D3192" s="20" t="e">
        <f>(#N/A)</f>
        <v>#N/A</v>
      </c>
      <c r="E3192" s="20" t="e">
        <f>(#N/A)</f>
        <v>#N/A</v>
      </c>
      <c r="F3192" s="20">
        <v>3.8154636338622399</v>
      </c>
      <c r="H3192" s="270">
        <f>(B3192/B3189-1)*100</f>
        <v>-0.7192351548109932</v>
      </c>
    </row>
    <row r="3193" spans="1:8" x14ac:dyDescent="0.3">
      <c r="A3193" s="135">
        <v>45535</v>
      </c>
      <c r="B3193" s="20" t="e">
        <f>(#N/A)</f>
        <v>#N/A</v>
      </c>
      <c r="C3193" s="20">
        <v>92.4</v>
      </c>
      <c r="D3193" s="20">
        <v>96.8</v>
      </c>
      <c r="E3193" s="20">
        <v>-1.8</v>
      </c>
      <c r="F3193" s="20" t="e">
        <f>(#N/A)</f>
        <v>#N/A</v>
      </c>
    </row>
    <row r="3194" spans="1:8" x14ac:dyDescent="0.3">
      <c r="A3194" s="135">
        <v>45537</v>
      </c>
      <c r="B3194" s="20">
        <v>115.03</v>
      </c>
      <c r="C3194" s="20" t="e">
        <f>(#N/A)</f>
        <v>#N/A</v>
      </c>
      <c r="D3194" s="20" t="e">
        <f>(#N/A)</f>
        <v>#N/A</v>
      </c>
      <c r="E3194" s="20" t="e">
        <f>(#N/A)</f>
        <v>#N/A</v>
      </c>
      <c r="F3194" s="20" t="e">
        <f>(#N/A)</f>
        <v>#N/A</v>
      </c>
    </row>
    <row r="3195" spans="1:8" x14ac:dyDescent="0.3">
      <c r="A3195" s="135">
        <v>45538</v>
      </c>
      <c r="B3195" s="20">
        <v>115.25</v>
      </c>
      <c r="C3195" s="20" t="e">
        <f>(#N/A)</f>
        <v>#N/A</v>
      </c>
      <c r="D3195" s="20" t="e">
        <f>(#N/A)</f>
        <v>#N/A</v>
      </c>
      <c r="E3195" s="20" t="e">
        <f>(#N/A)</f>
        <v>#N/A</v>
      </c>
      <c r="F3195" s="20" t="e">
        <f>(#N/A)</f>
        <v>#N/A</v>
      </c>
    </row>
    <row r="3196" spans="1:8" x14ac:dyDescent="0.3">
      <c r="A3196" s="135">
        <v>45539</v>
      </c>
      <c r="B3196" s="20">
        <v>115.26</v>
      </c>
      <c r="C3196" s="20" t="e">
        <f>(#N/A)</f>
        <v>#N/A</v>
      </c>
      <c r="D3196" s="20" t="e">
        <f>(#N/A)</f>
        <v>#N/A</v>
      </c>
      <c r="E3196" s="20" t="e">
        <f>(#N/A)</f>
        <v>#N/A</v>
      </c>
      <c r="F3196" s="20">
        <v>6.6432272390821607</v>
      </c>
    </row>
    <row r="3197" spans="1:8" x14ac:dyDescent="0.3">
      <c r="A3197" s="135">
        <v>45540</v>
      </c>
      <c r="B3197" s="20">
        <v>115.56</v>
      </c>
      <c r="C3197" s="20" t="e">
        <f>(#N/A)</f>
        <v>#N/A</v>
      </c>
      <c r="D3197" s="20" t="e">
        <f>(#N/A)</f>
        <v>#N/A</v>
      </c>
      <c r="E3197" s="20" t="e">
        <f>(#N/A)</f>
        <v>#N/A</v>
      </c>
      <c r="F3197" s="20">
        <v>7.647880763856544</v>
      </c>
    </row>
    <row r="3198" spans="1:8" x14ac:dyDescent="0.3">
      <c r="A3198" s="135">
        <v>45541</v>
      </c>
      <c r="B3198" s="20">
        <v>115.41</v>
      </c>
      <c r="C3198" s="20" t="e">
        <f>(#N/A)</f>
        <v>#N/A</v>
      </c>
      <c r="D3198" s="20" t="e">
        <f>(#N/A)</f>
        <v>#N/A</v>
      </c>
      <c r="E3198" s="20" t="e">
        <f>(#N/A)</f>
        <v>#N/A</v>
      </c>
      <c r="F3198" s="20">
        <v>7.9506126648582924</v>
      </c>
    </row>
    <row r="3199" spans="1:8" x14ac:dyDescent="0.3">
      <c r="A3199" s="135">
        <v>45544</v>
      </c>
      <c r="B3199" s="20">
        <v>115.07</v>
      </c>
      <c r="C3199" s="20" t="e">
        <f>(#N/A)</f>
        <v>#N/A</v>
      </c>
      <c r="D3199" s="20" t="e">
        <f>(#N/A)</f>
        <v>#N/A</v>
      </c>
      <c r="E3199" s="20" t="e">
        <f>(#N/A)</f>
        <v>#N/A</v>
      </c>
      <c r="F3199" s="20" t="e">
        <f>(#N/A)</f>
        <v>#N/A</v>
      </c>
      <c r="H3199" s="270">
        <f>(B3199/B3194-1)*100</f>
        <v>3.4773537338073091E-2</v>
      </c>
    </row>
    <row r="3200" spans="1:8" x14ac:dyDescent="0.3">
      <c r="A3200" s="135">
        <v>45545</v>
      </c>
      <c r="B3200" s="20">
        <v>115.43</v>
      </c>
      <c r="C3200" s="20" t="e">
        <f>(#N/A)</f>
        <v>#N/A</v>
      </c>
      <c r="D3200" s="20" t="e">
        <f>(#N/A)</f>
        <v>#N/A</v>
      </c>
      <c r="E3200" s="20" t="e">
        <f>(#N/A)</f>
        <v>#N/A</v>
      </c>
      <c r="F3200" s="20" t="e">
        <f>(#N/A)</f>
        <v>#N/A</v>
      </c>
    </row>
    <row r="3201" spans="1:8" x14ac:dyDescent="0.3">
      <c r="A3201" s="135">
        <v>45546</v>
      </c>
      <c r="B3201" s="20">
        <v>115.38</v>
      </c>
      <c r="C3201" s="20" t="e">
        <f>(#N/A)</f>
        <v>#N/A</v>
      </c>
      <c r="D3201" s="20" t="e">
        <f>(#N/A)</f>
        <v>#N/A</v>
      </c>
      <c r="E3201" s="20" t="e">
        <f>(#N/A)</f>
        <v>#N/A</v>
      </c>
      <c r="F3201" s="20">
        <v>9.7289586305278171</v>
      </c>
    </row>
    <row r="3202" spans="1:8" x14ac:dyDescent="0.3">
      <c r="A3202" s="135">
        <v>45547</v>
      </c>
      <c r="B3202" s="20">
        <v>115.74</v>
      </c>
      <c r="C3202" s="20" t="e">
        <f>(#N/A)</f>
        <v>#N/A</v>
      </c>
      <c r="D3202" s="20" t="e">
        <f>(#N/A)</f>
        <v>#N/A</v>
      </c>
      <c r="E3202" s="20" t="e">
        <f>(#N/A)</f>
        <v>#N/A</v>
      </c>
      <c r="F3202" s="20">
        <v>10.0608596424496</v>
      </c>
    </row>
    <row r="3203" spans="1:8" x14ac:dyDescent="0.3">
      <c r="A3203" s="135">
        <v>45548</v>
      </c>
      <c r="B3203" s="20">
        <v>115.72</v>
      </c>
      <c r="C3203" s="20" t="e">
        <f>(#N/A)</f>
        <v>#N/A</v>
      </c>
      <c r="D3203" s="20" t="e">
        <f>(#N/A)</f>
        <v>#N/A</v>
      </c>
      <c r="E3203" s="20" t="e">
        <f>(#N/A)</f>
        <v>#N/A</v>
      </c>
      <c r="F3203" s="20">
        <v>10.0418410041841</v>
      </c>
    </row>
    <row r="3204" spans="1:8" x14ac:dyDescent="0.3">
      <c r="A3204" s="135">
        <v>45549</v>
      </c>
      <c r="B3204" s="20">
        <v>115.47</v>
      </c>
      <c r="C3204" s="20" t="e">
        <f>(#N/A)</f>
        <v>#N/A</v>
      </c>
      <c r="D3204" s="20" t="e">
        <f>(#N/A)</f>
        <v>#N/A</v>
      </c>
      <c r="E3204" s="20" t="e">
        <f>(#N/A)</f>
        <v>#N/A</v>
      </c>
      <c r="F3204" s="20">
        <v>9.8041080258653484</v>
      </c>
      <c r="H3204" s="270">
        <f>(B3204/B3199-1)*100</f>
        <v>0.3476144955244731</v>
      </c>
    </row>
    <row r="3205" spans="1:8" x14ac:dyDescent="0.3">
      <c r="A3205" s="135">
        <v>45553</v>
      </c>
      <c r="B3205" s="20">
        <v>115.46</v>
      </c>
      <c r="C3205" s="20" t="e">
        <f>(#N/A)</f>
        <v>#N/A</v>
      </c>
      <c r="D3205" s="20" t="e">
        <f>(#N/A)</f>
        <v>#N/A</v>
      </c>
      <c r="E3205" s="20" t="e">
        <f>(#N/A)</f>
        <v>#N/A</v>
      </c>
      <c r="F3205" s="20">
        <v>9.3371212121212128</v>
      </c>
    </row>
    <row r="3206" spans="1:8" x14ac:dyDescent="0.3">
      <c r="A3206" s="135">
        <v>45554</v>
      </c>
      <c r="B3206" s="20">
        <v>115.66</v>
      </c>
      <c r="C3206" s="20" t="e">
        <f>(#N/A)</f>
        <v>#N/A</v>
      </c>
      <c r="D3206" s="20" t="e">
        <f>(#N/A)</f>
        <v>#N/A</v>
      </c>
      <c r="E3206" s="20" t="e">
        <f>(#N/A)</f>
        <v>#N/A</v>
      </c>
      <c r="F3206" s="20">
        <v>9.5057754213217187</v>
      </c>
    </row>
    <row r="3207" spans="1:8" x14ac:dyDescent="0.3">
      <c r="A3207" s="135">
        <v>45555</v>
      </c>
      <c r="B3207" s="20">
        <v>115.57</v>
      </c>
      <c r="C3207" s="20" t="e">
        <f>(#N/A)</f>
        <v>#N/A</v>
      </c>
      <c r="D3207" s="20" t="e">
        <f>(#N/A)</f>
        <v>#N/A</v>
      </c>
      <c r="E3207" s="20" t="e">
        <f>(#N/A)</f>
        <v>#N/A</v>
      </c>
      <c r="F3207" s="20">
        <v>9.5242608036391214</v>
      </c>
      <c r="H3207" s="270">
        <f>(B3207/B3204-1)*100</f>
        <v>8.6602580756900416E-2</v>
      </c>
    </row>
    <row r="3208" spans="1:8" x14ac:dyDescent="0.3">
      <c r="A3208" s="135">
        <v>45558</v>
      </c>
      <c r="B3208" s="20">
        <v>115.73</v>
      </c>
      <c r="C3208" s="20" t="e">
        <f>(#N/A)</f>
        <v>#N/A</v>
      </c>
      <c r="D3208" s="20" t="e">
        <f>(#N/A)</f>
        <v>#N/A</v>
      </c>
      <c r="E3208" s="20" t="e">
        <f>(#N/A)</f>
        <v>#N/A</v>
      </c>
      <c r="F3208" s="20" t="e">
        <f>(#N/A)</f>
        <v>#N/A</v>
      </c>
    </row>
    <row r="3209" spans="1:8" x14ac:dyDescent="0.3">
      <c r="A3209" s="135">
        <v>45559</v>
      </c>
      <c r="B3209" s="20">
        <v>116.37</v>
      </c>
      <c r="C3209" s="20" t="e">
        <f>(#N/A)</f>
        <v>#N/A</v>
      </c>
      <c r="D3209" s="20" t="e">
        <f>(#N/A)</f>
        <v>#N/A</v>
      </c>
      <c r="E3209" s="20" t="e">
        <f>(#N/A)</f>
        <v>#N/A</v>
      </c>
      <c r="F3209" s="20" t="e">
        <f>(#N/A)</f>
        <v>#N/A</v>
      </c>
    </row>
    <row r="3210" spans="1:8" x14ac:dyDescent="0.3">
      <c r="A3210" s="135">
        <v>45560</v>
      </c>
      <c r="B3210" s="20">
        <v>115.87</v>
      </c>
      <c r="C3210" s="20" t="e">
        <f>(#N/A)</f>
        <v>#N/A</v>
      </c>
      <c r="D3210" s="20" t="e">
        <f>(#N/A)</f>
        <v>#N/A</v>
      </c>
      <c r="E3210" s="20" t="e">
        <f>(#N/A)</f>
        <v>#N/A</v>
      </c>
      <c r="F3210" s="20">
        <v>9.7669571807502837</v>
      </c>
    </row>
    <row r="3211" spans="1:8" x14ac:dyDescent="0.3">
      <c r="A3211" s="135">
        <v>45561</v>
      </c>
      <c r="B3211" s="20">
        <v>115.33</v>
      </c>
      <c r="C3211" s="20" t="e">
        <f>(#N/A)</f>
        <v>#N/A</v>
      </c>
      <c r="D3211" s="20" t="e">
        <f>(#N/A)</f>
        <v>#N/A</v>
      </c>
      <c r="E3211" s="20" t="e">
        <f>(#N/A)</f>
        <v>#N/A</v>
      </c>
      <c r="F3211" s="20">
        <v>9.0384797201474907</v>
      </c>
    </row>
    <row r="3212" spans="1:8" x14ac:dyDescent="0.3">
      <c r="A3212" s="135">
        <v>45562</v>
      </c>
      <c r="B3212" s="20">
        <v>115.27</v>
      </c>
      <c r="C3212" s="20" t="e">
        <f>(#N/A)</f>
        <v>#N/A</v>
      </c>
      <c r="D3212" s="20" t="e">
        <f>(#N/A)</f>
        <v>#N/A</v>
      </c>
      <c r="E3212" s="20" t="e">
        <f>(#N/A)</f>
        <v>#N/A</v>
      </c>
      <c r="F3212" s="20">
        <v>8.8068718142344729</v>
      </c>
    </row>
    <row r="3213" spans="1:8" x14ac:dyDescent="0.3">
      <c r="A3213" s="135">
        <v>45564</v>
      </c>
      <c r="B3213" s="20">
        <v>122.65</v>
      </c>
      <c r="C3213" s="20" t="e">
        <f>(#N/A)</f>
        <v>#N/A</v>
      </c>
      <c r="D3213" s="20" t="e">
        <f>(#N/A)</f>
        <v>#N/A</v>
      </c>
      <c r="E3213" s="20" t="e">
        <f>(#N/A)</f>
        <v>#N/A</v>
      </c>
      <c r="F3213" s="20" t="e">
        <f>(#N/A)</f>
        <v>#N/A</v>
      </c>
      <c r="H3213" s="270">
        <f>(B3213/B3208-1)*100</f>
        <v>5.9794348915579443</v>
      </c>
    </row>
    <row r="3214" spans="1:8" x14ac:dyDescent="0.3">
      <c r="A3214" s="135">
        <v>45565</v>
      </c>
      <c r="B3214" s="20">
        <v>124.3</v>
      </c>
      <c r="C3214" s="20">
        <v>92.7</v>
      </c>
      <c r="D3214" s="20">
        <v>98.5</v>
      </c>
      <c r="E3214" s="20">
        <v>-2.8</v>
      </c>
      <c r="F3214" s="20" t="e">
        <f>(#N/A)</f>
        <v>#N/A</v>
      </c>
    </row>
    <row r="3215" spans="1:8" x14ac:dyDescent="0.3">
      <c r="A3215" s="135">
        <v>45573</v>
      </c>
      <c r="B3215" s="20">
        <v>124.84</v>
      </c>
      <c r="C3215" s="20" t="e">
        <f>(#N/A)</f>
        <v>#N/A</v>
      </c>
      <c r="D3215" s="20" t="e">
        <f>(#N/A)</f>
        <v>#N/A</v>
      </c>
      <c r="E3215" s="20" t="e">
        <f>(#N/A)</f>
        <v>#N/A</v>
      </c>
      <c r="F3215" s="20">
        <v>17.751367666478021</v>
      </c>
    </row>
    <row r="3216" spans="1:8" x14ac:dyDescent="0.3">
      <c r="A3216" s="135">
        <v>45574</v>
      </c>
      <c r="B3216" s="20">
        <v>125.26</v>
      </c>
      <c r="C3216" s="20" t="e">
        <f>(#N/A)</f>
        <v>#N/A</v>
      </c>
      <c r="D3216" s="20" t="e">
        <f>(#N/A)</f>
        <v>#N/A</v>
      </c>
      <c r="E3216" s="20" t="e">
        <f>(#N/A)</f>
        <v>#N/A</v>
      </c>
      <c r="F3216" s="20">
        <v>18.527630582891749</v>
      </c>
    </row>
    <row r="3217" spans="1:8" x14ac:dyDescent="0.3">
      <c r="A3217" s="135">
        <v>45575</v>
      </c>
      <c r="B3217" s="20">
        <v>124.7</v>
      </c>
      <c r="C3217" s="20" t="e">
        <f>(#N/A)</f>
        <v>#N/A</v>
      </c>
      <c r="D3217" s="20" t="e">
        <f>(#N/A)</f>
        <v>#N/A</v>
      </c>
      <c r="E3217" s="20" t="e">
        <f>(#N/A)</f>
        <v>#N/A</v>
      </c>
      <c r="F3217" s="20">
        <v>18.35611237661352</v>
      </c>
    </row>
    <row r="3218" spans="1:8" x14ac:dyDescent="0.3">
      <c r="A3218" s="135">
        <v>45576</v>
      </c>
      <c r="B3218" s="20">
        <v>124.77</v>
      </c>
      <c r="C3218" s="20" t="e">
        <f>(#N/A)</f>
        <v>#N/A</v>
      </c>
      <c r="D3218" s="20" t="e">
        <f>(#N/A)</f>
        <v>#N/A</v>
      </c>
      <c r="E3218" s="20" t="e">
        <f>(#N/A)</f>
        <v>#N/A</v>
      </c>
      <c r="F3218" s="20">
        <v>18.131035788676389</v>
      </c>
    </row>
    <row r="3219" spans="1:8" x14ac:dyDescent="0.3">
      <c r="A3219" s="135">
        <v>45577</v>
      </c>
      <c r="B3219" s="20">
        <v>125.14</v>
      </c>
      <c r="C3219" s="20" t="e">
        <f>(#N/A)</f>
        <v>#N/A</v>
      </c>
      <c r="D3219" s="20" t="e">
        <f>(#N/A)</f>
        <v>#N/A</v>
      </c>
      <c r="E3219" s="20" t="e">
        <f>(#N/A)</f>
        <v>#N/A</v>
      </c>
      <c r="F3219" s="20">
        <v>18.492566991762139</v>
      </c>
      <c r="H3219" s="270">
        <f>(B3219/B3215-1)*100</f>
        <v>0.24030759371995725</v>
      </c>
    </row>
    <row r="3220" spans="1:8" x14ac:dyDescent="0.3">
      <c r="A3220" s="135">
        <v>45579</v>
      </c>
      <c r="B3220" s="20">
        <v>125.98</v>
      </c>
      <c r="C3220" s="20" t="e">
        <f>(#N/A)</f>
        <v>#N/A</v>
      </c>
      <c r="D3220" s="20" t="e">
        <f>(#N/A)</f>
        <v>#N/A</v>
      </c>
      <c r="E3220" s="20" t="e">
        <f>(#N/A)</f>
        <v>#N/A</v>
      </c>
      <c r="F3220" s="20" t="e">
        <f>(#N/A)</f>
        <v>#N/A</v>
      </c>
    </row>
    <row r="3221" spans="1:8" x14ac:dyDescent="0.3">
      <c r="A3221" s="135">
        <v>45580</v>
      </c>
      <c r="B3221" s="20">
        <v>126.03</v>
      </c>
      <c r="C3221" s="20" t="e">
        <f>(#N/A)</f>
        <v>#N/A</v>
      </c>
      <c r="D3221" s="20" t="e">
        <f>(#N/A)</f>
        <v>#N/A</v>
      </c>
      <c r="E3221" s="20" t="e">
        <f>(#N/A)</f>
        <v>#N/A</v>
      </c>
      <c r="F3221" s="20" t="e">
        <f>(#N/A)</f>
        <v>#N/A</v>
      </c>
    </row>
    <row r="3222" spans="1:8" x14ac:dyDescent="0.3">
      <c r="A3222" s="135">
        <v>45581</v>
      </c>
      <c r="B3222" s="20">
        <v>127.45</v>
      </c>
      <c r="C3222" s="20" t="e">
        <f>(#N/A)</f>
        <v>#N/A</v>
      </c>
      <c r="D3222" s="20" t="e">
        <f>(#N/A)</f>
        <v>#N/A</v>
      </c>
      <c r="E3222" s="20" t="e">
        <f>(#N/A)</f>
        <v>#N/A</v>
      </c>
      <c r="F3222" s="20">
        <v>19.705081243542779</v>
      </c>
    </row>
    <row r="3223" spans="1:8" x14ac:dyDescent="0.3">
      <c r="A3223" s="135">
        <v>45582</v>
      </c>
      <c r="B3223" s="20">
        <v>127.5</v>
      </c>
      <c r="C3223" s="20" t="e">
        <f>(#N/A)</f>
        <v>#N/A</v>
      </c>
      <c r="D3223" s="20" t="e">
        <f>(#N/A)</f>
        <v>#N/A</v>
      </c>
      <c r="E3223" s="20" t="e">
        <f>(#N/A)</f>
        <v>#N/A</v>
      </c>
      <c r="F3223" s="20">
        <v>19.86462348406506</v>
      </c>
    </row>
    <row r="3224" spans="1:8" x14ac:dyDescent="0.3">
      <c r="A3224" s="135">
        <v>45583</v>
      </c>
      <c r="B3224" s="20">
        <v>128.47</v>
      </c>
      <c r="C3224" s="20" t="e">
        <f>(#N/A)</f>
        <v>#N/A</v>
      </c>
      <c r="D3224" s="20" t="e">
        <f>(#N/A)</f>
        <v>#N/A</v>
      </c>
      <c r="E3224" s="20" t="e">
        <f>(#N/A)</f>
        <v>#N/A</v>
      </c>
      <c r="F3224" s="20">
        <v>20.515947467166981</v>
      </c>
      <c r="H3224" s="270">
        <f>(B3224/B3220-1)*100</f>
        <v>1.9765042070169825</v>
      </c>
    </row>
    <row r="3225" spans="1:8" x14ac:dyDescent="0.3">
      <c r="A3225" s="135">
        <v>45586</v>
      </c>
      <c r="B3225" s="20">
        <v>128.58000000000001</v>
      </c>
      <c r="C3225" s="20" t="e">
        <f>(#N/A)</f>
        <v>#N/A</v>
      </c>
      <c r="D3225" s="20" t="e">
        <f>(#N/A)</f>
        <v>#N/A</v>
      </c>
      <c r="E3225" s="20" t="e">
        <f>(#N/A)</f>
        <v>#N/A</v>
      </c>
      <c r="F3225" s="20" t="e">
        <f>(#N/A)</f>
        <v>#N/A</v>
      </c>
    </row>
    <row r="3226" spans="1:8" x14ac:dyDescent="0.3">
      <c r="A3226" s="135">
        <v>45587</v>
      </c>
      <c r="B3226" s="20">
        <v>128.87</v>
      </c>
      <c r="C3226" s="20" t="e">
        <f>(#N/A)</f>
        <v>#N/A</v>
      </c>
      <c r="D3226" s="20" t="e">
        <f>(#N/A)</f>
        <v>#N/A</v>
      </c>
      <c r="E3226" s="20" t="e">
        <f>(#N/A)</f>
        <v>#N/A</v>
      </c>
      <c r="F3226" s="20" t="e">
        <f>(#N/A)</f>
        <v>#N/A</v>
      </c>
    </row>
    <row r="3227" spans="1:8" x14ac:dyDescent="0.3">
      <c r="A3227" s="135">
        <v>45588</v>
      </c>
      <c r="B3227" s="20">
        <v>128.76</v>
      </c>
      <c r="C3227" s="20" t="e">
        <f>(#N/A)</f>
        <v>#N/A</v>
      </c>
      <c r="D3227" s="20" t="e">
        <f>(#N/A)</f>
        <v>#N/A</v>
      </c>
      <c r="E3227" s="20" t="e">
        <f>(#N/A)</f>
        <v>#N/A</v>
      </c>
      <c r="F3227" s="20">
        <v>19.53212031191979</v>
      </c>
    </row>
    <row r="3228" spans="1:8" x14ac:dyDescent="0.3">
      <c r="A3228" s="135">
        <v>45589</v>
      </c>
      <c r="B3228" s="20">
        <v>129.13</v>
      </c>
      <c r="C3228" s="20" t="e">
        <f>(#N/A)</f>
        <v>#N/A</v>
      </c>
      <c r="D3228" s="20" t="e">
        <f>(#N/A)</f>
        <v>#N/A</v>
      </c>
      <c r="E3228" s="20" t="e">
        <f>(#N/A)</f>
        <v>#N/A</v>
      </c>
      <c r="F3228" s="20">
        <v>18.849516797054761</v>
      </c>
    </row>
    <row r="3229" spans="1:8" x14ac:dyDescent="0.3">
      <c r="A3229" s="135">
        <v>45590</v>
      </c>
      <c r="B3229" s="20">
        <v>129.9</v>
      </c>
      <c r="C3229" s="20" t="e">
        <f>(#N/A)</f>
        <v>#N/A</v>
      </c>
      <c r="D3229" s="20" t="e">
        <f>(#N/A)</f>
        <v>#N/A</v>
      </c>
      <c r="E3229" s="20" t="e">
        <f>(#N/A)</f>
        <v>#N/A</v>
      </c>
      <c r="F3229" s="20">
        <v>19.536210545688778</v>
      </c>
      <c r="H3229" s="270">
        <f>(B3229/B3225-1)*100</f>
        <v>1.0265982267848806</v>
      </c>
    </row>
    <row r="3230" spans="1:8" x14ac:dyDescent="0.3">
      <c r="A3230" s="135">
        <v>45593</v>
      </c>
      <c r="B3230" s="20">
        <v>130.96</v>
      </c>
      <c r="C3230" s="20" t="e">
        <f>(#N/A)</f>
        <v>#N/A</v>
      </c>
      <c r="D3230" s="20" t="e">
        <f>(#N/A)</f>
        <v>#N/A</v>
      </c>
      <c r="E3230" s="20" t="e">
        <f>(#N/A)</f>
        <v>#N/A</v>
      </c>
      <c r="F3230" s="20" t="e">
        <f>(#N/A)</f>
        <v>#N/A</v>
      </c>
    </row>
    <row r="3231" spans="1:8" x14ac:dyDescent="0.3">
      <c r="A3231" s="135">
        <v>45594</v>
      </c>
      <c r="B3231" s="20">
        <v>131.19</v>
      </c>
      <c r="C3231" s="20" t="e">
        <f>(#N/A)</f>
        <v>#N/A</v>
      </c>
      <c r="D3231" s="20" t="e">
        <f>(#N/A)</f>
        <v>#N/A</v>
      </c>
      <c r="E3231" s="20" t="e">
        <f>(#N/A)</f>
        <v>#N/A</v>
      </c>
      <c r="F3231" s="20" t="e">
        <f>(#N/A)</f>
        <v>#N/A</v>
      </c>
    </row>
    <row r="3232" spans="1:8" x14ac:dyDescent="0.3">
      <c r="A3232" s="135">
        <v>45595</v>
      </c>
      <c r="B3232" s="20">
        <v>131.27000000000001</v>
      </c>
      <c r="C3232" s="20" t="e">
        <f>(#N/A)</f>
        <v>#N/A</v>
      </c>
      <c r="D3232" s="20" t="e">
        <f>(#N/A)</f>
        <v>#N/A</v>
      </c>
      <c r="E3232" s="20" t="e">
        <f>(#N/A)</f>
        <v>#N/A</v>
      </c>
      <c r="F3232" s="20">
        <v>19.68453683442743</v>
      </c>
    </row>
    <row r="3233" spans="1:13" x14ac:dyDescent="0.3">
      <c r="A3233" s="135">
        <v>45596</v>
      </c>
      <c r="B3233" s="20">
        <v>131.30000000000001</v>
      </c>
      <c r="C3233" s="20">
        <v>93</v>
      </c>
      <c r="D3233" s="20">
        <v>102.1</v>
      </c>
      <c r="E3233" s="20">
        <v>-2.9</v>
      </c>
      <c r="F3233" s="20">
        <v>19.733722414736459</v>
      </c>
    </row>
    <row r="3234" spans="1:13" x14ac:dyDescent="0.3">
      <c r="A3234" s="135">
        <v>45597</v>
      </c>
      <c r="B3234" s="20">
        <v>131.68</v>
      </c>
      <c r="C3234" s="20" t="e">
        <f>(#N/A)</f>
        <v>#N/A</v>
      </c>
      <c r="D3234" s="20" t="e">
        <f>(#N/A)</f>
        <v>#N/A</v>
      </c>
      <c r="E3234" s="20" t="e">
        <f>(#N/A)</f>
        <v>#N/A</v>
      </c>
      <c r="F3234" s="20">
        <v>20.047406326921319</v>
      </c>
      <c r="H3234" s="270">
        <f>(B3234/B3230-1)*100</f>
        <v>0.54978619425778419</v>
      </c>
    </row>
    <row r="3235" spans="1:13" x14ac:dyDescent="0.3">
      <c r="A3235" s="135">
        <v>45600</v>
      </c>
      <c r="B3235" s="20">
        <v>132.16999999999999</v>
      </c>
      <c r="C3235" s="20" t="e">
        <f>(#N/A)</f>
        <v>#N/A</v>
      </c>
      <c r="D3235" s="20" t="e">
        <f>(#N/A)</f>
        <v>#N/A</v>
      </c>
      <c r="E3235" s="20" t="e">
        <f>(#N/A)</f>
        <v>#N/A</v>
      </c>
      <c r="F3235" s="20" t="e">
        <f>(#N/A)</f>
        <v>#N/A</v>
      </c>
      <c r="H3235" s="270">
        <f>(B3235/B3231-1)*100</f>
        <v>0.74700815610944105</v>
      </c>
    </row>
    <row r="3236" spans="1:13" x14ac:dyDescent="0.3">
      <c r="A3236" s="135">
        <v>45601</v>
      </c>
      <c r="B3236" s="20">
        <v>131.74</v>
      </c>
      <c r="C3236" s="20" t="e">
        <f>(#N/A)</f>
        <v>#N/A</v>
      </c>
      <c r="D3236" s="20" t="e">
        <f>(#N/A)</f>
        <v>#N/A</v>
      </c>
      <c r="E3236" s="20" t="e">
        <f>(#N/A)</f>
        <v>#N/A</v>
      </c>
      <c r="F3236" s="20" t="e">
        <f>(#N/A)</f>
        <v>#N/A</v>
      </c>
    </row>
    <row r="3237" spans="1:13" x14ac:dyDescent="0.3">
      <c r="A3237" s="135">
        <v>45602</v>
      </c>
      <c r="B3237" s="20">
        <v>132.44</v>
      </c>
      <c r="C3237" s="20" t="e">
        <f>(#N/A)</f>
        <v>#N/A</v>
      </c>
      <c r="D3237" s="20" t="e">
        <f>(#N/A)</f>
        <v>#N/A</v>
      </c>
      <c r="E3237" s="20" t="e">
        <f>(#N/A)</f>
        <v>#N/A</v>
      </c>
      <c r="F3237" s="20">
        <v>19.800995024875618</v>
      </c>
      <c r="M3237" t="s">
        <v>469</v>
      </c>
    </row>
    <row r="3238" spans="1:13" x14ac:dyDescent="0.3">
      <c r="A3238" s="135">
        <v>45603</v>
      </c>
      <c r="B3238" s="20">
        <v>133.05000000000001</v>
      </c>
      <c r="C3238" s="20" t="e">
        <f>(#N/A)</f>
        <v>#N/A</v>
      </c>
      <c r="D3238" s="20" t="e">
        <f>(#N/A)</f>
        <v>#N/A</v>
      </c>
      <c r="E3238" s="20" t="e">
        <f>(#N/A)</f>
        <v>#N/A</v>
      </c>
      <c r="F3238" s="20">
        <v>20.320130222463369</v>
      </c>
    </row>
    <row r="3239" spans="1:13" x14ac:dyDescent="0.3">
      <c r="A3239" s="135">
        <v>45604</v>
      </c>
      <c r="B3239" s="20">
        <v>133.08000000000001</v>
      </c>
      <c r="C3239" s="20" t="e">
        <f>(#N/A)</f>
        <v>#N/A</v>
      </c>
      <c r="D3239" s="20" t="e">
        <f>(#N/A)</f>
        <v>#N/A</v>
      </c>
      <c r="E3239" s="20" t="e">
        <f>(#N/A)</f>
        <v>#N/A</v>
      </c>
      <c r="F3239" s="20">
        <v>20.41259500542888</v>
      </c>
      <c r="H3239" s="270">
        <f>(B3239/B3235-1)*100</f>
        <v>0.68850722554287813</v>
      </c>
    </row>
    <row r="3240" spans="1:13" x14ac:dyDescent="0.3">
      <c r="A3240" s="135">
        <v>45607</v>
      </c>
      <c r="B3240" s="20">
        <v>132.61000000000001</v>
      </c>
      <c r="C3240" s="20" t="e">
        <f>(#N/A)</f>
        <v>#N/A</v>
      </c>
      <c r="D3240" s="20" t="e">
        <f>(#N/A)</f>
        <v>#N/A</v>
      </c>
      <c r="E3240" s="20" t="e">
        <f>(#N/A)</f>
        <v>#N/A</v>
      </c>
      <c r="F3240" s="20" t="e">
        <f>(#N/A)</f>
        <v>#N/A</v>
      </c>
    </row>
    <row r="3241" spans="1:13" x14ac:dyDescent="0.3">
      <c r="A3241" s="135">
        <v>45608</v>
      </c>
      <c r="B3241" s="20">
        <v>132.79</v>
      </c>
      <c r="C3241" s="20" t="e">
        <f>(#N/A)</f>
        <v>#N/A</v>
      </c>
      <c r="D3241" s="20" t="e">
        <f>(#N/A)</f>
        <v>#N/A</v>
      </c>
      <c r="E3241" s="20" t="e">
        <f>(#N/A)</f>
        <v>#N/A</v>
      </c>
      <c r="F3241" s="20" t="e">
        <f>(#N/A)</f>
        <v>#N/A</v>
      </c>
    </row>
    <row r="3242" spans="1:13" x14ac:dyDescent="0.3">
      <c r="A3242" s="135">
        <v>45609</v>
      </c>
      <c r="B3242" s="20">
        <v>132.97</v>
      </c>
      <c r="C3242" s="20" t="e">
        <f>(#N/A)</f>
        <v>#N/A</v>
      </c>
      <c r="D3242" s="20" t="e">
        <f>(#N/A)</f>
        <v>#N/A</v>
      </c>
      <c r="E3242" s="20" t="e">
        <f>(#N/A)</f>
        <v>#N/A</v>
      </c>
      <c r="F3242" s="20">
        <v>20.063205417607222</v>
      </c>
    </row>
    <row r="3243" spans="1:13" x14ac:dyDescent="0.3">
      <c r="A3243" s="135">
        <v>45610</v>
      </c>
      <c r="B3243" s="20">
        <v>132.88</v>
      </c>
      <c r="C3243" s="20" t="e">
        <f>(#N/A)</f>
        <v>#N/A</v>
      </c>
      <c r="D3243" s="20" t="e">
        <f>(#N/A)</f>
        <v>#N/A</v>
      </c>
      <c r="E3243" s="20" t="e">
        <f>(#N/A)</f>
        <v>#N/A</v>
      </c>
      <c r="F3243" s="20">
        <v>20.101229211858278</v>
      </c>
    </row>
    <row r="3244" spans="1:13" x14ac:dyDescent="0.3">
      <c r="A3244" s="135">
        <v>45611</v>
      </c>
      <c r="B3244" s="20">
        <v>133.05000000000001</v>
      </c>
      <c r="C3244" s="20" t="e">
        <f>(#N/A)</f>
        <v>#N/A</v>
      </c>
      <c r="D3244" s="20" t="e">
        <f>(#N/A)</f>
        <v>#N/A</v>
      </c>
      <c r="E3244" s="20" t="e">
        <f>(#N/A)</f>
        <v>#N/A</v>
      </c>
      <c r="F3244" s="20">
        <v>20.09206607094503</v>
      </c>
      <c r="H3244" s="270">
        <f>(B3244/B3240-1)*100</f>
        <v>0.33180001508181789</v>
      </c>
    </row>
    <row r="3245" spans="1:13" x14ac:dyDescent="0.3">
      <c r="A3245" s="135">
        <v>45614</v>
      </c>
      <c r="B3245" s="20">
        <v>133.33000000000001</v>
      </c>
      <c r="C3245" s="20" t="e">
        <f>(#N/A)</f>
        <v>#N/A</v>
      </c>
      <c r="D3245" s="20" t="e">
        <f>(#N/A)</f>
        <v>#N/A</v>
      </c>
      <c r="E3245" s="20" t="e">
        <f>(#N/A)</f>
        <v>#N/A</v>
      </c>
      <c r="F3245" s="20" t="e">
        <f>(#N/A)</f>
        <v>#N/A</v>
      </c>
    </row>
    <row r="3246" spans="1:13" x14ac:dyDescent="0.3">
      <c r="A3246" s="135">
        <v>45615</v>
      </c>
      <c r="B3246" s="20">
        <v>133.65</v>
      </c>
      <c r="C3246" s="20" t="e">
        <f>(#N/A)</f>
        <v>#N/A</v>
      </c>
      <c r="D3246" s="20" t="e">
        <f>(#N/A)</f>
        <v>#N/A</v>
      </c>
      <c r="E3246" s="20" t="e">
        <f>(#N/A)</f>
        <v>#N/A</v>
      </c>
      <c r="F3246" s="20" t="e">
        <f>(#N/A)</f>
        <v>#N/A</v>
      </c>
    </row>
    <row r="3247" spans="1:13" x14ac:dyDescent="0.3">
      <c r="A3247" s="135">
        <v>45616</v>
      </c>
      <c r="B3247" s="20">
        <v>133.74</v>
      </c>
      <c r="C3247" s="20" t="e">
        <f>(#N/A)</f>
        <v>#N/A</v>
      </c>
      <c r="D3247" s="20" t="e">
        <f>(#N/A)</f>
        <v>#N/A</v>
      </c>
      <c r="E3247" s="20" t="e">
        <f>(#N/A)</f>
        <v>#N/A</v>
      </c>
      <c r="F3247" s="20">
        <v>20.486486486486491</v>
      </c>
    </row>
    <row r="3248" spans="1:13" x14ac:dyDescent="0.3">
      <c r="A3248" s="135">
        <v>45617</v>
      </c>
      <c r="B3248" s="20">
        <v>133.77000000000001</v>
      </c>
      <c r="C3248" s="20" t="e">
        <f>(#N/A)</f>
        <v>#N/A</v>
      </c>
      <c r="D3248" s="20" t="e">
        <f>(#N/A)</f>
        <v>#N/A</v>
      </c>
      <c r="E3248" s="20" t="e">
        <f>(#N/A)</f>
        <v>#N/A</v>
      </c>
      <c r="F3248" s="20">
        <v>20.513513513513509</v>
      </c>
    </row>
    <row r="3249" spans="1:11" x14ac:dyDescent="0.3">
      <c r="A3249" s="135">
        <v>45618</v>
      </c>
      <c r="B3249" s="20">
        <v>133.85</v>
      </c>
      <c r="C3249" s="20" t="e">
        <f>(#N/A)</f>
        <v>#N/A</v>
      </c>
      <c r="D3249" s="20" t="e">
        <f>(#N/A)</f>
        <v>#N/A</v>
      </c>
      <c r="E3249" s="20" t="e">
        <f>(#N/A)</f>
        <v>#N/A</v>
      </c>
      <c r="F3249" s="20">
        <v>21.350861287398011</v>
      </c>
      <c r="H3249" s="270">
        <f>(B3249/B3245-1)*100</f>
        <v>0.39000975024374718</v>
      </c>
    </row>
    <row r="3250" spans="1:11" x14ac:dyDescent="0.3">
      <c r="A3250" s="135">
        <v>45621</v>
      </c>
      <c r="B3250" s="20">
        <v>133.85</v>
      </c>
      <c r="C3250" s="20" t="e">
        <f>(#N/A)</f>
        <v>#N/A</v>
      </c>
      <c r="D3250" s="20" t="e">
        <f>(#N/A)</f>
        <v>#N/A</v>
      </c>
      <c r="E3250" s="20" t="e">
        <f>(#N/A)</f>
        <v>#N/A</v>
      </c>
      <c r="F3250" s="20" t="e">
        <f>(#N/A)</f>
        <v>#N/A</v>
      </c>
    </row>
    <row r="3251" spans="1:11" x14ac:dyDescent="0.3">
      <c r="A3251" s="135">
        <v>45622</v>
      </c>
      <c r="B3251" s="20">
        <v>133.66</v>
      </c>
      <c r="C3251" s="20" t="e">
        <f>(#N/A)</f>
        <v>#N/A</v>
      </c>
      <c r="D3251" s="20" t="e">
        <f>(#N/A)</f>
        <v>#N/A</v>
      </c>
      <c r="E3251" s="20" t="e">
        <f>(#N/A)</f>
        <v>#N/A</v>
      </c>
      <c r="F3251" s="20" t="e">
        <f>(#N/A)</f>
        <v>#N/A</v>
      </c>
    </row>
    <row r="3252" spans="1:11" x14ac:dyDescent="0.3">
      <c r="A3252" s="135">
        <v>45623</v>
      </c>
      <c r="B3252" s="20">
        <v>133.58000000000001</v>
      </c>
      <c r="C3252" s="20" t="e">
        <f>(#N/A)</f>
        <v>#N/A</v>
      </c>
      <c r="D3252" s="20" t="e">
        <f>(#N/A)</f>
        <v>#N/A</v>
      </c>
      <c r="E3252" s="20" t="e">
        <f>(#N/A)</f>
        <v>#N/A</v>
      </c>
      <c r="F3252" s="20">
        <v>20.115097563168781</v>
      </c>
    </row>
    <row r="3253" spans="1:11" x14ac:dyDescent="0.3">
      <c r="A3253" s="135">
        <v>45624</v>
      </c>
      <c r="B3253" s="20">
        <v>133.56</v>
      </c>
      <c r="C3253" s="20" t="e">
        <f>(#N/A)</f>
        <v>#N/A</v>
      </c>
      <c r="D3253" s="20" t="e">
        <f>(#N/A)</f>
        <v>#N/A</v>
      </c>
      <c r="E3253" s="20" t="e">
        <f>(#N/A)</f>
        <v>#N/A</v>
      </c>
      <c r="F3253" s="20">
        <v>18.278427205100961</v>
      </c>
    </row>
    <row r="3254" spans="1:11" x14ac:dyDescent="0.3">
      <c r="A3254" s="135">
        <v>45625</v>
      </c>
      <c r="B3254" s="20">
        <v>134.07</v>
      </c>
      <c r="C3254" s="20" t="e">
        <f>(#N/A)</f>
        <v>#N/A</v>
      </c>
      <c r="D3254" s="20" t="e">
        <f>(#N/A)</f>
        <v>#N/A</v>
      </c>
      <c r="E3254" s="20" t="e">
        <f>(#N/A)</f>
        <v>#N/A</v>
      </c>
      <c r="F3254" s="20">
        <v>18.60403397027601</v>
      </c>
      <c r="H3254" s="270">
        <f>(B3254/B3250-1)*100</f>
        <v>0.16436309301457452</v>
      </c>
    </row>
    <row r="3255" spans="1:11" x14ac:dyDescent="0.3">
      <c r="A3255" s="135">
        <v>45626</v>
      </c>
      <c r="B3255" s="20" t="e">
        <f>(#N/A)</f>
        <v>#N/A</v>
      </c>
      <c r="C3255" s="20">
        <v>93.5</v>
      </c>
      <c r="D3255" s="20">
        <v>106.7</v>
      </c>
      <c r="E3255" s="20">
        <v>-2.5</v>
      </c>
      <c r="F3255" s="20" t="e">
        <f>(#N/A)</f>
        <v>#N/A</v>
      </c>
    </row>
    <row r="3256" spans="1:11" x14ac:dyDescent="0.3">
      <c r="A3256" s="135">
        <v>45628</v>
      </c>
      <c r="B3256" s="20">
        <v>134.01</v>
      </c>
      <c r="C3256" s="20" t="e">
        <f>(#N/A)</f>
        <v>#N/A</v>
      </c>
      <c r="D3256" s="20" t="e">
        <f>(#N/A)</f>
        <v>#N/A</v>
      </c>
      <c r="E3256" s="20" t="e">
        <f>(#N/A)</f>
        <v>#N/A</v>
      </c>
      <c r="F3256" s="20" t="e">
        <f>(#N/A)</f>
        <v>#N/A</v>
      </c>
    </row>
    <row r="3257" spans="1:11" x14ac:dyDescent="0.3">
      <c r="A3257" s="135">
        <v>45629</v>
      </c>
      <c r="B3257" s="20">
        <v>133.63</v>
      </c>
      <c r="C3257" s="20" t="e">
        <f>(#N/A)</f>
        <v>#N/A</v>
      </c>
      <c r="D3257" s="20" t="e">
        <f>(#N/A)</f>
        <v>#N/A</v>
      </c>
      <c r="E3257" s="20" t="e">
        <f>(#N/A)</f>
        <v>#N/A</v>
      </c>
      <c r="F3257" s="20" t="e">
        <f>(#N/A)</f>
        <v>#N/A</v>
      </c>
    </row>
    <row r="3258" spans="1:11" x14ac:dyDescent="0.3">
      <c r="A3258" s="135">
        <v>45630</v>
      </c>
      <c r="B3258" s="20">
        <v>133.52000000000001</v>
      </c>
      <c r="C3258" s="20" t="e">
        <f>(#N/A)</f>
        <v>#N/A</v>
      </c>
      <c r="D3258" s="20" t="e">
        <f>(#N/A)</f>
        <v>#N/A</v>
      </c>
      <c r="E3258" s="20" t="e">
        <f>(#N/A)</f>
        <v>#N/A</v>
      </c>
      <c r="F3258" s="20">
        <v>17.607680789218708</v>
      </c>
    </row>
    <row r="3259" spans="1:11" x14ac:dyDescent="0.3">
      <c r="A3259" s="135">
        <v>45631</v>
      </c>
      <c r="B3259" s="20">
        <v>133.52000000000001</v>
      </c>
      <c r="C3259" s="20" t="e">
        <f>(#N/A)</f>
        <v>#N/A</v>
      </c>
      <c r="D3259" s="20" t="e">
        <f>(#N/A)</f>
        <v>#N/A</v>
      </c>
      <c r="E3259" s="20" t="e">
        <f>(#N/A)</f>
        <v>#N/A</v>
      </c>
      <c r="F3259" s="20">
        <v>17.493840197113691</v>
      </c>
    </row>
    <row r="3260" spans="1:11" x14ac:dyDescent="0.3">
      <c r="A3260" s="135">
        <v>45632</v>
      </c>
      <c r="B3260" s="20">
        <v>132.66</v>
      </c>
      <c r="C3260" s="20" t="e">
        <f>(#N/A)</f>
        <v>#N/A</v>
      </c>
      <c r="D3260" s="20" t="e">
        <f>(#N/A)</f>
        <v>#N/A</v>
      </c>
      <c r="E3260" s="20" t="e">
        <f>(#N/A)</f>
        <v>#N/A</v>
      </c>
      <c r="F3260" s="20">
        <v>16.47058823529412</v>
      </c>
      <c r="H3260" s="270">
        <f>(B3260/B3254-1)*100</f>
        <v>-1.0516894159767309</v>
      </c>
    </row>
    <row r="3261" spans="1:11" x14ac:dyDescent="0.3">
      <c r="A3261" s="135">
        <v>45635</v>
      </c>
      <c r="B3261" s="20">
        <v>132.49</v>
      </c>
      <c r="C3261" s="20" t="e">
        <f>(#N/A)</f>
        <v>#N/A</v>
      </c>
      <c r="D3261" s="20" t="e">
        <f>(#N/A)</f>
        <v>#N/A</v>
      </c>
      <c r="E3261" s="20" t="e">
        <f>(#N/A)</f>
        <v>#N/A</v>
      </c>
      <c r="F3261" s="20" t="e">
        <f>(#N/A)</f>
        <v>#N/A</v>
      </c>
    </row>
    <row r="3262" spans="1:11" x14ac:dyDescent="0.3">
      <c r="A3262" s="135">
        <v>45636</v>
      </c>
      <c r="B3262" s="20">
        <v>132</v>
      </c>
      <c r="C3262" s="20" t="e">
        <f>(#N/A)</f>
        <v>#N/A</v>
      </c>
      <c r="D3262" s="20" t="e">
        <f>(#N/A)</f>
        <v>#N/A</v>
      </c>
      <c r="E3262" s="20" t="e">
        <f>(#N/A)</f>
        <v>#N/A</v>
      </c>
      <c r="F3262" s="20" t="e">
        <f>(#N/A)</f>
        <v>#N/A</v>
      </c>
      <c r="K3262" t="s">
        <v>474</v>
      </c>
    </row>
    <row r="3263" spans="1:11" x14ac:dyDescent="0.3">
      <c r="A3263" s="135">
        <v>45637</v>
      </c>
      <c r="B3263" s="20">
        <v>131.91</v>
      </c>
      <c r="C3263" s="20" t="e">
        <f>(#N/A)</f>
        <v>#N/A</v>
      </c>
      <c r="D3263" s="20" t="e">
        <f>(#N/A)</f>
        <v>#N/A</v>
      </c>
      <c r="E3263" s="20" t="e">
        <f>(#N/A)</f>
        <v>#N/A</v>
      </c>
      <c r="F3263" s="20">
        <v>16.066871975362961</v>
      </c>
    </row>
    <row r="3264" spans="1:11" x14ac:dyDescent="0.3">
      <c r="A3264" s="135">
        <v>45638</v>
      </c>
      <c r="B3264" s="20">
        <v>132.16999999999999</v>
      </c>
      <c r="C3264" s="20" t="e">
        <f>(#N/A)</f>
        <v>#N/A</v>
      </c>
      <c r="D3264" s="20" t="e">
        <f>(#N/A)</f>
        <v>#N/A</v>
      </c>
      <c r="E3264" s="20" t="e">
        <f>(#N/A)</f>
        <v>#N/A</v>
      </c>
      <c r="F3264" s="20">
        <v>17.20315686796134</v>
      </c>
    </row>
    <row r="3265" spans="1:8" x14ac:dyDescent="0.3">
      <c r="A3265" s="135">
        <v>45639</v>
      </c>
      <c r="B3265" s="20">
        <v>132.63</v>
      </c>
      <c r="C3265" s="20" t="e">
        <f>(#N/A)</f>
        <v>#N/A</v>
      </c>
      <c r="D3265" s="20" t="e">
        <f>(#N/A)</f>
        <v>#N/A</v>
      </c>
      <c r="E3265" s="20" t="e">
        <f>(#N/A)</f>
        <v>#N/A</v>
      </c>
      <c r="F3265" s="20">
        <v>17.67367580516369</v>
      </c>
      <c r="H3265" s="270">
        <f>(B3265/B3259-1)*100</f>
        <v>-0.66656680647094735</v>
      </c>
    </row>
    <row r="3266" spans="1:8" x14ac:dyDescent="0.3">
      <c r="A3266" s="135">
        <v>45642</v>
      </c>
      <c r="B3266" s="20">
        <v>132.6</v>
      </c>
      <c r="C3266" s="20" t="e">
        <f>(#N/A)</f>
        <v>#N/A</v>
      </c>
      <c r="D3266" s="20" t="e">
        <f>(#N/A)</f>
        <v>#N/A</v>
      </c>
      <c r="E3266" s="20" t="e">
        <f>(#N/A)</f>
        <v>#N/A</v>
      </c>
      <c r="F3266" s="20" t="e">
        <f>(#N/A)</f>
        <v>#N/A</v>
      </c>
    </row>
    <row r="3267" spans="1:8" x14ac:dyDescent="0.3">
      <c r="A3267" s="135">
        <v>45643</v>
      </c>
      <c r="B3267" s="20">
        <v>132.56</v>
      </c>
      <c r="C3267" s="20" t="e">
        <f>(#N/A)</f>
        <v>#N/A</v>
      </c>
      <c r="D3267" s="20" t="e">
        <f>(#N/A)</f>
        <v>#N/A</v>
      </c>
      <c r="E3267" s="20" t="e">
        <f>(#N/A)</f>
        <v>#N/A</v>
      </c>
      <c r="F3267" s="20" t="e">
        <f>(#N/A)</f>
        <v>#N/A</v>
      </c>
    </row>
    <row r="3268" spans="1:8" x14ac:dyDescent="0.3">
      <c r="A3268" s="135">
        <v>45644</v>
      </c>
      <c r="B3268" s="20">
        <v>132.30000000000001</v>
      </c>
      <c r="C3268" s="20" t="e">
        <f>(#N/A)</f>
        <v>#N/A</v>
      </c>
      <c r="D3268" s="20" t="e">
        <f>(#N/A)</f>
        <v>#N/A</v>
      </c>
      <c r="E3268" s="20" t="e">
        <f>(#N/A)</f>
        <v>#N/A</v>
      </c>
      <c r="F3268" s="20">
        <v>16.94510739856802</v>
      </c>
    </row>
    <row r="3269" spans="1:8" x14ac:dyDescent="0.3">
      <c r="A3269" s="135">
        <v>45645</v>
      </c>
      <c r="B3269" s="20">
        <v>132.30000000000001</v>
      </c>
      <c r="C3269" s="20" t="e">
        <f>(#N/A)</f>
        <v>#N/A</v>
      </c>
      <c r="D3269" s="20" t="e">
        <f>(#N/A)</f>
        <v>#N/A</v>
      </c>
      <c r="E3269" s="20" t="e">
        <f>(#N/A)</f>
        <v>#N/A</v>
      </c>
      <c r="F3269" s="20">
        <v>17.017512825048652</v>
      </c>
    </row>
    <row r="3270" spans="1:8" x14ac:dyDescent="0.3">
      <c r="A3270" s="135">
        <v>45646</v>
      </c>
      <c r="B3270" s="20">
        <v>131.49</v>
      </c>
      <c r="C3270" s="20" t="e">
        <f>(#N/A)</f>
        <v>#N/A</v>
      </c>
      <c r="D3270" s="20" t="e">
        <f>(#N/A)</f>
        <v>#N/A</v>
      </c>
      <c r="E3270" s="20" t="e">
        <f>(#N/A)</f>
        <v>#N/A</v>
      </c>
      <c r="F3270" s="20">
        <v>16.33194727063611</v>
      </c>
      <c r="H3270" s="270">
        <f>(B3270/B3264-1)*100</f>
        <v>-0.51448891579025657</v>
      </c>
    </row>
    <row r="3271" spans="1:8" x14ac:dyDescent="0.3">
      <c r="A3271" s="135">
        <v>45649</v>
      </c>
      <c r="B3271" s="20">
        <v>131.4</v>
      </c>
      <c r="C3271" s="20" t="e">
        <f>(#N/A)</f>
        <v>#N/A</v>
      </c>
      <c r="D3271" s="20" t="e">
        <f>(#N/A)</f>
        <v>#N/A</v>
      </c>
      <c r="E3271" s="20" t="e">
        <f>(#N/A)</f>
        <v>#N/A</v>
      </c>
      <c r="F3271" s="20" t="e">
        <f>(#N/A)</f>
        <v>#N/A</v>
      </c>
    </row>
    <row r="3272" spans="1:8" x14ac:dyDescent="0.3">
      <c r="A3272" s="135">
        <v>45650</v>
      </c>
      <c r="B3272" s="20">
        <v>131.51</v>
      </c>
      <c r="C3272" s="20" t="e">
        <f>(#N/A)</f>
        <v>#N/A</v>
      </c>
      <c r="D3272" s="20" t="e">
        <f>(#N/A)</f>
        <v>#N/A</v>
      </c>
      <c r="E3272" s="20" t="e">
        <f>(#N/A)</f>
        <v>#N/A</v>
      </c>
      <c r="F3272" s="20" t="e">
        <f>(#N/A)</f>
        <v>#N/A</v>
      </c>
    </row>
    <row r="3273" spans="1:8" x14ac:dyDescent="0.3">
      <c r="A3273" s="135">
        <v>45651</v>
      </c>
      <c r="B3273" s="20">
        <v>131.46</v>
      </c>
      <c r="C3273" s="20" t="e">
        <f>(#N/A)</f>
        <v>#N/A</v>
      </c>
      <c r="D3273" s="20" t="e">
        <f>(#N/A)</f>
        <v>#N/A</v>
      </c>
      <c r="E3273" s="20" t="e">
        <f>(#N/A)</f>
        <v>#N/A</v>
      </c>
      <c r="F3273" s="20">
        <v>15.905484041615241</v>
      </c>
    </row>
    <row r="3274" spans="1:8" x14ac:dyDescent="0.3">
      <c r="A3274" s="135">
        <v>45652</v>
      </c>
      <c r="B3274" s="20">
        <v>131.35</v>
      </c>
      <c r="C3274" s="20" t="e">
        <f>(#N/A)</f>
        <v>#N/A</v>
      </c>
      <c r="D3274" s="20" t="e">
        <f>(#N/A)</f>
        <v>#N/A</v>
      </c>
      <c r="E3274" s="20" t="e">
        <f>(#N/A)</f>
        <v>#N/A</v>
      </c>
      <c r="F3274" s="20">
        <v>15.431936022497579</v>
      </c>
    </row>
    <row r="3275" spans="1:8" x14ac:dyDescent="0.3">
      <c r="A3275" s="135">
        <v>45653</v>
      </c>
      <c r="B3275" s="20">
        <v>130.5</v>
      </c>
      <c r="C3275" s="20" t="e">
        <f>(#N/A)</f>
        <v>#N/A</v>
      </c>
      <c r="D3275" s="20" t="e">
        <f>(#N/A)</f>
        <v>#N/A</v>
      </c>
      <c r="E3275" s="20" t="e">
        <f>(#N/A)</f>
        <v>#N/A</v>
      </c>
      <c r="F3275" s="20">
        <v>15.02864698104892</v>
      </c>
      <c r="H3275" s="270">
        <f>(B3275/B3269-1)*100</f>
        <v>-1.3605442176870874</v>
      </c>
    </row>
    <row r="3276" spans="1:8" x14ac:dyDescent="0.3">
      <c r="A3276" s="135">
        <v>45656</v>
      </c>
      <c r="B3276" s="20">
        <v>130.19</v>
      </c>
      <c r="C3276" s="20" t="e">
        <f>(#N/A)</f>
        <v>#N/A</v>
      </c>
      <c r="D3276" s="20" t="e">
        <f>(#N/A)</f>
        <v>#N/A</v>
      </c>
      <c r="E3276" s="20" t="e">
        <f>(#N/A)</f>
        <v>#N/A</v>
      </c>
      <c r="F3276" s="20" t="e">
        <f>(#N/A)</f>
        <v>#N/A</v>
      </c>
    </row>
    <row r="3277" spans="1:8" x14ac:dyDescent="0.3">
      <c r="A3277" s="135">
        <v>45657</v>
      </c>
      <c r="B3277" s="20">
        <v>130.08000000000001</v>
      </c>
      <c r="C3277" s="20">
        <v>94</v>
      </c>
      <c r="D3277" s="20">
        <v>106.6</v>
      </c>
      <c r="E3277" s="20">
        <v>-2.2999999999999998</v>
      </c>
      <c r="F3277" s="20" t="e">
        <f>(#N/A)</f>
        <v>#N/A</v>
      </c>
    </row>
    <row r="3278" spans="1:8" x14ac:dyDescent="0.3">
      <c r="A3278" s="135">
        <v>45659</v>
      </c>
      <c r="B3278" s="20">
        <v>129.66999999999999</v>
      </c>
      <c r="C3278" s="20" t="e">
        <f>(#N/A)</f>
        <v>#N/A</v>
      </c>
      <c r="D3278" s="20" t="e">
        <f>(#N/A)</f>
        <v>#N/A</v>
      </c>
      <c r="E3278" s="20" t="e">
        <f>(#N/A)</f>
        <v>#N/A</v>
      </c>
      <c r="F3278" s="20">
        <v>14.42816801976703</v>
      </c>
    </row>
    <row r="3279" spans="1:8" x14ac:dyDescent="0.3">
      <c r="A3279" s="135">
        <v>45660</v>
      </c>
      <c r="B3279" s="20">
        <v>129.57</v>
      </c>
      <c r="C3279" s="20" t="e">
        <f>(#N/A)</f>
        <v>#N/A</v>
      </c>
      <c r="D3279" s="20" t="e">
        <f>(#N/A)</f>
        <v>#N/A</v>
      </c>
      <c r="E3279" s="20" t="e">
        <f>(#N/A)</f>
        <v>#N/A</v>
      </c>
      <c r="F3279" s="20">
        <v>14.46113074204947</v>
      </c>
      <c r="H3279" s="270">
        <f>(B3279/B3273-1)*100</f>
        <v>-1.4376996805111952</v>
      </c>
    </row>
    <row r="3280" spans="1:8" x14ac:dyDescent="0.3">
      <c r="A3280" s="135">
        <v>45663</v>
      </c>
      <c r="B3280" s="20">
        <v>128.97</v>
      </c>
      <c r="C3280" s="20" t="e">
        <f>(#N/A)</f>
        <v>#N/A</v>
      </c>
      <c r="D3280" s="20" t="e">
        <f>(#N/A)</f>
        <v>#N/A</v>
      </c>
      <c r="E3280" s="20" t="e">
        <f>(#N/A)</f>
        <v>#N/A</v>
      </c>
      <c r="F3280" s="20" t="e">
        <f>(#N/A)</f>
        <v>#N/A</v>
      </c>
    </row>
    <row r="3281" spans="1:12" x14ac:dyDescent="0.3">
      <c r="A3281" s="135">
        <v>45664</v>
      </c>
      <c r="B3281" s="20">
        <v>128.49</v>
      </c>
      <c r="C3281" s="20" t="e">
        <f>(#N/A)</f>
        <v>#N/A</v>
      </c>
      <c r="D3281" s="20" t="e">
        <f>(#N/A)</f>
        <v>#N/A</v>
      </c>
      <c r="E3281" s="20" t="e">
        <f>(#N/A)</f>
        <v>#N/A</v>
      </c>
      <c r="F3281" s="20" t="e">
        <f>(#N/A)</f>
        <v>#N/A</v>
      </c>
    </row>
    <row r="3282" spans="1:12" x14ac:dyDescent="0.3">
      <c r="A3282" s="135">
        <v>45665</v>
      </c>
      <c r="B3282" s="20">
        <v>128.26</v>
      </c>
      <c r="C3282" s="20" t="e">
        <f>(#N/A)</f>
        <v>#N/A</v>
      </c>
      <c r="D3282" s="20" t="e">
        <f>(#N/A)</f>
        <v>#N/A</v>
      </c>
      <c r="E3282" s="20" t="e">
        <f>(#N/A)</f>
        <v>#N/A</v>
      </c>
      <c r="F3282" s="20">
        <v>13.504424778761059</v>
      </c>
    </row>
    <row r="3283" spans="1:12" x14ac:dyDescent="0.3">
      <c r="A3283" s="135">
        <v>45666</v>
      </c>
      <c r="B3283" s="20">
        <v>127.67</v>
      </c>
      <c r="C3283" s="20" t="e">
        <f>(#N/A)</f>
        <v>#N/A</v>
      </c>
      <c r="D3283" s="20" t="e">
        <f>(#N/A)</f>
        <v>#N/A</v>
      </c>
      <c r="E3283" s="20" t="e">
        <f>(#N/A)</f>
        <v>#N/A</v>
      </c>
      <c r="F3283" s="20">
        <v>13.47435783485912</v>
      </c>
    </row>
    <row r="3284" spans="1:12" x14ac:dyDescent="0.3">
      <c r="A3284" s="135">
        <v>45667</v>
      </c>
      <c r="B3284" s="20">
        <v>127.55</v>
      </c>
      <c r="C3284" s="20" t="e">
        <f>(#N/A)</f>
        <v>#N/A</v>
      </c>
      <c r="D3284" s="20" t="e">
        <f>(#N/A)</f>
        <v>#N/A</v>
      </c>
      <c r="E3284" s="20" t="e">
        <f>(#N/A)</f>
        <v>#N/A</v>
      </c>
      <c r="F3284" s="20">
        <v>13.478647686832741</v>
      </c>
      <c r="H3284" s="270">
        <f>(B3284/B3278-1)*100</f>
        <v>-1.6349194108120524</v>
      </c>
    </row>
    <row r="3285" spans="1:12" x14ac:dyDescent="0.3">
      <c r="A3285" s="135">
        <v>45670</v>
      </c>
      <c r="B3285" s="20">
        <v>127.32</v>
      </c>
      <c r="C3285" s="20" t="e">
        <f>(#N/A)</f>
        <v>#N/A</v>
      </c>
      <c r="D3285" s="20" t="e">
        <f>(#N/A)</f>
        <v>#N/A</v>
      </c>
      <c r="E3285" s="20" t="e">
        <f>(#N/A)</f>
        <v>#N/A</v>
      </c>
      <c r="F3285" s="20" t="e">
        <f>(#N/A)</f>
        <v>#N/A</v>
      </c>
    </row>
    <row r="3286" spans="1:12" x14ac:dyDescent="0.3">
      <c r="A3286" s="135">
        <v>45671</v>
      </c>
      <c r="B3286" s="20">
        <v>126.33</v>
      </c>
      <c r="C3286" s="20" t="e">
        <f>(#N/A)</f>
        <v>#N/A</v>
      </c>
      <c r="D3286" s="20" t="e">
        <f>(#N/A)</f>
        <v>#N/A</v>
      </c>
      <c r="E3286" s="20" t="e">
        <f>(#N/A)</f>
        <v>#N/A</v>
      </c>
      <c r="F3286" s="20" t="e">
        <f>(#N/A)</f>
        <v>#N/A</v>
      </c>
    </row>
    <row r="3287" spans="1:12" x14ac:dyDescent="0.3">
      <c r="A3287" s="135">
        <v>45672</v>
      </c>
      <c r="B3287" s="20">
        <v>126.23</v>
      </c>
      <c r="C3287" s="20" t="e">
        <f>(#N/A)</f>
        <v>#N/A</v>
      </c>
      <c r="D3287" s="20" t="e">
        <f>(#N/A)</f>
        <v>#N/A</v>
      </c>
      <c r="E3287" s="20" t="e">
        <f>(#N/A)</f>
        <v>#N/A</v>
      </c>
      <c r="F3287" s="20">
        <v>12.6249107780157</v>
      </c>
    </row>
    <row r="3288" spans="1:12" x14ac:dyDescent="0.3">
      <c r="A3288" s="135">
        <v>45673</v>
      </c>
      <c r="B3288" s="20">
        <v>124.47</v>
      </c>
      <c r="C3288" s="20" t="e">
        <f>(#N/A)</f>
        <v>#N/A</v>
      </c>
      <c r="D3288" s="20" t="e">
        <f>(#N/A)</f>
        <v>#N/A</v>
      </c>
      <c r="E3288" s="20" t="e">
        <f>(#N/A)</f>
        <v>#N/A</v>
      </c>
      <c r="F3288" s="20">
        <v>11.82283712155242</v>
      </c>
    </row>
    <row r="3289" spans="1:12" x14ac:dyDescent="0.3">
      <c r="A3289" s="135">
        <v>45674</v>
      </c>
      <c r="B3289" s="20">
        <v>124.47</v>
      </c>
      <c r="C3289" s="20" t="e">
        <f>(#N/A)</f>
        <v>#N/A</v>
      </c>
      <c r="D3289" s="20" t="e">
        <f>(#N/A)</f>
        <v>#N/A</v>
      </c>
      <c r="E3289" s="20" t="e">
        <f>(#N/A)</f>
        <v>#N/A</v>
      </c>
      <c r="F3289" s="20">
        <v>12.024120241202411</v>
      </c>
      <c r="H3289" s="270">
        <f>(B3289/B3283-1)*100</f>
        <v>-2.506461972272267</v>
      </c>
    </row>
    <row r="3290" spans="1:12" x14ac:dyDescent="0.3">
      <c r="A3290" s="135">
        <v>45677</v>
      </c>
      <c r="B3290" s="20">
        <v>123.18</v>
      </c>
      <c r="C3290" s="20" t="e">
        <f>(#N/A)</f>
        <v>#N/A</v>
      </c>
      <c r="D3290" s="20" t="e">
        <f>(#N/A)</f>
        <v>#N/A</v>
      </c>
      <c r="E3290" s="20" t="e">
        <f>(#N/A)</f>
        <v>#N/A</v>
      </c>
      <c r="F3290" s="20" t="e">
        <f>(#N/A)</f>
        <v>#N/A</v>
      </c>
    </row>
    <row r="3291" spans="1:12" x14ac:dyDescent="0.3">
      <c r="A3291" s="135">
        <v>45678</v>
      </c>
      <c r="B3291" s="20">
        <v>122.12</v>
      </c>
      <c r="C3291" s="20" t="e">
        <f>(#N/A)</f>
        <v>#N/A</v>
      </c>
      <c r="D3291" s="20" t="e">
        <f>(#N/A)</f>
        <v>#N/A</v>
      </c>
      <c r="E3291" s="20" t="e">
        <f>(#N/A)</f>
        <v>#N/A</v>
      </c>
      <c r="F3291" s="20" t="e">
        <f>(#N/A)</f>
        <v>#N/A</v>
      </c>
    </row>
    <row r="3292" spans="1:12" x14ac:dyDescent="0.3">
      <c r="A3292" s="135">
        <v>45679</v>
      </c>
      <c r="B3292" s="20">
        <v>122.1</v>
      </c>
      <c r="C3292" s="20" t="e">
        <f>(#N/A)</f>
        <v>#N/A</v>
      </c>
      <c r="D3292" s="20" t="e">
        <f>(#N/A)</f>
        <v>#N/A</v>
      </c>
      <c r="E3292" s="20" t="e">
        <f>(#N/A)</f>
        <v>#N/A</v>
      </c>
      <c r="F3292" s="20">
        <v>11.262985237834879</v>
      </c>
    </row>
    <row r="3293" spans="1:12" x14ac:dyDescent="0.3">
      <c r="A3293" s="135">
        <v>45680</v>
      </c>
      <c r="B3293" s="20">
        <v>121.66</v>
      </c>
      <c r="C3293" s="20" t="e">
        <f>(#N/A)</f>
        <v>#N/A</v>
      </c>
      <c r="D3293" s="20" t="e">
        <f>(#N/A)</f>
        <v>#N/A</v>
      </c>
      <c r="E3293" s="20" t="e">
        <f>(#N/A)</f>
        <v>#N/A</v>
      </c>
      <c r="F3293" s="20">
        <v>10.89235256585544</v>
      </c>
    </row>
    <row r="3294" spans="1:12" x14ac:dyDescent="0.3">
      <c r="A3294" s="135">
        <v>45681</v>
      </c>
      <c r="B3294" s="20">
        <v>120.86</v>
      </c>
      <c r="C3294" s="20" t="e">
        <f>(#N/A)</f>
        <v>#N/A</v>
      </c>
      <c r="D3294" s="20" t="e">
        <f>(#N/A)</f>
        <v>#N/A</v>
      </c>
      <c r="E3294" s="20" t="e">
        <f>(#N/A)</f>
        <v>#N/A</v>
      </c>
      <c r="F3294" s="20">
        <v>10.19328956965718</v>
      </c>
      <c r="H3294" s="270">
        <f>(B3294/B3288-1)*100</f>
        <v>-2.9002972603840327</v>
      </c>
      <c r="L3294" t="s">
        <v>78</v>
      </c>
    </row>
    <row r="3295" spans="1:12" x14ac:dyDescent="0.3">
      <c r="A3295" s="135">
        <v>45688</v>
      </c>
      <c r="B3295" s="20" t="e">
        <f>(#N/A)</f>
        <v>#N/A</v>
      </c>
      <c r="C3295" s="20">
        <v>94</v>
      </c>
      <c r="D3295" s="20">
        <v>105.5</v>
      </c>
      <c r="E3295" s="20">
        <v>-2.2999999999999998</v>
      </c>
      <c r="F3295" s="20" t="e">
        <f>(#N/A)</f>
        <v>#N/A</v>
      </c>
      <c r="K3295" t="s">
        <v>78</v>
      </c>
    </row>
    <row r="3296" spans="1:12" x14ac:dyDescent="0.3">
      <c r="A3296" s="135">
        <v>45693</v>
      </c>
      <c r="B3296" s="20">
        <v>120.86</v>
      </c>
      <c r="C3296" s="20" t="e">
        <f>(#N/A)</f>
        <v>#N/A</v>
      </c>
      <c r="D3296" s="20" t="e">
        <f>(#N/A)</f>
        <v>#N/A</v>
      </c>
      <c r="E3296" s="20" t="e">
        <f>(#N/A)</f>
        <v>#N/A</v>
      </c>
      <c r="F3296" s="20">
        <v>12.46975618834915</v>
      </c>
    </row>
    <row r="3297" spans="1:11" x14ac:dyDescent="0.3">
      <c r="A3297" s="135">
        <v>45694</v>
      </c>
      <c r="B3297" s="20">
        <v>120.86</v>
      </c>
      <c r="C3297" s="20" t="e">
        <f>(#N/A)</f>
        <v>#N/A</v>
      </c>
      <c r="D3297" s="20" t="e">
        <f>(#N/A)</f>
        <v>#N/A</v>
      </c>
      <c r="E3297" s="20" t="e">
        <f>(#N/A)</f>
        <v>#N/A</v>
      </c>
      <c r="F3297" s="20">
        <v>12.59549096329421</v>
      </c>
    </row>
    <row r="3298" spans="1:11" x14ac:dyDescent="0.3">
      <c r="A3298" s="135">
        <v>45695</v>
      </c>
      <c r="B3298" s="20">
        <v>120.85</v>
      </c>
      <c r="C3298" s="20" t="e">
        <f>(#N/A)</f>
        <v>#N/A</v>
      </c>
      <c r="D3298" s="20" t="e">
        <f>(#N/A)</f>
        <v>#N/A</v>
      </c>
      <c r="E3298" s="20" t="e">
        <f>(#N/A)</f>
        <v>#N/A</v>
      </c>
      <c r="F3298" s="20">
        <v>12.58617477175331</v>
      </c>
      <c r="H3298" s="270">
        <f>(B3298/B3292-1)*100</f>
        <v>-1.0237510237510183</v>
      </c>
    </row>
    <row r="3299" spans="1:11" x14ac:dyDescent="0.3">
      <c r="A3299" s="135">
        <v>45696</v>
      </c>
      <c r="B3299" s="20">
        <v>120.84</v>
      </c>
      <c r="C3299" s="20" t="e">
        <f>(#N/A)</f>
        <v>#N/A</v>
      </c>
      <c r="D3299" s="20" t="e">
        <f>(#N/A)</f>
        <v>#N/A</v>
      </c>
      <c r="E3299" s="20" t="e">
        <f>(#N/A)</f>
        <v>#N/A</v>
      </c>
      <c r="F3299" s="20" t="e">
        <f>(#N/A)</f>
        <v>#N/A</v>
      </c>
    </row>
    <row r="3300" spans="1:11" x14ac:dyDescent="0.3">
      <c r="A3300" s="135">
        <v>45698</v>
      </c>
      <c r="B3300" s="20">
        <v>120.84</v>
      </c>
      <c r="C3300" s="20" t="e">
        <f>(#N/A)</f>
        <v>#N/A</v>
      </c>
      <c r="D3300" s="20" t="e">
        <f>(#N/A)</f>
        <v>#N/A</v>
      </c>
      <c r="E3300" s="20" t="e">
        <f>(#N/A)</f>
        <v>#N/A</v>
      </c>
      <c r="F3300" s="20" t="e">
        <f>(#N/A)</f>
        <v>#N/A</v>
      </c>
    </row>
    <row r="3301" spans="1:11" x14ac:dyDescent="0.3">
      <c r="A3301" s="135">
        <v>45699</v>
      </c>
      <c r="B3301" s="20">
        <v>120.77</v>
      </c>
      <c r="C3301" s="20" t="e">
        <f>(#N/A)</f>
        <v>#N/A</v>
      </c>
      <c r="D3301" s="20" t="e">
        <f>(#N/A)</f>
        <v>#N/A</v>
      </c>
      <c r="E3301" s="20" t="e">
        <f>(#N/A)</f>
        <v>#N/A</v>
      </c>
      <c r="F3301" s="20" t="e">
        <f>(#N/A)</f>
        <v>#N/A</v>
      </c>
    </row>
    <row r="3302" spans="1:11" x14ac:dyDescent="0.3">
      <c r="A3302" s="135">
        <v>45700</v>
      </c>
      <c r="B3302" s="20">
        <v>120.73</v>
      </c>
      <c r="C3302" s="20" t="e">
        <f>(#N/A)</f>
        <v>#N/A</v>
      </c>
      <c r="D3302" s="20" t="e">
        <f>(#N/A)</f>
        <v>#N/A</v>
      </c>
      <c r="E3302" s="20" t="e">
        <f>(#N/A)</f>
        <v>#N/A</v>
      </c>
      <c r="F3302" s="20" t="e">
        <f>(#N/A)</f>
        <v>#N/A</v>
      </c>
    </row>
    <row r="3303" spans="1:11" x14ac:dyDescent="0.3">
      <c r="A3303" s="135">
        <v>45701</v>
      </c>
      <c r="B3303" s="20">
        <v>120.65</v>
      </c>
      <c r="C3303" s="20" t="e">
        <f>(#N/A)</f>
        <v>#N/A</v>
      </c>
      <c r="D3303" s="20" t="e">
        <f>(#N/A)</f>
        <v>#N/A</v>
      </c>
      <c r="E3303" s="20" t="e">
        <f>(#N/A)</f>
        <v>#N/A</v>
      </c>
      <c r="F3303" s="20" t="e">
        <f>(#N/A)</f>
        <v>#N/A</v>
      </c>
    </row>
    <row r="3304" spans="1:11" x14ac:dyDescent="0.3">
      <c r="A3304" s="135">
        <v>45702</v>
      </c>
      <c r="B3304" s="20">
        <v>120.09</v>
      </c>
      <c r="C3304" s="20" t="e">
        <f>(#N/A)</f>
        <v>#N/A</v>
      </c>
      <c r="D3304" s="20" t="e">
        <f>(#N/A)</f>
        <v>#N/A</v>
      </c>
      <c r="E3304" s="20" t="e">
        <f>(#N/A)</f>
        <v>#N/A</v>
      </c>
      <c r="F3304" s="20" t="e">
        <f>(#N/A)</f>
        <v>#N/A</v>
      </c>
      <c r="H3304" s="270">
        <f>(B3304/B3298-1)*100</f>
        <v>-0.62887877534132386</v>
      </c>
    </row>
    <row r="3312" spans="1:11" x14ac:dyDescent="0.3">
      <c r="K3312" t="s">
        <v>78</v>
      </c>
    </row>
  </sheetData>
  <phoneticPr fontId="8" type="noConversion"/>
  <hyperlinks>
    <hyperlink ref="S144" r:id="rId1" display="https://www.stats.gov.cn/sj/sjjd/202406/t20240612_1954521.html" xr:uid="{B4BC0D68-45FC-407C-9C1B-A79FD4295019}"/>
    <hyperlink ref="O122" r:id="rId2" display="https://www.stats.gov.cn/xxgk/jd/sjjd2020/202305/t20230511_1939357.html" xr:uid="{860993D6-5C9A-4DAE-A3F2-D98A6E1C4326}"/>
    <hyperlink ref="O110" r:id="rId3" display="https://www.stats.gov.cn/sj/sjjd/202304/t20230411_1938509.html" xr:uid="{7D9DF953-9AA8-40CB-97FF-513EBC666042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DEC8-19F8-4B68-BE73-F84505DB37CF}">
  <dimension ref="A13:Z969"/>
  <sheetViews>
    <sheetView tabSelected="1" topLeftCell="G1" zoomScale="70" zoomScaleNormal="70" workbookViewId="0">
      <pane ySplit="19" topLeftCell="A199" activePane="bottomLeft" state="frozen"/>
      <selection pane="bottomLeft" activeCell="M212" sqref="M212"/>
    </sheetView>
  </sheetViews>
  <sheetFormatPr defaultRowHeight="14" x14ac:dyDescent="0.3"/>
  <cols>
    <col min="1" max="1" width="11.4140625" customWidth="1"/>
    <col min="8" max="8" width="12.4140625" customWidth="1"/>
    <col min="22" max="22" width="16.1640625" customWidth="1"/>
  </cols>
  <sheetData>
    <row r="13" spans="1:26" x14ac:dyDescent="0.3">
      <c r="A13" s="137" t="str">
        <f>[19]!edb()</f>
        <v>Wind</v>
      </c>
      <c r="H13" s="137" t="str">
        <f>[19]!edb()</f>
        <v>Wind</v>
      </c>
      <c r="V13" s="137" t="str">
        <f>[19]!edb()</f>
        <v>Wind</v>
      </c>
    </row>
    <row r="14" spans="1:26" s="32" customFormat="1" ht="112" x14ac:dyDescent="0.3">
      <c r="A14" s="385" t="s">
        <v>341</v>
      </c>
      <c r="B14" s="385" t="s">
        <v>380</v>
      </c>
      <c r="C14" s="385" t="s">
        <v>381</v>
      </c>
      <c r="D14" s="385" t="s">
        <v>382</v>
      </c>
      <c r="E14" s="385" t="s">
        <v>383</v>
      </c>
      <c r="H14" s="385" t="s">
        <v>341</v>
      </c>
      <c r="I14" s="385" t="s">
        <v>388</v>
      </c>
      <c r="J14" s="385" t="s">
        <v>389</v>
      </c>
      <c r="K14" s="385" t="s">
        <v>390</v>
      </c>
      <c r="L14" s="385" t="s">
        <v>391</v>
      </c>
      <c r="M14" s="153" t="s">
        <v>379</v>
      </c>
      <c r="V14" s="385" t="s">
        <v>341</v>
      </c>
      <c r="W14" s="385" t="s">
        <v>465</v>
      </c>
      <c r="X14" s="385" t="s">
        <v>466</v>
      </c>
      <c r="Y14" s="385" t="s">
        <v>467</v>
      </c>
      <c r="Z14" s="385" t="s">
        <v>468</v>
      </c>
    </row>
    <row r="15" spans="1:26" x14ac:dyDescent="0.3">
      <c r="A15" s="389" t="s">
        <v>384</v>
      </c>
      <c r="B15" s="389" t="s">
        <v>385</v>
      </c>
      <c r="C15" s="389" t="s">
        <v>385</v>
      </c>
      <c r="D15" s="389" t="s">
        <v>385</v>
      </c>
      <c r="E15" s="389" t="s">
        <v>385</v>
      </c>
      <c r="H15" s="389" t="s">
        <v>384</v>
      </c>
      <c r="I15" s="389" t="s">
        <v>392</v>
      </c>
      <c r="J15" s="389" t="s">
        <v>392</v>
      </c>
      <c r="K15" s="389" t="s">
        <v>392</v>
      </c>
      <c r="L15" s="389" t="s">
        <v>392</v>
      </c>
      <c r="V15" s="389" t="s">
        <v>384</v>
      </c>
      <c r="W15" s="389" t="s">
        <v>462</v>
      </c>
      <c r="X15" s="389" t="s">
        <v>462</v>
      </c>
      <c r="Y15" s="389" t="s">
        <v>462</v>
      </c>
      <c r="Z15" s="389" t="s">
        <v>462</v>
      </c>
    </row>
    <row r="16" spans="1:26" x14ac:dyDescent="0.3">
      <c r="A16" s="389" t="s">
        <v>336</v>
      </c>
      <c r="B16" s="389" t="s">
        <v>335</v>
      </c>
      <c r="C16" s="389" t="s">
        <v>334</v>
      </c>
      <c r="D16" s="389" t="s">
        <v>334</v>
      </c>
      <c r="E16" s="389" t="s">
        <v>335</v>
      </c>
      <c r="H16" s="389" t="s">
        <v>336</v>
      </c>
      <c r="I16" s="389" t="s">
        <v>335</v>
      </c>
      <c r="J16" s="389" t="s">
        <v>334</v>
      </c>
      <c r="K16" s="389" t="s">
        <v>334</v>
      </c>
      <c r="L16" s="389" t="s">
        <v>335</v>
      </c>
      <c r="V16" s="389" t="s">
        <v>336</v>
      </c>
      <c r="W16" s="389" t="s">
        <v>335</v>
      </c>
      <c r="X16" s="389" t="s">
        <v>334</v>
      </c>
      <c r="Y16" s="389" t="s">
        <v>334</v>
      </c>
      <c r="Z16" s="389" t="s">
        <v>335</v>
      </c>
    </row>
    <row r="17" spans="1:26" x14ac:dyDescent="0.3">
      <c r="A17" s="389" t="s">
        <v>327</v>
      </c>
      <c r="B17" s="389" t="s">
        <v>386</v>
      </c>
      <c r="C17" s="389" t="s">
        <v>331</v>
      </c>
      <c r="D17" s="389" t="s">
        <v>331</v>
      </c>
      <c r="E17" s="389" t="s">
        <v>387</v>
      </c>
      <c r="H17" s="389" t="s">
        <v>327</v>
      </c>
      <c r="I17" s="389" t="s">
        <v>386</v>
      </c>
      <c r="J17" s="389" t="s">
        <v>331</v>
      </c>
      <c r="K17" s="389" t="s">
        <v>331</v>
      </c>
      <c r="L17" s="389" t="s">
        <v>387</v>
      </c>
      <c r="V17" s="389" t="s">
        <v>327</v>
      </c>
      <c r="W17" s="389" t="s">
        <v>386</v>
      </c>
      <c r="X17" s="389" t="s">
        <v>331</v>
      </c>
      <c r="Y17" s="389" t="s">
        <v>331</v>
      </c>
      <c r="Z17" s="389" t="s">
        <v>387</v>
      </c>
    </row>
    <row r="18" spans="1:26" x14ac:dyDescent="0.3">
      <c r="A18" s="389" t="s">
        <v>324</v>
      </c>
      <c r="B18" s="390" t="s">
        <v>484</v>
      </c>
      <c r="C18" s="390" t="s">
        <v>477</v>
      </c>
      <c r="D18" s="390" t="s">
        <v>477</v>
      </c>
      <c r="E18" s="390" t="s">
        <v>484</v>
      </c>
      <c r="H18" s="389" t="s">
        <v>324</v>
      </c>
      <c r="I18" s="390" t="s">
        <v>484</v>
      </c>
      <c r="J18" s="390" t="s">
        <v>477</v>
      </c>
      <c r="K18" s="390" t="s">
        <v>477</v>
      </c>
      <c r="L18" s="390" t="s">
        <v>484</v>
      </c>
      <c r="V18" s="389" t="s">
        <v>324</v>
      </c>
      <c r="W18" s="390" t="s">
        <v>484</v>
      </c>
      <c r="X18" s="390" t="s">
        <v>477</v>
      </c>
      <c r="Y18" s="390" t="s">
        <v>477</v>
      </c>
      <c r="Z18" s="390" t="s">
        <v>484</v>
      </c>
    </row>
    <row r="19" spans="1:26" x14ac:dyDescent="0.3">
      <c r="A19" s="135">
        <v>44348</v>
      </c>
      <c r="B19" s="20">
        <v>1794.5</v>
      </c>
      <c r="C19" s="20">
        <v>123.58</v>
      </c>
      <c r="D19" s="20">
        <v>90.45</v>
      </c>
      <c r="E19" s="20">
        <v>0</v>
      </c>
      <c r="H19" s="135">
        <v>44352</v>
      </c>
      <c r="I19" s="20">
        <v>1835.8</v>
      </c>
      <c r="J19" s="20">
        <v>123.236</v>
      </c>
      <c r="K19" s="20">
        <v>92.111999999999995</v>
      </c>
      <c r="L19" s="20">
        <v>0</v>
      </c>
      <c r="V19" s="136">
        <v>44377</v>
      </c>
      <c r="W19" s="20">
        <v>1921.5875000000001</v>
      </c>
      <c r="X19" s="20">
        <v>127.33799999999999</v>
      </c>
      <c r="Y19" s="20">
        <v>100.0985</v>
      </c>
      <c r="Z19" s="20">
        <v>0</v>
      </c>
    </row>
    <row r="20" spans="1:26" x14ac:dyDescent="0.3">
      <c r="A20" s="135">
        <v>44349</v>
      </c>
      <c r="B20" s="20">
        <v>1864</v>
      </c>
      <c r="C20" s="20">
        <v>123.22</v>
      </c>
      <c r="D20" s="20">
        <v>92.09</v>
      </c>
      <c r="E20" s="20">
        <v>0</v>
      </c>
      <c r="H20" s="135">
        <v>44359</v>
      </c>
      <c r="I20" s="20">
        <v>1870.9</v>
      </c>
      <c r="J20" s="20">
        <v>124.71599999999999</v>
      </c>
      <c r="K20" s="20">
        <v>100.782</v>
      </c>
      <c r="L20" s="20">
        <v>0</v>
      </c>
      <c r="V20" s="136">
        <v>44408</v>
      </c>
      <c r="W20" s="20">
        <v>2018.2</v>
      </c>
      <c r="X20" s="20">
        <v>149.4502</v>
      </c>
      <c r="Y20" s="20">
        <v>118.63</v>
      </c>
      <c r="Z20" s="20">
        <v>998</v>
      </c>
    </row>
    <row r="21" spans="1:26" x14ac:dyDescent="0.3">
      <c r="A21" s="135">
        <v>44350</v>
      </c>
      <c r="B21" s="20">
        <v>1891</v>
      </c>
      <c r="C21" s="20">
        <v>123.23</v>
      </c>
      <c r="D21" s="20">
        <v>92.92</v>
      </c>
      <c r="E21" s="20">
        <v>0</v>
      </c>
      <c r="H21" s="135">
        <v>44366</v>
      </c>
      <c r="I21" s="20">
        <v>1976.75</v>
      </c>
      <c r="J21" s="20">
        <v>129.636</v>
      </c>
      <c r="K21" s="20">
        <v>103.75</v>
      </c>
      <c r="L21" s="20">
        <v>0</v>
      </c>
      <c r="V21" s="136">
        <v>44439</v>
      </c>
      <c r="W21" s="20">
        <v>2324.3249999999998</v>
      </c>
      <c r="X21" s="20">
        <v>170.4905</v>
      </c>
      <c r="Y21" s="20">
        <v>151.77950000000001</v>
      </c>
      <c r="Z21" s="20">
        <v>998</v>
      </c>
    </row>
    <row r="22" spans="1:26" x14ac:dyDescent="0.3">
      <c r="A22" s="135">
        <v>44351</v>
      </c>
      <c r="B22" s="20">
        <v>1841</v>
      </c>
      <c r="C22" s="20">
        <v>122.4</v>
      </c>
      <c r="D22" s="20">
        <v>94.65</v>
      </c>
      <c r="E22" s="20">
        <v>0</v>
      </c>
      <c r="H22" s="135">
        <v>44373</v>
      </c>
      <c r="I22" s="20">
        <v>2002.9</v>
      </c>
      <c r="J22" s="20">
        <v>131.76400000000001</v>
      </c>
      <c r="K22" s="20">
        <v>103.75</v>
      </c>
      <c r="L22" s="20">
        <v>0</v>
      </c>
      <c r="V22" s="136">
        <v>44469</v>
      </c>
      <c r="W22" s="20">
        <v>2758.3666666666668</v>
      </c>
      <c r="X22" s="20">
        <v>180.42750000000001</v>
      </c>
      <c r="Y22" s="20">
        <v>167.66300000000001</v>
      </c>
      <c r="Z22" s="20">
        <v>998</v>
      </c>
    </row>
    <row r="23" spans="1:26" x14ac:dyDescent="0.3">
      <c r="A23" s="135">
        <v>44354</v>
      </c>
      <c r="B23" s="20">
        <v>1849.5</v>
      </c>
      <c r="C23" s="20">
        <v>122.82</v>
      </c>
      <c r="D23" s="20">
        <v>97.25</v>
      </c>
      <c r="E23" s="20">
        <v>0</v>
      </c>
      <c r="H23" s="135">
        <v>44380</v>
      </c>
      <c r="I23" s="20">
        <v>1953.2</v>
      </c>
      <c r="J23" s="20">
        <v>137.786</v>
      </c>
      <c r="K23" s="20">
        <v>103.75</v>
      </c>
      <c r="L23" s="20">
        <v>0</v>
      </c>
      <c r="V23" s="136">
        <v>44500</v>
      </c>
      <c r="W23" s="20">
        <v>3161.86</v>
      </c>
      <c r="X23" s="20">
        <v>222.95840000000001</v>
      </c>
      <c r="Y23" s="20">
        <v>233.75360000000001</v>
      </c>
      <c r="Z23" s="20">
        <v>998</v>
      </c>
    </row>
    <row r="24" spans="1:26" x14ac:dyDescent="0.3">
      <c r="A24" s="135">
        <v>44355</v>
      </c>
      <c r="B24" s="20">
        <v>1828.5</v>
      </c>
      <c r="C24" s="20">
        <v>124.63</v>
      </c>
      <c r="D24" s="20">
        <v>100.5</v>
      </c>
      <c r="E24" s="20">
        <v>0</v>
      </c>
      <c r="H24" s="135">
        <v>44387</v>
      </c>
      <c r="I24" s="20">
        <v>1916.8</v>
      </c>
      <c r="J24" s="20">
        <v>145.61000000000001</v>
      </c>
      <c r="K24" s="20">
        <v>103.75</v>
      </c>
      <c r="L24" s="20">
        <v>998</v>
      </c>
      <c r="V24" s="136">
        <v>44530</v>
      </c>
      <c r="W24" s="20">
        <v>2135.875</v>
      </c>
      <c r="X24" s="20">
        <v>157.08199999999999</v>
      </c>
      <c r="Y24" s="20">
        <v>154.946</v>
      </c>
      <c r="Z24" s="20">
        <v>998</v>
      </c>
    </row>
    <row r="25" spans="1:26" x14ac:dyDescent="0.3">
      <c r="A25" s="135">
        <v>44356</v>
      </c>
      <c r="B25" s="20">
        <v>1867.5</v>
      </c>
      <c r="C25" s="20">
        <v>125.29</v>
      </c>
      <c r="D25" s="20">
        <v>101.58</v>
      </c>
      <c r="E25" s="20">
        <v>0</v>
      </c>
      <c r="H25" s="135">
        <v>44394</v>
      </c>
      <c r="I25" s="20">
        <v>1957.2</v>
      </c>
      <c r="J25" s="20">
        <v>142.73500000000001</v>
      </c>
      <c r="K25" s="20">
        <v>106.97</v>
      </c>
      <c r="L25" s="20">
        <v>998</v>
      </c>
      <c r="V25" s="136">
        <v>44561</v>
      </c>
      <c r="W25" s="20">
        <v>2091.1999999999998</v>
      </c>
      <c r="X25" s="20">
        <v>170.21899999999999</v>
      </c>
      <c r="Y25" s="20">
        <v>131.73349999999999</v>
      </c>
      <c r="Z25" s="20">
        <v>989.05</v>
      </c>
    </row>
    <row r="26" spans="1:26" x14ac:dyDescent="0.3">
      <c r="A26" s="135">
        <v>44357</v>
      </c>
      <c r="B26" s="20">
        <v>1879</v>
      </c>
      <c r="C26" s="20">
        <v>125.44</v>
      </c>
      <c r="D26" s="20">
        <v>102.13</v>
      </c>
      <c r="E26" s="20">
        <v>0</v>
      </c>
      <c r="H26" s="135">
        <v>44401</v>
      </c>
      <c r="I26" s="20">
        <v>2068.3000000000002</v>
      </c>
      <c r="J26" s="20">
        <v>162.77000000000001</v>
      </c>
      <c r="K26" s="20">
        <v>138.654</v>
      </c>
      <c r="L26" s="20">
        <v>998</v>
      </c>
      <c r="V26" s="136">
        <v>44592</v>
      </c>
      <c r="W26" s="20">
        <v>2261.5100000000002</v>
      </c>
      <c r="X26" s="20">
        <v>212.58439999999999</v>
      </c>
      <c r="Y26" s="20">
        <v>165.12200000000001</v>
      </c>
      <c r="Z26" s="20">
        <v>903.24333333333345</v>
      </c>
    </row>
    <row r="27" spans="1:26" x14ac:dyDescent="0.3">
      <c r="A27" s="135">
        <v>44358</v>
      </c>
      <c r="B27" s="20">
        <v>1930</v>
      </c>
      <c r="C27" s="20">
        <v>125.4</v>
      </c>
      <c r="D27" s="20">
        <v>102.45</v>
      </c>
      <c r="E27" s="20">
        <v>0</v>
      </c>
      <c r="H27" s="135">
        <v>44408</v>
      </c>
      <c r="I27" s="20">
        <v>2195.5</v>
      </c>
      <c r="J27" s="20">
        <v>158.35</v>
      </c>
      <c r="K27" s="20">
        <v>140.02600000000001</v>
      </c>
      <c r="L27" s="20">
        <v>998</v>
      </c>
      <c r="V27" s="136">
        <v>44620</v>
      </c>
      <c r="W27" s="20">
        <v>2469.8666666666668</v>
      </c>
      <c r="X27" s="20">
        <v>237.08099999999999</v>
      </c>
      <c r="Y27" s="20">
        <v>195.12799999999999</v>
      </c>
      <c r="Z27" s="20">
        <v>1057.05</v>
      </c>
    </row>
    <row r="28" spans="1:26" x14ac:dyDescent="0.3">
      <c r="A28" s="135">
        <v>44361</v>
      </c>
      <c r="B28" s="20">
        <v>0</v>
      </c>
      <c r="C28" s="20">
        <v>128.81</v>
      </c>
      <c r="D28" s="20">
        <v>103.75</v>
      </c>
      <c r="E28" s="20">
        <v>0</v>
      </c>
      <c r="H28" s="135">
        <v>44415</v>
      </c>
      <c r="I28" s="20">
        <v>2298.1999999999998</v>
      </c>
      <c r="J28" s="20">
        <v>158.31</v>
      </c>
      <c r="K28" s="20">
        <v>145.91800000000001</v>
      </c>
      <c r="L28" s="20">
        <v>998</v>
      </c>
      <c r="V28" s="136">
        <v>44651</v>
      </c>
      <c r="W28" s="20">
        <v>2929.25</v>
      </c>
      <c r="X28" s="20">
        <v>312.05166666666668</v>
      </c>
      <c r="Y28" s="20">
        <v>223.93333333333334</v>
      </c>
      <c r="Z28" s="20">
        <v>1493.7750000000001</v>
      </c>
    </row>
    <row r="29" spans="1:26" x14ac:dyDescent="0.3">
      <c r="A29" s="135">
        <v>44362</v>
      </c>
      <c r="B29" s="20">
        <v>1938.5</v>
      </c>
      <c r="C29" s="20">
        <v>129.32</v>
      </c>
      <c r="D29" s="20">
        <v>103.75</v>
      </c>
      <c r="E29" s="20">
        <v>0</v>
      </c>
      <c r="H29" s="135">
        <v>44422</v>
      </c>
      <c r="I29" s="20">
        <v>2288.6</v>
      </c>
      <c r="J29" s="20">
        <v>173.428</v>
      </c>
      <c r="K29" s="20">
        <v>151.19999999999999</v>
      </c>
      <c r="L29" s="20">
        <v>998</v>
      </c>
      <c r="V29" s="136">
        <v>44681</v>
      </c>
      <c r="W29" s="20">
        <v>3104.9866666666671</v>
      </c>
      <c r="X29" s="20">
        <v>326.22000000000003</v>
      </c>
      <c r="Y29" s="20">
        <v>303.3</v>
      </c>
      <c r="Z29" s="20">
        <v>1217.0800000000002</v>
      </c>
    </row>
    <row r="30" spans="1:26" x14ac:dyDescent="0.3">
      <c r="A30" s="135">
        <v>44363</v>
      </c>
      <c r="B30" s="20">
        <v>1964.5</v>
      </c>
      <c r="C30" s="20">
        <v>129.53</v>
      </c>
      <c r="D30" s="20">
        <v>103.75</v>
      </c>
      <c r="E30" s="20">
        <v>0</v>
      </c>
      <c r="H30" s="135">
        <v>44429</v>
      </c>
      <c r="I30" s="20">
        <v>2221.9</v>
      </c>
      <c r="J30" s="20">
        <v>176.642</v>
      </c>
      <c r="K30" s="20">
        <v>155</v>
      </c>
      <c r="L30" s="20">
        <v>998</v>
      </c>
      <c r="V30" s="136">
        <v>44712</v>
      </c>
      <c r="W30" s="20">
        <v>2645.2624999999998</v>
      </c>
      <c r="X30" s="20">
        <v>406.52499999999998</v>
      </c>
      <c r="Y30" s="20">
        <v>317.25</v>
      </c>
      <c r="Z30" s="20">
        <v>1218.3333333333335</v>
      </c>
    </row>
    <row r="31" spans="1:26" x14ac:dyDescent="0.3">
      <c r="A31" s="135">
        <v>44364</v>
      </c>
      <c r="B31" s="20">
        <v>1982.5</v>
      </c>
      <c r="C31" s="20">
        <v>130.02000000000001</v>
      </c>
      <c r="D31" s="20">
        <v>103.75</v>
      </c>
      <c r="E31" s="20">
        <v>0</v>
      </c>
      <c r="H31" s="135">
        <v>44436</v>
      </c>
      <c r="I31" s="20">
        <v>2488.6</v>
      </c>
      <c r="J31" s="20">
        <v>173.58199999999999</v>
      </c>
      <c r="K31" s="20">
        <v>155</v>
      </c>
      <c r="L31" s="20">
        <v>998</v>
      </c>
      <c r="V31" s="136">
        <v>44742</v>
      </c>
      <c r="W31" s="20">
        <v>2668.3187499999999</v>
      </c>
      <c r="X31" s="20">
        <v>397.6</v>
      </c>
      <c r="Y31" s="20">
        <v>355.3</v>
      </c>
      <c r="Z31" s="20">
        <v>1220</v>
      </c>
    </row>
    <row r="32" spans="1:26" x14ac:dyDescent="0.3">
      <c r="A32" s="135">
        <v>44365</v>
      </c>
      <c r="B32" s="20">
        <v>2021.5</v>
      </c>
      <c r="C32" s="20">
        <v>130.5</v>
      </c>
      <c r="D32" s="20">
        <v>103.75</v>
      </c>
      <c r="E32" s="20">
        <v>0</v>
      </c>
      <c r="H32" s="135">
        <v>44443</v>
      </c>
      <c r="I32" s="20">
        <v>2526.5</v>
      </c>
      <c r="J32" s="20">
        <v>173.86</v>
      </c>
      <c r="K32" s="20">
        <v>157.63999999999999</v>
      </c>
      <c r="L32" s="20">
        <v>998</v>
      </c>
      <c r="V32" s="136">
        <v>44773</v>
      </c>
      <c r="W32" s="20">
        <v>2147.04</v>
      </c>
      <c r="X32" s="20">
        <v>410.83199999999999</v>
      </c>
      <c r="Y32" s="20">
        <v>379.68</v>
      </c>
      <c r="Z32" s="20">
        <v>1225.46</v>
      </c>
    </row>
    <row r="33" spans="1:26" x14ac:dyDescent="0.3">
      <c r="A33" s="135">
        <v>44368</v>
      </c>
      <c r="B33" s="20">
        <v>1961</v>
      </c>
      <c r="C33" s="20">
        <v>131.86000000000001</v>
      </c>
      <c r="D33" s="20">
        <v>103.75</v>
      </c>
      <c r="E33" s="20">
        <v>0</v>
      </c>
      <c r="H33" s="135">
        <v>44450</v>
      </c>
      <c r="I33" s="20">
        <v>2864.2</v>
      </c>
      <c r="J33" s="20">
        <v>177.31399999999999</v>
      </c>
      <c r="K33" s="20">
        <v>167.30199999999999</v>
      </c>
      <c r="L33" s="20">
        <v>998</v>
      </c>
      <c r="V33" s="136">
        <v>44804</v>
      </c>
      <c r="W33" s="20">
        <v>2103.125</v>
      </c>
      <c r="X33" s="20">
        <v>419.3725</v>
      </c>
      <c r="Y33" s="20">
        <v>329.75</v>
      </c>
      <c r="Z33" s="20">
        <v>1160.7</v>
      </c>
    </row>
    <row r="34" spans="1:26" x14ac:dyDescent="0.3">
      <c r="A34" s="135">
        <v>44369</v>
      </c>
      <c r="B34" s="20">
        <v>1939.5</v>
      </c>
      <c r="C34" s="20">
        <v>131.59</v>
      </c>
      <c r="D34" s="20">
        <v>103.75</v>
      </c>
      <c r="E34" s="20">
        <v>0</v>
      </c>
      <c r="H34" s="135">
        <v>44457</v>
      </c>
      <c r="I34" s="20">
        <v>2753.1</v>
      </c>
      <c r="J34" s="20">
        <v>182.14599999999999</v>
      </c>
      <c r="K34" s="20">
        <v>168.22399999999999</v>
      </c>
      <c r="L34" s="20">
        <v>998</v>
      </c>
      <c r="V34" s="136">
        <v>44834</v>
      </c>
      <c r="W34" s="20">
        <v>1943.2750000000001</v>
      </c>
      <c r="X34" s="20">
        <v>438.82499999999999</v>
      </c>
      <c r="Y34" s="20">
        <v>325</v>
      </c>
      <c r="Z34" s="20">
        <v>1371.8062500000001</v>
      </c>
    </row>
    <row r="35" spans="1:26" x14ac:dyDescent="0.3">
      <c r="A35" s="135">
        <v>44370</v>
      </c>
      <c r="B35" s="20">
        <v>2009</v>
      </c>
      <c r="C35" s="20">
        <v>131.47999999999999</v>
      </c>
      <c r="D35" s="20">
        <v>103.75</v>
      </c>
      <c r="E35" s="20">
        <v>0</v>
      </c>
      <c r="H35" s="135">
        <v>44464</v>
      </c>
      <c r="I35" s="20">
        <v>2889.6666666666665</v>
      </c>
      <c r="J35" s="20">
        <v>188.39</v>
      </c>
      <c r="K35" s="20">
        <v>177.48599999999999</v>
      </c>
      <c r="L35" s="20">
        <v>998</v>
      </c>
      <c r="V35" s="136">
        <v>44865</v>
      </c>
      <c r="W35" s="20">
        <v>2074.875</v>
      </c>
      <c r="X35" s="20">
        <v>392.34</v>
      </c>
      <c r="Y35" s="20">
        <v>325</v>
      </c>
      <c r="Z35" s="20">
        <v>1565.95</v>
      </c>
    </row>
    <row r="36" spans="1:26" x14ac:dyDescent="0.3">
      <c r="A36" s="135">
        <v>44371</v>
      </c>
      <c r="B36" s="20">
        <v>2049.5</v>
      </c>
      <c r="C36" s="20">
        <v>131.47</v>
      </c>
      <c r="D36" s="20">
        <v>103.75</v>
      </c>
      <c r="E36" s="20">
        <v>0</v>
      </c>
      <c r="H36" s="135">
        <v>44471</v>
      </c>
      <c r="I36" s="20">
        <v>2984</v>
      </c>
      <c r="J36" s="20">
        <v>201.52600000000001</v>
      </c>
      <c r="K36" s="20">
        <v>201.47200000000001</v>
      </c>
      <c r="L36" s="20">
        <v>998</v>
      </c>
      <c r="V36" s="136">
        <v>44895</v>
      </c>
      <c r="W36" s="20">
        <v>2076.2249999999999</v>
      </c>
      <c r="X36" s="20">
        <v>347.64</v>
      </c>
      <c r="Y36" s="20">
        <v>307.7</v>
      </c>
      <c r="Z36" s="20">
        <v>1467.0250000000001</v>
      </c>
    </row>
    <row r="37" spans="1:26" x14ac:dyDescent="0.3">
      <c r="A37" s="135">
        <v>44372</v>
      </c>
      <c r="B37" s="20">
        <v>2055.5</v>
      </c>
      <c r="C37" s="20">
        <v>132.41999999999999</v>
      </c>
      <c r="D37" s="20">
        <v>103.75</v>
      </c>
      <c r="E37" s="20">
        <v>0</v>
      </c>
      <c r="H37" s="135">
        <v>44478</v>
      </c>
      <c r="I37" s="20">
        <v>3207</v>
      </c>
      <c r="J37" s="20">
        <v>239.96799999999999</v>
      </c>
      <c r="K37" s="20">
        <v>234.346</v>
      </c>
      <c r="L37" s="20">
        <v>998</v>
      </c>
      <c r="V37" s="136">
        <v>44926</v>
      </c>
      <c r="W37" s="20">
        <v>1964.72</v>
      </c>
      <c r="X37" s="20">
        <v>405.45</v>
      </c>
      <c r="Y37" s="20">
        <v>238.5</v>
      </c>
      <c r="Z37" s="20">
        <v>1300.94</v>
      </c>
    </row>
    <row r="38" spans="1:26" x14ac:dyDescent="0.3">
      <c r="A38" s="135">
        <v>44375</v>
      </c>
      <c r="B38" s="20">
        <v>1998.5</v>
      </c>
      <c r="C38" s="20">
        <v>136.38</v>
      </c>
      <c r="D38" s="20">
        <v>103.75</v>
      </c>
      <c r="E38" s="20">
        <v>0</v>
      </c>
      <c r="H38" s="135">
        <v>44485</v>
      </c>
      <c r="I38" s="20">
        <v>3438.9</v>
      </c>
      <c r="J38" s="20">
        <v>246.482</v>
      </c>
      <c r="K38" s="20">
        <v>273.40600000000001</v>
      </c>
      <c r="L38" s="20">
        <v>998</v>
      </c>
      <c r="V38" s="136">
        <v>44957</v>
      </c>
      <c r="W38" s="20">
        <v>1843.9916666666666</v>
      </c>
      <c r="X38" s="20">
        <v>357.76</v>
      </c>
      <c r="Y38" s="20">
        <v>238.5</v>
      </c>
      <c r="Z38" s="20">
        <v>1206.875</v>
      </c>
    </row>
    <row r="39" spans="1:26" x14ac:dyDescent="0.3">
      <c r="A39" s="135">
        <v>44376</v>
      </c>
      <c r="B39" s="20">
        <v>1964.5</v>
      </c>
      <c r="C39" s="20">
        <v>136.57</v>
      </c>
      <c r="D39" s="20">
        <v>103.75</v>
      </c>
      <c r="E39" s="20">
        <v>0</v>
      </c>
      <c r="H39" s="135">
        <v>44492</v>
      </c>
      <c r="I39" s="20">
        <v>3445.7</v>
      </c>
      <c r="J39" s="20">
        <v>236.3</v>
      </c>
      <c r="K39" s="20">
        <v>229.54400000000001</v>
      </c>
      <c r="L39" s="20">
        <v>998</v>
      </c>
      <c r="V39" s="136">
        <v>44985</v>
      </c>
      <c r="W39" s="20">
        <v>1870.9749999999999</v>
      </c>
      <c r="X39" s="20">
        <v>208.625</v>
      </c>
      <c r="Y39" s="20">
        <v>238.5</v>
      </c>
      <c r="Z39" s="20">
        <v>1089.6041666666667</v>
      </c>
    </row>
    <row r="40" spans="1:26" x14ac:dyDescent="0.3">
      <c r="A40" s="135">
        <v>44377</v>
      </c>
      <c r="B40" s="20">
        <v>1948.5</v>
      </c>
      <c r="C40" s="20">
        <v>136.96</v>
      </c>
      <c r="D40" s="20">
        <v>103.75</v>
      </c>
      <c r="E40" s="20">
        <v>0</v>
      </c>
      <c r="H40" s="135">
        <v>44499</v>
      </c>
      <c r="I40" s="20">
        <v>2733.7</v>
      </c>
      <c r="J40" s="20">
        <v>190.51599999999999</v>
      </c>
      <c r="K40" s="20">
        <v>230</v>
      </c>
      <c r="L40" s="20">
        <v>998</v>
      </c>
      <c r="V40" s="136">
        <v>45016</v>
      </c>
      <c r="W40" s="20">
        <v>1946.55</v>
      </c>
      <c r="X40" s="20">
        <v>176.75</v>
      </c>
      <c r="Y40" s="20">
        <v>146.82499999999999</v>
      </c>
      <c r="Z40" s="20">
        <v>1132.4749999999999</v>
      </c>
    </row>
    <row r="41" spans="1:26" x14ac:dyDescent="0.3">
      <c r="A41" s="135">
        <v>44378</v>
      </c>
      <c r="B41" s="20">
        <v>1942.5</v>
      </c>
      <c r="C41" s="20">
        <v>138.94</v>
      </c>
      <c r="D41" s="20">
        <v>103.75</v>
      </c>
      <c r="E41" s="20">
        <v>0</v>
      </c>
      <c r="H41" s="135">
        <v>44506</v>
      </c>
      <c r="I41" s="20">
        <v>2308.1999999999998</v>
      </c>
      <c r="J41" s="20">
        <v>151.02199999999999</v>
      </c>
      <c r="K41" s="20">
        <v>203.524</v>
      </c>
      <c r="L41" s="20">
        <v>998</v>
      </c>
      <c r="V41" s="136">
        <v>45046</v>
      </c>
      <c r="W41" s="20">
        <v>1659.5250000000001</v>
      </c>
      <c r="X41" s="20">
        <v>187.50200000000001</v>
      </c>
      <c r="Y41" s="20">
        <v>142.36000000000001</v>
      </c>
      <c r="Z41" s="20">
        <v>1035.7116666666666</v>
      </c>
    </row>
    <row r="42" spans="1:26" x14ac:dyDescent="0.3">
      <c r="A42" s="135">
        <v>44379</v>
      </c>
      <c r="B42" s="20">
        <v>1912</v>
      </c>
      <c r="C42" s="20">
        <v>140.08000000000001</v>
      </c>
      <c r="D42" s="20">
        <v>103.75</v>
      </c>
      <c r="E42" s="20">
        <v>0</v>
      </c>
      <c r="H42" s="135">
        <v>44513</v>
      </c>
      <c r="I42" s="20">
        <v>2294.6</v>
      </c>
      <c r="J42" s="20">
        <v>159.976</v>
      </c>
      <c r="K42" s="20">
        <v>140.67400000000001</v>
      </c>
      <c r="L42" s="20">
        <v>998</v>
      </c>
      <c r="V42" s="136">
        <v>45077</v>
      </c>
      <c r="W42" s="20">
        <v>1343.2375</v>
      </c>
      <c r="X42" s="20">
        <v>163.3175</v>
      </c>
      <c r="Y42" s="20">
        <v>129.80000000000001</v>
      </c>
      <c r="Z42" s="20">
        <v>969.29166666666663</v>
      </c>
    </row>
    <row r="43" spans="1:26" x14ac:dyDescent="0.3">
      <c r="A43" s="135">
        <v>44382</v>
      </c>
      <c r="B43" s="20">
        <v>1949</v>
      </c>
      <c r="C43" s="20">
        <v>146.75</v>
      </c>
      <c r="D43" s="20">
        <v>103.75</v>
      </c>
      <c r="E43" s="20">
        <v>0</v>
      </c>
      <c r="H43" s="135">
        <v>44520</v>
      </c>
      <c r="I43" s="20">
        <v>1922.8</v>
      </c>
      <c r="J43" s="20">
        <v>148.77799999999999</v>
      </c>
      <c r="K43" s="20">
        <v>129.85</v>
      </c>
      <c r="L43" s="20">
        <v>998</v>
      </c>
      <c r="V43" s="136">
        <v>45107</v>
      </c>
      <c r="W43" s="20">
        <v>1305.1666666666667</v>
      </c>
      <c r="X43" s="20">
        <v>126.965</v>
      </c>
      <c r="Y43" s="20">
        <v>99.2</v>
      </c>
      <c r="Z43" s="20">
        <v>796.85833333333335</v>
      </c>
    </row>
    <row r="44" spans="1:26" x14ac:dyDescent="0.3">
      <c r="A44" s="135">
        <v>44383</v>
      </c>
      <c r="B44" s="20">
        <v>1979</v>
      </c>
      <c r="C44" s="20">
        <v>147.33000000000001</v>
      </c>
      <c r="D44" s="20">
        <v>103.75</v>
      </c>
      <c r="E44" s="20">
        <v>0</v>
      </c>
      <c r="H44" s="135">
        <v>44527</v>
      </c>
      <c r="I44" s="20">
        <v>2017.9</v>
      </c>
      <c r="J44" s="20">
        <v>168.55199999999999</v>
      </c>
      <c r="K44" s="20">
        <v>145.73599999999999</v>
      </c>
      <c r="L44" s="20">
        <v>998</v>
      </c>
      <c r="V44" s="136">
        <v>45138</v>
      </c>
      <c r="W44" s="20">
        <v>1398.02</v>
      </c>
      <c r="X44" s="20">
        <v>135.352</v>
      </c>
      <c r="Y44" s="20">
        <v>99.3</v>
      </c>
      <c r="Z44" s="20">
        <v>853.94333333333316</v>
      </c>
    </row>
    <row r="45" spans="1:26" x14ac:dyDescent="0.3">
      <c r="A45" s="135">
        <v>44384</v>
      </c>
      <c r="B45" s="20">
        <v>1932</v>
      </c>
      <c r="C45" s="20">
        <v>145.5</v>
      </c>
      <c r="D45" s="20">
        <v>103.75</v>
      </c>
      <c r="E45" s="20">
        <v>0</v>
      </c>
      <c r="H45" s="135">
        <v>44534</v>
      </c>
      <c r="I45" s="20">
        <v>2052.5</v>
      </c>
      <c r="J45" s="20">
        <v>163.238</v>
      </c>
      <c r="K45" s="20">
        <v>119.5</v>
      </c>
      <c r="L45" s="20">
        <v>998</v>
      </c>
      <c r="V45" s="136">
        <v>45169</v>
      </c>
      <c r="W45" s="20">
        <v>1459.875</v>
      </c>
      <c r="X45" s="20">
        <v>149.41249999999999</v>
      </c>
      <c r="Y45" s="20">
        <v>110.75</v>
      </c>
      <c r="Z45" s="20">
        <v>830.4</v>
      </c>
    </row>
    <row r="46" spans="1:26" x14ac:dyDescent="0.3">
      <c r="A46" s="135">
        <v>44385</v>
      </c>
      <c r="B46" s="20">
        <v>1878</v>
      </c>
      <c r="C46" s="20">
        <v>144.38</v>
      </c>
      <c r="D46" s="20">
        <v>103.75</v>
      </c>
      <c r="E46" s="20">
        <v>0</v>
      </c>
      <c r="H46" s="135">
        <v>44541</v>
      </c>
      <c r="I46" s="20">
        <v>2021.6</v>
      </c>
      <c r="J46" s="20">
        <v>155.124</v>
      </c>
      <c r="K46" s="20">
        <v>120.28</v>
      </c>
      <c r="L46" s="20">
        <v>998</v>
      </c>
      <c r="V46" s="136">
        <v>45199</v>
      </c>
      <c r="W46" s="20">
        <v>1735.2149999999999</v>
      </c>
      <c r="X46" s="20">
        <v>159.328</v>
      </c>
      <c r="Y46" s="20">
        <v>113.5</v>
      </c>
      <c r="Z46" s="20">
        <v>916.13</v>
      </c>
    </row>
    <row r="47" spans="1:26" x14ac:dyDescent="0.3">
      <c r="A47" s="135">
        <v>44386</v>
      </c>
      <c r="B47" s="20">
        <v>1846</v>
      </c>
      <c r="C47" s="20">
        <v>144.09</v>
      </c>
      <c r="D47" s="20">
        <v>103.75</v>
      </c>
      <c r="E47" s="20">
        <v>998</v>
      </c>
      <c r="H47" s="135">
        <v>44548</v>
      </c>
      <c r="I47" s="20">
        <v>2055.9</v>
      </c>
      <c r="J47" s="20">
        <v>175.46600000000001</v>
      </c>
      <c r="K47" s="20">
        <v>140.72</v>
      </c>
      <c r="L47" s="20">
        <v>998</v>
      </c>
      <c r="V47" s="136">
        <v>45230</v>
      </c>
      <c r="W47" s="20">
        <v>1750.7</v>
      </c>
      <c r="X47" s="20">
        <v>135.41749999999999</v>
      </c>
      <c r="Y47" s="20">
        <v>113.5</v>
      </c>
      <c r="Z47" s="20">
        <v>1011.5833333333334</v>
      </c>
    </row>
    <row r="48" spans="1:26" x14ac:dyDescent="0.3">
      <c r="A48" s="135">
        <v>44389</v>
      </c>
      <c r="B48" s="20">
        <v>1871</v>
      </c>
      <c r="C48" s="20">
        <v>140.63</v>
      </c>
      <c r="D48" s="20">
        <v>103.75</v>
      </c>
      <c r="E48" s="20">
        <v>998</v>
      </c>
      <c r="H48" s="135">
        <v>44555</v>
      </c>
      <c r="I48" s="20">
        <v>2234.8000000000002</v>
      </c>
      <c r="J48" s="20">
        <v>187.048</v>
      </c>
      <c r="K48" s="20">
        <v>146.434</v>
      </c>
      <c r="L48" s="20">
        <v>962.2</v>
      </c>
      <c r="V48" s="136">
        <v>45260</v>
      </c>
      <c r="W48" s="20">
        <v>1954</v>
      </c>
      <c r="X48" s="20">
        <v>122.155</v>
      </c>
      <c r="Y48" s="20">
        <v>113.5</v>
      </c>
      <c r="Z48" s="20">
        <v>945.85</v>
      </c>
    </row>
    <row r="49" spans="1:26" x14ac:dyDescent="0.3">
      <c r="A49" s="135">
        <v>44390</v>
      </c>
      <c r="B49" s="20">
        <v>1923.5</v>
      </c>
      <c r="C49" s="20">
        <v>141.16</v>
      </c>
      <c r="D49" s="20">
        <v>103.75</v>
      </c>
      <c r="E49" s="20">
        <v>998</v>
      </c>
      <c r="H49" s="135">
        <v>44562</v>
      </c>
      <c r="I49" s="20">
        <v>2193.8000000000002</v>
      </c>
      <c r="J49" s="20">
        <v>172.99199999999999</v>
      </c>
      <c r="K49" s="20">
        <v>150</v>
      </c>
      <c r="L49" s="20">
        <v>818.2</v>
      </c>
      <c r="V49" s="136">
        <v>45291</v>
      </c>
      <c r="W49" s="20">
        <v>1982.86</v>
      </c>
      <c r="X49" s="20">
        <v>146.83799999999999</v>
      </c>
      <c r="Y49" s="20">
        <v>113.5</v>
      </c>
      <c r="Z49" s="20">
        <v>941</v>
      </c>
    </row>
    <row r="50" spans="1:26" x14ac:dyDescent="0.3">
      <c r="A50" s="135">
        <v>44391</v>
      </c>
      <c r="B50" s="20">
        <v>1975.5</v>
      </c>
      <c r="C50" s="20">
        <v>142.93</v>
      </c>
      <c r="D50" s="20">
        <v>103.75</v>
      </c>
      <c r="E50" s="20">
        <v>998</v>
      </c>
      <c r="H50" s="135">
        <v>44569</v>
      </c>
      <c r="I50" s="20">
        <v>2316.75</v>
      </c>
      <c r="J50" s="20">
        <v>185.45400000000001</v>
      </c>
      <c r="K50" s="20">
        <v>149.42599999999999</v>
      </c>
      <c r="L50" s="20">
        <v>806.75</v>
      </c>
      <c r="V50" s="136">
        <v>45322</v>
      </c>
      <c r="W50" s="20">
        <v>1833.33125</v>
      </c>
      <c r="X50" s="20">
        <v>128.22749999999999</v>
      </c>
      <c r="Y50" s="20">
        <v>113.5</v>
      </c>
      <c r="Z50" s="20">
        <v>920.42499999999995</v>
      </c>
    </row>
    <row r="51" spans="1:26" x14ac:dyDescent="0.3">
      <c r="A51" s="135">
        <v>44392</v>
      </c>
      <c r="B51" s="20">
        <v>1987</v>
      </c>
      <c r="C51" s="20">
        <v>0</v>
      </c>
      <c r="D51" s="20">
        <v>0</v>
      </c>
      <c r="E51" s="20">
        <v>998</v>
      </c>
      <c r="H51" s="135">
        <v>44576</v>
      </c>
      <c r="I51" s="20">
        <v>2305.1</v>
      </c>
      <c r="J51" s="20">
        <v>216.88200000000001</v>
      </c>
      <c r="K51" s="20">
        <v>147.85599999999999</v>
      </c>
      <c r="L51" s="20">
        <v>892.8</v>
      </c>
      <c r="V51" s="136">
        <v>45351</v>
      </c>
      <c r="W51" s="20">
        <v>1725.3</v>
      </c>
      <c r="X51" s="20">
        <v>119.8425</v>
      </c>
      <c r="Y51" s="20">
        <v>113.5</v>
      </c>
      <c r="Z51" s="20">
        <v>922.51111111111106</v>
      </c>
    </row>
    <row r="52" spans="1:26" x14ac:dyDescent="0.3">
      <c r="A52" s="135">
        <v>44393</v>
      </c>
      <c r="B52" s="20">
        <v>2029</v>
      </c>
      <c r="C52" s="20">
        <v>146.22</v>
      </c>
      <c r="D52" s="20">
        <v>116.63</v>
      </c>
      <c r="E52" s="20">
        <v>998</v>
      </c>
      <c r="H52" s="135">
        <v>44583</v>
      </c>
      <c r="I52" s="20">
        <v>2259.1</v>
      </c>
      <c r="J52" s="20">
        <v>231.19</v>
      </c>
      <c r="K52" s="20">
        <v>173.922</v>
      </c>
      <c r="L52" s="20">
        <v>943.8</v>
      </c>
      <c r="V52" s="136">
        <v>45382</v>
      </c>
      <c r="W52" s="20">
        <v>1675.14</v>
      </c>
      <c r="X52" s="20">
        <v>129.21</v>
      </c>
      <c r="Y52" s="20">
        <v>113.5</v>
      </c>
      <c r="Z52" s="20">
        <v>885.72</v>
      </c>
    </row>
    <row r="53" spans="1:26" x14ac:dyDescent="0.3">
      <c r="A53" s="135">
        <v>44396</v>
      </c>
      <c r="B53" s="20">
        <v>2033</v>
      </c>
      <c r="C53" s="20">
        <v>163</v>
      </c>
      <c r="D53" s="20">
        <v>138.13</v>
      </c>
      <c r="E53" s="20">
        <v>998</v>
      </c>
      <c r="H53" s="135">
        <v>44590</v>
      </c>
      <c r="I53" s="20">
        <v>2232.8000000000002</v>
      </c>
      <c r="J53" s="20">
        <v>256.404</v>
      </c>
      <c r="K53" s="20">
        <v>204.40600000000001</v>
      </c>
      <c r="L53" s="20">
        <v>1054.6666666666667</v>
      </c>
      <c r="V53" s="136">
        <v>45412</v>
      </c>
      <c r="W53" s="20">
        <v>1642.0583333333332</v>
      </c>
      <c r="X53" s="20">
        <v>129.94999999999999</v>
      </c>
      <c r="Y53" s="20">
        <v>114.3625</v>
      </c>
      <c r="Z53" s="20">
        <v>821.6</v>
      </c>
    </row>
    <row r="54" spans="1:26" x14ac:dyDescent="0.3">
      <c r="A54" s="135">
        <v>44397</v>
      </c>
      <c r="B54" s="20">
        <v>2052</v>
      </c>
      <c r="C54" s="20">
        <v>164.75</v>
      </c>
      <c r="D54" s="20">
        <v>138.5</v>
      </c>
      <c r="E54" s="20">
        <v>998</v>
      </c>
      <c r="H54" s="135">
        <v>44597</v>
      </c>
      <c r="I54" s="20">
        <v>0</v>
      </c>
      <c r="J54" s="20">
        <v>224.244</v>
      </c>
      <c r="K54" s="20">
        <v>201.52199999999999</v>
      </c>
      <c r="L54" s="20">
        <v>1055</v>
      </c>
      <c r="V54" s="136">
        <v>45443</v>
      </c>
      <c r="W54" s="20">
        <v>1770.2625</v>
      </c>
      <c r="X54" s="20">
        <v>143.54750000000001</v>
      </c>
      <c r="Y54" s="20">
        <v>108.5</v>
      </c>
      <c r="Z54" s="20">
        <v>859</v>
      </c>
    </row>
    <row r="55" spans="1:26" x14ac:dyDescent="0.3">
      <c r="A55" s="135">
        <v>44398</v>
      </c>
      <c r="B55" s="20">
        <v>2084.5</v>
      </c>
      <c r="C55" s="20">
        <v>162.83000000000001</v>
      </c>
      <c r="D55" s="20">
        <v>138.75</v>
      </c>
      <c r="E55" s="20">
        <v>998</v>
      </c>
      <c r="H55" s="135">
        <v>44604</v>
      </c>
      <c r="I55" s="20">
        <v>2366.4</v>
      </c>
      <c r="J55" s="20">
        <v>244.63399999999999</v>
      </c>
      <c r="K55" s="20">
        <v>188.53200000000001</v>
      </c>
      <c r="L55" s="20">
        <v>1096</v>
      </c>
      <c r="V55" s="136">
        <v>45473</v>
      </c>
      <c r="W55" s="20">
        <v>1634.855</v>
      </c>
      <c r="X55" s="20">
        <v>135.1</v>
      </c>
      <c r="Y55" s="20">
        <v>108.5</v>
      </c>
      <c r="Z55" s="20">
        <v>873.91</v>
      </c>
    </row>
    <row r="56" spans="1:26" x14ac:dyDescent="0.3">
      <c r="A56" s="135">
        <v>44399</v>
      </c>
      <c r="B56" s="20">
        <v>2074.5</v>
      </c>
      <c r="C56" s="20">
        <v>162.11000000000001</v>
      </c>
      <c r="D56" s="20">
        <v>138.9</v>
      </c>
      <c r="E56" s="20">
        <v>998</v>
      </c>
      <c r="H56" s="135">
        <v>44611</v>
      </c>
      <c r="I56" s="20">
        <v>2427.9</v>
      </c>
      <c r="J56" s="20">
        <v>234.31800000000001</v>
      </c>
      <c r="K56" s="20">
        <v>195.458</v>
      </c>
      <c r="L56" s="20">
        <v>999</v>
      </c>
      <c r="V56" s="136">
        <v>45504</v>
      </c>
      <c r="W56" s="20">
        <v>1554.175</v>
      </c>
      <c r="X56" s="20">
        <v>135.08750000000001</v>
      </c>
      <c r="Y56" s="20">
        <v>106.85</v>
      </c>
      <c r="Z56" s="20">
        <v>853.05</v>
      </c>
    </row>
    <row r="57" spans="1:26" x14ac:dyDescent="0.3">
      <c r="A57" s="135">
        <v>44400</v>
      </c>
      <c r="B57" s="20">
        <v>2097.5</v>
      </c>
      <c r="C57" s="20">
        <v>161.16</v>
      </c>
      <c r="D57" s="20">
        <v>138.99</v>
      </c>
      <c r="E57" s="20">
        <v>998</v>
      </c>
      <c r="H57" s="135">
        <v>44618</v>
      </c>
      <c r="I57" s="20">
        <v>2615.3000000000002</v>
      </c>
      <c r="J57" s="20">
        <v>245.12799999999999</v>
      </c>
      <c r="K57" s="20">
        <v>195</v>
      </c>
      <c r="L57" s="20">
        <v>1078.2</v>
      </c>
      <c r="V57" s="136">
        <v>45535</v>
      </c>
      <c r="W57" s="20">
        <v>1383.58</v>
      </c>
      <c r="X57" s="20">
        <v>146.376</v>
      </c>
      <c r="Y57" s="20">
        <v>116.97</v>
      </c>
      <c r="Z57" s="20">
        <v>846.12</v>
      </c>
    </row>
    <row r="58" spans="1:26" x14ac:dyDescent="0.3">
      <c r="A58" s="135">
        <v>44403</v>
      </c>
      <c r="B58" s="20">
        <v>2132.5</v>
      </c>
      <c r="C58" s="20">
        <v>157.5</v>
      </c>
      <c r="D58" s="20">
        <v>140.25</v>
      </c>
      <c r="E58" s="20">
        <v>998</v>
      </c>
      <c r="H58" s="135">
        <v>44625</v>
      </c>
      <c r="I58" s="20">
        <v>2747</v>
      </c>
      <c r="J58" s="20">
        <v>290.40666666666669</v>
      </c>
      <c r="K58" s="20">
        <v>195</v>
      </c>
      <c r="L58" s="20">
        <v>1242.7</v>
      </c>
      <c r="V58" s="136">
        <v>45565</v>
      </c>
      <c r="W58" s="20">
        <v>1280.3916666666667</v>
      </c>
      <c r="X58" s="20">
        <v>139.54249999999999</v>
      </c>
      <c r="Y58" s="20">
        <v>119.25</v>
      </c>
      <c r="Z58" s="20">
        <v>861.14166666666665</v>
      </c>
    </row>
    <row r="59" spans="1:26" x14ac:dyDescent="0.3">
      <c r="A59" s="135">
        <v>44404</v>
      </c>
      <c r="B59" s="20">
        <v>2154</v>
      </c>
      <c r="C59" s="20">
        <v>158.5</v>
      </c>
      <c r="D59" s="20">
        <v>140.13</v>
      </c>
      <c r="E59" s="20">
        <v>998</v>
      </c>
      <c r="H59" s="135">
        <v>44632</v>
      </c>
      <c r="I59" s="20">
        <v>3069.7</v>
      </c>
      <c r="J59" s="20">
        <v>395.6</v>
      </c>
      <c r="K59" s="20">
        <v>0</v>
      </c>
      <c r="L59" s="20">
        <v>1602.3</v>
      </c>
      <c r="V59" s="136">
        <v>45596</v>
      </c>
      <c r="W59" s="20">
        <v>1440.0875000000001</v>
      </c>
      <c r="X59" s="20">
        <v>145.0325</v>
      </c>
      <c r="Y59" s="20">
        <v>119.26</v>
      </c>
      <c r="Z59" s="20">
        <v>859.35</v>
      </c>
    </row>
    <row r="60" spans="1:26" x14ac:dyDescent="0.3">
      <c r="A60" s="135">
        <v>44405</v>
      </c>
      <c r="B60" s="20">
        <v>2178.5</v>
      </c>
      <c r="C60" s="20">
        <v>159.16999999999999</v>
      </c>
      <c r="D60" s="20">
        <v>139.96</v>
      </c>
      <c r="E60" s="20">
        <v>998</v>
      </c>
      <c r="H60" s="135">
        <v>44639</v>
      </c>
      <c r="I60" s="20">
        <v>2903</v>
      </c>
      <c r="J60" s="20">
        <v>309.2</v>
      </c>
      <c r="K60" s="20">
        <v>195</v>
      </c>
      <c r="L60" s="20">
        <v>1527.6</v>
      </c>
      <c r="V60" s="136">
        <v>45626</v>
      </c>
      <c r="W60" s="20">
        <v>1308.6199999999999</v>
      </c>
      <c r="X60" s="20">
        <v>141.50399999999999</v>
      </c>
      <c r="Y60" s="20">
        <v>119.25</v>
      </c>
      <c r="Z60" s="20">
        <v>843.24</v>
      </c>
    </row>
    <row r="61" spans="1:26" x14ac:dyDescent="0.3">
      <c r="A61" s="135">
        <v>44406</v>
      </c>
      <c r="B61" s="20">
        <v>2220</v>
      </c>
      <c r="C61" s="20">
        <v>158.19999999999999</v>
      </c>
      <c r="D61" s="20">
        <v>139.91</v>
      </c>
      <c r="E61" s="20">
        <v>998</v>
      </c>
      <c r="H61" s="135">
        <v>44646</v>
      </c>
      <c r="I61" s="20">
        <v>2997.3</v>
      </c>
      <c r="J61" s="20">
        <v>253</v>
      </c>
      <c r="K61" s="20">
        <v>281.8</v>
      </c>
      <c r="L61" s="20">
        <v>1602.5</v>
      </c>
      <c r="V61" s="136">
        <v>45657</v>
      </c>
      <c r="W61" s="20">
        <v>1170.9749999999999</v>
      </c>
      <c r="X61" s="20">
        <v>126.6275</v>
      </c>
      <c r="Y61" s="20">
        <v>119.25</v>
      </c>
      <c r="Z61" s="20">
        <v>791.55</v>
      </c>
    </row>
    <row r="62" spans="1:26" x14ac:dyDescent="0.3">
      <c r="A62" s="135">
        <v>44407</v>
      </c>
      <c r="B62" s="20">
        <v>2292.5</v>
      </c>
      <c r="C62" s="20">
        <v>158.38</v>
      </c>
      <c r="D62" s="20">
        <v>139.88</v>
      </c>
      <c r="E62" s="20">
        <v>998</v>
      </c>
      <c r="H62" s="135">
        <v>44653</v>
      </c>
      <c r="I62" s="20">
        <v>3162.2</v>
      </c>
      <c r="J62" s="20">
        <v>271.10000000000002</v>
      </c>
      <c r="K62" s="20">
        <v>276.39999999999998</v>
      </c>
      <c r="L62" s="20">
        <v>1339</v>
      </c>
      <c r="V62" s="136">
        <v>45688</v>
      </c>
      <c r="W62" s="20">
        <v>1138.71875</v>
      </c>
      <c r="X62" s="20">
        <v>115.64</v>
      </c>
      <c r="Y62" s="20">
        <v>119.25</v>
      </c>
      <c r="Z62" s="20">
        <v>767.38750000000005</v>
      </c>
    </row>
    <row r="63" spans="1:26" x14ac:dyDescent="0.3">
      <c r="A63" s="135">
        <v>44410</v>
      </c>
      <c r="B63" s="20">
        <v>2268.5</v>
      </c>
      <c r="C63" s="20">
        <v>157.5</v>
      </c>
      <c r="D63" s="20">
        <v>145.75</v>
      </c>
      <c r="E63" s="20">
        <v>998</v>
      </c>
      <c r="H63" s="135">
        <v>44660</v>
      </c>
      <c r="I63" s="20">
        <v>3220.3333333333335</v>
      </c>
      <c r="J63" s="20">
        <v>297.39999999999998</v>
      </c>
      <c r="K63" s="20">
        <v>272.5</v>
      </c>
      <c r="L63" s="20">
        <v>1255.8333333333333</v>
      </c>
      <c r="V63" s="136">
        <v>45716</v>
      </c>
      <c r="W63" s="20">
        <v>1126.4888888888888</v>
      </c>
      <c r="X63" s="20">
        <v>113.34</v>
      </c>
      <c r="Y63" s="20">
        <v>119.25</v>
      </c>
      <c r="Z63" s="20">
        <v>756.05</v>
      </c>
    </row>
    <row r="64" spans="1:26" x14ac:dyDescent="0.3">
      <c r="A64" s="135">
        <v>44411</v>
      </c>
      <c r="B64" s="20">
        <v>2262.5</v>
      </c>
      <c r="C64" s="20">
        <v>157.41</v>
      </c>
      <c r="D64" s="20">
        <v>145.63</v>
      </c>
      <c r="E64" s="20">
        <v>998</v>
      </c>
      <c r="H64" s="135">
        <v>44667</v>
      </c>
      <c r="I64" s="20">
        <v>3197.5</v>
      </c>
      <c r="J64" s="20">
        <v>336.6</v>
      </c>
      <c r="K64" s="20">
        <v>311.3</v>
      </c>
      <c r="L64" s="20">
        <v>1118</v>
      </c>
    </row>
    <row r="65" spans="1:12" x14ac:dyDescent="0.3">
      <c r="A65" s="135">
        <v>44412</v>
      </c>
      <c r="B65" s="20">
        <v>2279.5</v>
      </c>
      <c r="C65" s="20">
        <v>158.05000000000001</v>
      </c>
      <c r="D65" s="20">
        <v>145.75</v>
      </c>
      <c r="E65" s="20">
        <v>998</v>
      </c>
      <c r="H65" s="135">
        <v>44674</v>
      </c>
      <c r="I65" s="20">
        <v>3086.3</v>
      </c>
      <c r="J65" s="20">
        <v>370</v>
      </c>
      <c r="K65" s="20">
        <v>348.3</v>
      </c>
      <c r="L65" s="20">
        <v>1204.9000000000001</v>
      </c>
    </row>
    <row r="66" spans="1:12" x14ac:dyDescent="0.3">
      <c r="A66" s="135">
        <v>44413</v>
      </c>
      <c r="B66" s="20">
        <v>2334.5</v>
      </c>
      <c r="C66" s="20">
        <v>158.91</v>
      </c>
      <c r="D66" s="20">
        <v>145.81</v>
      </c>
      <c r="E66" s="20">
        <v>998</v>
      </c>
      <c r="H66" s="135">
        <v>44681</v>
      </c>
      <c r="I66" s="20">
        <v>2858.6</v>
      </c>
      <c r="J66" s="20">
        <v>356</v>
      </c>
      <c r="K66" s="20">
        <v>308</v>
      </c>
      <c r="L66" s="20">
        <v>1167.6666666666667</v>
      </c>
    </row>
    <row r="67" spans="1:12" x14ac:dyDescent="0.3">
      <c r="A67" s="135">
        <v>44414</v>
      </c>
      <c r="B67" s="20">
        <v>2346</v>
      </c>
      <c r="C67" s="20">
        <v>159.68</v>
      </c>
      <c r="D67" s="20">
        <v>146.65</v>
      </c>
      <c r="E67" s="20">
        <v>998</v>
      </c>
      <c r="H67" s="135">
        <v>44688</v>
      </c>
      <c r="I67" s="20">
        <v>2792.25</v>
      </c>
      <c r="J67" s="20">
        <v>376.6</v>
      </c>
      <c r="K67" s="20">
        <v>306</v>
      </c>
      <c r="L67" s="20">
        <v>1213.3333333333333</v>
      </c>
    </row>
    <row r="68" spans="1:12" x14ac:dyDescent="0.3">
      <c r="A68" s="135">
        <v>44417</v>
      </c>
      <c r="B68" s="20">
        <v>2389.5</v>
      </c>
      <c r="C68" s="20">
        <v>170</v>
      </c>
      <c r="D68" s="20">
        <v>150</v>
      </c>
      <c r="E68" s="20">
        <v>998</v>
      </c>
      <c r="H68" s="135">
        <v>44695</v>
      </c>
      <c r="I68" s="20">
        <v>2617.8000000000002</v>
      </c>
      <c r="J68" s="20">
        <v>397.8</v>
      </c>
      <c r="K68" s="20">
        <v>323</v>
      </c>
      <c r="L68" s="20">
        <v>1220</v>
      </c>
    </row>
    <row r="69" spans="1:12" x14ac:dyDescent="0.3">
      <c r="A69" s="135">
        <v>44418</v>
      </c>
      <c r="B69" s="20">
        <v>2369.5</v>
      </c>
      <c r="C69" s="20">
        <v>172.13</v>
      </c>
      <c r="D69" s="20">
        <v>150</v>
      </c>
      <c r="E69" s="20">
        <v>998</v>
      </c>
      <c r="H69" s="135">
        <v>44702</v>
      </c>
      <c r="I69" s="20">
        <v>2642.5</v>
      </c>
      <c r="J69" s="20">
        <v>436.1</v>
      </c>
      <c r="K69" s="20">
        <v>320</v>
      </c>
      <c r="L69" s="20">
        <v>1220</v>
      </c>
    </row>
    <row r="70" spans="1:12" x14ac:dyDescent="0.3">
      <c r="A70" s="135">
        <v>44419</v>
      </c>
      <c r="B70" s="20">
        <v>2239.5</v>
      </c>
      <c r="C70" s="20">
        <v>173.91</v>
      </c>
      <c r="D70" s="20">
        <v>151.16999999999999</v>
      </c>
      <c r="E70" s="20">
        <v>998</v>
      </c>
      <c r="H70" s="135">
        <v>44709</v>
      </c>
      <c r="I70" s="20">
        <v>2528.5</v>
      </c>
      <c r="J70" s="20">
        <v>415.6</v>
      </c>
      <c r="K70" s="20">
        <v>320</v>
      </c>
      <c r="L70" s="20">
        <v>1220</v>
      </c>
    </row>
    <row r="71" spans="1:12" x14ac:dyDescent="0.3">
      <c r="A71" s="135">
        <v>44420</v>
      </c>
      <c r="B71" s="20">
        <v>2246</v>
      </c>
      <c r="C71" s="20">
        <v>175.34</v>
      </c>
      <c r="D71" s="20">
        <v>152.13</v>
      </c>
      <c r="E71" s="20">
        <v>998</v>
      </c>
      <c r="H71" s="135">
        <v>44716</v>
      </c>
      <c r="I71" s="20">
        <v>2701.375</v>
      </c>
      <c r="J71" s="20">
        <v>411.6</v>
      </c>
      <c r="K71" s="20">
        <v>320</v>
      </c>
      <c r="L71" s="20">
        <v>1220</v>
      </c>
    </row>
    <row r="72" spans="1:12" x14ac:dyDescent="0.3">
      <c r="A72" s="135">
        <v>44421</v>
      </c>
      <c r="B72" s="20">
        <v>2198.5</v>
      </c>
      <c r="C72" s="20">
        <v>175.76</v>
      </c>
      <c r="D72" s="20">
        <v>152.69999999999999</v>
      </c>
      <c r="E72" s="20">
        <v>998</v>
      </c>
      <c r="H72" s="135">
        <v>44723</v>
      </c>
      <c r="I72" s="20">
        <v>2889.5</v>
      </c>
      <c r="J72" s="20">
        <v>398</v>
      </c>
      <c r="K72" s="20">
        <v>336.8</v>
      </c>
      <c r="L72" s="20">
        <v>1220</v>
      </c>
    </row>
    <row r="73" spans="1:12" x14ac:dyDescent="0.3">
      <c r="A73" s="135">
        <v>44424</v>
      </c>
      <c r="B73" s="20">
        <v>2223</v>
      </c>
      <c r="C73" s="20">
        <v>177.5</v>
      </c>
      <c r="D73" s="20">
        <v>155</v>
      </c>
      <c r="E73" s="20">
        <v>998</v>
      </c>
      <c r="H73" s="135">
        <v>44730</v>
      </c>
      <c r="I73" s="20">
        <v>2742.2</v>
      </c>
      <c r="J73" s="20">
        <v>377.4</v>
      </c>
      <c r="K73" s="20">
        <v>355.5</v>
      </c>
      <c r="L73" s="20">
        <v>1220</v>
      </c>
    </row>
    <row r="74" spans="1:12" x14ac:dyDescent="0.3">
      <c r="A74" s="135">
        <v>44425</v>
      </c>
      <c r="B74" s="20">
        <v>2189.5</v>
      </c>
      <c r="C74" s="20">
        <v>177.5</v>
      </c>
      <c r="D74" s="20">
        <v>155</v>
      </c>
      <c r="E74" s="20">
        <v>998</v>
      </c>
      <c r="H74" s="135">
        <v>44737</v>
      </c>
      <c r="I74" s="20">
        <v>2340.1999999999998</v>
      </c>
      <c r="J74" s="20">
        <v>403.4</v>
      </c>
      <c r="K74" s="20">
        <v>408.9</v>
      </c>
      <c r="L74" s="20">
        <v>1220</v>
      </c>
    </row>
    <row r="75" spans="1:12" x14ac:dyDescent="0.3">
      <c r="A75" s="135">
        <v>44426</v>
      </c>
      <c r="B75" s="20">
        <v>2217.5</v>
      </c>
      <c r="C75" s="20">
        <v>177.5</v>
      </c>
      <c r="D75" s="20">
        <v>155</v>
      </c>
      <c r="E75" s="20">
        <v>998</v>
      </c>
      <c r="H75" s="135">
        <v>44744</v>
      </c>
      <c r="I75" s="20">
        <v>2395.1</v>
      </c>
      <c r="J75" s="20">
        <v>390.4</v>
      </c>
      <c r="K75" s="20">
        <v>384.6</v>
      </c>
      <c r="L75" s="20">
        <v>1239</v>
      </c>
    </row>
    <row r="76" spans="1:12" x14ac:dyDescent="0.3">
      <c r="A76" s="135">
        <v>44427</v>
      </c>
      <c r="B76" s="20">
        <v>2237.5</v>
      </c>
      <c r="C76" s="20">
        <v>175.97</v>
      </c>
      <c r="D76" s="20">
        <v>155</v>
      </c>
      <c r="E76" s="20">
        <v>998</v>
      </c>
      <c r="H76" s="135">
        <v>44751</v>
      </c>
      <c r="I76" s="20">
        <v>2252.4</v>
      </c>
      <c r="J76" s="20">
        <v>404.56</v>
      </c>
      <c r="K76" s="20">
        <v>386</v>
      </c>
      <c r="L76" s="20">
        <v>1253</v>
      </c>
    </row>
    <row r="77" spans="1:12" x14ac:dyDescent="0.3">
      <c r="A77" s="135">
        <v>44428</v>
      </c>
      <c r="B77" s="20">
        <v>2242</v>
      </c>
      <c r="C77" s="20">
        <v>174.74</v>
      </c>
      <c r="D77" s="20">
        <v>155</v>
      </c>
      <c r="E77" s="20">
        <v>998</v>
      </c>
      <c r="H77" s="135">
        <v>44758</v>
      </c>
      <c r="I77" s="20">
        <v>2108.9</v>
      </c>
      <c r="J77" s="20">
        <v>433.9</v>
      </c>
      <c r="K77" s="20">
        <v>397.7</v>
      </c>
      <c r="L77" s="20">
        <v>1249</v>
      </c>
    </row>
    <row r="78" spans="1:12" x14ac:dyDescent="0.3">
      <c r="A78" s="135">
        <v>44431</v>
      </c>
      <c r="B78" s="20">
        <v>2330</v>
      </c>
      <c r="C78" s="20">
        <v>170</v>
      </c>
      <c r="D78" s="20">
        <v>155</v>
      </c>
      <c r="E78" s="20">
        <v>998</v>
      </c>
      <c r="H78" s="135">
        <v>44765</v>
      </c>
      <c r="I78" s="20">
        <v>1964</v>
      </c>
      <c r="J78" s="20">
        <v>404.4</v>
      </c>
      <c r="K78" s="20">
        <v>367.7</v>
      </c>
      <c r="L78" s="20">
        <v>1230</v>
      </c>
    </row>
    <row r="79" spans="1:12" x14ac:dyDescent="0.3">
      <c r="A79" s="135">
        <v>44432</v>
      </c>
      <c r="B79" s="20">
        <v>2506</v>
      </c>
      <c r="C79" s="20">
        <v>172.25</v>
      </c>
      <c r="D79" s="20">
        <v>155</v>
      </c>
      <c r="E79" s="20">
        <v>998</v>
      </c>
      <c r="H79" s="135">
        <v>44772</v>
      </c>
      <c r="I79" s="20">
        <v>2014.8</v>
      </c>
      <c r="J79" s="20">
        <v>420.9</v>
      </c>
      <c r="K79" s="20">
        <v>362.4</v>
      </c>
      <c r="L79" s="20">
        <v>1156.3</v>
      </c>
    </row>
    <row r="80" spans="1:12" x14ac:dyDescent="0.3">
      <c r="A80" s="135">
        <v>44433</v>
      </c>
      <c r="B80" s="20">
        <v>2545</v>
      </c>
      <c r="C80" s="20">
        <v>174.33</v>
      </c>
      <c r="D80" s="20">
        <v>155</v>
      </c>
      <c r="E80" s="20">
        <v>998</v>
      </c>
      <c r="H80" s="135">
        <v>44779</v>
      </c>
      <c r="I80" s="20">
        <v>2184.6</v>
      </c>
      <c r="J80" s="20">
        <v>392.8</v>
      </c>
      <c r="K80" s="20">
        <v>343</v>
      </c>
      <c r="L80" s="20">
        <v>1140.5</v>
      </c>
    </row>
    <row r="81" spans="1:12" x14ac:dyDescent="0.3">
      <c r="A81" s="135">
        <v>44434</v>
      </c>
      <c r="B81" s="20">
        <v>2570</v>
      </c>
      <c r="C81" s="20">
        <v>175.75</v>
      </c>
      <c r="D81" s="20">
        <v>155</v>
      </c>
      <c r="E81" s="20">
        <v>998</v>
      </c>
      <c r="H81" s="135">
        <v>44786</v>
      </c>
      <c r="I81" s="20">
        <v>2155.4</v>
      </c>
      <c r="J81" s="20">
        <v>396.2</v>
      </c>
      <c r="K81" s="20">
        <v>326</v>
      </c>
      <c r="L81" s="20">
        <v>1143.5</v>
      </c>
    </row>
    <row r="82" spans="1:12" x14ac:dyDescent="0.3">
      <c r="A82" s="135">
        <v>44435</v>
      </c>
      <c r="B82" s="20">
        <v>2492</v>
      </c>
      <c r="C82" s="20">
        <v>175.58</v>
      </c>
      <c r="D82" s="20">
        <v>155</v>
      </c>
      <c r="E82" s="20">
        <v>998</v>
      </c>
      <c r="H82" s="135">
        <v>44793</v>
      </c>
      <c r="I82" s="20">
        <v>2110.3000000000002</v>
      </c>
      <c r="J82" s="20">
        <v>436.99</v>
      </c>
      <c r="K82" s="20">
        <v>325</v>
      </c>
      <c r="L82" s="20">
        <v>1159.5999999999999</v>
      </c>
    </row>
    <row r="83" spans="1:12" x14ac:dyDescent="0.3">
      <c r="A83" s="135">
        <v>44438</v>
      </c>
      <c r="B83" s="20">
        <v>2485.5</v>
      </c>
      <c r="C83" s="20">
        <v>172.9</v>
      </c>
      <c r="D83" s="20">
        <v>155</v>
      </c>
      <c r="E83" s="20">
        <v>998</v>
      </c>
      <c r="H83" s="135">
        <v>44800</v>
      </c>
      <c r="I83" s="20">
        <v>1962.2</v>
      </c>
      <c r="J83" s="20">
        <v>451.5</v>
      </c>
      <c r="K83" s="20">
        <v>325</v>
      </c>
      <c r="L83" s="20">
        <v>1199.2</v>
      </c>
    </row>
    <row r="84" spans="1:12" x14ac:dyDescent="0.3">
      <c r="A84" s="135">
        <v>44439</v>
      </c>
      <c r="B84" s="20">
        <v>2460.5</v>
      </c>
      <c r="C84" s="20">
        <v>173.06</v>
      </c>
      <c r="D84" s="20">
        <v>155</v>
      </c>
      <c r="E84" s="20">
        <v>998</v>
      </c>
      <c r="H84" s="135">
        <v>44807</v>
      </c>
      <c r="I84" s="20">
        <v>1890.7</v>
      </c>
      <c r="J84" s="20">
        <v>439.7</v>
      </c>
      <c r="K84" s="20">
        <v>325</v>
      </c>
      <c r="L84" s="20">
        <v>1276.4000000000001</v>
      </c>
    </row>
    <row r="85" spans="1:12" x14ac:dyDescent="0.3">
      <c r="A85" s="135">
        <v>44440</v>
      </c>
      <c r="B85" s="20">
        <v>2471.5</v>
      </c>
      <c r="C85" s="20">
        <v>173.25</v>
      </c>
      <c r="D85" s="20">
        <v>158</v>
      </c>
      <c r="E85" s="20">
        <v>998</v>
      </c>
      <c r="H85" s="135">
        <v>44814</v>
      </c>
      <c r="I85" s="20">
        <v>1855.8</v>
      </c>
      <c r="J85" s="20">
        <v>452.8</v>
      </c>
      <c r="K85" s="20">
        <v>325</v>
      </c>
      <c r="L85" s="20">
        <v>1336</v>
      </c>
    </row>
    <row r="86" spans="1:12" x14ac:dyDescent="0.3">
      <c r="A86" s="135">
        <v>44441</v>
      </c>
      <c r="B86" s="20">
        <v>2598</v>
      </c>
      <c r="C86" s="20">
        <v>174.62</v>
      </c>
      <c r="D86" s="20">
        <v>159.5</v>
      </c>
      <c r="E86" s="20">
        <v>998</v>
      </c>
      <c r="H86" s="135">
        <v>44821</v>
      </c>
      <c r="I86" s="20">
        <v>1972</v>
      </c>
      <c r="J86" s="20">
        <v>433.4</v>
      </c>
      <c r="K86" s="20">
        <v>325</v>
      </c>
      <c r="L86" s="20">
        <v>1397.625</v>
      </c>
    </row>
    <row r="87" spans="1:12" x14ac:dyDescent="0.3">
      <c r="A87" s="135">
        <v>44442</v>
      </c>
      <c r="B87" s="20">
        <v>2617</v>
      </c>
      <c r="C87" s="20">
        <v>175.47</v>
      </c>
      <c r="D87" s="20">
        <v>160.69999999999999</v>
      </c>
      <c r="E87" s="20">
        <v>998</v>
      </c>
      <c r="H87" s="135">
        <v>44828</v>
      </c>
      <c r="I87" s="20">
        <v>2054.6</v>
      </c>
      <c r="J87" s="20">
        <v>429.4</v>
      </c>
      <c r="K87" s="20">
        <v>325</v>
      </c>
      <c r="L87" s="20">
        <v>1477.2</v>
      </c>
    </row>
    <row r="88" spans="1:12" x14ac:dyDescent="0.3">
      <c r="A88" s="135">
        <v>44445</v>
      </c>
      <c r="B88" s="20">
        <v>2708</v>
      </c>
      <c r="C88" s="20">
        <v>177.5</v>
      </c>
      <c r="D88" s="20">
        <v>166.63</v>
      </c>
      <c r="E88" s="20">
        <v>998</v>
      </c>
      <c r="H88" s="135">
        <v>44835</v>
      </c>
      <c r="I88" s="20">
        <v>2105.4</v>
      </c>
      <c r="J88" s="20">
        <v>414.8</v>
      </c>
      <c r="K88" s="20">
        <v>325</v>
      </c>
      <c r="L88" s="20">
        <v>1528.2</v>
      </c>
    </row>
    <row r="89" spans="1:12" x14ac:dyDescent="0.3">
      <c r="A89" s="135">
        <v>44446</v>
      </c>
      <c r="B89" s="20">
        <v>2846.5</v>
      </c>
      <c r="C89" s="20">
        <v>176.56</v>
      </c>
      <c r="D89" s="20">
        <v>166.63</v>
      </c>
      <c r="E89" s="20">
        <v>998</v>
      </c>
      <c r="H89" s="135">
        <v>44842</v>
      </c>
      <c r="I89" s="20">
        <v>0</v>
      </c>
      <c r="J89" s="20">
        <v>399.4</v>
      </c>
      <c r="K89" s="20">
        <v>325</v>
      </c>
      <c r="L89" s="20">
        <v>1519.5</v>
      </c>
    </row>
    <row r="90" spans="1:12" x14ac:dyDescent="0.3">
      <c r="A90" s="135">
        <v>44447</v>
      </c>
      <c r="B90" s="20">
        <v>2844.5</v>
      </c>
      <c r="C90" s="20">
        <v>177.33</v>
      </c>
      <c r="D90" s="20">
        <v>167.75</v>
      </c>
      <c r="E90" s="20">
        <v>998</v>
      </c>
      <c r="H90" s="135">
        <v>44849</v>
      </c>
      <c r="I90" s="20">
        <v>2160.5</v>
      </c>
      <c r="J90" s="20">
        <v>382.2</v>
      </c>
      <c r="K90" s="20">
        <v>325</v>
      </c>
      <c r="L90" s="20">
        <v>1554.25</v>
      </c>
    </row>
    <row r="91" spans="1:12" x14ac:dyDescent="0.3">
      <c r="A91" s="135">
        <v>44448</v>
      </c>
      <c r="B91" s="20">
        <v>2971</v>
      </c>
      <c r="C91" s="20">
        <v>177.48</v>
      </c>
      <c r="D91" s="20">
        <v>167.75</v>
      </c>
      <c r="E91" s="20">
        <v>998</v>
      </c>
      <c r="H91" s="135">
        <v>44856</v>
      </c>
      <c r="I91" s="20">
        <v>2051.3000000000002</v>
      </c>
      <c r="J91" s="20">
        <v>388.7</v>
      </c>
      <c r="K91" s="20">
        <v>325</v>
      </c>
      <c r="L91" s="20">
        <v>1607.7</v>
      </c>
    </row>
    <row r="92" spans="1:12" x14ac:dyDescent="0.3">
      <c r="A92" s="135">
        <v>44449</v>
      </c>
      <c r="B92" s="20">
        <v>2951</v>
      </c>
      <c r="C92" s="20">
        <v>177.7</v>
      </c>
      <c r="D92" s="20">
        <v>167.75</v>
      </c>
      <c r="E92" s="20">
        <v>998</v>
      </c>
      <c r="H92" s="135">
        <v>44863</v>
      </c>
      <c r="I92" s="20">
        <v>1982.3</v>
      </c>
      <c r="J92" s="20">
        <v>376.6</v>
      </c>
      <c r="K92" s="20">
        <v>325</v>
      </c>
      <c r="L92" s="20">
        <v>1620.1</v>
      </c>
    </row>
    <row r="93" spans="1:12" x14ac:dyDescent="0.3">
      <c r="A93" s="135">
        <v>44452</v>
      </c>
      <c r="B93" s="20">
        <v>2857</v>
      </c>
      <c r="C93" s="20">
        <v>181</v>
      </c>
      <c r="D93" s="20">
        <v>165.5</v>
      </c>
      <c r="E93" s="20">
        <v>998</v>
      </c>
      <c r="H93" s="135">
        <v>44870</v>
      </c>
      <c r="I93" s="20">
        <v>1942.3</v>
      </c>
      <c r="J93" s="20">
        <v>362.1</v>
      </c>
      <c r="K93" s="20">
        <v>325</v>
      </c>
      <c r="L93" s="20">
        <v>1578</v>
      </c>
    </row>
    <row r="94" spans="1:12" x14ac:dyDescent="0.3">
      <c r="A94" s="135">
        <v>44453</v>
      </c>
      <c r="B94" s="20">
        <v>2736</v>
      </c>
      <c r="C94" s="20">
        <v>181.75</v>
      </c>
      <c r="D94" s="20">
        <v>165.5</v>
      </c>
      <c r="E94" s="20">
        <v>998</v>
      </c>
      <c r="H94" s="135">
        <v>44877</v>
      </c>
      <c r="I94" s="20">
        <v>2070.1999999999998</v>
      </c>
      <c r="J94" s="20">
        <v>324.26</v>
      </c>
      <c r="K94" s="20">
        <v>325</v>
      </c>
      <c r="L94" s="20">
        <v>1531.5</v>
      </c>
    </row>
    <row r="95" spans="1:12" x14ac:dyDescent="0.3">
      <c r="A95" s="135">
        <v>44454</v>
      </c>
      <c r="B95" s="20">
        <v>2699.5</v>
      </c>
      <c r="C95" s="20">
        <v>182.5</v>
      </c>
      <c r="D95" s="20">
        <v>168.67</v>
      </c>
      <c r="E95" s="20">
        <v>998</v>
      </c>
      <c r="H95" s="135">
        <v>44884</v>
      </c>
      <c r="I95" s="20">
        <v>2152.5</v>
      </c>
      <c r="J95" s="20">
        <v>339.7</v>
      </c>
      <c r="K95" s="20">
        <v>325</v>
      </c>
      <c r="L95" s="20">
        <v>1450</v>
      </c>
    </row>
    <row r="96" spans="1:12" x14ac:dyDescent="0.3">
      <c r="A96" s="135">
        <v>44455</v>
      </c>
      <c r="B96" s="20">
        <v>2786</v>
      </c>
      <c r="C96" s="20">
        <v>182.88</v>
      </c>
      <c r="D96" s="20">
        <v>170.25</v>
      </c>
      <c r="E96" s="20">
        <v>998</v>
      </c>
      <c r="H96" s="135">
        <v>44891</v>
      </c>
      <c r="I96" s="20">
        <v>2139.9</v>
      </c>
      <c r="J96" s="20">
        <v>364.5</v>
      </c>
      <c r="K96" s="20">
        <v>255.8</v>
      </c>
      <c r="L96" s="20">
        <v>1308.5999999999999</v>
      </c>
    </row>
    <row r="97" spans="1:12" x14ac:dyDescent="0.3">
      <c r="A97" s="135">
        <v>44456</v>
      </c>
      <c r="B97" s="20">
        <v>2687</v>
      </c>
      <c r="C97" s="20">
        <v>182.6</v>
      </c>
      <c r="D97" s="20">
        <v>171.2</v>
      </c>
      <c r="E97" s="20">
        <v>998</v>
      </c>
      <c r="H97" s="135">
        <v>44898</v>
      </c>
      <c r="I97" s="20">
        <v>2214</v>
      </c>
      <c r="J97" s="20">
        <v>397.5</v>
      </c>
      <c r="K97" s="20">
        <v>238.5</v>
      </c>
      <c r="L97" s="20">
        <v>1323</v>
      </c>
    </row>
    <row r="98" spans="1:12" x14ac:dyDescent="0.3">
      <c r="A98" s="135">
        <v>44457</v>
      </c>
      <c r="B98" s="20">
        <v>0</v>
      </c>
      <c r="C98" s="20">
        <v>0</v>
      </c>
      <c r="D98" s="20">
        <v>0</v>
      </c>
      <c r="E98" s="20">
        <v>998</v>
      </c>
      <c r="H98" s="135">
        <v>44905</v>
      </c>
      <c r="I98" s="20">
        <v>1901.7</v>
      </c>
      <c r="J98" s="20">
        <v>416</v>
      </c>
      <c r="K98" s="20">
        <v>238.5</v>
      </c>
      <c r="L98" s="20">
        <v>1358.4</v>
      </c>
    </row>
    <row r="99" spans="1:12" x14ac:dyDescent="0.3">
      <c r="A99" s="135">
        <v>44459</v>
      </c>
      <c r="B99" s="20">
        <v>0</v>
      </c>
      <c r="C99" s="20">
        <v>188.5</v>
      </c>
      <c r="D99" s="20">
        <v>175</v>
      </c>
      <c r="E99" s="20">
        <v>0</v>
      </c>
      <c r="H99" s="135">
        <v>44912</v>
      </c>
      <c r="I99" s="20">
        <v>1954.1</v>
      </c>
      <c r="J99" s="20">
        <v>406.3</v>
      </c>
      <c r="K99" s="20">
        <v>238.5</v>
      </c>
      <c r="L99" s="20">
        <v>1339.2</v>
      </c>
    </row>
    <row r="100" spans="1:12" x14ac:dyDescent="0.3">
      <c r="A100" s="135">
        <v>44460</v>
      </c>
      <c r="B100" s="20">
        <v>0</v>
      </c>
      <c r="C100" s="20">
        <v>188.75</v>
      </c>
      <c r="D100" s="20">
        <v>175</v>
      </c>
      <c r="E100" s="20">
        <v>0</v>
      </c>
      <c r="H100" s="135">
        <v>44919</v>
      </c>
      <c r="I100" s="20">
        <v>1871.7</v>
      </c>
      <c r="J100" s="20">
        <v>402</v>
      </c>
      <c r="K100" s="20">
        <v>238.5</v>
      </c>
      <c r="L100" s="20">
        <v>1283.5</v>
      </c>
    </row>
    <row r="101" spans="1:12" x14ac:dyDescent="0.3">
      <c r="A101" s="135">
        <v>44461</v>
      </c>
      <c r="B101" s="20">
        <v>2826</v>
      </c>
      <c r="C101" s="20">
        <v>188.42</v>
      </c>
      <c r="D101" s="20">
        <v>175</v>
      </c>
      <c r="E101" s="20">
        <v>998</v>
      </c>
      <c r="H101" s="135">
        <v>44926</v>
      </c>
      <c r="I101" s="20">
        <v>1882.1</v>
      </c>
      <c r="J101" s="20">
        <v>0</v>
      </c>
      <c r="K101" s="20">
        <v>0</v>
      </c>
      <c r="L101" s="20">
        <v>1200.5999999999999</v>
      </c>
    </row>
    <row r="102" spans="1:12" x14ac:dyDescent="0.3">
      <c r="A102" s="135">
        <v>44462</v>
      </c>
      <c r="B102" s="20">
        <v>2983.5</v>
      </c>
      <c r="C102" s="20">
        <v>187.56</v>
      </c>
      <c r="D102" s="20">
        <v>176.75</v>
      </c>
      <c r="E102" s="20">
        <v>998</v>
      </c>
      <c r="H102" s="135">
        <v>44933</v>
      </c>
      <c r="I102" s="20">
        <v>1797.375</v>
      </c>
      <c r="J102" s="20">
        <v>397.3</v>
      </c>
      <c r="K102" s="20">
        <v>238.5</v>
      </c>
      <c r="L102" s="20">
        <v>1181</v>
      </c>
    </row>
    <row r="103" spans="1:12" x14ac:dyDescent="0.3">
      <c r="A103" s="135">
        <v>44463</v>
      </c>
      <c r="B103" s="20">
        <v>2859.5</v>
      </c>
      <c r="C103" s="20">
        <v>188.72</v>
      </c>
      <c r="D103" s="20">
        <v>185.68</v>
      </c>
      <c r="E103" s="20">
        <v>998</v>
      </c>
      <c r="H103" s="135">
        <v>44940</v>
      </c>
      <c r="I103" s="20">
        <v>1854.4</v>
      </c>
      <c r="J103" s="20">
        <v>392.4</v>
      </c>
      <c r="K103" s="20">
        <v>238.5</v>
      </c>
      <c r="L103" s="20">
        <v>1218</v>
      </c>
    </row>
    <row r="104" spans="1:12" x14ac:dyDescent="0.3">
      <c r="A104" s="135">
        <v>44465</v>
      </c>
      <c r="B104" s="20">
        <v>0</v>
      </c>
      <c r="C104" s="20">
        <v>0</v>
      </c>
      <c r="D104" s="20">
        <v>0</v>
      </c>
      <c r="E104" s="20">
        <v>998</v>
      </c>
      <c r="H104" s="135">
        <v>44947</v>
      </c>
      <c r="I104" s="20">
        <v>1880.2</v>
      </c>
      <c r="J104" s="20">
        <v>347.34</v>
      </c>
      <c r="K104" s="20">
        <v>238.5</v>
      </c>
      <c r="L104" s="20">
        <v>1223.5</v>
      </c>
    </row>
    <row r="105" spans="1:12" x14ac:dyDescent="0.3">
      <c r="A105" s="135">
        <v>44466</v>
      </c>
      <c r="B105" s="20">
        <v>2846</v>
      </c>
      <c r="C105" s="20">
        <v>195.75</v>
      </c>
      <c r="D105" s="20">
        <v>197.5</v>
      </c>
      <c r="E105" s="20">
        <v>998</v>
      </c>
      <c r="H105" s="135">
        <v>44954</v>
      </c>
      <c r="I105" s="20">
        <v>0</v>
      </c>
      <c r="J105" s="20">
        <v>294</v>
      </c>
      <c r="K105" s="20">
        <v>238.5</v>
      </c>
      <c r="L105" s="20">
        <v>1205</v>
      </c>
    </row>
    <row r="106" spans="1:12" x14ac:dyDescent="0.3">
      <c r="A106" s="135">
        <v>44467</v>
      </c>
      <c r="B106" s="20">
        <v>2932</v>
      </c>
      <c r="C106" s="20">
        <v>200.56</v>
      </c>
      <c r="D106" s="20">
        <v>197.5</v>
      </c>
      <c r="E106" s="20">
        <v>998</v>
      </c>
      <c r="H106" s="135">
        <v>44961</v>
      </c>
      <c r="I106" s="20">
        <v>1837.6</v>
      </c>
      <c r="J106" s="20">
        <v>245.4</v>
      </c>
      <c r="K106" s="20">
        <v>238.5</v>
      </c>
      <c r="L106" s="20">
        <v>1170.4166666666667</v>
      </c>
    </row>
    <row r="107" spans="1:12" x14ac:dyDescent="0.3">
      <c r="A107" s="135">
        <v>44468</v>
      </c>
      <c r="B107" s="20">
        <v>3019</v>
      </c>
      <c r="C107" s="20">
        <v>201.81</v>
      </c>
      <c r="D107" s="20">
        <v>200.83</v>
      </c>
      <c r="E107" s="20">
        <v>998</v>
      </c>
      <c r="H107" s="135">
        <v>44968</v>
      </c>
      <c r="I107" s="20">
        <v>1829.4</v>
      </c>
      <c r="J107" s="20">
        <v>227.9</v>
      </c>
      <c r="K107" s="20">
        <v>238.5</v>
      </c>
      <c r="L107" s="20">
        <v>1071.2</v>
      </c>
    </row>
    <row r="108" spans="1:12" x14ac:dyDescent="0.3">
      <c r="A108" s="135">
        <v>44469</v>
      </c>
      <c r="B108" s="20">
        <v>3139</v>
      </c>
      <c r="C108" s="20">
        <v>203.2</v>
      </c>
      <c r="D108" s="20">
        <v>204.63</v>
      </c>
      <c r="E108" s="20">
        <v>998</v>
      </c>
      <c r="H108" s="135">
        <v>44975</v>
      </c>
      <c r="I108" s="20">
        <v>1834.2</v>
      </c>
      <c r="J108" s="20">
        <v>187.3</v>
      </c>
      <c r="K108" s="20">
        <v>238.5</v>
      </c>
      <c r="L108" s="20">
        <v>994.6</v>
      </c>
    </row>
    <row r="109" spans="1:12" x14ac:dyDescent="0.3">
      <c r="A109" s="135">
        <v>44470</v>
      </c>
      <c r="B109" s="20">
        <v>0</v>
      </c>
      <c r="C109" s="20">
        <v>206.31</v>
      </c>
      <c r="D109" s="20">
        <v>206.9</v>
      </c>
      <c r="E109" s="20">
        <v>0</v>
      </c>
      <c r="H109" s="135">
        <v>44982</v>
      </c>
      <c r="I109" s="20">
        <v>1982.7</v>
      </c>
      <c r="J109" s="20">
        <v>173.9</v>
      </c>
      <c r="K109" s="20">
        <v>238.5</v>
      </c>
      <c r="L109" s="20">
        <v>1122.2</v>
      </c>
    </row>
    <row r="110" spans="1:12" x14ac:dyDescent="0.3">
      <c r="A110" s="135">
        <v>44473</v>
      </c>
      <c r="B110" s="20">
        <v>0</v>
      </c>
      <c r="C110" s="20">
        <v>229.63</v>
      </c>
      <c r="D110" s="20">
        <v>216</v>
      </c>
      <c r="E110" s="20">
        <v>0</v>
      </c>
      <c r="H110" s="135">
        <v>44989</v>
      </c>
      <c r="I110" s="20">
        <v>2031.2</v>
      </c>
      <c r="J110" s="20">
        <v>184.6</v>
      </c>
      <c r="K110" s="20">
        <v>161.30000000000001</v>
      </c>
      <c r="L110" s="20">
        <v>1163.3</v>
      </c>
    </row>
    <row r="111" spans="1:12" x14ac:dyDescent="0.3">
      <c r="A111" s="135">
        <v>44474</v>
      </c>
      <c r="B111" s="20">
        <v>0</v>
      </c>
      <c r="C111" s="20">
        <v>233.57</v>
      </c>
      <c r="D111" s="20">
        <v>216</v>
      </c>
      <c r="E111" s="20">
        <v>0</v>
      </c>
      <c r="H111" s="135">
        <v>44996</v>
      </c>
      <c r="I111" s="20">
        <v>1977.9</v>
      </c>
      <c r="J111" s="20">
        <v>175.3</v>
      </c>
      <c r="K111" s="20">
        <v>142</v>
      </c>
      <c r="L111" s="20">
        <v>1125.5</v>
      </c>
    </row>
    <row r="112" spans="1:12" x14ac:dyDescent="0.3">
      <c r="A112" s="135">
        <v>44475</v>
      </c>
      <c r="B112" s="20">
        <v>0</v>
      </c>
      <c r="C112" s="20">
        <v>247.53</v>
      </c>
      <c r="D112" s="20">
        <v>237.33</v>
      </c>
      <c r="E112" s="20">
        <v>0</v>
      </c>
      <c r="H112" s="135">
        <v>45003</v>
      </c>
      <c r="I112" s="20">
        <v>1936</v>
      </c>
      <c r="J112" s="20">
        <v>170.8</v>
      </c>
      <c r="K112" s="20">
        <v>142</v>
      </c>
      <c r="L112" s="20">
        <v>1134.8</v>
      </c>
    </row>
    <row r="113" spans="1:12" x14ac:dyDescent="0.3">
      <c r="A113" s="135">
        <v>44476</v>
      </c>
      <c r="B113" s="20">
        <v>0</v>
      </c>
      <c r="C113" s="20">
        <v>245</v>
      </c>
      <c r="D113" s="20">
        <v>248</v>
      </c>
      <c r="E113" s="20">
        <v>0</v>
      </c>
      <c r="H113" s="135">
        <v>45010</v>
      </c>
      <c r="I113" s="20">
        <v>1841.1</v>
      </c>
      <c r="J113" s="20">
        <v>176.3</v>
      </c>
      <c r="K113" s="20">
        <v>142</v>
      </c>
      <c r="L113" s="20">
        <v>1106.3</v>
      </c>
    </row>
    <row r="114" spans="1:12" x14ac:dyDescent="0.3">
      <c r="A114" s="135">
        <v>44477</v>
      </c>
      <c r="B114" s="20">
        <v>3207</v>
      </c>
      <c r="C114" s="20">
        <v>244.11</v>
      </c>
      <c r="D114" s="20">
        <v>254.4</v>
      </c>
      <c r="E114" s="20">
        <v>998</v>
      </c>
      <c r="H114" s="135">
        <v>45017</v>
      </c>
      <c r="I114" s="20">
        <v>1834.1</v>
      </c>
      <c r="J114" s="20">
        <v>178.5</v>
      </c>
      <c r="K114" s="20">
        <v>142</v>
      </c>
      <c r="L114" s="20">
        <v>1084</v>
      </c>
    </row>
    <row r="115" spans="1:12" x14ac:dyDescent="0.3">
      <c r="A115" s="135">
        <v>44478</v>
      </c>
      <c r="B115" s="20">
        <v>0</v>
      </c>
      <c r="C115" s="20">
        <v>0</v>
      </c>
      <c r="D115" s="20">
        <v>0</v>
      </c>
      <c r="E115" s="20">
        <v>998</v>
      </c>
      <c r="H115" s="135">
        <v>45024</v>
      </c>
      <c r="I115" s="20">
        <v>1773.125</v>
      </c>
      <c r="J115" s="20">
        <v>199.6</v>
      </c>
      <c r="K115" s="20">
        <v>142.30000000000001</v>
      </c>
      <c r="L115" s="20">
        <v>1060.625</v>
      </c>
    </row>
    <row r="116" spans="1:12" x14ac:dyDescent="0.3">
      <c r="A116" s="135">
        <v>44480</v>
      </c>
      <c r="B116" s="20">
        <v>3300</v>
      </c>
      <c r="C116" s="20">
        <v>235</v>
      </c>
      <c r="D116" s="20">
        <v>280</v>
      </c>
      <c r="E116" s="20">
        <v>998</v>
      </c>
      <c r="H116" s="135">
        <v>45031</v>
      </c>
      <c r="I116" s="20">
        <v>1685.2</v>
      </c>
      <c r="J116" s="20">
        <v>188.8</v>
      </c>
      <c r="K116" s="20">
        <v>142.5</v>
      </c>
      <c r="L116" s="20">
        <v>1016.6</v>
      </c>
    </row>
    <row r="117" spans="1:12" x14ac:dyDescent="0.3">
      <c r="A117" s="135">
        <v>44481</v>
      </c>
      <c r="B117" s="20">
        <v>3454.5</v>
      </c>
      <c r="C117" s="20">
        <v>245.76</v>
      </c>
      <c r="D117" s="20">
        <v>280</v>
      </c>
      <c r="E117" s="20">
        <v>998</v>
      </c>
      <c r="H117" s="135">
        <v>45038</v>
      </c>
      <c r="I117" s="20">
        <v>1555.2</v>
      </c>
      <c r="J117" s="20">
        <v>184.3</v>
      </c>
      <c r="K117" s="20">
        <v>142.5</v>
      </c>
      <c r="L117" s="20">
        <v>1021</v>
      </c>
    </row>
    <row r="118" spans="1:12" x14ac:dyDescent="0.3">
      <c r="A118" s="135">
        <v>44482</v>
      </c>
      <c r="B118" s="20">
        <v>3479</v>
      </c>
      <c r="C118" s="20">
        <v>247.99</v>
      </c>
      <c r="D118" s="20">
        <v>272.33</v>
      </c>
      <c r="E118" s="20">
        <v>998</v>
      </c>
      <c r="H118" s="135">
        <v>45045</v>
      </c>
      <c r="I118" s="20">
        <v>1450</v>
      </c>
      <c r="J118" s="20">
        <v>186.31</v>
      </c>
      <c r="K118" s="20">
        <v>142.5</v>
      </c>
      <c r="L118" s="20">
        <v>996.33333333333337</v>
      </c>
    </row>
    <row r="119" spans="1:12" x14ac:dyDescent="0.3">
      <c r="A119" s="135">
        <v>44483</v>
      </c>
      <c r="B119" s="20">
        <v>3410</v>
      </c>
      <c r="C119" s="20">
        <v>250.11</v>
      </c>
      <c r="D119" s="20">
        <v>268.5</v>
      </c>
      <c r="E119" s="20">
        <v>998</v>
      </c>
      <c r="H119" s="135">
        <v>45052</v>
      </c>
      <c r="I119" s="20">
        <v>1328.75</v>
      </c>
      <c r="J119" s="20">
        <v>178</v>
      </c>
      <c r="K119" s="20">
        <v>139.6</v>
      </c>
      <c r="L119" s="20">
        <v>1002.6666666666666</v>
      </c>
    </row>
    <row r="120" spans="1:12" x14ac:dyDescent="0.3">
      <c r="A120" s="135">
        <v>44484</v>
      </c>
      <c r="B120" s="20">
        <v>3551</v>
      </c>
      <c r="C120" s="20">
        <v>253.55</v>
      </c>
      <c r="D120" s="20">
        <v>266.2</v>
      </c>
      <c r="E120" s="20">
        <v>998</v>
      </c>
      <c r="H120" s="135">
        <v>45059</v>
      </c>
      <c r="I120" s="20">
        <v>1354.4</v>
      </c>
      <c r="J120" s="20">
        <v>168.1</v>
      </c>
      <c r="K120" s="20">
        <v>120</v>
      </c>
      <c r="L120" s="20">
        <v>987.1</v>
      </c>
    </row>
    <row r="121" spans="1:12" x14ac:dyDescent="0.3">
      <c r="A121" s="135">
        <v>44487</v>
      </c>
      <c r="B121" s="20">
        <v>3694.5</v>
      </c>
      <c r="C121" s="20">
        <v>246.07</v>
      </c>
      <c r="D121" s="20">
        <v>229</v>
      </c>
      <c r="E121" s="20">
        <v>998</v>
      </c>
      <c r="H121" s="135">
        <v>45066</v>
      </c>
      <c r="I121" s="20">
        <v>1390.2</v>
      </c>
      <c r="J121" s="20">
        <v>158.19999999999999</v>
      </c>
      <c r="K121" s="20">
        <v>0</v>
      </c>
      <c r="L121" s="20">
        <v>970.9</v>
      </c>
    </row>
    <row r="122" spans="1:12" x14ac:dyDescent="0.3">
      <c r="A122" s="135">
        <v>44488</v>
      </c>
      <c r="B122" s="20">
        <v>3781.5</v>
      </c>
      <c r="C122" s="20">
        <v>243.35</v>
      </c>
      <c r="D122" s="20">
        <v>229.5</v>
      </c>
      <c r="E122" s="20">
        <v>998</v>
      </c>
      <c r="H122" s="135">
        <v>45073</v>
      </c>
      <c r="I122" s="20">
        <v>1299.5999999999999</v>
      </c>
      <c r="J122" s="20">
        <v>148.97</v>
      </c>
      <c r="K122" s="20">
        <v>0</v>
      </c>
      <c r="L122" s="20">
        <v>916.5</v>
      </c>
    </row>
    <row r="123" spans="1:12" x14ac:dyDescent="0.3">
      <c r="A123" s="135">
        <v>44489</v>
      </c>
      <c r="B123" s="20">
        <v>3532.5</v>
      </c>
      <c r="C123" s="20">
        <v>238.64</v>
      </c>
      <c r="D123" s="20">
        <v>229.67</v>
      </c>
      <c r="E123" s="20">
        <v>998</v>
      </c>
      <c r="H123" s="135">
        <v>45080</v>
      </c>
      <c r="I123" s="20">
        <v>1239.5999999999999</v>
      </c>
      <c r="J123" s="20">
        <v>130.77000000000001</v>
      </c>
      <c r="K123" s="20">
        <v>108.8</v>
      </c>
      <c r="L123" s="20">
        <v>792.9</v>
      </c>
    </row>
    <row r="124" spans="1:12" x14ac:dyDescent="0.3">
      <c r="A124" s="135">
        <v>44490</v>
      </c>
      <c r="B124" s="20">
        <v>3234</v>
      </c>
      <c r="C124" s="20">
        <v>231.65</v>
      </c>
      <c r="D124" s="20">
        <v>229.75</v>
      </c>
      <c r="E124" s="20">
        <v>998</v>
      </c>
      <c r="H124" s="135">
        <v>45087</v>
      </c>
      <c r="I124" s="20">
        <v>1278.5999999999999</v>
      </c>
      <c r="J124" s="20">
        <v>132.21</v>
      </c>
      <c r="K124" s="20">
        <v>96</v>
      </c>
      <c r="L124" s="20">
        <v>789.2</v>
      </c>
    </row>
    <row r="125" spans="1:12" x14ac:dyDescent="0.3">
      <c r="A125" s="135">
        <v>44491</v>
      </c>
      <c r="B125" s="20">
        <v>2986</v>
      </c>
      <c r="C125" s="20">
        <v>221.79</v>
      </c>
      <c r="D125" s="20">
        <v>229.8</v>
      </c>
      <c r="E125" s="20">
        <v>998</v>
      </c>
      <c r="H125" s="135">
        <v>45094</v>
      </c>
      <c r="I125" s="20">
        <v>1330.8</v>
      </c>
      <c r="J125" s="20">
        <v>124.65</v>
      </c>
      <c r="K125" s="20">
        <v>96</v>
      </c>
      <c r="L125" s="20">
        <v>777</v>
      </c>
    </row>
    <row r="126" spans="1:12" x14ac:dyDescent="0.3">
      <c r="A126" s="135">
        <v>44494</v>
      </c>
      <c r="B126" s="20">
        <v>2950.5</v>
      </c>
      <c r="C126" s="20">
        <v>187.34</v>
      </c>
      <c r="D126" s="20">
        <v>230</v>
      </c>
      <c r="E126" s="20">
        <v>998</v>
      </c>
      <c r="H126" s="135">
        <v>45101</v>
      </c>
      <c r="I126" s="20">
        <v>1371.6666666666667</v>
      </c>
      <c r="J126" s="20">
        <v>120.23</v>
      </c>
      <c r="K126" s="20">
        <v>96</v>
      </c>
      <c r="L126" s="20">
        <v>828.33333333333337</v>
      </c>
    </row>
    <row r="127" spans="1:12" x14ac:dyDescent="0.3">
      <c r="A127" s="135">
        <v>44495</v>
      </c>
      <c r="B127" s="20">
        <v>2970.5</v>
      </c>
      <c r="C127" s="20">
        <v>194.07</v>
      </c>
      <c r="D127" s="20">
        <v>230</v>
      </c>
      <c r="E127" s="20">
        <v>998</v>
      </c>
      <c r="H127" s="135">
        <v>45108</v>
      </c>
      <c r="I127" s="20">
        <v>1320.9</v>
      </c>
      <c r="J127" s="20">
        <v>137.94</v>
      </c>
      <c r="K127" s="20">
        <v>96</v>
      </c>
      <c r="L127" s="20">
        <v>822.41666666666663</v>
      </c>
    </row>
    <row r="128" spans="1:12" x14ac:dyDescent="0.3">
      <c r="A128" s="135">
        <v>44496</v>
      </c>
      <c r="B128" s="20">
        <v>2844</v>
      </c>
      <c r="C128" s="20">
        <v>195.17</v>
      </c>
      <c r="D128" s="20">
        <v>230</v>
      </c>
      <c r="E128" s="20">
        <v>998</v>
      </c>
      <c r="H128" s="135">
        <v>45115</v>
      </c>
      <c r="I128" s="20">
        <v>1332</v>
      </c>
      <c r="J128" s="20">
        <v>140.18</v>
      </c>
      <c r="K128" s="20">
        <v>96</v>
      </c>
      <c r="L128" s="20">
        <v>851.2</v>
      </c>
    </row>
    <row r="129" spans="1:12" x14ac:dyDescent="0.3">
      <c r="A129" s="135">
        <v>44497</v>
      </c>
      <c r="B129" s="20">
        <v>2525</v>
      </c>
      <c r="C129" s="20">
        <v>190</v>
      </c>
      <c r="D129" s="20">
        <v>230</v>
      </c>
      <c r="E129" s="20">
        <v>998</v>
      </c>
      <c r="H129" s="135">
        <v>45122</v>
      </c>
      <c r="I129" s="20">
        <v>1371.5</v>
      </c>
      <c r="J129" s="20">
        <v>127.33</v>
      </c>
      <c r="K129" s="20">
        <v>96.9</v>
      </c>
      <c r="L129" s="20">
        <v>848.8</v>
      </c>
    </row>
    <row r="130" spans="1:12" x14ac:dyDescent="0.3">
      <c r="A130" s="135">
        <v>44498</v>
      </c>
      <c r="B130" s="20">
        <v>2378.5</v>
      </c>
      <c r="C130" s="20">
        <v>186</v>
      </c>
      <c r="D130" s="20">
        <v>230</v>
      </c>
      <c r="E130" s="20">
        <v>998</v>
      </c>
      <c r="H130" s="135">
        <v>45129</v>
      </c>
      <c r="I130" s="20">
        <v>1469.9</v>
      </c>
      <c r="J130" s="20">
        <v>130.97999999999999</v>
      </c>
      <c r="K130" s="20">
        <v>97.5</v>
      </c>
      <c r="L130" s="20">
        <v>878</v>
      </c>
    </row>
    <row r="131" spans="1:12" x14ac:dyDescent="0.3">
      <c r="A131" s="135">
        <v>44501</v>
      </c>
      <c r="B131" s="20">
        <v>2223.5</v>
      </c>
      <c r="C131" s="20">
        <v>152.96</v>
      </c>
      <c r="D131" s="20">
        <v>230</v>
      </c>
      <c r="E131" s="20">
        <v>998</v>
      </c>
      <c r="H131" s="135">
        <v>45136</v>
      </c>
      <c r="I131" s="20">
        <v>1495.8</v>
      </c>
      <c r="J131" s="20">
        <v>140.33000000000001</v>
      </c>
      <c r="K131" s="20">
        <v>110.1</v>
      </c>
      <c r="L131" s="20">
        <v>869.3</v>
      </c>
    </row>
    <row r="132" spans="1:12" x14ac:dyDescent="0.3">
      <c r="A132" s="135">
        <v>44502</v>
      </c>
      <c r="B132" s="20">
        <v>2197.5</v>
      </c>
      <c r="C132" s="20">
        <v>149.55000000000001</v>
      </c>
      <c r="D132" s="20">
        <v>230</v>
      </c>
      <c r="E132" s="20">
        <v>998</v>
      </c>
      <c r="H132" s="135">
        <v>45143</v>
      </c>
      <c r="I132" s="20">
        <v>1481.3</v>
      </c>
      <c r="J132" s="20">
        <v>139.06</v>
      </c>
      <c r="K132" s="20">
        <v>102.5</v>
      </c>
      <c r="L132" s="20">
        <v>848.7</v>
      </c>
    </row>
    <row r="133" spans="1:12" x14ac:dyDescent="0.3">
      <c r="A133" s="135">
        <v>44503</v>
      </c>
      <c r="B133" s="20">
        <v>2342.5</v>
      </c>
      <c r="C133" s="20">
        <v>148.18</v>
      </c>
      <c r="D133" s="20">
        <v>199.17</v>
      </c>
      <c r="E133" s="20">
        <v>998</v>
      </c>
      <c r="H133" s="135">
        <v>45150</v>
      </c>
      <c r="I133" s="20">
        <v>1483.5</v>
      </c>
      <c r="J133" s="20">
        <v>145.77000000000001</v>
      </c>
      <c r="K133" s="20">
        <v>113.5</v>
      </c>
      <c r="L133" s="20">
        <v>838.3</v>
      </c>
    </row>
    <row r="134" spans="1:12" x14ac:dyDescent="0.3">
      <c r="A134" s="135">
        <v>44504</v>
      </c>
      <c r="B134" s="20">
        <v>2410</v>
      </c>
      <c r="C134" s="20">
        <v>151.63999999999999</v>
      </c>
      <c r="D134" s="20">
        <v>183.75</v>
      </c>
      <c r="E134" s="20">
        <v>998</v>
      </c>
      <c r="H134" s="135">
        <v>45157</v>
      </c>
      <c r="I134" s="20">
        <v>1388.2</v>
      </c>
      <c r="J134" s="20">
        <v>154.71</v>
      </c>
      <c r="K134" s="20">
        <v>113.5</v>
      </c>
      <c r="L134" s="20">
        <v>813.4</v>
      </c>
    </row>
    <row r="135" spans="1:12" x14ac:dyDescent="0.3">
      <c r="A135" s="135">
        <v>44505</v>
      </c>
      <c r="B135" s="20">
        <v>2367.5</v>
      </c>
      <c r="C135" s="20">
        <v>152.78</v>
      </c>
      <c r="D135" s="20">
        <v>174.7</v>
      </c>
      <c r="E135" s="20">
        <v>998</v>
      </c>
      <c r="H135" s="135">
        <v>45164</v>
      </c>
      <c r="I135" s="20">
        <v>1486.5</v>
      </c>
      <c r="J135" s="20">
        <v>158.11000000000001</v>
      </c>
      <c r="K135" s="20">
        <v>113.5</v>
      </c>
      <c r="L135" s="20">
        <v>821.2</v>
      </c>
    </row>
    <row r="136" spans="1:12" x14ac:dyDescent="0.3">
      <c r="A136" s="135">
        <v>44508</v>
      </c>
      <c r="B136" s="20">
        <v>2372.5</v>
      </c>
      <c r="C136" s="20">
        <v>159.09</v>
      </c>
      <c r="D136" s="20">
        <v>138.5</v>
      </c>
      <c r="E136" s="20">
        <v>998</v>
      </c>
      <c r="H136" s="135">
        <v>45171</v>
      </c>
      <c r="I136" s="20">
        <v>1519.9</v>
      </c>
      <c r="J136" s="20">
        <v>156.18</v>
      </c>
      <c r="K136" s="20">
        <v>113.5</v>
      </c>
      <c r="L136" s="20">
        <v>833.6</v>
      </c>
    </row>
    <row r="137" spans="1:12" x14ac:dyDescent="0.3">
      <c r="A137" s="135">
        <v>44509</v>
      </c>
      <c r="B137" s="20">
        <v>2314.5</v>
      </c>
      <c r="C137" s="20">
        <v>162.74</v>
      </c>
      <c r="D137" s="20">
        <v>140.5</v>
      </c>
      <c r="E137" s="20">
        <v>998</v>
      </c>
      <c r="H137" s="135">
        <v>45178</v>
      </c>
      <c r="I137" s="20">
        <v>1695.6</v>
      </c>
      <c r="J137" s="20">
        <v>159.55000000000001</v>
      </c>
      <c r="K137" s="20">
        <v>113.5</v>
      </c>
      <c r="L137" s="20">
        <v>874.5</v>
      </c>
    </row>
    <row r="138" spans="1:12" x14ac:dyDescent="0.3">
      <c r="A138" s="135">
        <v>44510</v>
      </c>
      <c r="B138" s="20">
        <v>2220</v>
      </c>
      <c r="C138" s="20">
        <v>162.75</v>
      </c>
      <c r="D138" s="20">
        <v>141.16999999999999</v>
      </c>
      <c r="E138" s="20">
        <v>998</v>
      </c>
      <c r="H138" s="135">
        <v>45185</v>
      </c>
      <c r="I138" s="20">
        <v>1763.1</v>
      </c>
      <c r="J138" s="20">
        <v>159.79</v>
      </c>
      <c r="K138" s="20">
        <v>113.5</v>
      </c>
      <c r="L138" s="20">
        <v>896.5</v>
      </c>
    </row>
    <row r="139" spans="1:12" x14ac:dyDescent="0.3">
      <c r="A139" s="135">
        <v>44511</v>
      </c>
      <c r="B139" s="20">
        <v>2313.5</v>
      </c>
      <c r="C139" s="20">
        <v>159.02000000000001</v>
      </c>
      <c r="D139" s="20">
        <v>141.5</v>
      </c>
      <c r="E139" s="20">
        <v>998</v>
      </c>
      <c r="H139" s="135">
        <v>45192</v>
      </c>
      <c r="I139" s="20">
        <v>1881.1</v>
      </c>
      <c r="J139" s="20">
        <v>163.21</v>
      </c>
      <c r="K139" s="20">
        <v>113.5</v>
      </c>
      <c r="L139" s="20">
        <v>986.8</v>
      </c>
    </row>
    <row r="140" spans="1:12" x14ac:dyDescent="0.3">
      <c r="A140" s="135">
        <v>44512</v>
      </c>
      <c r="B140" s="20">
        <v>2252.5</v>
      </c>
      <c r="C140" s="20">
        <v>156.28</v>
      </c>
      <c r="D140" s="20">
        <v>141.69999999999999</v>
      </c>
      <c r="E140" s="20">
        <v>998</v>
      </c>
      <c r="H140" s="135">
        <v>45199</v>
      </c>
      <c r="I140" s="20">
        <v>1816.375</v>
      </c>
      <c r="J140" s="20">
        <v>157.91</v>
      </c>
      <c r="K140" s="20">
        <v>113.5</v>
      </c>
      <c r="L140" s="20">
        <v>989.25</v>
      </c>
    </row>
    <row r="141" spans="1:12" x14ac:dyDescent="0.3">
      <c r="A141" s="135">
        <v>44515</v>
      </c>
      <c r="B141" s="20">
        <v>2059.5</v>
      </c>
      <c r="C141" s="20">
        <v>143.13</v>
      </c>
      <c r="D141" s="20">
        <v>126.5</v>
      </c>
      <c r="E141" s="20">
        <v>998</v>
      </c>
      <c r="H141" s="135">
        <v>45206</v>
      </c>
      <c r="I141" s="20" t="e">
        <f>(#N/A)</f>
        <v>#N/A</v>
      </c>
      <c r="J141" s="20">
        <v>141.57</v>
      </c>
      <c r="K141" s="20">
        <v>113.5</v>
      </c>
      <c r="L141" s="20">
        <v>1005</v>
      </c>
    </row>
    <row r="142" spans="1:12" x14ac:dyDescent="0.3">
      <c r="A142" s="135">
        <v>44516</v>
      </c>
      <c r="B142" s="20">
        <v>1931</v>
      </c>
      <c r="C142" s="20">
        <v>145.13</v>
      </c>
      <c r="D142" s="20">
        <v>126.5</v>
      </c>
      <c r="E142" s="20">
        <v>998</v>
      </c>
      <c r="H142" s="135">
        <v>45213</v>
      </c>
      <c r="I142" s="20">
        <v>1765</v>
      </c>
      <c r="J142" s="20">
        <v>136.9</v>
      </c>
      <c r="K142" s="20">
        <v>113.5</v>
      </c>
      <c r="L142" s="20">
        <v>1032.3333333333333</v>
      </c>
    </row>
    <row r="143" spans="1:12" x14ac:dyDescent="0.3">
      <c r="A143" s="135">
        <v>44517</v>
      </c>
      <c r="B143" s="20">
        <v>1893.5</v>
      </c>
      <c r="C143" s="20">
        <v>148.69</v>
      </c>
      <c r="D143" s="20">
        <v>130.16999999999999</v>
      </c>
      <c r="E143" s="20">
        <v>998</v>
      </c>
      <c r="H143" s="135">
        <v>45220</v>
      </c>
      <c r="I143" s="20">
        <v>1744.3</v>
      </c>
      <c r="J143" s="20">
        <v>136.94999999999999</v>
      </c>
      <c r="K143" s="20">
        <v>113.5</v>
      </c>
      <c r="L143" s="20">
        <v>1015</v>
      </c>
    </row>
    <row r="144" spans="1:12" x14ac:dyDescent="0.3">
      <c r="A144" s="135">
        <v>44518</v>
      </c>
      <c r="B144" s="20">
        <v>1868</v>
      </c>
      <c r="C144" s="20">
        <v>152.52000000000001</v>
      </c>
      <c r="D144" s="20">
        <v>132.38</v>
      </c>
      <c r="E144" s="20">
        <v>998</v>
      </c>
      <c r="H144" s="135">
        <v>45227</v>
      </c>
      <c r="I144" s="20">
        <v>1742.8</v>
      </c>
      <c r="J144" s="20">
        <v>126.25</v>
      </c>
      <c r="K144" s="20">
        <v>113.5</v>
      </c>
      <c r="L144" s="20">
        <v>994</v>
      </c>
    </row>
    <row r="145" spans="1:12" x14ac:dyDescent="0.3">
      <c r="A145" s="135">
        <v>44519</v>
      </c>
      <c r="B145" s="20">
        <v>1862</v>
      </c>
      <c r="C145" s="20">
        <v>154.41999999999999</v>
      </c>
      <c r="D145" s="20">
        <v>133.69999999999999</v>
      </c>
      <c r="E145" s="20">
        <v>998</v>
      </c>
      <c r="H145" s="135">
        <v>45234</v>
      </c>
      <c r="I145" s="20">
        <v>1820.5</v>
      </c>
      <c r="J145" s="20">
        <v>120.53</v>
      </c>
      <c r="K145" s="20">
        <v>113.5</v>
      </c>
      <c r="L145" s="20">
        <v>954.8</v>
      </c>
    </row>
    <row r="146" spans="1:12" x14ac:dyDescent="0.3">
      <c r="A146" s="135">
        <v>44522</v>
      </c>
      <c r="B146" s="20">
        <v>1866.5</v>
      </c>
      <c r="C146" s="20">
        <v>161.79</v>
      </c>
      <c r="D146" s="20">
        <v>139</v>
      </c>
      <c r="E146" s="20">
        <v>998</v>
      </c>
      <c r="H146" s="135">
        <v>45241</v>
      </c>
      <c r="I146" s="20">
        <v>1933.6</v>
      </c>
      <c r="J146" s="20">
        <v>121.6</v>
      </c>
      <c r="K146" s="20">
        <v>113.5</v>
      </c>
      <c r="L146" s="20">
        <v>943.6</v>
      </c>
    </row>
    <row r="147" spans="1:12" x14ac:dyDescent="0.3">
      <c r="A147" s="135">
        <v>44523</v>
      </c>
      <c r="B147" s="20">
        <v>1912</v>
      </c>
      <c r="C147" s="20">
        <v>166.4</v>
      </c>
      <c r="D147" s="20">
        <v>139</v>
      </c>
      <c r="E147" s="20">
        <v>998</v>
      </c>
      <c r="H147" s="135">
        <v>45248</v>
      </c>
      <c r="I147" s="20">
        <v>2027.5</v>
      </c>
      <c r="J147" s="20">
        <v>125</v>
      </c>
      <c r="K147" s="20">
        <v>113.5</v>
      </c>
      <c r="L147" s="20">
        <v>949.2</v>
      </c>
    </row>
    <row r="148" spans="1:12" x14ac:dyDescent="0.3">
      <c r="A148" s="135">
        <v>44524</v>
      </c>
      <c r="B148" s="20">
        <v>2051</v>
      </c>
      <c r="C148" s="20">
        <v>169</v>
      </c>
      <c r="D148" s="20">
        <v>146.83000000000001</v>
      </c>
      <c r="E148" s="20">
        <v>998</v>
      </c>
      <c r="H148" s="135">
        <v>45255</v>
      </c>
      <c r="I148" s="20">
        <v>2034.4</v>
      </c>
      <c r="J148" s="20">
        <v>121.49</v>
      </c>
      <c r="K148" s="20">
        <v>113.5</v>
      </c>
      <c r="L148" s="20">
        <v>935.8</v>
      </c>
    </row>
    <row r="149" spans="1:12" x14ac:dyDescent="0.3">
      <c r="A149" s="135">
        <v>44525</v>
      </c>
      <c r="B149" s="20">
        <v>2168</v>
      </c>
      <c r="C149" s="20">
        <v>172.34</v>
      </c>
      <c r="D149" s="20">
        <v>150.75</v>
      </c>
      <c r="E149" s="20">
        <v>998</v>
      </c>
      <c r="H149" s="135">
        <v>45262</v>
      </c>
      <c r="I149" s="20">
        <v>2109.6999999999998</v>
      </c>
      <c r="J149" s="20">
        <v>129.72999999999999</v>
      </c>
      <c r="K149" s="20">
        <v>113.5</v>
      </c>
      <c r="L149" s="20">
        <v>934.6</v>
      </c>
    </row>
    <row r="150" spans="1:12" x14ac:dyDescent="0.3">
      <c r="A150" s="135">
        <v>44526</v>
      </c>
      <c r="B150" s="20">
        <v>2092</v>
      </c>
      <c r="C150" s="20">
        <v>173.23</v>
      </c>
      <c r="D150" s="20">
        <v>153.1</v>
      </c>
      <c r="E150" s="20">
        <v>998</v>
      </c>
      <c r="H150" s="135">
        <v>45269</v>
      </c>
      <c r="I150" s="20">
        <v>2022.5</v>
      </c>
      <c r="J150" s="20">
        <v>149.36000000000001</v>
      </c>
      <c r="K150" s="20">
        <v>113.5</v>
      </c>
      <c r="L150" s="20">
        <v>935.6</v>
      </c>
    </row>
    <row r="151" spans="1:12" x14ac:dyDescent="0.3">
      <c r="A151" s="135">
        <v>44529</v>
      </c>
      <c r="B151" s="20">
        <v>2045</v>
      </c>
      <c r="C151" s="20">
        <v>170.23</v>
      </c>
      <c r="D151" s="20">
        <v>119.5</v>
      </c>
      <c r="E151" s="20">
        <v>998</v>
      </c>
      <c r="H151" s="135">
        <v>45276</v>
      </c>
      <c r="I151" s="20">
        <v>1946.3</v>
      </c>
      <c r="J151" s="20">
        <v>157.01</v>
      </c>
      <c r="K151" s="20">
        <v>113.5</v>
      </c>
      <c r="L151" s="20">
        <v>951</v>
      </c>
    </row>
    <row r="152" spans="1:12" x14ac:dyDescent="0.3">
      <c r="A152" s="135">
        <v>44530</v>
      </c>
      <c r="B152" s="20">
        <v>2116.5</v>
      </c>
      <c r="C152" s="20">
        <v>164.28</v>
      </c>
      <c r="D152" s="20">
        <v>119.5</v>
      </c>
      <c r="E152" s="20">
        <v>998</v>
      </c>
      <c r="H152" s="135">
        <v>45283</v>
      </c>
      <c r="I152" s="20">
        <v>1912.1</v>
      </c>
      <c r="J152" s="20">
        <v>149.13</v>
      </c>
      <c r="K152" s="20">
        <v>113.5</v>
      </c>
      <c r="L152" s="20">
        <v>953</v>
      </c>
    </row>
    <row r="153" spans="1:12" x14ac:dyDescent="0.3">
      <c r="A153" s="135">
        <v>44531</v>
      </c>
      <c r="B153" s="20">
        <v>2099.5</v>
      </c>
      <c r="C153" s="20">
        <v>161.62</v>
      </c>
      <c r="D153" s="20">
        <v>119.5</v>
      </c>
      <c r="E153" s="20">
        <v>998</v>
      </c>
      <c r="H153" s="135">
        <v>45290</v>
      </c>
      <c r="I153" s="20">
        <v>1923.7</v>
      </c>
      <c r="J153" s="20">
        <v>148.96</v>
      </c>
      <c r="K153" s="20">
        <v>113.5</v>
      </c>
      <c r="L153" s="20">
        <v>930.8</v>
      </c>
    </row>
    <row r="154" spans="1:12" x14ac:dyDescent="0.3">
      <c r="A154" s="135">
        <v>44532</v>
      </c>
      <c r="B154" s="20">
        <v>2096</v>
      </c>
      <c r="C154" s="20">
        <v>160.30000000000001</v>
      </c>
      <c r="D154" s="20">
        <v>119.5</v>
      </c>
      <c r="E154" s="20">
        <v>998</v>
      </c>
      <c r="H154" s="135">
        <v>45297</v>
      </c>
      <c r="I154" s="20">
        <v>1917.625</v>
      </c>
      <c r="J154" s="20">
        <v>131.99</v>
      </c>
      <c r="K154" s="20">
        <v>113.5</v>
      </c>
      <c r="L154" s="20">
        <v>931.5</v>
      </c>
    </row>
    <row r="155" spans="1:12" x14ac:dyDescent="0.3">
      <c r="A155" s="135">
        <v>44533</v>
      </c>
      <c r="B155" s="20">
        <v>1905.5</v>
      </c>
      <c r="C155" s="20">
        <v>159.76</v>
      </c>
      <c r="D155" s="20">
        <v>119.5</v>
      </c>
      <c r="E155" s="20">
        <v>998</v>
      </c>
      <c r="H155" s="135">
        <v>45304</v>
      </c>
      <c r="I155" s="20">
        <v>1788.8</v>
      </c>
      <c r="J155" s="20">
        <v>132.06</v>
      </c>
      <c r="K155" s="20">
        <v>113.5</v>
      </c>
      <c r="L155" s="20">
        <v>921.4</v>
      </c>
    </row>
    <row r="156" spans="1:12" x14ac:dyDescent="0.3">
      <c r="A156" s="135">
        <v>44536</v>
      </c>
      <c r="B156" s="20">
        <v>1960</v>
      </c>
      <c r="C156" s="20">
        <v>153.38999999999999</v>
      </c>
      <c r="D156" s="20">
        <v>119.5</v>
      </c>
      <c r="E156" s="20">
        <v>998</v>
      </c>
      <c r="H156" s="135">
        <v>45311</v>
      </c>
      <c r="I156" s="20">
        <v>1797.9</v>
      </c>
      <c r="J156" s="20">
        <v>126.77</v>
      </c>
      <c r="K156" s="20">
        <v>113.5</v>
      </c>
      <c r="L156" s="20">
        <v>915</v>
      </c>
    </row>
    <row r="157" spans="1:12" x14ac:dyDescent="0.3">
      <c r="A157" s="135">
        <v>44537</v>
      </c>
      <c r="B157" s="20">
        <v>2015</v>
      </c>
      <c r="C157" s="20">
        <v>153.62</v>
      </c>
      <c r="D157" s="20">
        <v>119.5</v>
      </c>
      <c r="E157" s="20">
        <v>998</v>
      </c>
      <c r="H157" s="135">
        <v>45318</v>
      </c>
      <c r="I157" s="20">
        <v>1829</v>
      </c>
      <c r="J157" s="20">
        <v>122.09</v>
      </c>
      <c r="K157" s="20">
        <v>113.5</v>
      </c>
      <c r="L157" s="20">
        <v>913.8</v>
      </c>
    </row>
    <row r="158" spans="1:12" x14ac:dyDescent="0.3">
      <c r="A158" s="135">
        <v>44538</v>
      </c>
      <c r="B158" s="20">
        <v>2073.5</v>
      </c>
      <c r="C158" s="20">
        <v>154.5</v>
      </c>
      <c r="D158" s="20">
        <v>119.5</v>
      </c>
      <c r="E158" s="20">
        <v>998</v>
      </c>
      <c r="H158" s="135">
        <v>45325</v>
      </c>
      <c r="I158" s="20">
        <v>1743.3</v>
      </c>
      <c r="J158" s="20">
        <v>116.08</v>
      </c>
      <c r="K158" s="20">
        <v>113.5</v>
      </c>
      <c r="L158" s="20">
        <v>910.2</v>
      </c>
    </row>
    <row r="159" spans="1:12" x14ac:dyDescent="0.3">
      <c r="A159" s="135">
        <v>44539</v>
      </c>
      <c r="B159" s="20">
        <v>2059.5</v>
      </c>
      <c r="C159" s="20">
        <v>156.46</v>
      </c>
      <c r="D159" s="20">
        <v>119.5</v>
      </c>
      <c r="E159" s="20">
        <v>998</v>
      </c>
      <c r="H159" s="135">
        <v>45332</v>
      </c>
      <c r="I159" s="20">
        <v>1712</v>
      </c>
      <c r="J159" s="20">
        <v>120.06</v>
      </c>
      <c r="K159" s="20">
        <v>113.5</v>
      </c>
      <c r="L159" s="20">
        <v>916</v>
      </c>
    </row>
    <row r="160" spans="1:12" x14ac:dyDescent="0.3">
      <c r="A160" s="135">
        <v>44540</v>
      </c>
      <c r="B160" s="20">
        <v>2000</v>
      </c>
      <c r="C160" s="20">
        <v>157.65</v>
      </c>
      <c r="D160" s="20">
        <v>123.4</v>
      </c>
      <c r="E160" s="20">
        <v>998</v>
      </c>
      <c r="H160" s="135">
        <v>45339</v>
      </c>
      <c r="I160" s="20" t="e">
        <f>(#N/A)</f>
        <v>#N/A</v>
      </c>
      <c r="J160" s="20">
        <v>120.94</v>
      </c>
      <c r="K160" s="20">
        <v>113.5</v>
      </c>
      <c r="L160" s="20" t="e">
        <f>(#N/A)</f>
        <v>#N/A</v>
      </c>
    </row>
    <row r="161" spans="1:12" x14ac:dyDescent="0.3">
      <c r="A161" s="135">
        <v>44543</v>
      </c>
      <c r="B161" s="20">
        <v>1955.5</v>
      </c>
      <c r="C161" s="20">
        <v>169.13</v>
      </c>
      <c r="D161" s="20">
        <v>139</v>
      </c>
      <c r="E161" s="20">
        <v>998</v>
      </c>
      <c r="H161" s="135">
        <v>45346</v>
      </c>
      <c r="I161" s="20">
        <v>1720.6</v>
      </c>
      <c r="J161" s="20">
        <v>122.29</v>
      </c>
      <c r="K161" s="20">
        <v>113.5</v>
      </c>
      <c r="L161" s="20">
        <v>941.33333333333337</v>
      </c>
    </row>
    <row r="162" spans="1:12" x14ac:dyDescent="0.3">
      <c r="A162" s="135">
        <v>44544</v>
      </c>
      <c r="B162" s="20">
        <v>2038.5</v>
      </c>
      <c r="C162" s="20">
        <v>171.93</v>
      </c>
      <c r="D162" s="20">
        <v>139</v>
      </c>
      <c r="E162" s="20">
        <v>998</v>
      </c>
      <c r="H162" s="135">
        <v>45353</v>
      </c>
      <c r="I162" s="20">
        <v>1765.1</v>
      </c>
      <c r="J162" s="20">
        <v>126.01</v>
      </c>
      <c r="K162" s="20">
        <v>113.5</v>
      </c>
      <c r="L162" s="20">
        <v>928.6</v>
      </c>
    </row>
    <row r="163" spans="1:12" x14ac:dyDescent="0.3">
      <c r="A163" s="135">
        <v>44545</v>
      </c>
      <c r="B163" s="20">
        <v>2041.5</v>
      </c>
      <c r="C163" s="20">
        <v>176.51</v>
      </c>
      <c r="D163" s="20">
        <v>141</v>
      </c>
      <c r="E163" s="20">
        <v>998</v>
      </c>
      <c r="H163" s="135">
        <v>45360</v>
      </c>
      <c r="I163" s="20">
        <v>1739.9</v>
      </c>
      <c r="J163" s="20">
        <v>135.69</v>
      </c>
      <c r="K163" s="20">
        <v>113.5</v>
      </c>
      <c r="L163" s="20">
        <v>921.8</v>
      </c>
    </row>
    <row r="164" spans="1:12" x14ac:dyDescent="0.3">
      <c r="A164" s="135">
        <v>44546</v>
      </c>
      <c r="B164" s="20">
        <v>2084</v>
      </c>
      <c r="C164" s="20">
        <v>178.13</v>
      </c>
      <c r="D164" s="20">
        <v>142</v>
      </c>
      <c r="E164" s="20">
        <v>998</v>
      </c>
      <c r="H164" s="135">
        <v>45367</v>
      </c>
      <c r="I164" s="20">
        <v>1647.8</v>
      </c>
      <c r="J164" s="20">
        <v>131.53</v>
      </c>
      <c r="K164" s="20">
        <v>113.5</v>
      </c>
      <c r="L164" s="20">
        <v>891.4</v>
      </c>
    </row>
    <row r="165" spans="1:12" x14ac:dyDescent="0.3">
      <c r="A165" s="135">
        <v>44547</v>
      </c>
      <c r="B165" s="20">
        <v>2160</v>
      </c>
      <c r="C165" s="20">
        <v>181.63</v>
      </c>
      <c r="D165" s="20">
        <v>142.6</v>
      </c>
      <c r="E165" s="20">
        <v>998</v>
      </c>
      <c r="H165" s="135">
        <v>45374</v>
      </c>
      <c r="I165" s="20">
        <v>1623.5</v>
      </c>
      <c r="J165" s="20">
        <v>125.05</v>
      </c>
      <c r="K165" s="20">
        <v>113.5</v>
      </c>
      <c r="L165" s="20">
        <v>849.8</v>
      </c>
    </row>
    <row r="166" spans="1:12" x14ac:dyDescent="0.3">
      <c r="A166" s="135">
        <v>44550</v>
      </c>
      <c r="B166" s="20">
        <v>2218</v>
      </c>
      <c r="C166" s="20">
        <v>186.43</v>
      </c>
      <c r="D166" s="20">
        <v>145</v>
      </c>
      <c r="E166" s="20">
        <v>998</v>
      </c>
      <c r="H166" s="135">
        <v>45381</v>
      </c>
      <c r="I166" s="20">
        <v>1599.4</v>
      </c>
      <c r="J166" s="20">
        <v>127.77</v>
      </c>
      <c r="K166" s="20">
        <v>113.5</v>
      </c>
      <c r="L166" s="20">
        <v>837</v>
      </c>
    </row>
    <row r="167" spans="1:12" x14ac:dyDescent="0.3">
      <c r="A167" s="135">
        <v>44551</v>
      </c>
      <c r="B167" s="20">
        <v>2211</v>
      </c>
      <c r="C167" s="20">
        <v>187.64</v>
      </c>
      <c r="D167" s="20">
        <v>145</v>
      </c>
      <c r="E167" s="20">
        <v>998</v>
      </c>
      <c r="H167" s="135">
        <v>45388</v>
      </c>
      <c r="I167" s="20">
        <v>1466.8333333333333</v>
      </c>
      <c r="J167" s="20">
        <v>129.27000000000001</v>
      </c>
      <c r="K167" s="20">
        <v>113.5</v>
      </c>
      <c r="L167" s="20">
        <v>823.33333333333337</v>
      </c>
    </row>
    <row r="168" spans="1:12" x14ac:dyDescent="0.3">
      <c r="A168" s="135">
        <v>44552</v>
      </c>
      <c r="B168" s="20">
        <v>2222.5</v>
      </c>
      <c r="C168" s="20">
        <v>187.56</v>
      </c>
      <c r="D168" s="20">
        <v>146.66999999999999</v>
      </c>
      <c r="E168" s="20">
        <v>998</v>
      </c>
      <c r="H168" s="135">
        <v>45395</v>
      </c>
      <c r="I168" s="20">
        <v>1551.8</v>
      </c>
      <c r="J168" s="20">
        <v>125.54</v>
      </c>
      <c r="K168" s="20">
        <v>113.5</v>
      </c>
      <c r="L168" s="20">
        <v>811.66666666666663</v>
      </c>
    </row>
    <row r="169" spans="1:12" x14ac:dyDescent="0.3">
      <c r="A169" s="135">
        <v>44553</v>
      </c>
      <c r="B169" s="20">
        <v>2237</v>
      </c>
      <c r="C169" s="20">
        <v>187.37</v>
      </c>
      <c r="D169" s="20">
        <v>147.5</v>
      </c>
      <c r="E169" s="20">
        <v>921.5</v>
      </c>
      <c r="H169" s="135">
        <v>45402</v>
      </c>
      <c r="I169" s="20">
        <v>1762.8</v>
      </c>
      <c r="J169" s="20">
        <v>130.07</v>
      </c>
      <c r="K169" s="20">
        <v>118.95</v>
      </c>
      <c r="L169" s="20">
        <v>828.6</v>
      </c>
    </row>
    <row r="170" spans="1:12" x14ac:dyDescent="0.3">
      <c r="A170" s="135">
        <v>44554</v>
      </c>
      <c r="B170" s="20">
        <v>2285.5</v>
      </c>
      <c r="C170" s="20">
        <v>186.24</v>
      </c>
      <c r="D170" s="20">
        <v>148</v>
      </c>
      <c r="E170" s="20">
        <v>895.5</v>
      </c>
      <c r="H170" s="135">
        <v>45409</v>
      </c>
      <c r="I170" s="20">
        <v>1786.8</v>
      </c>
      <c r="J170" s="20">
        <v>134.91999999999999</v>
      </c>
      <c r="K170" s="20">
        <v>111.5</v>
      </c>
      <c r="L170" s="20">
        <v>822.8</v>
      </c>
    </row>
    <row r="171" spans="1:12" x14ac:dyDescent="0.3">
      <c r="A171" s="135">
        <v>44557</v>
      </c>
      <c r="B171" s="20">
        <v>2240.5</v>
      </c>
      <c r="C171" s="20">
        <v>176.67</v>
      </c>
      <c r="D171" s="20">
        <v>150</v>
      </c>
      <c r="E171" s="20">
        <v>854.5</v>
      </c>
      <c r="H171" s="135">
        <v>45416</v>
      </c>
      <c r="I171" s="20">
        <v>1806.75</v>
      </c>
      <c r="J171" s="20">
        <v>145.74</v>
      </c>
      <c r="K171" s="20">
        <v>108.5</v>
      </c>
      <c r="L171" s="20">
        <v>832</v>
      </c>
    </row>
    <row r="172" spans="1:12" x14ac:dyDescent="0.3">
      <c r="A172" s="135">
        <v>44558</v>
      </c>
      <c r="B172" s="20">
        <v>2157</v>
      </c>
      <c r="C172" s="20">
        <v>175.76</v>
      </c>
      <c r="D172" s="20">
        <v>150</v>
      </c>
      <c r="E172" s="20">
        <v>839</v>
      </c>
      <c r="H172" s="135">
        <v>45423</v>
      </c>
      <c r="I172" s="20">
        <v>1808</v>
      </c>
      <c r="J172" s="20">
        <v>146.77000000000001</v>
      </c>
      <c r="K172" s="20">
        <v>108.5</v>
      </c>
      <c r="L172" s="20">
        <v>857</v>
      </c>
    </row>
    <row r="173" spans="1:12" x14ac:dyDescent="0.3">
      <c r="A173" s="135">
        <v>44559</v>
      </c>
      <c r="B173" s="20">
        <v>2166</v>
      </c>
      <c r="C173" s="20">
        <v>176.08</v>
      </c>
      <c r="D173" s="20">
        <v>150</v>
      </c>
      <c r="E173" s="20">
        <v>812.5</v>
      </c>
      <c r="H173" s="135">
        <v>45430</v>
      </c>
      <c r="I173" s="20">
        <v>1698.5</v>
      </c>
      <c r="J173" s="20">
        <v>141.27000000000001</v>
      </c>
      <c r="K173" s="20">
        <v>108.5</v>
      </c>
      <c r="L173" s="20">
        <v>865</v>
      </c>
    </row>
    <row r="174" spans="1:12" x14ac:dyDescent="0.3">
      <c r="A174" s="135">
        <v>44560</v>
      </c>
      <c r="B174" s="20">
        <v>2194</v>
      </c>
      <c r="C174" s="20">
        <v>170.59</v>
      </c>
      <c r="D174" s="20">
        <v>150</v>
      </c>
      <c r="E174" s="20">
        <v>799.5</v>
      </c>
      <c r="H174" s="135">
        <v>45437</v>
      </c>
      <c r="I174" s="20">
        <v>1767.8</v>
      </c>
      <c r="J174" s="20">
        <v>140.41</v>
      </c>
      <c r="K174" s="20">
        <v>108.5</v>
      </c>
      <c r="L174" s="20">
        <v>882</v>
      </c>
    </row>
    <row r="175" spans="1:12" x14ac:dyDescent="0.3">
      <c r="A175" s="135">
        <v>44561</v>
      </c>
      <c r="B175" s="20">
        <v>2211.5</v>
      </c>
      <c r="C175" s="20">
        <v>165.86</v>
      </c>
      <c r="D175" s="20">
        <v>150</v>
      </c>
      <c r="E175" s="20">
        <v>785.5</v>
      </c>
      <c r="H175" s="135">
        <v>45444</v>
      </c>
      <c r="I175" s="20">
        <v>1726.2</v>
      </c>
      <c r="J175" s="20">
        <v>139.4</v>
      </c>
      <c r="K175" s="20">
        <v>108.5</v>
      </c>
      <c r="L175" s="20">
        <v>886.2</v>
      </c>
    </row>
    <row r="176" spans="1:12" x14ac:dyDescent="0.3">
      <c r="A176" s="135">
        <v>44564</v>
      </c>
      <c r="B176" s="20">
        <v>0</v>
      </c>
      <c r="C176" s="20">
        <v>175</v>
      </c>
      <c r="D176" s="20">
        <v>150</v>
      </c>
      <c r="E176" s="20">
        <v>0</v>
      </c>
      <c r="H176" s="135">
        <v>45451</v>
      </c>
      <c r="I176" s="20">
        <v>1658.3</v>
      </c>
      <c r="J176" s="20">
        <v>137.01</v>
      </c>
      <c r="K176" s="20">
        <v>108.5</v>
      </c>
      <c r="L176" s="20">
        <v>878.2</v>
      </c>
    </row>
    <row r="177" spans="1:15" x14ac:dyDescent="0.3">
      <c r="A177" s="135">
        <v>44565</v>
      </c>
      <c r="B177" s="20">
        <v>2313</v>
      </c>
      <c r="C177" s="20">
        <v>179.68</v>
      </c>
      <c r="D177" s="20">
        <v>150</v>
      </c>
      <c r="E177" s="20">
        <v>785.5</v>
      </c>
      <c r="H177" s="135">
        <v>45458</v>
      </c>
      <c r="I177" s="20">
        <v>1624.375</v>
      </c>
      <c r="J177" s="20">
        <v>132.84</v>
      </c>
      <c r="K177" s="20">
        <v>108.5</v>
      </c>
      <c r="L177" s="20">
        <v>875.75</v>
      </c>
    </row>
    <row r="178" spans="1:15" x14ac:dyDescent="0.3">
      <c r="A178" s="135">
        <v>44566</v>
      </c>
      <c r="B178" s="20">
        <v>2335</v>
      </c>
      <c r="C178" s="20">
        <v>183.57</v>
      </c>
      <c r="D178" s="20">
        <v>149.33000000000001</v>
      </c>
      <c r="E178" s="20">
        <v>799</v>
      </c>
      <c r="H178" s="135">
        <v>45465</v>
      </c>
      <c r="I178" s="20">
        <v>1610.6</v>
      </c>
      <c r="J178" s="20">
        <v>134.22</v>
      </c>
      <c r="K178" s="20">
        <v>108.5</v>
      </c>
      <c r="L178" s="20">
        <v>872.4</v>
      </c>
    </row>
    <row r="179" spans="1:15" x14ac:dyDescent="0.3">
      <c r="A179" s="135">
        <v>44567</v>
      </c>
      <c r="B179" s="20">
        <v>2353</v>
      </c>
      <c r="C179" s="20">
        <v>187.48</v>
      </c>
      <c r="D179" s="20">
        <v>149</v>
      </c>
      <c r="E179" s="20">
        <v>818</v>
      </c>
      <c r="H179" s="135">
        <v>45472</v>
      </c>
      <c r="I179" s="20">
        <v>1554.8</v>
      </c>
      <c r="J179" s="20">
        <v>132.03</v>
      </c>
      <c r="K179" s="20">
        <v>108.5</v>
      </c>
      <c r="L179" s="20">
        <v>857</v>
      </c>
    </row>
    <row r="180" spans="1:15" x14ac:dyDescent="0.3">
      <c r="A180" s="135">
        <v>44568</v>
      </c>
      <c r="B180" s="20">
        <v>2266</v>
      </c>
      <c r="C180" s="20">
        <v>201.54</v>
      </c>
      <c r="D180" s="20">
        <v>148.80000000000001</v>
      </c>
      <c r="E180" s="20">
        <v>824.5</v>
      </c>
      <c r="H180" s="135">
        <v>45479</v>
      </c>
      <c r="I180" s="20">
        <v>1601.1</v>
      </c>
      <c r="J180" s="20">
        <v>133.85</v>
      </c>
      <c r="K180" s="20">
        <v>108.5</v>
      </c>
      <c r="L180" s="20">
        <v>847</v>
      </c>
    </row>
    <row r="181" spans="1:15" x14ac:dyDescent="0.3">
      <c r="A181" s="135">
        <v>44571</v>
      </c>
      <c r="B181" s="20">
        <v>2285.5</v>
      </c>
      <c r="C181" s="20">
        <v>218.9</v>
      </c>
      <c r="D181" s="20">
        <v>148</v>
      </c>
      <c r="E181" s="20">
        <v>859</v>
      </c>
      <c r="H181" s="135">
        <v>45486</v>
      </c>
      <c r="I181" s="20">
        <v>1557.2</v>
      </c>
      <c r="J181" s="20">
        <v>132.81</v>
      </c>
      <c r="K181" s="20">
        <v>108.5</v>
      </c>
      <c r="L181" s="20">
        <v>856.4</v>
      </c>
    </row>
    <row r="182" spans="1:15" x14ac:dyDescent="0.3">
      <c r="A182" s="135">
        <v>44572</v>
      </c>
      <c r="B182" s="20">
        <v>2263</v>
      </c>
      <c r="C182" s="20">
        <v>216.27</v>
      </c>
      <c r="D182" s="20">
        <v>148</v>
      </c>
      <c r="E182" s="20">
        <v>879</v>
      </c>
      <c r="H182" s="135">
        <v>45493</v>
      </c>
      <c r="I182" s="20">
        <v>1562.7</v>
      </c>
      <c r="J182" s="20">
        <v>136.53</v>
      </c>
      <c r="K182" s="20">
        <v>105.4</v>
      </c>
      <c r="L182" s="20">
        <v>851.4</v>
      </c>
    </row>
    <row r="183" spans="1:15" x14ac:dyDescent="0.3">
      <c r="A183" s="135">
        <v>44573</v>
      </c>
      <c r="B183" s="20">
        <v>2325.5</v>
      </c>
      <c r="C183" s="20">
        <v>215.43</v>
      </c>
      <c r="D183" s="20">
        <v>147.83000000000001</v>
      </c>
      <c r="E183" s="20">
        <v>901</v>
      </c>
      <c r="H183" s="135">
        <v>45500</v>
      </c>
      <c r="I183" s="20">
        <v>1495.7</v>
      </c>
      <c r="J183" s="20">
        <v>137.16</v>
      </c>
      <c r="K183" s="20">
        <v>105</v>
      </c>
      <c r="L183" s="20">
        <v>857.4</v>
      </c>
    </row>
    <row r="184" spans="1:15" x14ac:dyDescent="0.3">
      <c r="A184" s="135">
        <v>44574</v>
      </c>
      <c r="B184" s="20">
        <v>2361.5</v>
      </c>
      <c r="C184" s="20">
        <v>216.64</v>
      </c>
      <c r="D184" s="20">
        <v>147.75</v>
      </c>
      <c r="E184" s="20">
        <v>912.5</v>
      </c>
      <c r="H184" s="135">
        <v>45507</v>
      </c>
      <c r="I184" s="20">
        <v>1452.4</v>
      </c>
      <c r="J184" s="20">
        <v>140.82</v>
      </c>
      <c r="K184" s="20">
        <v>107.85</v>
      </c>
      <c r="L184" s="20">
        <v>854.2</v>
      </c>
    </row>
    <row r="185" spans="1:15" x14ac:dyDescent="0.3">
      <c r="A185" s="135">
        <v>44575</v>
      </c>
      <c r="B185" s="20">
        <v>2290</v>
      </c>
      <c r="C185" s="20">
        <v>217.17</v>
      </c>
      <c r="D185" s="20">
        <v>147.69999999999999</v>
      </c>
      <c r="E185" s="20">
        <v>912.5</v>
      </c>
      <c r="H185" s="135">
        <v>45514</v>
      </c>
      <c r="I185" s="20">
        <v>1405.1</v>
      </c>
      <c r="J185" s="20">
        <v>146.46</v>
      </c>
      <c r="K185" s="20">
        <v>119.25</v>
      </c>
      <c r="L185" s="20">
        <v>851.4</v>
      </c>
    </row>
    <row r="186" spans="1:15" x14ac:dyDescent="0.3">
      <c r="A186" s="135">
        <v>44578</v>
      </c>
      <c r="B186" s="20">
        <v>2229</v>
      </c>
      <c r="C186" s="20">
        <v>236</v>
      </c>
      <c r="D186" s="20">
        <v>147.5</v>
      </c>
      <c r="E186" s="20">
        <v>912.5</v>
      </c>
      <c r="H186" s="135">
        <v>45521</v>
      </c>
      <c r="I186" s="20">
        <v>1351.3</v>
      </c>
      <c r="J186" s="20">
        <v>150.05000000000001</v>
      </c>
      <c r="K186" s="20">
        <v>119.25</v>
      </c>
      <c r="L186" s="20">
        <v>843.8</v>
      </c>
    </row>
    <row r="187" spans="1:15" x14ac:dyDescent="0.3">
      <c r="A187" s="135">
        <v>44579</v>
      </c>
      <c r="B187" s="20">
        <v>2245</v>
      </c>
      <c r="C187" s="20">
        <v>229.35</v>
      </c>
      <c r="D187" s="20">
        <v>171.82</v>
      </c>
      <c r="E187" s="20">
        <v>942.5</v>
      </c>
      <c r="H187" s="135">
        <v>45528</v>
      </c>
      <c r="I187" s="20">
        <v>1339.8</v>
      </c>
      <c r="J187" s="20">
        <v>148.05000000000001</v>
      </c>
      <c r="K187" s="20">
        <v>119.25</v>
      </c>
      <c r="L187" s="20">
        <v>837.2</v>
      </c>
    </row>
    <row r="188" spans="1:15" x14ac:dyDescent="0.3">
      <c r="A188" s="135">
        <v>44580</v>
      </c>
      <c r="B188" s="20">
        <v>2302.5</v>
      </c>
      <c r="C188" s="20">
        <v>228.93</v>
      </c>
      <c r="D188" s="20">
        <v>179.92</v>
      </c>
      <c r="E188" s="20">
        <v>943.5</v>
      </c>
      <c r="H188" s="135">
        <v>45535</v>
      </c>
      <c r="I188" s="20">
        <v>1369.3</v>
      </c>
      <c r="J188" s="20">
        <v>146.5</v>
      </c>
      <c r="K188" s="20">
        <v>119.25</v>
      </c>
      <c r="L188" s="20">
        <v>844</v>
      </c>
    </row>
    <row r="189" spans="1:15" x14ac:dyDescent="0.3">
      <c r="A189" s="135">
        <v>44581</v>
      </c>
      <c r="B189" s="20">
        <v>2266</v>
      </c>
      <c r="C189" s="20">
        <v>227.21</v>
      </c>
      <c r="D189" s="20">
        <v>183.97</v>
      </c>
      <c r="E189" s="20">
        <v>943.5</v>
      </c>
      <c r="H189" s="135">
        <v>45542</v>
      </c>
      <c r="I189" s="20">
        <v>1290.5</v>
      </c>
      <c r="J189" s="20">
        <v>143.63999999999999</v>
      </c>
      <c r="K189" s="20">
        <v>119.25</v>
      </c>
      <c r="L189" s="20">
        <v>845.4</v>
      </c>
    </row>
    <row r="190" spans="1:15" x14ac:dyDescent="0.3">
      <c r="A190" s="135">
        <v>44582</v>
      </c>
      <c r="B190" s="20">
        <v>2253</v>
      </c>
      <c r="C190" s="20">
        <v>234.46</v>
      </c>
      <c r="D190" s="20">
        <v>186.4</v>
      </c>
      <c r="E190" s="20">
        <v>977</v>
      </c>
      <c r="H190" s="135">
        <v>45549</v>
      </c>
      <c r="I190" s="20">
        <v>1242.3</v>
      </c>
      <c r="J190" s="20">
        <v>137.49</v>
      </c>
      <c r="K190" s="20">
        <v>119.25</v>
      </c>
      <c r="L190" s="20">
        <v>859.16666666666663</v>
      </c>
      <c r="M190">
        <f>(L190/L189-1)*100</f>
        <v>1.6284204715716344</v>
      </c>
      <c r="O190">
        <f t="shared" ref="O190:O194" si="0">(I190/I189-1)*100</f>
        <v>-3.734986439364596</v>
      </c>
    </row>
    <row r="191" spans="1:15" x14ac:dyDescent="0.3">
      <c r="A191" s="135">
        <v>44585</v>
      </c>
      <c r="B191" s="20">
        <v>2227.5</v>
      </c>
      <c r="C191" s="20">
        <v>252.5</v>
      </c>
      <c r="D191" s="20">
        <v>196.13</v>
      </c>
      <c r="E191" s="20">
        <v>992</v>
      </c>
      <c r="H191" s="135">
        <v>45556</v>
      </c>
      <c r="I191" s="20">
        <v>1271.1666666666667</v>
      </c>
      <c r="J191" s="20">
        <v>136.47999999999999</v>
      </c>
      <c r="K191" s="20">
        <v>119.25</v>
      </c>
      <c r="L191" s="20">
        <v>868</v>
      </c>
      <c r="M191">
        <f>(L191/L190-1)*100</f>
        <v>1.0281280310378227</v>
      </c>
      <c r="O191">
        <f t="shared" si="0"/>
        <v>2.3236469988462405</v>
      </c>
    </row>
    <row r="192" spans="1:15" x14ac:dyDescent="0.3">
      <c r="A192" s="135">
        <v>44586</v>
      </c>
      <c r="B192" s="20">
        <v>2193</v>
      </c>
      <c r="C192" s="20">
        <v>255.25</v>
      </c>
      <c r="D192" s="20">
        <v>196.13</v>
      </c>
      <c r="E192" s="20">
        <v>1027</v>
      </c>
      <c r="H192" s="135">
        <v>45563</v>
      </c>
      <c r="I192" s="20">
        <v>1317.6</v>
      </c>
      <c r="J192" s="20">
        <v>140.56</v>
      </c>
      <c r="K192" s="20">
        <v>119.25</v>
      </c>
      <c r="L192" s="20">
        <v>872</v>
      </c>
      <c r="M192">
        <f>(L192/L191-1)*100</f>
        <v>0.46082949308756671</v>
      </c>
      <c r="O192">
        <f t="shared" si="0"/>
        <v>3.6528123770814158</v>
      </c>
    </row>
    <row r="193" spans="1:15" x14ac:dyDescent="0.3">
      <c r="A193" s="135">
        <v>44587</v>
      </c>
      <c r="B193" s="20">
        <v>2211.5</v>
      </c>
      <c r="C193" s="20">
        <v>263</v>
      </c>
      <c r="D193" s="20">
        <v>205.75</v>
      </c>
      <c r="E193" s="20">
        <v>1069</v>
      </c>
      <c r="H193" s="279">
        <v>45570</v>
      </c>
      <c r="I193" s="151">
        <v>1493</v>
      </c>
      <c r="J193" s="151">
        <v>141.44</v>
      </c>
      <c r="K193" s="151">
        <v>119.25</v>
      </c>
      <c r="L193" s="151">
        <v>872</v>
      </c>
      <c r="M193">
        <f t="shared" ref="M193" si="1">(L193/L192-1)*100</f>
        <v>0</v>
      </c>
      <c r="O193">
        <f t="shared" si="0"/>
        <v>13.312082574377659</v>
      </c>
    </row>
    <row r="194" spans="1:15" x14ac:dyDescent="0.3">
      <c r="A194" s="135">
        <v>44588</v>
      </c>
      <c r="B194" s="20">
        <v>2265</v>
      </c>
      <c r="C194" s="20">
        <v>262.63</v>
      </c>
      <c r="D194" s="20">
        <v>210.57</v>
      </c>
      <c r="E194" s="20">
        <v>1080</v>
      </c>
      <c r="H194" s="279">
        <v>45577</v>
      </c>
      <c r="I194" s="151">
        <v>1484.75</v>
      </c>
      <c r="J194" s="151">
        <v>148.79</v>
      </c>
      <c r="K194" s="151">
        <v>119.29</v>
      </c>
      <c r="L194" s="151">
        <v>862.4</v>
      </c>
      <c r="M194">
        <f t="shared" ref="M194:M199" si="2">(L194/L193-1)*100</f>
        <v>-1.1009174311926606</v>
      </c>
      <c r="O194">
        <f t="shared" si="0"/>
        <v>-0.55257870060281267</v>
      </c>
    </row>
    <row r="195" spans="1:15" x14ac:dyDescent="0.3">
      <c r="A195" s="135">
        <v>44589</v>
      </c>
      <c r="B195" s="20">
        <v>2267</v>
      </c>
      <c r="C195" s="20">
        <v>248.64</v>
      </c>
      <c r="D195" s="20">
        <v>213.45</v>
      </c>
      <c r="E195" s="20">
        <v>1080</v>
      </c>
      <c r="H195" s="279">
        <v>45584</v>
      </c>
      <c r="I195" s="151">
        <v>1436.8</v>
      </c>
      <c r="J195" s="151">
        <v>146.86000000000001</v>
      </c>
      <c r="K195" s="151">
        <v>119.25</v>
      </c>
      <c r="L195" s="151">
        <v>844</v>
      </c>
      <c r="M195">
        <f t="shared" si="2"/>
        <v>-2.1335807050092748</v>
      </c>
      <c r="O195">
        <f t="shared" ref="O195:O202" si="3">(I195/I194-1)*100</f>
        <v>-3.2294999158107407</v>
      </c>
    </row>
    <row r="196" spans="1:15" x14ac:dyDescent="0.3">
      <c r="A196" s="135">
        <v>44590</v>
      </c>
      <c r="B196" s="20">
        <v>0</v>
      </c>
      <c r="C196" s="20">
        <v>0</v>
      </c>
      <c r="D196" s="20">
        <v>0</v>
      </c>
      <c r="E196" s="20">
        <v>1080</v>
      </c>
      <c r="H196" s="279">
        <v>45591</v>
      </c>
      <c r="I196" s="151">
        <v>1345.8</v>
      </c>
      <c r="J196" s="151">
        <v>143.04</v>
      </c>
      <c r="K196" s="151">
        <v>119.25</v>
      </c>
      <c r="L196" s="151">
        <v>859</v>
      </c>
      <c r="M196">
        <f t="shared" si="2"/>
        <v>1.7772511848341166</v>
      </c>
      <c r="O196">
        <f t="shared" si="3"/>
        <v>-6.3335189309576823</v>
      </c>
    </row>
    <row r="197" spans="1:15" x14ac:dyDescent="0.3">
      <c r="A197" s="135">
        <v>44591</v>
      </c>
      <c r="B197" s="20">
        <v>0</v>
      </c>
      <c r="C197" s="20">
        <v>0</v>
      </c>
      <c r="D197" s="20">
        <v>0</v>
      </c>
      <c r="E197" s="20">
        <v>1055</v>
      </c>
      <c r="H197" s="279">
        <v>45598</v>
      </c>
      <c r="I197" s="151">
        <v>1372.1</v>
      </c>
      <c r="J197" s="151">
        <v>144.94999999999999</v>
      </c>
      <c r="K197" s="151">
        <v>119.25</v>
      </c>
      <c r="L197" s="151">
        <v>856.4</v>
      </c>
      <c r="M197">
        <f t="shared" si="2"/>
        <v>-0.30267753201397296</v>
      </c>
      <c r="O197">
        <f t="shared" si="3"/>
        <v>1.9542279684945818</v>
      </c>
    </row>
    <row r="198" spans="1:15" x14ac:dyDescent="0.3">
      <c r="A198" s="135">
        <v>44592</v>
      </c>
      <c r="B198" s="20">
        <v>0</v>
      </c>
      <c r="C198" s="20">
        <v>227</v>
      </c>
      <c r="D198" s="20">
        <v>225</v>
      </c>
      <c r="E198" s="20">
        <v>0</v>
      </c>
      <c r="H198" s="135">
        <v>45605</v>
      </c>
      <c r="I198" s="20">
        <v>1339.7</v>
      </c>
      <c r="J198" s="20">
        <v>143.32</v>
      </c>
      <c r="K198" s="20">
        <v>119.25</v>
      </c>
      <c r="L198" s="20">
        <v>851.2</v>
      </c>
      <c r="M198">
        <f t="shared" si="2"/>
        <v>-0.6071929005137755</v>
      </c>
      <c r="O198">
        <f t="shared" si="3"/>
        <v>-2.3613439253698632</v>
      </c>
    </row>
    <row r="199" spans="1:15" x14ac:dyDescent="0.3">
      <c r="A199" s="135">
        <v>44593</v>
      </c>
      <c r="B199" s="20">
        <v>0</v>
      </c>
      <c r="C199" s="20">
        <v>221.14</v>
      </c>
      <c r="D199" s="20">
        <v>214.25</v>
      </c>
      <c r="E199" s="20">
        <v>0</v>
      </c>
      <c r="H199" s="135">
        <v>45612</v>
      </c>
      <c r="I199" s="20">
        <v>1284.3</v>
      </c>
      <c r="J199" s="20">
        <v>140.97</v>
      </c>
      <c r="K199" s="20">
        <v>119.25</v>
      </c>
      <c r="L199" s="20">
        <v>847.4</v>
      </c>
      <c r="M199">
        <f t="shared" si="2"/>
        <v>-0.44642857142858094</v>
      </c>
      <c r="O199">
        <f t="shared" si="3"/>
        <v>-4.1352541613794198</v>
      </c>
    </row>
    <row r="200" spans="1:15" x14ac:dyDescent="0.3">
      <c r="A200" s="135">
        <v>44594</v>
      </c>
      <c r="B200" s="20">
        <v>0</v>
      </c>
      <c r="C200" s="20">
        <v>221.59</v>
      </c>
      <c r="D200" s="20">
        <v>194.16</v>
      </c>
      <c r="E200" s="20">
        <v>0</v>
      </c>
      <c r="H200" s="135">
        <v>45619</v>
      </c>
      <c r="I200" s="20">
        <v>1285.2</v>
      </c>
      <c r="J200" s="20">
        <v>139.44999999999999</v>
      </c>
      <c r="K200" s="20">
        <v>119.25</v>
      </c>
      <c r="L200" s="20">
        <v>835</v>
      </c>
      <c r="M200">
        <f>(L200/L199-1)*100</f>
        <v>-1.4632995043662889</v>
      </c>
      <c r="O200">
        <f t="shared" si="3"/>
        <v>7.0077084793274125E-2</v>
      </c>
    </row>
    <row r="201" spans="1:15" x14ac:dyDescent="0.3">
      <c r="A201" s="135">
        <v>44595</v>
      </c>
      <c r="B201" s="20">
        <v>0</v>
      </c>
      <c r="C201" s="20">
        <v>221.65</v>
      </c>
      <c r="D201" s="20">
        <v>189.69</v>
      </c>
      <c r="E201" s="20">
        <v>0</v>
      </c>
      <c r="H201" s="135">
        <v>45626</v>
      </c>
      <c r="I201" s="20">
        <v>1261.8</v>
      </c>
      <c r="J201" s="20">
        <v>138.83000000000001</v>
      </c>
      <c r="K201" s="20">
        <v>119.25</v>
      </c>
      <c r="L201" s="20">
        <v>826.2</v>
      </c>
      <c r="M201">
        <f t="shared" ref="M201" si="4">(L201/L200-1)*100</f>
        <v>-1.0538922155688524</v>
      </c>
      <c r="O201">
        <f t="shared" ref="O201" si="5">(I201/I200-1)*100</f>
        <v>-1.8207282913165312</v>
      </c>
    </row>
    <row r="202" spans="1:15" x14ac:dyDescent="0.3">
      <c r="A202" s="135">
        <v>44596</v>
      </c>
      <c r="B202" s="20">
        <v>0</v>
      </c>
      <c r="C202" s="20">
        <v>229.84</v>
      </c>
      <c r="D202" s="20">
        <v>184.51</v>
      </c>
      <c r="E202" s="20">
        <v>0</v>
      </c>
      <c r="H202" s="135">
        <v>45633</v>
      </c>
      <c r="I202" s="20">
        <v>1206.4000000000001</v>
      </c>
      <c r="J202" s="20">
        <v>133.07</v>
      </c>
      <c r="K202" s="20">
        <v>119.25</v>
      </c>
      <c r="L202" s="20">
        <v>818.8</v>
      </c>
      <c r="M202">
        <f t="shared" ref="M202:M206" si="6">(L202/L201-1)*100</f>
        <v>-0.8956669087388125</v>
      </c>
      <c r="O202">
        <f t="shared" si="3"/>
        <v>-4.3905531779996672</v>
      </c>
    </row>
    <row r="203" spans="1:15" x14ac:dyDescent="0.3">
      <c r="A203" s="135">
        <v>44599</v>
      </c>
      <c r="B203" s="20">
        <v>2295.5</v>
      </c>
      <c r="C203" s="20">
        <v>240.88</v>
      </c>
      <c r="D203" s="20">
        <v>184.88</v>
      </c>
      <c r="E203" s="20">
        <v>1055</v>
      </c>
      <c r="H203" s="135">
        <v>45640</v>
      </c>
      <c r="I203" s="20">
        <v>1171.9000000000001</v>
      </c>
      <c r="J203" s="20">
        <v>128.35</v>
      </c>
      <c r="K203" s="20">
        <v>119.25</v>
      </c>
      <c r="L203" s="20">
        <v>802.6</v>
      </c>
      <c r="M203">
        <f t="shared" si="6"/>
        <v>-1.9785051294577305</v>
      </c>
      <c r="O203">
        <f t="shared" ref="O203:O204" si="7">(I203/I202-1)*100</f>
        <v>-2.8597480106100748</v>
      </c>
    </row>
    <row r="204" spans="1:15" x14ac:dyDescent="0.3">
      <c r="A204" s="135">
        <v>44600</v>
      </c>
      <c r="B204" s="20">
        <v>2413</v>
      </c>
      <c r="C204" s="20">
        <v>243.94</v>
      </c>
      <c r="D204" s="20">
        <v>184.88</v>
      </c>
      <c r="E204" s="20">
        <v>1105</v>
      </c>
      <c r="H204" s="135">
        <v>45647</v>
      </c>
      <c r="I204" s="20">
        <v>1156.5</v>
      </c>
      <c r="J204" s="20">
        <v>122.84</v>
      </c>
      <c r="K204" s="20">
        <v>119.25</v>
      </c>
      <c r="L204" s="20">
        <v>781.4</v>
      </c>
      <c r="M204">
        <f t="shared" si="6"/>
        <v>-2.6414153999501644</v>
      </c>
      <c r="O204">
        <f t="shared" si="7"/>
        <v>-1.3141052990869651</v>
      </c>
    </row>
    <row r="205" spans="1:15" x14ac:dyDescent="0.3">
      <c r="A205" s="135">
        <v>44601</v>
      </c>
      <c r="B205" s="20">
        <v>2402</v>
      </c>
      <c r="C205" s="20">
        <v>246.46</v>
      </c>
      <c r="D205" s="20">
        <v>187.33</v>
      </c>
      <c r="E205" s="20">
        <v>1120</v>
      </c>
      <c r="H205" s="135">
        <v>45654</v>
      </c>
      <c r="I205" s="20">
        <v>1149.0999999999999</v>
      </c>
      <c r="J205" s="20">
        <v>122.25</v>
      </c>
      <c r="K205" s="20">
        <v>119.25</v>
      </c>
      <c r="L205" s="20">
        <v>763.4</v>
      </c>
      <c r="M205">
        <f t="shared" si="6"/>
        <v>-2.3035577169183474</v>
      </c>
      <c r="O205">
        <f>(I205/I204-1)*100</f>
        <v>-0.63986165153481211</v>
      </c>
    </row>
    <row r="206" spans="1:15" x14ac:dyDescent="0.3">
      <c r="A206" s="135">
        <v>44602</v>
      </c>
      <c r="B206" s="20">
        <v>2316.5</v>
      </c>
      <c r="C206" s="20">
        <v>247.22</v>
      </c>
      <c r="D206" s="20">
        <v>192.81</v>
      </c>
      <c r="E206" s="20">
        <v>1120</v>
      </c>
      <c r="H206" s="135">
        <v>45661</v>
      </c>
      <c r="I206" s="20">
        <v>1158.375</v>
      </c>
      <c r="J206" s="20">
        <v>120.97</v>
      </c>
      <c r="K206" s="20">
        <v>119.25</v>
      </c>
      <c r="L206" s="20">
        <v>770.75</v>
      </c>
      <c r="M206">
        <f t="shared" si="6"/>
        <v>0.96279800890752831</v>
      </c>
      <c r="O206">
        <f t="shared" ref="O206" si="8">(I206/I205-1)*100</f>
        <v>0.80715342441912696</v>
      </c>
    </row>
    <row r="207" spans="1:15" x14ac:dyDescent="0.3">
      <c r="A207" s="135">
        <v>44603</v>
      </c>
      <c r="B207" s="20">
        <v>2405</v>
      </c>
      <c r="C207" s="20">
        <v>244.67</v>
      </c>
      <c r="D207" s="20">
        <v>192.76</v>
      </c>
      <c r="E207" s="20">
        <v>1080</v>
      </c>
      <c r="H207" s="135">
        <v>45668</v>
      </c>
      <c r="I207" s="20">
        <v>1119.5999999999999</v>
      </c>
      <c r="J207" s="20">
        <v>115.51</v>
      </c>
      <c r="K207" s="20">
        <v>119.25</v>
      </c>
      <c r="L207" s="20">
        <v>772.8</v>
      </c>
      <c r="M207">
        <f>(L207/L206-1)*100</f>
        <v>0.26597469996756384</v>
      </c>
      <c r="O207">
        <f>(I207/I206-1)*100</f>
        <v>-3.3473616056976407</v>
      </c>
    </row>
    <row r="208" spans="1:15" x14ac:dyDescent="0.3">
      <c r="A208" s="135">
        <v>44606</v>
      </c>
      <c r="B208" s="20">
        <v>2394.5</v>
      </c>
      <c r="C208" s="20">
        <v>240</v>
      </c>
      <c r="D208" s="20">
        <v>196</v>
      </c>
      <c r="E208" s="20">
        <v>1015</v>
      </c>
      <c r="H208" s="135">
        <v>45675</v>
      </c>
      <c r="I208" s="20">
        <v>1133.3</v>
      </c>
      <c r="J208" s="20">
        <v>110.54</v>
      </c>
      <c r="K208" s="20">
        <v>119.25</v>
      </c>
      <c r="L208" s="20">
        <v>767</v>
      </c>
      <c r="M208">
        <f t="shared" ref="M208" si="9">(L208/L207-1)*100</f>
        <v>-0.7505175983436807</v>
      </c>
      <c r="O208">
        <f t="shared" ref="O208" si="10">(I208/I207-1)*100</f>
        <v>1.2236513040371655</v>
      </c>
    </row>
    <row r="209" spans="1:15" x14ac:dyDescent="0.3">
      <c r="A209" s="135">
        <v>44607</v>
      </c>
      <c r="B209" s="20">
        <v>2389</v>
      </c>
      <c r="C209" s="20">
        <v>236.18</v>
      </c>
      <c r="D209" s="20">
        <v>195.5</v>
      </c>
      <c r="E209" s="20">
        <v>995</v>
      </c>
      <c r="H209" s="135">
        <v>45682</v>
      </c>
      <c r="I209" s="20">
        <v>1143.5999999999999</v>
      </c>
      <c r="J209" s="20">
        <v>115.54</v>
      </c>
      <c r="K209" s="20">
        <v>119.25</v>
      </c>
      <c r="L209" s="20">
        <v>759</v>
      </c>
      <c r="M209">
        <f>(L209/L208-1)*100</f>
        <v>-1.0430247718383301</v>
      </c>
      <c r="O209">
        <f>(I209/I208-1)*100</f>
        <v>0.90885026030176341</v>
      </c>
    </row>
    <row r="210" spans="1:15" x14ac:dyDescent="0.3">
      <c r="A210" s="135">
        <v>44608</v>
      </c>
      <c r="B210" s="20">
        <v>2411</v>
      </c>
      <c r="C210" s="20">
        <v>235.33</v>
      </c>
      <c r="D210" s="20">
        <v>195.33</v>
      </c>
      <c r="E210" s="20">
        <v>995</v>
      </c>
      <c r="H210" s="135">
        <v>45689</v>
      </c>
      <c r="I210" s="20">
        <v>1134.5</v>
      </c>
      <c r="J210" s="20">
        <v>113.34</v>
      </c>
      <c r="K210" s="20">
        <v>119.25</v>
      </c>
      <c r="L210" s="20">
        <v>759</v>
      </c>
      <c r="M210" s="20" t="e">
        <f>(#N/A)</f>
        <v>#N/A</v>
      </c>
      <c r="O210">
        <f t="shared" ref="O210:O211" si="11">(I210/I209-1)*100</f>
        <v>-0.79573277369708872</v>
      </c>
    </row>
    <row r="211" spans="1:15" x14ac:dyDescent="0.3">
      <c r="A211" s="135">
        <v>44609</v>
      </c>
      <c r="B211" s="20">
        <v>2425.5</v>
      </c>
      <c r="C211" s="20">
        <v>233.69</v>
      </c>
      <c r="D211" s="20">
        <v>195.26</v>
      </c>
      <c r="E211" s="20">
        <v>995</v>
      </c>
      <c r="H211" s="135">
        <v>45696</v>
      </c>
      <c r="I211" s="20">
        <v>1126.6666666666667</v>
      </c>
      <c r="J211" s="20" t="e">
        <f>(#N/A)</f>
        <v>#N/A</v>
      </c>
      <c r="K211" s="20" t="e">
        <f>(#N/A)</f>
        <v>#N/A</v>
      </c>
      <c r="L211" s="20">
        <v>758.75</v>
      </c>
      <c r="M211">
        <f>(L211/L210-1)*100</f>
        <v>-3.2938076416333395E-2</v>
      </c>
      <c r="O211">
        <f t="shared" si="11"/>
        <v>-0.6904656970765366</v>
      </c>
    </row>
    <row r="212" spans="1:15" x14ac:dyDescent="0.3">
      <c r="A212" s="135">
        <v>44610</v>
      </c>
      <c r="B212" s="20">
        <v>2519.5</v>
      </c>
      <c r="C212" s="20">
        <v>226.39</v>
      </c>
      <c r="D212" s="20">
        <v>195.2</v>
      </c>
      <c r="E212" s="20">
        <v>995</v>
      </c>
      <c r="H212" s="135">
        <v>45703</v>
      </c>
      <c r="I212" s="20">
        <v>1118.3</v>
      </c>
      <c r="J212" s="20" t="e">
        <f>(#N/A)</f>
        <v>#N/A</v>
      </c>
      <c r="K212" s="20" t="e">
        <f>(#N/A)</f>
        <v>#N/A</v>
      </c>
      <c r="L212" s="20">
        <v>750.4</v>
      </c>
      <c r="M212">
        <f>(L212/L211-1)*100</f>
        <v>-1.1004942339373991</v>
      </c>
      <c r="O212">
        <f>(I212/I211-1)*100</f>
        <v>-0.74260355029587277</v>
      </c>
    </row>
    <row r="213" spans="1:15" x14ac:dyDescent="0.3">
      <c r="A213" s="135">
        <v>44613</v>
      </c>
      <c r="B213" s="20">
        <v>2589.5</v>
      </c>
      <c r="C213" s="20">
        <v>236.38</v>
      </c>
      <c r="D213" s="20">
        <v>195</v>
      </c>
      <c r="E213" s="20">
        <v>1028.5</v>
      </c>
    </row>
    <row r="214" spans="1:15" x14ac:dyDescent="0.3">
      <c r="A214" s="135">
        <v>44614</v>
      </c>
      <c r="B214" s="20">
        <v>2622.5</v>
      </c>
      <c r="C214" s="20">
        <v>240.44</v>
      </c>
      <c r="D214" s="20">
        <v>195</v>
      </c>
      <c r="E214" s="20">
        <v>1050.5</v>
      </c>
    </row>
    <row r="215" spans="1:15" x14ac:dyDescent="0.3">
      <c r="A215" s="135">
        <v>44615</v>
      </c>
      <c r="B215" s="20">
        <v>2647.5</v>
      </c>
      <c r="C215" s="20">
        <v>244.29</v>
      </c>
      <c r="D215" s="20">
        <v>195</v>
      </c>
      <c r="E215" s="20">
        <v>1085</v>
      </c>
    </row>
    <row r="216" spans="1:15" x14ac:dyDescent="0.3">
      <c r="A216" s="135">
        <v>44616</v>
      </c>
      <c r="B216" s="20">
        <v>2632</v>
      </c>
      <c r="C216" s="20">
        <v>248.35</v>
      </c>
      <c r="D216" s="20">
        <v>195</v>
      </c>
      <c r="E216" s="20">
        <v>1092.5</v>
      </c>
    </row>
    <row r="217" spans="1:15" x14ac:dyDescent="0.3">
      <c r="A217" s="135">
        <v>44617</v>
      </c>
      <c r="B217" s="20">
        <v>2585</v>
      </c>
      <c r="C217" s="20">
        <v>256.18</v>
      </c>
      <c r="D217" s="20">
        <v>195</v>
      </c>
      <c r="E217" s="20">
        <v>1134.5</v>
      </c>
    </row>
    <row r="218" spans="1:15" x14ac:dyDescent="0.3">
      <c r="A218" s="135">
        <v>44620</v>
      </c>
      <c r="B218" s="20">
        <v>2582</v>
      </c>
      <c r="C218" s="20">
        <v>257.38</v>
      </c>
      <c r="D218" s="20">
        <v>195</v>
      </c>
      <c r="E218" s="20">
        <v>1176.5</v>
      </c>
    </row>
    <row r="219" spans="1:15" x14ac:dyDescent="0.3">
      <c r="A219" s="135">
        <v>44621</v>
      </c>
      <c r="B219" s="20">
        <v>2674</v>
      </c>
      <c r="C219" s="20">
        <v>265.94</v>
      </c>
      <c r="D219" s="20">
        <v>195</v>
      </c>
      <c r="E219" s="20">
        <v>1197.5</v>
      </c>
    </row>
    <row r="220" spans="1:15" x14ac:dyDescent="0.3">
      <c r="A220" s="135">
        <v>44622</v>
      </c>
      <c r="B220" s="20">
        <v>2765</v>
      </c>
      <c r="C220" s="20">
        <v>0</v>
      </c>
      <c r="D220" s="20">
        <v>0</v>
      </c>
      <c r="E220" s="20">
        <v>1218.5</v>
      </c>
    </row>
    <row r="221" spans="1:15" x14ac:dyDescent="0.3">
      <c r="A221" s="135">
        <v>44623</v>
      </c>
      <c r="B221" s="20">
        <v>2828</v>
      </c>
      <c r="C221" s="20">
        <v>0</v>
      </c>
      <c r="D221" s="20">
        <v>0</v>
      </c>
      <c r="E221" s="20">
        <v>1279</v>
      </c>
    </row>
    <row r="222" spans="1:15" x14ac:dyDescent="0.3">
      <c r="A222" s="135">
        <v>44624</v>
      </c>
      <c r="B222" s="20">
        <v>2886</v>
      </c>
      <c r="C222" s="20">
        <v>347.9</v>
      </c>
      <c r="D222" s="20">
        <v>195</v>
      </c>
      <c r="E222" s="20">
        <v>1342</v>
      </c>
    </row>
    <row r="223" spans="1:15" x14ac:dyDescent="0.3">
      <c r="A223" s="135">
        <v>44627</v>
      </c>
      <c r="B223" s="20">
        <v>3059.5</v>
      </c>
      <c r="C223" s="20">
        <v>0</v>
      </c>
      <c r="D223" s="20">
        <v>0</v>
      </c>
      <c r="E223" s="20">
        <v>1416.5</v>
      </c>
    </row>
    <row r="224" spans="1:15" x14ac:dyDescent="0.3">
      <c r="A224" s="135">
        <v>44628</v>
      </c>
      <c r="B224" s="20">
        <v>3065.5</v>
      </c>
      <c r="C224" s="20">
        <v>0</v>
      </c>
      <c r="D224" s="20">
        <v>0</v>
      </c>
      <c r="E224" s="20">
        <v>1536.5</v>
      </c>
    </row>
    <row r="225" spans="1:5" x14ac:dyDescent="0.3">
      <c r="A225" s="135">
        <v>44629</v>
      </c>
      <c r="B225" s="20">
        <v>3104</v>
      </c>
      <c r="C225" s="20">
        <v>0</v>
      </c>
      <c r="D225" s="20">
        <v>0</v>
      </c>
      <c r="E225" s="20">
        <v>1639.5</v>
      </c>
    </row>
    <row r="226" spans="1:5" x14ac:dyDescent="0.3">
      <c r="A226" s="135">
        <v>44630</v>
      </c>
      <c r="B226" s="20">
        <v>3016.5</v>
      </c>
      <c r="C226" s="20">
        <v>0</v>
      </c>
      <c r="D226" s="20">
        <v>0</v>
      </c>
      <c r="E226" s="20">
        <v>1709.5</v>
      </c>
    </row>
    <row r="227" spans="1:5" x14ac:dyDescent="0.3">
      <c r="A227" s="135">
        <v>44631</v>
      </c>
      <c r="B227" s="20">
        <v>3103</v>
      </c>
      <c r="C227" s="20">
        <v>395.6</v>
      </c>
      <c r="D227" s="20">
        <v>0</v>
      </c>
      <c r="E227" s="20">
        <v>1709.5</v>
      </c>
    </row>
    <row r="228" spans="1:5" x14ac:dyDescent="0.3">
      <c r="A228" s="135">
        <v>44634</v>
      </c>
      <c r="B228" s="20">
        <v>2948.5</v>
      </c>
      <c r="C228" s="20">
        <v>0</v>
      </c>
      <c r="D228" s="20">
        <v>0</v>
      </c>
      <c r="E228" s="20">
        <v>1580.5</v>
      </c>
    </row>
    <row r="229" spans="1:5" x14ac:dyDescent="0.3">
      <c r="A229" s="135">
        <v>44635</v>
      </c>
      <c r="B229" s="20">
        <v>2826.5</v>
      </c>
      <c r="C229" s="20">
        <v>0</v>
      </c>
      <c r="D229" s="20">
        <v>0</v>
      </c>
      <c r="E229" s="20">
        <v>1520</v>
      </c>
    </row>
    <row r="230" spans="1:5" x14ac:dyDescent="0.3">
      <c r="A230" s="135">
        <v>44636</v>
      </c>
      <c r="B230" s="20">
        <v>2855.5</v>
      </c>
      <c r="C230" s="20">
        <v>0</v>
      </c>
      <c r="D230" s="20">
        <v>0</v>
      </c>
      <c r="E230" s="20">
        <v>1512.5</v>
      </c>
    </row>
    <row r="231" spans="1:5" x14ac:dyDescent="0.3">
      <c r="A231" s="135">
        <v>44637</v>
      </c>
      <c r="B231" s="20">
        <v>2896</v>
      </c>
      <c r="C231" s="20">
        <v>0</v>
      </c>
      <c r="D231" s="20">
        <v>0</v>
      </c>
      <c r="E231" s="20">
        <v>1512.5</v>
      </c>
    </row>
    <row r="232" spans="1:5" x14ac:dyDescent="0.3">
      <c r="A232" s="135">
        <v>44638</v>
      </c>
      <c r="B232" s="20">
        <v>2988.5</v>
      </c>
      <c r="C232" s="20">
        <v>309.2</v>
      </c>
      <c r="D232" s="20">
        <v>195</v>
      </c>
      <c r="E232" s="20">
        <v>1512.5</v>
      </c>
    </row>
    <row r="233" spans="1:5" x14ac:dyDescent="0.3">
      <c r="A233" s="135">
        <v>44641</v>
      </c>
      <c r="B233" s="20">
        <v>3014</v>
      </c>
      <c r="C233" s="20">
        <v>0</v>
      </c>
      <c r="D233" s="20">
        <v>0</v>
      </c>
      <c r="E233" s="20">
        <v>1582</v>
      </c>
    </row>
    <row r="234" spans="1:5" x14ac:dyDescent="0.3">
      <c r="A234" s="135">
        <v>44642</v>
      </c>
      <c r="B234" s="20">
        <v>2989</v>
      </c>
      <c r="C234" s="20">
        <v>0</v>
      </c>
      <c r="D234" s="20">
        <v>0</v>
      </c>
      <c r="E234" s="20">
        <v>1618.5</v>
      </c>
    </row>
    <row r="235" spans="1:5" x14ac:dyDescent="0.3">
      <c r="A235" s="135">
        <v>44643</v>
      </c>
      <c r="B235" s="20">
        <v>2920</v>
      </c>
      <c r="C235" s="20">
        <v>0</v>
      </c>
      <c r="D235" s="20">
        <v>0</v>
      </c>
      <c r="E235" s="20">
        <v>1623.5</v>
      </c>
    </row>
    <row r="236" spans="1:5" x14ac:dyDescent="0.3">
      <c r="A236" s="135">
        <v>44644</v>
      </c>
      <c r="B236" s="20">
        <v>3000</v>
      </c>
      <c r="C236" s="20">
        <v>0</v>
      </c>
      <c r="D236" s="20">
        <v>0</v>
      </c>
      <c r="E236" s="20">
        <v>1623.5</v>
      </c>
    </row>
    <row r="237" spans="1:5" x14ac:dyDescent="0.3">
      <c r="A237" s="135">
        <v>44645</v>
      </c>
      <c r="B237" s="20">
        <v>3063.5</v>
      </c>
      <c r="C237" s="20">
        <v>253</v>
      </c>
      <c r="D237" s="20">
        <v>281.8</v>
      </c>
      <c r="E237" s="20">
        <v>1565</v>
      </c>
    </row>
    <row r="238" spans="1:5" x14ac:dyDescent="0.3">
      <c r="A238" s="135">
        <v>44648</v>
      </c>
      <c r="B238" s="20">
        <v>3093.5</v>
      </c>
      <c r="C238" s="20">
        <v>0</v>
      </c>
      <c r="D238" s="20">
        <v>0</v>
      </c>
      <c r="E238" s="20">
        <v>1460</v>
      </c>
    </row>
    <row r="239" spans="1:5" x14ac:dyDescent="0.3">
      <c r="A239" s="135">
        <v>44649</v>
      </c>
      <c r="B239" s="20">
        <v>3150</v>
      </c>
      <c r="C239" s="20">
        <v>0</v>
      </c>
      <c r="D239" s="20">
        <v>0</v>
      </c>
      <c r="E239" s="20">
        <v>1408.5</v>
      </c>
    </row>
    <row r="240" spans="1:5" x14ac:dyDescent="0.3">
      <c r="A240" s="135">
        <v>44650</v>
      </c>
      <c r="B240" s="20">
        <v>3161</v>
      </c>
      <c r="C240" s="20">
        <v>0</v>
      </c>
      <c r="D240" s="20">
        <v>0</v>
      </c>
      <c r="E240" s="20">
        <v>1380.5</v>
      </c>
    </row>
    <row r="241" spans="1:5" x14ac:dyDescent="0.3">
      <c r="A241" s="135">
        <v>44651</v>
      </c>
      <c r="B241" s="20">
        <v>3188</v>
      </c>
      <c r="C241" s="20">
        <v>0</v>
      </c>
      <c r="D241" s="20">
        <v>0</v>
      </c>
      <c r="E241" s="20">
        <v>1265</v>
      </c>
    </row>
    <row r="242" spans="1:5" x14ac:dyDescent="0.3">
      <c r="A242" s="135">
        <v>44652</v>
      </c>
      <c r="B242" s="20">
        <v>3218.5</v>
      </c>
      <c r="C242" s="20">
        <v>271.10000000000002</v>
      </c>
      <c r="D242" s="20">
        <v>276.39999999999998</v>
      </c>
      <c r="E242" s="20">
        <v>1260</v>
      </c>
    </row>
    <row r="243" spans="1:5" x14ac:dyDescent="0.3">
      <c r="A243" s="135">
        <v>44653</v>
      </c>
      <c r="B243" s="20">
        <v>0</v>
      </c>
      <c r="C243" s="20">
        <v>0</v>
      </c>
      <c r="D243" s="20">
        <v>0</v>
      </c>
      <c r="E243" s="20">
        <v>1260</v>
      </c>
    </row>
    <row r="244" spans="1:5" x14ac:dyDescent="0.3">
      <c r="A244" s="135">
        <v>44657</v>
      </c>
      <c r="B244" s="20">
        <v>3213</v>
      </c>
      <c r="C244" s="20">
        <v>0</v>
      </c>
      <c r="D244" s="20">
        <v>0</v>
      </c>
      <c r="E244" s="20">
        <v>1260</v>
      </c>
    </row>
    <row r="245" spans="1:5" x14ac:dyDescent="0.3">
      <c r="A245" s="135">
        <v>44658</v>
      </c>
      <c r="B245" s="20">
        <v>3227.5</v>
      </c>
      <c r="C245" s="20">
        <v>0</v>
      </c>
      <c r="D245" s="20">
        <v>0</v>
      </c>
      <c r="E245" s="20">
        <v>1260</v>
      </c>
    </row>
    <row r="246" spans="1:5" x14ac:dyDescent="0.3">
      <c r="A246" s="135">
        <v>44659</v>
      </c>
      <c r="B246" s="20">
        <v>3220.5</v>
      </c>
      <c r="C246" s="20">
        <v>297.39999999999998</v>
      </c>
      <c r="D246" s="20">
        <v>272.5</v>
      </c>
      <c r="E246" s="20">
        <v>1247.5</v>
      </c>
    </row>
    <row r="247" spans="1:5" x14ac:dyDescent="0.3">
      <c r="A247" s="135">
        <v>44662</v>
      </c>
      <c r="B247" s="20">
        <v>3145.5</v>
      </c>
      <c r="C247" s="20">
        <v>0</v>
      </c>
      <c r="D247" s="20">
        <v>0</v>
      </c>
      <c r="E247" s="20">
        <v>1162.5</v>
      </c>
    </row>
    <row r="248" spans="1:5" x14ac:dyDescent="0.3">
      <c r="A248" s="135">
        <v>44663</v>
      </c>
      <c r="B248" s="20">
        <v>3166</v>
      </c>
      <c r="C248" s="20">
        <v>0</v>
      </c>
      <c r="D248" s="20">
        <v>0</v>
      </c>
      <c r="E248" s="20">
        <v>1157.5</v>
      </c>
    </row>
    <row r="249" spans="1:5" x14ac:dyDescent="0.3">
      <c r="A249" s="135">
        <v>44664</v>
      </c>
      <c r="B249" s="20">
        <v>3198</v>
      </c>
      <c r="C249" s="20">
        <v>0</v>
      </c>
      <c r="D249" s="20">
        <v>0</v>
      </c>
      <c r="E249" s="20">
        <v>1055</v>
      </c>
    </row>
    <row r="250" spans="1:5" x14ac:dyDescent="0.3">
      <c r="A250" s="135">
        <v>44665</v>
      </c>
      <c r="B250" s="20">
        <v>3213</v>
      </c>
      <c r="C250" s="20">
        <v>0</v>
      </c>
      <c r="D250" s="20">
        <v>0</v>
      </c>
      <c r="E250" s="20">
        <v>1055</v>
      </c>
    </row>
    <row r="251" spans="1:5" x14ac:dyDescent="0.3">
      <c r="A251" s="135">
        <v>44666</v>
      </c>
      <c r="B251" s="20">
        <v>3265</v>
      </c>
      <c r="C251" s="20">
        <v>336.6</v>
      </c>
      <c r="D251" s="20">
        <v>311.3</v>
      </c>
      <c r="E251" s="20">
        <v>1160</v>
      </c>
    </row>
    <row r="252" spans="1:5" x14ac:dyDescent="0.3">
      <c r="A252" s="135">
        <v>44669</v>
      </c>
      <c r="B252" s="20">
        <v>3191.5</v>
      </c>
      <c r="C252" s="20">
        <v>0</v>
      </c>
      <c r="D252" s="20">
        <v>0</v>
      </c>
      <c r="E252" s="20">
        <v>1200</v>
      </c>
    </row>
    <row r="253" spans="1:5" x14ac:dyDescent="0.3">
      <c r="A253" s="135">
        <v>44670</v>
      </c>
      <c r="B253" s="20">
        <v>3134</v>
      </c>
      <c r="C253" s="20">
        <v>0</v>
      </c>
      <c r="D253" s="20">
        <v>0</v>
      </c>
      <c r="E253" s="20">
        <v>1232.5</v>
      </c>
    </row>
    <row r="254" spans="1:5" x14ac:dyDescent="0.3">
      <c r="A254" s="135">
        <v>44671</v>
      </c>
      <c r="B254" s="20">
        <v>3044.5</v>
      </c>
      <c r="C254" s="20">
        <v>0</v>
      </c>
      <c r="D254" s="20">
        <v>0</v>
      </c>
      <c r="E254" s="20">
        <v>1232.5</v>
      </c>
    </row>
    <row r="255" spans="1:5" x14ac:dyDescent="0.3">
      <c r="A255" s="135">
        <v>44672</v>
      </c>
      <c r="B255" s="20">
        <v>3032.5</v>
      </c>
      <c r="C255" s="20">
        <v>0</v>
      </c>
      <c r="D255" s="20">
        <v>0</v>
      </c>
      <c r="E255" s="20">
        <v>1192.5</v>
      </c>
    </row>
    <row r="256" spans="1:5" x14ac:dyDescent="0.3">
      <c r="A256" s="135">
        <v>44673</v>
      </c>
      <c r="B256" s="20">
        <v>3029</v>
      </c>
      <c r="C256" s="20">
        <v>370</v>
      </c>
      <c r="D256" s="20">
        <v>348.3</v>
      </c>
      <c r="E256" s="20">
        <v>1167</v>
      </c>
    </row>
    <row r="257" spans="1:5" x14ac:dyDescent="0.3">
      <c r="A257" s="135">
        <v>44675</v>
      </c>
      <c r="B257" s="20">
        <v>0</v>
      </c>
      <c r="C257" s="20">
        <v>0</v>
      </c>
      <c r="D257" s="20">
        <v>0</v>
      </c>
      <c r="E257" s="20">
        <v>1163</v>
      </c>
    </row>
    <row r="258" spans="1:5" x14ac:dyDescent="0.3">
      <c r="A258" s="135">
        <v>44676</v>
      </c>
      <c r="B258" s="20">
        <v>2916</v>
      </c>
      <c r="C258" s="20">
        <v>0</v>
      </c>
      <c r="D258" s="20">
        <v>0</v>
      </c>
      <c r="E258" s="20">
        <v>1156</v>
      </c>
    </row>
    <row r="259" spans="1:5" x14ac:dyDescent="0.3">
      <c r="A259" s="135">
        <v>44677</v>
      </c>
      <c r="B259" s="20">
        <v>2878.5</v>
      </c>
      <c r="C259" s="20">
        <v>0</v>
      </c>
      <c r="D259" s="20">
        <v>0</v>
      </c>
      <c r="E259" s="20">
        <v>1156</v>
      </c>
    </row>
    <row r="260" spans="1:5" x14ac:dyDescent="0.3">
      <c r="A260" s="135">
        <v>44678</v>
      </c>
      <c r="B260" s="20">
        <v>2888.5</v>
      </c>
      <c r="C260" s="20">
        <v>0</v>
      </c>
      <c r="D260" s="20">
        <v>0</v>
      </c>
      <c r="E260" s="20">
        <v>1156</v>
      </c>
    </row>
    <row r="261" spans="1:5" x14ac:dyDescent="0.3">
      <c r="A261" s="135">
        <v>44679</v>
      </c>
      <c r="B261" s="20">
        <v>2826.5</v>
      </c>
      <c r="C261" s="20">
        <v>0</v>
      </c>
      <c r="D261" s="20">
        <v>0</v>
      </c>
      <c r="E261" s="20">
        <v>1175</v>
      </c>
    </row>
    <row r="262" spans="1:5" x14ac:dyDescent="0.3">
      <c r="A262" s="135">
        <v>44680</v>
      </c>
      <c r="B262" s="20">
        <v>2783.5</v>
      </c>
      <c r="C262" s="20">
        <v>356</v>
      </c>
      <c r="D262" s="20">
        <v>308</v>
      </c>
      <c r="E262" s="20">
        <v>1200</v>
      </c>
    </row>
    <row r="263" spans="1:5" x14ac:dyDescent="0.3">
      <c r="A263" s="135">
        <v>44686</v>
      </c>
      <c r="B263" s="20">
        <v>2808.5</v>
      </c>
      <c r="C263" s="20">
        <v>0</v>
      </c>
      <c r="D263" s="20">
        <v>0</v>
      </c>
      <c r="E263" s="20">
        <v>1200</v>
      </c>
    </row>
    <row r="264" spans="1:5" x14ac:dyDescent="0.3">
      <c r="A264" s="135">
        <v>44687</v>
      </c>
      <c r="B264" s="20">
        <v>2776</v>
      </c>
      <c r="C264" s="20">
        <v>376.6</v>
      </c>
      <c r="D264" s="20">
        <v>306</v>
      </c>
      <c r="E264" s="20">
        <v>1220</v>
      </c>
    </row>
    <row r="265" spans="1:5" x14ac:dyDescent="0.3">
      <c r="A265" s="135">
        <v>44688</v>
      </c>
      <c r="B265" s="20">
        <v>0</v>
      </c>
      <c r="C265" s="20">
        <v>0</v>
      </c>
      <c r="D265" s="20">
        <v>0</v>
      </c>
      <c r="E265" s="20">
        <v>1220</v>
      </c>
    </row>
    <row r="266" spans="1:5" x14ac:dyDescent="0.3">
      <c r="A266" s="135">
        <v>44690</v>
      </c>
      <c r="B266" s="20">
        <v>2665</v>
      </c>
      <c r="C266" s="20">
        <v>0</v>
      </c>
      <c r="D266" s="20">
        <v>0</v>
      </c>
      <c r="E266" s="20">
        <v>1220</v>
      </c>
    </row>
    <row r="267" spans="1:5" x14ac:dyDescent="0.3">
      <c r="A267" s="135">
        <v>44691</v>
      </c>
      <c r="B267" s="20">
        <v>2612</v>
      </c>
      <c r="C267" s="20">
        <v>0</v>
      </c>
      <c r="D267" s="20">
        <v>0</v>
      </c>
      <c r="E267" s="20">
        <v>1220</v>
      </c>
    </row>
    <row r="268" spans="1:5" x14ac:dyDescent="0.3">
      <c r="A268" s="135">
        <v>44692</v>
      </c>
      <c r="B268" s="20">
        <v>2655.5</v>
      </c>
      <c r="C268" s="20">
        <v>0</v>
      </c>
      <c r="D268" s="20">
        <v>0</v>
      </c>
      <c r="E268" s="20">
        <v>1220</v>
      </c>
    </row>
    <row r="269" spans="1:5" x14ac:dyDescent="0.3">
      <c r="A269" s="135">
        <v>44693</v>
      </c>
      <c r="B269" s="20">
        <v>2612.5</v>
      </c>
      <c r="C269" s="20">
        <v>0</v>
      </c>
      <c r="D269" s="20">
        <v>0</v>
      </c>
      <c r="E269" s="20">
        <v>1220</v>
      </c>
    </row>
    <row r="270" spans="1:5" x14ac:dyDescent="0.3">
      <c r="A270" s="135">
        <v>44694</v>
      </c>
      <c r="B270" s="20">
        <v>2544</v>
      </c>
      <c r="C270" s="20">
        <v>397.8</v>
      </c>
      <c r="D270" s="20">
        <v>323</v>
      </c>
      <c r="E270" s="20">
        <v>1220</v>
      </c>
    </row>
    <row r="271" spans="1:5" x14ac:dyDescent="0.3">
      <c r="A271" s="135">
        <v>44697</v>
      </c>
      <c r="B271" s="20">
        <v>2627</v>
      </c>
      <c r="C271" s="20">
        <v>0</v>
      </c>
      <c r="D271" s="20">
        <v>0</v>
      </c>
      <c r="E271" s="20">
        <v>1220</v>
      </c>
    </row>
    <row r="272" spans="1:5" x14ac:dyDescent="0.3">
      <c r="A272" s="135">
        <v>44698</v>
      </c>
      <c r="B272" s="20">
        <v>2714</v>
      </c>
      <c r="C272" s="20">
        <v>0</v>
      </c>
      <c r="D272" s="20">
        <v>0</v>
      </c>
      <c r="E272" s="20">
        <v>1220</v>
      </c>
    </row>
    <row r="273" spans="1:5" x14ac:dyDescent="0.3">
      <c r="A273" s="135">
        <v>44699</v>
      </c>
      <c r="B273" s="20">
        <v>2651.5</v>
      </c>
      <c r="C273" s="20">
        <v>0</v>
      </c>
      <c r="D273" s="20">
        <v>0</v>
      </c>
      <c r="E273" s="20">
        <v>1220</v>
      </c>
    </row>
    <row r="274" spans="1:5" x14ac:dyDescent="0.3">
      <c r="A274" s="135">
        <v>44700</v>
      </c>
      <c r="B274" s="20">
        <v>2587.5</v>
      </c>
      <c r="C274" s="20">
        <v>0</v>
      </c>
      <c r="D274" s="20">
        <v>0</v>
      </c>
      <c r="E274" s="20">
        <v>1220</v>
      </c>
    </row>
    <row r="275" spans="1:5" x14ac:dyDescent="0.3">
      <c r="A275" s="135">
        <v>44701</v>
      </c>
      <c r="B275" s="20">
        <v>2632.5</v>
      </c>
      <c r="C275" s="20">
        <v>436.1</v>
      </c>
      <c r="D275" s="20">
        <v>320</v>
      </c>
      <c r="E275" s="20">
        <v>1220</v>
      </c>
    </row>
    <row r="276" spans="1:5" x14ac:dyDescent="0.3">
      <c r="A276" s="135">
        <v>44704</v>
      </c>
      <c r="B276" s="20">
        <v>2622.5</v>
      </c>
      <c r="C276" s="20">
        <v>0</v>
      </c>
      <c r="D276" s="20">
        <v>0</v>
      </c>
      <c r="E276" s="20">
        <v>1220</v>
      </c>
    </row>
    <row r="277" spans="1:5" x14ac:dyDescent="0.3">
      <c r="A277" s="135">
        <v>44705</v>
      </c>
      <c r="B277" s="20">
        <v>2534.5</v>
      </c>
      <c r="C277" s="20">
        <v>0</v>
      </c>
      <c r="D277" s="20">
        <v>0</v>
      </c>
      <c r="E277" s="20">
        <v>1220</v>
      </c>
    </row>
    <row r="278" spans="1:5" x14ac:dyDescent="0.3">
      <c r="A278" s="135">
        <v>44706</v>
      </c>
      <c r="B278" s="20">
        <v>2490</v>
      </c>
      <c r="C278" s="20">
        <v>0</v>
      </c>
      <c r="D278" s="20">
        <v>0</v>
      </c>
      <c r="E278" s="20">
        <v>1220</v>
      </c>
    </row>
    <row r="279" spans="1:5" x14ac:dyDescent="0.3">
      <c r="A279" s="135">
        <v>44707</v>
      </c>
      <c r="B279" s="20">
        <v>2451</v>
      </c>
      <c r="C279" s="20">
        <v>0</v>
      </c>
      <c r="D279" s="20">
        <v>0</v>
      </c>
      <c r="E279" s="20">
        <v>1220</v>
      </c>
    </row>
    <row r="280" spans="1:5" x14ac:dyDescent="0.3">
      <c r="A280" s="135">
        <v>44708</v>
      </c>
      <c r="B280" s="20">
        <v>2544.5</v>
      </c>
      <c r="C280" s="20">
        <v>415.6</v>
      </c>
      <c r="D280" s="20">
        <v>320</v>
      </c>
      <c r="E280" s="20">
        <v>1220</v>
      </c>
    </row>
    <row r="281" spans="1:5" x14ac:dyDescent="0.3">
      <c r="A281" s="135">
        <v>44711</v>
      </c>
      <c r="B281" s="20">
        <v>2621.5</v>
      </c>
      <c r="C281" s="20">
        <v>0</v>
      </c>
      <c r="D281" s="20">
        <v>0</v>
      </c>
      <c r="E281" s="20">
        <v>1220</v>
      </c>
    </row>
    <row r="282" spans="1:5" x14ac:dyDescent="0.3">
      <c r="A282" s="135">
        <v>44712</v>
      </c>
      <c r="B282" s="20">
        <v>2683</v>
      </c>
      <c r="C282" s="20">
        <v>0</v>
      </c>
      <c r="D282" s="20">
        <v>0</v>
      </c>
      <c r="E282" s="20">
        <v>1220</v>
      </c>
    </row>
    <row r="283" spans="1:5" x14ac:dyDescent="0.3">
      <c r="A283" s="135">
        <v>44713</v>
      </c>
      <c r="B283" s="20">
        <v>2737.5</v>
      </c>
      <c r="C283" s="20">
        <v>0</v>
      </c>
      <c r="D283" s="20">
        <v>0</v>
      </c>
      <c r="E283" s="20">
        <v>1220</v>
      </c>
    </row>
    <row r="284" spans="1:5" x14ac:dyDescent="0.3">
      <c r="A284" s="135">
        <v>44714</v>
      </c>
      <c r="B284" s="20">
        <v>2763.5</v>
      </c>
      <c r="C284" s="20">
        <v>0</v>
      </c>
      <c r="D284" s="20">
        <v>0</v>
      </c>
      <c r="E284" s="20">
        <v>1220</v>
      </c>
    </row>
    <row r="285" spans="1:5" x14ac:dyDescent="0.3">
      <c r="A285" s="135">
        <v>44715</v>
      </c>
      <c r="B285" s="20">
        <v>0</v>
      </c>
      <c r="C285" s="20">
        <v>411.6</v>
      </c>
      <c r="D285" s="20">
        <v>320</v>
      </c>
      <c r="E285" s="20">
        <v>0</v>
      </c>
    </row>
    <row r="286" spans="1:5" x14ac:dyDescent="0.3">
      <c r="A286" s="135">
        <v>44718</v>
      </c>
      <c r="B286" s="20">
        <v>2871</v>
      </c>
      <c r="C286" s="20">
        <v>0</v>
      </c>
      <c r="D286" s="20">
        <v>0</v>
      </c>
      <c r="E286" s="20">
        <v>1220</v>
      </c>
    </row>
    <row r="287" spans="1:5" x14ac:dyDescent="0.3">
      <c r="A287" s="135">
        <v>44719</v>
      </c>
      <c r="B287" s="20">
        <v>2870.5</v>
      </c>
      <c r="C287" s="20">
        <v>0</v>
      </c>
      <c r="D287" s="20">
        <v>0</v>
      </c>
      <c r="E287" s="20">
        <v>1220</v>
      </c>
    </row>
    <row r="288" spans="1:5" x14ac:dyDescent="0.3">
      <c r="A288" s="135">
        <v>44720</v>
      </c>
      <c r="B288" s="20">
        <v>2913.5</v>
      </c>
      <c r="C288" s="20">
        <v>0</v>
      </c>
      <c r="D288" s="20">
        <v>0</v>
      </c>
      <c r="E288" s="20">
        <v>1220</v>
      </c>
    </row>
    <row r="289" spans="1:5" x14ac:dyDescent="0.3">
      <c r="A289" s="135">
        <v>44721</v>
      </c>
      <c r="B289" s="20">
        <v>2911</v>
      </c>
      <c r="C289" s="20">
        <v>0</v>
      </c>
      <c r="D289" s="20">
        <v>0</v>
      </c>
      <c r="E289" s="20">
        <v>1220</v>
      </c>
    </row>
    <row r="290" spans="1:5" x14ac:dyDescent="0.3">
      <c r="A290" s="135">
        <v>44722</v>
      </c>
      <c r="B290" s="20">
        <v>2881.5</v>
      </c>
      <c r="C290" s="20">
        <v>398</v>
      </c>
      <c r="D290" s="20">
        <v>336.8</v>
      </c>
      <c r="E290" s="20">
        <v>1220</v>
      </c>
    </row>
    <row r="291" spans="1:5" x14ac:dyDescent="0.3">
      <c r="A291" s="135">
        <v>44725</v>
      </c>
      <c r="B291" s="20">
        <v>2836.5</v>
      </c>
      <c r="C291" s="20">
        <v>0</v>
      </c>
      <c r="D291" s="20">
        <v>0</v>
      </c>
      <c r="E291" s="20">
        <v>1220</v>
      </c>
    </row>
    <row r="292" spans="1:5" x14ac:dyDescent="0.3">
      <c r="A292" s="135">
        <v>44726</v>
      </c>
      <c r="B292" s="20">
        <v>2840</v>
      </c>
      <c r="C292" s="20">
        <v>0</v>
      </c>
      <c r="D292" s="20">
        <v>0</v>
      </c>
      <c r="E292" s="20">
        <v>1220</v>
      </c>
    </row>
    <row r="293" spans="1:5" x14ac:dyDescent="0.3">
      <c r="A293" s="135">
        <v>44727</v>
      </c>
      <c r="B293" s="20">
        <v>2781</v>
      </c>
      <c r="C293" s="20">
        <v>0</v>
      </c>
      <c r="D293" s="20">
        <v>0</v>
      </c>
      <c r="E293" s="20">
        <v>1220</v>
      </c>
    </row>
    <row r="294" spans="1:5" x14ac:dyDescent="0.3">
      <c r="A294" s="135">
        <v>44728</v>
      </c>
      <c r="B294" s="20">
        <v>2656</v>
      </c>
      <c r="C294" s="20">
        <v>0</v>
      </c>
      <c r="D294" s="20">
        <v>0</v>
      </c>
      <c r="E294" s="20">
        <v>1220</v>
      </c>
    </row>
    <row r="295" spans="1:5" x14ac:dyDescent="0.3">
      <c r="A295" s="135">
        <v>44729</v>
      </c>
      <c r="B295" s="20">
        <v>2597.5</v>
      </c>
      <c r="C295" s="20">
        <v>377.4</v>
      </c>
      <c r="D295" s="20">
        <v>355.5</v>
      </c>
      <c r="E295" s="20">
        <v>1220</v>
      </c>
    </row>
    <row r="296" spans="1:5" x14ac:dyDescent="0.3">
      <c r="A296" s="135">
        <v>44732</v>
      </c>
      <c r="B296" s="20">
        <v>2414.5</v>
      </c>
      <c r="C296" s="20">
        <v>0</v>
      </c>
      <c r="D296" s="20">
        <v>0</v>
      </c>
      <c r="E296" s="20">
        <v>1220</v>
      </c>
    </row>
    <row r="297" spans="1:5" x14ac:dyDescent="0.3">
      <c r="A297" s="135">
        <v>44733</v>
      </c>
      <c r="B297" s="20">
        <v>2302</v>
      </c>
      <c r="C297" s="20">
        <v>0</v>
      </c>
      <c r="D297" s="20">
        <v>0</v>
      </c>
      <c r="E297" s="20">
        <v>1220</v>
      </c>
    </row>
    <row r="298" spans="1:5" x14ac:dyDescent="0.3">
      <c r="A298" s="135">
        <v>44734</v>
      </c>
      <c r="B298" s="20">
        <v>2337</v>
      </c>
      <c r="C298" s="20">
        <v>0</v>
      </c>
      <c r="D298" s="20">
        <v>0</v>
      </c>
      <c r="E298" s="20">
        <v>1220</v>
      </c>
    </row>
    <row r="299" spans="1:5" x14ac:dyDescent="0.3">
      <c r="A299" s="135">
        <v>44735</v>
      </c>
      <c r="B299" s="20">
        <v>2307.5</v>
      </c>
      <c r="C299" s="20">
        <v>0</v>
      </c>
      <c r="D299" s="20">
        <v>0</v>
      </c>
      <c r="E299" s="20">
        <v>1220</v>
      </c>
    </row>
    <row r="300" spans="1:5" x14ac:dyDescent="0.3">
      <c r="A300" s="135">
        <v>44736</v>
      </c>
      <c r="B300" s="20">
        <v>2340</v>
      </c>
      <c r="C300" s="20">
        <v>403.4</v>
      </c>
      <c r="D300" s="20">
        <v>408.9</v>
      </c>
      <c r="E300" s="20">
        <v>1220</v>
      </c>
    </row>
    <row r="301" spans="1:5" x14ac:dyDescent="0.3">
      <c r="A301" s="135">
        <v>44739</v>
      </c>
      <c r="B301" s="20">
        <v>2335</v>
      </c>
      <c r="C301" s="20">
        <v>0</v>
      </c>
      <c r="D301" s="20">
        <v>0</v>
      </c>
      <c r="E301" s="20">
        <v>1220</v>
      </c>
    </row>
    <row r="302" spans="1:5" x14ac:dyDescent="0.3">
      <c r="A302" s="135">
        <v>44740</v>
      </c>
      <c r="B302" s="20">
        <v>2409</v>
      </c>
      <c r="C302" s="20">
        <v>0</v>
      </c>
      <c r="D302" s="20">
        <v>0</v>
      </c>
      <c r="E302" s="20">
        <v>1225</v>
      </c>
    </row>
    <row r="303" spans="1:5" x14ac:dyDescent="0.3">
      <c r="A303" s="135">
        <v>44741</v>
      </c>
      <c r="B303" s="20">
        <v>2495.5</v>
      </c>
      <c r="C303" s="20">
        <v>0</v>
      </c>
      <c r="D303" s="20">
        <v>0</v>
      </c>
      <c r="E303" s="20">
        <v>1242.5</v>
      </c>
    </row>
    <row r="304" spans="1:5" x14ac:dyDescent="0.3">
      <c r="A304" s="135">
        <v>44742</v>
      </c>
      <c r="B304" s="20">
        <v>2429</v>
      </c>
      <c r="C304" s="20">
        <v>0</v>
      </c>
      <c r="D304" s="20">
        <v>0</v>
      </c>
      <c r="E304" s="20">
        <v>1253</v>
      </c>
    </row>
    <row r="305" spans="1:5" x14ac:dyDescent="0.3">
      <c r="A305" s="135">
        <v>44743</v>
      </c>
      <c r="B305" s="20">
        <v>2307</v>
      </c>
      <c r="C305" s="20">
        <v>390.4</v>
      </c>
      <c r="D305" s="20">
        <v>384.6</v>
      </c>
      <c r="E305" s="20">
        <v>1254.5</v>
      </c>
    </row>
    <row r="306" spans="1:5" x14ac:dyDescent="0.3">
      <c r="A306" s="135">
        <v>44746</v>
      </c>
      <c r="B306" s="20">
        <v>2237</v>
      </c>
      <c r="C306" s="20">
        <v>0</v>
      </c>
      <c r="D306" s="20">
        <v>0</v>
      </c>
      <c r="E306" s="20">
        <v>1265</v>
      </c>
    </row>
    <row r="307" spans="1:5" x14ac:dyDescent="0.3">
      <c r="A307" s="135">
        <v>44747</v>
      </c>
      <c r="B307" s="20">
        <v>2251</v>
      </c>
      <c r="C307" s="20">
        <v>0</v>
      </c>
      <c r="D307" s="20">
        <v>0</v>
      </c>
      <c r="E307" s="20">
        <v>1265</v>
      </c>
    </row>
    <row r="308" spans="1:5" x14ac:dyDescent="0.3">
      <c r="A308" s="135">
        <v>44748</v>
      </c>
      <c r="B308" s="20">
        <v>2216</v>
      </c>
      <c r="C308" s="20">
        <v>0</v>
      </c>
      <c r="D308" s="20">
        <v>0</v>
      </c>
      <c r="E308" s="20">
        <v>1245</v>
      </c>
    </row>
    <row r="309" spans="1:5" x14ac:dyDescent="0.3">
      <c r="A309" s="135">
        <v>44749</v>
      </c>
      <c r="B309" s="20">
        <v>2288</v>
      </c>
      <c r="C309" s="20">
        <v>0</v>
      </c>
      <c r="D309" s="20">
        <v>0</v>
      </c>
      <c r="E309" s="20">
        <v>1245</v>
      </c>
    </row>
    <row r="310" spans="1:5" x14ac:dyDescent="0.3">
      <c r="A310" s="135">
        <v>44750</v>
      </c>
      <c r="B310" s="20">
        <v>2270</v>
      </c>
      <c r="C310" s="20">
        <v>404.56</v>
      </c>
      <c r="D310" s="20">
        <v>386</v>
      </c>
      <c r="E310" s="20">
        <v>1245</v>
      </c>
    </row>
    <row r="311" spans="1:5" x14ac:dyDescent="0.3">
      <c r="A311" s="135">
        <v>44753</v>
      </c>
      <c r="B311" s="20">
        <v>2193.5</v>
      </c>
      <c r="C311" s="20">
        <v>0</v>
      </c>
      <c r="D311" s="20">
        <v>0</v>
      </c>
      <c r="E311" s="20">
        <v>1245</v>
      </c>
    </row>
    <row r="312" spans="1:5" x14ac:dyDescent="0.3">
      <c r="A312" s="135">
        <v>44754</v>
      </c>
      <c r="B312" s="20">
        <v>2155</v>
      </c>
      <c r="C312" s="20">
        <v>0</v>
      </c>
      <c r="D312" s="20">
        <v>0</v>
      </c>
      <c r="E312" s="20">
        <v>1245</v>
      </c>
    </row>
    <row r="313" spans="1:5" x14ac:dyDescent="0.3">
      <c r="A313" s="135">
        <v>44755</v>
      </c>
      <c r="B313" s="20">
        <v>2089</v>
      </c>
      <c r="C313" s="20">
        <v>0</v>
      </c>
      <c r="D313" s="20">
        <v>0</v>
      </c>
      <c r="E313" s="20">
        <v>1245</v>
      </c>
    </row>
    <row r="314" spans="1:5" x14ac:dyDescent="0.3">
      <c r="A314" s="135">
        <v>44756</v>
      </c>
      <c r="B314" s="20">
        <v>2083.5</v>
      </c>
      <c r="C314" s="20">
        <v>0</v>
      </c>
      <c r="D314" s="20">
        <v>0</v>
      </c>
      <c r="E314" s="20">
        <v>1255</v>
      </c>
    </row>
    <row r="315" spans="1:5" x14ac:dyDescent="0.3">
      <c r="A315" s="135">
        <v>44757</v>
      </c>
      <c r="B315" s="20">
        <v>2023.5</v>
      </c>
      <c r="C315" s="20">
        <v>433.9</v>
      </c>
      <c r="D315" s="20">
        <v>397.7</v>
      </c>
      <c r="E315" s="20">
        <v>1255</v>
      </c>
    </row>
    <row r="316" spans="1:5" x14ac:dyDescent="0.3">
      <c r="A316" s="135">
        <v>44760</v>
      </c>
      <c r="B316" s="20">
        <v>2026.5</v>
      </c>
      <c r="C316" s="20">
        <v>0</v>
      </c>
      <c r="D316" s="20">
        <v>0</v>
      </c>
      <c r="E316" s="20">
        <v>1248</v>
      </c>
    </row>
    <row r="317" spans="1:5" x14ac:dyDescent="0.3">
      <c r="A317" s="135">
        <v>44761</v>
      </c>
      <c r="B317" s="20">
        <v>2059.5</v>
      </c>
      <c r="C317" s="20">
        <v>0</v>
      </c>
      <c r="D317" s="20">
        <v>0</v>
      </c>
      <c r="E317" s="20">
        <v>1248</v>
      </c>
    </row>
    <row r="318" spans="1:5" x14ac:dyDescent="0.3">
      <c r="A318" s="135">
        <v>44762</v>
      </c>
      <c r="B318" s="20">
        <v>1954</v>
      </c>
      <c r="C318" s="20">
        <v>0</v>
      </c>
      <c r="D318" s="20">
        <v>0</v>
      </c>
      <c r="E318" s="20">
        <v>1220</v>
      </c>
    </row>
    <row r="319" spans="1:5" x14ac:dyDescent="0.3">
      <c r="A319" s="135">
        <v>44763</v>
      </c>
      <c r="B319" s="20">
        <v>1885.5</v>
      </c>
      <c r="C319" s="20">
        <v>0</v>
      </c>
      <c r="D319" s="20">
        <v>0</v>
      </c>
      <c r="E319" s="20">
        <v>1218</v>
      </c>
    </row>
    <row r="320" spans="1:5" x14ac:dyDescent="0.3">
      <c r="A320" s="135">
        <v>44764</v>
      </c>
      <c r="B320" s="20">
        <v>1894.5</v>
      </c>
      <c r="C320" s="20">
        <v>404.4</v>
      </c>
      <c r="D320" s="20">
        <v>367.7</v>
      </c>
      <c r="E320" s="20">
        <v>1216</v>
      </c>
    </row>
    <row r="321" spans="1:5" x14ac:dyDescent="0.3">
      <c r="A321" s="135">
        <v>44767</v>
      </c>
      <c r="B321" s="20">
        <v>1957.5</v>
      </c>
      <c r="C321" s="20">
        <v>0</v>
      </c>
      <c r="D321" s="20">
        <v>0</v>
      </c>
      <c r="E321" s="20">
        <v>1197.5</v>
      </c>
    </row>
    <row r="322" spans="1:5" x14ac:dyDescent="0.3">
      <c r="A322" s="135">
        <v>44768</v>
      </c>
      <c r="B322" s="20">
        <v>1938.5</v>
      </c>
      <c r="C322" s="20">
        <v>0</v>
      </c>
      <c r="D322" s="20">
        <v>0</v>
      </c>
      <c r="E322" s="20">
        <v>1152.5</v>
      </c>
    </row>
    <row r="323" spans="1:5" x14ac:dyDescent="0.3">
      <c r="A323" s="135">
        <v>44769</v>
      </c>
      <c r="B323" s="20">
        <v>1958</v>
      </c>
      <c r="C323" s="20">
        <v>0</v>
      </c>
      <c r="D323" s="20">
        <v>0</v>
      </c>
      <c r="E323" s="20">
        <v>1144.5</v>
      </c>
    </row>
    <row r="324" spans="1:5" x14ac:dyDescent="0.3">
      <c r="A324" s="135">
        <v>44770</v>
      </c>
      <c r="B324" s="20">
        <v>2065</v>
      </c>
      <c r="C324" s="20">
        <v>0</v>
      </c>
      <c r="D324" s="20">
        <v>0</v>
      </c>
      <c r="E324" s="20">
        <v>1144.5</v>
      </c>
    </row>
    <row r="325" spans="1:5" x14ac:dyDescent="0.3">
      <c r="A325" s="135">
        <v>44771</v>
      </c>
      <c r="B325" s="20">
        <v>2155</v>
      </c>
      <c r="C325" s="20">
        <v>420.9</v>
      </c>
      <c r="D325" s="20">
        <v>362.4</v>
      </c>
      <c r="E325" s="20">
        <v>1142.5</v>
      </c>
    </row>
    <row r="326" spans="1:5" x14ac:dyDescent="0.3">
      <c r="A326" s="135">
        <v>44774</v>
      </c>
      <c r="B326" s="20">
        <v>2176</v>
      </c>
      <c r="C326" s="20">
        <v>0</v>
      </c>
      <c r="D326" s="20">
        <v>0</v>
      </c>
      <c r="E326" s="20">
        <v>1142.5</v>
      </c>
    </row>
    <row r="327" spans="1:5" x14ac:dyDescent="0.3">
      <c r="A327" s="135">
        <v>44775</v>
      </c>
      <c r="B327" s="20">
        <v>2194.5</v>
      </c>
      <c r="C327" s="20">
        <v>0</v>
      </c>
      <c r="D327" s="20">
        <v>0</v>
      </c>
      <c r="E327" s="20">
        <v>1142.5</v>
      </c>
    </row>
    <row r="328" spans="1:5" x14ac:dyDescent="0.3">
      <c r="A328" s="135">
        <v>44776</v>
      </c>
      <c r="B328" s="20">
        <v>2237.5</v>
      </c>
      <c r="C328" s="20">
        <v>0</v>
      </c>
      <c r="D328" s="20">
        <v>0</v>
      </c>
      <c r="E328" s="20">
        <v>1142.5</v>
      </c>
    </row>
    <row r="329" spans="1:5" x14ac:dyDescent="0.3">
      <c r="A329" s="135">
        <v>44777</v>
      </c>
      <c r="B329" s="20">
        <v>2174</v>
      </c>
      <c r="C329" s="20">
        <v>0</v>
      </c>
      <c r="D329" s="20">
        <v>0</v>
      </c>
      <c r="E329" s="20">
        <v>1137.5</v>
      </c>
    </row>
    <row r="330" spans="1:5" x14ac:dyDescent="0.3">
      <c r="A330" s="135">
        <v>44778</v>
      </c>
      <c r="B330" s="20">
        <v>2141</v>
      </c>
      <c r="C330" s="20">
        <v>392.8</v>
      </c>
      <c r="D330" s="20">
        <v>343</v>
      </c>
      <c r="E330" s="20">
        <v>1137.5</v>
      </c>
    </row>
    <row r="331" spans="1:5" x14ac:dyDescent="0.3">
      <c r="A331" s="135">
        <v>44781</v>
      </c>
      <c r="B331" s="20">
        <v>2146.5</v>
      </c>
      <c r="C331" s="20">
        <v>0</v>
      </c>
      <c r="D331" s="20">
        <v>0</v>
      </c>
      <c r="E331" s="20">
        <v>1137.5</v>
      </c>
    </row>
    <row r="332" spans="1:5" x14ac:dyDescent="0.3">
      <c r="A332" s="135">
        <v>44782</v>
      </c>
      <c r="B332" s="20">
        <v>2189</v>
      </c>
      <c r="C332" s="20">
        <v>0</v>
      </c>
      <c r="D332" s="20">
        <v>0</v>
      </c>
      <c r="E332" s="20">
        <v>1137.5</v>
      </c>
    </row>
    <row r="333" spans="1:5" x14ac:dyDescent="0.3">
      <c r="A333" s="135">
        <v>44783</v>
      </c>
      <c r="B333" s="20">
        <v>2141</v>
      </c>
      <c r="C333" s="20">
        <v>0</v>
      </c>
      <c r="D333" s="20">
        <v>0</v>
      </c>
      <c r="E333" s="20">
        <v>1147.5</v>
      </c>
    </row>
    <row r="334" spans="1:5" x14ac:dyDescent="0.3">
      <c r="A334" s="135">
        <v>44784</v>
      </c>
      <c r="B334" s="20">
        <v>2131.5</v>
      </c>
      <c r="C334" s="20">
        <v>0</v>
      </c>
      <c r="D334" s="20">
        <v>0</v>
      </c>
      <c r="E334" s="20">
        <v>1147.5</v>
      </c>
    </row>
    <row r="335" spans="1:5" x14ac:dyDescent="0.3">
      <c r="A335" s="135">
        <v>44785</v>
      </c>
      <c r="B335" s="20">
        <v>2169</v>
      </c>
      <c r="C335" s="20">
        <v>396.2</v>
      </c>
      <c r="D335" s="20">
        <v>326</v>
      </c>
      <c r="E335" s="20">
        <v>1147.5</v>
      </c>
    </row>
    <row r="336" spans="1:5" x14ac:dyDescent="0.3">
      <c r="A336" s="135">
        <v>44788</v>
      </c>
      <c r="B336" s="20">
        <v>2170</v>
      </c>
      <c r="C336" s="20">
        <v>0</v>
      </c>
      <c r="D336" s="20">
        <v>0</v>
      </c>
      <c r="E336" s="20">
        <v>1152.5</v>
      </c>
    </row>
    <row r="337" spans="1:5" x14ac:dyDescent="0.3">
      <c r="A337" s="135">
        <v>44789</v>
      </c>
      <c r="B337" s="20">
        <v>2171.5</v>
      </c>
      <c r="C337" s="20">
        <v>0</v>
      </c>
      <c r="D337" s="20">
        <v>0</v>
      </c>
      <c r="E337" s="20">
        <v>1152.5</v>
      </c>
    </row>
    <row r="338" spans="1:5" x14ac:dyDescent="0.3">
      <c r="A338" s="135">
        <v>44790</v>
      </c>
      <c r="B338" s="20">
        <v>2182</v>
      </c>
      <c r="C338" s="20">
        <v>0</v>
      </c>
      <c r="D338" s="20">
        <v>0</v>
      </c>
      <c r="E338" s="20">
        <v>1163.5</v>
      </c>
    </row>
    <row r="339" spans="1:5" x14ac:dyDescent="0.3">
      <c r="A339" s="135">
        <v>44791</v>
      </c>
      <c r="B339" s="20">
        <v>2141.5</v>
      </c>
      <c r="C339" s="20">
        <v>0</v>
      </c>
      <c r="D339" s="20">
        <v>0</v>
      </c>
      <c r="E339" s="20">
        <v>1164.5</v>
      </c>
    </row>
    <row r="340" spans="1:5" x14ac:dyDescent="0.3">
      <c r="A340" s="135">
        <v>44792</v>
      </c>
      <c r="B340" s="20">
        <v>1886.5</v>
      </c>
      <c r="C340" s="20">
        <v>436.99</v>
      </c>
      <c r="D340" s="20">
        <v>325</v>
      </c>
      <c r="E340" s="20">
        <v>1165</v>
      </c>
    </row>
    <row r="341" spans="1:5" x14ac:dyDescent="0.3">
      <c r="A341" s="135">
        <v>44795</v>
      </c>
      <c r="B341" s="20">
        <v>1919</v>
      </c>
      <c r="C341" s="20">
        <v>0</v>
      </c>
      <c r="D341" s="20">
        <v>0</v>
      </c>
      <c r="E341" s="20">
        <v>1172</v>
      </c>
    </row>
    <row r="342" spans="1:5" x14ac:dyDescent="0.3">
      <c r="A342" s="135">
        <v>44796</v>
      </c>
      <c r="B342" s="20">
        <v>1956</v>
      </c>
      <c r="C342" s="20">
        <v>0</v>
      </c>
      <c r="D342" s="20">
        <v>0</v>
      </c>
      <c r="E342" s="20">
        <v>1200.5</v>
      </c>
    </row>
    <row r="343" spans="1:5" x14ac:dyDescent="0.3">
      <c r="A343" s="135">
        <v>44797</v>
      </c>
      <c r="B343" s="20">
        <v>1955</v>
      </c>
      <c r="C343" s="20">
        <v>0</v>
      </c>
      <c r="D343" s="20">
        <v>0</v>
      </c>
      <c r="E343" s="20">
        <v>1203</v>
      </c>
    </row>
    <row r="344" spans="1:5" x14ac:dyDescent="0.3">
      <c r="A344" s="135">
        <v>44798</v>
      </c>
      <c r="B344" s="20">
        <v>1974</v>
      </c>
      <c r="C344" s="20">
        <v>0</v>
      </c>
      <c r="D344" s="20">
        <v>0</v>
      </c>
      <c r="E344" s="20">
        <v>1205.5</v>
      </c>
    </row>
    <row r="345" spans="1:5" x14ac:dyDescent="0.3">
      <c r="A345" s="135">
        <v>44799</v>
      </c>
      <c r="B345" s="20">
        <v>2007</v>
      </c>
      <c r="C345" s="20">
        <v>451.5</v>
      </c>
      <c r="D345" s="20">
        <v>325</v>
      </c>
      <c r="E345" s="20">
        <v>1215</v>
      </c>
    </row>
    <row r="346" spans="1:5" x14ac:dyDescent="0.3">
      <c r="A346" s="135">
        <v>44802</v>
      </c>
      <c r="B346" s="20">
        <v>1996</v>
      </c>
      <c r="C346" s="20">
        <v>0</v>
      </c>
      <c r="D346" s="20">
        <v>0</v>
      </c>
      <c r="E346" s="20">
        <v>1234</v>
      </c>
    </row>
    <row r="347" spans="1:5" x14ac:dyDescent="0.3">
      <c r="A347" s="135">
        <v>44803</v>
      </c>
      <c r="B347" s="20">
        <v>1914.5</v>
      </c>
      <c r="C347" s="20">
        <v>0</v>
      </c>
      <c r="D347" s="20">
        <v>0</v>
      </c>
      <c r="E347" s="20">
        <v>1272.5</v>
      </c>
    </row>
    <row r="348" spans="1:5" x14ac:dyDescent="0.3">
      <c r="A348" s="135">
        <v>44804</v>
      </c>
      <c r="B348" s="20">
        <v>1873.5</v>
      </c>
      <c r="C348" s="20">
        <v>0</v>
      </c>
      <c r="D348" s="20">
        <v>0</v>
      </c>
      <c r="E348" s="20">
        <v>1275</v>
      </c>
    </row>
    <row r="349" spans="1:5" x14ac:dyDescent="0.3">
      <c r="A349" s="135">
        <v>44805</v>
      </c>
      <c r="B349" s="20">
        <v>1853.5</v>
      </c>
      <c r="C349" s="20">
        <v>0</v>
      </c>
      <c r="D349" s="20">
        <v>0</v>
      </c>
      <c r="E349" s="20">
        <v>1293</v>
      </c>
    </row>
    <row r="350" spans="1:5" x14ac:dyDescent="0.3">
      <c r="A350" s="135">
        <v>44806</v>
      </c>
      <c r="B350" s="20">
        <v>1816</v>
      </c>
      <c r="C350" s="20">
        <v>439.7</v>
      </c>
      <c r="D350" s="20">
        <v>325</v>
      </c>
      <c r="E350" s="20">
        <v>1307.5</v>
      </c>
    </row>
    <row r="351" spans="1:5" x14ac:dyDescent="0.3">
      <c r="A351" s="135">
        <v>44809</v>
      </c>
      <c r="B351" s="20">
        <v>1851</v>
      </c>
      <c r="C351" s="20">
        <v>0</v>
      </c>
      <c r="D351" s="20">
        <v>0</v>
      </c>
      <c r="E351" s="20">
        <v>1315</v>
      </c>
    </row>
    <row r="352" spans="1:5" x14ac:dyDescent="0.3">
      <c r="A352" s="135">
        <v>44810</v>
      </c>
      <c r="B352" s="20">
        <v>1860.5</v>
      </c>
      <c r="C352" s="20">
        <v>0</v>
      </c>
      <c r="D352" s="20">
        <v>0</v>
      </c>
      <c r="E352" s="20">
        <v>1325</v>
      </c>
    </row>
    <row r="353" spans="1:5" x14ac:dyDescent="0.3">
      <c r="A353" s="135">
        <v>44811</v>
      </c>
      <c r="B353" s="20">
        <v>1836.5</v>
      </c>
      <c r="C353" s="20">
        <v>0</v>
      </c>
      <c r="D353" s="20">
        <v>0</v>
      </c>
      <c r="E353" s="20">
        <v>1342.5</v>
      </c>
    </row>
    <row r="354" spans="1:5" x14ac:dyDescent="0.3">
      <c r="A354" s="135">
        <v>44812</v>
      </c>
      <c r="B354" s="20">
        <v>1855.5</v>
      </c>
      <c r="C354" s="20">
        <v>0</v>
      </c>
      <c r="D354" s="20">
        <v>0</v>
      </c>
      <c r="E354" s="20">
        <v>1342.5</v>
      </c>
    </row>
    <row r="355" spans="1:5" x14ac:dyDescent="0.3">
      <c r="A355" s="135">
        <v>44813</v>
      </c>
      <c r="B355" s="20">
        <v>1875.5</v>
      </c>
      <c r="C355" s="20">
        <v>452.8</v>
      </c>
      <c r="D355" s="20">
        <v>325</v>
      </c>
      <c r="E355" s="20">
        <v>1355</v>
      </c>
    </row>
    <row r="356" spans="1:5" x14ac:dyDescent="0.3">
      <c r="A356" s="135">
        <v>44817</v>
      </c>
      <c r="B356" s="20">
        <v>1944.5</v>
      </c>
      <c r="C356" s="20">
        <v>0</v>
      </c>
      <c r="D356" s="20">
        <v>0</v>
      </c>
      <c r="E356" s="20">
        <v>1372.5</v>
      </c>
    </row>
    <row r="357" spans="1:5" x14ac:dyDescent="0.3">
      <c r="A357" s="135">
        <v>44818</v>
      </c>
      <c r="B357" s="20">
        <v>1943</v>
      </c>
      <c r="C357" s="20">
        <v>0</v>
      </c>
      <c r="D357" s="20">
        <v>0</v>
      </c>
      <c r="E357" s="20">
        <v>1389</v>
      </c>
    </row>
    <row r="358" spans="1:5" x14ac:dyDescent="0.3">
      <c r="A358" s="135">
        <v>44819</v>
      </c>
      <c r="B358" s="20">
        <v>2001.5</v>
      </c>
      <c r="C358" s="20">
        <v>0</v>
      </c>
      <c r="D358" s="20">
        <v>0</v>
      </c>
      <c r="E358" s="20">
        <v>1409.5</v>
      </c>
    </row>
    <row r="359" spans="1:5" x14ac:dyDescent="0.3">
      <c r="A359" s="135">
        <v>44820</v>
      </c>
      <c r="B359" s="20">
        <v>1999</v>
      </c>
      <c r="C359" s="20">
        <v>433.4</v>
      </c>
      <c r="D359" s="20">
        <v>325</v>
      </c>
      <c r="E359" s="20">
        <v>1419.5</v>
      </c>
    </row>
    <row r="360" spans="1:5" x14ac:dyDescent="0.3">
      <c r="A360" s="135">
        <v>44823</v>
      </c>
      <c r="B360" s="20">
        <v>2038</v>
      </c>
      <c r="C360" s="20">
        <v>0</v>
      </c>
      <c r="D360" s="20">
        <v>0</v>
      </c>
      <c r="E360" s="20">
        <v>1441.5</v>
      </c>
    </row>
    <row r="361" spans="1:5" x14ac:dyDescent="0.3">
      <c r="A361" s="135">
        <v>44824</v>
      </c>
      <c r="B361" s="20">
        <v>2044</v>
      </c>
      <c r="C361" s="20">
        <v>0</v>
      </c>
      <c r="D361" s="20">
        <v>0</v>
      </c>
      <c r="E361" s="20">
        <v>1468</v>
      </c>
    </row>
    <row r="362" spans="1:5" x14ac:dyDescent="0.3">
      <c r="A362" s="135">
        <v>44825</v>
      </c>
      <c r="B362" s="20">
        <v>2025.5</v>
      </c>
      <c r="C362" s="20">
        <v>0</v>
      </c>
      <c r="D362" s="20">
        <v>0</v>
      </c>
      <c r="E362" s="20">
        <v>1489</v>
      </c>
    </row>
    <row r="363" spans="1:5" x14ac:dyDescent="0.3">
      <c r="A363" s="135">
        <v>44826</v>
      </c>
      <c r="B363" s="20">
        <v>2064</v>
      </c>
      <c r="C363" s="20">
        <v>0</v>
      </c>
      <c r="D363" s="20">
        <v>0</v>
      </c>
      <c r="E363" s="20">
        <v>1491.5</v>
      </c>
    </row>
    <row r="364" spans="1:5" x14ac:dyDescent="0.3">
      <c r="A364" s="135">
        <v>44827</v>
      </c>
      <c r="B364" s="20">
        <v>2101.5</v>
      </c>
      <c r="C364" s="20">
        <v>429.4</v>
      </c>
      <c r="D364" s="20">
        <v>325</v>
      </c>
      <c r="E364" s="20">
        <v>1496</v>
      </c>
    </row>
    <row r="365" spans="1:5" x14ac:dyDescent="0.3">
      <c r="A365" s="135">
        <v>44830</v>
      </c>
      <c r="B365" s="20">
        <v>2071.5</v>
      </c>
      <c r="C365" s="20">
        <v>0</v>
      </c>
      <c r="D365" s="20">
        <v>0</v>
      </c>
      <c r="E365" s="20">
        <v>1529</v>
      </c>
    </row>
    <row r="366" spans="1:5" x14ac:dyDescent="0.3">
      <c r="A366" s="135">
        <v>44831</v>
      </c>
      <c r="B366" s="20">
        <v>2120</v>
      </c>
      <c r="C366" s="20">
        <v>0</v>
      </c>
      <c r="D366" s="20">
        <v>0</v>
      </c>
      <c r="E366" s="20">
        <v>1536.5</v>
      </c>
    </row>
    <row r="367" spans="1:5" x14ac:dyDescent="0.3">
      <c r="A367" s="135">
        <v>44832</v>
      </c>
      <c r="B367" s="20">
        <v>2116.5</v>
      </c>
      <c r="C367" s="20">
        <v>0</v>
      </c>
      <c r="D367" s="20">
        <v>0</v>
      </c>
      <c r="E367" s="20">
        <v>1536.5</v>
      </c>
    </row>
    <row r="368" spans="1:5" x14ac:dyDescent="0.3">
      <c r="A368" s="135">
        <v>44833</v>
      </c>
      <c r="B368" s="20">
        <v>2113</v>
      </c>
      <c r="C368" s="20">
        <v>0</v>
      </c>
      <c r="D368" s="20">
        <v>0</v>
      </c>
      <c r="E368" s="20">
        <v>1519.5</v>
      </c>
    </row>
    <row r="369" spans="1:5" x14ac:dyDescent="0.3">
      <c r="A369" s="135">
        <v>44834</v>
      </c>
      <c r="B369" s="20">
        <v>2106</v>
      </c>
      <c r="C369" s="20">
        <v>414.8</v>
      </c>
      <c r="D369" s="20">
        <v>325</v>
      </c>
      <c r="E369" s="20">
        <v>1519.5</v>
      </c>
    </row>
    <row r="370" spans="1:5" x14ac:dyDescent="0.3">
      <c r="A370" s="135">
        <v>44841</v>
      </c>
      <c r="B370" s="20">
        <v>0</v>
      </c>
      <c r="C370" s="20">
        <v>399.4</v>
      </c>
      <c r="D370" s="20">
        <v>325</v>
      </c>
      <c r="E370" s="20">
        <v>0</v>
      </c>
    </row>
    <row r="371" spans="1:5" x14ac:dyDescent="0.3">
      <c r="A371" s="135">
        <v>44842</v>
      </c>
      <c r="B371" s="20">
        <v>0</v>
      </c>
      <c r="C371" s="20">
        <v>0</v>
      </c>
      <c r="D371" s="20">
        <v>0</v>
      </c>
      <c r="E371" s="20">
        <v>1519.5</v>
      </c>
    </row>
    <row r="372" spans="1:5" x14ac:dyDescent="0.3">
      <c r="A372" s="135">
        <v>44843</v>
      </c>
      <c r="B372" s="20">
        <v>0</v>
      </c>
      <c r="C372" s="20">
        <v>0</v>
      </c>
      <c r="D372" s="20">
        <v>0</v>
      </c>
      <c r="E372" s="20">
        <v>1533.5</v>
      </c>
    </row>
    <row r="373" spans="1:5" x14ac:dyDescent="0.3">
      <c r="A373" s="135">
        <v>44844</v>
      </c>
      <c r="B373" s="20">
        <v>2187.5</v>
      </c>
      <c r="C373" s="20">
        <v>0</v>
      </c>
      <c r="D373" s="20">
        <v>0</v>
      </c>
      <c r="E373" s="20">
        <v>1545</v>
      </c>
    </row>
    <row r="374" spans="1:5" x14ac:dyDescent="0.3">
      <c r="A374" s="135">
        <v>44845</v>
      </c>
      <c r="B374" s="20">
        <v>2194.5</v>
      </c>
      <c r="C374" s="20">
        <v>0</v>
      </c>
      <c r="D374" s="20">
        <v>0</v>
      </c>
      <c r="E374" s="20">
        <v>1553.5</v>
      </c>
    </row>
    <row r="375" spans="1:5" x14ac:dyDescent="0.3">
      <c r="A375" s="135">
        <v>44846</v>
      </c>
      <c r="B375" s="20">
        <v>2142.5</v>
      </c>
      <c r="C375" s="20">
        <v>0</v>
      </c>
      <c r="D375" s="20">
        <v>0</v>
      </c>
      <c r="E375" s="20">
        <v>1562.5</v>
      </c>
    </row>
    <row r="376" spans="1:5" x14ac:dyDescent="0.3">
      <c r="A376" s="135">
        <v>44847</v>
      </c>
      <c r="B376" s="20">
        <v>2143.5</v>
      </c>
      <c r="C376" s="20">
        <v>0</v>
      </c>
      <c r="D376" s="20">
        <v>0</v>
      </c>
      <c r="E376" s="20">
        <v>1565.5</v>
      </c>
    </row>
    <row r="377" spans="1:5" x14ac:dyDescent="0.3">
      <c r="A377" s="135">
        <v>44848</v>
      </c>
      <c r="B377" s="20">
        <v>2134.5</v>
      </c>
      <c r="C377" s="20">
        <v>382.2</v>
      </c>
      <c r="D377" s="20">
        <v>325</v>
      </c>
      <c r="E377" s="20">
        <v>1565.5</v>
      </c>
    </row>
    <row r="378" spans="1:5" x14ac:dyDescent="0.3">
      <c r="A378" s="135">
        <v>44851</v>
      </c>
      <c r="B378" s="20">
        <v>2102</v>
      </c>
      <c r="C378" s="20">
        <v>0</v>
      </c>
      <c r="D378" s="20">
        <v>0</v>
      </c>
      <c r="E378" s="20">
        <v>1600.5</v>
      </c>
    </row>
    <row r="379" spans="1:5" x14ac:dyDescent="0.3">
      <c r="A379" s="135">
        <v>44852</v>
      </c>
      <c r="B379" s="20">
        <v>2048</v>
      </c>
      <c r="C379" s="20">
        <v>0</v>
      </c>
      <c r="D379" s="20">
        <v>0</v>
      </c>
      <c r="E379" s="20">
        <v>1600.5</v>
      </c>
    </row>
    <row r="380" spans="1:5" x14ac:dyDescent="0.3">
      <c r="A380" s="135">
        <v>44853</v>
      </c>
      <c r="B380" s="20">
        <v>2047.5</v>
      </c>
      <c r="C380" s="20">
        <v>0</v>
      </c>
      <c r="D380" s="20">
        <v>0</v>
      </c>
      <c r="E380" s="20">
        <v>1606</v>
      </c>
    </row>
    <row r="381" spans="1:5" x14ac:dyDescent="0.3">
      <c r="A381" s="135">
        <v>44854</v>
      </c>
      <c r="B381" s="20">
        <v>2021.5</v>
      </c>
      <c r="C381" s="20">
        <v>0</v>
      </c>
      <c r="D381" s="20">
        <v>0</v>
      </c>
      <c r="E381" s="20">
        <v>1606</v>
      </c>
    </row>
    <row r="382" spans="1:5" x14ac:dyDescent="0.3">
      <c r="A382" s="135">
        <v>44855</v>
      </c>
      <c r="B382" s="20">
        <v>2037.5</v>
      </c>
      <c r="C382" s="20">
        <v>388.7</v>
      </c>
      <c r="D382" s="20">
        <v>325</v>
      </c>
      <c r="E382" s="20">
        <v>1625.5</v>
      </c>
    </row>
    <row r="383" spans="1:5" x14ac:dyDescent="0.3">
      <c r="A383" s="135">
        <v>44858</v>
      </c>
      <c r="B383" s="20">
        <v>2047</v>
      </c>
      <c r="C383" s="20">
        <v>0</v>
      </c>
      <c r="D383" s="20">
        <v>0</v>
      </c>
      <c r="E383" s="20">
        <v>1641</v>
      </c>
    </row>
    <row r="384" spans="1:5" x14ac:dyDescent="0.3">
      <c r="A384" s="135">
        <v>44859</v>
      </c>
      <c r="B384" s="20">
        <v>1993.5</v>
      </c>
      <c r="C384" s="20">
        <v>0</v>
      </c>
      <c r="D384" s="20">
        <v>0</v>
      </c>
      <c r="E384" s="20">
        <v>1641</v>
      </c>
    </row>
    <row r="385" spans="1:5" x14ac:dyDescent="0.3">
      <c r="A385" s="135">
        <v>44860</v>
      </c>
      <c r="B385" s="20">
        <v>1972.5</v>
      </c>
      <c r="C385" s="20">
        <v>0</v>
      </c>
      <c r="D385" s="20">
        <v>0</v>
      </c>
      <c r="E385" s="20">
        <v>1613.5</v>
      </c>
    </row>
    <row r="386" spans="1:5" x14ac:dyDescent="0.3">
      <c r="A386" s="135">
        <v>44861</v>
      </c>
      <c r="B386" s="20">
        <v>1963.5</v>
      </c>
      <c r="C386" s="20">
        <v>0</v>
      </c>
      <c r="D386" s="20">
        <v>0</v>
      </c>
      <c r="E386" s="20">
        <v>1612.5</v>
      </c>
    </row>
    <row r="387" spans="1:5" x14ac:dyDescent="0.3">
      <c r="A387" s="135">
        <v>44862</v>
      </c>
      <c r="B387" s="20">
        <v>1935</v>
      </c>
      <c r="C387" s="20">
        <v>376.6</v>
      </c>
      <c r="D387" s="20">
        <v>325</v>
      </c>
      <c r="E387" s="20">
        <v>1592.5</v>
      </c>
    </row>
    <row r="388" spans="1:5" x14ac:dyDescent="0.3">
      <c r="A388" s="135">
        <v>44865</v>
      </c>
      <c r="B388" s="20">
        <v>1896</v>
      </c>
      <c r="C388" s="20">
        <v>0</v>
      </c>
      <c r="D388" s="20">
        <v>0</v>
      </c>
      <c r="E388" s="20">
        <v>1592.5</v>
      </c>
    </row>
    <row r="389" spans="1:5" x14ac:dyDescent="0.3">
      <c r="A389" s="135">
        <v>44866</v>
      </c>
      <c r="B389" s="20">
        <v>1901</v>
      </c>
      <c r="C389" s="20">
        <v>0</v>
      </c>
      <c r="D389" s="20">
        <v>0</v>
      </c>
      <c r="E389" s="20">
        <v>1592.5</v>
      </c>
    </row>
    <row r="390" spans="1:5" x14ac:dyDescent="0.3">
      <c r="A390" s="135">
        <v>44867</v>
      </c>
      <c r="B390" s="20">
        <v>1944.5</v>
      </c>
      <c r="C390" s="20">
        <v>0</v>
      </c>
      <c r="D390" s="20">
        <v>0</v>
      </c>
      <c r="E390" s="20">
        <v>1570</v>
      </c>
    </row>
    <row r="391" spans="1:5" x14ac:dyDescent="0.3">
      <c r="A391" s="135">
        <v>44868</v>
      </c>
      <c r="B391" s="20">
        <v>1960.5</v>
      </c>
      <c r="C391" s="20">
        <v>0</v>
      </c>
      <c r="D391" s="20">
        <v>0</v>
      </c>
      <c r="E391" s="20">
        <v>1570</v>
      </c>
    </row>
    <row r="392" spans="1:5" x14ac:dyDescent="0.3">
      <c r="A392" s="135">
        <v>44869</v>
      </c>
      <c r="B392" s="20">
        <v>2009.5</v>
      </c>
      <c r="C392" s="20">
        <v>362.1</v>
      </c>
      <c r="D392" s="20">
        <v>325</v>
      </c>
      <c r="E392" s="20">
        <v>1565</v>
      </c>
    </row>
    <row r="393" spans="1:5" x14ac:dyDescent="0.3">
      <c r="A393" s="135">
        <v>44872</v>
      </c>
      <c r="B393" s="20">
        <v>2061</v>
      </c>
      <c r="C393" s="20">
        <v>0</v>
      </c>
      <c r="D393" s="20">
        <v>0</v>
      </c>
      <c r="E393" s="20">
        <v>1555</v>
      </c>
    </row>
    <row r="394" spans="1:5" x14ac:dyDescent="0.3">
      <c r="A394" s="135">
        <v>44873</v>
      </c>
      <c r="B394" s="20">
        <v>2059</v>
      </c>
      <c r="C394" s="20">
        <v>0</v>
      </c>
      <c r="D394" s="20">
        <v>0</v>
      </c>
      <c r="E394" s="20">
        <v>1552.5</v>
      </c>
    </row>
    <row r="395" spans="1:5" x14ac:dyDescent="0.3">
      <c r="A395" s="135">
        <v>44874</v>
      </c>
      <c r="B395" s="20">
        <v>2090</v>
      </c>
      <c r="C395" s="20">
        <v>0</v>
      </c>
      <c r="D395" s="20">
        <v>0</v>
      </c>
      <c r="E395" s="20">
        <v>1528</v>
      </c>
    </row>
    <row r="396" spans="1:5" x14ac:dyDescent="0.3">
      <c r="A396" s="135">
        <v>44875</v>
      </c>
      <c r="B396" s="20">
        <v>2051</v>
      </c>
      <c r="C396" s="20">
        <v>0</v>
      </c>
      <c r="D396" s="20">
        <v>0</v>
      </c>
      <c r="E396" s="20">
        <v>1526.5</v>
      </c>
    </row>
    <row r="397" spans="1:5" x14ac:dyDescent="0.3">
      <c r="A397" s="135">
        <v>44876</v>
      </c>
      <c r="B397" s="20">
        <v>2090</v>
      </c>
      <c r="C397" s="20">
        <v>324.26</v>
      </c>
      <c r="D397" s="20">
        <v>325</v>
      </c>
      <c r="E397" s="20">
        <v>1495.5</v>
      </c>
    </row>
    <row r="398" spans="1:5" x14ac:dyDescent="0.3">
      <c r="A398" s="135">
        <v>44879</v>
      </c>
      <c r="B398" s="20">
        <v>2139</v>
      </c>
      <c r="C398" s="20">
        <v>0</v>
      </c>
      <c r="D398" s="20">
        <v>0</v>
      </c>
      <c r="E398" s="20">
        <v>1489</v>
      </c>
    </row>
    <row r="399" spans="1:5" x14ac:dyDescent="0.3">
      <c r="A399" s="135">
        <v>44880</v>
      </c>
      <c r="B399" s="20">
        <v>2148</v>
      </c>
      <c r="C399" s="20">
        <v>0</v>
      </c>
      <c r="D399" s="20">
        <v>0</v>
      </c>
      <c r="E399" s="20">
        <v>1462</v>
      </c>
    </row>
    <row r="400" spans="1:5" x14ac:dyDescent="0.3">
      <c r="A400" s="135">
        <v>44881</v>
      </c>
      <c r="B400" s="20">
        <v>2159</v>
      </c>
      <c r="C400" s="20">
        <v>0</v>
      </c>
      <c r="D400" s="20">
        <v>0</v>
      </c>
      <c r="E400" s="20">
        <v>1443</v>
      </c>
    </row>
    <row r="401" spans="1:5" x14ac:dyDescent="0.3">
      <c r="A401" s="135">
        <v>44882</v>
      </c>
      <c r="B401" s="20">
        <v>2148</v>
      </c>
      <c r="C401" s="20">
        <v>0</v>
      </c>
      <c r="D401" s="20">
        <v>0</v>
      </c>
      <c r="E401" s="20">
        <v>1436.5</v>
      </c>
    </row>
    <row r="402" spans="1:5" x14ac:dyDescent="0.3">
      <c r="A402" s="135">
        <v>44883</v>
      </c>
      <c r="B402" s="20">
        <v>2168.5</v>
      </c>
      <c r="C402" s="20">
        <v>339.7</v>
      </c>
      <c r="D402" s="20">
        <v>325</v>
      </c>
      <c r="E402" s="20">
        <v>1419.5</v>
      </c>
    </row>
    <row r="403" spans="1:5" x14ac:dyDescent="0.3">
      <c r="A403" s="135">
        <v>44886</v>
      </c>
      <c r="B403" s="20">
        <v>2141.5</v>
      </c>
      <c r="C403" s="20">
        <v>0</v>
      </c>
      <c r="D403" s="20">
        <v>0</v>
      </c>
      <c r="E403" s="20">
        <v>1386.5</v>
      </c>
    </row>
    <row r="404" spans="1:5" x14ac:dyDescent="0.3">
      <c r="A404" s="135">
        <v>44887</v>
      </c>
      <c r="B404" s="20">
        <v>2117.5</v>
      </c>
      <c r="C404" s="20">
        <v>0</v>
      </c>
      <c r="D404" s="20">
        <v>0</v>
      </c>
      <c r="E404" s="20">
        <v>1340</v>
      </c>
    </row>
    <row r="405" spans="1:5" x14ac:dyDescent="0.3">
      <c r="A405" s="135">
        <v>44888</v>
      </c>
      <c r="B405" s="20">
        <v>2110.5</v>
      </c>
      <c r="C405" s="20">
        <v>0</v>
      </c>
      <c r="D405" s="20">
        <v>0</v>
      </c>
      <c r="E405" s="20">
        <v>1291</v>
      </c>
    </row>
    <row r="406" spans="1:5" x14ac:dyDescent="0.3">
      <c r="A406" s="135">
        <v>44889</v>
      </c>
      <c r="B406" s="20">
        <v>2157.5</v>
      </c>
      <c r="C406" s="20">
        <v>0</v>
      </c>
      <c r="D406" s="20">
        <v>0</v>
      </c>
      <c r="E406" s="20">
        <v>1270.5</v>
      </c>
    </row>
    <row r="407" spans="1:5" x14ac:dyDescent="0.3">
      <c r="A407" s="135">
        <v>44890</v>
      </c>
      <c r="B407" s="20">
        <v>2172.5</v>
      </c>
      <c r="C407" s="20">
        <v>364.5</v>
      </c>
      <c r="D407" s="20">
        <v>255.8</v>
      </c>
      <c r="E407" s="20">
        <v>1255</v>
      </c>
    </row>
    <row r="408" spans="1:5" x14ac:dyDescent="0.3">
      <c r="A408" s="135">
        <v>44893</v>
      </c>
      <c r="B408" s="20">
        <v>2188</v>
      </c>
      <c r="C408" s="20">
        <v>0</v>
      </c>
      <c r="D408" s="20">
        <v>0</v>
      </c>
      <c r="E408" s="20">
        <v>1270</v>
      </c>
    </row>
    <row r="409" spans="1:5" x14ac:dyDescent="0.3">
      <c r="A409" s="135">
        <v>44894</v>
      </c>
      <c r="B409" s="20">
        <v>2239.5</v>
      </c>
      <c r="C409" s="20">
        <v>0</v>
      </c>
      <c r="D409" s="20">
        <v>0</v>
      </c>
      <c r="E409" s="20">
        <v>1290.5</v>
      </c>
    </row>
    <row r="410" spans="1:5" x14ac:dyDescent="0.3">
      <c r="A410" s="135">
        <v>44895</v>
      </c>
      <c r="B410" s="20">
        <v>2243</v>
      </c>
      <c r="C410" s="20">
        <v>0</v>
      </c>
      <c r="D410" s="20">
        <v>0</v>
      </c>
      <c r="E410" s="20">
        <v>1346</v>
      </c>
    </row>
    <row r="411" spans="1:5" x14ac:dyDescent="0.3">
      <c r="A411" s="135">
        <v>44896</v>
      </c>
      <c r="B411" s="20">
        <v>2212</v>
      </c>
      <c r="C411" s="20">
        <v>0</v>
      </c>
      <c r="D411" s="20">
        <v>0</v>
      </c>
      <c r="E411" s="20">
        <v>1352.5</v>
      </c>
    </row>
    <row r="412" spans="1:5" x14ac:dyDescent="0.3">
      <c r="A412" s="135">
        <v>44897</v>
      </c>
      <c r="B412" s="20">
        <v>2187.5</v>
      </c>
      <c r="C412" s="20">
        <v>397.5</v>
      </c>
      <c r="D412" s="20">
        <v>238.5</v>
      </c>
      <c r="E412" s="20">
        <v>1356</v>
      </c>
    </row>
    <row r="413" spans="1:5" x14ac:dyDescent="0.3">
      <c r="A413" s="135">
        <v>44900</v>
      </c>
      <c r="B413" s="20">
        <v>2218.5</v>
      </c>
      <c r="C413" s="20">
        <v>0</v>
      </c>
      <c r="D413" s="20">
        <v>0</v>
      </c>
      <c r="E413" s="20">
        <v>1357.5</v>
      </c>
    </row>
    <row r="414" spans="1:5" x14ac:dyDescent="0.3">
      <c r="A414" s="135">
        <v>44901</v>
      </c>
      <c r="B414" s="20">
        <v>1811.5</v>
      </c>
      <c r="C414" s="20">
        <v>0</v>
      </c>
      <c r="D414" s="20">
        <v>0</v>
      </c>
      <c r="E414" s="20">
        <v>1362.5</v>
      </c>
    </row>
    <row r="415" spans="1:5" x14ac:dyDescent="0.3">
      <c r="A415" s="135">
        <v>44902</v>
      </c>
      <c r="B415" s="20">
        <v>1821</v>
      </c>
      <c r="C415" s="20">
        <v>0</v>
      </c>
      <c r="D415" s="20">
        <v>0</v>
      </c>
      <c r="E415" s="20">
        <v>1363</v>
      </c>
    </row>
    <row r="416" spans="1:5" x14ac:dyDescent="0.3">
      <c r="A416" s="135">
        <v>44903</v>
      </c>
      <c r="B416" s="20">
        <v>1802.5</v>
      </c>
      <c r="C416" s="20">
        <v>0</v>
      </c>
      <c r="D416" s="20">
        <v>0</v>
      </c>
      <c r="E416" s="20">
        <v>1354.5</v>
      </c>
    </row>
    <row r="417" spans="1:5" x14ac:dyDescent="0.3">
      <c r="A417" s="135">
        <v>44904</v>
      </c>
      <c r="B417" s="20">
        <v>1855</v>
      </c>
      <c r="C417" s="20">
        <v>416</v>
      </c>
      <c r="D417" s="20">
        <v>238.5</v>
      </c>
      <c r="E417" s="20">
        <v>1354.5</v>
      </c>
    </row>
    <row r="418" spans="1:5" x14ac:dyDescent="0.3">
      <c r="A418" s="135">
        <v>44907</v>
      </c>
      <c r="B418" s="20">
        <v>1921</v>
      </c>
      <c r="C418" s="20">
        <v>0</v>
      </c>
      <c r="D418" s="20">
        <v>0</v>
      </c>
      <c r="E418" s="20">
        <v>1354.5</v>
      </c>
    </row>
    <row r="419" spans="1:5" x14ac:dyDescent="0.3">
      <c r="A419" s="135">
        <v>44908</v>
      </c>
      <c r="B419" s="20">
        <v>1926</v>
      </c>
      <c r="C419" s="20">
        <v>0</v>
      </c>
      <c r="D419" s="20">
        <v>0</v>
      </c>
      <c r="E419" s="20">
        <v>1343.5</v>
      </c>
    </row>
    <row r="420" spans="1:5" x14ac:dyDescent="0.3">
      <c r="A420" s="135">
        <v>44909</v>
      </c>
      <c r="B420" s="20">
        <v>1958.5</v>
      </c>
      <c r="C420" s="20">
        <v>0</v>
      </c>
      <c r="D420" s="20">
        <v>0</v>
      </c>
      <c r="E420" s="20">
        <v>1343</v>
      </c>
    </row>
    <row r="421" spans="1:5" x14ac:dyDescent="0.3">
      <c r="A421" s="135">
        <v>44910</v>
      </c>
      <c r="B421" s="20">
        <v>1983.5</v>
      </c>
      <c r="C421" s="20">
        <v>0</v>
      </c>
      <c r="D421" s="20">
        <v>0</v>
      </c>
      <c r="E421" s="20">
        <v>1337.5</v>
      </c>
    </row>
    <row r="422" spans="1:5" x14ac:dyDescent="0.3">
      <c r="A422" s="135">
        <v>44911</v>
      </c>
      <c r="B422" s="20">
        <v>1981.5</v>
      </c>
      <c r="C422" s="20">
        <v>406.3</v>
      </c>
      <c r="D422" s="20">
        <v>238.5</v>
      </c>
      <c r="E422" s="20">
        <v>1317.5</v>
      </c>
    </row>
    <row r="423" spans="1:5" x14ac:dyDescent="0.3">
      <c r="A423" s="135">
        <v>44914</v>
      </c>
      <c r="B423" s="20">
        <v>1908.5</v>
      </c>
      <c r="C423" s="20">
        <v>0</v>
      </c>
      <c r="D423" s="20">
        <v>0</v>
      </c>
      <c r="E423" s="20">
        <v>1302.5</v>
      </c>
    </row>
    <row r="424" spans="1:5" x14ac:dyDescent="0.3">
      <c r="A424" s="135">
        <v>44915</v>
      </c>
      <c r="B424" s="20">
        <v>1850</v>
      </c>
      <c r="C424" s="20">
        <v>0</v>
      </c>
      <c r="D424" s="20">
        <v>0</v>
      </c>
      <c r="E424" s="20">
        <v>1295</v>
      </c>
    </row>
    <row r="425" spans="1:5" x14ac:dyDescent="0.3">
      <c r="A425" s="135">
        <v>44916</v>
      </c>
      <c r="B425" s="20">
        <v>1877.5</v>
      </c>
      <c r="C425" s="20">
        <v>0</v>
      </c>
      <c r="D425" s="20">
        <v>0</v>
      </c>
      <c r="E425" s="20">
        <v>1277.5</v>
      </c>
    </row>
    <row r="426" spans="1:5" x14ac:dyDescent="0.3">
      <c r="A426" s="135">
        <v>44917</v>
      </c>
      <c r="B426" s="20">
        <v>1879</v>
      </c>
      <c r="C426" s="20">
        <v>0</v>
      </c>
      <c r="D426" s="20">
        <v>0</v>
      </c>
      <c r="E426" s="20">
        <v>1277.5</v>
      </c>
    </row>
    <row r="427" spans="1:5" x14ac:dyDescent="0.3">
      <c r="A427" s="135">
        <v>44918</v>
      </c>
      <c r="B427" s="20">
        <v>1843.5</v>
      </c>
      <c r="C427" s="20">
        <v>402</v>
      </c>
      <c r="D427" s="20">
        <v>238.5</v>
      </c>
      <c r="E427" s="20">
        <v>1265</v>
      </c>
    </row>
    <row r="428" spans="1:5" x14ac:dyDescent="0.3">
      <c r="A428" s="135">
        <v>44921</v>
      </c>
      <c r="B428" s="20">
        <v>1865.5</v>
      </c>
      <c r="C428" s="20">
        <v>0</v>
      </c>
      <c r="D428" s="20">
        <v>0</v>
      </c>
      <c r="E428" s="20">
        <v>1229.5</v>
      </c>
    </row>
    <row r="429" spans="1:5" x14ac:dyDescent="0.3">
      <c r="A429" s="135">
        <v>44922</v>
      </c>
      <c r="B429" s="20">
        <v>1911.5</v>
      </c>
      <c r="C429" s="20">
        <v>0</v>
      </c>
      <c r="D429" s="20">
        <v>0</v>
      </c>
      <c r="E429" s="20">
        <v>1208.5</v>
      </c>
    </row>
    <row r="430" spans="1:5" x14ac:dyDescent="0.3">
      <c r="A430" s="135">
        <v>44923</v>
      </c>
      <c r="B430" s="20">
        <v>1891.5</v>
      </c>
      <c r="C430" s="20">
        <v>0</v>
      </c>
      <c r="D430" s="20">
        <v>0</v>
      </c>
      <c r="E430" s="20">
        <v>1208</v>
      </c>
    </row>
    <row r="431" spans="1:5" x14ac:dyDescent="0.3">
      <c r="A431" s="135">
        <v>44924</v>
      </c>
      <c r="B431" s="20">
        <v>1867.5</v>
      </c>
      <c r="C431" s="20">
        <v>0</v>
      </c>
      <c r="D431" s="20">
        <v>0</v>
      </c>
      <c r="E431" s="20">
        <v>1183.5</v>
      </c>
    </row>
    <row r="432" spans="1:5" x14ac:dyDescent="0.3">
      <c r="A432" s="135">
        <v>44925</v>
      </c>
      <c r="B432" s="20">
        <v>1874.5</v>
      </c>
      <c r="C432" s="20">
        <v>0</v>
      </c>
      <c r="D432" s="20">
        <v>0</v>
      </c>
      <c r="E432" s="20">
        <v>1173.5</v>
      </c>
    </row>
    <row r="433" spans="1:5" x14ac:dyDescent="0.3">
      <c r="A433" s="135">
        <v>44929</v>
      </c>
      <c r="B433" s="20">
        <v>1812</v>
      </c>
      <c r="C433" s="20">
        <v>0</v>
      </c>
      <c r="D433" s="20">
        <v>0</v>
      </c>
      <c r="E433" s="20">
        <v>1173.5</v>
      </c>
    </row>
    <row r="434" spans="1:5" x14ac:dyDescent="0.3">
      <c r="A434" s="135">
        <v>44930</v>
      </c>
      <c r="B434" s="20">
        <v>1788</v>
      </c>
      <c r="C434" s="20">
        <v>0</v>
      </c>
      <c r="D434" s="20">
        <v>0</v>
      </c>
      <c r="E434" s="20">
        <v>1173.5</v>
      </c>
    </row>
    <row r="435" spans="1:5" x14ac:dyDescent="0.3">
      <c r="A435" s="135">
        <v>44931</v>
      </c>
      <c r="B435" s="20">
        <v>1788.5</v>
      </c>
      <c r="C435" s="20">
        <v>0</v>
      </c>
      <c r="D435" s="20">
        <v>0</v>
      </c>
      <c r="E435" s="20">
        <v>1183</v>
      </c>
    </row>
    <row r="436" spans="1:5" x14ac:dyDescent="0.3">
      <c r="A436" s="135">
        <v>44932</v>
      </c>
      <c r="B436" s="20">
        <v>1801</v>
      </c>
      <c r="C436" s="20">
        <v>397.3</v>
      </c>
      <c r="D436" s="20">
        <v>238.5</v>
      </c>
      <c r="E436" s="20">
        <v>1194</v>
      </c>
    </row>
    <row r="437" spans="1:5" x14ac:dyDescent="0.3">
      <c r="A437" s="135">
        <v>44935</v>
      </c>
      <c r="B437" s="20">
        <v>1846</v>
      </c>
      <c r="C437" s="20">
        <v>0</v>
      </c>
      <c r="D437" s="20">
        <v>0</v>
      </c>
      <c r="E437" s="20">
        <v>1197.5</v>
      </c>
    </row>
    <row r="438" spans="1:5" x14ac:dyDescent="0.3">
      <c r="A438" s="135">
        <v>44936</v>
      </c>
      <c r="B438" s="20">
        <v>1840</v>
      </c>
      <c r="C438" s="20">
        <v>0</v>
      </c>
      <c r="D438" s="20">
        <v>0</v>
      </c>
      <c r="E438" s="20">
        <v>1222</v>
      </c>
    </row>
    <row r="439" spans="1:5" x14ac:dyDescent="0.3">
      <c r="A439" s="135">
        <v>44937</v>
      </c>
      <c r="B439" s="20">
        <v>1858.5</v>
      </c>
      <c r="C439" s="20">
        <v>0</v>
      </c>
      <c r="D439" s="20">
        <v>0</v>
      </c>
      <c r="E439" s="20">
        <v>1223.5</v>
      </c>
    </row>
    <row r="440" spans="1:5" x14ac:dyDescent="0.3">
      <c r="A440" s="135">
        <v>44938</v>
      </c>
      <c r="B440" s="20">
        <v>1853.5</v>
      </c>
      <c r="C440" s="20">
        <v>0</v>
      </c>
      <c r="D440" s="20">
        <v>0</v>
      </c>
      <c r="E440" s="20">
        <v>1223.5</v>
      </c>
    </row>
    <row r="441" spans="1:5" x14ac:dyDescent="0.3">
      <c r="A441" s="135">
        <v>44939</v>
      </c>
      <c r="B441" s="20">
        <v>1874</v>
      </c>
      <c r="C441" s="20">
        <v>392.4</v>
      </c>
      <c r="D441" s="20">
        <v>238.5</v>
      </c>
      <c r="E441" s="20">
        <v>1223.5</v>
      </c>
    </row>
    <row r="442" spans="1:5" x14ac:dyDescent="0.3">
      <c r="A442" s="135">
        <v>44942</v>
      </c>
      <c r="B442" s="20">
        <v>1871</v>
      </c>
      <c r="C442" s="20">
        <v>0</v>
      </c>
      <c r="D442" s="20">
        <v>0</v>
      </c>
      <c r="E442" s="20">
        <v>1223.5</v>
      </c>
    </row>
    <row r="443" spans="1:5" x14ac:dyDescent="0.3">
      <c r="A443" s="135">
        <v>44943</v>
      </c>
      <c r="B443" s="20">
        <v>1855</v>
      </c>
      <c r="C443" s="20">
        <v>0</v>
      </c>
      <c r="D443" s="20">
        <v>0</v>
      </c>
      <c r="E443" s="20">
        <v>1223.5</v>
      </c>
    </row>
    <row r="444" spans="1:5" x14ac:dyDescent="0.3">
      <c r="A444" s="135">
        <v>44944</v>
      </c>
      <c r="B444" s="20">
        <v>1884</v>
      </c>
      <c r="C444" s="20">
        <v>0</v>
      </c>
      <c r="D444" s="20">
        <v>0</v>
      </c>
      <c r="E444" s="20">
        <v>1223.5</v>
      </c>
    </row>
    <row r="445" spans="1:5" x14ac:dyDescent="0.3">
      <c r="A445" s="135">
        <v>44945</v>
      </c>
      <c r="B445" s="20">
        <v>1897</v>
      </c>
      <c r="C445" s="20">
        <v>0</v>
      </c>
      <c r="D445" s="20">
        <v>0</v>
      </c>
      <c r="E445" s="20">
        <v>1223.5</v>
      </c>
    </row>
    <row r="446" spans="1:5" x14ac:dyDescent="0.3">
      <c r="A446" s="135">
        <v>44946</v>
      </c>
      <c r="B446" s="20">
        <v>1894</v>
      </c>
      <c r="C446" s="20">
        <v>347.34</v>
      </c>
      <c r="D446" s="20">
        <v>238.5</v>
      </c>
      <c r="E446" s="20">
        <v>1223.5</v>
      </c>
    </row>
    <row r="447" spans="1:5" x14ac:dyDescent="0.3">
      <c r="A447" s="135">
        <v>44953</v>
      </c>
      <c r="B447" s="20">
        <v>0</v>
      </c>
      <c r="C447" s="20">
        <v>294</v>
      </c>
      <c r="D447" s="20">
        <v>238.5</v>
      </c>
      <c r="E447" s="20">
        <v>0</v>
      </c>
    </row>
    <row r="448" spans="1:5" x14ac:dyDescent="0.3">
      <c r="A448" s="135">
        <v>44954</v>
      </c>
      <c r="B448" s="20">
        <v>0</v>
      </c>
      <c r="C448" s="20">
        <v>0</v>
      </c>
      <c r="D448" s="20">
        <v>0</v>
      </c>
      <c r="E448" s="20">
        <v>1205</v>
      </c>
    </row>
    <row r="449" spans="1:5" x14ac:dyDescent="0.3">
      <c r="A449" s="135">
        <v>44955</v>
      </c>
      <c r="B449" s="20">
        <v>0</v>
      </c>
      <c r="C449" s="20">
        <v>0</v>
      </c>
      <c r="D449" s="20">
        <v>0</v>
      </c>
      <c r="E449" s="20">
        <v>1195</v>
      </c>
    </row>
    <row r="450" spans="1:5" x14ac:dyDescent="0.3">
      <c r="A450" s="135">
        <v>44956</v>
      </c>
      <c r="B450" s="20">
        <v>1908.5</v>
      </c>
      <c r="C450" s="20">
        <v>0</v>
      </c>
      <c r="D450" s="20">
        <v>0</v>
      </c>
      <c r="E450" s="20">
        <v>1192.5</v>
      </c>
    </row>
    <row r="451" spans="1:5" x14ac:dyDescent="0.3">
      <c r="A451" s="135">
        <v>44957</v>
      </c>
      <c r="B451" s="20">
        <v>1862</v>
      </c>
      <c r="C451" s="20">
        <v>0</v>
      </c>
      <c r="D451" s="20">
        <v>0</v>
      </c>
      <c r="E451" s="20">
        <v>1192.5</v>
      </c>
    </row>
    <row r="452" spans="1:5" x14ac:dyDescent="0.3">
      <c r="A452" s="135">
        <v>44958</v>
      </c>
      <c r="B452" s="20">
        <v>1808.5</v>
      </c>
      <c r="C452" s="20">
        <v>0</v>
      </c>
      <c r="D452" s="20">
        <v>0</v>
      </c>
      <c r="E452" s="20">
        <v>1150</v>
      </c>
    </row>
    <row r="453" spans="1:5" x14ac:dyDescent="0.3">
      <c r="A453" s="135">
        <v>44959</v>
      </c>
      <c r="B453" s="20">
        <v>1806.5</v>
      </c>
      <c r="C453" s="20">
        <v>0</v>
      </c>
      <c r="D453" s="20">
        <v>0</v>
      </c>
      <c r="E453" s="20">
        <v>1147.5</v>
      </c>
    </row>
    <row r="454" spans="1:5" x14ac:dyDescent="0.3">
      <c r="A454" s="135">
        <v>44960</v>
      </c>
      <c r="B454" s="20">
        <v>1802.5</v>
      </c>
      <c r="C454" s="20">
        <v>245.4</v>
      </c>
      <c r="D454" s="20">
        <v>238.5</v>
      </c>
      <c r="E454" s="20">
        <v>1145</v>
      </c>
    </row>
    <row r="455" spans="1:5" x14ac:dyDescent="0.3">
      <c r="A455" s="135">
        <v>44963</v>
      </c>
      <c r="B455" s="20">
        <v>1808.5</v>
      </c>
      <c r="C455" s="20">
        <v>0</v>
      </c>
      <c r="D455" s="20">
        <v>0</v>
      </c>
      <c r="E455" s="20">
        <v>1135</v>
      </c>
    </row>
    <row r="456" spans="1:5" x14ac:dyDescent="0.3">
      <c r="A456" s="135">
        <v>44964</v>
      </c>
      <c r="B456" s="20">
        <v>1822.5</v>
      </c>
      <c r="C456" s="20">
        <v>0</v>
      </c>
      <c r="D456" s="20">
        <v>0</v>
      </c>
      <c r="E456" s="20">
        <v>1104</v>
      </c>
    </row>
    <row r="457" spans="1:5" x14ac:dyDescent="0.3">
      <c r="A457" s="135">
        <v>44965</v>
      </c>
      <c r="B457" s="20">
        <v>1827</v>
      </c>
      <c r="C457" s="20">
        <v>0</v>
      </c>
      <c r="D457" s="20">
        <v>0</v>
      </c>
      <c r="E457" s="20">
        <v>1081.5</v>
      </c>
    </row>
    <row r="458" spans="1:5" x14ac:dyDescent="0.3">
      <c r="A458" s="135">
        <v>44966</v>
      </c>
      <c r="B458" s="20">
        <v>1846.5</v>
      </c>
      <c r="C458" s="20">
        <v>0</v>
      </c>
      <c r="D458" s="20">
        <v>0</v>
      </c>
      <c r="E458" s="20">
        <v>1031.5</v>
      </c>
    </row>
    <row r="459" spans="1:5" x14ac:dyDescent="0.3">
      <c r="A459" s="135">
        <v>44967</v>
      </c>
      <c r="B459" s="20">
        <v>1842.5</v>
      </c>
      <c r="C459" s="20">
        <v>227.9</v>
      </c>
      <c r="D459" s="20">
        <v>238.5</v>
      </c>
      <c r="E459" s="20">
        <v>1004</v>
      </c>
    </row>
    <row r="460" spans="1:5" x14ac:dyDescent="0.3">
      <c r="A460" s="135">
        <v>44970</v>
      </c>
      <c r="B460" s="20">
        <v>1812</v>
      </c>
      <c r="C460" s="20">
        <v>0</v>
      </c>
      <c r="D460" s="20">
        <v>0</v>
      </c>
      <c r="E460" s="20">
        <v>982.5</v>
      </c>
    </row>
    <row r="461" spans="1:5" x14ac:dyDescent="0.3">
      <c r="A461" s="135">
        <v>44971</v>
      </c>
      <c r="B461" s="20">
        <v>1800</v>
      </c>
      <c r="C461" s="20">
        <v>0</v>
      </c>
      <c r="D461" s="20">
        <v>0</v>
      </c>
      <c r="E461" s="20">
        <v>982.5</v>
      </c>
    </row>
    <row r="462" spans="1:5" x14ac:dyDescent="0.3">
      <c r="A462" s="135">
        <v>44972</v>
      </c>
      <c r="B462" s="20">
        <v>1826</v>
      </c>
      <c r="C462" s="20">
        <v>0</v>
      </c>
      <c r="D462" s="20">
        <v>0</v>
      </c>
      <c r="E462" s="20">
        <v>982.5</v>
      </c>
    </row>
    <row r="463" spans="1:5" x14ac:dyDescent="0.3">
      <c r="A463" s="135">
        <v>44973</v>
      </c>
      <c r="B463" s="20">
        <v>1849</v>
      </c>
      <c r="C463" s="20">
        <v>0</v>
      </c>
      <c r="D463" s="20">
        <v>0</v>
      </c>
      <c r="E463" s="20">
        <v>1005.5</v>
      </c>
    </row>
    <row r="464" spans="1:5" x14ac:dyDescent="0.3">
      <c r="A464" s="135">
        <v>44974</v>
      </c>
      <c r="B464" s="20">
        <v>1884</v>
      </c>
      <c r="C464" s="20">
        <v>187.3</v>
      </c>
      <c r="D464" s="20">
        <v>238.5</v>
      </c>
      <c r="E464" s="20">
        <v>1020</v>
      </c>
    </row>
    <row r="465" spans="1:5" x14ac:dyDescent="0.3">
      <c r="A465" s="135">
        <v>44977</v>
      </c>
      <c r="B465" s="20">
        <v>1902</v>
      </c>
      <c r="C465" s="20">
        <v>0</v>
      </c>
      <c r="D465" s="20">
        <v>0</v>
      </c>
      <c r="E465" s="20">
        <v>1038</v>
      </c>
    </row>
    <row r="466" spans="1:5" x14ac:dyDescent="0.3">
      <c r="A466" s="135">
        <v>44978</v>
      </c>
      <c r="B466" s="20">
        <v>1958</v>
      </c>
      <c r="C466" s="20">
        <v>0</v>
      </c>
      <c r="D466" s="20">
        <v>0</v>
      </c>
      <c r="E466" s="20">
        <v>1079.5</v>
      </c>
    </row>
    <row r="467" spans="1:5" x14ac:dyDescent="0.3">
      <c r="A467" s="135">
        <v>44979</v>
      </c>
      <c r="B467" s="20">
        <v>1969</v>
      </c>
      <c r="C467" s="20">
        <v>0</v>
      </c>
      <c r="D467" s="20">
        <v>0</v>
      </c>
      <c r="E467" s="20">
        <v>1123</v>
      </c>
    </row>
    <row r="468" spans="1:5" x14ac:dyDescent="0.3">
      <c r="A468" s="135">
        <v>44980</v>
      </c>
      <c r="B468" s="20">
        <v>2044</v>
      </c>
      <c r="C468" s="20">
        <v>0</v>
      </c>
      <c r="D468" s="20">
        <v>0</v>
      </c>
      <c r="E468" s="20">
        <v>1181</v>
      </c>
    </row>
    <row r="469" spans="1:5" x14ac:dyDescent="0.3">
      <c r="A469" s="135">
        <v>44981</v>
      </c>
      <c r="B469" s="20">
        <v>2040.5</v>
      </c>
      <c r="C469" s="20">
        <v>173.9</v>
      </c>
      <c r="D469" s="20">
        <v>238.5</v>
      </c>
      <c r="E469" s="20">
        <v>1189.5</v>
      </c>
    </row>
    <row r="470" spans="1:5" x14ac:dyDescent="0.3">
      <c r="A470" s="135">
        <v>44984</v>
      </c>
      <c r="B470" s="20">
        <v>2068</v>
      </c>
      <c r="C470" s="20">
        <v>0</v>
      </c>
      <c r="D470" s="20">
        <v>0</v>
      </c>
      <c r="E470" s="20">
        <v>1202</v>
      </c>
    </row>
    <row r="471" spans="1:5" x14ac:dyDescent="0.3">
      <c r="A471" s="135">
        <v>44985</v>
      </c>
      <c r="B471" s="20">
        <v>2034</v>
      </c>
      <c r="C471" s="20">
        <v>0</v>
      </c>
      <c r="D471" s="20">
        <v>0</v>
      </c>
      <c r="E471" s="20">
        <v>1202</v>
      </c>
    </row>
    <row r="472" spans="1:5" x14ac:dyDescent="0.3">
      <c r="A472" s="135">
        <v>44986</v>
      </c>
      <c r="B472" s="20">
        <v>2027</v>
      </c>
      <c r="C472" s="20">
        <v>0</v>
      </c>
      <c r="D472" s="20">
        <v>0</v>
      </c>
      <c r="E472" s="20">
        <v>1188</v>
      </c>
    </row>
    <row r="473" spans="1:5" x14ac:dyDescent="0.3">
      <c r="A473" s="135">
        <v>44987</v>
      </c>
      <c r="B473" s="20">
        <v>2024.5</v>
      </c>
      <c r="C473" s="20">
        <v>0</v>
      </c>
      <c r="D473" s="20">
        <v>0</v>
      </c>
      <c r="E473" s="20">
        <v>1152.5</v>
      </c>
    </row>
    <row r="474" spans="1:5" x14ac:dyDescent="0.3">
      <c r="A474" s="135">
        <v>44988</v>
      </c>
      <c r="B474" s="20">
        <v>2002.5</v>
      </c>
      <c r="C474" s="20">
        <v>184.6</v>
      </c>
      <c r="D474" s="20">
        <v>161.30000000000001</v>
      </c>
      <c r="E474" s="20">
        <v>1072</v>
      </c>
    </row>
    <row r="475" spans="1:5" x14ac:dyDescent="0.3">
      <c r="A475" s="135">
        <v>44991</v>
      </c>
      <c r="B475" s="20">
        <v>1986.5</v>
      </c>
      <c r="C475" s="20">
        <v>0</v>
      </c>
      <c r="D475" s="20">
        <v>0</v>
      </c>
      <c r="E475" s="20">
        <v>1072</v>
      </c>
    </row>
    <row r="476" spans="1:5" x14ac:dyDescent="0.3">
      <c r="A476" s="135">
        <v>44992</v>
      </c>
      <c r="B476" s="20">
        <v>1981.5</v>
      </c>
      <c r="C476" s="20">
        <v>0</v>
      </c>
      <c r="D476" s="20">
        <v>0</v>
      </c>
      <c r="E476" s="20">
        <v>1128.5</v>
      </c>
    </row>
    <row r="477" spans="1:5" x14ac:dyDescent="0.3">
      <c r="A477" s="135">
        <v>44993</v>
      </c>
      <c r="B477" s="20">
        <v>1978.5</v>
      </c>
      <c r="C477" s="20">
        <v>0</v>
      </c>
      <c r="D477" s="20">
        <v>0</v>
      </c>
      <c r="E477" s="20">
        <v>1141</v>
      </c>
    </row>
    <row r="478" spans="1:5" x14ac:dyDescent="0.3">
      <c r="A478" s="135">
        <v>44994</v>
      </c>
      <c r="B478" s="20">
        <v>1955.5</v>
      </c>
      <c r="C478" s="20">
        <v>0</v>
      </c>
      <c r="D478" s="20">
        <v>0</v>
      </c>
      <c r="E478" s="20">
        <v>1143</v>
      </c>
    </row>
    <row r="479" spans="1:5" x14ac:dyDescent="0.3">
      <c r="A479" s="135">
        <v>44995</v>
      </c>
      <c r="B479" s="20">
        <v>1987.5</v>
      </c>
      <c r="C479" s="20">
        <v>175.3</v>
      </c>
      <c r="D479" s="20">
        <v>142</v>
      </c>
      <c r="E479" s="20">
        <v>1143</v>
      </c>
    </row>
    <row r="480" spans="1:5" x14ac:dyDescent="0.3">
      <c r="A480" s="135">
        <v>44998</v>
      </c>
      <c r="B480" s="20">
        <v>1992</v>
      </c>
      <c r="C480" s="20">
        <v>0</v>
      </c>
      <c r="D480" s="20">
        <v>0</v>
      </c>
      <c r="E480" s="20">
        <v>1143</v>
      </c>
    </row>
    <row r="481" spans="1:5" x14ac:dyDescent="0.3">
      <c r="A481" s="135">
        <v>44999</v>
      </c>
      <c r="B481" s="20">
        <v>1991</v>
      </c>
      <c r="C481" s="20">
        <v>0</v>
      </c>
      <c r="D481" s="20">
        <v>0</v>
      </c>
      <c r="E481" s="20">
        <v>1143</v>
      </c>
    </row>
    <row r="482" spans="1:5" x14ac:dyDescent="0.3">
      <c r="A482" s="135">
        <v>45000</v>
      </c>
      <c r="B482" s="20">
        <v>1941.5</v>
      </c>
      <c r="C482" s="20">
        <v>0</v>
      </c>
      <c r="D482" s="20">
        <v>0</v>
      </c>
      <c r="E482" s="20">
        <v>1143</v>
      </c>
    </row>
    <row r="483" spans="1:5" x14ac:dyDescent="0.3">
      <c r="A483" s="135">
        <v>45001</v>
      </c>
      <c r="B483" s="20">
        <v>1881.5</v>
      </c>
      <c r="C483" s="20">
        <v>0</v>
      </c>
      <c r="D483" s="20">
        <v>0</v>
      </c>
      <c r="E483" s="20">
        <v>1132</v>
      </c>
    </row>
    <row r="484" spans="1:5" x14ac:dyDescent="0.3">
      <c r="A484" s="135">
        <v>45002</v>
      </c>
      <c r="B484" s="20">
        <v>1874</v>
      </c>
      <c r="C484" s="20">
        <v>170.8</v>
      </c>
      <c r="D484" s="20">
        <v>142</v>
      </c>
      <c r="E484" s="20">
        <v>1113</v>
      </c>
    </row>
    <row r="485" spans="1:5" x14ac:dyDescent="0.3">
      <c r="A485" s="135">
        <v>45005</v>
      </c>
      <c r="B485" s="20">
        <v>1869</v>
      </c>
      <c r="C485" s="20">
        <v>0</v>
      </c>
      <c r="D485" s="20">
        <v>0</v>
      </c>
      <c r="E485" s="20">
        <v>1112.5</v>
      </c>
    </row>
    <row r="486" spans="1:5" x14ac:dyDescent="0.3">
      <c r="A486" s="135">
        <v>45006</v>
      </c>
      <c r="B486" s="20">
        <v>1845</v>
      </c>
      <c r="C486" s="20">
        <v>0</v>
      </c>
      <c r="D486" s="20">
        <v>0</v>
      </c>
      <c r="E486" s="20">
        <v>1110</v>
      </c>
    </row>
    <row r="487" spans="1:5" x14ac:dyDescent="0.3">
      <c r="A487" s="135">
        <v>45007</v>
      </c>
      <c r="B487" s="20">
        <v>1825</v>
      </c>
      <c r="C487" s="20">
        <v>0</v>
      </c>
      <c r="D487" s="20">
        <v>0</v>
      </c>
      <c r="E487" s="20">
        <v>1110</v>
      </c>
    </row>
    <row r="488" spans="1:5" x14ac:dyDescent="0.3">
      <c r="A488" s="135">
        <v>45008</v>
      </c>
      <c r="B488" s="20">
        <v>1831.5</v>
      </c>
      <c r="C488" s="20">
        <v>0</v>
      </c>
      <c r="D488" s="20">
        <v>0</v>
      </c>
      <c r="E488" s="20">
        <v>1101.5</v>
      </c>
    </row>
    <row r="489" spans="1:5" x14ac:dyDescent="0.3">
      <c r="A489" s="135">
        <v>45009</v>
      </c>
      <c r="B489" s="20">
        <v>1835</v>
      </c>
      <c r="C489" s="20">
        <v>176.3</v>
      </c>
      <c r="D489" s="20">
        <v>142</v>
      </c>
      <c r="E489" s="20">
        <v>1097.5</v>
      </c>
    </row>
    <row r="490" spans="1:5" x14ac:dyDescent="0.3">
      <c r="A490" s="135">
        <v>45012</v>
      </c>
      <c r="B490" s="20">
        <v>1840.5</v>
      </c>
      <c r="C490" s="20">
        <v>0</v>
      </c>
      <c r="D490" s="20">
        <v>0</v>
      </c>
      <c r="E490" s="20">
        <v>1092.5</v>
      </c>
    </row>
    <row r="491" spans="1:5" x14ac:dyDescent="0.3">
      <c r="A491" s="135">
        <v>45013</v>
      </c>
      <c r="B491" s="20">
        <v>1823.5</v>
      </c>
      <c r="C491" s="20">
        <v>0</v>
      </c>
      <c r="D491" s="20">
        <v>0</v>
      </c>
      <c r="E491" s="20">
        <v>1092.5</v>
      </c>
    </row>
    <row r="492" spans="1:5" x14ac:dyDescent="0.3">
      <c r="A492" s="135">
        <v>45014</v>
      </c>
      <c r="B492" s="20">
        <v>1830</v>
      </c>
      <c r="C492" s="20">
        <v>0</v>
      </c>
      <c r="D492" s="20">
        <v>0</v>
      </c>
      <c r="E492" s="20">
        <v>1080</v>
      </c>
    </row>
    <row r="493" spans="1:5" x14ac:dyDescent="0.3">
      <c r="A493" s="135">
        <v>45015</v>
      </c>
      <c r="B493" s="20">
        <v>1827.5</v>
      </c>
      <c r="C493" s="20">
        <v>0</v>
      </c>
      <c r="D493" s="20">
        <v>0</v>
      </c>
      <c r="E493" s="20">
        <v>1077.5</v>
      </c>
    </row>
    <row r="494" spans="1:5" x14ac:dyDescent="0.3">
      <c r="A494" s="135">
        <v>45016</v>
      </c>
      <c r="B494" s="20">
        <v>1849</v>
      </c>
      <c r="C494" s="20">
        <v>178.5</v>
      </c>
      <c r="D494" s="20">
        <v>142</v>
      </c>
      <c r="E494" s="20">
        <v>1077.5</v>
      </c>
    </row>
    <row r="495" spans="1:5" x14ac:dyDescent="0.3">
      <c r="A495" s="135">
        <v>45019</v>
      </c>
      <c r="B495" s="20">
        <v>1821.5</v>
      </c>
      <c r="C495" s="20">
        <v>0</v>
      </c>
      <c r="D495" s="20">
        <v>0</v>
      </c>
      <c r="E495" s="20">
        <v>1072.5</v>
      </c>
    </row>
    <row r="496" spans="1:5" x14ac:dyDescent="0.3">
      <c r="A496" s="135">
        <v>45020</v>
      </c>
      <c r="B496" s="20">
        <v>1761</v>
      </c>
      <c r="C496" s="20">
        <v>0</v>
      </c>
      <c r="D496" s="20">
        <v>0</v>
      </c>
      <c r="E496" s="20">
        <v>1060</v>
      </c>
    </row>
    <row r="497" spans="1:5" x14ac:dyDescent="0.3">
      <c r="A497" s="135">
        <v>45022</v>
      </c>
      <c r="B497" s="20">
        <v>1749</v>
      </c>
      <c r="C497" s="20">
        <v>0</v>
      </c>
      <c r="D497" s="20">
        <v>0</v>
      </c>
      <c r="E497" s="20">
        <v>1057.5</v>
      </c>
    </row>
    <row r="498" spans="1:5" x14ac:dyDescent="0.3">
      <c r="A498" s="135">
        <v>45023</v>
      </c>
      <c r="B498" s="20">
        <v>1761</v>
      </c>
      <c r="C498" s="20">
        <v>199.6</v>
      </c>
      <c r="D498" s="20">
        <v>142.30000000000001</v>
      </c>
      <c r="E498" s="20">
        <v>1052.5</v>
      </c>
    </row>
    <row r="499" spans="1:5" x14ac:dyDescent="0.3">
      <c r="A499" s="135">
        <v>45026</v>
      </c>
      <c r="B499" s="20">
        <v>1718</v>
      </c>
      <c r="C499" s="20">
        <v>0</v>
      </c>
      <c r="D499" s="20">
        <v>0</v>
      </c>
      <c r="E499" s="20">
        <v>1037</v>
      </c>
    </row>
    <row r="500" spans="1:5" x14ac:dyDescent="0.3">
      <c r="A500" s="135">
        <v>45027</v>
      </c>
      <c r="B500" s="20">
        <v>1709.5</v>
      </c>
      <c r="C500" s="20">
        <v>0</v>
      </c>
      <c r="D500" s="20">
        <v>0</v>
      </c>
      <c r="E500" s="20">
        <v>1023.5</v>
      </c>
    </row>
    <row r="501" spans="1:5" x14ac:dyDescent="0.3">
      <c r="A501" s="135">
        <v>45028</v>
      </c>
      <c r="B501" s="20">
        <v>1720</v>
      </c>
      <c r="C501" s="20">
        <v>0</v>
      </c>
      <c r="D501" s="20">
        <v>0</v>
      </c>
      <c r="E501" s="20">
        <v>1007.5</v>
      </c>
    </row>
    <row r="502" spans="1:5" x14ac:dyDescent="0.3">
      <c r="A502" s="135">
        <v>45029</v>
      </c>
      <c r="B502" s="20">
        <v>1716</v>
      </c>
      <c r="C502" s="20">
        <v>0</v>
      </c>
      <c r="D502" s="20">
        <v>0</v>
      </c>
      <c r="E502" s="20">
        <v>1007.5</v>
      </c>
    </row>
    <row r="503" spans="1:5" x14ac:dyDescent="0.3">
      <c r="A503" s="135">
        <v>45030</v>
      </c>
      <c r="B503" s="20">
        <v>1562.5</v>
      </c>
      <c r="C503" s="20">
        <v>188.8</v>
      </c>
      <c r="D503" s="20">
        <v>142.5</v>
      </c>
      <c r="E503" s="20">
        <v>1007.5</v>
      </c>
    </row>
    <row r="504" spans="1:5" x14ac:dyDescent="0.3">
      <c r="A504" s="135">
        <v>45033</v>
      </c>
      <c r="B504" s="20">
        <v>1549</v>
      </c>
      <c r="C504" s="20">
        <v>0</v>
      </c>
      <c r="D504" s="20">
        <v>0</v>
      </c>
      <c r="E504" s="20">
        <v>1022</v>
      </c>
    </row>
    <row r="505" spans="1:5" x14ac:dyDescent="0.3">
      <c r="A505" s="135">
        <v>45034</v>
      </c>
      <c r="B505" s="20">
        <v>1587</v>
      </c>
      <c r="C505" s="20">
        <v>0</v>
      </c>
      <c r="D505" s="20">
        <v>0</v>
      </c>
      <c r="E505" s="20">
        <v>1027</v>
      </c>
    </row>
    <row r="506" spans="1:5" x14ac:dyDescent="0.3">
      <c r="A506" s="135">
        <v>45035</v>
      </c>
      <c r="B506" s="20">
        <v>1595</v>
      </c>
      <c r="C506" s="20">
        <v>0</v>
      </c>
      <c r="D506" s="20">
        <v>0</v>
      </c>
      <c r="E506" s="20">
        <v>1027</v>
      </c>
    </row>
    <row r="507" spans="1:5" x14ac:dyDescent="0.3">
      <c r="A507" s="135">
        <v>45036</v>
      </c>
      <c r="B507" s="20">
        <v>1540.5</v>
      </c>
      <c r="C507" s="20">
        <v>0</v>
      </c>
      <c r="D507" s="20">
        <v>0</v>
      </c>
      <c r="E507" s="20">
        <v>1018</v>
      </c>
    </row>
    <row r="508" spans="1:5" x14ac:dyDescent="0.3">
      <c r="A508" s="135">
        <v>45037</v>
      </c>
      <c r="B508" s="20">
        <v>1504.5</v>
      </c>
      <c r="C508" s="20">
        <v>184.3</v>
      </c>
      <c r="D508" s="20">
        <v>142.5</v>
      </c>
      <c r="E508" s="20">
        <v>1011</v>
      </c>
    </row>
    <row r="509" spans="1:5" x14ac:dyDescent="0.3">
      <c r="A509" s="135">
        <v>45039</v>
      </c>
      <c r="B509" s="20">
        <v>0</v>
      </c>
      <c r="C509" s="20">
        <v>0</v>
      </c>
      <c r="D509" s="20">
        <v>0</v>
      </c>
      <c r="E509" s="20">
        <v>999</v>
      </c>
    </row>
    <row r="510" spans="1:5" x14ac:dyDescent="0.3">
      <c r="A510" s="135">
        <v>45040</v>
      </c>
      <c r="B510" s="20">
        <v>1489</v>
      </c>
      <c r="C510" s="20">
        <v>0</v>
      </c>
      <c r="D510" s="20">
        <v>0</v>
      </c>
      <c r="E510" s="20">
        <v>990.5</v>
      </c>
    </row>
    <row r="511" spans="1:5" x14ac:dyDescent="0.3">
      <c r="A511" s="135">
        <v>45041</v>
      </c>
      <c r="B511" s="20">
        <v>1484.5</v>
      </c>
      <c r="C511" s="20">
        <v>0</v>
      </c>
      <c r="D511" s="20">
        <v>0</v>
      </c>
      <c r="E511" s="20">
        <v>990.5</v>
      </c>
    </row>
    <row r="512" spans="1:5" x14ac:dyDescent="0.3">
      <c r="A512" s="135">
        <v>45042</v>
      </c>
      <c r="B512" s="20">
        <v>1452.5</v>
      </c>
      <c r="C512" s="20">
        <v>0</v>
      </c>
      <c r="D512" s="20">
        <v>0</v>
      </c>
      <c r="E512" s="20">
        <v>990.5</v>
      </c>
    </row>
    <row r="513" spans="1:5" x14ac:dyDescent="0.3">
      <c r="A513" s="135">
        <v>45043</v>
      </c>
      <c r="B513" s="20">
        <v>1439.5</v>
      </c>
      <c r="C513" s="20">
        <v>0</v>
      </c>
      <c r="D513" s="20">
        <v>0</v>
      </c>
      <c r="E513" s="20">
        <v>1002.5</v>
      </c>
    </row>
    <row r="514" spans="1:5" x14ac:dyDescent="0.3">
      <c r="A514" s="135">
        <v>45044</v>
      </c>
      <c r="B514" s="20">
        <v>1384.5</v>
      </c>
      <c r="C514" s="20">
        <v>186.31</v>
      </c>
      <c r="D514" s="20">
        <v>142.5</v>
      </c>
      <c r="E514" s="20">
        <v>1005</v>
      </c>
    </row>
    <row r="515" spans="1:5" x14ac:dyDescent="0.3">
      <c r="A515" s="135">
        <v>45050</v>
      </c>
      <c r="B515" s="20">
        <v>1334.5</v>
      </c>
      <c r="C515" s="20">
        <v>0</v>
      </c>
      <c r="D515" s="20">
        <v>0</v>
      </c>
      <c r="E515" s="20">
        <v>1005</v>
      </c>
    </row>
    <row r="516" spans="1:5" x14ac:dyDescent="0.3">
      <c r="A516" s="135">
        <v>45051</v>
      </c>
      <c r="B516" s="20">
        <v>1323</v>
      </c>
      <c r="C516" s="20">
        <v>178</v>
      </c>
      <c r="D516" s="20">
        <v>139.6</v>
      </c>
      <c r="E516" s="20">
        <v>1005</v>
      </c>
    </row>
    <row r="517" spans="1:5" x14ac:dyDescent="0.3">
      <c r="A517" s="135">
        <v>45052</v>
      </c>
      <c r="B517" s="20">
        <v>0</v>
      </c>
      <c r="C517" s="20">
        <v>0</v>
      </c>
      <c r="D517" s="20">
        <v>0</v>
      </c>
      <c r="E517" s="20">
        <v>998</v>
      </c>
    </row>
    <row r="518" spans="1:5" x14ac:dyDescent="0.3">
      <c r="A518" s="135">
        <v>45054</v>
      </c>
      <c r="B518" s="20">
        <v>1346</v>
      </c>
      <c r="C518" s="20">
        <v>0</v>
      </c>
      <c r="D518" s="20">
        <v>0</v>
      </c>
      <c r="E518" s="20">
        <v>995</v>
      </c>
    </row>
    <row r="519" spans="1:5" x14ac:dyDescent="0.3">
      <c r="A519" s="135">
        <v>45055</v>
      </c>
      <c r="B519" s="20">
        <v>1380</v>
      </c>
      <c r="C519" s="20">
        <v>0</v>
      </c>
      <c r="D519" s="20">
        <v>0</v>
      </c>
      <c r="E519" s="20">
        <v>993</v>
      </c>
    </row>
    <row r="520" spans="1:5" x14ac:dyDescent="0.3">
      <c r="A520" s="135">
        <v>45056</v>
      </c>
      <c r="B520" s="20">
        <v>1354.5</v>
      </c>
      <c r="C520" s="20">
        <v>0</v>
      </c>
      <c r="D520" s="20">
        <v>0</v>
      </c>
      <c r="E520" s="20">
        <v>987.5</v>
      </c>
    </row>
    <row r="521" spans="1:5" x14ac:dyDescent="0.3">
      <c r="A521" s="135">
        <v>45057</v>
      </c>
      <c r="B521" s="20">
        <v>1347.5</v>
      </c>
      <c r="C521" s="20">
        <v>0</v>
      </c>
      <c r="D521" s="20">
        <v>0</v>
      </c>
      <c r="E521" s="20">
        <v>982.5</v>
      </c>
    </row>
    <row r="522" spans="1:5" x14ac:dyDescent="0.3">
      <c r="A522" s="135">
        <v>45058</v>
      </c>
      <c r="B522" s="20">
        <v>1344</v>
      </c>
      <c r="C522" s="20">
        <v>168.1</v>
      </c>
      <c r="D522" s="20">
        <v>120</v>
      </c>
      <c r="E522" s="20">
        <v>977.5</v>
      </c>
    </row>
    <row r="523" spans="1:5" x14ac:dyDescent="0.3">
      <c r="A523" s="135">
        <v>45061</v>
      </c>
      <c r="B523" s="20">
        <v>1374.5</v>
      </c>
      <c r="C523" s="20">
        <v>0</v>
      </c>
      <c r="D523" s="20">
        <v>0</v>
      </c>
      <c r="E523" s="20">
        <v>972.5</v>
      </c>
    </row>
    <row r="524" spans="1:5" x14ac:dyDescent="0.3">
      <c r="A524" s="135">
        <v>45062</v>
      </c>
      <c r="B524" s="20">
        <v>1382.5</v>
      </c>
      <c r="C524" s="20">
        <v>0</v>
      </c>
      <c r="D524" s="20">
        <v>0</v>
      </c>
      <c r="E524" s="20">
        <v>972.5</v>
      </c>
    </row>
    <row r="525" spans="1:5" x14ac:dyDescent="0.3">
      <c r="A525" s="135">
        <v>45063</v>
      </c>
      <c r="B525" s="20">
        <v>1403.5</v>
      </c>
      <c r="C525" s="20">
        <v>0</v>
      </c>
      <c r="D525" s="20">
        <v>0</v>
      </c>
      <c r="E525" s="20">
        <v>972.5</v>
      </c>
    </row>
    <row r="526" spans="1:5" x14ac:dyDescent="0.3">
      <c r="A526" s="135">
        <v>45064</v>
      </c>
      <c r="B526" s="20">
        <v>1426.5</v>
      </c>
      <c r="C526" s="20">
        <v>0</v>
      </c>
      <c r="D526" s="20">
        <v>0</v>
      </c>
      <c r="E526" s="20">
        <v>969</v>
      </c>
    </row>
    <row r="527" spans="1:5" x14ac:dyDescent="0.3">
      <c r="A527" s="135">
        <v>45065</v>
      </c>
      <c r="B527" s="20">
        <v>1364</v>
      </c>
      <c r="C527" s="20">
        <v>158.19999999999999</v>
      </c>
      <c r="D527" s="20">
        <v>0</v>
      </c>
      <c r="E527" s="20">
        <v>968</v>
      </c>
    </row>
    <row r="528" spans="1:5" x14ac:dyDescent="0.3">
      <c r="A528" s="135">
        <v>45068</v>
      </c>
      <c r="B528" s="20">
        <v>1324</v>
      </c>
      <c r="C528" s="20">
        <v>0</v>
      </c>
      <c r="D528" s="20">
        <v>0</v>
      </c>
      <c r="E528" s="20">
        <v>962.5</v>
      </c>
    </row>
    <row r="529" spans="1:5" x14ac:dyDescent="0.3">
      <c r="A529" s="135">
        <v>45069</v>
      </c>
      <c r="B529" s="20">
        <v>1333</v>
      </c>
      <c r="C529" s="20">
        <v>0</v>
      </c>
      <c r="D529" s="20">
        <v>0</v>
      </c>
      <c r="E529" s="20">
        <v>950</v>
      </c>
    </row>
    <row r="530" spans="1:5" x14ac:dyDescent="0.3">
      <c r="A530" s="135">
        <v>45070</v>
      </c>
      <c r="B530" s="20">
        <v>1311</v>
      </c>
      <c r="C530" s="20">
        <v>0</v>
      </c>
      <c r="D530" s="20">
        <v>0</v>
      </c>
      <c r="E530" s="20">
        <v>925</v>
      </c>
    </row>
    <row r="531" spans="1:5" x14ac:dyDescent="0.3">
      <c r="A531" s="135">
        <v>45071</v>
      </c>
      <c r="B531" s="20">
        <v>1289</v>
      </c>
      <c r="C531" s="20">
        <v>0</v>
      </c>
      <c r="D531" s="20">
        <v>0</v>
      </c>
      <c r="E531" s="20">
        <v>882.5</v>
      </c>
    </row>
    <row r="532" spans="1:5" x14ac:dyDescent="0.3">
      <c r="A532" s="135">
        <v>45072</v>
      </c>
      <c r="B532" s="20">
        <v>1241</v>
      </c>
      <c r="C532" s="20">
        <v>148.97</v>
      </c>
      <c r="D532" s="20">
        <v>0</v>
      </c>
      <c r="E532" s="20">
        <v>862.5</v>
      </c>
    </row>
    <row r="533" spans="1:5" x14ac:dyDescent="0.3">
      <c r="A533" s="135">
        <v>45075</v>
      </c>
      <c r="B533" s="20">
        <v>1251.5</v>
      </c>
      <c r="C533" s="20">
        <v>0</v>
      </c>
      <c r="D533" s="20">
        <v>0</v>
      </c>
      <c r="E533" s="20">
        <v>845</v>
      </c>
    </row>
    <row r="534" spans="1:5" x14ac:dyDescent="0.3">
      <c r="A534" s="135">
        <v>45076</v>
      </c>
      <c r="B534" s="20">
        <v>1237</v>
      </c>
      <c r="C534" s="20">
        <v>0</v>
      </c>
      <c r="D534" s="20">
        <v>0</v>
      </c>
      <c r="E534" s="20">
        <v>810</v>
      </c>
    </row>
    <row r="535" spans="1:5" x14ac:dyDescent="0.3">
      <c r="A535" s="135">
        <v>45077</v>
      </c>
      <c r="B535" s="20">
        <v>1215.5</v>
      </c>
      <c r="C535" s="20">
        <v>0</v>
      </c>
      <c r="D535" s="20">
        <v>0</v>
      </c>
      <c r="E535" s="20">
        <v>774</v>
      </c>
    </row>
    <row r="536" spans="1:5" x14ac:dyDescent="0.3">
      <c r="A536" s="135">
        <v>45078</v>
      </c>
      <c r="B536" s="20">
        <v>1236</v>
      </c>
      <c r="C536" s="20">
        <v>0</v>
      </c>
      <c r="D536" s="20">
        <v>0</v>
      </c>
      <c r="E536" s="20">
        <v>768.5</v>
      </c>
    </row>
    <row r="537" spans="1:5" x14ac:dyDescent="0.3">
      <c r="A537" s="135">
        <v>45079</v>
      </c>
      <c r="B537" s="20">
        <v>1258</v>
      </c>
      <c r="C537" s="20">
        <v>130.77000000000001</v>
      </c>
      <c r="D537" s="20">
        <v>108.8</v>
      </c>
      <c r="E537" s="20">
        <v>767</v>
      </c>
    </row>
    <row r="538" spans="1:5" x14ac:dyDescent="0.3">
      <c r="A538" s="135">
        <v>45082</v>
      </c>
      <c r="B538" s="20">
        <v>1281</v>
      </c>
      <c r="C538" s="20">
        <v>0</v>
      </c>
      <c r="D538" s="20">
        <v>0</v>
      </c>
      <c r="E538" s="20">
        <v>780.5</v>
      </c>
    </row>
    <row r="539" spans="1:5" x14ac:dyDescent="0.3">
      <c r="A539" s="135">
        <v>45083</v>
      </c>
      <c r="B539" s="20">
        <v>1277.5</v>
      </c>
      <c r="C539" s="20">
        <v>0</v>
      </c>
      <c r="D539" s="20">
        <v>0</v>
      </c>
      <c r="E539" s="20">
        <v>796.5</v>
      </c>
    </row>
    <row r="540" spans="1:5" x14ac:dyDescent="0.3">
      <c r="A540" s="135">
        <v>45084</v>
      </c>
      <c r="B540" s="20">
        <v>1281.5</v>
      </c>
      <c r="C540" s="20">
        <v>0</v>
      </c>
      <c r="D540" s="20">
        <v>0</v>
      </c>
      <c r="E540" s="20">
        <v>803.5</v>
      </c>
    </row>
    <row r="541" spans="1:5" x14ac:dyDescent="0.3">
      <c r="A541" s="135">
        <v>45085</v>
      </c>
      <c r="B541" s="20">
        <v>1273</v>
      </c>
      <c r="C541" s="20">
        <v>0</v>
      </c>
      <c r="D541" s="20">
        <v>0</v>
      </c>
      <c r="E541" s="20">
        <v>793</v>
      </c>
    </row>
    <row r="542" spans="1:5" x14ac:dyDescent="0.3">
      <c r="A542" s="135">
        <v>45086</v>
      </c>
      <c r="B542" s="20">
        <v>1280</v>
      </c>
      <c r="C542" s="20">
        <v>132.21</v>
      </c>
      <c r="D542" s="20">
        <v>96</v>
      </c>
      <c r="E542" s="20">
        <v>772.5</v>
      </c>
    </row>
    <row r="543" spans="1:5" x14ac:dyDescent="0.3">
      <c r="A543" s="135">
        <v>45089</v>
      </c>
      <c r="B543" s="20">
        <v>1271.5</v>
      </c>
      <c r="C543" s="20">
        <v>0</v>
      </c>
      <c r="D543" s="20">
        <v>0</v>
      </c>
      <c r="E543" s="20">
        <v>756</v>
      </c>
    </row>
    <row r="544" spans="1:5" x14ac:dyDescent="0.3">
      <c r="A544" s="135">
        <v>45090</v>
      </c>
      <c r="B544" s="20">
        <v>1301</v>
      </c>
      <c r="C544" s="20">
        <v>0</v>
      </c>
      <c r="D544" s="20">
        <v>0</v>
      </c>
      <c r="E544" s="20">
        <v>756</v>
      </c>
    </row>
    <row r="545" spans="1:5" x14ac:dyDescent="0.3">
      <c r="A545" s="135">
        <v>45091</v>
      </c>
      <c r="B545" s="20">
        <v>1328</v>
      </c>
      <c r="C545" s="20">
        <v>0</v>
      </c>
      <c r="D545" s="20">
        <v>0</v>
      </c>
      <c r="E545" s="20">
        <v>773</v>
      </c>
    </row>
    <row r="546" spans="1:5" x14ac:dyDescent="0.3">
      <c r="A546" s="135">
        <v>45092</v>
      </c>
      <c r="B546" s="20">
        <v>1364</v>
      </c>
      <c r="C546" s="20">
        <v>0</v>
      </c>
      <c r="D546" s="20">
        <v>0</v>
      </c>
      <c r="E546" s="20">
        <v>792.5</v>
      </c>
    </row>
    <row r="547" spans="1:5" x14ac:dyDescent="0.3">
      <c r="A547" s="135">
        <v>45093</v>
      </c>
      <c r="B547" s="20">
        <v>1389.5</v>
      </c>
      <c r="C547" s="20">
        <v>124.65</v>
      </c>
      <c r="D547" s="20">
        <v>96</v>
      </c>
      <c r="E547" s="20">
        <v>807.5</v>
      </c>
    </row>
    <row r="548" spans="1:5" x14ac:dyDescent="0.3">
      <c r="A548" s="135">
        <v>45096</v>
      </c>
      <c r="B548" s="20">
        <v>1395.5</v>
      </c>
      <c r="C548" s="20">
        <v>0</v>
      </c>
      <c r="D548" s="20">
        <v>0</v>
      </c>
      <c r="E548" s="20">
        <v>822.5</v>
      </c>
    </row>
    <row r="549" spans="1:5" x14ac:dyDescent="0.3">
      <c r="A549" s="135">
        <v>45097</v>
      </c>
      <c r="B549" s="20">
        <v>1362.5</v>
      </c>
      <c r="C549" s="20">
        <v>0</v>
      </c>
      <c r="D549" s="20">
        <v>0</v>
      </c>
      <c r="E549" s="20">
        <v>830</v>
      </c>
    </row>
    <row r="550" spans="1:5" x14ac:dyDescent="0.3">
      <c r="A550" s="135">
        <v>45098</v>
      </c>
      <c r="B550" s="20">
        <v>1357</v>
      </c>
      <c r="C550" s="20">
        <v>0</v>
      </c>
      <c r="D550" s="20">
        <v>0</v>
      </c>
      <c r="E550" s="20">
        <v>832.5</v>
      </c>
    </row>
    <row r="551" spans="1:5" x14ac:dyDescent="0.3">
      <c r="A551" s="135">
        <v>45100</v>
      </c>
      <c r="B551" s="20">
        <v>0</v>
      </c>
      <c r="C551" s="20">
        <v>120.23</v>
      </c>
      <c r="D551" s="20">
        <v>96</v>
      </c>
      <c r="E551" s="20">
        <v>0</v>
      </c>
    </row>
    <row r="552" spans="1:5" x14ac:dyDescent="0.3">
      <c r="A552" s="135">
        <v>45102</v>
      </c>
      <c r="B552" s="20">
        <v>0</v>
      </c>
      <c r="C552" s="20">
        <v>0</v>
      </c>
      <c r="D552" s="20">
        <v>0</v>
      </c>
      <c r="E552" s="20">
        <v>822.5</v>
      </c>
    </row>
    <row r="553" spans="1:5" x14ac:dyDescent="0.3">
      <c r="A553" s="135">
        <v>45103</v>
      </c>
      <c r="B553" s="20">
        <v>1302.5</v>
      </c>
      <c r="C553" s="20">
        <v>0</v>
      </c>
      <c r="D553" s="20">
        <v>0</v>
      </c>
      <c r="E553" s="20">
        <v>807</v>
      </c>
    </row>
    <row r="554" spans="1:5" x14ac:dyDescent="0.3">
      <c r="A554" s="135">
        <v>45104</v>
      </c>
      <c r="B554" s="20">
        <v>1314.5</v>
      </c>
      <c r="C554" s="20">
        <v>0</v>
      </c>
      <c r="D554" s="20">
        <v>0</v>
      </c>
      <c r="E554" s="20">
        <v>807</v>
      </c>
    </row>
    <row r="555" spans="1:5" x14ac:dyDescent="0.3">
      <c r="A555" s="135">
        <v>45105</v>
      </c>
      <c r="B555" s="20">
        <v>1320</v>
      </c>
      <c r="C555" s="20">
        <v>0</v>
      </c>
      <c r="D555" s="20">
        <v>0</v>
      </c>
      <c r="E555" s="20">
        <v>826.5</v>
      </c>
    </row>
    <row r="556" spans="1:5" x14ac:dyDescent="0.3">
      <c r="A556" s="135">
        <v>45106</v>
      </c>
      <c r="B556" s="20">
        <v>1322</v>
      </c>
      <c r="C556" s="20">
        <v>0</v>
      </c>
      <c r="D556" s="20">
        <v>0</v>
      </c>
      <c r="E556" s="20">
        <v>834</v>
      </c>
    </row>
    <row r="557" spans="1:5" x14ac:dyDescent="0.3">
      <c r="A557" s="135">
        <v>45107</v>
      </c>
      <c r="B557" s="20">
        <v>1345.5</v>
      </c>
      <c r="C557" s="20">
        <v>137.94</v>
      </c>
      <c r="D557" s="20">
        <v>96</v>
      </c>
      <c r="E557" s="20">
        <v>837.5</v>
      </c>
    </row>
    <row r="558" spans="1:5" x14ac:dyDescent="0.3">
      <c r="A558" s="135">
        <v>45110</v>
      </c>
      <c r="B558" s="20">
        <v>1353</v>
      </c>
      <c r="C558" s="20">
        <v>0</v>
      </c>
      <c r="D558" s="20">
        <v>0</v>
      </c>
      <c r="E558" s="20">
        <v>842.5</v>
      </c>
    </row>
    <row r="559" spans="1:5" x14ac:dyDescent="0.3">
      <c r="A559" s="135">
        <v>45111</v>
      </c>
      <c r="B559" s="20">
        <v>1327.5</v>
      </c>
      <c r="C559" s="20">
        <v>0</v>
      </c>
      <c r="D559" s="20">
        <v>0</v>
      </c>
      <c r="E559" s="20">
        <v>845</v>
      </c>
    </row>
    <row r="560" spans="1:5" x14ac:dyDescent="0.3">
      <c r="A560" s="135">
        <v>45112</v>
      </c>
      <c r="B560" s="20">
        <v>1315</v>
      </c>
      <c r="C560" s="20">
        <v>0</v>
      </c>
      <c r="D560" s="20">
        <v>0</v>
      </c>
      <c r="E560" s="20">
        <v>853.5</v>
      </c>
    </row>
    <row r="561" spans="1:5" x14ac:dyDescent="0.3">
      <c r="A561" s="135">
        <v>45113</v>
      </c>
      <c r="B561" s="20">
        <v>1328</v>
      </c>
      <c r="C561" s="20">
        <v>0</v>
      </c>
      <c r="D561" s="20">
        <v>0</v>
      </c>
      <c r="E561" s="20">
        <v>857.5</v>
      </c>
    </row>
    <row r="562" spans="1:5" x14ac:dyDescent="0.3">
      <c r="A562" s="135">
        <v>45114</v>
      </c>
      <c r="B562" s="20">
        <v>1336.5</v>
      </c>
      <c r="C562" s="20">
        <v>140.18</v>
      </c>
      <c r="D562" s="20">
        <v>96</v>
      </c>
      <c r="E562" s="20">
        <v>857.5</v>
      </c>
    </row>
    <row r="563" spans="1:5" x14ac:dyDescent="0.3">
      <c r="A563" s="135">
        <v>45117</v>
      </c>
      <c r="B563" s="20">
        <v>1323</v>
      </c>
      <c r="C563" s="20">
        <v>0</v>
      </c>
      <c r="D563" s="20">
        <v>0</v>
      </c>
      <c r="E563" s="20">
        <v>857.5</v>
      </c>
    </row>
    <row r="564" spans="1:5" x14ac:dyDescent="0.3">
      <c r="A564" s="135">
        <v>45118</v>
      </c>
      <c r="B564" s="20">
        <v>1351.5</v>
      </c>
      <c r="C564" s="20">
        <v>0</v>
      </c>
      <c r="D564" s="20">
        <v>0</v>
      </c>
      <c r="E564" s="20">
        <v>851</v>
      </c>
    </row>
    <row r="565" spans="1:5" x14ac:dyDescent="0.3">
      <c r="A565" s="135">
        <v>45119</v>
      </c>
      <c r="B565" s="20">
        <v>1380.5</v>
      </c>
      <c r="C565" s="20">
        <v>0</v>
      </c>
      <c r="D565" s="20">
        <v>0</v>
      </c>
      <c r="E565" s="20">
        <v>845.5</v>
      </c>
    </row>
    <row r="566" spans="1:5" x14ac:dyDescent="0.3">
      <c r="A566" s="135">
        <v>45120</v>
      </c>
      <c r="B566" s="20">
        <v>1386</v>
      </c>
      <c r="C566" s="20">
        <v>0</v>
      </c>
      <c r="D566" s="20">
        <v>0</v>
      </c>
      <c r="E566" s="20">
        <v>845</v>
      </c>
    </row>
    <row r="567" spans="1:5" x14ac:dyDescent="0.3">
      <c r="A567" s="135">
        <v>45121</v>
      </c>
      <c r="B567" s="20">
        <v>1416.5</v>
      </c>
      <c r="C567" s="20">
        <v>127.33</v>
      </c>
      <c r="D567" s="20">
        <v>96.9</v>
      </c>
      <c r="E567" s="20">
        <v>845</v>
      </c>
    </row>
    <row r="568" spans="1:5" x14ac:dyDescent="0.3">
      <c r="A568" s="135">
        <v>45124</v>
      </c>
      <c r="B568" s="20">
        <v>1409</v>
      </c>
      <c r="C568" s="20">
        <v>0</v>
      </c>
      <c r="D568" s="20">
        <v>0</v>
      </c>
      <c r="E568" s="20">
        <v>856.5</v>
      </c>
    </row>
    <row r="569" spans="1:5" x14ac:dyDescent="0.3">
      <c r="A569" s="135">
        <v>45125</v>
      </c>
      <c r="B569" s="20">
        <v>1443</v>
      </c>
      <c r="C569" s="20">
        <v>0</v>
      </c>
      <c r="D569" s="20">
        <v>0</v>
      </c>
      <c r="E569" s="20">
        <v>874</v>
      </c>
    </row>
    <row r="570" spans="1:5" x14ac:dyDescent="0.3">
      <c r="A570" s="135">
        <v>45126</v>
      </c>
      <c r="B570" s="20">
        <v>1475</v>
      </c>
      <c r="C570" s="20">
        <v>0</v>
      </c>
      <c r="D570" s="20">
        <v>0</v>
      </c>
      <c r="E570" s="20">
        <v>886.5</v>
      </c>
    </row>
    <row r="571" spans="1:5" x14ac:dyDescent="0.3">
      <c r="A571" s="135">
        <v>45127</v>
      </c>
      <c r="B571" s="20">
        <v>1515.5</v>
      </c>
      <c r="C571" s="20">
        <v>0</v>
      </c>
      <c r="D571" s="20">
        <v>0</v>
      </c>
      <c r="E571" s="20">
        <v>886.5</v>
      </c>
    </row>
    <row r="572" spans="1:5" x14ac:dyDescent="0.3">
      <c r="A572" s="135">
        <v>45128</v>
      </c>
      <c r="B572" s="20">
        <v>1507</v>
      </c>
      <c r="C572" s="20">
        <v>130.97999999999999</v>
      </c>
      <c r="D572" s="20">
        <v>97.5</v>
      </c>
      <c r="E572" s="20">
        <v>886.5</v>
      </c>
    </row>
    <row r="573" spans="1:5" x14ac:dyDescent="0.3">
      <c r="A573" s="135">
        <v>45131</v>
      </c>
      <c r="B573" s="20">
        <v>1483</v>
      </c>
      <c r="C573" s="20">
        <v>0</v>
      </c>
      <c r="D573" s="20">
        <v>0</v>
      </c>
      <c r="E573" s="20">
        <v>886.5</v>
      </c>
    </row>
    <row r="574" spans="1:5" x14ac:dyDescent="0.3">
      <c r="A574" s="135">
        <v>45132</v>
      </c>
      <c r="B574" s="20">
        <v>1476</v>
      </c>
      <c r="C574" s="20">
        <v>0</v>
      </c>
      <c r="D574" s="20">
        <v>0</v>
      </c>
      <c r="E574" s="20">
        <v>869.5</v>
      </c>
    </row>
    <row r="575" spans="1:5" x14ac:dyDescent="0.3">
      <c r="A575" s="135">
        <v>45133</v>
      </c>
      <c r="B575" s="20">
        <v>1518</v>
      </c>
      <c r="C575" s="20">
        <v>0</v>
      </c>
      <c r="D575" s="20">
        <v>0</v>
      </c>
      <c r="E575" s="20">
        <v>865.5</v>
      </c>
    </row>
    <row r="576" spans="1:5" x14ac:dyDescent="0.3">
      <c r="A576" s="135">
        <v>45134</v>
      </c>
      <c r="B576" s="20">
        <v>1511.5</v>
      </c>
      <c r="C576" s="20">
        <v>0</v>
      </c>
      <c r="D576" s="20">
        <v>0</v>
      </c>
      <c r="E576" s="20">
        <v>863</v>
      </c>
    </row>
    <row r="577" spans="1:5" x14ac:dyDescent="0.3">
      <c r="A577" s="135">
        <v>45135</v>
      </c>
      <c r="B577" s="20">
        <v>1490.5</v>
      </c>
      <c r="C577" s="20">
        <v>140.33000000000001</v>
      </c>
      <c r="D577" s="20">
        <v>110.1</v>
      </c>
      <c r="E577" s="20">
        <v>862</v>
      </c>
    </row>
    <row r="578" spans="1:5" x14ac:dyDescent="0.3">
      <c r="A578" s="135">
        <v>45138</v>
      </c>
      <c r="B578" s="20">
        <v>1456</v>
      </c>
      <c r="C578" s="20">
        <v>0</v>
      </c>
      <c r="D578" s="20">
        <v>0</v>
      </c>
      <c r="E578" s="20">
        <v>855.5</v>
      </c>
    </row>
    <row r="579" spans="1:5" x14ac:dyDescent="0.3">
      <c r="A579" s="135">
        <v>45139</v>
      </c>
      <c r="B579" s="20">
        <v>1478.5</v>
      </c>
      <c r="C579" s="20">
        <v>0</v>
      </c>
      <c r="D579" s="20">
        <v>0</v>
      </c>
      <c r="E579" s="20">
        <v>852</v>
      </c>
    </row>
    <row r="580" spans="1:5" x14ac:dyDescent="0.3">
      <c r="A580" s="135">
        <v>45140</v>
      </c>
      <c r="B580" s="20">
        <v>1520</v>
      </c>
      <c r="C580" s="20">
        <v>0</v>
      </c>
      <c r="D580" s="20">
        <v>0</v>
      </c>
      <c r="E580" s="20">
        <v>848</v>
      </c>
    </row>
    <row r="581" spans="1:5" x14ac:dyDescent="0.3">
      <c r="A581" s="135">
        <v>45141</v>
      </c>
      <c r="B581" s="20">
        <v>1481</v>
      </c>
      <c r="C581" s="20">
        <v>0</v>
      </c>
      <c r="D581" s="20">
        <v>0</v>
      </c>
      <c r="E581" s="20">
        <v>846</v>
      </c>
    </row>
    <row r="582" spans="1:5" x14ac:dyDescent="0.3">
      <c r="A582" s="135">
        <v>45142</v>
      </c>
      <c r="B582" s="20">
        <v>1471</v>
      </c>
      <c r="C582" s="20">
        <v>139.06</v>
      </c>
      <c r="D582" s="20">
        <v>102.5</v>
      </c>
      <c r="E582" s="20">
        <v>842</v>
      </c>
    </row>
    <row r="583" spans="1:5" x14ac:dyDescent="0.3">
      <c r="A583" s="135">
        <v>45145</v>
      </c>
      <c r="B583" s="20">
        <v>1488.5</v>
      </c>
      <c r="C583" s="20">
        <v>0</v>
      </c>
      <c r="D583" s="20">
        <v>0</v>
      </c>
      <c r="E583" s="20">
        <v>842</v>
      </c>
    </row>
    <row r="584" spans="1:5" x14ac:dyDescent="0.3">
      <c r="A584" s="135">
        <v>45146</v>
      </c>
      <c r="B584" s="20">
        <v>1474</v>
      </c>
      <c r="C584" s="20">
        <v>0</v>
      </c>
      <c r="D584" s="20">
        <v>0</v>
      </c>
      <c r="E584" s="20">
        <v>842</v>
      </c>
    </row>
    <row r="585" spans="1:5" x14ac:dyDescent="0.3">
      <c r="A585" s="135">
        <v>45147</v>
      </c>
      <c r="B585" s="20">
        <v>1482</v>
      </c>
      <c r="C585" s="20">
        <v>0</v>
      </c>
      <c r="D585" s="20">
        <v>0</v>
      </c>
      <c r="E585" s="20">
        <v>842</v>
      </c>
    </row>
    <row r="586" spans="1:5" x14ac:dyDescent="0.3">
      <c r="A586" s="135">
        <v>45148</v>
      </c>
      <c r="B586" s="20">
        <v>1492.5</v>
      </c>
      <c r="C586" s="20">
        <v>0</v>
      </c>
      <c r="D586" s="20">
        <v>0</v>
      </c>
      <c r="E586" s="20">
        <v>835</v>
      </c>
    </row>
    <row r="587" spans="1:5" x14ac:dyDescent="0.3">
      <c r="A587" s="135">
        <v>45149</v>
      </c>
      <c r="B587" s="20">
        <v>1480.5</v>
      </c>
      <c r="C587" s="20">
        <v>145.77000000000001</v>
      </c>
      <c r="D587" s="20">
        <v>113.5</v>
      </c>
      <c r="E587" s="20">
        <v>830.5</v>
      </c>
    </row>
    <row r="588" spans="1:5" x14ac:dyDescent="0.3">
      <c r="A588" s="135">
        <v>45152</v>
      </c>
      <c r="B588" s="20">
        <v>1392</v>
      </c>
      <c r="C588" s="20">
        <v>0</v>
      </c>
      <c r="D588" s="20">
        <v>0</v>
      </c>
      <c r="E588" s="20">
        <v>827</v>
      </c>
    </row>
    <row r="589" spans="1:5" x14ac:dyDescent="0.3">
      <c r="A589" s="135">
        <v>45153</v>
      </c>
      <c r="B589" s="20">
        <v>1386</v>
      </c>
      <c r="C589" s="20">
        <v>0</v>
      </c>
      <c r="D589" s="20">
        <v>0</v>
      </c>
      <c r="E589" s="20">
        <v>815.5</v>
      </c>
    </row>
    <row r="590" spans="1:5" x14ac:dyDescent="0.3">
      <c r="A590" s="135">
        <v>45154</v>
      </c>
      <c r="B590" s="20">
        <v>1382</v>
      </c>
      <c r="C590" s="20">
        <v>0</v>
      </c>
      <c r="D590" s="20">
        <v>0</v>
      </c>
      <c r="E590" s="20">
        <v>812.5</v>
      </c>
    </row>
    <row r="591" spans="1:5" x14ac:dyDescent="0.3">
      <c r="A591" s="135">
        <v>45155</v>
      </c>
      <c r="B591" s="20">
        <v>1375.5</v>
      </c>
      <c r="C591" s="20">
        <v>0</v>
      </c>
      <c r="D591" s="20">
        <v>0</v>
      </c>
      <c r="E591" s="20">
        <v>806</v>
      </c>
    </row>
    <row r="592" spans="1:5" x14ac:dyDescent="0.3">
      <c r="A592" s="135">
        <v>45156</v>
      </c>
      <c r="B592" s="20">
        <v>1405.5</v>
      </c>
      <c r="C592" s="20">
        <v>154.71</v>
      </c>
      <c r="D592" s="20">
        <v>113.5</v>
      </c>
      <c r="E592" s="20">
        <v>806</v>
      </c>
    </row>
    <row r="593" spans="1:5" x14ac:dyDescent="0.3">
      <c r="A593" s="135">
        <v>45159</v>
      </c>
      <c r="B593" s="20">
        <v>1415</v>
      </c>
      <c r="C593" s="20">
        <v>0</v>
      </c>
      <c r="D593" s="20">
        <v>0</v>
      </c>
      <c r="E593" s="20">
        <v>816</v>
      </c>
    </row>
    <row r="594" spans="1:5" x14ac:dyDescent="0.3">
      <c r="A594" s="135">
        <v>45160</v>
      </c>
      <c r="B594" s="20">
        <v>1460.5</v>
      </c>
      <c r="C594" s="20">
        <v>0</v>
      </c>
      <c r="D594" s="20">
        <v>0</v>
      </c>
      <c r="E594" s="20">
        <v>818</v>
      </c>
    </row>
    <row r="595" spans="1:5" x14ac:dyDescent="0.3">
      <c r="A595" s="135">
        <v>45161</v>
      </c>
      <c r="B595" s="20">
        <v>1520.5</v>
      </c>
      <c r="C595" s="20">
        <v>0</v>
      </c>
      <c r="D595" s="20">
        <v>0</v>
      </c>
      <c r="E595" s="20">
        <v>822</v>
      </c>
    </row>
    <row r="596" spans="1:5" x14ac:dyDescent="0.3">
      <c r="A596" s="135">
        <v>45162</v>
      </c>
      <c r="B596" s="20">
        <v>1527.5</v>
      </c>
      <c r="C596" s="20">
        <v>0</v>
      </c>
      <c r="D596" s="20">
        <v>0</v>
      </c>
      <c r="E596" s="20">
        <v>825</v>
      </c>
    </row>
    <row r="597" spans="1:5" x14ac:dyDescent="0.3">
      <c r="A597" s="135">
        <v>45163</v>
      </c>
      <c r="B597" s="20">
        <v>1509</v>
      </c>
      <c r="C597" s="20">
        <v>158.11000000000001</v>
      </c>
      <c r="D597" s="20">
        <v>113.5</v>
      </c>
      <c r="E597" s="20">
        <v>825</v>
      </c>
    </row>
    <row r="598" spans="1:5" x14ac:dyDescent="0.3">
      <c r="A598" s="135">
        <v>45166</v>
      </c>
      <c r="B598" s="20">
        <v>1506.5</v>
      </c>
      <c r="C598" s="20">
        <v>0</v>
      </c>
      <c r="D598" s="20">
        <v>0</v>
      </c>
      <c r="E598" s="20">
        <v>818</v>
      </c>
    </row>
    <row r="599" spans="1:5" x14ac:dyDescent="0.3">
      <c r="A599" s="135">
        <v>45167</v>
      </c>
      <c r="B599" s="20">
        <v>1482.5</v>
      </c>
      <c r="C599" s="20">
        <v>0</v>
      </c>
      <c r="D599" s="20">
        <v>0</v>
      </c>
      <c r="E599" s="20">
        <v>818</v>
      </c>
    </row>
    <row r="600" spans="1:5" x14ac:dyDescent="0.3">
      <c r="A600" s="135">
        <v>45168</v>
      </c>
      <c r="B600" s="20">
        <v>1488</v>
      </c>
      <c r="C600" s="20">
        <v>0</v>
      </c>
      <c r="D600" s="20">
        <v>0</v>
      </c>
      <c r="E600" s="20">
        <v>830.5</v>
      </c>
    </row>
    <row r="601" spans="1:5" x14ac:dyDescent="0.3">
      <c r="A601" s="135">
        <v>45169</v>
      </c>
      <c r="B601" s="20">
        <v>1528</v>
      </c>
      <c r="C601" s="20">
        <v>0</v>
      </c>
      <c r="D601" s="20">
        <v>0</v>
      </c>
      <c r="E601" s="20">
        <v>846.5</v>
      </c>
    </row>
    <row r="602" spans="1:5" x14ac:dyDescent="0.3">
      <c r="A602" s="135">
        <v>45170</v>
      </c>
      <c r="B602" s="20">
        <v>1594.5</v>
      </c>
      <c r="C602" s="20">
        <v>156.18</v>
      </c>
      <c r="D602" s="20">
        <v>113.5</v>
      </c>
      <c r="E602" s="20">
        <v>855</v>
      </c>
    </row>
    <row r="603" spans="1:5" x14ac:dyDescent="0.3">
      <c r="A603" s="135">
        <v>45173</v>
      </c>
      <c r="B603" s="20">
        <v>1667</v>
      </c>
      <c r="C603" s="20">
        <v>0</v>
      </c>
      <c r="D603" s="20">
        <v>0</v>
      </c>
      <c r="E603" s="20">
        <v>865</v>
      </c>
    </row>
    <row r="604" spans="1:5" x14ac:dyDescent="0.3">
      <c r="A604" s="135">
        <v>45174</v>
      </c>
      <c r="B604" s="20">
        <v>1711.5</v>
      </c>
      <c r="C604" s="20">
        <v>0</v>
      </c>
      <c r="D604" s="20">
        <v>0</v>
      </c>
      <c r="E604" s="20">
        <v>875</v>
      </c>
    </row>
    <row r="605" spans="1:5" x14ac:dyDescent="0.3">
      <c r="A605" s="135">
        <v>45175</v>
      </c>
      <c r="B605" s="20">
        <v>1710</v>
      </c>
      <c r="C605" s="20">
        <v>0</v>
      </c>
      <c r="D605" s="20">
        <v>0</v>
      </c>
      <c r="E605" s="20">
        <v>877.5</v>
      </c>
    </row>
    <row r="606" spans="1:5" x14ac:dyDescent="0.3">
      <c r="A606" s="135">
        <v>45176</v>
      </c>
      <c r="B606" s="20">
        <v>1712</v>
      </c>
      <c r="C606" s="20">
        <v>0</v>
      </c>
      <c r="D606" s="20">
        <v>0</v>
      </c>
      <c r="E606" s="20">
        <v>877.5</v>
      </c>
    </row>
    <row r="607" spans="1:5" x14ac:dyDescent="0.3">
      <c r="A607" s="135">
        <v>45177</v>
      </c>
      <c r="B607" s="20">
        <v>1677.5</v>
      </c>
      <c r="C607" s="20">
        <v>159.55000000000001</v>
      </c>
      <c r="D607" s="20">
        <v>113.5</v>
      </c>
      <c r="E607" s="20">
        <v>877.5</v>
      </c>
    </row>
    <row r="608" spans="1:5" x14ac:dyDescent="0.3">
      <c r="A608" s="135">
        <v>45180</v>
      </c>
      <c r="B608" s="20">
        <v>1698.5</v>
      </c>
      <c r="C608" s="20">
        <v>0</v>
      </c>
      <c r="D608" s="20">
        <v>0</v>
      </c>
      <c r="E608" s="20">
        <v>877.5</v>
      </c>
    </row>
    <row r="609" spans="1:5" x14ac:dyDescent="0.3">
      <c r="A609" s="135">
        <v>45181</v>
      </c>
      <c r="B609" s="20">
        <v>1771</v>
      </c>
      <c r="C609" s="20">
        <v>0</v>
      </c>
      <c r="D609" s="20">
        <v>0</v>
      </c>
      <c r="E609" s="20">
        <v>877.5</v>
      </c>
    </row>
    <row r="610" spans="1:5" x14ac:dyDescent="0.3">
      <c r="A610" s="135">
        <v>45182</v>
      </c>
      <c r="B610" s="20">
        <v>1756</v>
      </c>
      <c r="C610" s="20">
        <v>0</v>
      </c>
      <c r="D610" s="20">
        <v>0</v>
      </c>
      <c r="E610" s="20">
        <v>890</v>
      </c>
    </row>
    <row r="611" spans="1:5" x14ac:dyDescent="0.3">
      <c r="A611" s="135">
        <v>45183</v>
      </c>
      <c r="B611" s="20">
        <v>1778</v>
      </c>
      <c r="C611" s="20">
        <v>0</v>
      </c>
      <c r="D611" s="20">
        <v>0</v>
      </c>
      <c r="E611" s="20">
        <v>907.5</v>
      </c>
    </row>
    <row r="612" spans="1:5" x14ac:dyDescent="0.3">
      <c r="A612" s="135">
        <v>45184</v>
      </c>
      <c r="B612" s="20">
        <v>1812</v>
      </c>
      <c r="C612" s="20">
        <v>159.79</v>
      </c>
      <c r="D612" s="20">
        <v>113.5</v>
      </c>
      <c r="E612" s="20">
        <v>930</v>
      </c>
    </row>
    <row r="613" spans="1:5" x14ac:dyDescent="0.3">
      <c r="A613" s="135">
        <v>45187</v>
      </c>
      <c r="B613" s="20">
        <v>1856</v>
      </c>
      <c r="C613" s="20">
        <v>0</v>
      </c>
      <c r="D613" s="20">
        <v>0</v>
      </c>
      <c r="E613" s="20">
        <v>950</v>
      </c>
    </row>
    <row r="614" spans="1:5" x14ac:dyDescent="0.3">
      <c r="A614" s="135">
        <v>45188</v>
      </c>
      <c r="B614" s="20">
        <v>1901</v>
      </c>
      <c r="C614" s="20">
        <v>0</v>
      </c>
      <c r="D614" s="20">
        <v>0</v>
      </c>
      <c r="E614" s="20">
        <v>970</v>
      </c>
    </row>
    <row r="615" spans="1:5" x14ac:dyDescent="0.3">
      <c r="A615" s="135">
        <v>45189</v>
      </c>
      <c r="B615" s="20">
        <v>1911</v>
      </c>
      <c r="C615" s="20">
        <v>0</v>
      </c>
      <c r="D615" s="20">
        <v>0</v>
      </c>
      <c r="E615" s="20">
        <v>998</v>
      </c>
    </row>
    <row r="616" spans="1:5" x14ac:dyDescent="0.3">
      <c r="A616" s="135">
        <v>45190</v>
      </c>
      <c r="B616" s="20">
        <v>1890</v>
      </c>
      <c r="C616" s="20">
        <v>0</v>
      </c>
      <c r="D616" s="20">
        <v>0</v>
      </c>
      <c r="E616" s="20">
        <v>1008</v>
      </c>
    </row>
    <row r="617" spans="1:5" x14ac:dyDescent="0.3">
      <c r="A617" s="135">
        <v>45191</v>
      </c>
      <c r="B617" s="20">
        <v>1847.5</v>
      </c>
      <c r="C617" s="20">
        <v>163.21</v>
      </c>
      <c r="D617" s="20">
        <v>113.5</v>
      </c>
      <c r="E617" s="20">
        <v>1008</v>
      </c>
    </row>
    <row r="618" spans="1:5" x14ac:dyDescent="0.3">
      <c r="A618" s="135">
        <v>45194</v>
      </c>
      <c r="B618" s="20">
        <v>1844</v>
      </c>
      <c r="C618" s="20">
        <v>0</v>
      </c>
      <c r="D618" s="20">
        <v>0</v>
      </c>
      <c r="E618" s="20">
        <v>993</v>
      </c>
    </row>
    <row r="619" spans="1:5" x14ac:dyDescent="0.3">
      <c r="A619" s="135">
        <v>45195</v>
      </c>
      <c r="B619" s="20">
        <v>1791.5</v>
      </c>
      <c r="C619" s="20">
        <v>0</v>
      </c>
      <c r="D619" s="20">
        <v>0</v>
      </c>
      <c r="E619" s="20">
        <v>988</v>
      </c>
    </row>
    <row r="620" spans="1:5" x14ac:dyDescent="0.3">
      <c r="A620" s="135">
        <v>45196</v>
      </c>
      <c r="B620" s="20">
        <v>1790</v>
      </c>
      <c r="C620" s="20">
        <v>0</v>
      </c>
      <c r="D620" s="20">
        <v>0</v>
      </c>
      <c r="E620" s="20">
        <v>988</v>
      </c>
    </row>
    <row r="621" spans="1:5" x14ac:dyDescent="0.3">
      <c r="A621" s="135">
        <v>45197</v>
      </c>
      <c r="B621" s="20">
        <v>1840</v>
      </c>
      <c r="C621" s="20">
        <v>0</v>
      </c>
      <c r="D621" s="20">
        <v>0</v>
      </c>
      <c r="E621" s="20">
        <v>988</v>
      </c>
    </row>
    <row r="622" spans="1:5" x14ac:dyDescent="0.3">
      <c r="A622" s="135">
        <v>45198</v>
      </c>
      <c r="B622" s="20">
        <v>0</v>
      </c>
      <c r="C622" s="20">
        <v>157.91</v>
      </c>
      <c r="D622" s="20">
        <v>113.5</v>
      </c>
      <c r="E622" s="20">
        <v>0</v>
      </c>
    </row>
    <row r="623" spans="1:5" x14ac:dyDescent="0.3">
      <c r="A623" s="135">
        <v>45205</v>
      </c>
      <c r="B623" s="20">
        <v>0</v>
      </c>
      <c r="C623" s="20">
        <v>141.57</v>
      </c>
      <c r="D623" s="20">
        <v>113.5</v>
      </c>
      <c r="E623" s="20">
        <v>0</v>
      </c>
    </row>
    <row r="624" spans="1:5" x14ac:dyDescent="0.3">
      <c r="A624" s="135">
        <v>45206</v>
      </c>
      <c r="B624" s="20">
        <v>0</v>
      </c>
      <c r="C624" s="20">
        <v>0</v>
      </c>
      <c r="D624" s="20">
        <v>0</v>
      </c>
      <c r="E624" s="20">
        <v>1005</v>
      </c>
    </row>
    <row r="625" spans="1:5" x14ac:dyDescent="0.3">
      <c r="A625" s="135">
        <v>45207</v>
      </c>
      <c r="B625" s="20">
        <v>0</v>
      </c>
      <c r="C625" s="20">
        <v>0</v>
      </c>
      <c r="D625" s="20">
        <v>0</v>
      </c>
      <c r="E625" s="20">
        <v>1030</v>
      </c>
    </row>
    <row r="626" spans="1:5" x14ac:dyDescent="0.3">
      <c r="A626" s="135">
        <v>45208</v>
      </c>
      <c r="B626" s="20">
        <v>1854.5</v>
      </c>
      <c r="C626" s="20">
        <v>0</v>
      </c>
      <c r="D626" s="20">
        <v>0</v>
      </c>
      <c r="E626" s="20">
        <v>1042.5</v>
      </c>
    </row>
    <row r="627" spans="1:5" x14ac:dyDescent="0.3">
      <c r="A627" s="135">
        <v>45209</v>
      </c>
      <c r="B627" s="20">
        <v>1786.5</v>
      </c>
      <c r="C627" s="20">
        <v>0</v>
      </c>
      <c r="D627" s="20">
        <v>0</v>
      </c>
      <c r="E627" s="20">
        <v>1042.5</v>
      </c>
    </row>
    <row r="628" spans="1:5" x14ac:dyDescent="0.3">
      <c r="A628" s="135">
        <v>45210</v>
      </c>
      <c r="B628" s="20">
        <v>1733.5</v>
      </c>
      <c r="C628" s="20">
        <v>0</v>
      </c>
      <c r="D628" s="20">
        <v>0</v>
      </c>
      <c r="E628" s="20">
        <v>1032.5</v>
      </c>
    </row>
    <row r="629" spans="1:5" x14ac:dyDescent="0.3">
      <c r="A629" s="135">
        <v>45211</v>
      </c>
      <c r="B629" s="20">
        <v>1726</v>
      </c>
      <c r="C629" s="20">
        <v>0</v>
      </c>
      <c r="D629" s="20">
        <v>0</v>
      </c>
      <c r="E629" s="20">
        <v>1024.5</v>
      </c>
    </row>
    <row r="630" spans="1:5" x14ac:dyDescent="0.3">
      <c r="A630" s="135">
        <v>45212</v>
      </c>
      <c r="B630" s="20">
        <v>1724.5</v>
      </c>
      <c r="C630" s="20">
        <v>136.9</v>
      </c>
      <c r="D630" s="20">
        <v>113.5</v>
      </c>
      <c r="E630" s="20">
        <v>1022</v>
      </c>
    </row>
    <row r="631" spans="1:5" x14ac:dyDescent="0.3">
      <c r="A631" s="135">
        <v>45215</v>
      </c>
      <c r="B631" s="20">
        <v>1753.5</v>
      </c>
      <c r="C631" s="20">
        <v>0</v>
      </c>
      <c r="D631" s="20">
        <v>0</v>
      </c>
      <c r="E631" s="20">
        <v>1018</v>
      </c>
    </row>
    <row r="632" spans="1:5" x14ac:dyDescent="0.3">
      <c r="A632" s="135">
        <v>45216</v>
      </c>
      <c r="B632" s="20">
        <v>1785.5</v>
      </c>
      <c r="C632" s="20">
        <v>0</v>
      </c>
      <c r="D632" s="20">
        <v>0</v>
      </c>
      <c r="E632" s="20">
        <v>1018</v>
      </c>
    </row>
    <row r="633" spans="1:5" x14ac:dyDescent="0.3">
      <c r="A633" s="135">
        <v>45217</v>
      </c>
      <c r="B633" s="20">
        <v>1752.5</v>
      </c>
      <c r="C633" s="20">
        <v>0</v>
      </c>
      <c r="D633" s="20">
        <v>0</v>
      </c>
      <c r="E633" s="20">
        <v>1018</v>
      </c>
    </row>
    <row r="634" spans="1:5" x14ac:dyDescent="0.3">
      <c r="A634" s="135">
        <v>45218</v>
      </c>
      <c r="B634" s="20">
        <v>1712.5</v>
      </c>
      <c r="C634" s="20">
        <v>0</v>
      </c>
      <c r="D634" s="20">
        <v>0</v>
      </c>
      <c r="E634" s="20">
        <v>1011</v>
      </c>
    </row>
    <row r="635" spans="1:5" x14ac:dyDescent="0.3">
      <c r="A635" s="135">
        <v>45219</v>
      </c>
      <c r="B635" s="20">
        <v>1717.5</v>
      </c>
      <c r="C635" s="20">
        <v>136.94999999999999</v>
      </c>
      <c r="D635" s="20">
        <v>113.5</v>
      </c>
      <c r="E635" s="20">
        <v>1010</v>
      </c>
    </row>
    <row r="636" spans="1:5" x14ac:dyDescent="0.3">
      <c r="A636" s="135">
        <v>45222</v>
      </c>
      <c r="B636" s="20">
        <v>1681.5</v>
      </c>
      <c r="C636" s="20">
        <v>0</v>
      </c>
      <c r="D636" s="20">
        <v>0</v>
      </c>
      <c r="E636" s="20">
        <v>1008</v>
      </c>
    </row>
    <row r="637" spans="1:5" x14ac:dyDescent="0.3">
      <c r="A637" s="135">
        <v>45223</v>
      </c>
      <c r="B637" s="20">
        <v>1702</v>
      </c>
      <c r="C637" s="20">
        <v>0</v>
      </c>
      <c r="D637" s="20">
        <v>0</v>
      </c>
      <c r="E637" s="20">
        <v>1002</v>
      </c>
    </row>
    <row r="638" spans="1:5" x14ac:dyDescent="0.3">
      <c r="A638" s="135">
        <v>45224</v>
      </c>
      <c r="B638" s="20">
        <v>1767.5</v>
      </c>
      <c r="C638" s="20">
        <v>0</v>
      </c>
      <c r="D638" s="20">
        <v>0</v>
      </c>
      <c r="E638" s="20">
        <v>1000</v>
      </c>
    </row>
    <row r="639" spans="1:5" x14ac:dyDescent="0.3">
      <c r="A639" s="135">
        <v>45225</v>
      </c>
      <c r="B639" s="20">
        <v>1773</v>
      </c>
      <c r="C639" s="20">
        <v>0</v>
      </c>
      <c r="D639" s="20">
        <v>0</v>
      </c>
      <c r="E639" s="20">
        <v>981</v>
      </c>
    </row>
    <row r="640" spans="1:5" x14ac:dyDescent="0.3">
      <c r="A640" s="135">
        <v>45226</v>
      </c>
      <c r="B640" s="20">
        <v>1790</v>
      </c>
      <c r="C640" s="20">
        <v>126.25</v>
      </c>
      <c r="D640" s="20">
        <v>113.5</v>
      </c>
      <c r="E640" s="20">
        <v>979</v>
      </c>
    </row>
    <row r="641" spans="1:5" x14ac:dyDescent="0.3">
      <c r="A641" s="135">
        <v>45229</v>
      </c>
      <c r="B641" s="20">
        <v>1826</v>
      </c>
      <c r="C641" s="20">
        <v>0</v>
      </c>
      <c r="D641" s="20">
        <v>0</v>
      </c>
      <c r="E641" s="20">
        <v>977</v>
      </c>
    </row>
    <row r="642" spans="1:5" x14ac:dyDescent="0.3">
      <c r="A642" s="135">
        <v>45230</v>
      </c>
      <c r="B642" s="20">
        <v>1811</v>
      </c>
      <c r="C642" s="20">
        <v>0</v>
      </c>
      <c r="D642" s="20">
        <v>0</v>
      </c>
      <c r="E642" s="20">
        <v>972</v>
      </c>
    </row>
    <row r="643" spans="1:5" x14ac:dyDescent="0.3">
      <c r="A643" s="135">
        <v>45231</v>
      </c>
      <c r="B643" s="20">
        <v>1814</v>
      </c>
      <c r="C643" s="20">
        <v>0</v>
      </c>
      <c r="D643" s="20">
        <v>0</v>
      </c>
      <c r="E643" s="20">
        <v>949</v>
      </c>
    </row>
    <row r="644" spans="1:5" x14ac:dyDescent="0.3">
      <c r="A644" s="135">
        <v>45232</v>
      </c>
      <c r="B644" s="20">
        <v>1796.5</v>
      </c>
      <c r="C644" s="20">
        <v>0</v>
      </c>
      <c r="D644" s="20">
        <v>0</v>
      </c>
      <c r="E644" s="20">
        <v>946</v>
      </c>
    </row>
    <row r="645" spans="1:5" x14ac:dyDescent="0.3">
      <c r="A645" s="135">
        <v>45233</v>
      </c>
      <c r="B645" s="20">
        <v>1855</v>
      </c>
      <c r="C645" s="20">
        <v>120.53</v>
      </c>
      <c r="D645" s="20">
        <v>113.5</v>
      </c>
      <c r="E645" s="20">
        <v>930</v>
      </c>
    </row>
    <row r="646" spans="1:5" x14ac:dyDescent="0.3">
      <c r="A646" s="135">
        <v>45236</v>
      </c>
      <c r="B646" s="20">
        <v>1887.5</v>
      </c>
      <c r="C646" s="20">
        <v>0</v>
      </c>
      <c r="D646" s="20">
        <v>0</v>
      </c>
      <c r="E646" s="20">
        <v>928</v>
      </c>
    </row>
    <row r="647" spans="1:5" x14ac:dyDescent="0.3">
      <c r="A647" s="135">
        <v>45237</v>
      </c>
      <c r="B647" s="20">
        <v>1910.5</v>
      </c>
      <c r="C647" s="20">
        <v>0</v>
      </c>
      <c r="D647" s="20">
        <v>0</v>
      </c>
      <c r="E647" s="20">
        <v>928</v>
      </c>
    </row>
    <row r="648" spans="1:5" x14ac:dyDescent="0.3">
      <c r="A648" s="135">
        <v>45238</v>
      </c>
      <c r="B648" s="20">
        <v>1915</v>
      </c>
      <c r="C648" s="20">
        <v>0</v>
      </c>
      <c r="D648" s="20">
        <v>0</v>
      </c>
      <c r="E648" s="20">
        <v>948</v>
      </c>
    </row>
    <row r="649" spans="1:5" x14ac:dyDescent="0.3">
      <c r="A649" s="135">
        <v>45239</v>
      </c>
      <c r="B649" s="20">
        <v>1964</v>
      </c>
      <c r="C649" s="20">
        <v>0</v>
      </c>
      <c r="D649" s="20">
        <v>0</v>
      </c>
      <c r="E649" s="20">
        <v>957</v>
      </c>
    </row>
    <row r="650" spans="1:5" x14ac:dyDescent="0.3">
      <c r="A650" s="135">
        <v>45240</v>
      </c>
      <c r="B650" s="20">
        <v>1991</v>
      </c>
      <c r="C650" s="20">
        <v>121.6</v>
      </c>
      <c r="D650" s="20">
        <v>113.5</v>
      </c>
      <c r="E650" s="20">
        <v>957</v>
      </c>
    </row>
    <row r="651" spans="1:5" x14ac:dyDescent="0.3">
      <c r="A651" s="135">
        <v>45243</v>
      </c>
      <c r="B651" s="20">
        <v>2031.5</v>
      </c>
      <c r="C651" s="20">
        <v>0</v>
      </c>
      <c r="D651" s="20">
        <v>0</v>
      </c>
      <c r="E651" s="20">
        <v>957</v>
      </c>
    </row>
    <row r="652" spans="1:5" x14ac:dyDescent="0.3">
      <c r="A652" s="135">
        <v>45244</v>
      </c>
      <c r="B652" s="20">
        <v>1992</v>
      </c>
      <c r="C652" s="20">
        <v>0</v>
      </c>
      <c r="D652" s="20">
        <v>0</v>
      </c>
      <c r="E652" s="20">
        <v>957</v>
      </c>
    </row>
    <row r="653" spans="1:5" x14ac:dyDescent="0.3">
      <c r="A653" s="135">
        <v>45245</v>
      </c>
      <c r="B653" s="20">
        <v>2018.5</v>
      </c>
      <c r="C653" s="20">
        <v>0</v>
      </c>
      <c r="D653" s="20">
        <v>0</v>
      </c>
      <c r="E653" s="20">
        <v>950</v>
      </c>
    </row>
    <row r="654" spans="1:5" x14ac:dyDescent="0.3">
      <c r="A654" s="135">
        <v>45246</v>
      </c>
      <c r="B654" s="20">
        <v>2021</v>
      </c>
      <c r="C654" s="20">
        <v>0</v>
      </c>
      <c r="D654" s="20">
        <v>0</v>
      </c>
      <c r="E654" s="20">
        <v>941</v>
      </c>
    </row>
    <row r="655" spans="1:5" x14ac:dyDescent="0.3">
      <c r="A655" s="135">
        <v>45247</v>
      </c>
      <c r="B655" s="20">
        <v>2074.5</v>
      </c>
      <c r="C655" s="20">
        <v>125</v>
      </c>
      <c r="D655" s="20">
        <v>113.5</v>
      </c>
      <c r="E655" s="20">
        <v>941</v>
      </c>
    </row>
    <row r="656" spans="1:5" x14ac:dyDescent="0.3">
      <c r="A656" s="135">
        <v>45250</v>
      </c>
      <c r="B656" s="20">
        <v>2061.5</v>
      </c>
      <c r="C656" s="20">
        <v>0</v>
      </c>
      <c r="D656" s="20">
        <v>0</v>
      </c>
      <c r="E656" s="20">
        <v>928</v>
      </c>
    </row>
    <row r="657" spans="1:5" x14ac:dyDescent="0.3">
      <c r="A657" s="135">
        <v>45251</v>
      </c>
      <c r="B657" s="20">
        <v>2053</v>
      </c>
      <c r="C657" s="20">
        <v>0</v>
      </c>
      <c r="D657" s="20">
        <v>0</v>
      </c>
      <c r="E657" s="20">
        <v>928</v>
      </c>
    </row>
    <row r="658" spans="1:5" x14ac:dyDescent="0.3">
      <c r="A658" s="135">
        <v>45252</v>
      </c>
      <c r="B658" s="20">
        <v>2016</v>
      </c>
      <c r="C658" s="20">
        <v>0</v>
      </c>
      <c r="D658" s="20">
        <v>0</v>
      </c>
      <c r="E658" s="20">
        <v>939</v>
      </c>
    </row>
    <row r="659" spans="1:5" x14ac:dyDescent="0.3">
      <c r="A659" s="135">
        <v>45253</v>
      </c>
      <c r="B659" s="20">
        <v>2014.5</v>
      </c>
      <c r="C659" s="20">
        <v>0</v>
      </c>
      <c r="D659" s="20">
        <v>0</v>
      </c>
      <c r="E659" s="20">
        <v>942</v>
      </c>
    </row>
    <row r="660" spans="1:5" x14ac:dyDescent="0.3">
      <c r="A660" s="135">
        <v>45254</v>
      </c>
      <c r="B660" s="20">
        <v>2027</v>
      </c>
      <c r="C660" s="20">
        <v>121.49</v>
      </c>
      <c r="D660" s="20">
        <v>113.5</v>
      </c>
      <c r="E660" s="20">
        <v>942</v>
      </c>
    </row>
    <row r="661" spans="1:5" x14ac:dyDescent="0.3">
      <c r="A661" s="135">
        <v>45257</v>
      </c>
      <c r="B661" s="20">
        <v>2116.5</v>
      </c>
      <c r="C661" s="20">
        <v>0</v>
      </c>
      <c r="D661" s="20">
        <v>0</v>
      </c>
      <c r="E661" s="20">
        <v>942</v>
      </c>
    </row>
    <row r="662" spans="1:5" x14ac:dyDescent="0.3">
      <c r="A662" s="135">
        <v>45258</v>
      </c>
      <c r="B662" s="20">
        <v>2142.5</v>
      </c>
      <c r="C662" s="20">
        <v>0</v>
      </c>
      <c r="D662" s="20">
        <v>0</v>
      </c>
      <c r="E662" s="20">
        <v>934</v>
      </c>
    </row>
    <row r="663" spans="1:5" x14ac:dyDescent="0.3">
      <c r="A663" s="135">
        <v>45259</v>
      </c>
      <c r="B663" s="20">
        <v>2119</v>
      </c>
      <c r="C663" s="20">
        <v>0</v>
      </c>
      <c r="D663" s="20">
        <v>0</v>
      </c>
      <c r="E663" s="20">
        <v>927</v>
      </c>
    </row>
    <row r="664" spans="1:5" x14ac:dyDescent="0.3">
      <c r="A664" s="135">
        <v>45260</v>
      </c>
      <c r="B664" s="20">
        <v>2061.5</v>
      </c>
      <c r="C664" s="20">
        <v>0</v>
      </c>
      <c r="D664" s="20">
        <v>0</v>
      </c>
      <c r="E664" s="20">
        <v>935</v>
      </c>
    </row>
    <row r="665" spans="1:5" x14ac:dyDescent="0.3">
      <c r="A665" s="135">
        <v>45261</v>
      </c>
      <c r="B665" s="20">
        <v>2109</v>
      </c>
      <c r="C665" s="20">
        <v>129.72999999999999</v>
      </c>
      <c r="D665" s="20">
        <v>113.5</v>
      </c>
      <c r="E665" s="20">
        <v>935</v>
      </c>
    </row>
    <row r="666" spans="1:5" x14ac:dyDescent="0.3">
      <c r="A666" s="135">
        <v>45264</v>
      </c>
      <c r="B666" s="20">
        <v>2059.5</v>
      </c>
      <c r="C666" s="20">
        <v>0</v>
      </c>
      <c r="D666" s="20">
        <v>0</v>
      </c>
      <c r="E666" s="20">
        <v>935</v>
      </c>
    </row>
    <row r="667" spans="1:5" x14ac:dyDescent="0.3">
      <c r="A667" s="135">
        <v>45265</v>
      </c>
      <c r="B667" s="20">
        <v>1986.5</v>
      </c>
      <c r="C667" s="20">
        <v>0</v>
      </c>
      <c r="D667" s="20">
        <v>0</v>
      </c>
      <c r="E667" s="20">
        <v>935</v>
      </c>
    </row>
    <row r="668" spans="1:5" x14ac:dyDescent="0.3">
      <c r="A668" s="135">
        <v>45266</v>
      </c>
      <c r="B668" s="20">
        <v>2017</v>
      </c>
      <c r="C668" s="20">
        <v>0</v>
      </c>
      <c r="D668" s="20">
        <v>0</v>
      </c>
      <c r="E668" s="20">
        <v>935</v>
      </c>
    </row>
    <row r="669" spans="1:5" x14ac:dyDescent="0.3">
      <c r="A669" s="135">
        <v>45267</v>
      </c>
      <c r="B669" s="20">
        <v>2047</v>
      </c>
      <c r="C669" s="20">
        <v>0</v>
      </c>
      <c r="D669" s="20">
        <v>0</v>
      </c>
      <c r="E669" s="20">
        <v>935</v>
      </c>
    </row>
    <row r="670" spans="1:5" x14ac:dyDescent="0.3">
      <c r="A670" s="135">
        <v>45268</v>
      </c>
      <c r="B670" s="20">
        <v>2002.5</v>
      </c>
      <c r="C670" s="20">
        <v>149.36000000000001</v>
      </c>
      <c r="D670" s="20">
        <v>113.5</v>
      </c>
      <c r="E670" s="20">
        <v>938</v>
      </c>
    </row>
    <row r="671" spans="1:5" x14ac:dyDescent="0.3">
      <c r="A671" s="135">
        <v>45271</v>
      </c>
      <c r="B671" s="20">
        <v>1972</v>
      </c>
      <c r="C671" s="20">
        <v>0</v>
      </c>
      <c r="D671" s="20">
        <v>0</v>
      </c>
      <c r="E671" s="20">
        <v>944</v>
      </c>
    </row>
    <row r="672" spans="1:5" x14ac:dyDescent="0.3">
      <c r="A672" s="135">
        <v>45272</v>
      </c>
      <c r="B672" s="20">
        <v>1992.5</v>
      </c>
      <c r="C672" s="20">
        <v>0</v>
      </c>
      <c r="D672" s="20">
        <v>0</v>
      </c>
      <c r="E672" s="20">
        <v>952</v>
      </c>
    </row>
    <row r="673" spans="1:5" x14ac:dyDescent="0.3">
      <c r="A673" s="135">
        <v>45273</v>
      </c>
      <c r="B673" s="20">
        <v>1946</v>
      </c>
      <c r="C673" s="20">
        <v>0</v>
      </c>
      <c r="D673" s="20">
        <v>0</v>
      </c>
      <c r="E673" s="20">
        <v>953</v>
      </c>
    </row>
    <row r="674" spans="1:5" x14ac:dyDescent="0.3">
      <c r="A674" s="135">
        <v>45274</v>
      </c>
      <c r="B674" s="20">
        <v>1903</v>
      </c>
      <c r="C674" s="20">
        <v>0</v>
      </c>
      <c r="D674" s="20">
        <v>0</v>
      </c>
      <c r="E674" s="20">
        <v>953</v>
      </c>
    </row>
    <row r="675" spans="1:5" x14ac:dyDescent="0.3">
      <c r="A675" s="135">
        <v>45275</v>
      </c>
      <c r="B675" s="20">
        <v>1918</v>
      </c>
      <c r="C675" s="20">
        <v>157.01</v>
      </c>
      <c r="D675" s="20">
        <v>113.5</v>
      </c>
      <c r="E675" s="20">
        <v>953</v>
      </c>
    </row>
    <row r="676" spans="1:5" x14ac:dyDescent="0.3">
      <c r="A676" s="135">
        <v>45278</v>
      </c>
      <c r="B676" s="20">
        <v>1877.5</v>
      </c>
      <c r="C676" s="20">
        <v>0</v>
      </c>
      <c r="D676" s="20">
        <v>0</v>
      </c>
      <c r="E676" s="20">
        <v>954</v>
      </c>
    </row>
    <row r="677" spans="1:5" x14ac:dyDescent="0.3">
      <c r="A677" s="135">
        <v>45279</v>
      </c>
      <c r="B677" s="20">
        <v>1887</v>
      </c>
      <c r="C677" s="20">
        <v>0</v>
      </c>
      <c r="D677" s="20">
        <v>0</v>
      </c>
      <c r="E677" s="20">
        <v>956</v>
      </c>
    </row>
    <row r="678" spans="1:5" x14ac:dyDescent="0.3">
      <c r="A678" s="135">
        <v>45280</v>
      </c>
      <c r="B678" s="20">
        <v>1902.5</v>
      </c>
      <c r="C678" s="20">
        <v>0</v>
      </c>
      <c r="D678" s="20">
        <v>0</v>
      </c>
      <c r="E678" s="20">
        <v>956</v>
      </c>
    </row>
    <row r="679" spans="1:5" x14ac:dyDescent="0.3">
      <c r="A679" s="135">
        <v>45281</v>
      </c>
      <c r="B679" s="20">
        <v>1914</v>
      </c>
      <c r="C679" s="20">
        <v>0</v>
      </c>
      <c r="D679" s="20">
        <v>0</v>
      </c>
      <c r="E679" s="20">
        <v>951</v>
      </c>
    </row>
    <row r="680" spans="1:5" x14ac:dyDescent="0.3">
      <c r="A680" s="135">
        <v>45282</v>
      </c>
      <c r="B680" s="20">
        <v>1979.5</v>
      </c>
      <c r="C680" s="20">
        <v>149.13</v>
      </c>
      <c r="D680" s="20">
        <v>113.5</v>
      </c>
      <c r="E680" s="20">
        <v>948</v>
      </c>
    </row>
    <row r="681" spans="1:5" x14ac:dyDescent="0.3">
      <c r="A681" s="135">
        <v>45285</v>
      </c>
      <c r="B681" s="20">
        <v>1959</v>
      </c>
      <c r="C681" s="20">
        <v>0</v>
      </c>
      <c r="D681" s="20">
        <v>0</v>
      </c>
      <c r="E681" s="20">
        <v>942</v>
      </c>
    </row>
    <row r="682" spans="1:5" x14ac:dyDescent="0.3">
      <c r="A682" s="135">
        <v>45286</v>
      </c>
      <c r="B682" s="20">
        <v>1948</v>
      </c>
      <c r="C682" s="20">
        <v>0</v>
      </c>
      <c r="D682" s="20">
        <v>0</v>
      </c>
      <c r="E682" s="20">
        <v>934</v>
      </c>
    </row>
    <row r="683" spans="1:5" x14ac:dyDescent="0.3">
      <c r="A683" s="135">
        <v>45287</v>
      </c>
      <c r="B683" s="20">
        <v>1924.5</v>
      </c>
      <c r="C683" s="20">
        <v>0</v>
      </c>
      <c r="D683" s="20">
        <v>0</v>
      </c>
      <c r="E683" s="20">
        <v>926</v>
      </c>
    </row>
    <row r="684" spans="1:5" x14ac:dyDescent="0.3">
      <c r="A684" s="135">
        <v>45288</v>
      </c>
      <c r="B684" s="20">
        <v>1903</v>
      </c>
      <c r="C684" s="20">
        <v>0</v>
      </c>
      <c r="D684" s="20">
        <v>0</v>
      </c>
      <c r="E684" s="20">
        <v>926</v>
      </c>
    </row>
    <row r="685" spans="1:5" x14ac:dyDescent="0.3">
      <c r="A685" s="135">
        <v>45289</v>
      </c>
      <c r="B685" s="20">
        <v>1884</v>
      </c>
      <c r="C685" s="20">
        <v>148.96</v>
      </c>
      <c r="D685" s="20">
        <v>113.5</v>
      </c>
      <c r="E685" s="20">
        <v>926</v>
      </c>
    </row>
    <row r="686" spans="1:5" x14ac:dyDescent="0.3">
      <c r="A686" s="135">
        <v>45293</v>
      </c>
      <c r="B686" s="20">
        <v>1914</v>
      </c>
      <c r="C686" s="20">
        <v>0</v>
      </c>
      <c r="D686" s="20">
        <v>0</v>
      </c>
      <c r="E686" s="20">
        <v>926</v>
      </c>
    </row>
    <row r="687" spans="1:5" x14ac:dyDescent="0.3">
      <c r="A687" s="135">
        <v>45294</v>
      </c>
      <c r="B687" s="20">
        <v>1959</v>
      </c>
      <c r="C687" s="20">
        <v>0</v>
      </c>
      <c r="D687" s="20">
        <v>0</v>
      </c>
      <c r="E687" s="20">
        <v>932</v>
      </c>
    </row>
    <row r="688" spans="1:5" x14ac:dyDescent="0.3">
      <c r="A688" s="135">
        <v>45295</v>
      </c>
      <c r="B688" s="20">
        <v>1926</v>
      </c>
      <c r="C688" s="20">
        <v>0</v>
      </c>
      <c r="D688" s="20">
        <v>0</v>
      </c>
      <c r="E688" s="20">
        <v>934</v>
      </c>
    </row>
    <row r="689" spans="1:5" x14ac:dyDescent="0.3">
      <c r="A689" s="135">
        <v>45296</v>
      </c>
      <c r="B689" s="20">
        <v>1871.5</v>
      </c>
      <c r="C689" s="20">
        <v>131.99</v>
      </c>
      <c r="D689" s="20">
        <v>113.5</v>
      </c>
      <c r="E689" s="20">
        <v>934</v>
      </c>
    </row>
    <row r="690" spans="1:5" x14ac:dyDescent="0.3">
      <c r="A690" s="135">
        <v>45299</v>
      </c>
      <c r="B690" s="20">
        <v>1817</v>
      </c>
      <c r="C690" s="20">
        <v>0</v>
      </c>
      <c r="D690" s="20">
        <v>0</v>
      </c>
      <c r="E690" s="20">
        <v>928</v>
      </c>
    </row>
    <row r="691" spans="1:5" x14ac:dyDescent="0.3">
      <c r="A691" s="135">
        <v>45300</v>
      </c>
      <c r="B691" s="20">
        <v>1790</v>
      </c>
      <c r="C691" s="20">
        <v>0</v>
      </c>
      <c r="D691" s="20">
        <v>0</v>
      </c>
      <c r="E691" s="20">
        <v>924</v>
      </c>
    </row>
    <row r="692" spans="1:5" x14ac:dyDescent="0.3">
      <c r="A692" s="135">
        <v>45301</v>
      </c>
      <c r="B692" s="20">
        <v>1767</v>
      </c>
      <c r="C692" s="20">
        <v>0</v>
      </c>
      <c r="D692" s="20">
        <v>0</v>
      </c>
      <c r="E692" s="20">
        <v>922</v>
      </c>
    </row>
    <row r="693" spans="1:5" x14ac:dyDescent="0.3">
      <c r="A693" s="135">
        <v>45302</v>
      </c>
      <c r="B693" s="20">
        <v>1781</v>
      </c>
      <c r="C693" s="20">
        <v>0</v>
      </c>
      <c r="D693" s="20">
        <v>0</v>
      </c>
      <c r="E693" s="20">
        <v>918</v>
      </c>
    </row>
    <row r="694" spans="1:5" x14ac:dyDescent="0.3">
      <c r="A694" s="135">
        <v>45303</v>
      </c>
      <c r="B694" s="20">
        <v>1789</v>
      </c>
      <c r="C694" s="20">
        <v>132.06</v>
      </c>
      <c r="D694" s="20">
        <v>113.5</v>
      </c>
      <c r="E694" s="20">
        <v>915</v>
      </c>
    </row>
    <row r="695" spans="1:5" x14ac:dyDescent="0.3">
      <c r="A695" s="135">
        <v>45306</v>
      </c>
      <c r="B695" s="20">
        <v>1794.5</v>
      </c>
      <c r="C695" s="20">
        <v>0</v>
      </c>
      <c r="D695" s="20">
        <v>0</v>
      </c>
      <c r="E695" s="20">
        <v>915</v>
      </c>
    </row>
    <row r="696" spans="1:5" x14ac:dyDescent="0.3">
      <c r="A696" s="135">
        <v>45307</v>
      </c>
      <c r="B696" s="20">
        <v>1780.5</v>
      </c>
      <c r="C696" s="20">
        <v>0</v>
      </c>
      <c r="D696" s="20">
        <v>0</v>
      </c>
      <c r="E696" s="20">
        <v>915</v>
      </c>
    </row>
    <row r="697" spans="1:5" x14ac:dyDescent="0.3">
      <c r="A697" s="135">
        <v>45308</v>
      </c>
      <c r="B697" s="20">
        <v>1806</v>
      </c>
      <c r="C697" s="20">
        <v>0</v>
      </c>
      <c r="D697" s="20">
        <v>0</v>
      </c>
      <c r="E697" s="20">
        <v>915</v>
      </c>
    </row>
    <row r="698" spans="1:5" x14ac:dyDescent="0.3">
      <c r="A698" s="135">
        <v>45309</v>
      </c>
      <c r="B698" s="20">
        <v>1792.5</v>
      </c>
      <c r="C698" s="20">
        <v>0</v>
      </c>
      <c r="D698" s="20">
        <v>0</v>
      </c>
      <c r="E698" s="20">
        <v>915</v>
      </c>
    </row>
    <row r="699" spans="1:5" x14ac:dyDescent="0.3">
      <c r="A699" s="135">
        <v>45310</v>
      </c>
      <c r="B699" s="20">
        <v>1816</v>
      </c>
      <c r="C699" s="20">
        <v>126.77</v>
      </c>
      <c r="D699" s="20">
        <v>113.5</v>
      </c>
      <c r="E699" s="20">
        <v>915</v>
      </c>
    </row>
    <row r="700" spans="1:5" x14ac:dyDescent="0.3">
      <c r="A700" s="135">
        <v>45313</v>
      </c>
      <c r="B700" s="20">
        <v>1821</v>
      </c>
      <c r="C700" s="20">
        <v>0</v>
      </c>
      <c r="D700" s="20">
        <v>0</v>
      </c>
      <c r="E700" s="20">
        <v>915</v>
      </c>
    </row>
    <row r="701" spans="1:5" x14ac:dyDescent="0.3">
      <c r="A701" s="135">
        <v>45314</v>
      </c>
      <c r="B701" s="20">
        <v>1825.5</v>
      </c>
      <c r="C701" s="20">
        <v>0</v>
      </c>
      <c r="D701" s="20">
        <v>0</v>
      </c>
      <c r="E701" s="20">
        <v>915</v>
      </c>
    </row>
    <row r="702" spans="1:5" x14ac:dyDescent="0.3">
      <c r="A702" s="135">
        <v>45315</v>
      </c>
      <c r="B702" s="20">
        <v>1839.5</v>
      </c>
      <c r="C702" s="20">
        <v>0</v>
      </c>
      <c r="D702" s="20">
        <v>0</v>
      </c>
      <c r="E702" s="20">
        <v>915</v>
      </c>
    </row>
    <row r="703" spans="1:5" x14ac:dyDescent="0.3">
      <c r="A703" s="135">
        <v>45316</v>
      </c>
      <c r="B703" s="20">
        <v>1855</v>
      </c>
      <c r="C703" s="20">
        <v>0</v>
      </c>
      <c r="D703" s="20">
        <v>0</v>
      </c>
      <c r="E703" s="20">
        <v>915</v>
      </c>
    </row>
    <row r="704" spans="1:5" x14ac:dyDescent="0.3">
      <c r="A704" s="135">
        <v>45317</v>
      </c>
      <c r="B704" s="20">
        <v>1804</v>
      </c>
      <c r="C704" s="20">
        <v>122.09</v>
      </c>
      <c r="D704" s="20">
        <v>113.5</v>
      </c>
      <c r="E704" s="20">
        <v>909</v>
      </c>
    </row>
    <row r="705" spans="1:5" x14ac:dyDescent="0.3">
      <c r="A705" s="135">
        <v>45320</v>
      </c>
      <c r="B705" s="20">
        <v>1790.5</v>
      </c>
      <c r="C705" s="20">
        <v>0</v>
      </c>
      <c r="D705" s="20">
        <v>0</v>
      </c>
      <c r="E705" s="20">
        <v>907</v>
      </c>
    </row>
    <row r="706" spans="1:5" x14ac:dyDescent="0.3">
      <c r="A706" s="135">
        <v>45321</v>
      </c>
      <c r="B706" s="20">
        <v>1778.5</v>
      </c>
      <c r="C706" s="20">
        <v>0</v>
      </c>
      <c r="D706" s="20">
        <v>0</v>
      </c>
      <c r="E706" s="20">
        <v>906</v>
      </c>
    </row>
    <row r="707" spans="1:5" x14ac:dyDescent="0.3">
      <c r="A707" s="135">
        <v>45322</v>
      </c>
      <c r="B707" s="20">
        <v>1719</v>
      </c>
      <c r="C707" s="20">
        <v>0</v>
      </c>
      <c r="D707" s="20">
        <v>0</v>
      </c>
      <c r="E707" s="20">
        <v>912</v>
      </c>
    </row>
    <row r="708" spans="1:5" x14ac:dyDescent="0.3">
      <c r="A708" s="135">
        <v>45323</v>
      </c>
      <c r="B708" s="20">
        <v>1719</v>
      </c>
      <c r="C708" s="20">
        <v>0</v>
      </c>
      <c r="D708" s="20">
        <v>0</v>
      </c>
      <c r="E708" s="20">
        <v>912</v>
      </c>
    </row>
    <row r="709" spans="1:5" x14ac:dyDescent="0.3">
      <c r="A709" s="135">
        <v>45324</v>
      </c>
      <c r="B709" s="20">
        <v>1709.5</v>
      </c>
      <c r="C709" s="20">
        <v>116.08</v>
      </c>
      <c r="D709" s="20">
        <v>113.5</v>
      </c>
      <c r="E709" s="20">
        <v>914</v>
      </c>
    </row>
    <row r="710" spans="1:5" x14ac:dyDescent="0.3">
      <c r="A710" s="135">
        <v>45326</v>
      </c>
      <c r="B710" s="20">
        <v>0</v>
      </c>
      <c r="C710" s="20">
        <v>0</v>
      </c>
      <c r="D710" s="20">
        <v>0</v>
      </c>
      <c r="E710" s="20">
        <v>916</v>
      </c>
    </row>
    <row r="711" spans="1:5" x14ac:dyDescent="0.3">
      <c r="A711" s="135">
        <v>45327</v>
      </c>
      <c r="B711" s="20">
        <v>1712</v>
      </c>
      <c r="C711" s="20">
        <v>0</v>
      </c>
      <c r="D711" s="20">
        <v>0</v>
      </c>
      <c r="E711" s="20">
        <v>916</v>
      </c>
    </row>
    <row r="712" spans="1:5" x14ac:dyDescent="0.3">
      <c r="A712" s="135">
        <v>45328</v>
      </c>
      <c r="B712" s="20">
        <v>1705</v>
      </c>
      <c r="C712" s="20">
        <v>0</v>
      </c>
      <c r="D712" s="20">
        <v>0</v>
      </c>
      <c r="E712" s="20">
        <v>916</v>
      </c>
    </row>
    <row r="713" spans="1:5" x14ac:dyDescent="0.3">
      <c r="A713" s="135">
        <v>45329</v>
      </c>
      <c r="B713" s="20">
        <v>1704.5</v>
      </c>
      <c r="C713" s="20">
        <v>0</v>
      </c>
      <c r="D713" s="20">
        <v>0</v>
      </c>
      <c r="E713" s="20">
        <v>916</v>
      </c>
    </row>
    <row r="714" spans="1:5" x14ac:dyDescent="0.3">
      <c r="A714" s="135">
        <v>45330</v>
      </c>
      <c r="B714" s="20">
        <v>1726.5</v>
      </c>
      <c r="C714" s="20">
        <v>0</v>
      </c>
      <c r="D714" s="20">
        <v>0</v>
      </c>
      <c r="E714" s="20">
        <v>916</v>
      </c>
    </row>
    <row r="715" spans="1:5" x14ac:dyDescent="0.3">
      <c r="A715" s="135">
        <v>45331</v>
      </c>
      <c r="B715" s="20">
        <v>0</v>
      </c>
      <c r="C715" s="20">
        <v>120.06</v>
      </c>
      <c r="D715" s="20">
        <v>113.5</v>
      </c>
      <c r="E715" s="20">
        <v>916</v>
      </c>
    </row>
    <row r="716" spans="1:5" x14ac:dyDescent="0.3">
      <c r="A716" s="135">
        <v>45338</v>
      </c>
      <c r="B716" s="20">
        <v>0</v>
      </c>
      <c r="C716" s="20">
        <v>120.94</v>
      </c>
      <c r="D716" s="20">
        <v>113.5</v>
      </c>
      <c r="E716" s="20">
        <v>0</v>
      </c>
    </row>
    <row r="717" spans="1:5" x14ac:dyDescent="0.3">
      <c r="A717" s="135">
        <v>45340</v>
      </c>
      <c r="B717" s="20">
        <v>0</v>
      </c>
      <c r="C717" s="20">
        <v>0</v>
      </c>
      <c r="D717" s="20">
        <v>0</v>
      </c>
      <c r="E717" s="20">
        <v>926</v>
      </c>
    </row>
    <row r="718" spans="1:5" x14ac:dyDescent="0.3">
      <c r="A718" s="135">
        <v>45341</v>
      </c>
      <c r="B718" s="20">
        <v>1677</v>
      </c>
      <c r="C718" s="20">
        <v>0</v>
      </c>
      <c r="D718" s="20">
        <v>0</v>
      </c>
      <c r="E718" s="20">
        <v>940</v>
      </c>
    </row>
    <row r="719" spans="1:5" x14ac:dyDescent="0.3">
      <c r="A719" s="135">
        <v>45342</v>
      </c>
      <c r="B719" s="20">
        <v>1646.5</v>
      </c>
      <c r="C719" s="20">
        <v>0</v>
      </c>
      <c r="D719" s="20">
        <v>0</v>
      </c>
      <c r="E719" s="20">
        <v>944</v>
      </c>
    </row>
    <row r="720" spans="1:5" x14ac:dyDescent="0.3">
      <c r="A720" s="135">
        <v>45343</v>
      </c>
      <c r="B720" s="20">
        <v>1722.5</v>
      </c>
      <c r="C720" s="20">
        <v>0</v>
      </c>
      <c r="D720" s="20">
        <v>0</v>
      </c>
      <c r="E720" s="20">
        <v>946</v>
      </c>
    </row>
    <row r="721" spans="1:5" x14ac:dyDescent="0.3">
      <c r="A721" s="135">
        <v>45344</v>
      </c>
      <c r="B721" s="20">
        <v>1777.5</v>
      </c>
      <c r="C721" s="20">
        <v>0</v>
      </c>
      <c r="D721" s="20">
        <v>0</v>
      </c>
      <c r="E721" s="20">
        <v>946</v>
      </c>
    </row>
    <row r="722" spans="1:5" x14ac:dyDescent="0.3">
      <c r="A722" s="135">
        <v>45345</v>
      </c>
      <c r="B722" s="20">
        <v>1779.5</v>
      </c>
      <c r="C722" s="20">
        <v>122.29</v>
      </c>
      <c r="D722" s="20">
        <v>113.5</v>
      </c>
      <c r="E722" s="20">
        <v>946</v>
      </c>
    </row>
    <row r="723" spans="1:5" x14ac:dyDescent="0.3">
      <c r="A723" s="135">
        <v>45348</v>
      </c>
      <c r="B723" s="20">
        <v>1733.5</v>
      </c>
      <c r="C723" s="20">
        <v>0</v>
      </c>
      <c r="D723" s="20">
        <v>0</v>
      </c>
      <c r="E723" s="20">
        <v>932</v>
      </c>
    </row>
    <row r="724" spans="1:5" x14ac:dyDescent="0.3">
      <c r="A724" s="135">
        <v>45349</v>
      </c>
      <c r="B724" s="20">
        <v>1734.5</v>
      </c>
      <c r="C724" s="20">
        <v>0</v>
      </c>
      <c r="D724" s="20">
        <v>0</v>
      </c>
      <c r="E724" s="20">
        <v>931</v>
      </c>
    </row>
    <row r="725" spans="1:5" x14ac:dyDescent="0.3">
      <c r="A725" s="135">
        <v>45350</v>
      </c>
      <c r="B725" s="20">
        <v>1771</v>
      </c>
      <c r="C725" s="20">
        <v>0</v>
      </c>
      <c r="D725" s="20">
        <v>0</v>
      </c>
      <c r="E725" s="20">
        <v>927</v>
      </c>
    </row>
    <row r="726" spans="1:5" x14ac:dyDescent="0.3">
      <c r="A726" s="135">
        <v>45351</v>
      </c>
      <c r="B726" s="20">
        <v>1778.5</v>
      </c>
      <c r="C726" s="20">
        <v>0</v>
      </c>
      <c r="D726" s="20">
        <v>0</v>
      </c>
      <c r="E726" s="20">
        <v>927</v>
      </c>
    </row>
    <row r="727" spans="1:5" x14ac:dyDescent="0.3">
      <c r="A727" s="135">
        <v>45352</v>
      </c>
      <c r="B727" s="20">
        <v>1808</v>
      </c>
      <c r="C727" s="20">
        <v>126.01</v>
      </c>
      <c r="D727" s="20">
        <v>113.5</v>
      </c>
      <c r="E727" s="20">
        <v>926</v>
      </c>
    </row>
    <row r="728" spans="1:5" x14ac:dyDescent="0.3">
      <c r="A728" s="135">
        <v>45355</v>
      </c>
      <c r="B728" s="20">
        <v>1773.5</v>
      </c>
      <c r="C728" s="20">
        <v>0</v>
      </c>
      <c r="D728" s="20">
        <v>0</v>
      </c>
      <c r="E728" s="20">
        <v>925</v>
      </c>
    </row>
    <row r="729" spans="1:5" x14ac:dyDescent="0.3">
      <c r="A729" s="135">
        <v>45356</v>
      </c>
      <c r="B729" s="20">
        <v>1761</v>
      </c>
      <c r="C729" s="20">
        <v>0</v>
      </c>
      <c r="D729" s="20">
        <v>0</v>
      </c>
      <c r="E729" s="20">
        <v>925</v>
      </c>
    </row>
    <row r="730" spans="1:5" x14ac:dyDescent="0.3">
      <c r="A730" s="135">
        <v>45357</v>
      </c>
      <c r="B730" s="20">
        <v>1722</v>
      </c>
      <c r="C730" s="20">
        <v>0</v>
      </c>
      <c r="D730" s="20">
        <v>0</v>
      </c>
      <c r="E730" s="20">
        <v>921</v>
      </c>
    </row>
    <row r="731" spans="1:5" x14ac:dyDescent="0.3">
      <c r="A731" s="135">
        <v>45358</v>
      </c>
      <c r="B731" s="20">
        <v>1727</v>
      </c>
      <c r="C731" s="20">
        <v>0</v>
      </c>
      <c r="D731" s="20">
        <v>0</v>
      </c>
      <c r="E731" s="20">
        <v>920</v>
      </c>
    </row>
    <row r="732" spans="1:5" x14ac:dyDescent="0.3">
      <c r="A732" s="135">
        <v>45359</v>
      </c>
      <c r="B732" s="20">
        <v>1716</v>
      </c>
      <c r="C732" s="20">
        <v>135.69</v>
      </c>
      <c r="D732" s="20">
        <v>113.5</v>
      </c>
      <c r="E732" s="20">
        <v>918</v>
      </c>
    </row>
    <row r="733" spans="1:5" x14ac:dyDescent="0.3">
      <c r="A733" s="135">
        <v>45362</v>
      </c>
      <c r="B733" s="20">
        <v>1691.5</v>
      </c>
      <c r="C733" s="20">
        <v>0</v>
      </c>
      <c r="D733" s="20">
        <v>0</v>
      </c>
      <c r="E733" s="20">
        <v>910</v>
      </c>
    </row>
    <row r="734" spans="1:5" x14ac:dyDescent="0.3">
      <c r="A734" s="135">
        <v>45363</v>
      </c>
      <c r="B734" s="20">
        <v>1703</v>
      </c>
      <c r="C734" s="20">
        <v>0</v>
      </c>
      <c r="D734" s="20">
        <v>0</v>
      </c>
      <c r="E734" s="20">
        <v>905</v>
      </c>
    </row>
    <row r="735" spans="1:5" x14ac:dyDescent="0.3">
      <c r="A735" s="135">
        <v>45364</v>
      </c>
      <c r="B735" s="20">
        <v>1660</v>
      </c>
      <c r="C735" s="20">
        <v>0</v>
      </c>
      <c r="D735" s="20">
        <v>0</v>
      </c>
      <c r="E735" s="20">
        <v>894</v>
      </c>
    </row>
    <row r="736" spans="1:5" x14ac:dyDescent="0.3">
      <c r="A736" s="135">
        <v>45365</v>
      </c>
      <c r="B736" s="20">
        <v>1611</v>
      </c>
      <c r="C736" s="20">
        <v>0</v>
      </c>
      <c r="D736" s="20">
        <v>0</v>
      </c>
      <c r="E736" s="20">
        <v>878</v>
      </c>
    </row>
    <row r="737" spans="1:5" x14ac:dyDescent="0.3">
      <c r="A737" s="135">
        <v>45366</v>
      </c>
      <c r="B737" s="20">
        <v>1573.5</v>
      </c>
      <c r="C737" s="20">
        <v>131.53</v>
      </c>
      <c r="D737" s="20">
        <v>113.5</v>
      </c>
      <c r="E737" s="20">
        <v>870</v>
      </c>
    </row>
    <row r="738" spans="1:5" x14ac:dyDescent="0.3">
      <c r="A738" s="135">
        <v>45369</v>
      </c>
      <c r="B738" s="20">
        <v>1574</v>
      </c>
      <c r="C738" s="20">
        <v>0</v>
      </c>
      <c r="D738" s="20">
        <v>0</v>
      </c>
      <c r="E738" s="20">
        <v>860</v>
      </c>
    </row>
    <row r="739" spans="1:5" x14ac:dyDescent="0.3">
      <c r="A739" s="135">
        <v>45370</v>
      </c>
      <c r="B739" s="20">
        <v>1609.5</v>
      </c>
      <c r="C739" s="20">
        <v>0</v>
      </c>
      <c r="D739" s="20">
        <v>0</v>
      </c>
      <c r="E739" s="20">
        <v>854</v>
      </c>
    </row>
    <row r="740" spans="1:5" x14ac:dyDescent="0.3">
      <c r="A740" s="135">
        <v>45371</v>
      </c>
      <c r="B740" s="20">
        <v>1651</v>
      </c>
      <c r="C740" s="20">
        <v>0</v>
      </c>
      <c r="D740" s="20">
        <v>0</v>
      </c>
      <c r="E740" s="20">
        <v>852</v>
      </c>
    </row>
    <row r="741" spans="1:5" x14ac:dyDescent="0.3">
      <c r="A741" s="135">
        <v>45372</v>
      </c>
      <c r="B741" s="20">
        <v>1627</v>
      </c>
      <c r="C741" s="20">
        <v>0</v>
      </c>
      <c r="D741" s="20">
        <v>0</v>
      </c>
      <c r="E741" s="20">
        <v>843</v>
      </c>
    </row>
    <row r="742" spans="1:5" x14ac:dyDescent="0.3">
      <c r="A742" s="135">
        <v>45373</v>
      </c>
      <c r="B742" s="20">
        <v>1656</v>
      </c>
      <c r="C742" s="20">
        <v>125.05</v>
      </c>
      <c r="D742" s="20">
        <v>113.5</v>
      </c>
      <c r="E742" s="20">
        <v>840</v>
      </c>
    </row>
    <row r="743" spans="1:5" x14ac:dyDescent="0.3">
      <c r="A743" s="135">
        <v>45376</v>
      </c>
      <c r="B743" s="20">
        <v>1665</v>
      </c>
      <c r="C743" s="20">
        <v>0</v>
      </c>
      <c r="D743" s="20">
        <v>0</v>
      </c>
      <c r="E743" s="20">
        <v>840</v>
      </c>
    </row>
    <row r="744" spans="1:5" x14ac:dyDescent="0.3">
      <c r="A744" s="135">
        <v>45377</v>
      </c>
      <c r="B744" s="20">
        <v>1638.5</v>
      </c>
      <c r="C744" s="20">
        <v>0</v>
      </c>
      <c r="D744" s="20">
        <v>0</v>
      </c>
      <c r="E744" s="20">
        <v>839</v>
      </c>
    </row>
    <row r="745" spans="1:5" x14ac:dyDescent="0.3">
      <c r="A745" s="135">
        <v>45378</v>
      </c>
      <c r="B745" s="20">
        <v>1613.5</v>
      </c>
      <c r="C745" s="20">
        <v>0</v>
      </c>
      <c r="D745" s="20">
        <v>0</v>
      </c>
      <c r="E745" s="20">
        <v>838</v>
      </c>
    </row>
    <row r="746" spans="1:5" x14ac:dyDescent="0.3">
      <c r="A746" s="135">
        <v>45379</v>
      </c>
      <c r="B746" s="20">
        <v>1562</v>
      </c>
      <c r="C746" s="20">
        <v>0</v>
      </c>
      <c r="D746" s="20">
        <v>0</v>
      </c>
      <c r="E746" s="20">
        <v>836</v>
      </c>
    </row>
    <row r="747" spans="1:5" x14ac:dyDescent="0.3">
      <c r="A747" s="135">
        <v>45380</v>
      </c>
      <c r="B747" s="20">
        <v>1518</v>
      </c>
      <c r="C747" s="20">
        <v>127.77</v>
      </c>
      <c r="D747" s="20">
        <v>113.5</v>
      </c>
      <c r="E747" s="20">
        <v>832</v>
      </c>
    </row>
    <row r="748" spans="1:5" x14ac:dyDescent="0.3">
      <c r="A748" s="135">
        <v>45383</v>
      </c>
      <c r="B748" s="20">
        <v>1455.5</v>
      </c>
      <c r="C748" s="20">
        <v>0</v>
      </c>
      <c r="D748" s="20">
        <v>0</v>
      </c>
      <c r="E748" s="20">
        <v>825</v>
      </c>
    </row>
    <row r="749" spans="1:5" x14ac:dyDescent="0.3">
      <c r="A749" s="135">
        <v>45384</v>
      </c>
      <c r="B749" s="20">
        <v>1460</v>
      </c>
      <c r="C749" s="20">
        <v>0</v>
      </c>
      <c r="D749" s="20">
        <v>0</v>
      </c>
      <c r="E749" s="20">
        <v>824</v>
      </c>
    </row>
    <row r="750" spans="1:5" x14ac:dyDescent="0.3">
      <c r="A750" s="135">
        <v>45385</v>
      </c>
      <c r="B750" s="20">
        <v>1485</v>
      </c>
      <c r="C750" s="20">
        <v>0</v>
      </c>
      <c r="D750" s="20">
        <v>0</v>
      </c>
      <c r="E750" s="20">
        <v>821</v>
      </c>
    </row>
    <row r="751" spans="1:5" x14ac:dyDescent="0.3">
      <c r="A751" s="135">
        <v>45387</v>
      </c>
      <c r="B751" s="20">
        <v>0</v>
      </c>
      <c r="C751" s="20">
        <v>129.27000000000001</v>
      </c>
      <c r="D751" s="20">
        <v>113.5</v>
      </c>
      <c r="E751" s="20">
        <v>0</v>
      </c>
    </row>
    <row r="752" spans="1:5" x14ac:dyDescent="0.3">
      <c r="A752" s="135">
        <v>45389</v>
      </c>
      <c r="B752" s="20">
        <v>0</v>
      </c>
      <c r="C752" s="20">
        <v>0</v>
      </c>
      <c r="D752" s="20">
        <v>0</v>
      </c>
      <c r="E752" s="20">
        <v>814</v>
      </c>
    </row>
    <row r="753" spans="1:5" x14ac:dyDescent="0.3">
      <c r="A753" s="135">
        <v>45390</v>
      </c>
      <c r="B753" s="20">
        <v>1459</v>
      </c>
      <c r="C753" s="20">
        <v>0</v>
      </c>
      <c r="D753" s="20">
        <v>0</v>
      </c>
      <c r="E753" s="20">
        <v>812</v>
      </c>
    </row>
    <row r="754" spans="1:5" x14ac:dyDescent="0.3">
      <c r="A754" s="135">
        <v>45391</v>
      </c>
      <c r="B754" s="20">
        <v>1483.5</v>
      </c>
      <c r="C754" s="20">
        <v>0</v>
      </c>
      <c r="D754" s="20">
        <v>0</v>
      </c>
      <c r="E754" s="20">
        <v>811</v>
      </c>
    </row>
    <row r="755" spans="1:5" x14ac:dyDescent="0.3">
      <c r="A755" s="135">
        <v>45392</v>
      </c>
      <c r="B755" s="20">
        <v>1515.5</v>
      </c>
      <c r="C755" s="20">
        <v>0</v>
      </c>
      <c r="D755" s="20">
        <v>0</v>
      </c>
      <c r="E755" s="20">
        <v>811</v>
      </c>
    </row>
    <row r="756" spans="1:5" x14ac:dyDescent="0.3">
      <c r="A756" s="135">
        <v>45393</v>
      </c>
      <c r="B756" s="20">
        <v>1627.5</v>
      </c>
      <c r="C756" s="20">
        <v>0</v>
      </c>
      <c r="D756" s="20">
        <v>0</v>
      </c>
      <c r="E756" s="20">
        <v>811</v>
      </c>
    </row>
    <row r="757" spans="1:5" x14ac:dyDescent="0.3">
      <c r="A757" s="135">
        <v>45394</v>
      </c>
      <c r="B757" s="20">
        <v>1673.5</v>
      </c>
      <c r="C757" s="20">
        <v>125.54</v>
      </c>
      <c r="D757" s="20">
        <v>113.5</v>
      </c>
      <c r="E757" s="20">
        <v>811</v>
      </c>
    </row>
    <row r="758" spans="1:5" x14ac:dyDescent="0.3">
      <c r="A758" s="135">
        <v>45397</v>
      </c>
      <c r="B758" s="20">
        <v>1718.5</v>
      </c>
      <c r="C758" s="20">
        <v>0</v>
      </c>
      <c r="D758" s="20">
        <v>0</v>
      </c>
      <c r="E758" s="20">
        <v>821</v>
      </c>
    </row>
    <row r="759" spans="1:5" x14ac:dyDescent="0.3">
      <c r="A759" s="135">
        <v>45398</v>
      </c>
      <c r="B759" s="20">
        <v>1741</v>
      </c>
      <c r="C759" s="20">
        <v>0</v>
      </c>
      <c r="D759" s="20">
        <v>0</v>
      </c>
      <c r="E759" s="20">
        <v>829</v>
      </c>
    </row>
    <row r="760" spans="1:5" x14ac:dyDescent="0.3">
      <c r="A760" s="135">
        <v>45399</v>
      </c>
      <c r="B760" s="20">
        <v>1753.5</v>
      </c>
      <c r="C760" s="20">
        <v>0</v>
      </c>
      <c r="D760" s="20">
        <v>0</v>
      </c>
      <c r="E760" s="20">
        <v>831</v>
      </c>
    </row>
    <row r="761" spans="1:5" x14ac:dyDescent="0.3">
      <c r="A761" s="135">
        <v>45400</v>
      </c>
      <c r="B761" s="20">
        <v>1795.5</v>
      </c>
      <c r="C761" s="20">
        <v>0</v>
      </c>
      <c r="D761" s="20">
        <v>0</v>
      </c>
      <c r="E761" s="20">
        <v>831</v>
      </c>
    </row>
    <row r="762" spans="1:5" x14ac:dyDescent="0.3">
      <c r="A762" s="135">
        <v>45401</v>
      </c>
      <c r="B762" s="20">
        <v>1805.5</v>
      </c>
      <c r="C762" s="20">
        <v>130.07</v>
      </c>
      <c r="D762" s="20">
        <v>118.95</v>
      </c>
      <c r="E762" s="20">
        <v>831</v>
      </c>
    </row>
    <row r="763" spans="1:5" x14ac:dyDescent="0.3">
      <c r="A763" s="135">
        <v>45404</v>
      </c>
      <c r="B763" s="20">
        <v>1790.5</v>
      </c>
      <c r="C763" s="20">
        <v>0</v>
      </c>
      <c r="D763" s="20">
        <v>0</v>
      </c>
      <c r="E763" s="20">
        <v>823</v>
      </c>
    </row>
    <row r="764" spans="1:5" x14ac:dyDescent="0.3">
      <c r="A764" s="135">
        <v>45405</v>
      </c>
      <c r="B764" s="20">
        <v>1767.5</v>
      </c>
      <c r="C764" s="20">
        <v>0</v>
      </c>
      <c r="D764" s="20">
        <v>0</v>
      </c>
      <c r="E764" s="20">
        <v>818</v>
      </c>
    </row>
    <row r="765" spans="1:5" x14ac:dyDescent="0.3">
      <c r="A765" s="135">
        <v>45406</v>
      </c>
      <c r="B765" s="20">
        <v>1767</v>
      </c>
      <c r="C765" s="20">
        <v>0</v>
      </c>
      <c r="D765" s="20">
        <v>0</v>
      </c>
      <c r="E765" s="20">
        <v>818</v>
      </c>
    </row>
    <row r="766" spans="1:5" x14ac:dyDescent="0.3">
      <c r="A766" s="135">
        <v>45407</v>
      </c>
      <c r="B766" s="20">
        <v>1803.5</v>
      </c>
      <c r="C766" s="20">
        <v>0</v>
      </c>
      <c r="D766" s="20">
        <v>0</v>
      </c>
      <c r="E766" s="20">
        <v>826</v>
      </c>
    </row>
    <row r="767" spans="1:5" x14ac:dyDescent="0.3">
      <c r="A767" s="135">
        <v>45408</v>
      </c>
      <c r="B767" s="20">
        <v>1805.5</v>
      </c>
      <c r="C767" s="20">
        <v>134.91999999999999</v>
      </c>
      <c r="D767" s="20">
        <v>111.5</v>
      </c>
      <c r="E767" s="20">
        <v>829</v>
      </c>
    </row>
    <row r="768" spans="1:5" x14ac:dyDescent="0.3">
      <c r="A768" s="135">
        <v>45410</v>
      </c>
      <c r="B768" s="20">
        <v>0</v>
      </c>
      <c r="C768" s="20">
        <v>0</v>
      </c>
      <c r="D768" s="20">
        <v>0</v>
      </c>
      <c r="E768" s="20">
        <v>830</v>
      </c>
    </row>
    <row r="769" spans="1:5" x14ac:dyDescent="0.3">
      <c r="A769" s="135">
        <v>45411</v>
      </c>
      <c r="B769" s="20">
        <v>1809</v>
      </c>
      <c r="C769" s="20">
        <v>0</v>
      </c>
      <c r="D769" s="20">
        <v>0</v>
      </c>
      <c r="E769" s="20">
        <v>832</v>
      </c>
    </row>
    <row r="770" spans="1:5" x14ac:dyDescent="0.3">
      <c r="A770" s="135">
        <v>45412</v>
      </c>
      <c r="B770" s="20">
        <v>1804.5</v>
      </c>
      <c r="C770" s="20">
        <v>0</v>
      </c>
      <c r="D770" s="20">
        <v>0</v>
      </c>
      <c r="E770" s="20">
        <v>834</v>
      </c>
    </row>
    <row r="771" spans="1:5" x14ac:dyDescent="0.3">
      <c r="A771" s="135">
        <v>45415</v>
      </c>
      <c r="B771" s="20">
        <v>0</v>
      </c>
      <c r="C771" s="20">
        <v>145.74</v>
      </c>
      <c r="D771" s="20">
        <v>108.5</v>
      </c>
      <c r="E771" s="20">
        <v>0</v>
      </c>
    </row>
    <row r="772" spans="1:5" x14ac:dyDescent="0.3">
      <c r="A772" s="135">
        <v>45418</v>
      </c>
      <c r="B772" s="20">
        <v>1834.5</v>
      </c>
      <c r="C772" s="20">
        <v>0</v>
      </c>
      <c r="D772" s="20">
        <v>0</v>
      </c>
      <c r="E772" s="20">
        <v>842</v>
      </c>
    </row>
    <row r="773" spans="1:5" x14ac:dyDescent="0.3">
      <c r="A773" s="135">
        <v>45419</v>
      </c>
      <c r="B773" s="20">
        <v>1865.5</v>
      </c>
      <c r="C773" s="20">
        <v>0</v>
      </c>
      <c r="D773" s="20">
        <v>0</v>
      </c>
      <c r="E773" s="20">
        <v>849</v>
      </c>
    </row>
    <row r="774" spans="1:5" x14ac:dyDescent="0.3">
      <c r="A774" s="135">
        <v>45420</v>
      </c>
      <c r="B774" s="20">
        <v>1813.5</v>
      </c>
      <c r="C774" s="20">
        <v>0</v>
      </c>
      <c r="D774" s="20">
        <v>0</v>
      </c>
      <c r="E774" s="20">
        <v>859</v>
      </c>
    </row>
    <row r="775" spans="1:5" x14ac:dyDescent="0.3">
      <c r="A775" s="135">
        <v>45421</v>
      </c>
      <c r="B775" s="20">
        <v>1772</v>
      </c>
      <c r="C775" s="20">
        <v>0</v>
      </c>
      <c r="D775" s="20">
        <v>0</v>
      </c>
      <c r="E775" s="20">
        <v>862</v>
      </c>
    </row>
    <row r="776" spans="1:5" x14ac:dyDescent="0.3">
      <c r="A776" s="135">
        <v>45422</v>
      </c>
      <c r="B776" s="20">
        <v>1754.5</v>
      </c>
      <c r="C776" s="20">
        <v>146.77000000000001</v>
      </c>
      <c r="D776" s="20">
        <v>108.5</v>
      </c>
      <c r="E776" s="20">
        <v>865</v>
      </c>
    </row>
    <row r="777" spans="1:5" x14ac:dyDescent="0.3">
      <c r="A777" s="135">
        <v>45423</v>
      </c>
      <c r="B777" s="20">
        <v>0</v>
      </c>
      <c r="C777" s="20">
        <v>0</v>
      </c>
      <c r="D777" s="20">
        <v>0</v>
      </c>
      <c r="E777" s="20">
        <v>865</v>
      </c>
    </row>
    <row r="778" spans="1:5" x14ac:dyDescent="0.3">
      <c r="A778" s="135">
        <v>45425</v>
      </c>
      <c r="B778" s="20">
        <v>1732</v>
      </c>
      <c r="C778" s="20">
        <v>0</v>
      </c>
      <c r="D778" s="20">
        <v>0</v>
      </c>
      <c r="E778" s="20">
        <v>865</v>
      </c>
    </row>
    <row r="779" spans="1:5" x14ac:dyDescent="0.3">
      <c r="A779" s="135">
        <v>45426</v>
      </c>
      <c r="B779" s="20">
        <v>1685</v>
      </c>
      <c r="C779" s="20">
        <v>0</v>
      </c>
      <c r="D779" s="20">
        <v>0</v>
      </c>
      <c r="E779" s="20">
        <v>865</v>
      </c>
    </row>
    <row r="780" spans="1:5" x14ac:dyDescent="0.3">
      <c r="A780" s="135">
        <v>45427</v>
      </c>
      <c r="B780" s="20">
        <v>1665</v>
      </c>
      <c r="C780" s="20">
        <v>0</v>
      </c>
      <c r="D780" s="20">
        <v>0</v>
      </c>
      <c r="E780" s="20">
        <v>865</v>
      </c>
    </row>
    <row r="781" spans="1:5" x14ac:dyDescent="0.3">
      <c r="A781" s="135">
        <v>45428</v>
      </c>
      <c r="B781" s="20">
        <v>1684.5</v>
      </c>
      <c r="C781" s="20">
        <v>0</v>
      </c>
      <c r="D781" s="20">
        <v>0</v>
      </c>
      <c r="E781" s="20">
        <v>865</v>
      </c>
    </row>
    <row r="782" spans="1:5" x14ac:dyDescent="0.3">
      <c r="A782" s="135">
        <v>45429</v>
      </c>
      <c r="B782" s="20">
        <v>1726</v>
      </c>
      <c r="C782" s="20">
        <v>141.27000000000001</v>
      </c>
      <c r="D782" s="20">
        <v>108.5</v>
      </c>
      <c r="E782" s="20">
        <v>865</v>
      </c>
    </row>
    <row r="783" spans="1:5" x14ac:dyDescent="0.3">
      <c r="A783" s="135">
        <v>45432</v>
      </c>
      <c r="B783" s="20">
        <v>1735</v>
      </c>
      <c r="C783" s="20">
        <v>0</v>
      </c>
      <c r="D783" s="20">
        <v>0</v>
      </c>
      <c r="E783" s="20">
        <v>868</v>
      </c>
    </row>
    <row r="784" spans="1:5" x14ac:dyDescent="0.3">
      <c r="A784" s="135">
        <v>45433</v>
      </c>
      <c r="B784" s="20">
        <v>1726</v>
      </c>
      <c r="C784" s="20">
        <v>0</v>
      </c>
      <c r="D784" s="20">
        <v>0</v>
      </c>
      <c r="E784" s="20">
        <v>876</v>
      </c>
    </row>
    <row r="785" spans="1:5" x14ac:dyDescent="0.3">
      <c r="A785" s="135">
        <v>45434</v>
      </c>
      <c r="B785" s="20">
        <v>1780</v>
      </c>
      <c r="C785" s="20">
        <v>0</v>
      </c>
      <c r="D785" s="20">
        <v>0</v>
      </c>
      <c r="E785" s="20">
        <v>886</v>
      </c>
    </row>
    <row r="786" spans="1:5" x14ac:dyDescent="0.3">
      <c r="A786" s="135">
        <v>45435</v>
      </c>
      <c r="B786" s="20">
        <v>1796</v>
      </c>
      <c r="C786" s="20">
        <v>0</v>
      </c>
      <c r="D786" s="20">
        <v>0</v>
      </c>
      <c r="E786" s="20">
        <v>889</v>
      </c>
    </row>
    <row r="787" spans="1:5" x14ac:dyDescent="0.3">
      <c r="A787" s="135">
        <v>45436</v>
      </c>
      <c r="B787" s="20">
        <v>1802</v>
      </c>
      <c r="C787" s="20">
        <v>140.41</v>
      </c>
      <c r="D787" s="20">
        <v>108.5</v>
      </c>
      <c r="E787" s="20">
        <v>891</v>
      </c>
    </row>
    <row r="788" spans="1:5" x14ac:dyDescent="0.3">
      <c r="A788" s="135">
        <v>45439</v>
      </c>
      <c r="B788" s="20">
        <v>1775.5</v>
      </c>
      <c r="C788" s="20">
        <v>0</v>
      </c>
      <c r="D788" s="20">
        <v>0</v>
      </c>
      <c r="E788" s="20">
        <v>891</v>
      </c>
    </row>
    <row r="789" spans="1:5" x14ac:dyDescent="0.3">
      <c r="A789" s="135">
        <v>45440</v>
      </c>
      <c r="B789" s="20">
        <v>1744.5</v>
      </c>
      <c r="C789" s="20">
        <v>0</v>
      </c>
      <c r="D789" s="20">
        <v>0</v>
      </c>
      <c r="E789" s="20">
        <v>891</v>
      </c>
    </row>
    <row r="790" spans="1:5" x14ac:dyDescent="0.3">
      <c r="A790" s="135">
        <v>45441</v>
      </c>
      <c r="B790" s="20">
        <v>1714</v>
      </c>
      <c r="C790" s="20">
        <v>0</v>
      </c>
      <c r="D790" s="20">
        <v>0</v>
      </c>
      <c r="E790" s="20">
        <v>891</v>
      </c>
    </row>
    <row r="791" spans="1:5" x14ac:dyDescent="0.3">
      <c r="A791" s="135">
        <v>45442</v>
      </c>
      <c r="B791" s="20">
        <v>1715</v>
      </c>
      <c r="C791" s="20">
        <v>0</v>
      </c>
      <c r="D791" s="20">
        <v>0</v>
      </c>
      <c r="E791" s="20">
        <v>879</v>
      </c>
    </row>
    <row r="792" spans="1:5" x14ac:dyDescent="0.3">
      <c r="A792" s="135">
        <v>45443</v>
      </c>
      <c r="B792" s="20">
        <v>1682</v>
      </c>
      <c r="C792" s="20">
        <v>139.4</v>
      </c>
      <c r="D792" s="20">
        <v>108.5</v>
      </c>
      <c r="E792" s="20">
        <v>879</v>
      </c>
    </row>
    <row r="793" spans="1:5" x14ac:dyDescent="0.3">
      <c r="A793" s="135">
        <v>45446</v>
      </c>
      <c r="B793" s="20">
        <v>1681</v>
      </c>
      <c r="C793" s="20">
        <v>0</v>
      </c>
      <c r="D793" s="20">
        <v>0</v>
      </c>
      <c r="E793" s="20">
        <v>879</v>
      </c>
    </row>
    <row r="794" spans="1:5" x14ac:dyDescent="0.3">
      <c r="A794" s="135">
        <v>45447</v>
      </c>
      <c r="B794" s="20">
        <v>1668</v>
      </c>
      <c r="C794" s="20">
        <v>0</v>
      </c>
      <c r="D794" s="20">
        <v>0</v>
      </c>
      <c r="E794" s="20">
        <v>878</v>
      </c>
    </row>
    <row r="795" spans="1:5" x14ac:dyDescent="0.3">
      <c r="A795" s="135">
        <v>45448</v>
      </c>
      <c r="B795" s="20">
        <v>1664</v>
      </c>
      <c r="C795" s="20">
        <v>0</v>
      </c>
      <c r="D795" s="20">
        <v>0</v>
      </c>
      <c r="E795" s="20">
        <v>878</v>
      </c>
    </row>
    <row r="796" spans="1:5" x14ac:dyDescent="0.3">
      <c r="A796" s="135">
        <v>45449</v>
      </c>
      <c r="B796" s="20">
        <v>1631.5</v>
      </c>
      <c r="C796" s="20">
        <v>0</v>
      </c>
      <c r="D796" s="20">
        <v>0</v>
      </c>
      <c r="E796" s="20">
        <v>878</v>
      </c>
    </row>
    <row r="797" spans="1:5" x14ac:dyDescent="0.3">
      <c r="A797" s="135">
        <v>45450</v>
      </c>
      <c r="B797" s="20">
        <v>1647</v>
      </c>
      <c r="C797" s="20">
        <v>137.01</v>
      </c>
      <c r="D797" s="20">
        <v>108.5</v>
      </c>
      <c r="E797" s="20">
        <v>878</v>
      </c>
    </row>
    <row r="798" spans="1:5" x14ac:dyDescent="0.3">
      <c r="A798" s="135">
        <v>45454</v>
      </c>
      <c r="B798" s="20">
        <v>1608.5</v>
      </c>
      <c r="C798" s="20">
        <v>0</v>
      </c>
      <c r="D798" s="20">
        <v>0</v>
      </c>
      <c r="E798" s="20">
        <v>876</v>
      </c>
    </row>
    <row r="799" spans="1:5" x14ac:dyDescent="0.3">
      <c r="A799" s="135">
        <v>45455</v>
      </c>
      <c r="B799" s="20">
        <v>1623</v>
      </c>
      <c r="C799" s="20">
        <v>0</v>
      </c>
      <c r="D799" s="20">
        <v>0</v>
      </c>
      <c r="E799" s="20">
        <v>876</v>
      </c>
    </row>
    <row r="800" spans="1:5" x14ac:dyDescent="0.3">
      <c r="A800" s="135">
        <v>45456</v>
      </c>
      <c r="B800" s="20">
        <v>1619</v>
      </c>
      <c r="C800" s="20">
        <v>0</v>
      </c>
      <c r="D800" s="20">
        <v>0</v>
      </c>
      <c r="E800" s="20">
        <v>876</v>
      </c>
    </row>
    <row r="801" spans="1:5" x14ac:dyDescent="0.3">
      <c r="A801" s="135">
        <v>45457</v>
      </c>
      <c r="B801" s="20">
        <v>1647</v>
      </c>
      <c r="C801" s="20">
        <v>132.84</v>
      </c>
      <c r="D801" s="20">
        <v>108.5</v>
      </c>
      <c r="E801" s="20">
        <v>875</v>
      </c>
    </row>
    <row r="802" spans="1:5" x14ac:dyDescent="0.3">
      <c r="A802" s="135">
        <v>45460</v>
      </c>
      <c r="B802" s="20">
        <v>1632</v>
      </c>
      <c r="C802" s="20">
        <v>0</v>
      </c>
      <c r="D802" s="20">
        <v>0</v>
      </c>
      <c r="E802" s="20">
        <v>875</v>
      </c>
    </row>
    <row r="803" spans="1:5" x14ac:dyDescent="0.3">
      <c r="A803" s="135">
        <v>45461</v>
      </c>
      <c r="B803" s="20">
        <v>1633</v>
      </c>
      <c r="C803" s="20">
        <v>0</v>
      </c>
      <c r="D803" s="20">
        <v>0</v>
      </c>
      <c r="E803" s="20">
        <v>873</v>
      </c>
    </row>
    <row r="804" spans="1:5" x14ac:dyDescent="0.3">
      <c r="A804" s="135">
        <v>45462</v>
      </c>
      <c r="B804" s="20">
        <v>1618</v>
      </c>
      <c r="C804" s="20">
        <v>0</v>
      </c>
      <c r="D804" s="20">
        <v>0</v>
      </c>
      <c r="E804" s="20">
        <v>873</v>
      </c>
    </row>
    <row r="805" spans="1:5" x14ac:dyDescent="0.3">
      <c r="A805" s="135">
        <v>45463</v>
      </c>
      <c r="B805" s="20">
        <v>1590</v>
      </c>
      <c r="C805" s="20">
        <v>0</v>
      </c>
      <c r="D805" s="20">
        <v>0</v>
      </c>
      <c r="E805" s="20">
        <v>873</v>
      </c>
    </row>
    <row r="806" spans="1:5" x14ac:dyDescent="0.3">
      <c r="A806" s="135">
        <v>45464</v>
      </c>
      <c r="B806" s="20">
        <v>1580</v>
      </c>
      <c r="C806" s="20">
        <v>134.22</v>
      </c>
      <c r="D806" s="20">
        <v>108.5</v>
      </c>
      <c r="E806" s="20">
        <v>868</v>
      </c>
    </row>
    <row r="807" spans="1:5" x14ac:dyDescent="0.3">
      <c r="A807" s="135">
        <v>45467</v>
      </c>
      <c r="B807" s="20">
        <v>1549.5</v>
      </c>
      <c r="C807" s="20">
        <v>0</v>
      </c>
      <c r="D807" s="20">
        <v>0</v>
      </c>
      <c r="E807" s="20">
        <v>865</v>
      </c>
    </row>
    <row r="808" spans="1:5" x14ac:dyDescent="0.3">
      <c r="A808" s="135">
        <v>45468</v>
      </c>
      <c r="B808" s="20">
        <v>1537.5</v>
      </c>
      <c r="C808" s="20">
        <v>0</v>
      </c>
      <c r="D808" s="20">
        <v>0</v>
      </c>
      <c r="E808" s="20">
        <v>862</v>
      </c>
    </row>
    <row r="809" spans="1:5" x14ac:dyDescent="0.3">
      <c r="A809" s="135">
        <v>45469</v>
      </c>
      <c r="B809" s="20">
        <v>1561.5</v>
      </c>
      <c r="C809" s="20">
        <v>0</v>
      </c>
      <c r="D809" s="20">
        <v>0</v>
      </c>
      <c r="E809" s="20">
        <v>855</v>
      </c>
    </row>
    <row r="810" spans="1:5" x14ac:dyDescent="0.3">
      <c r="A810" s="135">
        <v>45470</v>
      </c>
      <c r="B810" s="20">
        <v>1566</v>
      </c>
      <c r="C810" s="20">
        <v>0</v>
      </c>
      <c r="D810" s="20">
        <v>0</v>
      </c>
      <c r="E810" s="20">
        <v>853</v>
      </c>
    </row>
    <row r="811" spans="1:5" x14ac:dyDescent="0.3">
      <c r="A811" s="135">
        <v>45471</v>
      </c>
      <c r="B811" s="20">
        <v>1559.5</v>
      </c>
      <c r="C811" s="20">
        <v>132.03</v>
      </c>
      <c r="D811" s="20">
        <v>108.5</v>
      </c>
      <c r="E811" s="20">
        <v>850</v>
      </c>
    </row>
    <row r="812" spans="1:5" x14ac:dyDescent="0.3">
      <c r="A812" s="135">
        <v>45474</v>
      </c>
      <c r="B812" s="20">
        <v>1583</v>
      </c>
      <c r="C812" s="20">
        <v>0</v>
      </c>
      <c r="D812" s="20">
        <v>0</v>
      </c>
      <c r="E812" s="20">
        <v>850</v>
      </c>
    </row>
    <row r="813" spans="1:5" x14ac:dyDescent="0.3">
      <c r="A813" s="135">
        <v>45475</v>
      </c>
      <c r="B813" s="20">
        <v>1609</v>
      </c>
      <c r="C813" s="20">
        <v>0</v>
      </c>
      <c r="D813" s="20">
        <v>0</v>
      </c>
      <c r="E813" s="20">
        <v>848</v>
      </c>
    </row>
    <row r="814" spans="1:5" x14ac:dyDescent="0.3">
      <c r="A814" s="135">
        <v>45476</v>
      </c>
      <c r="B814" s="20">
        <v>1613.5</v>
      </c>
      <c r="C814" s="20">
        <v>0</v>
      </c>
      <c r="D814" s="20">
        <v>0</v>
      </c>
      <c r="E814" s="20">
        <v>847</v>
      </c>
    </row>
    <row r="815" spans="1:5" x14ac:dyDescent="0.3">
      <c r="A815" s="135">
        <v>45477</v>
      </c>
      <c r="B815" s="20">
        <v>1618.5</v>
      </c>
      <c r="C815" s="20">
        <v>0</v>
      </c>
      <c r="D815" s="20">
        <v>0</v>
      </c>
      <c r="E815" s="20">
        <v>845</v>
      </c>
    </row>
    <row r="816" spans="1:5" x14ac:dyDescent="0.3">
      <c r="A816" s="135">
        <v>45478</v>
      </c>
      <c r="B816" s="20">
        <v>1581.5</v>
      </c>
      <c r="C816" s="20">
        <v>133.85</v>
      </c>
      <c r="D816" s="20">
        <v>108.5</v>
      </c>
      <c r="E816" s="20">
        <v>845</v>
      </c>
    </row>
    <row r="817" spans="1:5" x14ac:dyDescent="0.3">
      <c r="A817" s="135">
        <v>45481</v>
      </c>
      <c r="B817" s="20">
        <v>1559</v>
      </c>
      <c r="C817" s="20">
        <v>0</v>
      </c>
      <c r="D817" s="20">
        <v>0</v>
      </c>
      <c r="E817" s="20">
        <v>853</v>
      </c>
    </row>
    <row r="818" spans="1:5" x14ac:dyDescent="0.3">
      <c r="A818" s="135">
        <v>45482</v>
      </c>
      <c r="B818" s="20">
        <v>1561.5</v>
      </c>
      <c r="C818" s="20">
        <v>0</v>
      </c>
      <c r="D818" s="20">
        <v>0</v>
      </c>
      <c r="E818" s="20">
        <v>856</v>
      </c>
    </row>
    <row r="819" spans="1:5" x14ac:dyDescent="0.3">
      <c r="A819" s="135">
        <v>45483</v>
      </c>
      <c r="B819" s="20">
        <v>1543.5</v>
      </c>
      <c r="C819" s="20">
        <v>0</v>
      </c>
      <c r="D819" s="20">
        <v>0</v>
      </c>
      <c r="E819" s="20">
        <v>857</v>
      </c>
    </row>
    <row r="820" spans="1:5" x14ac:dyDescent="0.3">
      <c r="A820" s="135">
        <v>45484</v>
      </c>
      <c r="B820" s="20">
        <v>1556</v>
      </c>
      <c r="C820" s="20">
        <v>0</v>
      </c>
      <c r="D820" s="20">
        <v>0</v>
      </c>
      <c r="E820" s="20">
        <v>858</v>
      </c>
    </row>
    <row r="821" spans="1:5" x14ac:dyDescent="0.3">
      <c r="A821" s="135">
        <v>45485</v>
      </c>
      <c r="B821" s="20">
        <v>1566</v>
      </c>
      <c r="C821" s="20">
        <v>132.81</v>
      </c>
      <c r="D821" s="20">
        <v>108.5</v>
      </c>
      <c r="E821" s="20">
        <v>858</v>
      </c>
    </row>
    <row r="822" spans="1:5" x14ac:dyDescent="0.3">
      <c r="A822" s="135">
        <v>45488</v>
      </c>
      <c r="B822" s="20">
        <v>1579.5</v>
      </c>
      <c r="C822" s="20">
        <v>0</v>
      </c>
      <c r="D822" s="20">
        <v>0</v>
      </c>
      <c r="E822" s="20">
        <v>853</v>
      </c>
    </row>
    <row r="823" spans="1:5" x14ac:dyDescent="0.3">
      <c r="A823" s="135">
        <v>45489</v>
      </c>
      <c r="B823" s="20">
        <v>1571</v>
      </c>
      <c r="C823" s="20">
        <v>0</v>
      </c>
      <c r="D823" s="20">
        <v>0</v>
      </c>
      <c r="E823" s="20">
        <v>851</v>
      </c>
    </row>
    <row r="824" spans="1:5" x14ac:dyDescent="0.3">
      <c r="A824" s="135">
        <v>45490</v>
      </c>
      <c r="B824" s="20">
        <v>1572</v>
      </c>
      <c r="C824" s="20">
        <v>0</v>
      </c>
      <c r="D824" s="20">
        <v>0</v>
      </c>
      <c r="E824" s="20">
        <v>851</v>
      </c>
    </row>
    <row r="825" spans="1:5" x14ac:dyDescent="0.3">
      <c r="A825" s="135">
        <v>45491</v>
      </c>
      <c r="B825" s="20">
        <v>1539</v>
      </c>
      <c r="C825" s="20">
        <v>0</v>
      </c>
      <c r="D825" s="20">
        <v>0</v>
      </c>
      <c r="E825" s="20">
        <v>851</v>
      </c>
    </row>
    <row r="826" spans="1:5" x14ac:dyDescent="0.3">
      <c r="A826" s="135">
        <v>45492</v>
      </c>
      <c r="B826" s="20">
        <v>1552</v>
      </c>
      <c r="C826" s="20">
        <v>136.53</v>
      </c>
      <c r="D826" s="20">
        <v>105.4</v>
      </c>
      <c r="E826" s="20">
        <v>851</v>
      </c>
    </row>
    <row r="827" spans="1:5" x14ac:dyDescent="0.3">
      <c r="A827" s="135">
        <v>45495</v>
      </c>
      <c r="B827" s="20">
        <v>1519</v>
      </c>
      <c r="C827" s="20">
        <v>0</v>
      </c>
      <c r="D827" s="20">
        <v>0</v>
      </c>
      <c r="E827" s="20">
        <v>851</v>
      </c>
    </row>
    <row r="828" spans="1:5" x14ac:dyDescent="0.3">
      <c r="A828" s="135">
        <v>45496</v>
      </c>
      <c r="B828" s="20">
        <v>1501</v>
      </c>
      <c r="C828" s="20">
        <v>0</v>
      </c>
      <c r="D828" s="20">
        <v>0</v>
      </c>
      <c r="E828" s="20">
        <v>859</v>
      </c>
    </row>
    <row r="829" spans="1:5" x14ac:dyDescent="0.3">
      <c r="A829" s="135">
        <v>45497</v>
      </c>
      <c r="B829" s="20">
        <v>1492.5</v>
      </c>
      <c r="C829" s="20">
        <v>0</v>
      </c>
      <c r="D829" s="20">
        <v>0</v>
      </c>
      <c r="E829" s="20">
        <v>859</v>
      </c>
    </row>
    <row r="830" spans="1:5" x14ac:dyDescent="0.3">
      <c r="A830" s="135">
        <v>45498</v>
      </c>
      <c r="B830" s="20">
        <v>1479</v>
      </c>
      <c r="C830" s="20">
        <v>0</v>
      </c>
      <c r="D830" s="20">
        <v>0</v>
      </c>
      <c r="E830" s="20">
        <v>859</v>
      </c>
    </row>
    <row r="831" spans="1:5" x14ac:dyDescent="0.3">
      <c r="A831" s="135">
        <v>45499</v>
      </c>
      <c r="B831" s="20">
        <v>1487</v>
      </c>
      <c r="C831" s="20">
        <v>137.16</v>
      </c>
      <c r="D831" s="20">
        <v>105</v>
      </c>
      <c r="E831" s="20">
        <v>859</v>
      </c>
    </row>
    <row r="832" spans="1:5" x14ac:dyDescent="0.3">
      <c r="A832" s="135">
        <v>45502</v>
      </c>
      <c r="B832" s="20">
        <v>1478.5</v>
      </c>
      <c r="C832" s="20">
        <v>0</v>
      </c>
      <c r="D832" s="20">
        <v>0</v>
      </c>
      <c r="E832" s="20">
        <v>859</v>
      </c>
    </row>
    <row r="833" spans="1:5" x14ac:dyDescent="0.3">
      <c r="A833" s="135">
        <v>45503</v>
      </c>
      <c r="B833" s="20">
        <v>1460.5</v>
      </c>
      <c r="C833" s="20">
        <v>0</v>
      </c>
      <c r="D833" s="20">
        <v>0</v>
      </c>
      <c r="E833" s="20">
        <v>853</v>
      </c>
    </row>
    <row r="834" spans="1:5" x14ac:dyDescent="0.3">
      <c r="A834" s="135">
        <v>45504</v>
      </c>
      <c r="B834" s="20">
        <v>1455.5</v>
      </c>
      <c r="C834" s="20">
        <v>0</v>
      </c>
      <c r="D834" s="20">
        <v>0</v>
      </c>
      <c r="E834" s="20">
        <v>853</v>
      </c>
    </row>
    <row r="835" spans="1:5" x14ac:dyDescent="0.3">
      <c r="A835" s="135">
        <v>45505</v>
      </c>
      <c r="B835" s="20">
        <v>1448</v>
      </c>
      <c r="C835" s="20">
        <v>0</v>
      </c>
      <c r="D835" s="20">
        <v>0</v>
      </c>
      <c r="E835" s="20">
        <v>853</v>
      </c>
    </row>
    <row r="836" spans="1:5" x14ac:dyDescent="0.3">
      <c r="A836" s="135">
        <v>45506</v>
      </c>
      <c r="B836" s="20">
        <v>1419.5</v>
      </c>
      <c r="C836" s="20">
        <v>140.82</v>
      </c>
      <c r="D836" s="20">
        <v>107.85</v>
      </c>
      <c r="E836" s="20">
        <v>853</v>
      </c>
    </row>
    <row r="837" spans="1:5" x14ac:dyDescent="0.3">
      <c r="A837" s="135">
        <v>45509</v>
      </c>
      <c r="B837" s="20">
        <v>1417</v>
      </c>
      <c r="C837" s="20">
        <v>0</v>
      </c>
      <c r="D837" s="20">
        <v>0</v>
      </c>
      <c r="E837" s="20">
        <v>853</v>
      </c>
    </row>
    <row r="838" spans="1:5" x14ac:dyDescent="0.3">
      <c r="A838" s="135">
        <v>45510</v>
      </c>
      <c r="B838" s="20">
        <v>1412</v>
      </c>
      <c r="C838" s="20">
        <v>0</v>
      </c>
      <c r="D838" s="20">
        <v>0</v>
      </c>
      <c r="E838" s="20">
        <v>853</v>
      </c>
    </row>
    <row r="839" spans="1:5" x14ac:dyDescent="0.3">
      <c r="A839" s="135">
        <v>45511</v>
      </c>
      <c r="B839" s="20">
        <v>1402.5</v>
      </c>
      <c r="C839" s="20">
        <v>0</v>
      </c>
      <c r="D839" s="20">
        <v>0</v>
      </c>
      <c r="E839" s="20">
        <v>851</v>
      </c>
    </row>
    <row r="840" spans="1:5" x14ac:dyDescent="0.3">
      <c r="A840" s="135">
        <v>45512</v>
      </c>
      <c r="B840" s="20">
        <v>1396</v>
      </c>
      <c r="C840" s="20">
        <v>0</v>
      </c>
      <c r="D840" s="20">
        <v>0</v>
      </c>
      <c r="E840" s="20">
        <v>851</v>
      </c>
    </row>
    <row r="841" spans="1:5" x14ac:dyDescent="0.3">
      <c r="A841" s="135">
        <v>45513</v>
      </c>
      <c r="B841" s="20">
        <v>1398</v>
      </c>
      <c r="C841" s="20">
        <v>146.46</v>
      </c>
      <c r="D841" s="20">
        <v>119.25</v>
      </c>
      <c r="E841" s="20">
        <v>849</v>
      </c>
    </row>
    <row r="842" spans="1:5" x14ac:dyDescent="0.3">
      <c r="A842" s="135">
        <v>45516</v>
      </c>
      <c r="B842" s="20">
        <v>1378</v>
      </c>
      <c r="C842" s="20">
        <v>0</v>
      </c>
      <c r="D842" s="20">
        <v>0</v>
      </c>
      <c r="E842" s="20">
        <v>849</v>
      </c>
    </row>
    <row r="843" spans="1:5" x14ac:dyDescent="0.3">
      <c r="A843" s="135">
        <v>45517</v>
      </c>
      <c r="B843" s="20">
        <v>1353.5</v>
      </c>
      <c r="C843" s="20">
        <v>0</v>
      </c>
      <c r="D843" s="20">
        <v>0</v>
      </c>
      <c r="E843" s="20">
        <v>846</v>
      </c>
    </row>
    <row r="844" spans="1:5" x14ac:dyDescent="0.3">
      <c r="A844" s="135">
        <v>45518</v>
      </c>
      <c r="B844" s="20">
        <v>1321</v>
      </c>
      <c r="C844" s="20">
        <v>0</v>
      </c>
      <c r="D844" s="20">
        <v>0</v>
      </c>
      <c r="E844" s="20">
        <v>842</v>
      </c>
    </row>
    <row r="845" spans="1:5" x14ac:dyDescent="0.3">
      <c r="A845" s="135">
        <v>45519</v>
      </c>
      <c r="B845" s="20">
        <v>1341.5</v>
      </c>
      <c r="C845" s="20">
        <v>0</v>
      </c>
      <c r="D845" s="20">
        <v>0</v>
      </c>
      <c r="E845" s="20">
        <v>842</v>
      </c>
    </row>
    <row r="846" spans="1:5" x14ac:dyDescent="0.3">
      <c r="A846" s="135">
        <v>45520</v>
      </c>
      <c r="B846" s="20">
        <v>1362.5</v>
      </c>
      <c r="C846" s="20">
        <v>150.05000000000001</v>
      </c>
      <c r="D846" s="20">
        <v>119.25</v>
      </c>
      <c r="E846" s="20">
        <v>840</v>
      </c>
    </row>
    <row r="847" spans="1:5" x14ac:dyDescent="0.3">
      <c r="A847" s="135">
        <v>45523</v>
      </c>
      <c r="B847" s="20">
        <v>1331</v>
      </c>
      <c r="C847" s="20">
        <v>0</v>
      </c>
      <c r="D847" s="20">
        <v>0</v>
      </c>
      <c r="E847" s="20">
        <v>838</v>
      </c>
    </row>
    <row r="848" spans="1:5" x14ac:dyDescent="0.3">
      <c r="A848" s="135">
        <v>45524</v>
      </c>
      <c r="B848" s="20">
        <v>1327</v>
      </c>
      <c r="C848" s="20">
        <v>0</v>
      </c>
      <c r="D848" s="20">
        <v>0</v>
      </c>
      <c r="E848" s="20">
        <v>837</v>
      </c>
    </row>
    <row r="849" spans="1:5" x14ac:dyDescent="0.3">
      <c r="A849" s="135">
        <v>45525</v>
      </c>
      <c r="B849" s="20">
        <v>1354</v>
      </c>
      <c r="C849" s="20">
        <v>0</v>
      </c>
      <c r="D849" s="20">
        <v>0</v>
      </c>
      <c r="E849" s="20">
        <v>837</v>
      </c>
    </row>
    <row r="850" spans="1:5" x14ac:dyDescent="0.3">
      <c r="A850" s="135">
        <v>45526</v>
      </c>
      <c r="B850" s="20">
        <v>1359.5</v>
      </c>
      <c r="C850" s="20">
        <v>0</v>
      </c>
      <c r="D850" s="20">
        <v>0</v>
      </c>
      <c r="E850" s="20">
        <v>837</v>
      </c>
    </row>
    <row r="851" spans="1:5" x14ac:dyDescent="0.3">
      <c r="A851" s="135">
        <v>45527</v>
      </c>
      <c r="B851" s="20">
        <v>1327.5</v>
      </c>
      <c r="C851" s="20">
        <v>148.05000000000001</v>
      </c>
      <c r="D851" s="20">
        <v>119.25</v>
      </c>
      <c r="E851" s="20">
        <v>837</v>
      </c>
    </row>
    <row r="852" spans="1:5" x14ac:dyDescent="0.3">
      <c r="A852" s="135">
        <v>45530</v>
      </c>
      <c r="B852" s="20">
        <v>1323</v>
      </c>
      <c r="C852" s="20">
        <v>0</v>
      </c>
      <c r="D852" s="20">
        <v>0</v>
      </c>
      <c r="E852" s="20">
        <v>841</v>
      </c>
    </row>
    <row r="853" spans="1:5" x14ac:dyDescent="0.3">
      <c r="A853" s="135">
        <v>45531</v>
      </c>
      <c r="B853" s="20">
        <v>1371</v>
      </c>
      <c r="C853" s="20">
        <v>0</v>
      </c>
      <c r="D853" s="20">
        <v>0</v>
      </c>
      <c r="E853" s="20">
        <v>844</v>
      </c>
    </row>
    <row r="854" spans="1:5" x14ac:dyDescent="0.3">
      <c r="A854" s="135">
        <v>45532</v>
      </c>
      <c r="B854" s="20">
        <v>1383</v>
      </c>
      <c r="C854" s="20">
        <v>0</v>
      </c>
      <c r="D854" s="20">
        <v>0</v>
      </c>
      <c r="E854" s="20">
        <v>845</v>
      </c>
    </row>
    <row r="855" spans="1:5" x14ac:dyDescent="0.3">
      <c r="A855" s="135">
        <v>45533</v>
      </c>
      <c r="B855" s="20">
        <v>1391.5</v>
      </c>
      <c r="C855" s="20">
        <v>0</v>
      </c>
      <c r="D855" s="20">
        <v>0</v>
      </c>
      <c r="E855" s="20">
        <v>845</v>
      </c>
    </row>
    <row r="856" spans="1:5" x14ac:dyDescent="0.3">
      <c r="A856" s="135">
        <v>45534</v>
      </c>
      <c r="B856" s="20">
        <v>1378</v>
      </c>
      <c r="C856" s="20">
        <v>146.5</v>
      </c>
      <c r="D856" s="20">
        <v>119.25</v>
      </c>
      <c r="E856" s="20">
        <v>845</v>
      </c>
    </row>
    <row r="857" spans="1:5" x14ac:dyDescent="0.3">
      <c r="A857" s="135">
        <v>45537</v>
      </c>
      <c r="B857" s="20">
        <v>1347.5</v>
      </c>
      <c r="C857" s="20">
        <v>0</v>
      </c>
      <c r="D857" s="20">
        <v>0</v>
      </c>
      <c r="E857" s="20">
        <v>845</v>
      </c>
    </row>
    <row r="858" spans="1:5" x14ac:dyDescent="0.3">
      <c r="A858" s="135">
        <v>45538</v>
      </c>
      <c r="B858" s="20">
        <v>1325.5</v>
      </c>
      <c r="C858" s="20">
        <v>0</v>
      </c>
      <c r="D858" s="20">
        <v>0</v>
      </c>
      <c r="E858" s="20">
        <v>845</v>
      </c>
    </row>
    <row r="859" spans="1:5" x14ac:dyDescent="0.3">
      <c r="A859" s="135">
        <v>45539</v>
      </c>
      <c r="B859" s="20">
        <v>1285.5</v>
      </c>
      <c r="C859" s="20">
        <v>0</v>
      </c>
      <c r="D859" s="20">
        <v>0</v>
      </c>
      <c r="E859" s="20">
        <v>845</v>
      </c>
    </row>
    <row r="860" spans="1:5" x14ac:dyDescent="0.3">
      <c r="A860" s="135">
        <v>45540</v>
      </c>
      <c r="B860" s="20">
        <v>1253.5</v>
      </c>
      <c r="C860" s="20">
        <v>0</v>
      </c>
      <c r="D860" s="20">
        <v>0</v>
      </c>
      <c r="E860" s="20">
        <v>845</v>
      </c>
    </row>
    <row r="861" spans="1:5" x14ac:dyDescent="0.3">
      <c r="A861" s="135">
        <v>45541</v>
      </c>
      <c r="B861" s="20">
        <v>1240.5</v>
      </c>
      <c r="C861" s="20">
        <v>143.63999999999999</v>
      </c>
      <c r="D861" s="20">
        <v>119.25</v>
      </c>
      <c r="E861" s="20">
        <v>847</v>
      </c>
    </row>
    <row r="862" spans="1:5" x14ac:dyDescent="0.3">
      <c r="A862" s="135">
        <v>45544</v>
      </c>
      <c r="B862" s="20">
        <v>1212.5</v>
      </c>
      <c r="C862" s="20">
        <v>0</v>
      </c>
      <c r="D862" s="20">
        <v>0</v>
      </c>
      <c r="E862" s="20">
        <v>851</v>
      </c>
    </row>
    <row r="863" spans="1:5" x14ac:dyDescent="0.3">
      <c r="A863" s="135">
        <v>45545</v>
      </c>
      <c r="B863" s="20">
        <v>1233</v>
      </c>
      <c r="C863" s="20">
        <v>0</v>
      </c>
      <c r="D863" s="20">
        <v>0</v>
      </c>
      <c r="E863" s="20">
        <v>858</v>
      </c>
    </row>
    <row r="864" spans="1:5" x14ac:dyDescent="0.3">
      <c r="A864" s="135">
        <v>45546</v>
      </c>
      <c r="B864" s="20">
        <v>1221</v>
      </c>
      <c r="C864" s="20">
        <v>0</v>
      </c>
      <c r="D864" s="20">
        <v>0</v>
      </c>
      <c r="E864" s="20">
        <v>860</v>
      </c>
    </row>
    <row r="865" spans="1:5" x14ac:dyDescent="0.3">
      <c r="A865" s="135">
        <v>45547</v>
      </c>
      <c r="B865" s="20">
        <v>1266.5</v>
      </c>
      <c r="C865" s="20">
        <v>0</v>
      </c>
      <c r="D865" s="20">
        <v>0</v>
      </c>
      <c r="E865" s="20">
        <v>862</v>
      </c>
    </row>
    <row r="866" spans="1:5" x14ac:dyDescent="0.3">
      <c r="A866" s="135">
        <v>45548</v>
      </c>
      <c r="B866" s="20">
        <v>1278.5</v>
      </c>
      <c r="C866" s="20">
        <v>137.49</v>
      </c>
      <c r="D866" s="20">
        <v>119.25</v>
      </c>
      <c r="E866" s="20">
        <v>862</v>
      </c>
    </row>
    <row r="867" spans="1:5" x14ac:dyDescent="0.3">
      <c r="A867" s="135">
        <v>45549</v>
      </c>
      <c r="B867" s="20">
        <v>0</v>
      </c>
      <c r="C867" s="20">
        <v>0</v>
      </c>
      <c r="D867" s="20">
        <v>0</v>
      </c>
      <c r="E867" s="20">
        <v>862</v>
      </c>
    </row>
    <row r="868" spans="1:5" x14ac:dyDescent="0.3">
      <c r="A868" s="135">
        <v>45553</v>
      </c>
      <c r="B868" s="20">
        <v>1262</v>
      </c>
      <c r="C868" s="20">
        <v>0</v>
      </c>
      <c r="D868" s="20">
        <v>0</v>
      </c>
      <c r="E868" s="20">
        <v>863</v>
      </c>
    </row>
    <row r="869" spans="1:5" x14ac:dyDescent="0.3">
      <c r="A869" s="135">
        <v>45554</v>
      </c>
      <c r="B869" s="20">
        <v>1269.5</v>
      </c>
      <c r="C869" s="20">
        <v>0</v>
      </c>
      <c r="D869" s="20">
        <v>0</v>
      </c>
      <c r="E869" s="20">
        <v>870</v>
      </c>
    </row>
    <row r="870" spans="1:5" x14ac:dyDescent="0.3">
      <c r="A870" s="135">
        <v>45555</v>
      </c>
      <c r="B870" s="20">
        <v>1282</v>
      </c>
      <c r="C870" s="20">
        <v>136.47999999999999</v>
      </c>
      <c r="D870" s="20">
        <v>119.25</v>
      </c>
      <c r="E870" s="20">
        <v>871</v>
      </c>
    </row>
    <row r="871" spans="1:5" x14ac:dyDescent="0.3">
      <c r="A871" s="135">
        <v>45558</v>
      </c>
      <c r="B871" s="20">
        <v>1261</v>
      </c>
      <c r="C871" s="20">
        <v>0</v>
      </c>
      <c r="D871" s="20">
        <v>0</v>
      </c>
      <c r="E871" s="20">
        <v>872</v>
      </c>
    </row>
    <row r="872" spans="1:5" x14ac:dyDescent="0.3">
      <c r="A872" s="135">
        <v>45559</v>
      </c>
      <c r="B872" s="20">
        <v>1267.5</v>
      </c>
      <c r="C872" s="20">
        <v>0</v>
      </c>
      <c r="D872" s="20">
        <v>0</v>
      </c>
      <c r="E872" s="20">
        <v>872</v>
      </c>
    </row>
    <row r="873" spans="1:5" x14ac:dyDescent="0.3">
      <c r="A873" s="135">
        <v>45560</v>
      </c>
      <c r="B873" s="20">
        <v>1329.5</v>
      </c>
      <c r="C873" s="20">
        <v>0</v>
      </c>
      <c r="D873" s="20">
        <v>0</v>
      </c>
      <c r="E873" s="20">
        <v>872</v>
      </c>
    </row>
    <row r="874" spans="1:5" x14ac:dyDescent="0.3">
      <c r="A874" s="135">
        <v>45561</v>
      </c>
      <c r="B874" s="20">
        <v>1337</v>
      </c>
      <c r="C874" s="20">
        <v>0</v>
      </c>
      <c r="D874" s="20">
        <v>0</v>
      </c>
      <c r="E874" s="20">
        <v>872</v>
      </c>
    </row>
    <row r="875" spans="1:5" x14ac:dyDescent="0.3">
      <c r="A875" s="135">
        <v>45562</v>
      </c>
      <c r="B875" s="20">
        <v>1393</v>
      </c>
      <c r="C875" s="20">
        <v>140.56</v>
      </c>
      <c r="D875" s="20">
        <v>119.25</v>
      </c>
      <c r="E875" s="20">
        <v>872</v>
      </c>
    </row>
    <row r="876" spans="1:5" x14ac:dyDescent="0.3">
      <c r="A876" s="135">
        <v>45564</v>
      </c>
      <c r="B876" s="20">
        <v>0</v>
      </c>
      <c r="C876" s="20">
        <v>0</v>
      </c>
      <c r="D876" s="20">
        <v>0</v>
      </c>
      <c r="E876" s="20">
        <v>872</v>
      </c>
    </row>
    <row r="877" spans="1:5" x14ac:dyDescent="0.3">
      <c r="A877" s="135">
        <v>45565</v>
      </c>
      <c r="B877" s="20">
        <v>1493</v>
      </c>
      <c r="C877" s="20">
        <v>0</v>
      </c>
      <c r="D877" s="20">
        <v>0</v>
      </c>
      <c r="E877" s="20">
        <v>872</v>
      </c>
    </row>
    <row r="878" spans="1:5" x14ac:dyDescent="0.3">
      <c r="A878" s="135">
        <v>45569</v>
      </c>
      <c r="B878" s="20">
        <v>0</v>
      </c>
      <c r="C878" s="20">
        <v>141.44</v>
      </c>
      <c r="D878" s="20">
        <v>119.25</v>
      </c>
      <c r="E878" s="20">
        <v>0</v>
      </c>
    </row>
    <row r="879" spans="1:5" x14ac:dyDescent="0.3">
      <c r="A879" s="135">
        <v>45573</v>
      </c>
      <c r="B879" s="20">
        <v>1539</v>
      </c>
      <c r="C879" s="20">
        <v>0</v>
      </c>
      <c r="D879" s="20">
        <v>0</v>
      </c>
      <c r="E879" s="20">
        <v>872</v>
      </c>
    </row>
    <row r="880" spans="1:5" x14ac:dyDescent="0.3">
      <c r="A880" s="135">
        <v>45574</v>
      </c>
      <c r="B880" s="20">
        <v>1484.5</v>
      </c>
      <c r="C880" s="20">
        <v>0</v>
      </c>
      <c r="D880" s="20">
        <v>0</v>
      </c>
      <c r="E880" s="20">
        <v>872</v>
      </c>
    </row>
    <row r="881" spans="1:5" x14ac:dyDescent="0.3">
      <c r="A881" s="135">
        <v>45575</v>
      </c>
      <c r="B881" s="20">
        <v>1444</v>
      </c>
      <c r="C881" s="20">
        <v>0</v>
      </c>
      <c r="D881" s="20">
        <v>0</v>
      </c>
      <c r="E881" s="20">
        <v>859</v>
      </c>
    </row>
    <row r="882" spans="1:5" x14ac:dyDescent="0.3">
      <c r="A882" s="135">
        <v>45576</v>
      </c>
      <c r="B882" s="20">
        <v>1471.5</v>
      </c>
      <c r="C882" s="20">
        <v>148.79</v>
      </c>
      <c r="D882" s="20">
        <v>119.29</v>
      </c>
      <c r="E882" s="20">
        <v>857</v>
      </c>
    </row>
    <row r="883" spans="1:5" x14ac:dyDescent="0.3">
      <c r="A883" s="135">
        <v>45577</v>
      </c>
      <c r="B883" s="20">
        <v>0</v>
      </c>
      <c r="C883" s="20">
        <v>0</v>
      </c>
      <c r="D883" s="20">
        <v>0</v>
      </c>
      <c r="E883" s="20">
        <v>852</v>
      </c>
    </row>
    <row r="884" spans="1:5" x14ac:dyDescent="0.3">
      <c r="A884" s="135">
        <v>45579</v>
      </c>
      <c r="B884" s="20">
        <v>1490</v>
      </c>
      <c r="C884" s="20">
        <v>0</v>
      </c>
      <c r="D884" s="20">
        <v>0</v>
      </c>
      <c r="E884" s="20">
        <v>848</v>
      </c>
    </row>
    <row r="885" spans="1:5" x14ac:dyDescent="0.3">
      <c r="A885" s="135">
        <v>45580</v>
      </c>
      <c r="B885" s="20">
        <v>1484.5</v>
      </c>
      <c r="C885" s="20">
        <v>0</v>
      </c>
      <c r="D885" s="20">
        <v>0</v>
      </c>
      <c r="E885" s="20">
        <v>845</v>
      </c>
    </row>
    <row r="886" spans="1:5" x14ac:dyDescent="0.3">
      <c r="A886" s="135">
        <v>45581</v>
      </c>
      <c r="B886" s="20">
        <v>1456.5</v>
      </c>
      <c r="C886" s="20">
        <v>0</v>
      </c>
      <c r="D886" s="20">
        <v>0</v>
      </c>
      <c r="E886" s="20">
        <v>843</v>
      </c>
    </row>
    <row r="887" spans="1:5" x14ac:dyDescent="0.3">
      <c r="A887" s="135">
        <v>45582</v>
      </c>
      <c r="B887" s="20">
        <v>1405.5</v>
      </c>
      <c r="C887" s="20">
        <v>0</v>
      </c>
      <c r="D887" s="20">
        <v>0</v>
      </c>
      <c r="E887" s="20">
        <v>842</v>
      </c>
    </row>
    <row r="888" spans="1:5" x14ac:dyDescent="0.3">
      <c r="A888" s="135">
        <v>45583</v>
      </c>
      <c r="B888" s="20">
        <v>1347.5</v>
      </c>
      <c r="C888" s="20">
        <v>146.86000000000001</v>
      </c>
      <c r="D888" s="20">
        <v>119.25</v>
      </c>
      <c r="E888" s="20">
        <v>842</v>
      </c>
    </row>
    <row r="889" spans="1:5" x14ac:dyDescent="0.3">
      <c r="A889" s="135">
        <v>45586</v>
      </c>
      <c r="B889" s="20">
        <v>1357</v>
      </c>
      <c r="C889" s="20">
        <v>0</v>
      </c>
      <c r="D889" s="20">
        <v>0</v>
      </c>
      <c r="E889" s="20">
        <v>859</v>
      </c>
    </row>
    <row r="890" spans="1:5" x14ac:dyDescent="0.3">
      <c r="A890" s="135">
        <v>45587</v>
      </c>
      <c r="B890" s="20">
        <v>1350</v>
      </c>
      <c r="C890" s="20">
        <v>0</v>
      </c>
      <c r="D890" s="20">
        <v>0</v>
      </c>
      <c r="E890" s="20">
        <v>859</v>
      </c>
    </row>
    <row r="891" spans="1:5" x14ac:dyDescent="0.3">
      <c r="A891" s="135">
        <v>45588</v>
      </c>
      <c r="B891" s="20">
        <v>1342</v>
      </c>
      <c r="C891" s="20">
        <v>0</v>
      </c>
      <c r="D891" s="20">
        <v>0</v>
      </c>
      <c r="E891" s="20">
        <v>859</v>
      </c>
    </row>
    <row r="892" spans="1:5" x14ac:dyDescent="0.3">
      <c r="A892" s="135">
        <v>45589</v>
      </c>
      <c r="B892" s="20">
        <v>1326.5</v>
      </c>
      <c r="C892" s="20">
        <v>0</v>
      </c>
      <c r="D892" s="20">
        <v>0</v>
      </c>
      <c r="E892" s="20">
        <v>859</v>
      </c>
    </row>
    <row r="893" spans="1:5" x14ac:dyDescent="0.3">
      <c r="A893" s="135">
        <v>45590</v>
      </c>
      <c r="B893" s="20">
        <v>1353.5</v>
      </c>
      <c r="C893" s="20">
        <v>143.04</v>
      </c>
      <c r="D893" s="20">
        <v>119.25</v>
      </c>
      <c r="E893" s="20">
        <v>859</v>
      </c>
    </row>
    <row r="894" spans="1:5" x14ac:dyDescent="0.3">
      <c r="A894" s="135">
        <v>45593</v>
      </c>
      <c r="B894" s="20">
        <v>1388.5</v>
      </c>
      <c r="C894" s="20">
        <v>0</v>
      </c>
      <c r="D894" s="20">
        <v>0</v>
      </c>
      <c r="E894" s="20">
        <v>859</v>
      </c>
    </row>
    <row r="895" spans="1:5" x14ac:dyDescent="0.3">
      <c r="A895" s="135">
        <v>45594</v>
      </c>
      <c r="B895" s="20">
        <v>1391.5</v>
      </c>
      <c r="C895" s="20">
        <v>0</v>
      </c>
      <c r="D895" s="20">
        <v>0</v>
      </c>
      <c r="E895" s="20">
        <v>859</v>
      </c>
    </row>
    <row r="896" spans="1:5" x14ac:dyDescent="0.3">
      <c r="A896" s="135">
        <v>45595</v>
      </c>
      <c r="B896" s="20">
        <v>1381</v>
      </c>
      <c r="C896" s="20">
        <v>0</v>
      </c>
      <c r="D896" s="20">
        <v>0</v>
      </c>
      <c r="E896" s="20">
        <v>856</v>
      </c>
    </row>
    <row r="897" spans="1:5" x14ac:dyDescent="0.3">
      <c r="A897" s="135">
        <v>45596</v>
      </c>
      <c r="B897" s="20">
        <v>1355</v>
      </c>
      <c r="C897" s="20">
        <v>0</v>
      </c>
      <c r="D897" s="20">
        <v>0</v>
      </c>
      <c r="E897" s="20">
        <v>854</v>
      </c>
    </row>
    <row r="898" spans="1:5" x14ac:dyDescent="0.3">
      <c r="A898" s="135">
        <v>45597</v>
      </c>
      <c r="B898" s="20">
        <v>1344.5</v>
      </c>
      <c r="C898" s="20">
        <v>144.94999999999999</v>
      </c>
      <c r="D898" s="20">
        <v>119.25</v>
      </c>
      <c r="E898" s="20">
        <v>854</v>
      </c>
    </row>
    <row r="899" spans="1:5" x14ac:dyDescent="0.3">
      <c r="A899" s="135">
        <v>45600</v>
      </c>
      <c r="B899" s="20">
        <v>1337</v>
      </c>
      <c r="C899" s="20">
        <v>0</v>
      </c>
      <c r="D899" s="20">
        <v>0</v>
      </c>
      <c r="E899" s="20">
        <v>852</v>
      </c>
    </row>
    <row r="900" spans="1:5" x14ac:dyDescent="0.3">
      <c r="A900" s="135">
        <v>45601</v>
      </c>
      <c r="B900" s="20">
        <v>1365</v>
      </c>
      <c r="C900" s="20">
        <v>0</v>
      </c>
      <c r="D900" s="20">
        <v>0</v>
      </c>
      <c r="E900" s="20">
        <v>851</v>
      </c>
    </row>
    <row r="901" spans="1:5" x14ac:dyDescent="0.3">
      <c r="A901" s="135">
        <v>45602</v>
      </c>
      <c r="B901" s="20">
        <v>1330</v>
      </c>
      <c r="C901" s="20">
        <v>0</v>
      </c>
      <c r="D901" s="20">
        <v>0</v>
      </c>
      <c r="E901" s="20">
        <v>851</v>
      </c>
    </row>
    <row r="902" spans="1:5" x14ac:dyDescent="0.3">
      <c r="A902" s="135">
        <v>45603</v>
      </c>
      <c r="B902" s="20">
        <v>1326</v>
      </c>
      <c r="C902" s="20">
        <v>0</v>
      </c>
      <c r="D902" s="20">
        <v>0</v>
      </c>
      <c r="E902" s="20">
        <v>851</v>
      </c>
    </row>
    <row r="903" spans="1:5" x14ac:dyDescent="0.3">
      <c r="A903" s="135">
        <v>45604</v>
      </c>
      <c r="B903" s="20">
        <v>1340.5</v>
      </c>
      <c r="C903" s="20">
        <v>143.32</v>
      </c>
      <c r="D903" s="20">
        <v>119.25</v>
      </c>
      <c r="E903" s="20">
        <v>851</v>
      </c>
    </row>
    <row r="904" spans="1:5" x14ac:dyDescent="0.3">
      <c r="A904" s="135">
        <v>45607</v>
      </c>
      <c r="B904" s="20">
        <v>1301.5</v>
      </c>
      <c r="C904" s="20">
        <v>0</v>
      </c>
      <c r="D904" s="20">
        <v>0</v>
      </c>
      <c r="E904" s="20">
        <v>851</v>
      </c>
    </row>
    <row r="905" spans="1:5" x14ac:dyDescent="0.3">
      <c r="A905" s="135">
        <v>45608</v>
      </c>
      <c r="B905" s="20">
        <v>1283</v>
      </c>
      <c r="C905" s="20">
        <v>0</v>
      </c>
      <c r="D905" s="20">
        <v>0</v>
      </c>
      <c r="E905" s="20">
        <v>849</v>
      </c>
    </row>
    <row r="906" spans="1:5" x14ac:dyDescent="0.3">
      <c r="A906" s="135">
        <v>45609</v>
      </c>
      <c r="B906" s="20">
        <v>1289.5</v>
      </c>
      <c r="C906" s="20">
        <v>0</v>
      </c>
      <c r="D906" s="20">
        <v>0</v>
      </c>
      <c r="E906" s="20">
        <v>849</v>
      </c>
    </row>
    <row r="907" spans="1:5" x14ac:dyDescent="0.3">
      <c r="A907" s="135">
        <v>45610</v>
      </c>
      <c r="B907" s="20">
        <v>1277.5</v>
      </c>
      <c r="C907" s="20">
        <v>0</v>
      </c>
      <c r="D907" s="20">
        <v>0</v>
      </c>
      <c r="E907" s="20">
        <v>846</v>
      </c>
    </row>
    <row r="908" spans="1:5" x14ac:dyDescent="0.3">
      <c r="A908" s="135">
        <v>45611</v>
      </c>
      <c r="B908" s="20">
        <v>1270</v>
      </c>
      <c r="C908" s="20">
        <v>140.97</v>
      </c>
      <c r="D908" s="20">
        <v>119.25</v>
      </c>
      <c r="E908" s="20">
        <v>842</v>
      </c>
    </row>
    <row r="909" spans="1:5" x14ac:dyDescent="0.3">
      <c r="A909" s="135">
        <v>45614</v>
      </c>
      <c r="B909" s="20">
        <v>1271.5</v>
      </c>
      <c r="C909" s="20">
        <v>0</v>
      </c>
      <c r="D909" s="20">
        <v>0</v>
      </c>
      <c r="E909" s="20">
        <v>841</v>
      </c>
    </row>
    <row r="910" spans="1:5" x14ac:dyDescent="0.3">
      <c r="A910" s="135">
        <v>45615</v>
      </c>
      <c r="B910" s="20">
        <v>1281</v>
      </c>
      <c r="C910" s="20">
        <v>0</v>
      </c>
      <c r="D910" s="20">
        <v>0</v>
      </c>
      <c r="E910" s="20">
        <v>838</v>
      </c>
    </row>
    <row r="911" spans="1:5" x14ac:dyDescent="0.3">
      <c r="A911" s="135">
        <v>45616</v>
      </c>
      <c r="B911" s="20">
        <v>1278.5</v>
      </c>
      <c r="C911" s="20">
        <v>0</v>
      </c>
      <c r="D911" s="20">
        <v>0</v>
      </c>
      <c r="E911" s="20">
        <v>835</v>
      </c>
    </row>
    <row r="912" spans="1:5" x14ac:dyDescent="0.3">
      <c r="A912" s="135">
        <v>45617</v>
      </c>
      <c r="B912" s="20">
        <v>1291</v>
      </c>
      <c r="C912" s="20">
        <v>0</v>
      </c>
      <c r="D912" s="20">
        <v>0</v>
      </c>
      <c r="E912" s="20">
        <v>832</v>
      </c>
    </row>
    <row r="913" spans="1:5" x14ac:dyDescent="0.3">
      <c r="A913" s="135">
        <v>45618</v>
      </c>
      <c r="B913" s="20">
        <v>1304</v>
      </c>
      <c r="C913" s="20">
        <v>139.44999999999999</v>
      </c>
      <c r="D913" s="20">
        <v>119.25</v>
      </c>
      <c r="E913" s="20">
        <v>829</v>
      </c>
    </row>
    <row r="914" spans="1:5" x14ac:dyDescent="0.3">
      <c r="A914" s="135">
        <v>45621</v>
      </c>
      <c r="B914" s="20">
        <v>1285.5</v>
      </c>
      <c r="C914" s="20">
        <v>0</v>
      </c>
      <c r="D914" s="20">
        <v>0</v>
      </c>
      <c r="E914" s="20">
        <v>828</v>
      </c>
    </row>
    <row r="915" spans="1:5" x14ac:dyDescent="0.3">
      <c r="A915" s="135">
        <v>45622</v>
      </c>
      <c r="B915" s="20">
        <v>1274</v>
      </c>
      <c r="C915" s="20">
        <v>0</v>
      </c>
      <c r="D915" s="20">
        <v>0</v>
      </c>
      <c r="E915" s="20">
        <v>827</v>
      </c>
    </row>
    <row r="916" spans="1:5" x14ac:dyDescent="0.3">
      <c r="A916" s="135">
        <v>45623</v>
      </c>
      <c r="B916" s="20">
        <v>1252.5</v>
      </c>
      <c r="C916" s="20">
        <v>0</v>
      </c>
      <c r="D916" s="20">
        <v>0</v>
      </c>
      <c r="E916" s="20">
        <v>827</v>
      </c>
    </row>
    <row r="917" spans="1:5" x14ac:dyDescent="0.3">
      <c r="A917" s="135">
        <v>45624</v>
      </c>
      <c r="B917" s="20">
        <v>1248.5</v>
      </c>
      <c r="C917" s="20">
        <v>0</v>
      </c>
      <c r="D917" s="20">
        <v>0</v>
      </c>
      <c r="E917" s="20">
        <v>826</v>
      </c>
    </row>
    <row r="918" spans="1:5" x14ac:dyDescent="0.3">
      <c r="A918" s="135">
        <v>45625</v>
      </c>
      <c r="B918" s="20">
        <v>1248.5</v>
      </c>
      <c r="C918" s="20">
        <v>138.83000000000001</v>
      </c>
      <c r="D918" s="20">
        <v>119.25</v>
      </c>
      <c r="E918" s="20">
        <v>823</v>
      </c>
    </row>
    <row r="919" spans="1:5" x14ac:dyDescent="0.3">
      <c r="A919" s="135">
        <v>45628</v>
      </c>
      <c r="B919" s="20">
        <v>1238</v>
      </c>
      <c r="C919" s="20">
        <v>0</v>
      </c>
      <c r="D919" s="20">
        <v>0</v>
      </c>
      <c r="E919" s="20">
        <v>822</v>
      </c>
    </row>
    <row r="920" spans="1:5" x14ac:dyDescent="0.3">
      <c r="A920" s="135">
        <v>45629</v>
      </c>
      <c r="B920" s="20">
        <v>1230</v>
      </c>
      <c r="C920" s="20">
        <v>0</v>
      </c>
      <c r="D920" s="20">
        <v>0</v>
      </c>
      <c r="E920" s="20">
        <v>820</v>
      </c>
    </row>
    <row r="921" spans="1:5" x14ac:dyDescent="0.3">
      <c r="A921" s="135">
        <v>45630</v>
      </c>
      <c r="B921" s="20">
        <v>1199.5</v>
      </c>
      <c r="C921" s="20">
        <v>0</v>
      </c>
      <c r="D921" s="20">
        <v>0</v>
      </c>
      <c r="E921" s="20">
        <v>818</v>
      </c>
    </row>
    <row r="922" spans="1:5" x14ac:dyDescent="0.3">
      <c r="A922" s="135">
        <v>45631</v>
      </c>
      <c r="B922" s="20">
        <v>1191</v>
      </c>
      <c r="C922" s="20">
        <v>0</v>
      </c>
      <c r="D922" s="20">
        <v>0</v>
      </c>
      <c r="E922" s="20">
        <v>818</v>
      </c>
    </row>
    <row r="923" spans="1:5" x14ac:dyDescent="0.3">
      <c r="A923" s="135">
        <v>45632</v>
      </c>
      <c r="B923" s="20">
        <v>1173.5</v>
      </c>
      <c r="C923" s="20">
        <v>133.07</v>
      </c>
      <c r="D923" s="20">
        <v>119.25</v>
      </c>
      <c r="E923" s="20">
        <v>816</v>
      </c>
    </row>
    <row r="924" spans="1:5" x14ac:dyDescent="0.3">
      <c r="A924" s="135">
        <v>45635</v>
      </c>
      <c r="B924" s="20">
        <v>1151.5</v>
      </c>
      <c r="C924" s="20">
        <v>0</v>
      </c>
      <c r="D924" s="20">
        <v>0</v>
      </c>
      <c r="E924" s="20">
        <v>808</v>
      </c>
    </row>
    <row r="925" spans="1:5" x14ac:dyDescent="0.3">
      <c r="A925" s="135">
        <v>45636</v>
      </c>
      <c r="B925" s="20">
        <v>1186</v>
      </c>
      <c r="C925" s="20">
        <v>0</v>
      </c>
      <c r="D925" s="20">
        <v>0</v>
      </c>
      <c r="E925" s="20">
        <v>807</v>
      </c>
    </row>
    <row r="926" spans="1:5" x14ac:dyDescent="0.3">
      <c r="A926" s="135">
        <v>45637</v>
      </c>
      <c r="B926" s="20">
        <v>1169.5</v>
      </c>
      <c r="C926" s="20">
        <v>0</v>
      </c>
      <c r="D926" s="20">
        <v>0</v>
      </c>
      <c r="E926" s="20">
        <v>804</v>
      </c>
    </row>
    <row r="927" spans="1:5" x14ac:dyDescent="0.3">
      <c r="A927" s="135">
        <v>45638</v>
      </c>
      <c r="B927" s="20">
        <v>1184.5</v>
      </c>
      <c r="C927" s="20">
        <v>0</v>
      </c>
      <c r="D927" s="20">
        <v>0</v>
      </c>
      <c r="E927" s="20">
        <v>799</v>
      </c>
    </row>
    <row r="928" spans="1:5" x14ac:dyDescent="0.3">
      <c r="A928" s="135">
        <v>45639</v>
      </c>
      <c r="B928" s="20">
        <v>1168</v>
      </c>
      <c r="C928" s="20">
        <v>128.35</v>
      </c>
      <c r="D928" s="20">
        <v>119.25</v>
      </c>
      <c r="E928" s="20">
        <v>795</v>
      </c>
    </row>
    <row r="929" spans="1:5" x14ac:dyDescent="0.3">
      <c r="A929" s="135">
        <v>45642</v>
      </c>
      <c r="B929" s="20">
        <v>1137.5</v>
      </c>
      <c r="C929" s="20">
        <v>0</v>
      </c>
      <c r="D929" s="20">
        <v>0</v>
      </c>
      <c r="E929" s="20">
        <v>795</v>
      </c>
    </row>
    <row r="930" spans="1:5" x14ac:dyDescent="0.3">
      <c r="A930" s="135">
        <v>45643</v>
      </c>
      <c r="B930" s="20">
        <v>1143</v>
      </c>
      <c r="C930" s="20">
        <v>0</v>
      </c>
      <c r="D930" s="20">
        <v>0</v>
      </c>
      <c r="E930" s="20">
        <v>785</v>
      </c>
    </row>
    <row r="931" spans="1:5" x14ac:dyDescent="0.3">
      <c r="A931" s="135">
        <v>45644</v>
      </c>
      <c r="B931" s="20">
        <v>1191</v>
      </c>
      <c r="C931" s="20">
        <v>0</v>
      </c>
      <c r="D931" s="20">
        <v>0</v>
      </c>
      <c r="E931" s="20">
        <v>780</v>
      </c>
    </row>
    <row r="932" spans="1:5" x14ac:dyDescent="0.3">
      <c r="A932" s="135">
        <v>45645</v>
      </c>
      <c r="B932" s="20">
        <v>1153.5</v>
      </c>
      <c r="C932" s="20">
        <v>0</v>
      </c>
      <c r="D932" s="20">
        <v>0</v>
      </c>
      <c r="E932" s="20">
        <v>775</v>
      </c>
    </row>
    <row r="933" spans="1:5" x14ac:dyDescent="0.3">
      <c r="A933" s="135">
        <v>45646</v>
      </c>
      <c r="B933" s="20">
        <v>1157.5</v>
      </c>
      <c r="C933" s="20">
        <v>122.84</v>
      </c>
      <c r="D933" s="20">
        <v>119.25</v>
      </c>
      <c r="E933" s="20">
        <v>772</v>
      </c>
    </row>
    <row r="934" spans="1:5" x14ac:dyDescent="0.3">
      <c r="A934" s="135">
        <v>45649</v>
      </c>
      <c r="B934" s="20">
        <v>1159</v>
      </c>
      <c r="C934" s="20">
        <v>0</v>
      </c>
      <c r="D934" s="20">
        <v>0</v>
      </c>
      <c r="E934" s="20">
        <v>764</v>
      </c>
    </row>
    <row r="935" spans="1:5" x14ac:dyDescent="0.3">
      <c r="A935" s="135">
        <v>45650</v>
      </c>
      <c r="B935" s="20">
        <v>1142</v>
      </c>
      <c r="C935" s="20">
        <v>0</v>
      </c>
      <c r="D935" s="20">
        <v>0</v>
      </c>
      <c r="E935" s="20">
        <v>764</v>
      </c>
    </row>
    <row r="936" spans="1:5" x14ac:dyDescent="0.3">
      <c r="A936" s="135">
        <v>45651</v>
      </c>
      <c r="B936" s="20">
        <v>1153.5</v>
      </c>
      <c r="C936" s="20">
        <v>0</v>
      </c>
      <c r="D936" s="20">
        <v>0</v>
      </c>
      <c r="E936" s="20">
        <v>763</v>
      </c>
    </row>
    <row r="937" spans="1:5" x14ac:dyDescent="0.3">
      <c r="A937" s="135">
        <v>45652</v>
      </c>
      <c r="B937" s="20">
        <v>1151.5</v>
      </c>
      <c r="C937" s="20">
        <v>0</v>
      </c>
      <c r="D937" s="20">
        <v>0</v>
      </c>
      <c r="E937" s="20">
        <v>763</v>
      </c>
    </row>
    <row r="938" spans="1:5" x14ac:dyDescent="0.3">
      <c r="A938" s="135">
        <v>45653</v>
      </c>
      <c r="B938" s="20">
        <v>1139.5</v>
      </c>
      <c r="C938" s="20">
        <v>122.25</v>
      </c>
      <c r="D938" s="20">
        <v>119.25</v>
      </c>
      <c r="E938" s="20">
        <v>763</v>
      </c>
    </row>
    <row r="939" spans="1:5" x14ac:dyDescent="0.3">
      <c r="A939" s="135">
        <v>45656</v>
      </c>
      <c r="B939" s="20">
        <v>1150</v>
      </c>
      <c r="C939" s="20">
        <v>0</v>
      </c>
      <c r="D939" s="20">
        <v>0</v>
      </c>
      <c r="E939" s="20">
        <v>769</v>
      </c>
    </row>
    <row r="940" spans="1:5" x14ac:dyDescent="0.3">
      <c r="A940" s="135">
        <v>45657</v>
      </c>
      <c r="B940" s="20">
        <v>1157</v>
      </c>
      <c r="C940" s="20">
        <v>0</v>
      </c>
      <c r="D940" s="20">
        <v>0</v>
      </c>
      <c r="E940" s="20">
        <v>770</v>
      </c>
    </row>
    <row r="941" spans="1:5" x14ac:dyDescent="0.3">
      <c r="A941" s="135">
        <v>45659</v>
      </c>
      <c r="B941" s="20">
        <v>1174</v>
      </c>
      <c r="C941" s="20">
        <v>0</v>
      </c>
      <c r="D941" s="20">
        <v>0</v>
      </c>
      <c r="E941" s="20">
        <v>772</v>
      </c>
    </row>
    <row r="942" spans="1:5" x14ac:dyDescent="0.3">
      <c r="A942" s="135">
        <v>45660</v>
      </c>
      <c r="B942" s="20">
        <v>1152.5</v>
      </c>
      <c r="C942" s="20">
        <v>120.97</v>
      </c>
      <c r="D942" s="20">
        <v>119.25</v>
      </c>
      <c r="E942" s="20">
        <v>772</v>
      </c>
    </row>
    <row r="943" spans="1:5" x14ac:dyDescent="0.3">
      <c r="A943" s="135">
        <v>45663</v>
      </c>
      <c r="B943" s="20">
        <v>1153.5</v>
      </c>
      <c r="C943" s="20">
        <v>0</v>
      </c>
      <c r="D943" s="20">
        <v>0</v>
      </c>
      <c r="E943" s="20">
        <v>772</v>
      </c>
    </row>
    <row r="944" spans="1:5" x14ac:dyDescent="0.3">
      <c r="A944" s="135">
        <v>45664</v>
      </c>
      <c r="B944" s="20">
        <v>1143.5</v>
      </c>
      <c r="C944" s="20">
        <v>0</v>
      </c>
      <c r="D944" s="20">
        <v>0</v>
      </c>
      <c r="E944" s="20">
        <v>773</v>
      </c>
    </row>
    <row r="945" spans="1:5" x14ac:dyDescent="0.3">
      <c r="A945" s="135">
        <v>45665</v>
      </c>
      <c r="B945" s="20">
        <v>1113.5</v>
      </c>
      <c r="C945" s="20">
        <v>0</v>
      </c>
      <c r="D945" s="20">
        <v>0</v>
      </c>
      <c r="E945" s="20">
        <v>773</v>
      </c>
    </row>
    <row r="946" spans="1:5" x14ac:dyDescent="0.3">
      <c r="A946" s="135">
        <v>45666</v>
      </c>
      <c r="B946" s="20">
        <v>1096.5</v>
      </c>
      <c r="C946" s="20">
        <v>0</v>
      </c>
      <c r="D946" s="20">
        <v>0</v>
      </c>
      <c r="E946" s="20">
        <v>773</v>
      </c>
    </row>
    <row r="947" spans="1:5" x14ac:dyDescent="0.3">
      <c r="A947" s="135">
        <v>45667</v>
      </c>
      <c r="B947" s="20">
        <v>1091</v>
      </c>
      <c r="C947" s="20">
        <v>115.51</v>
      </c>
      <c r="D947" s="20">
        <v>119.25</v>
      </c>
      <c r="E947" s="20">
        <v>773</v>
      </c>
    </row>
    <row r="948" spans="1:5" x14ac:dyDescent="0.3">
      <c r="A948" s="135">
        <v>45670</v>
      </c>
      <c r="B948" s="20">
        <v>1107</v>
      </c>
      <c r="C948" s="20">
        <v>0</v>
      </c>
      <c r="D948" s="20">
        <v>0</v>
      </c>
      <c r="E948" s="20">
        <v>773</v>
      </c>
    </row>
    <row r="949" spans="1:5" x14ac:dyDescent="0.3">
      <c r="A949" s="135">
        <v>45671</v>
      </c>
      <c r="B949" s="20">
        <v>1121</v>
      </c>
      <c r="C949" s="20">
        <v>0</v>
      </c>
      <c r="D949" s="20">
        <v>0</v>
      </c>
      <c r="E949" s="20">
        <v>768</v>
      </c>
    </row>
    <row r="950" spans="1:5" x14ac:dyDescent="0.3">
      <c r="A950" s="135">
        <v>45672</v>
      </c>
      <c r="B950" s="20">
        <v>1121.5</v>
      </c>
      <c r="C950" s="20">
        <v>0</v>
      </c>
      <c r="D950" s="20">
        <v>0</v>
      </c>
      <c r="E950" s="20">
        <v>766</v>
      </c>
    </row>
    <row r="951" spans="1:5" x14ac:dyDescent="0.3">
      <c r="A951" s="135">
        <v>45673</v>
      </c>
      <c r="B951" s="20">
        <v>1148</v>
      </c>
      <c r="C951" s="20">
        <v>0</v>
      </c>
      <c r="D951" s="20">
        <v>0</v>
      </c>
      <c r="E951" s="20">
        <v>765</v>
      </c>
    </row>
    <row r="952" spans="1:5" x14ac:dyDescent="0.3">
      <c r="A952" s="135">
        <v>45674</v>
      </c>
      <c r="B952" s="20">
        <v>1169</v>
      </c>
      <c r="C952" s="20">
        <v>110.54</v>
      </c>
      <c r="D952" s="20">
        <v>119.25</v>
      </c>
      <c r="E952" s="20">
        <v>763</v>
      </c>
    </row>
    <row r="953" spans="1:5" x14ac:dyDescent="0.3">
      <c r="A953" s="135">
        <v>45677</v>
      </c>
      <c r="B953" s="20">
        <v>1150.5</v>
      </c>
      <c r="C953" s="20">
        <v>0</v>
      </c>
      <c r="D953" s="20">
        <v>0</v>
      </c>
      <c r="E953" s="20">
        <v>759</v>
      </c>
    </row>
    <row r="954" spans="1:5" x14ac:dyDescent="0.3">
      <c r="A954" s="135">
        <v>45678</v>
      </c>
      <c r="B954" s="20">
        <v>1153</v>
      </c>
      <c r="C954" s="20">
        <v>0</v>
      </c>
      <c r="D954" s="20">
        <v>0</v>
      </c>
      <c r="E954" s="20">
        <v>759</v>
      </c>
    </row>
    <row r="955" spans="1:5" x14ac:dyDescent="0.3">
      <c r="A955" s="135">
        <v>45679</v>
      </c>
      <c r="B955" s="20">
        <v>1141.5</v>
      </c>
      <c r="C955" s="20">
        <v>0</v>
      </c>
      <c r="D955" s="20">
        <v>0</v>
      </c>
      <c r="E955" s="20">
        <v>759</v>
      </c>
    </row>
    <row r="956" spans="1:5" x14ac:dyDescent="0.3">
      <c r="A956" s="135">
        <v>45680</v>
      </c>
      <c r="B956" s="20">
        <v>1147</v>
      </c>
      <c r="C956" s="20">
        <v>0</v>
      </c>
      <c r="D956" s="20">
        <v>0</v>
      </c>
      <c r="E956" s="20">
        <v>759</v>
      </c>
    </row>
    <row r="957" spans="1:5" x14ac:dyDescent="0.3">
      <c r="A957" s="135">
        <v>45681</v>
      </c>
      <c r="B957" s="20">
        <v>1126</v>
      </c>
      <c r="C957" s="20">
        <v>115.54</v>
      </c>
      <c r="D957" s="20">
        <v>119.25</v>
      </c>
      <c r="E957" s="20">
        <v>759</v>
      </c>
    </row>
    <row r="958" spans="1:5" x14ac:dyDescent="0.3">
      <c r="A958" s="135">
        <v>45683</v>
      </c>
      <c r="B958" s="20">
        <v>0</v>
      </c>
      <c r="C958" s="20">
        <v>0</v>
      </c>
      <c r="D958" s="20">
        <v>0</v>
      </c>
      <c r="E958" s="20">
        <v>759</v>
      </c>
    </row>
    <row r="959" spans="1:5" x14ac:dyDescent="0.3">
      <c r="A959" s="135">
        <v>45684</v>
      </c>
      <c r="B959" s="20">
        <v>1134.5</v>
      </c>
      <c r="C959" s="20">
        <v>0</v>
      </c>
      <c r="D959" s="20">
        <v>0</v>
      </c>
      <c r="E959" s="20">
        <v>759</v>
      </c>
    </row>
    <row r="960" spans="1:5" x14ac:dyDescent="0.3">
      <c r="A960" s="135">
        <v>45688</v>
      </c>
      <c r="B960" s="20">
        <v>0</v>
      </c>
      <c r="C960" s="20">
        <v>113.34</v>
      </c>
      <c r="D960" s="20">
        <v>119.25</v>
      </c>
      <c r="E960" s="20">
        <v>0</v>
      </c>
    </row>
    <row r="961" spans="1:5" x14ac:dyDescent="0.3">
      <c r="A961" s="135">
        <v>45693</v>
      </c>
      <c r="B961" s="20">
        <v>1112</v>
      </c>
      <c r="C961" s="20">
        <v>0</v>
      </c>
      <c r="D961" s="20">
        <v>0</v>
      </c>
      <c r="E961" s="20">
        <v>759</v>
      </c>
    </row>
    <row r="962" spans="1:5" x14ac:dyDescent="0.3">
      <c r="A962" s="135">
        <v>45694</v>
      </c>
      <c r="B962" s="20">
        <v>1122.5</v>
      </c>
      <c r="C962" s="20">
        <v>0</v>
      </c>
      <c r="D962" s="20">
        <v>0</v>
      </c>
      <c r="E962" s="20">
        <v>759</v>
      </c>
    </row>
    <row r="963" spans="1:5" x14ac:dyDescent="0.3">
      <c r="A963" s="135">
        <v>45695</v>
      </c>
      <c r="B963" s="20">
        <v>1145.5</v>
      </c>
      <c r="C963" s="20">
        <v>0</v>
      </c>
      <c r="D963" s="20">
        <v>0</v>
      </c>
      <c r="E963" s="20">
        <v>759</v>
      </c>
    </row>
    <row r="964" spans="1:5" x14ac:dyDescent="0.3">
      <c r="A964" s="135">
        <v>45696</v>
      </c>
      <c r="B964" s="20">
        <v>0</v>
      </c>
      <c r="C964" s="20">
        <v>0</v>
      </c>
      <c r="D964" s="20">
        <v>0</v>
      </c>
      <c r="E964" s="20">
        <v>758</v>
      </c>
    </row>
    <row r="965" spans="1:5" x14ac:dyDescent="0.3">
      <c r="A965" s="135">
        <v>45698</v>
      </c>
      <c r="B965" s="20">
        <v>1143</v>
      </c>
      <c r="C965" s="20">
        <v>0</v>
      </c>
      <c r="D965" s="20">
        <v>0</v>
      </c>
      <c r="E965" s="20">
        <v>756</v>
      </c>
    </row>
    <row r="966" spans="1:5" x14ac:dyDescent="0.3">
      <c r="A966" s="135">
        <v>45699</v>
      </c>
      <c r="B966" s="20">
        <v>1130</v>
      </c>
      <c r="C966" s="20">
        <v>0</v>
      </c>
      <c r="D966" s="20">
        <v>0</v>
      </c>
      <c r="E966" s="20">
        <v>752</v>
      </c>
    </row>
    <row r="967" spans="1:5" x14ac:dyDescent="0.3">
      <c r="A967" s="135">
        <v>45700</v>
      </c>
      <c r="B967" s="20">
        <v>1120.5</v>
      </c>
      <c r="C967" s="20">
        <v>0</v>
      </c>
      <c r="D967" s="20">
        <v>0</v>
      </c>
      <c r="E967" s="20">
        <v>751</v>
      </c>
    </row>
    <row r="968" spans="1:5" x14ac:dyDescent="0.3">
      <c r="A968" s="135">
        <v>45701</v>
      </c>
      <c r="B968" s="20">
        <v>1109.5</v>
      </c>
      <c r="C968" s="20">
        <v>0</v>
      </c>
      <c r="D968" s="20">
        <v>0</v>
      </c>
      <c r="E968" s="20">
        <v>747</v>
      </c>
    </row>
    <row r="969" spans="1:5" x14ac:dyDescent="0.3">
      <c r="A969" s="135">
        <v>45702</v>
      </c>
      <c r="B969" s="20">
        <v>1088.5</v>
      </c>
      <c r="C969" s="20">
        <v>0</v>
      </c>
      <c r="D969" s="20">
        <v>0</v>
      </c>
      <c r="E969" s="20">
        <v>746</v>
      </c>
    </row>
  </sheetData>
  <phoneticPr fontId="8" type="noConversion"/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FEC4C-2380-45DD-896F-2931A7204CDF}">
  <dimension ref="A21:WR322"/>
  <sheetViews>
    <sheetView zoomScale="80" zoomScaleNormal="80" workbookViewId="0">
      <pane ySplit="26" topLeftCell="A45" activePane="bottomLeft" state="frozen"/>
      <selection pane="bottomLeft" activeCell="O70" sqref="O70"/>
    </sheetView>
  </sheetViews>
  <sheetFormatPr defaultRowHeight="14" x14ac:dyDescent="0.3"/>
  <cols>
    <col min="4" max="43" width="11.1640625" bestFit="1" customWidth="1"/>
  </cols>
  <sheetData>
    <row r="21" spans="1:616" x14ac:dyDescent="0.3">
      <c r="A21" s="137" t="str">
        <f>[19]!edb()</f>
        <v>Wind</v>
      </c>
      <c r="E21" s="137" t="str">
        <f>[19]!edb()</f>
        <v>Wind</v>
      </c>
      <c r="J21" s="137" t="str">
        <f>[19]!edb()</f>
        <v>Wind</v>
      </c>
    </row>
    <row r="22" spans="1:616" s="32" customFormat="1" ht="56" x14ac:dyDescent="0.3">
      <c r="A22" s="385" t="s">
        <v>341</v>
      </c>
      <c r="B22" s="385" t="s">
        <v>395</v>
      </c>
      <c r="C22" s="153" t="s">
        <v>393</v>
      </c>
      <c r="D22" s="169"/>
      <c r="E22" s="385" t="s">
        <v>341</v>
      </c>
      <c r="F22" s="385" t="s">
        <v>376</v>
      </c>
      <c r="G22" s="385" t="s">
        <v>396</v>
      </c>
      <c r="H22" s="169"/>
      <c r="I22" s="169"/>
      <c r="J22" s="385" t="s">
        <v>341</v>
      </c>
      <c r="K22" s="385" t="s">
        <v>420</v>
      </c>
      <c r="L22" s="385" t="s">
        <v>421</v>
      </c>
      <c r="M22" s="169"/>
      <c r="N22" s="169"/>
      <c r="O22" s="169"/>
      <c r="P22" s="169">
        <v>45107</v>
      </c>
      <c r="Q22" s="169">
        <v>45077</v>
      </c>
      <c r="R22" s="169">
        <v>45046</v>
      </c>
      <c r="S22" s="169">
        <v>45016</v>
      </c>
      <c r="T22" s="169">
        <v>44985</v>
      </c>
      <c r="U22" s="169">
        <v>44957</v>
      </c>
      <c r="V22" s="169">
        <v>44926</v>
      </c>
      <c r="W22" s="169">
        <v>44895</v>
      </c>
      <c r="X22" s="169">
        <v>44865</v>
      </c>
      <c r="Y22" s="169">
        <v>44834</v>
      </c>
      <c r="Z22" s="169">
        <v>44804</v>
      </c>
      <c r="AA22" s="169">
        <v>44773</v>
      </c>
      <c r="AB22" s="169">
        <v>44742</v>
      </c>
      <c r="AC22" s="169">
        <v>44712</v>
      </c>
      <c r="AD22" s="169">
        <v>44681</v>
      </c>
      <c r="AE22" s="169">
        <v>44651</v>
      </c>
      <c r="AF22" s="169">
        <v>44620</v>
      </c>
      <c r="AG22" s="169">
        <v>44592</v>
      </c>
      <c r="AH22" s="169">
        <v>44561</v>
      </c>
      <c r="AI22" s="169">
        <v>44530</v>
      </c>
      <c r="AJ22" s="169">
        <v>44500</v>
      </c>
      <c r="AK22" s="169">
        <v>44469</v>
      </c>
      <c r="AL22" s="169">
        <v>44439</v>
      </c>
      <c r="AM22" s="169">
        <v>44408</v>
      </c>
      <c r="AN22" s="169">
        <v>44377</v>
      </c>
      <c r="AO22" s="170">
        <v>45385</v>
      </c>
      <c r="AP22" s="170">
        <v>45382</v>
      </c>
      <c r="AQ22" s="170">
        <v>45379</v>
      </c>
      <c r="AR22" s="170">
        <v>45378</v>
      </c>
      <c r="AS22" s="170">
        <v>45373</v>
      </c>
      <c r="AT22" s="170">
        <v>45372</v>
      </c>
      <c r="AU22" s="170">
        <v>45371</v>
      </c>
      <c r="AV22" s="170">
        <v>45366</v>
      </c>
      <c r="AW22" s="170">
        <v>45365</v>
      </c>
      <c r="AX22" s="170">
        <v>45364</v>
      </c>
      <c r="AY22" s="170">
        <v>45359</v>
      </c>
      <c r="AZ22" s="170">
        <v>45358</v>
      </c>
      <c r="BA22" s="170">
        <v>45357</v>
      </c>
      <c r="BB22" s="170">
        <v>45352</v>
      </c>
      <c r="BC22" s="170">
        <v>45351</v>
      </c>
      <c r="BD22" s="170">
        <v>45350</v>
      </c>
      <c r="BE22" s="170">
        <v>45349</v>
      </c>
      <c r="BF22" s="170">
        <v>45345</v>
      </c>
      <c r="BG22" s="170">
        <v>45344</v>
      </c>
      <c r="BH22" s="170">
        <v>45343</v>
      </c>
      <c r="BI22" s="170">
        <v>45338</v>
      </c>
      <c r="BJ22" s="170">
        <v>45337</v>
      </c>
      <c r="BK22" s="170">
        <v>45336</v>
      </c>
      <c r="BL22" s="170">
        <v>45335</v>
      </c>
      <c r="BM22" s="170">
        <v>45331</v>
      </c>
      <c r="BN22" s="170">
        <v>45330</v>
      </c>
      <c r="BO22" s="170">
        <v>45329</v>
      </c>
      <c r="BP22" s="170">
        <v>45328</v>
      </c>
      <c r="BQ22" s="170">
        <v>45324</v>
      </c>
      <c r="BR22" s="170">
        <v>45323</v>
      </c>
      <c r="BS22" s="170">
        <v>45322</v>
      </c>
      <c r="BT22" s="170">
        <v>45321</v>
      </c>
      <c r="BU22" s="170">
        <v>45317</v>
      </c>
      <c r="BV22" s="170">
        <v>45316</v>
      </c>
      <c r="BW22" s="170">
        <v>45315</v>
      </c>
      <c r="BX22" s="170">
        <v>45314</v>
      </c>
      <c r="BY22" s="170">
        <v>45310</v>
      </c>
      <c r="BZ22" s="170">
        <v>45309</v>
      </c>
      <c r="CA22" s="170">
        <v>45308</v>
      </c>
      <c r="CB22" s="170">
        <v>45303</v>
      </c>
      <c r="CC22" s="170">
        <v>45302</v>
      </c>
      <c r="CD22" s="170">
        <v>45301</v>
      </c>
      <c r="CE22" s="170">
        <v>45300</v>
      </c>
      <c r="CF22" s="170">
        <v>45296</v>
      </c>
      <c r="CG22" s="170">
        <v>45295</v>
      </c>
      <c r="CH22" s="170">
        <v>45294</v>
      </c>
      <c r="CI22" s="170">
        <v>45291</v>
      </c>
      <c r="CJ22" s="170">
        <v>45289</v>
      </c>
      <c r="CK22" s="170">
        <v>45288</v>
      </c>
      <c r="CL22" s="170">
        <v>45287</v>
      </c>
      <c r="CM22" s="170">
        <v>45282</v>
      </c>
      <c r="CN22" s="170">
        <v>45281</v>
      </c>
      <c r="CO22" s="170">
        <v>45280</v>
      </c>
      <c r="CP22" s="170">
        <v>45279</v>
      </c>
      <c r="CQ22" s="170">
        <v>45275</v>
      </c>
      <c r="CR22" s="170">
        <v>45274</v>
      </c>
      <c r="CS22" s="170">
        <v>45273</v>
      </c>
      <c r="CT22" s="170">
        <v>45272</v>
      </c>
      <c r="CU22" s="170">
        <v>45268</v>
      </c>
      <c r="CV22" s="170">
        <v>45267</v>
      </c>
      <c r="CW22" s="170">
        <v>45266</v>
      </c>
      <c r="CX22" s="170">
        <v>45265</v>
      </c>
      <c r="CY22" s="170">
        <v>45261</v>
      </c>
      <c r="CZ22" s="170">
        <v>45260</v>
      </c>
      <c r="DA22" s="170">
        <v>45259</v>
      </c>
      <c r="DB22" s="170">
        <v>45258</v>
      </c>
      <c r="DC22" s="170">
        <v>45252</v>
      </c>
      <c r="DD22" s="170">
        <v>45251</v>
      </c>
      <c r="DE22" s="170">
        <v>45247</v>
      </c>
      <c r="DF22" s="170">
        <v>45246</v>
      </c>
      <c r="DG22" s="170">
        <v>45245</v>
      </c>
      <c r="DH22" s="170">
        <v>45244</v>
      </c>
      <c r="DI22" s="170">
        <v>45240</v>
      </c>
      <c r="DJ22" s="170">
        <v>45239</v>
      </c>
      <c r="DK22" s="170">
        <v>45238</v>
      </c>
      <c r="DL22" s="170">
        <v>45237</v>
      </c>
      <c r="DM22" s="170">
        <v>45233</v>
      </c>
      <c r="DN22" s="170">
        <v>45232</v>
      </c>
      <c r="DO22" s="170">
        <v>45231</v>
      </c>
      <c r="DP22" s="170">
        <v>45230</v>
      </c>
      <c r="DQ22" s="170">
        <v>45226</v>
      </c>
      <c r="DR22" s="170">
        <v>45225</v>
      </c>
      <c r="DS22" s="170">
        <v>45224</v>
      </c>
      <c r="DT22" s="170">
        <v>45223</v>
      </c>
      <c r="DU22" s="170">
        <v>45219</v>
      </c>
      <c r="DV22" s="170">
        <v>45218</v>
      </c>
      <c r="DW22" s="170">
        <v>45217</v>
      </c>
      <c r="DX22" s="170">
        <v>45216</v>
      </c>
      <c r="DY22" s="170">
        <v>45212</v>
      </c>
      <c r="DZ22" s="170">
        <v>45211</v>
      </c>
      <c r="EA22" s="170">
        <v>45210</v>
      </c>
      <c r="EB22" s="170">
        <v>45209</v>
      </c>
      <c r="EC22" s="170">
        <v>45205</v>
      </c>
      <c r="ED22" s="170">
        <v>45204</v>
      </c>
      <c r="EE22" s="170">
        <v>45203</v>
      </c>
      <c r="EF22" s="170">
        <v>45202</v>
      </c>
      <c r="EG22" s="170">
        <v>45199</v>
      </c>
      <c r="EH22" s="170">
        <v>45198</v>
      </c>
      <c r="EI22" s="170">
        <v>45197</v>
      </c>
      <c r="EJ22" s="170">
        <v>45196</v>
      </c>
      <c r="EK22" s="170">
        <v>45195</v>
      </c>
      <c r="EL22" s="170">
        <v>45191</v>
      </c>
      <c r="EM22" s="170">
        <v>45190</v>
      </c>
      <c r="EN22" s="170">
        <v>45189</v>
      </c>
      <c r="EO22" s="170">
        <v>45188</v>
      </c>
      <c r="EP22" s="170">
        <v>45184</v>
      </c>
      <c r="EQ22" s="170">
        <v>45183</v>
      </c>
      <c r="ER22" s="170">
        <v>45182</v>
      </c>
      <c r="ES22" s="170">
        <v>45181</v>
      </c>
      <c r="ET22" s="170">
        <v>45177</v>
      </c>
      <c r="EU22" s="170">
        <v>45176</v>
      </c>
      <c r="EV22" s="170">
        <v>45175</v>
      </c>
      <c r="EW22" s="170">
        <v>45170</v>
      </c>
      <c r="EX22" s="170">
        <v>45169</v>
      </c>
      <c r="EY22" s="170">
        <v>45168</v>
      </c>
      <c r="EZ22" s="170">
        <v>45167</v>
      </c>
      <c r="FA22" s="170">
        <v>45163</v>
      </c>
      <c r="FB22" s="170">
        <v>45162</v>
      </c>
      <c r="FC22" s="170">
        <v>45161</v>
      </c>
      <c r="FD22" s="170">
        <v>45160</v>
      </c>
      <c r="FE22" s="170">
        <v>45156</v>
      </c>
      <c r="FF22" s="170">
        <v>45155</v>
      </c>
      <c r="FG22" s="170">
        <v>45154</v>
      </c>
      <c r="FH22" s="170">
        <v>45153</v>
      </c>
      <c r="FI22" s="170">
        <v>45149</v>
      </c>
      <c r="FJ22" s="170">
        <v>45148</v>
      </c>
      <c r="FK22" s="170">
        <v>45147</v>
      </c>
      <c r="FL22" s="170">
        <v>45146</v>
      </c>
      <c r="FM22" s="170">
        <v>45142</v>
      </c>
      <c r="FN22" s="170">
        <v>45141</v>
      </c>
      <c r="FO22" s="170">
        <v>45140</v>
      </c>
      <c r="FP22" s="170">
        <v>45139</v>
      </c>
      <c r="FQ22" s="170">
        <v>45138</v>
      </c>
      <c r="FR22" s="170">
        <v>45135</v>
      </c>
      <c r="FS22" s="170">
        <v>45134</v>
      </c>
      <c r="FT22" s="170">
        <v>45133</v>
      </c>
      <c r="FU22" s="170">
        <v>45132</v>
      </c>
      <c r="FV22" s="170">
        <v>45128</v>
      </c>
      <c r="FW22" s="170">
        <v>45127</v>
      </c>
      <c r="FX22" s="170">
        <v>45126</v>
      </c>
      <c r="FY22" s="170">
        <v>45125</v>
      </c>
      <c r="FZ22" s="170">
        <v>45121</v>
      </c>
      <c r="GA22" s="170">
        <v>45120</v>
      </c>
      <c r="GB22" s="170">
        <v>45119</v>
      </c>
      <c r="GC22" s="170">
        <v>45118</v>
      </c>
      <c r="GD22" s="170">
        <v>45114</v>
      </c>
      <c r="GE22" s="170">
        <v>45113</v>
      </c>
      <c r="GF22" s="170">
        <v>45112</v>
      </c>
      <c r="GG22" s="170">
        <v>45107</v>
      </c>
      <c r="GH22" s="170">
        <v>45106</v>
      </c>
      <c r="GI22" s="170">
        <v>45105</v>
      </c>
      <c r="GJ22" s="170">
        <v>45104</v>
      </c>
      <c r="GK22" s="170">
        <v>45100</v>
      </c>
      <c r="GL22" s="170">
        <v>45099</v>
      </c>
      <c r="GM22" s="170">
        <v>45098</v>
      </c>
      <c r="GN22" s="170">
        <v>45093</v>
      </c>
      <c r="GO22" s="170">
        <v>45092</v>
      </c>
      <c r="GP22" s="170">
        <v>45091</v>
      </c>
      <c r="GQ22" s="170">
        <v>45090</v>
      </c>
      <c r="GR22" s="170">
        <v>45086</v>
      </c>
      <c r="GS22" s="170">
        <v>45085</v>
      </c>
      <c r="GT22" s="170">
        <v>45084</v>
      </c>
      <c r="GU22" s="170">
        <v>45083</v>
      </c>
      <c r="GV22" s="170">
        <v>45079</v>
      </c>
      <c r="GW22" s="170">
        <v>45078</v>
      </c>
      <c r="GX22" s="170">
        <v>45077</v>
      </c>
      <c r="GY22" s="170">
        <v>45072</v>
      </c>
      <c r="GZ22" s="170">
        <v>45071</v>
      </c>
      <c r="HA22" s="170">
        <v>45070</v>
      </c>
      <c r="HB22" s="170">
        <v>45069</v>
      </c>
      <c r="HC22" s="170">
        <v>45065</v>
      </c>
      <c r="HD22" s="170">
        <v>45064</v>
      </c>
      <c r="HE22" s="170">
        <v>45063</v>
      </c>
      <c r="HF22" s="170">
        <v>45062</v>
      </c>
      <c r="HG22" s="170">
        <v>45058</v>
      </c>
      <c r="HH22" s="170">
        <v>45057</v>
      </c>
      <c r="HI22" s="170">
        <v>45056</v>
      </c>
      <c r="HJ22" s="170">
        <v>45055</v>
      </c>
      <c r="HK22" s="170">
        <v>45051</v>
      </c>
      <c r="HL22" s="170">
        <v>45050</v>
      </c>
      <c r="HM22" s="170">
        <v>45049</v>
      </c>
      <c r="HN22" s="170">
        <v>45048</v>
      </c>
      <c r="HO22" s="170">
        <v>45046</v>
      </c>
      <c r="HP22" s="170">
        <v>45044</v>
      </c>
      <c r="HQ22" s="170">
        <v>45043</v>
      </c>
      <c r="HR22" s="170">
        <v>45042</v>
      </c>
      <c r="HS22" s="170">
        <v>45041</v>
      </c>
      <c r="HT22" s="170">
        <v>45037</v>
      </c>
      <c r="HU22" s="170">
        <v>45036</v>
      </c>
      <c r="HV22" s="170">
        <v>45035</v>
      </c>
      <c r="HW22" s="170">
        <v>45034</v>
      </c>
      <c r="HX22" s="170">
        <v>45030</v>
      </c>
      <c r="HY22" s="170">
        <v>45029</v>
      </c>
      <c r="HZ22" s="170">
        <v>45028</v>
      </c>
      <c r="IA22" s="170">
        <v>45027</v>
      </c>
      <c r="IB22" s="170">
        <v>45022</v>
      </c>
      <c r="IC22" s="170">
        <v>45021</v>
      </c>
      <c r="ID22" s="170">
        <v>45020</v>
      </c>
      <c r="IE22" s="170">
        <v>45016</v>
      </c>
      <c r="IF22" s="170">
        <v>45015</v>
      </c>
      <c r="IG22" s="170">
        <v>45014</v>
      </c>
      <c r="IH22" s="170">
        <v>45013</v>
      </c>
      <c r="II22" s="170">
        <v>45009</v>
      </c>
      <c r="IJ22" s="170">
        <v>45008</v>
      </c>
      <c r="IK22" s="170">
        <v>45007</v>
      </c>
      <c r="IL22" s="170">
        <v>45006</v>
      </c>
      <c r="IM22" s="170">
        <v>45002</v>
      </c>
      <c r="IN22" s="170">
        <v>45001</v>
      </c>
      <c r="IO22" s="170">
        <v>45000</v>
      </c>
      <c r="IP22" s="170">
        <v>44999</v>
      </c>
      <c r="IQ22" s="170">
        <v>44995</v>
      </c>
      <c r="IR22" s="170">
        <v>44994</v>
      </c>
      <c r="IS22" s="170">
        <v>44993</v>
      </c>
      <c r="IT22" s="170">
        <v>44992</v>
      </c>
      <c r="IU22" s="170">
        <v>44988</v>
      </c>
      <c r="IV22" s="170">
        <v>44987</v>
      </c>
      <c r="IW22" s="170">
        <v>44986</v>
      </c>
      <c r="IX22" s="170">
        <v>44985</v>
      </c>
      <c r="IY22" s="170">
        <v>44981</v>
      </c>
      <c r="IZ22" s="170">
        <v>44980</v>
      </c>
      <c r="JA22" s="170">
        <v>44979</v>
      </c>
      <c r="JB22" s="170">
        <v>44974</v>
      </c>
      <c r="JC22" s="170">
        <v>44973</v>
      </c>
      <c r="JD22" s="170">
        <v>44972</v>
      </c>
      <c r="JE22" s="170">
        <v>44971</v>
      </c>
      <c r="JF22" s="170">
        <v>44967</v>
      </c>
      <c r="JG22" s="170">
        <v>44966</v>
      </c>
      <c r="JH22" s="170">
        <v>44965</v>
      </c>
      <c r="JI22" s="170">
        <v>44964</v>
      </c>
      <c r="JJ22" s="170">
        <v>44960</v>
      </c>
      <c r="JK22" s="170">
        <v>44959</v>
      </c>
      <c r="JL22" s="170">
        <v>44958</v>
      </c>
      <c r="JM22" s="170">
        <v>44957</v>
      </c>
      <c r="JN22" s="170">
        <v>44953</v>
      </c>
      <c r="JO22" s="170">
        <v>44952</v>
      </c>
      <c r="JP22" s="170">
        <v>44951</v>
      </c>
      <c r="JQ22" s="170">
        <v>44950</v>
      </c>
      <c r="JR22" s="170">
        <v>44946</v>
      </c>
      <c r="JS22" s="170">
        <v>44945</v>
      </c>
      <c r="JT22" s="170">
        <v>44944</v>
      </c>
      <c r="JU22" s="170">
        <v>44939</v>
      </c>
      <c r="JV22" s="170">
        <v>44938</v>
      </c>
      <c r="JW22" s="170">
        <v>44937</v>
      </c>
      <c r="JX22" s="170">
        <v>44936</v>
      </c>
      <c r="JY22" s="170">
        <v>44932</v>
      </c>
      <c r="JZ22" s="170">
        <v>44931</v>
      </c>
      <c r="KA22" s="170">
        <v>44930</v>
      </c>
      <c r="KB22" s="170">
        <v>44929</v>
      </c>
      <c r="KC22" s="170">
        <v>44926</v>
      </c>
      <c r="KD22" s="170">
        <v>44925</v>
      </c>
      <c r="KE22" s="170">
        <v>44924</v>
      </c>
      <c r="KF22" s="170">
        <v>44923</v>
      </c>
      <c r="KG22" s="170">
        <v>44922</v>
      </c>
      <c r="KH22" s="170">
        <v>44918</v>
      </c>
      <c r="KI22" s="170">
        <v>44917</v>
      </c>
      <c r="KJ22" s="170">
        <v>44916</v>
      </c>
      <c r="KK22" s="170">
        <v>44915</v>
      </c>
      <c r="KL22" s="170">
        <v>44911</v>
      </c>
      <c r="KM22" s="170">
        <v>44910</v>
      </c>
      <c r="KN22" s="170">
        <v>44909</v>
      </c>
      <c r="KO22" s="170">
        <v>44908</v>
      </c>
      <c r="KP22" s="170">
        <v>44904</v>
      </c>
      <c r="KQ22" s="170">
        <v>44903</v>
      </c>
      <c r="KR22" s="170">
        <v>44902</v>
      </c>
      <c r="KS22" s="170">
        <v>44901</v>
      </c>
      <c r="KT22" s="170">
        <v>44897</v>
      </c>
      <c r="KU22" s="170">
        <v>44896</v>
      </c>
      <c r="KV22" s="170">
        <v>44895</v>
      </c>
      <c r="KW22" s="170">
        <v>44894</v>
      </c>
      <c r="KX22" s="170">
        <v>44888</v>
      </c>
      <c r="KY22" s="170">
        <v>44887</v>
      </c>
      <c r="KZ22" s="170">
        <v>44883</v>
      </c>
      <c r="LA22" s="170">
        <v>44882</v>
      </c>
      <c r="LB22" s="170">
        <v>44881</v>
      </c>
      <c r="LC22" s="170">
        <v>44880</v>
      </c>
      <c r="LD22" s="170">
        <v>44876</v>
      </c>
      <c r="LE22" s="170">
        <v>44875</v>
      </c>
      <c r="LF22" s="170">
        <v>44874</v>
      </c>
      <c r="LG22" s="170">
        <v>44873</v>
      </c>
      <c r="LH22" s="170">
        <v>44869</v>
      </c>
      <c r="LI22" s="170">
        <v>44868</v>
      </c>
      <c r="LJ22" s="170">
        <v>44867</v>
      </c>
      <c r="LK22" s="170">
        <v>44866</v>
      </c>
      <c r="LL22" s="170">
        <v>44865</v>
      </c>
      <c r="LM22" s="170">
        <v>44862</v>
      </c>
      <c r="LN22" s="170">
        <v>44861</v>
      </c>
      <c r="LO22" s="170">
        <v>44860</v>
      </c>
      <c r="LP22" s="170">
        <v>44859</v>
      </c>
      <c r="LQ22" s="170">
        <v>44855</v>
      </c>
      <c r="LR22" s="170">
        <v>44854</v>
      </c>
      <c r="LS22" s="170">
        <v>44853</v>
      </c>
      <c r="LT22" s="170">
        <v>44852</v>
      </c>
      <c r="LU22" s="170">
        <v>44848</v>
      </c>
      <c r="LV22" s="170">
        <v>44847</v>
      </c>
      <c r="LW22" s="170">
        <v>44846</v>
      </c>
      <c r="LX22" s="170">
        <v>44845</v>
      </c>
      <c r="LY22" s="170">
        <v>44841</v>
      </c>
      <c r="LZ22" s="170">
        <v>44840</v>
      </c>
      <c r="MA22" s="170">
        <v>44839</v>
      </c>
      <c r="MB22" s="170">
        <v>44838</v>
      </c>
      <c r="MC22" s="170">
        <v>44834</v>
      </c>
      <c r="MD22" s="170">
        <v>44833</v>
      </c>
      <c r="ME22" s="170">
        <v>44832</v>
      </c>
      <c r="MF22" s="170">
        <v>44831</v>
      </c>
      <c r="MG22" s="170">
        <v>44827</v>
      </c>
      <c r="MH22" s="170">
        <v>44826</v>
      </c>
      <c r="MI22" s="170">
        <v>44825</v>
      </c>
      <c r="MJ22" s="170">
        <v>44824</v>
      </c>
      <c r="MK22" s="170">
        <v>44820</v>
      </c>
      <c r="ML22" s="170">
        <v>44819</v>
      </c>
      <c r="MM22" s="170">
        <v>44818</v>
      </c>
      <c r="MN22" s="170">
        <v>44817</v>
      </c>
      <c r="MO22" s="170">
        <v>44813</v>
      </c>
      <c r="MP22" s="170">
        <v>44812</v>
      </c>
      <c r="MQ22" s="170">
        <v>44811</v>
      </c>
      <c r="MR22" s="170">
        <v>44806</v>
      </c>
      <c r="MS22" s="170">
        <v>44805</v>
      </c>
      <c r="MT22" s="170">
        <v>44804</v>
      </c>
      <c r="MU22" s="170">
        <v>44803</v>
      </c>
      <c r="MV22" s="170">
        <v>44799</v>
      </c>
      <c r="MW22" s="170">
        <v>44798</v>
      </c>
      <c r="MX22" s="170">
        <v>44797</v>
      </c>
      <c r="MY22" s="170">
        <v>44796</v>
      </c>
      <c r="MZ22" s="170">
        <v>44792</v>
      </c>
      <c r="NA22" s="170">
        <v>44791</v>
      </c>
      <c r="NB22" s="170">
        <v>44790</v>
      </c>
      <c r="NC22" s="170">
        <v>44789</v>
      </c>
      <c r="ND22" s="170">
        <v>44785</v>
      </c>
      <c r="NE22" s="170">
        <v>44784</v>
      </c>
      <c r="NF22" s="170">
        <v>44783</v>
      </c>
      <c r="NG22" s="170">
        <v>44782</v>
      </c>
      <c r="NH22" s="170">
        <v>44778</v>
      </c>
      <c r="NI22" s="170">
        <v>44777</v>
      </c>
      <c r="NJ22" s="170">
        <v>44776</v>
      </c>
      <c r="NK22" s="170">
        <v>44775</v>
      </c>
      <c r="NL22" s="170">
        <v>44773</v>
      </c>
      <c r="NM22" s="170">
        <v>44771</v>
      </c>
      <c r="NN22" s="170">
        <v>44770</v>
      </c>
      <c r="NO22" s="170">
        <v>44769</v>
      </c>
      <c r="NP22" s="170">
        <v>44768</v>
      </c>
      <c r="NQ22" s="170">
        <v>44764</v>
      </c>
      <c r="NR22" s="170">
        <v>44763</v>
      </c>
      <c r="NS22" s="170">
        <v>44762</v>
      </c>
      <c r="NT22" s="170">
        <v>44761</v>
      </c>
      <c r="NU22" s="170">
        <v>44757</v>
      </c>
      <c r="NV22" s="170">
        <v>44756</v>
      </c>
      <c r="NW22" s="170">
        <v>44755</v>
      </c>
      <c r="NX22" s="170">
        <v>44754</v>
      </c>
      <c r="NY22" s="170">
        <v>44750</v>
      </c>
      <c r="NZ22" s="170">
        <v>44749</v>
      </c>
      <c r="OA22" s="170">
        <v>44748</v>
      </c>
      <c r="OB22" s="170">
        <v>44743</v>
      </c>
      <c r="OC22" s="170">
        <v>44742</v>
      </c>
      <c r="OD22" s="170">
        <v>44741</v>
      </c>
      <c r="OE22" s="170">
        <v>44740</v>
      </c>
      <c r="OF22" s="170">
        <v>44736</v>
      </c>
      <c r="OG22" s="170">
        <v>44735</v>
      </c>
      <c r="OH22" s="170">
        <v>44734</v>
      </c>
      <c r="OI22" s="170">
        <v>44733</v>
      </c>
      <c r="OJ22" s="170">
        <v>44729</v>
      </c>
      <c r="OK22" s="170">
        <v>44728</v>
      </c>
      <c r="OL22" s="170">
        <v>44727</v>
      </c>
      <c r="OM22" s="170">
        <v>44726</v>
      </c>
      <c r="ON22" s="170">
        <v>44722</v>
      </c>
      <c r="OO22" s="170">
        <v>44721</v>
      </c>
      <c r="OP22" s="170">
        <v>44720</v>
      </c>
      <c r="OQ22" s="170">
        <v>44719</v>
      </c>
      <c r="OR22" s="170">
        <v>44715</v>
      </c>
      <c r="OS22" s="170">
        <v>44714</v>
      </c>
      <c r="OT22" s="170">
        <v>44713</v>
      </c>
      <c r="OU22" s="170">
        <v>44712</v>
      </c>
      <c r="OV22" s="170">
        <v>44708</v>
      </c>
      <c r="OW22" s="170">
        <v>44707</v>
      </c>
      <c r="OX22" s="170">
        <v>44706</v>
      </c>
      <c r="OY22" s="170">
        <v>44705</v>
      </c>
      <c r="OZ22" s="170">
        <v>44701</v>
      </c>
      <c r="PA22" s="170">
        <v>44700</v>
      </c>
      <c r="PB22" s="170">
        <v>44699</v>
      </c>
      <c r="PC22" s="170">
        <v>44698</v>
      </c>
      <c r="PD22" s="170">
        <v>44694</v>
      </c>
      <c r="PE22" s="170">
        <v>44693</v>
      </c>
      <c r="PF22" s="170">
        <v>44692</v>
      </c>
      <c r="PG22" s="170">
        <v>44691</v>
      </c>
      <c r="PH22" s="170">
        <v>44687</v>
      </c>
      <c r="PI22" s="170">
        <v>44686</v>
      </c>
      <c r="PJ22" s="170">
        <v>44685</v>
      </c>
      <c r="PK22" s="170">
        <v>44681</v>
      </c>
      <c r="PL22" s="170">
        <v>44680</v>
      </c>
      <c r="PM22" s="170">
        <v>44679</v>
      </c>
      <c r="PN22" s="170">
        <v>44678</v>
      </c>
      <c r="PO22" s="170">
        <v>44677</v>
      </c>
      <c r="PP22" s="170">
        <v>44673</v>
      </c>
      <c r="PQ22" s="170">
        <v>44672</v>
      </c>
      <c r="PR22" s="170">
        <v>44671</v>
      </c>
      <c r="PS22" s="170">
        <v>44670</v>
      </c>
      <c r="PT22" s="170">
        <v>44665</v>
      </c>
      <c r="PU22" s="170">
        <v>44664</v>
      </c>
      <c r="PV22" s="170">
        <v>44663</v>
      </c>
      <c r="PW22" s="170">
        <v>44659</v>
      </c>
      <c r="PX22" s="170">
        <v>44658</v>
      </c>
      <c r="PY22" s="170">
        <v>44657</v>
      </c>
      <c r="PZ22" s="170">
        <v>44656</v>
      </c>
      <c r="QA22" s="170">
        <v>44652</v>
      </c>
      <c r="QB22" s="170">
        <v>44651</v>
      </c>
      <c r="QC22" s="170">
        <v>44650</v>
      </c>
      <c r="QD22" s="170">
        <v>44649</v>
      </c>
      <c r="QE22" s="170">
        <v>44645</v>
      </c>
      <c r="QF22" s="170">
        <v>44644</v>
      </c>
      <c r="QG22" s="170">
        <v>44643</v>
      </c>
      <c r="QH22" s="170">
        <v>44642</v>
      </c>
      <c r="QI22" s="170">
        <v>44638</v>
      </c>
      <c r="QJ22" s="170">
        <v>44637</v>
      </c>
      <c r="QK22" s="170">
        <v>44636</v>
      </c>
      <c r="QL22" s="170">
        <v>44635</v>
      </c>
      <c r="QM22" s="170">
        <v>44631</v>
      </c>
      <c r="QN22" s="170">
        <v>44630</v>
      </c>
      <c r="QO22" s="170">
        <v>44629</v>
      </c>
      <c r="QP22" s="170">
        <v>44628</v>
      </c>
      <c r="QQ22" s="170">
        <v>44624</v>
      </c>
      <c r="QR22" s="170">
        <v>44623</v>
      </c>
      <c r="QS22" s="170">
        <v>44622</v>
      </c>
      <c r="QT22" s="170">
        <v>44621</v>
      </c>
      <c r="QU22" s="170">
        <v>44620</v>
      </c>
      <c r="QV22" s="170">
        <v>44617</v>
      </c>
      <c r="QW22" s="170">
        <v>44616</v>
      </c>
      <c r="QX22" s="170">
        <v>44615</v>
      </c>
      <c r="QY22" s="170">
        <v>44614</v>
      </c>
      <c r="QZ22" s="170">
        <v>44610</v>
      </c>
      <c r="RA22" s="170">
        <v>44609</v>
      </c>
      <c r="RB22" s="170">
        <v>44608</v>
      </c>
      <c r="RC22" s="170">
        <v>44603</v>
      </c>
      <c r="RD22" s="170">
        <v>44602</v>
      </c>
      <c r="RE22" s="170">
        <v>44601</v>
      </c>
      <c r="RF22" s="170">
        <v>44600</v>
      </c>
      <c r="RG22" s="170">
        <v>44596</v>
      </c>
      <c r="RH22" s="170">
        <v>44595</v>
      </c>
      <c r="RI22" s="170">
        <v>44594</v>
      </c>
      <c r="RJ22" s="170">
        <v>44593</v>
      </c>
      <c r="RK22" s="170">
        <v>44592</v>
      </c>
      <c r="RL22" s="170">
        <v>44589</v>
      </c>
      <c r="RM22" s="170">
        <v>44588</v>
      </c>
      <c r="RN22" s="170">
        <v>44587</v>
      </c>
      <c r="RO22" s="170">
        <v>44586</v>
      </c>
      <c r="RP22" s="170">
        <v>44582</v>
      </c>
      <c r="RQ22" s="170">
        <v>44581</v>
      </c>
      <c r="RR22" s="170">
        <v>44580</v>
      </c>
      <c r="RS22" s="170">
        <v>44575</v>
      </c>
      <c r="RT22" s="170">
        <v>44574</v>
      </c>
      <c r="RU22" s="170">
        <v>44573</v>
      </c>
      <c r="RV22" s="170">
        <v>44572</v>
      </c>
      <c r="RW22" s="170">
        <v>44568</v>
      </c>
      <c r="RX22" s="170">
        <v>44567</v>
      </c>
      <c r="RY22" s="170">
        <v>44566</v>
      </c>
      <c r="RZ22" s="170">
        <v>44565</v>
      </c>
      <c r="SA22" s="170">
        <v>44561</v>
      </c>
      <c r="SB22" s="170">
        <v>44560</v>
      </c>
      <c r="SC22" s="170">
        <v>44559</v>
      </c>
      <c r="SD22" s="170">
        <v>44558</v>
      </c>
      <c r="SE22" s="170">
        <v>44553</v>
      </c>
      <c r="SF22" s="170">
        <v>44552</v>
      </c>
      <c r="SG22" s="170">
        <v>44551</v>
      </c>
      <c r="SH22" s="170">
        <v>44547</v>
      </c>
      <c r="SI22" s="170">
        <v>44546</v>
      </c>
      <c r="SJ22" s="170">
        <v>44545</v>
      </c>
      <c r="SK22" s="170">
        <v>44544</v>
      </c>
      <c r="SL22" s="170">
        <v>44540</v>
      </c>
      <c r="SM22" s="170">
        <v>44539</v>
      </c>
      <c r="SN22" s="170">
        <v>44538</v>
      </c>
      <c r="SO22" s="170">
        <v>44537</v>
      </c>
      <c r="SP22" s="170">
        <v>44533</v>
      </c>
      <c r="SQ22" s="170">
        <v>44532</v>
      </c>
      <c r="SR22" s="170">
        <v>44531</v>
      </c>
      <c r="SS22" s="170">
        <v>44530</v>
      </c>
      <c r="ST22" s="170">
        <v>44524</v>
      </c>
      <c r="SU22" s="170">
        <v>44523</v>
      </c>
      <c r="SV22" s="170">
        <v>44519</v>
      </c>
      <c r="SW22" s="170">
        <v>44518</v>
      </c>
      <c r="SX22" s="170">
        <v>44517</v>
      </c>
      <c r="SY22" s="170">
        <v>44516</v>
      </c>
      <c r="SZ22" s="170">
        <v>44512</v>
      </c>
      <c r="TA22" s="170">
        <v>44511</v>
      </c>
      <c r="TB22" s="170">
        <v>44510</v>
      </c>
      <c r="TC22" s="170">
        <v>44509</v>
      </c>
      <c r="TD22" s="170">
        <v>44505</v>
      </c>
      <c r="TE22" s="170">
        <v>44504</v>
      </c>
      <c r="TF22" s="170">
        <v>44503</v>
      </c>
      <c r="TG22" s="170">
        <v>44502</v>
      </c>
      <c r="TH22" s="170">
        <v>44500</v>
      </c>
      <c r="TI22" s="170">
        <v>44498</v>
      </c>
      <c r="TJ22" s="170">
        <v>44497</v>
      </c>
      <c r="TK22" s="170">
        <v>44496</v>
      </c>
      <c r="TL22" s="170">
        <v>44495</v>
      </c>
      <c r="TM22" s="170">
        <v>44491</v>
      </c>
      <c r="TN22" s="170">
        <v>44490</v>
      </c>
      <c r="TO22" s="170">
        <v>44489</v>
      </c>
      <c r="TP22" s="170">
        <v>44488</v>
      </c>
      <c r="TQ22" s="170">
        <v>44484</v>
      </c>
      <c r="TR22" s="170">
        <v>44483</v>
      </c>
      <c r="TS22" s="170">
        <v>44482</v>
      </c>
      <c r="TT22" s="170">
        <v>44481</v>
      </c>
      <c r="TU22" s="170">
        <v>44477</v>
      </c>
      <c r="TV22" s="170">
        <v>44476</v>
      </c>
      <c r="TW22" s="170">
        <v>44475</v>
      </c>
      <c r="TX22" s="170">
        <v>44474</v>
      </c>
      <c r="TY22" s="170">
        <v>44470</v>
      </c>
      <c r="TZ22" s="170">
        <v>44469</v>
      </c>
      <c r="UA22" s="170">
        <v>44468</v>
      </c>
      <c r="UB22" s="170">
        <v>44467</v>
      </c>
      <c r="UC22" s="170">
        <v>44463</v>
      </c>
      <c r="UD22" s="170">
        <v>44462</v>
      </c>
      <c r="UE22" s="170">
        <v>44461</v>
      </c>
      <c r="UF22" s="170">
        <v>44460</v>
      </c>
      <c r="UG22" s="170">
        <v>44456</v>
      </c>
      <c r="UH22" s="170">
        <v>44455</v>
      </c>
      <c r="UI22" s="170">
        <v>44454</v>
      </c>
      <c r="UJ22" s="170">
        <v>44453</v>
      </c>
      <c r="UK22" s="170">
        <v>44449</v>
      </c>
      <c r="UL22" s="170">
        <v>44448</v>
      </c>
      <c r="UM22" s="170">
        <v>44447</v>
      </c>
      <c r="UN22" s="170">
        <v>44442</v>
      </c>
      <c r="UO22" s="170">
        <v>44441</v>
      </c>
      <c r="UP22" s="170">
        <v>44440</v>
      </c>
      <c r="UQ22" s="170">
        <v>44439</v>
      </c>
      <c r="UR22" s="170">
        <v>44435</v>
      </c>
      <c r="US22" s="170">
        <v>44434</v>
      </c>
      <c r="UT22" s="170">
        <v>44433</v>
      </c>
      <c r="UU22" s="170">
        <v>44432</v>
      </c>
      <c r="UV22" s="170">
        <v>44428</v>
      </c>
      <c r="UW22" s="170">
        <v>44427</v>
      </c>
      <c r="UX22" s="170">
        <v>44426</v>
      </c>
      <c r="UY22" s="170">
        <v>44425</v>
      </c>
      <c r="UZ22" s="170">
        <v>44421</v>
      </c>
      <c r="VA22" s="170">
        <v>44420</v>
      </c>
      <c r="VB22" s="170">
        <v>44419</v>
      </c>
      <c r="VC22" s="170">
        <v>44418</v>
      </c>
      <c r="VD22" s="170">
        <v>44414</v>
      </c>
      <c r="VE22" s="170">
        <v>44413</v>
      </c>
      <c r="VF22" s="170">
        <v>44412</v>
      </c>
      <c r="VG22" s="170">
        <v>44411</v>
      </c>
      <c r="VH22" s="170">
        <v>44408</v>
      </c>
      <c r="VI22" s="170">
        <v>44407</v>
      </c>
      <c r="VJ22" s="170">
        <v>44406</v>
      </c>
      <c r="VK22" s="170">
        <v>44405</v>
      </c>
      <c r="VL22" s="170">
        <v>44404</v>
      </c>
      <c r="VM22" s="170">
        <v>44400</v>
      </c>
      <c r="VN22" s="170">
        <v>44399</v>
      </c>
      <c r="VO22" s="170">
        <v>44398</v>
      </c>
      <c r="VP22" s="170">
        <v>44397</v>
      </c>
      <c r="VQ22" s="170">
        <v>44393</v>
      </c>
      <c r="VR22" s="170">
        <v>44392</v>
      </c>
      <c r="VS22" s="170">
        <v>44391</v>
      </c>
      <c r="VT22" s="170">
        <v>44390</v>
      </c>
      <c r="VU22" s="170">
        <v>44386</v>
      </c>
      <c r="VV22" s="170">
        <v>44385</v>
      </c>
      <c r="VW22" s="170">
        <v>44384</v>
      </c>
      <c r="VX22" s="170">
        <v>44383</v>
      </c>
      <c r="VY22" s="170">
        <v>44379</v>
      </c>
      <c r="VZ22" s="170">
        <v>44378</v>
      </c>
      <c r="WA22" s="170">
        <v>44377</v>
      </c>
      <c r="WB22" s="170">
        <v>44376</v>
      </c>
      <c r="WC22" s="170">
        <v>44372</v>
      </c>
      <c r="WD22" s="170">
        <v>44371</v>
      </c>
      <c r="WE22" s="170">
        <v>44370</v>
      </c>
      <c r="WF22" s="170">
        <v>44369</v>
      </c>
      <c r="WG22" s="170">
        <v>44365</v>
      </c>
      <c r="WH22" s="170">
        <v>44364</v>
      </c>
      <c r="WI22" s="170">
        <v>44363</v>
      </c>
      <c r="WJ22" s="170">
        <v>44362</v>
      </c>
      <c r="WK22" s="170">
        <v>44358</v>
      </c>
      <c r="WL22" s="170">
        <v>44357</v>
      </c>
      <c r="WM22" s="170">
        <v>44356</v>
      </c>
      <c r="WN22" s="170">
        <v>44355</v>
      </c>
      <c r="WO22" s="170">
        <v>44351</v>
      </c>
      <c r="WP22" s="170">
        <v>44350</v>
      </c>
      <c r="WQ22" s="170">
        <v>44349</v>
      </c>
      <c r="WR22" s="170">
        <v>44348</v>
      </c>
    </row>
    <row r="23" spans="1:616" x14ac:dyDescent="0.3">
      <c r="A23" s="389" t="s">
        <v>336</v>
      </c>
      <c r="B23" s="389" t="s">
        <v>338</v>
      </c>
      <c r="C23" s="166" t="s">
        <v>394</v>
      </c>
      <c r="D23" s="20"/>
      <c r="E23" s="389" t="s">
        <v>336</v>
      </c>
      <c r="F23" s="389" t="s">
        <v>338</v>
      </c>
      <c r="G23" s="389" t="s">
        <v>338</v>
      </c>
      <c r="H23" s="20"/>
      <c r="I23" s="20"/>
      <c r="J23" s="389" t="s">
        <v>336</v>
      </c>
      <c r="K23" s="389" t="s">
        <v>338</v>
      </c>
      <c r="L23" s="389" t="s">
        <v>338</v>
      </c>
      <c r="M23" s="20"/>
      <c r="N23" s="20"/>
      <c r="O23" s="20"/>
      <c r="P23" s="20">
        <v>-5.4</v>
      </c>
      <c r="Q23" s="20">
        <v>-4.5999999999999996</v>
      </c>
      <c r="R23" s="20">
        <v>-3.6</v>
      </c>
      <c r="S23" s="20">
        <v>-2.5</v>
      </c>
      <c r="T23" s="20">
        <v>-1.4</v>
      </c>
      <c r="U23" s="20">
        <v>-0.8</v>
      </c>
      <c r="V23" s="20">
        <v>-0.7</v>
      </c>
      <c r="W23" s="20">
        <v>-1.3</v>
      </c>
      <c r="X23" s="20">
        <v>-1.3</v>
      </c>
      <c r="Y23" s="20">
        <v>0.9</v>
      </c>
      <c r="Z23" s="20">
        <v>2.2999999999999998</v>
      </c>
      <c r="AA23" s="20">
        <v>4.2</v>
      </c>
      <c r="AB23" s="20">
        <v>6.1</v>
      </c>
      <c r="AC23" s="20">
        <v>6.4</v>
      </c>
      <c r="AD23" s="20">
        <v>8</v>
      </c>
      <c r="AE23" s="20">
        <v>8.3000000000000007</v>
      </c>
      <c r="AF23" s="20">
        <v>8.8000000000000007</v>
      </c>
      <c r="AG23" s="20">
        <v>9.1</v>
      </c>
      <c r="AH23" s="20">
        <v>10.3</v>
      </c>
      <c r="AI23" s="20">
        <v>12.9</v>
      </c>
      <c r="AJ23" s="20">
        <v>13.5</v>
      </c>
      <c r="AK23" s="20">
        <v>10.7</v>
      </c>
      <c r="AL23" s="20">
        <v>9.5</v>
      </c>
      <c r="AM23" s="20">
        <v>9</v>
      </c>
      <c r="AN23" s="20">
        <v>8.8000000000000007</v>
      </c>
      <c r="AO23" s="20" t="e">
        <v>#N/A</v>
      </c>
      <c r="AP23" s="20">
        <v>-2.8</v>
      </c>
      <c r="AQ23" s="20" t="e">
        <v>#N/A</v>
      </c>
      <c r="AR23" s="20" t="e">
        <v>#N/A</v>
      </c>
      <c r="AS23" s="20" t="e">
        <v>#N/A</v>
      </c>
      <c r="AT23" s="20" t="e">
        <v>#N/A</v>
      </c>
      <c r="AU23" s="20" t="e">
        <v>#N/A</v>
      </c>
      <c r="AV23" s="20" t="e">
        <v>#N/A</v>
      </c>
      <c r="AW23" s="20" t="e">
        <v>#N/A</v>
      </c>
      <c r="AX23" s="20" t="e">
        <v>#N/A</v>
      </c>
      <c r="AY23" s="20" t="e">
        <v>#N/A</v>
      </c>
      <c r="AZ23" s="20" t="e">
        <v>#N/A</v>
      </c>
      <c r="BA23" s="20" t="e">
        <v>#N/A</v>
      </c>
      <c r="BB23" s="20" t="e">
        <v>#N/A</v>
      </c>
      <c r="BC23" s="20">
        <v>-2.7</v>
      </c>
      <c r="BD23" s="20" t="e">
        <v>#N/A</v>
      </c>
      <c r="BE23" s="20" t="e">
        <v>#N/A</v>
      </c>
      <c r="BF23" s="20" t="e">
        <v>#N/A</v>
      </c>
      <c r="BG23" s="20" t="e">
        <v>#N/A</v>
      </c>
      <c r="BH23" s="20" t="e">
        <v>#N/A</v>
      </c>
      <c r="BI23" s="20" t="e">
        <v>#N/A</v>
      </c>
      <c r="BJ23" s="20" t="e">
        <v>#N/A</v>
      </c>
      <c r="BK23" s="20" t="e">
        <v>#N/A</v>
      </c>
      <c r="BL23" s="20" t="e">
        <v>#N/A</v>
      </c>
      <c r="BM23" s="20" t="e">
        <v>#N/A</v>
      </c>
      <c r="BN23" s="20" t="e">
        <v>#N/A</v>
      </c>
      <c r="BO23" s="20" t="e">
        <v>#N/A</v>
      </c>
      <c r="BP23" s="20" t="e">
        <v>#N/A</v>
      </c>
      <c r="BQ23" s="20" t="e">
        <v>#N/A</v>
      </c>
      <c r="BR23" s="20" t="e">
        <v>#N/A</v>
      </c>
      <c r="BS23" s="20">
        <v>-2.5</v>
      </c>
      <c r="BT23" s="20" t="e">
        <v>#N/A</v>
      </c>
      <c r="BU23" s="20" t="e">
        <v>#N/A</v>
      </c>
      <c r="BV23" s="20" t="e">
        <v>#N/A</v>
      </c>
      <c r="BW23" s="20" t="e">
        <v>#N/A</v>
      </c>
      <c r="BX23" s="20" t="e">
        <v>#N/A</v>
      </c>
      <c r="BY23" s="20" t="e">
        <v>#N/A</v>
      </c>
      <c r="BZ23" s="20" t="e">
        <v>#N/A</v>
      </c>
      <c r="CA23" s="20" t="e">
        <v>#N/A</v>
      </c>
      <c r="CB23" s="20" t="e">
        <v>#N/A</v>
      </c>
      <c r="CC23" s="20" t="e">
        <v>#N/A</v>
      </c>
      <c r="CD23" s="20" t="e">
        <v>#N/A</v>
      </c>
      <c r="CE23" s="20" t="e">
        <v>#N/A</v>
      </c>
      <c r="CF23" s="20" t="e">
        <v>#N/A</v>
      </c>
      <c r="CG23" s="20" t="e">
        <v>#N/A</v>
      </c>
      <c r="CH23" s="20" t="e">
        <v>#N/A</v>
      </c>
      <c r="CI23" s="20">
        <v>-2.7</v>
      </c>
      <c r="CJ23" s="20" t="e">
        <v>#N/A</v>
      </c>
      <c r="CK23" s="20" t="e">
        <v>#N/A</v>
      </c>
      <c r="CL23" s="20" t="e">
        <v>#N/A</v>
      </c>
      <c r="CM23" s="20" t="e">
        <v>#N/A</v>
      </c>
      <c r="CN23" s="20" t="e">
        <v>#N/A</v>
      </c>
      <c r="CO23" s="20" t="e">
        <v>#N/A</v>
      </c>
      <c r="CP23" s="20" t="e">
        <v>#N/A</v>
      </c>
      <c r="CQ23" s="20" t="e">
        <v>#N/A</v>
      </c>
      <c r="CR23" s="20" t="e">
        <v>#N/A</v>
      </c>
      <c r="CS23" s="20" t="e">
        <v>#N/A</v>
      </c>
      <c r="CT23" s="20" t="e">
        <v>#N/A</v>
      </c>
      <c r="CU23" s="20" t="e">
        <v>#N/A</v>
      </c>
      <c r="CV23" s="20" t="e">
        <v>#N/A</v>
      </c>
      <c r="CW23" s="20" t="e">
        <v>#N/A</v>
      </c>
      <c r="CX23" s="20" t="e">
        <v>#N/A</v>
      </c>
      <c r="CY23" s="20" t="e">
        <v>#N/A</v>
      </c>
      <c r="CZ23" s="20">
        <v>-3</v>
      </c>
      <c r="DA23" s="20" t="e">
        <v>#N/A</v>
      </c>
      <c r="DB23" s="20" t="e">
        <v>#N/A</v>
      </c>
      <c r="DC23" s="20" t="e">
        <v>#N/A</v>
      </c>
      <c r="DD23" s="20" t="e">
        <v>#N/A</v>
      </c>
      <c r="DE23" s="20" t="e">
        <v>#N/A</v>
      </c>
      <c r="DF23" s="20" t="e">
        <v>#N/A</v>
      </c>
      <c r="DG23" s="20" t="e">
        <v>#N/A</v>
      </c>
      <c r="DH23" s="20" t="e">
        <v>#N/A</v>
      </c>
      <c r="DI23" s="20" t="e">
        <v>#N/A</v>
      </c>
      <c r="DJ23" s="20" t="e">
        <v>#N/A</v>
      </c>
      <c r="DK23" s="20" t="e">
        <v>#N/A</v>
      </c>
      <c r="DL23" s="20" t="e">
        <v>#N/A</v>
      </c>
      <c r="DM23" s="20" t="e">
        <v>#N/A</v>
      </c>
      <c r="DN23" s="20" t="e">
        <v>#N/A</v>
      </c>
      <c r="DO23" s="20" t="e">
        <v>#N/A</v>
      </c>
      <c r="DP23" s="20">
        <v>-2.6</v>
      </c>
      <c r="DQ23" s="20" t="e">
        <v>#N/A</v>
      </c>
      <c r="DR23" s="20" t="e">
        <v>#N/A</v>
      </c>
      <c r="DS23" s="20" t="e">
        <v>#N/A</v>
      </c>
      <c r="DT23" s="20" t="e">
        <v>#N/A</v>
      </c>
      <c r="DU23" s="20" t="e">
        <v>#N/A</v>
      </c>
      <c r="DV23" s="20" t="e">
        <v>#N/A</v>
      </c>
      <c r="DW23" s="20" t="e">
        <v>#N/A</v>
      </c>
      <c r="DX23" s="20" t="e">
        <v>#N/A</v>
      </c>
      <c r="DY23" s="20" t="e">
        <v>#N/A</v>
      </c>
      <c r="DZ23" s="20" t="e">
        <v>#N/A</v>
      </c>
      <c r="EA23" s="20" t="e">
        <v>#N/A</v>
      </c>
      <c r="EB23" s="20" t="e">
        <v>#N/A</v>
      </c>
      <c r="EC23" s="20" t="e">
        <v>#N/A</v>
      </c>
      <c r="ED23" s="20" t="e">
        <v>#N/A</v>
      </c>
      <c r="EE23" s="20" t="e">
        <v>#N/A</v>
      </c>
      <c r="EF23" s="20" t="e">
        <v>#N/A</v>
      </c>
      <c r="EG23" s="20">
        <v>-2.5</v>
      </c>
      <c r="EH23" s="20" t="e">
        <v>#N/A</v>
      </c>
      <c r="EI23" s="20" t="e">
        <v>#N/A</v>
      </c>
      <c r="EJ23" s="20" t="e">
        <v>#N/A</v>
      </c>
      <c r="EK23" s="20" t="e">
        <v>#N/A</v>
      </c>
      <c r="EL23" s="20" t="e">
        <v>#N/A</v>
      </c>
      <c r="EM23" s="20" t="e">
        <v>#N/A</v>
      </c>
      <c r="EN23" s="20" t="e">
        <v>#N/A</v>
      </c>
      <c r="EO23" s="20" t="e">
        <v>#N/A</v>
      </c>
      <c r="EP23" s="20" t="e">
        <v>#N/A</v>
      </c>
      <c r="EQ23" s="20" t="e">
        <v>#N/A</v>
      </c>
      <c r="ER23" s="20" t="e">
        <v>#N/A</v>
      </c>
      <c r="ES23" s="20" t="e">
        <v>#N/A</v>
      </c>
      <c r="ET23" s="20" t="e">
        <v>#N/A</v>
      </c>
      <c r="EU23" s="20" t="e">
        <v>#N/A</v>
      </c>
      <c r="EV23" s="20" t="e">
        <v>#N/A</v>
      </c>
      <c r="EW23" s="20" t="e">
        <v>#N/A</v>
      </c>
      <c r="EX23" s="20">
        <v>-3</v>
      </c>
      <c r="EY23" s="20" t="e">
        <v>#N/A</v>
      </c>
      <c r="EZ23" s="20" t="e">
        <v>#N/A</v>
      </c>
      <c r="FA23" s="20" t="e">
        <v>#N/A</v>
      </c>
      <c r="FB23" s="20" t="e">
        <v>#N/A</v>
      </c>
      <c r="FC23" s="20" t="e">
        <v>#N/A</v>
      </c>
      <c r="FD23" s="20" t="e">
        <v>#N/A</v>
      </c>
      <c r="FE23" s="20" t="e">
        <v>#N/A</v>
      </c>
      <c r="FF23" s="20" t="e">
        <v>#N/A</v>
      </c>
      <c r="FG23" s="20" t="e">
        <v>#N/A</v>
      </c>
      <c r="FH23" s="20" t="e">
        <v>#N/A</v>
      </c>
      <c r="FI23" s="20" t="e">
        <v>#N/A</v>
      </c>
      <c r="FJ23" s="20" t="e">
        <v>#N/A</v>
      </c>
      <c r="FK23" s="20" t="e">
        <v>#N/A</v>
      </c>
      <c r="FL23" s="20" t="e">
        <v>#N/A</v>
      </c>
      <c r="FM23" s="20" t="e">
        <v>#N/A</v>
      </c>
      <c r="FN23" s="20" t="e">
        <v>#N/A</v>
      </c>
      <c r="FO23" s="20" t="e">
        <v>#N/A</v>
      </c>
      <c r="FP23" s="20" t="e">
        <v>#N/A</v>
      </c>
      <c r="FQ23" s="20">
        <v>-4.4000000000000004</v>
      </c>
      <c r="FR23" s="20" t="e">
        <v>#N/A</v>
      </c>
      <c r="FS23" s="20" t="e">
        <v>#N/A</v>
      </c>
      <c r="FT23" s="20" t="e">
        <v>#N/A</v>
      </c>
      <c r="FU23" s="20" t="e">
        <v>#N/A</v>
      </c>
      <c r="FV23" s="20" t="e">
        <v>#N/A</v>
      </c>
      <c r="FW23" s="20" t="e">
        <v>#N/A</v>
      </c>
      <c r="FX23" s="20" t="e">
        <v>#N/A</v>
      </c>
      <c r="FY23" s="20" t="e">
        <v>#N/A</v>
      </c>
      <c r="FZ23" s="20" t="e">
        <v>#N/A</v>
      </c>
      <c r="GA23" s="20" t="e">
        <v>#N/A</v>
      </c>
      <c r="GB23" s="20" t="e">
        <v>#N/A</v>
      </c>
      <c r="GC23" s="20" t="e">
        <v>#N/A</v>
      </c>
      <c r="GD23" s="20" t="e">
        <v>#N/A</v>
      </c>
      <c r="GE23" s="20" t="e">
        <v>#N/A</v>
      </c>
      <c r="GF23" s="20" t="e">
        <v>#N/A</v>
      </c>
      <c r="GG23" s="20">
        <v>-5.4</v>
      </c>
      <c r="GH23" s="20" t="e">
        <v>#N/A</v>
      </c>
      <c r="GI23" s="20" t="e">
        <v>#N/A</v>
      </c>
      <c r="GJ23" s="20" t="e">
        <v>#N/A</v>
      </c>
      <c r="GK23" s="20" t="e">
        <v>#N/A</v>
      </c>
      <c r="GL23" s="20" t="e">
        <v>#N/A</v>
      </c>
      <c r="GM23" s="20" t="e">
        <v>#N/A</v>
      </c>
      <c r="GN23" s="20" t="e">
        <v>#N/A</v>
      </c>
      <c r="GO23" s="20" t="e">
        <v>#N/A</v>
      </c>
      <c r="GP23" s="20" t="e">
        <v>#N/A</v>
      </c>
      <c r="GQ23" s="20" t="e">
        <v>#N/A</v>
      </c>
      <c r="GR23" s="20" t="e">
        <v>#N/A</v>
      </c>
      <c r="GS23" s="20" t="e">
        <v>#N/A</v>
      </c>
      <c r="GT23" s="20" t="e">
        <v>#N/A</v>
      </c>
      <c r="GU23" s="20" t="e">
        <v>#N/A</v>
      </c>
      <c r="GV23" s="20" t="e">
        <v>#N/A</v>
      </c>
      <c r="GW23" s="20" t="e">
        <v>#N/A</v>
      </c>
      <c r="GX23" s="20">
        <v>-4.5999999999999996</v>
      </c>
      <c r="GY23" s="20" t="e">
        <v>#N/A</v>
      </c>
      <c r="GZ23" s="20" t="e">
        <v>#N/A</v>
      </c>
      <c r="HA23" s="20" t="e">
        <v>#N/A</v>
      </c>
      <c r="HB23" s="20" t="e">
        <v>#N/A</v>
      </c>
      <c r="HC23" s="20" t="e">
        <v>#N/A</v>
      </c>
      <c r="HD23" s="20" t="e">
        <v>#N/A</v>
      </c>
      <c r="HE23" s="20" t="e">
        <v>#N/A</v>
      </c>
      <c r="HF23" s="20" t="e">
        <v>#N/A</v>
      </c>
      <c r="HG23" s="20" t="e">
        <v>#N/A</v>
      </c>
      <c r="HH23" s="20" t="e">
        <v>#N/A</v>
      </c>
      <c r="HI23" s="20" t="e">
        <v>#N/A</v>
      </c>
      <c r="HJ23" s="20" t="e">
        <v>#N/A</v>
      </c>
      <c r="HK23" s="20" t="e">
        <v>#N/A</v>
      </c>
      <c r="HL23" s="20" t="e">
        <v>#N/A</v>
      </c>
      <c r="HM23" s="20" t="e">
        <v>#N/A</v>
      </c>
      <c r="HN23" s="20" t="e">
        <v>#N/A</v>
      </c>
      <c r="HO23" s="20">
        <v>-3.6</v>
      </c>
      <c r="HP23" s="20" t="e">
        <v>#N/A</v>
      </c>
      <c r="HQ23" s="20" t="e">
        <v>#N/A</v>
      </c>
      <c r="HR23" s="20" t="e">
        <v>#N/A</v>
      </c>
      <c r="HS23" s="20" t="e">
        <v>#N/A</v>
      </c>
      <c r="HT23" s="20" t="e">
        <v>#N/A</v>
      </c>
      <c r="HU23" s="20" t="e">
        <v>#N/A</v>
      </c>
      <c r="HV23" s="20" t="e">
        <v>#N/A</v>
      </c>
      <c r="HW23" s="20" t="e">
        <v>#N/A</v>
      </c>
      <c r="HX23" s="20" t="e">
        <v>#N/A</v>
      </c>
      <c r="HY23" s="20" t="e">
        <v>#N/A</v>
      </c>
      <c r="HZ23" s="20" t="e">
        <v>#N/A</v>
      </c>
      <c r="IA23" s="20" t="e">
        <v>#N/A</v>
      </c>
      <c r="IB23" s="20" t="e">
        <v>#N/A</v>
      </c>
      <c r="IC23" s="20" t="e">
        <v>#N/A</v>
      </c>
      <c r="ID23" s="20" t="e">
        <v>#N/A</v>
      </c>
      <c r="IE23" s="20">
        <v>-2.5</v>
      </c>
      <c r="IF23" s="20" t="e">
        <v>#N/A</v>
      </c>
      <c r="IG23" s="20" t="e">
        <v>#N/A</v>
      </c>
      <c r="IH23" s="20" t="e">
        <v>#N/A</v>
      </c>
      <c r="II23" s="20" t="e">
        <v>#N/A</v>
      </c>
      <c r="IJ23" s="20" t="e">
        <v>#N/A</v>
      </c>
      <c r="IK23" s="20" t="e">
        <v>#N/A</v>
      </c>
      <c r="IL23" s="20" t="e">
        <v>#N/A</v>
      </c>
      <c r="IM23" s="20" t="e">
        <v>#N/A</v>
      </c>
      <c r="IN23" s="20" t="e">
        <v>#N/A</v>
      </c>
      <c r="IO23" s="20" t="e">
        <v>#N/A</v>
      </c>
      <c r="IP23" s="20" t="e">
        <v>#N/A</v>
      </c>
      <c r="IQ23" s="20" t="e">
        <v>#N/A</v>
      </c>
      <c r="IR23" s="20" t="e">
        <v>#N/A</v>
      </c>
      <c r="IS23" s="20" t="e">
        <v>#N/A</v>
      </c>
      <c r="IT23" s="20" t="e">
        <v>#N/A</v>
      </c>
      <c r="IU23" s="20" t="e">
        <v>#N/A</v>
      </c>
      <c r="IV23" s="20" t="e">
        <v>#N/A</v>
      </c>
      <c r="IW23" s="20" t="e">
        <v>#N/A</v>
      </c>
      <c r="IX23" s="20">
        <v>-1.4</v>
      </c>
      <c r="IY23" s="20" t="e">
        <v>#N/A</v>
      </c>
      <c r="IZ23" s="20" t="e">
        <v>#N/A</v>
      </c>
      <c r="JA23" s="20" t="e">
        <v>#N/A</v>
      </c>
      <c r="JB23" s="20" t="e">
        <v>#N/A</v>
      </c>
      <c r="JC23" s="20" t="e">
        <v>#N/A</v>
      </c>
      <c r="JD23" s="20" t="e">
        <v>#N/A</v>
      </c>
      <c r="JE23" s="20" t="e">
        <v>#N/A</v>
      </c>
      <c r="JF23" s="20" t="e">
        <v>#N/A</v>
      </c>
      <c r="JG23" s="20" t="e">
        <v>#N/A</v>
      </c>
      <c r="JH23" s="20" t="e">
        <v>#N/A</v>
      </c>
      <c r="JI23" s="20" t="e">
        <v>#N/A</v>
      </c>
      <c r="JJ23" s="20" t="e">
        <v>#N/A</v>
      </c>
      <c r="JK23" s="20" t="e">
        <v>#N/A</v>
      </c>
      <c r="JL23" s="20" t="e">
        <v>#N/A</v>
      </c>
      <c r="JM23" s="20">
        <v>-0.8</v>
      </c>
      <c r="JN23" s="20" t="e">
        <v>#N/A</v>
      </c>
      <c r="JO23" s="20" t="e">
        <v>#N/A</v>
      </c>
      <c r="JP23" s="20" t="e">
        <v>#N/A</v>
      </c>
      <c r="JQ23" s="20" t="e">
        <v>#N/A</v>
      </c>
      <c r="JR23" s="20" t="e">
        <v>#N/A</v>
      </c>
      <c r="JS23" s="20" t="e">
        <v>#N/A</v>
      </c>
      <c r="JT23" s="20" t="e">
        <v>#N/A</v>
      </c>
      <c r="JU23" s="20" t="e">
        <v>#N/A</v>
      </c>
      <c r="JV23" s="20" t="e">
        <v>#N/A</v>
      </c>
      <c r="JW23" s="20" t="e">
        <v>#N/A</v>
      </c>
      <c r="JX23" s="20" t="e">
        <v>#N/A</v>
      </c>
      <c r="JY23" s="20" t="e">
        <v>#N/A</v>
      </c>
      <c r="JZ23" s="20" t="e">
        <v>#N/A</v>
      </c>
      <c r="KA23" s="20" t="e">
        <v>#N/A</v>
      </c>
      <c r="KB23" s="20" t="e">
        <v>#N/A</v>
      </c>
      <c r="KC23" s="20">
        <v>-0.7</v>
      </c>
      <c r="KD23" s="20" t="e">
        <v>#N/A</v>
      </c>
      <c r="KE23" s="20" t="e">
        <v>#N/A</v>
      </c>
      <c r="KF23" s="20" t="e">
        <v>#N/A</v>
      </c>
      <c r="KG23" s="20" t="e">
        <v>#N/A</v>
      </c>
      <c r="KH23" s="20" t="e">
        <v>#N/A</v>
      </c>
      <c r="KI23" s="20" t="e">
        <v>#N/A</v>
      </c>
      <c r="KJ23" s="20" t="e">
        <v>#N/A</v>
      </c>
      <c r="KK23" s="20" t="e">
        <v>#N/A</v>
      </c>
      <c r="KL23" s="20" t="e">
        <v>#N/A</v>
      </c>
      <c r="KM23" s="20" t="e">
        <v>#N/A</v>
      </c>
      <c r="KN23" s="20" t="e">
        <v>#N/A</v>
      </c>
      <c r="KO23" s="20" t="e">
        <v>#N/A</v>
      </c>
      <c r="KP23" s="20" t="e">
        <v>#N/A</v>
      </c>
      <c r="KQ23" s="20" t="e">
        <v>#N/A</v>
      </c>
      <c r="KR23" s="20" t="e">
        <v>#N/A</v>
      </c>
      <c r="KS23" s="20" t="e">
        <v>#N/A</v>
      </c>
      <c r="KT23" s="20" t="e">
        <v>#N/A</v>
      </c>
      <c r="KU23" s="20" t="e">
        <v>#N/A</v>
      </c>
      <c r="KV23" s="20">
        <v>-1.3</v>
      </c>
      <c r="KW23" s="20" t="e">
        <v>#N/A</v>
      </c>
      <c r="KX23" s="20" t="e">
        <v>#N/A</v>
      </c>
      <c r="KY23" s="20" t="e">
        <v>#N/A</v>
      </c>
      <c r="KZ23" s="20" t="e">
        <v>#N/A</v>
      </c>
      <c r="LA23" s="20" t="e">
        <v>#N/A</v>
      </c>
      <c r="LB23" s="20" t="e">
        <v>#N/A</v>
      </c>
      <c r="LC23" s="20" t="e">
        <v>#N/A</v>
      </c>
      <c r="LD23" s="20" t="e">
        <v>#N/A</v>
      </c>
      <c r="LE23" s="20" t="e">
        <v>#N/A</v>
      </c>
      <c r="LF23" s="20" t="e">
        <v>#N/A</v>
      </c>
      <c r="LG23" s="20" t="e">
        <v>#N/A</v>
      </c>
      <c r="LH23" s="20" t="e">
        <v>#N/A</v>
      </c>
      <c r="LI23" s="20" t="e">
        <v>#N/A</v>
      </c>
      <c r="LJ23" s="20" t="e">
        <v>#N/A</v>
      </c>
      <c r="LK23" s="20" t="e">
        <v>#N/A</v>
      </c>
      <c r="LL23" s="20">
        <v>-1.3</v>
      </c>
      <c r="LM23" s="20" t="e">
        <v>#N/A</v>
      </c>
      <c r="LN23" s="20" t="e">
        <v>#N/A</v>
      </c>
      <c r="LO23" s="20" t="e">
        <v>#N/A</v>
      </c>
      <c r="LP23" s="20" t="e">
        <v>#N/A</v>
      </c>
      <c r="LQ23" s="20" t="e">
        <v>#N/A</v>
      </c>
      <c r="LR23" s="20" t="e">
        <v>#N/A</v>
      </c>
      <c r="LS23" s="20" t="e">
        <v>#N/A</v>
      </c>
      <c r="LT23" s="20" t="e">
        <v>#N/A</v>
      </c>
      <c r="LU23" s="20" t="e">
        <v>#N/A</v>
      </c>
      <c r="LV23" s="20" t="e">
        <v>#N/A</v>
      </c>
      <c r="LW23" s="20" t="e">
        <v>#N/A</v>
      </c>
      <c r="LX23" s="20" t="e">
        <v>#N/A</v>
      </c>
      <c r="LY23" s="20" t="e">
        <v>#N/A</v>
      </c>
      <c r="LZ23" s="20" t="e">
        <v>#N/A</v>
      </c>
      <c r="MA23" s="20" t="e">
        <v>#N/A</v>
      </c>
      <c r="MB23" s="20" t="e">
        <v>#N/A</v>
      </c>
      <c r="MC23" s="20">
        <v>0.9</v>
      </c>
      <c r="MD23" s="20" t="e">
        <v>#N/A</v>
      </c>
      <c r="ME23" s="20" t="e">
        <v>#N/A</v>
      </c>
      <c r="MF23" s="20" t="e">
        <v>#N/A</v>
      </c>
      <c r="MG23" s="20" t="e">
        <v>#N/A</v>
      </c>
      <c r="MH23" s="20" t="e">
        <v>#N/A</v>
      </c>
      <c r="MI23" s="20" t="e">
        <v>#N/A</v>
      </c>
      <c r="MJ23" s="20" t="e">
        <v>#N/A</v>
      </c>
      <c r="MK23" s="20" t="e">
        <v>#N/A</v>
      </c>
      <c r="ML23" s="20" t="e">
        <v>#N/A</v>
      </c>
      <c r="MM23" s="20" t="e">
        <v>#N/A</v>
      </c>
      <c r="MN23" s="20" t="e">
        <v>#N/A</v>
      </c>
      <c r="MO23" s="20" t="e">
        <v>#N/A</v>
      </c>
      <c r="MP23" s="20" t="e">
        <v>#N/A</v>
      </c>
      <c r="MQ23" s="20" t="e">
        <v>#N/A</v>
      </c>
      <c r="MR23" s="20" t="e">
        <v>#N/A</v>
      </c>
      <c r="MS23" s="20" t="e">
        <v>#N/A</v>
      </c>
      <c r="MT23" s="20">
        <v>2.2999999999999998</v>
      </c>
      <c r="MU23" s="20" t="e">
        <v>#N/A</v>
      </c>
      <c r="MV23" s="20" t="e">
        <v>#N/A</v>
      </c>
      <c r="MW23" s="20" t="e">
        <v>#N/A</v>
      </c>
      <c r="MX23" s="20" t="e">
        <v>#N/A</v>
      </c>
      <c r="MY23" s="20" t="e">
        <v>#N/A</v>
      </c>
      <c r="MZ23" s="20" t="e">
        <v>#N/A</v>
      </c>
      <c r="NA23" s="20" t="e">
        <v>#N/A</v>
      </c>
      <c r="NB23" s="20" t="e">
        <v>#N/A</v>
      </c>
      <c r="NC23" s="20" t="e">
        <v>#N/A</v>
      </c>
      <c r="ND23" s="20" t="e">
        <v>#N/A</v>
      </c>
      <c r="NE23" s="20" t="e">
        <v>#N/A</v>
      </c>
      <c r="NF23" s="20" t="e">
        <v>#N/A</v>
      </c>
      <c r="NG23" s="20" t="e">
        <v>#N/A</v>
      </c>
      <c r="NH23" s="20" t="e">
        <v>#N/A</v>
      </c>
      <c r="NI23" s="20" t="e">
        <v>#N/A</v>
      </c>
      <c r="NJ23" s="20" t="e">
        <v>#N/A</v>
      </c>
      <c r="NK23" s="20" t="e">
        <v>#N/A</v>
      </c>
      <c r="NL23" s="20">
        <v>4.2</v>
      </c>
      <c r="NM23" s="20" t="e">
        <v>#N/A</v>
      </c>
      <c r="NN23" s="20" t="e">
        <v>#N/A</v>
      </c>
      <c r="NO23" s="20" t="e">
        <v>#N/A</v>
      </c>
      <c r="NP23" s="20" t="e">
        <v>#N/A</v>
      </c>
      <c r="NQ23" s="20" t="e">
        <v>#N/A</v>
      </c>
      <c r="NR23" s="20" t="e">
        <v>#N/A</v>
      </c>
      <c r="NS23" s="20" t="e">
        <v>#N/A</v>
      </c>
      <c r="NT23" s="20" t="e">
        <v>#N/A</v>
      </c>
      <c r="NU23" s="20" t="e">
        <v>#N/A</v>
      </c>
      <c r="NV23" s="20" t="e">
        <v>#N/A</v>
      </c>
      <c r="NW23" s="20" t="e">
        <v>#N/A</v>
      </c>
      <c r="NX23" s="20" t="e">
        <v>#N/A</v>
      </c>
      <c r="NY23" s="20" t="e">
        <v>#N/A</v>
      </c>
      <c r="NZ23" s="20" t="e">
        <v>#N/A</v>
      </c>
      <c r="OA23" s="20" t="e">
        <v>#N/A</v>
      </c>
      <c r="OB23" s="20" t="e">
        <v>#N/A</v>
      </c>
      <c r="OC23" s="20">
        <v>6.1</v>
      </c>
      <c r="OD23" s="20" t="e">
        <v>#N/A</v>
      </c>
      <c r="OE23" s="20" t="e">
        <v>#N/A</v>
      </c>
      <c r="OF23" s="20" t="e">
        <v>#N/A</v>
      </c>
      <c r="OG23" s="20" t="e">
        <v>#N/A</v>
      </c>
      <c r="OH23" s="20" t="e">
        <v>#N/A</v>
      </c>
      <c r="OI23" s="20" t="e">
        <v>#N/A</v>
      </c>
      <c r="OJ23" s="20" t="e">
        <v>#N/A</v>
      </c>
      <c r="OK23" s="20" t="e">
        <v>#N/A</v>
      </c>
      <c r="OL23" s="20" t="e">
        <v>#N/A</v>
      </c>
      <c r="OM23" s="20" t="e">
        <v>#N/A</v>
      </c>
      <c r="ON23" s="20" t="e">
        <v>#N/A</v>
      </c>
      <c r="OO23" s="20" t="e">
        <v>#N/A</v>
      </c>
      <c r="OP23" s="20" t="e">
        <v>#N/A</v>
      </c>
      <c r="OQ23" s="20" t="e">
        <v>#N/A</v>
      </c>
      <c r="OR23" s="20" t="e">
        <v>#N/A</v>
      </c>
      <c r="OS23" s="20" t="e">
        <v>#N/A</v>
      </c>
      <c r="OT23" s="20" t="e">
        <v>#N/A</v>
      </c>
      <c r="OU23" s="20">
        <v>6.4</v>
      </c>
      <c r="OV23" s="20" t="e">
        <v>#N/A</v>
      </c>
      <c r="OW23" s="20" t="e">
        <v>#N/A</v>
      </c>
      <c r="OX23" s="20" t="e">
        <v>#N/A</v>
      </c>
      <c r="OY23" s="20" t="e">
        <v>#N/A</v>
      </c>
      <c r="OZ23" s="20" t="e">
        <v>#N/A</v>
      </c>
      <c r="PA23" s="20" t="e">
        <v>#N/A</v>
      </c>
      <c r="PB23" s="20" t="e">
        <v>#N/A</v>
      </c>
      <c r="PC23" s="20" t="e">
        <v>#N/A</v>
      </c>
      <c r="PD23" s="20" t="e">
        <v>#N/A</v>
      </c>
      <c r="PE23" s="20" t="e">
        <v>#N/A</v>
      </c>
      <c r="PF23" s="20" t="e">
        <v>#N/A</v>
      </c>
      <c r="PG23" s="20" t="e">
        <v>#N/A</v>
      </c>
      <c r="PH23" s="20" t="e">
        <v>#N/A</v>
      </c>
      <c r="PI23" s="20" t="e">
        <v>#N/A</v>
      </c>
      <c r="PJ23" s="20" t="e">
        <v>#N/A</v>
      </c>
      <c r="PK23" s="20">
        <v>8</v>
      </c>
      <c r="PL23" s="20" t="e">
        <v>#N/A</v>
      </c>
      <c r="PM23" s="20" t="e">
        <v>#N/A</v>
      </c>
      <c r="PN23" s="20" t="e">
        <v>#N/A</v>
      </c>
      <c r="PO23" s="20" t="e">
        <v>#N/A</v>
      </c>
      <c r="PP23" s="20" t="e">
        <v>#N/A</v>
      </c>
      <c r="PQ23" s="20" t="e">
        <v>#N/A</v>
      </c>
      <c r="PR23" s="20" t="e">
        <v>#N/A</v>
      </c>
      <c r="PS23" s="20" t="e">
        <v>#N/A</v>
      </c>
      <c r="PT23" s="20" t="e">
        <v>#N/A</v>
      </c>
      <c r="PU23" s="20" t="e">
        <v>#N/A</v>
      </c>
      <c r="PV23" s="20" t="e">
        <v>#N/A</v>
      </c>
      <c r="PW23" s="20" t="e">
        <v>#N/A</v>
      </c>
      <c r="PX23" s="20" t="e">
        <v>#N/A</v>
      </c>
      <c r="PY23" s="20" t="e">
        <v>#N/A</v>
      </c>
      <c r="PZ23" s="20" t="e">
        <v>#N/A</v>
      </c>
      <c r="QA23" s="20" t="e">
        <v>#N/A</v>
      </c>
      <c r="QB23" s="20">
        <v>8.3000000000000007</v>
      </c>
      <c r="QC23" s="20" t="e">
        <v>#N/A</v>
      </c>
      <c r="QD23" s="20" t="e">
        <v>#N/A</v>
      </c>
      <c r="QE23" s="20" t="e">
        <v>#N/A</v>
      </c>
      <c r="QF23" s="20" t="e">
        <v>#N/A</v>
      </c>
      <c r="QG23" s="20" t="e">
        <v>#N/A</v>
      </c>
      <c r="QH23" s="20" t="e">
        <v>#N/A</v>
      </c>
      <c r="QI23" s="20" t="e">
        <v>#N/A</v>
      </c>
      <c r="QJ23" s="20" t="e">
        <v>#N/A</v>
      </c>
      <c r="QK23" s="20" t="e">
        <v>#N/A</v>
      </c>
      <c r="QL23" s="20" t="e">
        <v>#N/A</v>
      </c>
      <c r="QM23" s="20" t="e">
        <v>#N/A</v>
      </c>
      <c r="QN23" s="20" t="e">
        <v>#N/A</v>
      </c>
      <c r="QO23" s="20" t="e">
        <v>#N/A</v>
      </c>
      <c r="QP23" s="20" t="e">
        <v>#N/A</v>
      </c>
      <c r="QQ23" s="20" t="e">
        <v>#N/A</v>
      </c>
      <c r="QR23" s="20" t="e">
        <v>#N/A</v>
      </c>
      <c r="QS23" s="20" t="e">
        <v>#N/A</v>
      </c>
      <c r="QT23" s="20" t="e">
        <v>#N/A</v>
      </c>
      <c r="QU23" s="20">
        <v>8.8000000000000007</v>
      </c>
      <c r="QV23" s="20" t="e">
        <v>#N/A</v>
      </c>
      <c r="QW23" s="20" t="e">
        <v>#N/A</v>
      </c>
      <c r="QX23" s="20" t="e">
        <v>#N/A</v>
      </c>
      <c r="QY23" s="20" t="e">
        <v>#N/A</v>
      </c>
      <c r="QZ23" s="20" t="e">
        <v>#N/A</v>
      </c>
      <c r="RA23" s="20" t="e">
        <v>#N/A</v>
      </c>
      <c r="RB23" s="20" t="e">
        <v>#N/A</v>
      </c>
      <c r="RC23" s="20" t="e">
        <v>#N/A</v>
      </c>
      <c r="RD23" s="20" t="e">
        <v>#N/A</v>
      </c>
      <c r="RE23" s="20" t="e">
        <v>#N/A</v>
      </c>
      <c r="RF23" s="20" t="e">
        <v>#N/A</v>
      </c>
      <c r="RG23" s="20" t="e">
        <v>#N/A</v>
      </c>
      <c r="RH23" s="20" t="e">
        <v>#N/A</v>
      </c>
      <c r="RI23" s="20" t="e">
        <v>#N/A</v>
      </c>
      <c r="RJ23" s="20" t="e">
        <v>#N/A</v>
      </c>
      <c r="RK23" s="20">
        <v>9.1</v>
      </c>
      <c r="RL23" s="20" t="e">
        <v>#N/A</v>
      </c>
      <c r="RM23" s="20" t="e">
        <v>#N/A</v>
      </c>
      <c r="RN23" s="20" t="e">
        <v>#N/A</v>
      </c>
      <c r="RO23" s="20" t="e">
        <v>#N/A</v>
      </c>
      <c r="RP23" s="20" t="e">
        <v>#N/A</v>
      </c>
      <c r="RQ23" s="20" t="e">
        <v>#N/A</v>
      </c>
      <c r="RR23" s="20" t="e">
        <v>#N/A</v>
      </c>
      <c r="RS23" s="20" t="e">
        <v>#N/A</v>
      </c>
      <c r="RT23" s="20" t="e">
        <v>#N/A</v>
      </c>
      <c r="RU23" s="20" t="e">
        <v>#N/A</v>
      </c>
      <c r="RV23" s="20" t="e">
        <v>#N/A</v>
      </c>
      <c r="RW23" s="20" t="e">
        <v>#N/A</v>
      </c>
      <c r="RX23" s="20" t="e">
        <v>#N/A</v>
      </c>
      <c r="RY23" s="20" t="e">
        <v>#N/A</v>
      </c>
      <c r="RZ23" s="20" t="e">
        <v>#N/A</v>
      </c>
      <c r="SA23" s="20">
        <v>10.3</v>
      </c>
      <c r="SB23" s="20" t="e">
        <v>#N/A</v>
      </c>
      <c r="SC23" s="20" t="e">
        <v>#N/A</v>
      </c>
      <c r="SD23" s="20" t="e">
        <v>#N/A</v>
      </c>
      <c r="SE23" s="20" t="e">
        <v>#N/A</v>
      </c>
      <c r="SF23" s="20" t="e">
        <v>#N/A</v>
      </c>
      <c r="SG23" s="20" t="e">
        <v>#N/A</v>
      </c>
      <c r="SH23" s="20" t="e">
        <v>#N/A</v>
      </c>
      <c r="SI23" s="20" t="e">
        <v>#N/A</v>
      </c>
      <c r="SJ23" s="20" t="e">
        <v>#N/A</v>
      </c>
      <c r="SK23" s="20" t="e">
        <v>#N/A</v>
      </c>
      <c r="SL23" s="20" t="e">
        <v>#N/A</v>
      </c>
      <c r="SM23" s="20" t="e">
        <v>#N/A</v>
      </c>
      <c r="SN23" s="20" t="e">
        <v>#N/A</v>
      </c>
      <c r="SO23" s="20" t="e">
        <v>#N/A</v>
      </c>
      <c r="SP23" s="20" t="e">
        <v>#N/A</v>
      </c>
      <c r="SQ23" s="20" t="e">
        <v>#N/A</v>
      </c>
      <c r="SR23" s="20" t="e">
        <v>#N/A</v>
      </c>
      <c r="SS23" s="20">
        <v>12.9</v>
      </c>
      <c r="ST23" s="20" t="e">
        <v>#N/A</v>
      </c>
      <c r="SU23" s="20" t="e">
        <v>#N/A</v>
      </c>
      <c r="SV23" s="20" t="e">
        <v>#N/A</v>
      </c>
      <c r="SW23" s="20" t="e">
        <v>#N/A</v>
      </c>
      <c r="SX23" s="20" t="e">
        <v>#N/A</v>
      </c>
      <c r="SY23" s="20" t="e">
        <v>#N/A</v>
      </c>
      <c r="SZ23" s="20" t="e">
        <v>#N/A</v>
      </c>
      <c r="TA23" s="20" t="e">
        <v>#N/A</v>
      </c>
      <c r="TB23" s="20" t="e">
        <v>#N/A</v>
      </c>
      <c r="TC23" s="20" t="e">
        <v>#N/A</v>
      </c>
      <c r="TD23" s="20" t="e">
        <v>#N/A</v>
      </c>
      <c r="TE23" s="20" t="e">
        <v>#N/A</v>
      </c>
      <c r="TF23" s="20" t="e">
        <v>#N/A</v>
      </c>
      <c r="TG23" s="20" t="e">
        <v>#N/A</v>
      </c>
      <c r="TH23" s="20">
        <v>13.5</v>
      </c>
      <c r="TI23" s="20" t="e">
        <v>#N/A</v>
      </c>
      <c r="TJ23" s="20" t="e">
        <v>#N/A</v>
      </c>
      <c r="TK23" s="20" t="e">
        <v>#N/A</v>
      </c>
      <c r="TL23" s="20" t="e">
        <v>#N/A</v>
      </c>
      <c r="TM23" s="20" t="e">
        <v>#N/A</v>
      </c>
      <c r="TN23" s="20" t="e">
        <v>#N/A</v>
      </c>
      <c r="TO23" s="20" t="e">
        <v>#N/A</v>
      </c>
      <c r="TP23" s="20" t="e">
        <v>#N/A</v>
      </c>
      <c r="TQ23" s="20" t="e">
        <v>#N/A</v>
      </c>
      <c r="TR23" s="20" t="e">
        <v>#N/A</v>
      </c>
      <c r="TS23" s="20" t="e">
        <v>#N/A</v>
      </c>
      <c r="TT23" s="20" t="e">
        <v>#N/A</v>
      </c>
      <c r="TU23" s="20" t="e">
        <v>#N/A</v>
      </c>
      <c r="TV23" s="20" t="e">
        <v>#N/A</v>
      </c>
      <c r="TW23" s="20" t="e">
        <v>#N/A</v>
      </c>
      <c r="TX23" s="20" t="e">
        <v>#N/A</v>
      </c>
      <c r="TY23" s="20" t="e">
        <v>#N/A</v>
      </c>
      <c r="TZ23" s="20">
        <v>10.7</v>
      </c>
      <c r="UA23" s="20" t="e">
        <v>#N/A</v>
      </c>
      <c r="UB23" s="20" t="e">
        <v>#N/A</v>
      </c>
      <c r="UC23" s="20" t="e">
        <v>#N/A</v>
      </c>
      <c r="UD23" s="20" t="e">
        <v>#N/A</v>
      </c>
      <c r="UE23" s="20" t="e">
        <v>#N/A</v>
      </c>
      <c r="UF23" s="20" t="e">
        <v>#N/A</v>
      </c>
      <c r="UG23" s="20" t="e">
        <v>#N/A</v>
      </c>
      <c r="UH23" s="20" t="e">
        <v>#N/A</v>
      </c>
      <c r="UI23" s="20" t="e">
        <v>#N/A</v>
      </c>
      <c r="UJ23" s="20" t="e">
        <v>#N/A</v>
      </c>
      <c r="UK23" s="20" t="e">
        <v>#N/A</v>
      </c>
      <c r="UL23" s="20" t="e">
        <v>#N/A</v>
      </c>
      <c r="UM23" s="20" t="e">
        <v>#N/A</v>
      </c>
      <c r="UN23" s="20" t="e">
        <v>#N/A</v>
      </c>
      <c r="UO23" s="20" t="e">
        <v>#N/A</v>
      </c>
      <c r="UP23" s="20" t="e">
        <v>#N/A</v>
      </c>
      <c r="UQ23" s="20">
        <v>9.5</v>
      </c>
      <c r="UR23" s="20" t="e">
        <v>#N/A</v>
      </c>
      <c r="US23" s="20" t="e">
        <v>#N/A</v>
      </c>
      <c r="UT23" s="20" t="e">
        <v>#N/A</v>
      </c>
      <c r="UU23" s="20" t="e">
        <v>#N/A</v>
      </c>
      <c r="UV23" s="20" t="e">
        <v>#N/A</v>
      </c>
      <c r="UW23" s="20" t="e">
        <v>#N/A</v>
      </c>
      <c r="UX23" s="20" t="e">
        <v>#N/A</v>
      </c>
      <c r="UY23" s="20" t="e">
        <v>#N/A</v>
      </c>
      <c r="UZ23" s="20" t="e">
        <v>#N/A</v>
      </c>
      <c r="VA23" s="20" t="e">
        <v>#N/A</v>
      </c>
      <c r="VB23" s="20" t="e">
        <v>#N/A</v>
      </c>
      <c r="VC23" s="20" t="e">
        <v>#N/A</v>
      </c>
      <c r="VD23" s="20" t="e">
        <v>#N/A</v>
      </c>
      <c r="VE23" s="20" t="e">
        <v>#N/A</v>
      </c>
      <c r="VF23" s="20" t="e">
        <v>#N/A</v>
      </c>
      <c r="VG23" s="20" t="e">
        <v>#N/A</v>
      </c>
      <c r="VH23" s="20">
        <v>9</v>
      </c>
      <c r="VI23" s="20" t="e">
        <v>#N/A</v>
      </c>
      <c r="VJ23" s="20" t="e">
        <v>#N/A</v>
      </c>
      <c r="VK23" s="20" t="e">
        <v>#N/A</v>
      </c>
      <c r="VL23" s="20" t="e">
        <v>#N/A</v>
      </c>
      <c r="VM23" s="20" t="e">
        <v>#N/A</v>
      </c>
      <c r="VN23" s="20" t="e">
        <v>#N/A</v>
      </c>
      <c r="VO23" s="20" t="e">
        <v>#N/A</v>
      </c>
      <c r="VP23" s="20" t="e">
        <v>#N/A</v>
      </c>
      <c r="VQ23" s="20" t="e">
        <v>#N/A</v>
      </c>
      <c r="VR23" s="20" t="e">
        <v>#N/A</v>
      </c>
      <c r="VS23" s="20" t="e">
        <v>#N/A</v>
      </c>
      <c r="VT23" s="20" t="e">
        <v>#N/A</v>
      </c>
      <c r="VU23" s="20" t="e">
        <v>#N/A</v>
      </c>
      <c r="VV23" s="20" t="e">
        <v>#N/A</v>
      </c>
      <c r="VW23" s="20" t="e">
        <v>#N/A</v>
      </c>
      <c r="VX23" s="20" t="e">
        <v>#N/A</v>
      </c>
      <c r="VY23" s="20" t="e">
        <v>#N/A</v>
      </c>
      <c r="VZ23" s="20" t="e">
        <v>#N/A</v>
      </c>
      <c r="WA23" s="20">
        <v>8.8000000000000007</v>
      </c>
      <c r="WB23" s="20" t="e">
        <v>#N/A</v>
      </c>
      <c r="WC23" s="20" t="e">
        <v>#N/A</v>
      </c>
      <c r="WD23" s="20" t="e">
        <v>#N/A</v>
      </c>
      <c r="WE23" s="20" t="e">
        <v>#N/A</v>
      </c>
      <c r="WF23" s="20" t="e">
        <v>#N/A</v>
      </c>
      <c r="WG23" s="20" t="e">
        <v>#N/A</v>
      </c>
      <c r="WH23" s="20" t="e">
        <v>#N/A</v>
      </c>
      <c r="WI23" s="20" t="e">
        <v>#N/A</v>
      </c>
      <c r="WJ23" s="20" t="e">
        <v>#N/A</v>
      </c>
      <c r="WK23" s="20" t="e">
        <v>#N/A</v>
      </c>
      <c r="WL23" s="20" t="e">
        <v>#N/A</v>
      </c>
      <c r="WM23" s="20" t="e">
        <v>#N/A</v>
      </c>
      <c r="WN23" s="20" t="e">
        <v>#N/A</v>
      </c>
      <c r="WO23" s="20" t="e">
        <v>#N/A</v>
      </c>
      <c r="WP23" s="20" t="e">
        <v>#N/A</v>
      </c>
      <c r="WQ23" s="20" t="e">
        <v>#N/A</v>
      </c>
      <c r="WR23" s="20" t="e">
        <v>#N/A</v>
      </c>
    </row>
    <row r="24" spans="1:616" x14ac:dyDescent="0.3">
      <c r="A24" s="389" t="s">
        <v>327</v>
      </c>
      <c r="B24" s="389" t="s">
        <v>387</v>
      </c>
      <c r="D24" s="20"/>
      <c r="E24" s="389" t="s">
        <v>327</v>
      </c>
      <c r="F24" s="389" t="s">
        <v>332</v>
      </c>
      <c r="G24" s="389" t="s">
        <v>331</v>
      </c>
      <c r="H24" s="20"/>
      <c r="I24" s="20"/>
      <c r="J24" s="389" t="s">
        <v>327</v>
      </c>
      <c r="K24" s="389" t="s">
        <v>332</v>
      </c>
      <c r="L24" s="389" t="s">
        <v>332</v>
      </c>
      <c r="M24" s="20"/>
      <c r="N24" s="20"/>
      <c r="O24" s="20"/>
      <c r="P24" s="20">
        <v>-11.25895827286732</v>
      </c>
      <c r="Q24" s="20">
        <v>-14.225529369348889</v>
      </c>
      <c r="R24" s="20">
        <v>-14.026735169945511</v>
      </c>
      <c r="S24" s="20">
        <v>-13.01845417288793</v>
      </c>
      <c r="T24" s="20">
        <v>-7.5105154784322661</v>
      </c>
      <c r="U24" s="20">
        <v>-4.5133184949946328</v>
      </c>
      <c r="V24" s="20">
        <v>-2.3070359440567341</v>
      </c>
      <c r="W24" s="20">
        <v>-1.5882254070909441</v>
      </c>
      <c r="X24" s="20">
        <v>-1.2129901785074151</v>
      </c>
      <c r="Y24" s="20">
        <v>2.4047796606674749</v>
      </c>
      <c r="Z24" s="20">
        <v>4.6426499318392729</v>
      </c>
      <c r="AA24" s="20">
        <v>3.8155192214725968</v>
      </c>
      <c r="AB24" s="20">
        <v>11.374918919281271</v>
      </c>
      <c r="AC24" s="20">
        <v>17.127645189861649</v>
      </c>
      <c r="AD24" s="20">
        <v>23.132321234590151</v>
      </c>
      <c r="AE24" s="20">
        <v>25.828215831302021</v>
      </c>
      <c r="AF24" s="20">
        <v>26.37237382167396</v>
      </c>
      <c r="AG24" s="20">
        <v>28.373101248590881</v>
      </c>
      <c r="AH24" s="20">
        <v>30.970657357765042</v>
      </c>
      <c r="AI24" s="20">
        <v>35.6082984096291</v>
      </c>
      <c r="AJ24" s="20">
        <v>37.547171940464033</v>
      </c>
      <c r="AK24" s="20">
        <v>37.682004596765687</v>
      </c>
      <c r="AL24" s="20">
        <v>46.295738642004977</v>
      </c>
      <c r="AM24" s="20">
        <v>51.698738514001057</v>
      </c>
      <c r="AN24" s="20">
        <v>52.25141028564596</v>
      </c>
      <c r="AO24" s="20">
        <v>-1.804587873606083</v>
      </c>
      <c r="AP24" s="20" t="e">
        <v>#N/A</v>
      </c>
      <c r="AQ24" s="20">
        <v>-2.2115665110851812</v>
      </c>
      <c r="AR24" s="20">
        <v>-2.1232626188734458</v>
      </c>
      <c r="AS24" s="20">
        <v>-2.056640087984603</v>
      </c>
      <c r="AT24" s="20">
        <v>-1.73218221895665</v>
      </c>
      <c r="AU24" s="20">
        <v>-1.7184280247277011</v>
      </c>
      <c r="AV24" s="20">
        <v>-0.65439445340451996</v>
      </c>
      <c r="AW24" s="20">
        <v>-1.9530817749253071</v>
      </c>
      <c r="AX24" s="20">
        <v>-2.337317886283683</v>
      </c>
      <c r="AY24" s="20">
        <v>-3.5575441942345778</v>
      </c>
      <c r="AZ24" s="20">
        <v>-3.1102974828375292</v>
      </c>
      <c r="BA24" s="20">
        <v>-4.1643095676928414</v>
      </c>
      <c r="BB24" s="20">
        <v>-5.0702183564374383</v>
      </c>
      <c r="BC24" s="20">
        <v>-4.393560972052577</v>
      </c>
      <c r="BD24" s="20">
        <v>-4.5940969500300799</v>
      </c>
      <c r="BE24" s="20">
        <v>-4.417385606639729</v>
      </c>
      <c r="BF24" s="20">
        <v>-5.3791951184076714</v>
      </c>
      <c r="BG24" s="20">
        <v>-5.7420845517888726</v>
      </c>
      <c r="BH24" s="20">
        <v>-5.4066202779725616</v>
      </c>
      <c r="BI24" s="20">
        <v>-5.4968899175466506</v>
      </c>
      <c r="BJ24" s="20">
        <v>-5.0584784734040626</v>
      </c>
      <c r="BK24" s="20">
        <v>-5.1911976911976909</v>
      </c>
      <c r="BL24" s="20">
        <v>-5.6417083438275819</v>
      </c>
      <c r="BM24" s="20">
        <v>-6.0354154645124058</v>
      </c>
      <c r="BN24" s="20">
        <v>-6.357859773268828</v>
      </c>
      <c r="BO24" s="20">
        <v>-6.4752496743378201</v>
      </c>
      <c r="BP24" s="20">
        <v>-6.1406692313275748</v>
      </c>
      <c r="BQ24" s="20">
        <v>-7.0476839481376539</v>
      </c>
      <c r="BR24" s="20">
        <v>-6.2205077599354093</v>
      </c>
      <c r="BS24" s="20">
        <v>-6.3821765825284551</v>
      </c>
      <c r="BT24" s="20">
        <v>-6.5506872852233684</v>
      </c>
      <c r="BU24" s="20">
        <v>-7.361701370983516</v>
      </c>
      <c r="BV24" s="20">
        <v>-7.1450245426149044</v>
      </c>
      <c r="BW24" s="20">
        <v>-7.1683111580681551</v>
      </c>
      <c r="BX24" s="20">
        <v>-8.2280409341004006</v>
      </c>
      <c r="BY24" s="20">
        <v>-8.6589418844875592</v>
      </c>
      <c r="BZ24" s="20">
        <v>-9.3784039570721944</v>
      </c>
      <c r="CA24" s="20">
        <v>-9.3489895645014052</v>
      </c>
      <c r="CB24" s="20">
        <v>-9.4112367618021899</v>
      </c>
      <c r="CC24" s="20">
        <v>-9.1898014959723824</v>
      </c>
      <c r="CD24" s="20">
        <v>-8.8136571985418843</v>
      </c>
      <c r="CE24" s="20">
        <v>-8.7988448695966071</v>
      </c>
      <c r="CF24" s="20">
        <v>-8.4681720391228108</v>
      </c>
      <c r="CG24" s="20">
        <v>-7.7843226098776617</v>
      </c>
      <c r="CH24" s="20">
        <v>-8.0248693458280762</v>
      </c>
      <c r="CI24" s="20" t="e">
        <v>#N/A</v>
      </c>
      <c r="CJ24" s="20">
        <v>-7.9393141269640832</v>
      </c>
      <c r="CK24" s="20">
        <v>-7.9200259141952198</v>
      </c>
      <c r="CL24" s="20">
        <v>-7.7439013396318268</v>
      </c>
      <c r="CM24" s="20">
        <v>-8.0724608916875678</v>
      </c>
      <c r="CN24" s="20">
        <v>-8.0474245722613027</v>
      </c>
      <c r="CO24" s="20">
        <v>-8.1052915281645852</v>
      </c>
      <c r="CP24" s="20">
        <v>-7.7714141632447227</v>
      </c>
      <c r="CQ24" s="20">
        <v>-7.8747372392604973</v>
      </c>
      <c r="CR24" s="20">
        <v>-7.9330069754514323</v>
      </c>
      <c r="CS24" s="20">
        <v>-8.1827937757109641</v>
      </c>
      <c r="CT24" s="20">
        <v>-7.4104000574588813</v>
      </c>
      <c r="CU24" s="20">
        <v>-6.37095331783223</v>
      </c>
      <c r="CV24" s="20">
        <v>-6.7541111981205946</v>
      </c>
      <c r="CW24" s="20">
        <v>-7.0916803307906182</v>
      </c>
      <c r="CX24" s="20">
        <v>-6.6495571120497603</v>
      </c>
      <c r="CY24" s="20">
        <v>-6.4875178883765301</v>
      </c>
      <c r="CZ24" s="20">
        <v>-6.0893914153050011</v>
      </c>
      <c r="DA24" s="20">
        <v>-5.6283305708531612</v>
      </c>
      <c r="DB24" s="20">
        <v>-5.5367090415654907</v>
      </c>
      <c r="DC24" s="20">
        <v>-5.2271224011870068</v>
      </c>
      <c r="DD24" s="20">
        <v>-4.313563581532275</v>
      </c>
      <c r="DE24" s="20">
        <v>-5.8872525564003046</v>
      </c>
      <c r="DF24" s="20">
        <v>-6.3059898120498863</v>
      </c>
      <c r="DG24" s="20">
        <v>-6.4625910007894039</v>
      </c>
      <c r="DH24" s="20">
        <v>-5.8377250380221408</v>
      </c>
      <c r="DI24" s="20">
        <v>-5.2610019768829357</v>
      </c>
      <c r="DJ24" s="20">
        <v>-4.9398770820343811</v>
      </c>
      <c r="DK24" s="20">
        <v>-4.3456498811247561</v>
      </c>
      <c r="DL24" s="20">
        <v>-4.1831492652191811</v>
      </c>
      <c r="DM24" s="20">
        <v>-2.0444946111272939</v>
      </c>
      <c r="DN24" s="20">
        <v>-2.198361221634781</v>
      </c>
      <c r="DO24" s="20">
        <v>-2.558848064995829</v>
      </c>
      <c r="DP24" s="20">
        <v>-1.834094506814171</v>
      </c>
      <c r="DQ24" s="20">
        <v>-2.9758170051807902</v>
      </c>
      <c r="DR24" s="20">
        <v>-2.6887779745612619</v>
      </c>
      <c r="DS24" s="20">
        <v>-2.2936520755936041</v>
      </c>
      <c r="DT24" s="20">
        <v>-2.2465251589268398</v>
      </c>
      <c r="DU24" s="20">
        <v>-2.3891214140724641</v>
      </c>
      <c r="DV24" s="20">
        <v>-1.4993962767395339</v>
      </c>
      <c r="DW24" s="20">
        <v>-1.789986867433033</v>
      </c>
      <c r="DX24" s="20">
        <v>-2.159423674613298</v>
      </c>
      <c r="DY24" s="20">
        <v>-2.9451137884872818</v>
      </c>
      <c r="DZ24" s="20">
        <v>-1.9532368948725289</v>
      </c>
      <c r="EA24" s="20">
        <v>-2.365461059911941</v>
      </c>
      <c r="EB24" s="20">
        <v>-1.9833676115532499</v>
      </c>
      <c r="EC24" s="20">
        <v>-2.0211759244380172</v>
      </c>
      <c r="ED24" s="20">
        <v>-2.6294253691513969</v>
      </c>
      <c r="EE24" s="20">
        <v>-2.5002675036558828</v>
      </c>
      <c r="EF24" s="20">
        <v>-1.801075268817204</v>
      </c>
      <c r="EG24" s="20" t="e">
        <v>#N/A</v>
      </c>
      <c r="EH24" s="20">
        <v>-1.8535747513060901</v>
      </c>
      <c r="EI24" s="20">
        <v>-0.83298998620640197</v>
      </c>
      <c r="EJ24" s="20">
        <v>-0.94779087684093599</v>
      </c>
      <c r="EK24" s="20">
        <v>-0.56034482758620696</v>
      </c>
      <c r="EL24" s="20">
        <v>-2.5279464835841918</v>
      </c>
      <c r="EM24" s="20">
        <v>-2.7635312571599782</v>
      </c>
      <c r="EN24" s="20">
        <v>-2.4621512539875572</v>
      </c>
      <c r="EO24" s="20">
        <v>-2.2509629315523521</v>
      </c>
      <c r="EP24" s="20">
        <v>-2.9186434721490069</v>
      </c>
      <c r="EQ24" s="20">
        <v>-3.2654132050721469</v>
      </c>
      <c r="ER24" s="20">
        <v>-3.7423270089285712</v>
      </c>
      <c r="ES24" s="20">
        <v>-3.9100394319014549</v>
      </c>
      <c r="ET24" s="20">
        <v>-4.3680524096595459</v>
      </c>
      <c r="EU24" s="20">
        <v>-3.611994547932758</v>
      </c>
      <c r="EV24" s="20">
        <v>-3.9738780047241908</v>
      </c>
      <c r="EW24" s="20">
        <v>-3.8408015585861399</v>
      </c>
      <c r="EX24" s="20">
        <v>-5.4990512982684061</v>
      </c>
      <c r="EY24" s="20">
        <v>-6.5119047619047619</v>
      </c>
      <c r="EZ24" s="20">
        <v>-7.2511680469580178</v>
      </c>
      <c r="FA24" s="20">
        <v>-6.5936302275887799</v>
      </c>
      <c r="FB24" s="20">
        <v>-6.8320778299496672</v>
      </c>
      <c r="FC24" s="20">
        <v>-6.4344116601493067</v>
      </c>
      <c r="FD24" s="20">
        <v>-6.6095118686569192</v>
      </c>
      <c r="FE24" s="20">
        <v>-6.2201526146734416</v>
      </c>
      <c r="FF24" s="20">
        <v>-6.6398833740168159</v>
      </c>
      <c r="FG24" s="20">
        <v>-7.0280411743826381</v>
      </c>
      <c r="FH24" s="20">
        <v>-6.4488158185558602</v>
      </c>
      <c r="FI24" s="20">
        <v>-6.0072527621500713</v>
      </c>
      <c r="FJ24" s="20">
        <v>-5.1264571545435951</v>
      </c>
      <c r="FK24" s="20">
        <v>-4.317422229839746</v>
      </c>
      <c r="FL24" s="20">
        <v>-3.8607507590394698</v>
      </c>
      <c r="FM24" s="20">
        <v>-4.3902522680111806</v>
      </c>
      <c r="FN24" s="20">
        <v>-4.0787550511563921</v>
      </c>
      <c r="FO24" s="20">
        <v>-3.8259913030026982</v>
      </c>
      <c r="FP24" s="20">
        <v>-3.0501764351493241</v>
      </c>
      <c r="FQ24" s="20" t="e">
        <v>#N/A</v>
      </c>
      <c r="FR24" s="20">
        <v>-2.9500249273668109</v>
      </c>
      <c r="FS24" s="20">
        <v>-2.2715512780709921</v>
      </c>
      <c r="FT24" s="20">
        <v>-1.770629998790789</v>
      </c>
      <c r="FU24" s="20">
        <v>-1.239008792965627</v>
      </c>
      <c r="FV24" s="20">
        <v>-2.5540104726566559</v>
      </c>
      <c r="FW24" s="20">
        <v>-2.722219336069406</v>
      </c>
      <c r="FX24" s="20">
        <v>-2.5929397063417681</v>
      </c>
      <c r="FY24" s="20">
        <v>-3.3532685726138212</v>
      </c>
      <c r="FZ24" s="20">
        <v>-2.6956385370018641</v>
      </c>
      <c r="GA24" s="20">
        <v>-3.7705485378093102</v>
      </c>
      <c r="GB24" s="20">
        <v>-4.5061047113195833</v>
      </c>
      <c r="GC24" s="20">
        <v>-5.3567155505418249</v>
      </c>
      <c r="GD24" s="20">
        <v>-5.7497181510710256</v>
      </c>
      <c r="GE24" s="20">
        <v>-4.7388066119682817</v>
      </c>
      <c r="GF24" s="20">
        <v>-5.2916044680084422</v>
      </c>
      <c r="GG24" s="20">
        <v>-8.1869678889857216</v>
      </c>
      <c r="GH24" s="20">
        <v>-9.1039378739147097</v>
      </c>
      <c r="GI24" s="20">
        <v>-8.6999283201920345</v>
      </c>
      <c r="GJ24" s="20">
        <v>-8.2656937726976043</v>
      </c>
      <c r="GK24" s="20">
        <v>-8.7400793650793656</v>
      </c>
      <c r="GL24" s="20">
        <v>-8.9984631985089756</v>
      </c>
      <c r="GM24" s="20">
        <v>-9.3788142626979347</v>
      </c>
      <c r="GN24" s="20">
        <v>-11.30706391158097</v>
      </c>
      <c r="GO24" s="20">
        <v>-11.51421072845986</v>
      </c>
      <c r="GP24" s="20">
        <v>-11.633134764527369</v>
      </c>
      <c r="GQ24" s="20">
        <v>-12.2613838534404</v>
      </c>
      <c r="GR24" s="20">
        <v>-13.76733752488073</v>
      </c>
      <c r="GS24" s="20">
        <v>-13.79218165235714</v>
      </c>
      <c r="GT24" s="20">
        <v>-13.99744209180048</v>
      </c>
      <c r="GU24" s="20">
        <v>-13.729799816577589</v>
      </c>
      <c r="GV24" s="20">
        <v>-13.491308209618071</v>
      </c>
      <c r="GW24" s="20">
        <v>-13.493592294834039</v>
      </c>
      <c r="GX24" s="20">
        <v>-13.98045913098737</v>
      </c>
      <c r="GY24" s="20">
        <v>-14.03190660240811</v>
      </c>
      <c r="GZ24" s="20">
        <v>-15.03587891460343</v>
      </c>
      <c r="HA24" s="20">
        <v>-14.814227745371539</v>
      </c>
      <c r="HB24" s="20">
        <v>-14.55229186746512</v>
      </c>
      <c r="HC24" s="20">
        <v>-14.43639798488665</v>
      </c>
      <c r="HD24" s="20">
        <v>-14.0828607982815</v>
      </c>
      <c r="HE24" s="20">
        <v>-14.326521643594811</v>
      </c>
      <c r="HF24" s="20">
        <v>-14.368485688194729</v>
      </c>
      <c r="HG24" s="20">
        <v>-13.75647915540433</v>
      </c>
      <c r="HH24" s="20">
        <v>-13.522651512746441</v>
      </c>
      <c r="HI24" s="20">
        <v>-12.924411005196539</v>
      </c>
      <c r="HJ24" s="20">
        <v>-13.00744464240265</v>
      </c>
      <c r="HK24" s="20">
        <v>-14.65357626301131</v>
      </c>
      <c r="HL24" s="20">
        <v>-15.495210147965279</v>
      </c>
      <c r="HM24" s="20">
        <v>-15.114918316715819</v>
      </c>
      <c r="HN24" s="20">
        <v>-15.465103624123509</v>
      </c>
      <c r="HO24" s="20" t="e">
        <v>#N/A</v>
      </c>
      <c r="HP24" s="20">
        <v>-14.55572724009302</v>
      </c>
      <c r="HQ24" s="20">
        <v>-14.301572907220359</v>
      </c>
      <c r="HR24" s="20">
        <v>-14.34046680433014</v>
      </c>
      <c r="HS24" s="20">
        <v>-13.792125984251969</v>
      </c>
      <c r="HT24" s="20">
        <v>-13.98722613489077</v>
      </c>
      <c r="HU24" s="20">
        <v>-14.24433994581296</v>
      </c>
      <c r="HV24" s="20">
        <v>-13.951640544667059</v>
      </c>
      <c r="HW24" s="20">
        <v>-13.609199706657931</v>
      </c>
      <c r="HX24" s="20">
        <v>-13.77412627980997</v>
      </c>
      <c r="HY24" s="20">
        <v>-14.27096208908986</v>
      </c>
      <c r="HZ24" s="20">
        <v>-14.257481648785999</v>
      </c>
      <c r="IA24" s="20">
        <v>-14.360133057176929</v>
      </c>
      <c r="IB24" s="20">
        <v>-13.891694016662459</v>
      </c>
      <c r="IC24" s="20">
        <v>-14.253087197580649</v>
      </c>
      <c r="ID24" s="20">
        <v>-14.099257768272739</v>
      </c>
      <c r="IE24" s="20">
        <v>-13.205970902098009</v>
      </c>
      <c r="IF24" s="20">
        <v>-13.39439128584265</v>
      </c>
      <c r="IG24" s="20">
        <v>-13.13403073417</v>
      </c>
      <c r="IH24" s="20">
        <v>-13.4807710508881</v>
      </c>
      <c r="II24" s="20">
        <v>-13.89714249589076</v>
      </c>
      <c r="IJ24" s="20">
        <v>-13.80225613802256</v>
      </c>
      <c r="IK24" s="20">
        <v>-13.59950587564537</v>
      </c>
      <c r="IL24" s="20">
        <v>-13.39209010786217</v>
      </c>
      <c r="IM24" s="20">
        <v>-13.31640231922948</v>
      </c>
      <c r="IN24" s="20">
        <v>-13.373013968223489</v>
      </c>
      <c r="IO24" s="20">
        <v>-13.96376279945134</v>
      </c>
      <c r="IP24" s="20">
        <v>-13.250351977473439</v>
      </c>
      <c r="IQ24" s="20">
        <v>-13.59286680996736</v>
      </c>
      <c r="IR24" s="20">
        <v>-12.94226445780251</v>
      </c>
      <c r="IS24" s="20">
        <v>-13.07147867117261</v>
      </c>
      <c r="IT24" s="20">
        <v>-12.69777848809334</v>
      </c>
      <c r="IU24" s="20">
        <v>-11.37248566120042</v>
      </c>
      <c r="IV24" s="20">
        <v>-10.969772686710041</v>
      </c>
      <c r="IW24" s="20">
        <v>-10.2916314454776</v>
      </c>
      <c r="IX24" s="20">
        <v>-9.9988514611055503</v>
      </c>
      <c r="IY24" s="20">
        <v>-9.5734534811063234</v>
      </c>
      <c r="IZ24" s="20">
        <v>-9.2595949442183159</v>
      </c>
      <c r="JA24" s="20">
        <v>-8.3694465579410497</v>
      </c>
      <c r="JB24" s="20">
        <v>-7.9529702556908326</v>
      </c>
      <c r="JC24" s="20">
        <v>-7.6172658024856341</v>
      </c>
      <c r="JD24" s="20">
        <v>-7.7496075091024483</v>
      </c>
      <c r="JE24" s="20">
        <v>-7.522935779816514</v>
      </c>
      <c r="JF24" s="20">
        <v>-7.696411008684926</v>
      </c>
      <c r="JG24" s="20">
        <v>-6.890530557421088</v>
      </c>
      <c r="JH24" s="20">
        <v>-6.408285323286421</v>
      </c>
      <c r="JI24" s="20">
        <v>-6.3075280117980101</v>
      </c>
      <c r="JJ24" s="20">
        <v>-5.7400887800397982</v>
      </c>
      <c r="JK24" s="20">
        <v>-5.361325141712773</v>
      </c>
      <c r="JL24" s="20">
        <v>-4.7948481432134189</v>
      </c>
      <c r="JM24" s="20">
        <v>-4.4464267334545582</v>
      </c>
      <c r="JN24" s="20">
        <v>-3.7681059812024258</v>
      </c>
      <c r="JO24" s="20">
        <v>-3.2265280837004409</v>
      </c>
      <c r="JP24" s="20">
        <v>-4.0125413332876452</v>
      </c>
      <c r="JQ24" s="20">
        <v>-4.2308351912193451</v>
      </c>
      <c r="JR24" s="20">
        <v>-4.840000681210511</v>
      </c>
      <c r="JS24" s="20">
        <v>-5.2607393287494038</v>
      </c>
      <c r="JT24" s="20">
        <v>-3.7948806047070951</v>
      </c>
      <c r="JU24" s="20">
        <v>-4.4131968767619467</v>
      </c>
      <c r="JV24" s="20">
        <v>-5.0856120623562484</v>
      </c>
      <c r="JW24" s="20">
        <v>-5.0111016225448326</v>
      </c>
      <c r="JX24" s="20">
        <v>-4.3646342094817321</v>
      </c>
      <c r="JY24" s="20">
        <v>-5.9072237595173851</v>
      </c>
      <c r="JZ24" s="20">
        <v>-5.2648706047579079</v>
      </c>
      <c r="KA24" s="20">
        <v>-4.8559259195392386</v>
      </c>
      <c r="KB24" s="20">
        <v>-4.0894634955752212</v>
      </c>
      <c r="KC24" s="20" t="e">
        <v>#N/A</v>
      </c>
      <c r="KD24" s="20">
        <v>-4.1549332273724584</v>
      </c>
      <c r="KE24" s="20">
        <v>-4.1399346326110642</v>
      </c>
      <c r="KF24" s="20">
        <v>-3.7833532457188368</v>
      </c>
      <c r="KG24" s="20">
        <v>-3.740150647367142</v>
      </c>
      <c r="KH24" s="20">
        <v>-3.2266494764534732</v>
      </c>
      <c r="KI24" s="20">
        <v>-2.974335632505865</v>
      </c>
      <c r="KJ24" s="20">
        <v>-2.2613374597759761</v>
      </c>
      <c r="KK24" s="20">
        <v>-1.5217198973723789</v>
      </c>
      <c r="KL24" s="20">
        <v>-2.1030254049685508</v>
      </c>
      <c r="KM24" s="20">
        <v>-1.745869227510239</v>
      </c>
      <c r="KN24" s="20">
        <v>-1.629888342064878</v>
      </c>
      <c r="KO24" s="20">
        <v>-1.734713605286746</v>
      </c>
      <c r="KP24" s="20">
        <v>-2.1653370737266591</v>
      </c>
      <c r="KQ24" s="20">
        <v>-2.2877016375679409</v>
      </c>
      <c r="KR24" s="20">
        <v>-1.657477903211692</v>
      </c>
      <c r="KS24" s="20">
        <v>-1.3971143876421279</v>
      </c>
      <c r="KT24" s="20">
        <v>-0.72223203249161205</v>
      </c>
      <c r="KU24" s="20">
        <v>0.21246082753492301</v>
      </c>
      <c r="KV24" s="20">
        <v>7.0894331998159997E-3</v>
      </c>
      <c r="KW24" s="20">
        <v>-1.1591241390244329</v>
      </c>
      <c r="KX24" s="20">
        <v>-1.99458089327856</v>
      </c>
      <c r="KY24" s="20">
        <v>-1.825233858088068</v>
      </c>
      <c r="KZ24" s="20">
        <v>-1.426964712498243</v>
      </c>
      <c r="LA24" s="20">
        <v>-0.756283307244491</v>
      </c>
      <c r="LB24" s="20">
        <v>0.13719833954830099</v>
      </c>
      <c r="LC24" s="20">
        <v>8.9545949362643998E-2</v>
      </c>
      <c r="LD24" s="20">
        <v>-1.2687953454137599</v>
      </c>
      <c r="LE24" s="20">
        <v>-1.574140620891546</v>
      </c>
      <c r="LF24" s="20">
        <v>-1.4639540802892801</v>
      </c>
      <c r="LG24" s="20">
        <v>-1.820000702025343</v>
      </c>
      <c r="LH24" s="20">
        <v>-1.713502398903358</v>
      </c>
      <c r="LI24" s="20">
        <v>-3.3366183302829788</v>
      </c>
      <c r="LJ24" s="20">
        <v>-3.4808683758285688</v>
      </c>
      <c r="LK24" s="20">
        <v>-3.7123699098973248</v>
      </c>
      <c r="LL24" s="20" t="e">
        <v>#N/A</v>
      </c>
      <c r="LM24" s="20">
        <v>-3.052162313956754</v>
      </c>
      <c r="LN24" s="20">
        <v>-1.7749291260939231</v>
      </c>
      <c r="LO24" s="20">
        <v>-1.7385037266207279</v>
      </c>
      <c r="LP24" s="20">
        <v>-2.0376947150040441</v>
      </c>
      <c r="LQ24" s="20">
        <v>-1.3801623720437699</v>
      </c>
      <c r="LR24" s="20">
        <v>-2.2064119455423801</v>
      </c>
      <c r="LS24" s="20">
        <v>-2.306378633426645</v>
      </c>
      <c r="LT24" s="20">
        <v>-2.2009922938878921</v>
      </c>
      <c r="LU24" s="20">
        <v>-1.114359110638675</v>
      </c>
      <c r="LV24" s="20">
        <v>-0.19240019240019199</v>
      </c>
      <c r="LW24" s="20">
        <v>-0.41541122145162201</v>
      </c>
      <c r="LX24" s="20">
        <v>-0.13351372521095201</v>
      </c>
      <c r="LY24" s="20">
        <v>-0.23552922703590001</v>
      </c>
      <c r="LZ24" s="20">
        <v>0.16274411617426099</v>
      </c>
      <c r="MA24" s="20">
        <v>0.58875109607916798</v>
      </c>
      <c r="MB24" s="20">
        <v>0.656997199684067</v>
      </c>
      <c r="MC24" s="20">
        <v>1.031169863112652</v>
      </c>
      <c r="MD24" s="20">
        <v>0.46374519178919399</v>
      </c>
      <c r="ME24" s="20">
        <v>0.51135238301013697</v>
      </c>
      <c r="MF24" s="20">
        <v>1.048248393228931</v>
      </c>
      <c r="MG24" s="20">
        <v>1.722823324377315</v>
      </c>
      <c r="MH24" s="20">
        <v>3.3551063481377699</v>
      </c>
      <c r="MI24" s="20">
        <v>3.7143327179337202</v>
      </c>
      <c r="MJ24" s="20">
        <v>3.0531439572814119</v>
      </c>
      <c r="MK24" s="20">
        <v>2.326334538781238</v>
      </c>
      <c r="ML24" s="20">
        <v>2.0349619004930521</v>
      </c>
      <c r="MM24" s="20">
        <v>3.0013151020555231</v>
      </c>
      <c r="MN24" s="20">
        <v>3.313215025673363</v>
      </c>
      <c r="MO24" s="20">
        <v>3.2871816163330139</v>
      </c>
      <c r="MP24" s="20">
        <v>3.5189293508648518</v>
      </c>
      <c r="MQ24" s="20">
        <v>3.2587513533020571</v>
      </c>
      <c r="MR24" s="20">
        <v>2.8744191053774251</v>
      </c>
      <c r="MS24" s="20">
        <v>3.1693047629302611</v>
      </c>
      <c r="MT24" s="20">
        <v>4.5332713887499114</v>
      </c>
      <c r="MU24" s="20">
        <v>4.9344159900062463</v>
      </c>
      <c r="MV24" s="20">
        <v>5.8982046614555452</v>
      </c>
      <c r="MW24" s="20">
        <v>5.2006208631424951</v>
      </c>
      <c r="MX24" s="20">
        <v>5.7533267839599889</v>
      </c>
      <c r="MY24" s="20">
        <v>5.5723349119828427</v>
      </c>
      <c r="MZ24" s="20">
        <v>4.6201980338826374</v>
      </c>
      <c r="NA24" s="20">
        <v>3.961200727928055</v>
      </c>
      <c r="NB24" s="20">
        <v>4.2279898938143781</v>
      </c>
      <c r="NC24" s="20">
        <v>4.9082365457930672</v>
      </c>
      <c r="ND24" s="20">
        <v>4.8874049868579954</v>
      </c>
      <c r="NE24" s="20">
        <v>5.4199864232377006</v>
      </c>
      <c r="NF24" s="20">
        <v>5.0825602636197571</v>
      </c>
      <c r="NG24" s="20">
        <v>4.3813510805782174</v>
      </c>
      <c r="NH24" s="20">
        <v>4.0952584975721216</v>
      </c>
      <c r="NI24" s="20">
        <v>4.2440602821030797</v>
      </c>
      <c r="NJ24" s="20">
        <v>3.716716306111894</v>
      </c>
      <c r="NK24" s="20">
        <v>3.1413426935418109</v>
      </c>
      <c r="NL24" s="20" t="e">
        <v>#N/A</v>
      </c>
      <c r="NM24" s="20">
        <v>3.3115754372272872</v>
      </c>
      <c r="NN24" s="20">
        <v>3.4152325416014788</v>
      </c>
      <c r="NO24" s="20">
        <v>3.2169624895408662</v>
      </c>
      <c r="NP24" s="20">
        <v>3.0493449159783541</v>
      </c>
      <c r="NQ24" s="20">
        <v>2.4527830340247778</v>
      </c>
      <c r="NR24" s="20">
        <v>3.090535347216016</v>
      </c>
      <c r="NS24" s="20">
        <v>3.2487037368138738</v>
      </c>
      <c r="NT24" s="20">
        <v>3.3859073047316568</v>
      </c>
      <c r="NU24" s="20">
        <v>2.485280999107939</v>
      </c>
      <c r="NV24" s="20">
        <v>2.1520113919544319</v>
      </c>
      <c r="NW24" s="20">
        <v>3.3311280776726799</v>
      </c>
      <c r="NX24" s="20">
        <v>4.0516777319217656</v>
      </c>
      <c r="NY24" s="20">
        <v>5.9752871688951696</v>
      </c>
      <c r="NZ24" s="20">
        <v>5.8013446107135112</v>
      </c>
      <c r="OA24" s="20">
        <v>5.2805997718259361</v>
      </c>
      <c r="OB24" s="20">
        <v>6.3921915312032036</v>
      </c>
      <c r="OC24" s="20">
        <v>7.3165467625899279</v>
      </c>
      <c r="OD24" s="20">
        <v>7.8002335399263449</v>
      </c>
      <c r="OE24" s="20">
        <v>8.0337847572395908</v>
      </c>
      <c r="OF24" s="20">
        <v>8.1372885334103664</v>
      </c>
      <c r="OG24" s="20">
        <v>9.3315015004157775</v>
      </c>
      <c r="OH24" s="20">
        <v>10.52165585530239</v>
      </c>
      <c r="OI24" s="20">
        <v>10.80315926139642</v>
      </c>
      <c r="OJ24" s="20">
        <v>11.35355429725538</v>
      </c>
      <c r="OK24" s="20">
        <v>11.61568304936263</v>
      </c>
      <c r="OL24" s="20">
        <v>11.831343844515629</v>
      </c>
      <c r="OM24" s="20">
        <v>10.722159010098141</v>
      </c>
      <c r="ON24" s="20">
        <v>12.085603389951221</v>
      </c>
      <c r="OO24" s="20">
        <v>13.0150681996715</v>
      </c>
      <c r="OP24" s="20">
        <v>14.678832906553181</v>
      </c>
      <c r="OQ24" s="20">
        <v>14.89188012480952</v>
      </c>
      <c r="OR24" s="20">
        <v>14.87500684768913</v>
      </c>
      <c r="OS24" s="20">
        <v>14.46830915593965</v>
      </c>
      <c r="OT24" s="20">
        <v>13.791166986703381</v>
      </c>
      <c r="OU24" s="20" t="e">
        <v>#N/A</v>
      </c>
      <c r="OV24" s="20">
        <v>14.931449330923559</v>
      </c>
      <c r="OW24" s="20">
        <v>17.113106325907161</v>
      </c>
      <c r="OX24" s="20">
        <v>17.532394995531721</v>
      </c>
      <c r="OY24" s="20">
        <v>17.124610129214322</v>
      </c>
      <c r="OZ24" s="20">
        <v>16.70732158036737</v>
      </c>
      <c r="PA24" s="20">
        <v>17.377485401729619</v>
      </c>
      <c r="PB24" s="20">
        <v>16.79056983157778</v>
      </c>
      <c r="PC24" s="20">
        <v>18.28679637605822</v>
      </c>
      <c r="PD24" s="20">
        <v>16.95255067943863</v>
      </c>
      <c r="PE24" s="20">
        <v>15.75227753749885</v>
      </c>
      <c r="PF24" s="20">
        <v>15.64146336986251</v>
      </c>
      <c r="PG24" s="20">
        <v>15.90791515778583</v>
      </c>
      <c r="PH24" s="20">
        <v>16.772157738369842</v>
      </c>
      <c r="PI24" s="20">
        <v>19.48947720681193</v>
      </c>
      <c r="PJ24" s="20">
        <v>20.391416501551461</v>
      </c>
      <c r="PK24" s="20" t="e">
        <v>#N/A</v>
      </c>
      <c r="PL24" s="20">
        <v>20.837403260951241</v>
      </c>
      <c r="PM24" s="20">
        <v>20.046091583601889</v>
      </c>
      <c r="PN24" s="20">
        <v>19.563307348625049</v>
      </c>
      <c r="PO24" s="20">
        <v>21.077354345026141</v>
      </c>
      <c r="PP24" s="20">
        <v>22.168213568079612</v>
      </c>
      <c r="PQ24" s="20">
        <v>22.914067448511489</v>
      </c>
      <c r="PR24" s="20">
        <v>23.78235645587187</v>
      </c>
      <c r="PS24" s="20">
        <v>24.13886471327725</v>
      </c>
      <c r="PT24" s="20">
        <v>23.924532701200789</v>
      </c>
      <c r="PU24" s="20">
        <v>24.810576472426181</v>
      </c>
      <c r="PV24" s="20">
        <v>25.161467637762811</v>
      </c>
      <c r="PW24" s="20">
        <v>24.61029296569011</v>
      </c>
      <c r="PX24" s="20">
        <v>24.557330605178251</v>
      </c>
      <c r="PY24" s="20">
        <v>24.834541443428929</v>
      </c>
      <c r="PZ24" s="20">
        <v>25.596945537992841</v>
      </c>
      <c r="QA24" s="20">
        <v>25.30299429657795</v>
      </c>
      <c r="QB24" s="20">
        <v>25.2092050209205</v>
      </c>
      <c r="QC24" s="20">
        <v>25.60538560538561</v>
      </c>
      <c r="QD24" s="20">
        <v>24.102916625748801</v>
      </c>
      <c r="QE24" s="20">
        <v>25.343846336258</v>
      </c>
      <c r="QF24" s="20">
        <v>24.86087539961321</v>
      </c>
      <c r="QG24" s="20">
        <v>24.680390032502711</v>
      </c>
      <c r="QH24" s="20">
        <v>24.579749033225479</v>
      </c>
      <c r="QI24" s="20">
        <v>25.433479664040728</v>
      </c>
      <c r="QJ24" s="20">
        <v>25.628574295174069</v>
      </c>
      <c r="QK24" s="20">
        <v>25.848737465265192</v>
      </c>
      <c r="QL24" s="20">
        <v>26.53992088479858</v>
      </c>
      <c r="QM24" s="20">
        <v>25.914713606928771</v>
      </c>
      <c r="QN24" s="20">
        <v>26.917247650803269</v>
      </c>
      <c r="QO24" s="20">
        <v>27.634417355203709</v>
      </c>
      <c r="QP24" s="20">
        <v>27.361689168612319</v>
      </c>
      <c r="QQ24" s="20">
        <v>27.826568719990149</v>
      </c>
      <c r="QR24" s="20">
        <v>26.48928126213394</v>
      </c>
      <c r="QS24" s="20">
        <v>25.70723449387097</v>
      </c>
      <c r="QT24" s="20">
        <v>26.65170575034486</v>
      </c>
      <c r="QU24" s="20" t="e">
        <v>#N/A</v>
      </c>
      <c r="QV24" s="20">
        <v>23.53396476219574</v>
      </c>
      <c r="QW24" s="20">
        <v>24.1786290404917</v>
      </c>
      <c r="QX24" s="20">
        <v>24.633900881102509</v>
      </c>
      <c r="QY24" s="20">
        <v>24.879681077396569</v>
      </c>
      <c r="QZ24" s="20">
        <v>25.978588156574109</v>
      </c>
      <c r="RA24" s="20">
        <v>25.718065003779291</v>
      </c>
      <c r="RB24" s="20">
        <v>25.72244623655914</v>
      </c>
      <c r="RC24" s="20">
        <v>28.537468142976461</v>
      </c>
      <c r="RD24" s="20">
        <v>28.406609871997951</v>
      </c>
      <c r="RE24" s="20">
        <v>27.542935457621311</v>
      </c>
      <c r="RF24" s="20">
        <v>27.578997284131571</v>
      </c>
      <c r="RG24" s="20">
        <v>27.383340884085172</v>
      </c>
      <c r="RH24" s="20">
        <v>26.996846516048208</v>
      </c>
      <c r="RI24" s="20">
        <v>27.866148738091621</v>
      </c>
      <c r="RJ24" s="20">
        <v>27.60086313999869</v>
      </c>
      <c r="RK24" s="20" t="e">
        <v>#N/A</v>
      </c>
      <c r="RL24" s="20">
        <v>27.692139499289379</v>
      </c>
      <c r="RM24" s="20">
        <v>27.033221286069761</v>
      </c>
      <c r="RN24" s="20">
        <v>26.467899891186072</v>
      </c>
      <c r="RO24" s="20">
        <v>27.536326887359341</v>
      </c>
      <c r="RP24" s="20">
        <v>27.70510001959034</v>
      </c>
      <c r="RQ24" s="20">
        <v>28.028519099947669</v>
      </c>
      <c r="RR24" s="20">
        <v>28.628034764333719</v>
      </c>
      <c r="RS24" s="20">
        <v>26.95526125057653</v>
      </c>
      <c r="RT24" s="20">
        <v>28.97531952401939</v>
      </c>
      <c r="RU24" s="20">
        <v>29.139072847682119</v>
      </c>
      <c r="RV24" s="20">
        <v>29.917678123682521</v>
      </c>
      <c r="RW24" s="20">
        <v>29.939453298904819</v>
      </c>
      <c r="RX24" s="20">
        <v>29.890163861231411</v>
      </c>
      <c r="RY24" s="20">
        <v>30.162516441135161</v>
      </c>
      <c r="RZ24" s="20">
        <v>29.995516700291411</v>
      </c>
      <c r="SA24" s="20">
        <v>30.305761474504859</v>
      </c>
      <c r="SB24" s="20">
        <v>30.534695442347161</v>
      </c>
      <c r="SC24" s="20">
        <v>30.73271087197341</v>
      </c>
      <c r="SD24" s="20">
        <v>30.819761252180221</v>
      </c>
      <c r="SE24" s="20">
        <v>30.527823891933689</v>
      </c>
      <c r="SF24" s="20">
        <v>30.204463084953609</v>
      </c>
      <c r="SG24" s="20">
        <v>29.92689056431346</v>
      </c>
      <c r="SH24" s="20">
        <v>29.749554407933822</v>
      </c>
      <c r="SI24" s="20">
        <v>30.324678298301048</v>
      </c>
      <c r="SJ24" s="20">
        <v>29.691613818997691</v>
      </c>
      <c r="SK24" s="20">
        <v>30.111771591195978</v>
      </c>
      <c r="SL24" s="20">
        <v>31.54814029589344</v>
      </c>
      <c r="SM24" s="20">
        <v>31.410994885028341</v>
      </c>
      <c r="SN24" s="20">
        <v>32.221837088388213</v>
      </c>
      <c r="SO24" s="20">
        <v>31.942359651756231</v>
      </c>
      <c r="SP24" s="20">
        <v>33.112567282939388</v>
      </c>
      <c r="SQ24" s="20">
        <v>32.68509840674789</v>
      </c>
      <c r="SR24" s="20">
        <v>32.224459219027999</v>
      </c>
      <c r="SS24" s="20">
        <v>31.700940687659021</v>
      </c>
      <c r="ST24" s="20">
        <v>33.995176660657002</v>
      </c>
      <c r="SU24" s="20">
        <v>34.123467210616397</v>
      </c>
      <c r="SV24" s="20">
        <v>34.363563383939741</v>
      </c>
      <c r="SW24" s="20">
        <v>34.502564587420522</v>
      </c>
      <c r="SX24" s="20">
        <v>34.981719766392857</v>
      </c>
      <c r="SY24" s="20">
        <v>35.274942298998262</v>
      </c>
      <c r="SZ24" s="20">
        <v>37.512953367875653</v>
      </c>
      <c r="TA24" s="20">
        <v>36.865585723879882</v>
      </c>
      <c r="TB24" s="20">
        <v>36.803357314148677</v>
      </c>
      <c r="TC24" s="20">
        <v>36.521364039397064</v>
      </c>
      <c r="TD24" s="20">
        <v>36.809002843510527</v>
      </c>
      <c r="TE24" s="20">
        <v>37.764811272788897</v>
      </c>
      <c r="TF24" s="20">
        <v>38.163781365493087</v>
      </c>
      <c r="TG24" s="20">
        <v>39.363132041349978</v>
      </c>
      <c r="TH24" s="20" t="e">
        <v>#N/A</v>
      </c>
      <c r="TI24" s="20">
        <v>39.112009547236902</v>
      </c>
      <c r="TJ24" s="20">
        <v>38.671599289312923</v>
      </c>
      <c r="TK24" s="20">
        <v>37.11009174311927</v>
      </c>
      <c r="TL24" s="20">
        <v>36.871736881360832</v>
      </c>
      <c r="TM24" s="20">
        <v>36.924522392734112</v>
      </c>
      <c r="TN24" s="20">
        <v>36.267436267436267</v>
      </c>
      <c r="TO24" s="20">
        <v>37.324198489855981</v>
      </c>
      <c r="TP24" s="20">
        <v>37.361547762998789</v>
      </c>
      <c r="TQ24" s="20">
        <v>37.738965676391281</v>
      </c>
      <c r="TR24" s="20">
        <v>37.426046307793442</v>
      </c>
      <c r="TS24" s="20">
        <v>36.733003678172118</v>
      </c>
      <c r="TT24" s="20">
        <v>36.825799526748469</v>
      </c>
      <c r="TU24" s="20">
        <v>38.430677594821432</v>
      </c>
      <c r="TV24" s="20">
        <v>37.903543307086608</v>
      </c>
      <c r="TW24" s="20">
        <v>37.941582790605878</v>
      </c>
      <c r="TX24" s="20">
        <v>37.96074558696457</v>
      </c>
      <c r="TY24" s="20">
        <v>37.632386419875282</v>
      </c>
      <c r="TZ24" s="20">
        <v>36.402601241501628</v>
      </c>
      <c r="UA24" s="20">
        <v>37.735195088136258</v>
      </c>
      <c r="UB24" s="20">
        <v>37.561301827909048</v>
      </c>
      <c r="UC24" s="20">
        <v>37.363347247068177</v>
      </c>
      <c r="UD24" s="20">
        <v>36.380292151522653</v>
      </c>
      <c r="UE24" s="20">
        <v>35.062541469048732</v>
      </c>
      <c r="UF24" s="20">
        <v>34.151544874938701</v>
      </c>
      <c r="UG24" s="20">
        <v>36.045258620689658</v>
      </c>
      <c r="UH24" s="20">
        <v>36.71717420180056</v>
      </c>
      <c r="UI24" s="20">
        <v>37.431007293514689</v>
      </c>
      <c r="UJ24" s="20">
        <v>37.143915997529341</v>
      </c>
      <c r="UK24" s="20">
        <v>39.315682689176668</v>
      </c>
      <c r="UL24" s="20">
        <v>38.832639967921409</v>
      </c>
      <c r="UM24" s="20">
        <v>39.72530241935484</v>
      </c>
      <c r="UN24" s="20">
        <v>41.233642967425141</v>
      </c>
      <c r="UO24" s="20">
        <v>40.704367583943451</v>
      </c>
      <c r="UP24" s="20">
        <v>41.383335024865517</v>
      </c>
      <c r="UQ24" s="20">
        <v>41.767149660553251</v>
      </c>
      <c r="UR24" s="20">
        <v>43.470368665950808</v>
      </c>
      <c r="US24" s="20">
        <v>43.430516804464133</v>
      </c>
      <c r="UT24" s="20">
        <v>43.731569095058589</v>
      </c>
      <c r="UU24" s="20">
        <v>44.496064008259133</v>
      </c>
      <c r="UV24" s="20">
        <v>44.83498861990482</v>
      </c>
      <c r="UW24" s="20">
        <v>46.454048424889351</v>
      </c>
      <c r="UX24" s="20">
        <v>47.354855506378549</v>
      </c>
      <c r="UY24" s="20">
        <v>47.527694513228198</v>
      </c>
      <c r="UZ24" s="20">
        <v>49.078085376162299</v>
      </c>
      <c r="VA24" s="20">
        <v>48.742603550295861</v>
      </c>
      <c r="VB24" s="20">
        <v>47.664143079479807</v>
      </c>
      <c r="VC24" s="20">
        <v>47.073697518832638</v>
      </c>
      <c r="VD24" s="20">
        <v>47.590948605147389</v>
      </c>
      <c r="VE24" s="20">
        <v>48.37103353287069</v>
      </c>
      <c r="VF24" s="20">
        <v>49.085820895522389</v>
      </c>
      <c r="VG24" s="20">
        <v>48.230100192983848</v>
      </c>
      <c r="VH24" s="20" t="e">
        <v>#N/A</v>
      </c>
      <c r="VI24" s="20">
        <v>48.80495487149625</v>
      </c>
      <c r="VJ24" s="20">
        <v>49.603290433859627</v>
      </c>
      <c r="VK24" s="20">
        <v>48.981591842140112</v>
      </c>
      <c r="VL24" s="20">
        <v>49.105436398386068</v>
      </c>
      <c r="VM24" s="20">
        <v>50.37880823169094</v>
      </c>
      <c r="VN24" s="20">
        <v>51.60897453246367</v>
      </c>
      <c r="VO24" s="20">
        <v>52.185740322624518</v>
      </c>
      <c r="VP24" s="20">
        <v>52.493388226954217</v>
      </c>
      <c r="VQ24" s="20">
        <v>53.360483231748979</v>
      </c>
      <c r="VR24" s="20">
        <v>53.19649055675513</v>
      </c>
      <c r="VS24" s="20">
        <v>54.366104302907068</v>
      </c>
      <c r="VT24" s="20">
        <v>53.865412127214697</v>
      </c>
      <c r="VU24" s="20">
        <v>52.545169540466958</v>
      </c>
      <c r="VV24" s="20">
        <v>52.066343398721621</v>
      </c>
      <c r="VW24" s="20">
        <v>52.652633321378318</v>
      </c>
      <c r="VX24" s="20">
        <v>52.691829116549151</v>
      </c>
      <c r="VY24" s="20">
        <v>53.790042989876582</v>
      </c>
      <c r="VZ24" s="20">
        <v>52.76300195683929</v>
      </c>
      <c r="WA24" s="20">
        <v>54.388692971982337</v>
      </c>
      <c r="WB24" s="20">
        <v>55.085949906667039</v>
      </c>
      <c r="WC24" s="20">
        <v>52.70296400651916</v>
      </c>
      <c r="WD24" s="20">
        <v>53.367115246164921</v>
      </c>
      <c r="WE24" s="20">
        <v>52.5761253309797</v>
      </c>
      <c r="WF24" s="20">
        <v>52.518877804111781</v>
      </c>
      <c r="WG24" s="20">
        <v>52.52805897887324</v>
      </c>
      <c r="WH24" s="20">
        <v>52.459241745250601</v>
      </c>
      <c r="WI24" s="20">
        <v>54.161843338294467</v>
      </c>
      <c r="WJ24" s="20">
        <v>53.373407992973213</v>
      </c>
      <c r="WK24" s="20">
        <v>53.684813440977528</v>
      </c>
      <c r="WL24" s="20">
        <v>52.716297786720318</v>
      </c>
      <c r="WM24" s="20">
        <v>51.909307875894989</v>
      </c>
      <c r="WN24" s="20">
        <v>50.212639163528998</v>
      </c>
      <c r="WO24" s="20">
        <v>49.630876126370637</v>
      </c>
      <c r="WP24" s="20">
        <v>48.800369535092251</v>
      </c>
      <c r="WQ24" s="20">
        <v>49.257492818817411</v>
      </c>
      <c r="WR24" s="20">
        <v>50.099246811866109</v>
      </c>
    </row>
    <row r="25" spans="1:616" x14ac:dyDescent="0.3">
      <c r="A25" s="389" t="s">
        <v>324</v>
      </c>
      <c r="B25" s="390" t="s">
        <v>483</v>
      </c>
      <c r="E25" s="389" t="s">
        <v>324</v>
      </c>
      <c r="F25" s="390" t="s">
        <v>482</v>
      </c>
      <c r="G25" s="390" t="s">
        <v>484</v>
      </c>
      <c r="J25" s="389" t="s">
        <v>324</v>
      </c>
      <c r="K25" s="390" t="s">
        <v>482</v>
      </c>
      <c r="L25" s="390" t="s">
        <v>476</v>
      </c>
    </row>
    <row r="26" spans="1:616" x14ac:dyDescent="0.3">
      <c r="A26" s="136">
        <v>46022</v>
      </c>
      <c r="B26" s="20">
        <v>1.5</v>
      </c>
      <c r="E26" s="136">
        <v>45716</v>
      </c>
      <c r="F26" s="20">
        <v>0</v>
      </c>
      <c r="G26" s="20">
        <v>4.5267458178297204</v>
      </c>
      <c r="H26" s="146">
        <f>0.217*G26+0.431</f>
        <v>1.4133038424690494</v>
      </c>
      <c r="J26" s="136">
        <v>45688</v>
      </c>
      <c r="K26" s="20">
        <v>-0.2</v>
      </c>
      <c r="L26" s="20">
        <v>47.4</v>
      </c>
      <c r="M26" s="146">
        <f>0.1335*L26-6.61</f>
        <v>-0.2820999999999998</v>
      </c>
    </row>
    <row r="27" spans="1:616" x14ac:dyDescent="0.3">
      <c r="A27" s="136">
        <v>45991</v>
      </c>
      <c r="B27" s="20">
        <v>0.45</v>
      </c>
      <c r="E27" s="136">
        <v>45688</v>
      </c>
      <c r="F27" s="20">
        <v>-2.2999999999999998</v>
      </c>
      <c r="G27" s="20">
        <v>5.2925888665325118</v>
      </c>
      <c r="H27" s="146">
        <f>0.217*G27+0.431</f>
        <v>1.5794917840375551</v>
      </c>
      <c r="J27" s="136">
        <v>45657</v>
      </c>
      <c r="K27" s="20">
        <v>-0.1</v>
      </c>
      <c r="L27" s="20">
        <v>46.7</v>
      </c>
      <c r="M27" s="146">
        <f>0.1335*L27-6.61</f>
        <v>-0.37554999999999961</v>
      </c>
    </row>
    <row r="28" spans="1:616" x14ac:dyDescent="0.3">
      <c r="A28" s="136">
        <v>45961</v>
      </c>
      <c r="B28" s="20">
        <v>0.4</v>
      </c>
      <c r="E28" s="136">
        <v>45657</v>
      </c>
      <c r="F28" s="20">
        <v>-2.2999999999999998</v>
      </c>
      <c r="G28" s="20">
        <v>4.3107531538412189</v>
      </c>
      <c r="H28" s="146">
        <f t="shared" ref="H28:H90" si="0">0.217*G28+0.431</f>
        <v>1.3664334343835445</v>
      </c>
      <c r="J28" s="136">
        <v>45626</v>
      </c>
      <c r="K28" s="20">
        <v>0.1</v>
      </c>
      <c r="L28" s="20">
        <v>47.7</v>
      </c>
      <c r="M28" s="146">
        <f t="shared" ref="M28:M90" si="1">0.1335*L28-6.61</f>
        <v>-0.24204999999999988</v>
      </c>
    </row>
    <row r="29" spans="1:616" x14ac:dyDescent="0.3">
      <c r="A29" s="281">
        <v>45930</v>
      </c>
      <c r="B29" s="282">
        <v>-0.5</v>
      </c>
      <c r="E29" s="136">
        <v>45626</v>
      </c>
      <c r="F29" s="20">
        <v>-2.5</v>
      </c>
      <c r="G29" s="20">
        <v>0.31345551407829803</v>
      </c>
      <c r="H29" s="146">
        <f t="shared" si="0"/>
        <v>0.49901984655499065</v>
      </c>
      <c r="J29" s="136">
        <v>45596</v>
      </c>
      <c r="K29" s="20">
        <v>-0.1</v>
      </c>
      <c r="L29" s="20">
        <v>49.9</v>
      </c>
      <c r="M29" s="146">
        <f t="shared" si="1"/>
        <v>5.164999999999953E-2</v>
      </c>
    </row>
    <row r="30" spans="1:616" x14ac:dyDescent="0.3">
      <c r="A30" s="281">
        <v>45900</v>
      </c>
      <c r="B30" s="282">
        <v>-0.8</v>
      </c>
      <c r="E30" s="136">
        <v>45596</v>
      </c>
      <c r="F30" s="20">
        <v>-2.9</v>
      </c>
      <c r="G30" s="20">
        <v>-2.0679453589770089</v>
      </c>
      <c r="H30" s="146">
        <f t="shared" si="0"/>
        <v>-1.7744142898010962E-2</v>
      </c>
      <c r="J30" s="136">
        <v>45565</v>
      </c>
      <c r="K30" s="20">
        <v>-0.6</v>
      </c>
      <c r="L30" s="20">
        <v>44</v>
      </c>
      <c r="M30" s="146">
        <f t="shared" si="1"/>
        <v>-0.73599999999999977</v>
      </c>
    </row>
    <row r="31" spans="1:616" x14ac:dyDescent="0.3">
      <c r="A31" s="136">
        <v>45869</v>
      </c>
      <c r="B31" s="20">
        <v>-1.55</v>
      </c>
      <c r="E31" s="136">
        <v>45565</v>
      </c>
      <c r="F31" s="20">
        <v>-2.8</v>
      </c>
      <c r="G31" s="20">
        <v>-3.2090844226165252</v>
      </c>
      <c r="H31" s="146">
        <f t="shared" si="0"/>
        <v>-0.26537131970778599</v>
      </c>
      <c r="J31" s="136">
        <v>45535</v>
      </c>
      <c r="K31" s="20">
        <v>-0.7</v>
      </c>
      <c r="L31" s="20">
        <v>42</v>
      </c>
      <c r="M31" s="146">
        <f t="shared" si="1"/>
        <v>-1.0030000000000001</v>
      </c>
    </row>
    <row r="32" spans="1:616" x14ac:dyDescent="0.3">
      <c r="A32" s="167">
        <v>45838</v>
      </c>
      <c r="B32" s="168">
        <v>-1.4</v>
      </c>
      <c r="E32" s="136">
        <v>45535</v>
      </c>
      <c r="F32" s="20">
        <v>-1.8</v>
      </c>
      <c r="G32" s="20">
        <v>-3.6282232968824299</v>
      </c>
      <c r="H32" s="146">
        <f t="shared" si="0"/>
        <v>-0.35632445542348729</v>
      </c>
      <c r="J32" s="136">
        <v>45504</v>
      </c>
      <c r="K32" s="168">
        <v>-0.2</v>
      </c>
      <c r="L32" s="168">
        <v>46.3</v>
      </c>
      <c r="M32" s="146">
        <f t="shared" si="1"/>
        <v>-0.42895000000000039</v>
      </c>
    </row>
    <row r="33" spans="1:13" x14ac:dyDescent="0.3">
      <c r="A33" s="136">
        <v>45808</v>
      </c>
      <c r="B33" s="20">
        <v>-1.7</v>
      </c>
      <c r="E33" s="136">
        <v>45504</v>
      </c>
      <c r="F33" s="20">
        <v>-0.8</v>
      </c>
      <c r="G33" s="20">
        <v>-3.5837614831479159</v>
      </c>
      <c r="H33" s="146">
        <f t="shared" si="0"/>
        <v>-0.3466762418430977</v>
      </c>
      <c r="J33" s="136">
        <v>45473</v>
      </c>
      <c r="K33" s="20">
        <v>-0.2</v>
      </c>
      <c r="L33" s="20">
        <v>47.9</v>
      </c>
      <c r="M33" s="146">
        <f t="shared" si="1"/>
        <v>-0.21534999999999993</v>
      </c>
    </row>
    <row r="34" spans="1:13" x14ac:dyDescent="0.3">
      <c r="A34" s="136">
        <v>45777</v>
      </c>
      <c r="B34" s="20">
        <v>-1.55</v>
      </c>
      <c r="E34" s="136">
        <v>45473</v>
      </c>
      <c r="F34" s="20">
        <v>-0.8</v>
      </c>
      <c r="G34" s="20">
        <v>-0.99738150712465001</v>
      </c>
      <c r="H34" s="146">
        <f t="shared" si="0"/>
        <v>0.21456821295395095</v>
      </c>
      <c r="J34" s="136">
        <v>45443</v>
      </c>
      <c r="K34" s="20">
        <v>0.2</v>
      </c>
      <c r="L34" s="20">
        <v>50.4</v>
      </c>
      <c r="M34" s="146">
        <f t="shared" si="1"/>
        <v>0.11840000000000028</v>
      </c>
    </row>
    <row r="35" spans="1:13" x14ac:dyDescent="0.3">
      <c r="A35" s="136">
        <v>45747</v>
      </c>
      <c r="B35" s="20">
        <v>-1.8</v>
      </c>
      <c r="E35" s="136">
        <v>45443</v>
      </c>
      <c r="F35" s="20">
        <v>-1.4</v>
      </c>
      <c r="G35" s="20">
        <v>0.249281225192135</v>
      </c>
      <c r="H35" s="146">
        <f t="shared" si="0"/>
        <v>0.48509402586669331</v>
      </c>
      <c r="J35" s="136">
        <v>45412</v>
      </c>
      <c r="K35" s="20">
        <v>-0.2</v>
      </c>
      <c r="L35" s="20">
        <v>49.1</v>
      </c>
      <c r="M35" s="146">
        <f t="shared" si="1"/>
        <v>-5.5149999999999366E-2</v>
      </c>
    </row>
    <row r="36" spans="1:13" x14ac:dyDescent="0.3">
      <c r="A36" s="136">
        <v>45716</v>
      </c>
      <c r="B36" s="20">
        <v>-1.97</v>
      </c>
      <c r="E36" s="136">
        <v>45412</v>
      </c>
      <c r="F36" s="20">
        <v>-2.5</v>
      </c>
      <c r="G36" s="20">
        <v>-0.39482664351687302</v>
      </c>
      <c r="H36" s="146">
        <f t="shared" si="0"/>
        <v>0.34532261835683853</v>
      </c>
      <c r="J36" s="136">
        <v>45382</v>
      </c>
      <c r="K36" s="20">
        <v>-0.1</v>
      </c>
      <c r="L36" s="20">
        <v>47.4</v>
      </c>
      <c r="M36" s="146">
        <f t="shared" si="1"/>
        <v>-0.2820999999999998</v>
      </c>
    </row>
    <row r="37" spans="1:13" x14ac:dyDescent="0.3">
      <c r="A37" s="136">
        <v>45688</v>
      </c>
      <c r="B37" s="20">
        <v>-2.0699999999999998</v>
      </c>
      <c r="E37" s="136">
        <v>45382</v>
      </c>
      <c r="F37" s="20">
        <v>-2.8</v>
      </c>
      <c r="G37" s="20">
        <v>-2.6278328417272778</v>
      </c>
      <c r="H37" s="146">
        <f t="shared" si="0"/>
        <v>-0.13923972665481926</v>
      </c>
      <c r="J37" s="136">
        <v>45351</v>
      </c>
      <c r="K37" s="173">
        <v>-0.2</v>
      </c>
      <c r="L37" s="173">
        <v>48.1</v>
      </c>
      <c r="M37" s="174">
        <f t="shared" si="1"/>
        <v>-0.18864999999999998</v>
      </c>
    </row>
    <row r="38" spans="1:13" x14ac:dyDescent="0.3">
      <c r="A38" s="136">
        <v>45657</v>
      </c>
      <c r="B38" s="20">
        <v>-2.3199999999999998</v>
      </c>
      <c r="E38" s="136">
        <v>45351</v>
      </c>
      <c r="F38" s="20">
        <v>-2.7</v>
      </c>
      <c r="G38" s="20">
        <v>-5.636937251502995</v>
      </c>
      <c r="H38" s="146">
        <f t="shared" si="0"/>
        <v>-0.79221538357614985</v>
      </c>
      <c r="J38" s="136">
        <v>45322</v>
      </c>
      <c r="K38" s="20">
        <v>-0.2</v>
      </c>
      <c r="L38" s="20">
        <v>47</v>
      </c>
      <c r="M38" s="146">
        <f t="shared" si="1"/>
        <v>-0.33549999999999969</v>
      </c>
    </row>
    <row r="39" spans="1:13" x14ac:dyDescent="0.3">
      <c r="A39" s="136">
        <v>45626</v>
      </c>
      <c r="B39" s="20">
        <v>-2.67</v>
      </c>
      <c r="E39" s="136">
        <v>45322</v>
      </c>
      <c r="F39" s="20">
        <v>-2.5</v>
      </c>
      <c r="G39" s="20">
        <v>-8.1984759007530705</v>
      </c>
      <c r="H39" s="146">
        <f t="shared" si="0"/>
        <v>-1.3480692704634163</v>
      </c>
      <c r="J39" s="136">
        <v>45291</v>
      </c>
      <c r="K39" s="20">
        <v>-0.3</v>
      </c>
      <c r="L39" s="20">
        <v>47.7</v>
      </c>
      <c r="M39" s="146">
        <f t="shared" si="1"/>
        <v>-0.24204999999999988</v>
      </c>
    </row>
    <row r="40" spans="1:13" x14ac:dyDescent="0.3">
      <c r="A40" s="136">
        <v>45596</v>
      </c>
      <c r="B40" s="20">
        <v>-2.4900000000000002</v>
      </c>
      <c r="E40" s="136">
        <v>45291</v>
      </c>
      <c r="F40" s="20">
        <v>-2.7</v>
      </c>
      <c r="G40" s="20">
        <v>-7.4480645541328938</v>
      </c>
      <c r="H40" s="146">
        <f t="shared" si="0"/>
        <v>-1.1852300082468379</v>
      </c>
      <c r="J40" s="136">
        <v>45260</v>
      </c>
      <c r="K40" s="20">
        <v>-0.3</v>
      </c>
      <c r="L40" s="20">
        <v>48.2</v>
      </c>
      <c r="M40" s="146">
        <f t="shared" si="1"/>
        <v>-0.17530000000000001</v>
      </c>
    </row>
    <row r="41" spans="1:13" x14ac:dyDescent="0.3">
      <c r="A41" s="136">
        <v>45565</v>
      </c>
      <c r="B41" s="20">
        <v>-2.52</v>
      </c>
      <c r="E41" s="136">
        <v>45260</v>
      </c>
      <c r="F41" s="20">
        <v>-3</v>
      </c>
      <c r="G41" s="20">
        <v>-4.8757296897703206</v>
      </c>
      <c r="H41" s="146">
        <f t="shared" si="0"/>
        <v>-0.62703334268015953</v>
      </c>
      <c r="J41" s="136">
        <v>45230</v>
      </c>
      <c r="K41" s="20">
        <v>0</v>
      </c>
      <c r="L41" s="20">
        <v>47.7</v>
      </c>
      <c r="M41" s="146">
        <f t="shared" si="1"/>
        <v>-0.24204999999999988</v>
      </c>
    </row>
    <row r="42" spans="1:13" x14ac:dyDescent="0.3">
      <c r="A42" s="136">
        <v>45535</v>
      </c>
      <c r="B42" s="20">
        <v>-1.4</v>
      </c>
      <c r="E42" s="136">
        <v>45230</v>
      </c>
      <c r="F42" s="20">
        <v>-2.6</v>
      </c>
      <c r="G42" s="20">
        <v>-2.1961775715565239</v>
      </c>
      <c r="H42" s="146">
        <f t="shared" si="0"/>
        <v>-4.5570533027765703E-2</v>
      </c>
      <c r="J42" s="136">
        <v>45199</v>
      </c>
      <c r="K42" s="20">
        <v>0.4</v>
      </c>
      <c r="L42" s="20">
        <v>53.5</v>
      </c>
      <c r="M42" s="146">
        <f t="shared" si="1"/>
        <v>0.53225000000000033</v>
      </c>
    </row>
    <row r="43" spans="1:13" x14ac:dyDescent="0.3">
      <c r="A43" s="136">
        <v>45504</v>
      </c>
      <c r="B43" s="20">
        <v>-0.8</v>
      </c>
      <c r="E43" s="136">
        <v>45199</v>
      </c>
      <c r="F43" s="20">
        <v>-2.5</v>
      </c>
      <c r="G43" s="20">
        <v>-2.7104290381417639</v>
      </c>
      <c r="H43" s="146">
        <f t="shared" si="0"/>
        <v>-0.15716310127676275</v>
      </c>
      <c r="J43" s="136">
        <v>45169</v>
      </c>
      <c r="K43" s="20">
        <v>0.2</v>
      </c>
      <c r="L43" s="20">
        <v>52</v>
      </c>
      <c r="M43" s="146">
        <f t="shared" si="1"/>
        <v>0.33199999999999985</v>
      </c>
    </row>
    <row r="44" spans="1:13" x14ac:dyDescent="0.3">
      <c r="A44" s="136">
        <v>45473</v>
      </c>
      <c r="B44" s="20">
        <v>-0.81</v>
      </c>
      <c r="E44" s="136">
        <v>45169</v>
      </c>
      <c r="F44" s="20">
        <v>-3</v>
      </c>
      <c r="G44" s="20">
        <v>-5.6881309813460108</v>
      </c>
      <c r="H44" s="146">
        <f t="shared" si="0"/>
        <v>-0.80332442295208439</v>
      </c>
      <c r="J44" s="136">
        <v>45138</v>
      </c>
      <c r="K44" s="20">
        <v>-0.2</v>
      </c>
      <c r="L44" s="20">
        <v>48.6</v>
      </c>
      <c r="M44" s="146">
        <f t="shared" si="1"/>
        <v>-0.12190000000000012</v>
      </c>
    </row>
    <row r="45" spans="1:13" x14ac:dyDescent="0.3">
      <c r="A45" s="136">
        <v>45443</v>
      </c>
      <c r="B45" s="20">
        <v>-1.52</v>
      </c>
      <c r="E45" s="136">
        <v>45138</v>
      </c>
      <c r="F45" s="20">
        <v>-4.4000000000000004</v>
      </c>
      <c r="G45" s="20">
        <v>-3.559004872159703</v>
      </c>
      <c r="H45" s="146">
        <f t="shared" si="0"/>
        <v>-0.34130405725865559</v>
      </c>
      <c r="J45" s="136">
        <v>45107</v>
      </c>
      <c r="K45" s="168">
        <v>-0.8</v>
      </c>
      <c r="L45" s="168">
        <v>43.9</v>
      </c>
      <c r="M45" s="175">
        <f t="shared" si="1"/>
        <v>-0.74934999999999974</v>
      </c>
    </row>
    <row r="46" spans="1:13" x14ac:dyDescent="0.3">
      <c r="A46" s="136">
        <v>45412</v>
      </c>
      <c r="B46" s="20">
        <v>-2.33</v>
      </c>
      <c r="E46" s="136">
        <v>45107</v>
      </c>
      <c r="F46" s="20">
        <v>-5.4</v>
      </c>
      <c r="G46" s="20">
        <v>-11.25895827286732</v>
      </c>
      <c r="H46" s="146">
        <f t="shared" si="0"/>
        <v>-2.0121939452122084</v>
      </c>
      <c r="J46" s="136">
        <v>45077</v>
      </c>
      <c r="K46" s="20">
        <v>-0.9</v>
      </c>
      <c r="L46" s="20">
        <v>41.6</v>
      </c>
      <c r="M46" s="146">
        <f t="shared" si="1"/>
        <v>-1.0564</v>
      </c>
    </row>
    <row r="47" spans="1:13" x14ac:dyDescent="0.3">
      <c r="A47" s="136">
        <v>45382</v>
      </c>
      <c r="B47" s="20">
        <v>-2.69</v>
      </c>
      <c r="E47" s="136">
        <v>45077</v>
      </c>
      <c r="F47" s="20">
        <v>-4.5999999999999996</v>
      </c>
      <c r="G47" s="20">
        <v>-14.225529369348889</v>
      </c>
      <c r="H47" s="146">
        <f t="shared" si="0"/>
        <v>-2.6559398731487089</v>
      </c>
      <c r="J47" s="136">
        <v>45046</v>
      </c>
      <c r="K47" s="168">
        <v>-0.5</v>
      </c>
      <c r="L47" s="168">
        <v>44.9</v>
      </c>
      <c r="M47" s="175">
        <f t="shared" si="1"/>
        <v>-0.61585000000000001</v>
      </c>
    </row>
    <row r="48" spans="1:13" x14ac:dyDescent="0.3">
      <c r="A48" s="136">
        <v>45351</v>
      </c>
      <c r="B48" s="20">
        <v>-2.4700000000000002</v>
      </c>
      <c r="E48" s="136">
        <v>45046</v>
      </c>
      <c r="F48" s="20">
        <v>-3.6</v>
      </c>
      <c r="G48" s="20">
        <v>-14.026735169945511</v>
      </c>
      <c r="H48" s="146">
        <f t="shared" si="0"/>
        <v>-2.6128015318781759</v>
      </c>
      <c r="J48" s="136">
        <v>45016</v>
      </c>
      <c r="K48" s="20">
        <v>0</v>
      </c>
      <c r="L48" s="20">
        <v>48.6</v>
      </c>
      <c r="M48" s="146">
        <f t="shared" si="1"/>
        <v>-0.12190000000000012</v>
      </c>
    </row>
    <row r="49" spans="1:13" x14ac:dyDescent="0.3">
      <c r="A49" s="136">
        <v>45322</v>
      </c>
      <c r="B49" s="20">
        <v>-2.52</v>
      </c>
      <c r="E49" s="136">
        <v>45016</v>
      </c>
      <c r="F49" s="20">
        <v>-2.5</v>
      </c>
      <c r="G49" s="20">
        <v>-13.01845417288793</v>
      </c>
      <c r="H49" s="146">
        <f t="shared" si="0"/>
        <v>-2.3940045555166809</v>
      </c>
      <c r="J49" s="136">
        <v>44985</v>
      </c>
      <c r="K49" s="20">
        <v>0</v>
      </c>
      <c r="L49" s="20">
        <v>51.2</v>
      </c>
      <c r="M49" s="146">
        <f t="shared" si="1"/>
        <v>0.22520000000000007</v>
      </c>
    </row>
    <row r="50" spans="1:13" x14ac:dyDescent="0.3">
      <c r="A50" s="136">
        <v>45291</v>
      </c>
      <c r="B50" s="20">
        <v>-2.59</v>
      </c>
      <c r="E50" s="136">
        <v>44985</v>
      </c>
      <c r="F50" s="20">
        <v>-1.4</v>
      </c>
      <c r="G50" s="20">
        <v>-7.5105154784322661</v>
      </c>
      <c r="H50" s="146">
        <f t="shared" si="0"/>
        <v>-1.1987818588198016</v>
      </c>
      <c r="J50" s="136">
        <v>44957</v>
      </c>
      <c r="K50" s="20">
        <v>-0.4</v>
      </c>
      <c r="L50" s="20">
        <v>48.7</v>
      </c>
      <c r="M50" s="146">
        <f t="shared" si="1"/>
        <v>-0.10854999999999926</v>
      </c>
    </row>
    <row r="51" spans="1:13" x14ac:dyDescent="0.3">
      <c r="A51" s="136">
        <v>45260</v>
      </c>
      <c r="B51" s="20">
        <v>-2.8</v>
      </c>
      <c r="E51" s="136">
        <v>44957</v>
      </c>
      <c r="F51" s="20">
        <v>-0.8</v>
      </c>
      <c r="G51" s="20">
        <v>-4.5133184949946328</v>
      </c>
      <c r="H51" s="146">
        <f t="shared" si="0"/>
        <v>-0.54839011341383537</v>
      </c>
      <c r="J51" s="136">
        <v>44926</v>
      </c>
      <c r="K51" s="20">
        <v>-0.5</v>
      </c>
      <c r="L51" s="20">
        <v>49</v>
      </c>
      <c r="M51" s="146">
        <f t="shared" si="1"/>
        <v>-6.8500000000000227E-2</v>
      </c>
    </row>
    <row r="52" spans="1:13" x14ac:dyDescent="0.3">
      <c r="A52" s="136">
        <v>45230</v>
      </c>
      <c r="B52" s="20">
        <v>-2.61</v>
      </c>
      <c r="E52" s="136">
        <v>44926</v>
      </c>
      <c r="F52" s="20">
        <v>-0.7</v>
      </c>
      <c r="G52" s="20">
        <v>-2.3070359440567341</v>
      </c>
      <c r="H52" s="146">
        <f t="shared" si="0"/>
        <v>-6.9626799860311339E-2</v>
      </c>
      <c r="J52" s="136">
        <v>44895</v>
      </c>
      <c r="K52" s="20">
        <v>0.1</v>
      </c>
      <c r="L52" s="20">
        <v>47.4</v>
      </c>
      <c r="M52" s="146">
        <f t="shared" si="1"/>
        <v>-0.2820999999999998</v>
      </c>
    </row>
    <row r="53" spans="1:13" x14ac:dyDescent="0.3">
      <c r="A53" s="136">
        <v>45199</v>
      </c>
      <c r="B53" s="20">
        <v>-2.38</v>
      </c>
      <c r="E53" s="136">
        <v>44895</v>
      </c>
      <c r="F53" s="20">
        <v>-1.3</v>
      </c>
      <c r="G53" s="20">
        <v>-1.5882254070909441</v>
      </c>
      <c r="H53" s="146">
        <f t="shared" si="0"/>
        <v>8.6355086661265124E-2</v>
      </c>
      <c r="J53" s="136">
        <v>44865</v>
      </c>
      <c r="K53" s="20">
        <v>0.2</v>
      </c>
      <c r="L53" s="20">
        <v>48.7</v>
      </c>
      <c r="M53" s="146">
        <f t="shared" si="1"/>
        <v>-0.10854999999999926</v>
      </c>
    </row>
    <row r="54" spans="1:13" x14ac:dyDescent="0.3">
      <c r="A54" s="136">
        <v>45169</v>
      </c>
      <c r="B54" s="20">
        <v>-2.88</v>
      </c>
      <c r="E54" s="136">
        <v>44865</v>
      </c>
      <c r="F54" s="20">
        <v>-1.3</v>
      </c>
      <c r="G54" s="20">
        <v>-1.2129901785074151</v>
      </c>
      <c r="H54" s="146">
        <f t="shared" si="0"/>
        <v>0.16778113126389094</v>
      </c>
      <c r="J54" s="136">
        <v>44834</v>
      </c>
      <c r="K54" s="20">
        <v>-0.1</v>
      </c>
      <c r="L54" s="20">
        <v>47.1</v>
      </c>
      <c r="M54" s="146">
        <f t="shared" si="1"/>
        <v>-0.32214999999999971</v>
      </c>
    </row>
    <row r="55" spans="1:13" x14ac:dyDescent="0.3">
      <c r="A55" s="136">
        <v>45138</v>
      </c>
      <c r="B55" s="20">
        <v>-4.1399999999999997</v>
      </c>
      <c r="E55" s="136">
        <v>44834</v>
      </c>
      <c r="F55" s="20">
        <v>0.9</v>
      </c>
      <c r="G55" s="20">
        <v>2.4047796606674749</v>
      </c>
      <c r="H55" s="146">
        <f t="shared" si="0"/>
        <v>0.95283718636484216</v>
      </c>
      <c r="J55" s="136">
        <v>44804</v>
      </c>
      <c r="K55" s="20">
        <v>-1.2</v>
      </c>
      <c r="L55" s="20">
        <v>44.5</v>
      </c>
      <c r="M55" s="146">
        <f t="shared" si="1"/>
        <v>-0.6692499999999999</v>
      </c>
    </row>
    <row r="56" spans="1:13" x14ac:dyDescent="0.3">
      <c r="A56" s="136">
        <v>45107</v>
      </c>
      <c r="B56" s="20">
        <v>-4.9800000000000004</v>
      </c>
      <c r="E56" s="136">
        <v>44804</v>
      </c>
      <c r="F56" s="20">
        <v>2.2999999999999998</v>
      </c>
      <c r="G56" s="20">
        <v>4.6426499318392729</v>
      </c>
      <c r="H56" s="146">
        <f t="shared" si="0"/>
        <v>1.4384550352091223</v>
      </c>
      <c r="J56" s="136">
        <v>44773</v>
      </c>
      <c r="K56" s="20">
        <v>-1.3</v>
      </c>
      <c r="L56" s="20">
        <v>40.1</v>
      </c>
      <c r="M56" s="146">
        <f t="shared" si="1"/>
        <v>-1.2566499999999996</v>
      </c>
    </row>
    <row r="57" spans="1:13" x14ac:dyDescent="0.3">
      <c r="A57" s="136">
        <v>45077</v>
      </c>
      <c r="B57" s="20">
        <v>-4.28</v>
      </c>
      <c r="E57" s="136">
        <v>44773</v>
      </c>
      <c r="F57" s="20">
        <v>4.2</v>
      </c>
      <c r="G57" s="20">
        <v>3.8155192214725968</v>
      </c>
      <c r="H57" s="146">
        <f t="shared" si="0"/>
        <v>1.2589676710595534</v>
      </c>
      <c r="J57" s="136">
        <v>44742</v>
      </c>
      <c r="K57" s="20">
        <v>0</v>
      </c>
      <c r="L57" s="20">
        <v>46.3</v>
      </c>
      <c r="M57" s="146">
        <f t="shared" si="1"/>
        <v>-0.42895000000000039</v>
      </c>
    </row>
    <row r="58" spans="1:13" x14ac:dyDescent="0.3">
      <c r="A58" s="136">
        <v>45046</v>
      </c>
      <c r="B58" s="20">
        <v>-3.29</v>
      </c>
      <c r="E58" s="136">
        <v>44742</v>
      </c>
      <c r="F58" s="20">
        <v>6.1</v>
      </c>
      <c r="G58" s="20">
        <v>11.374918919281271</v>
      </c>
      <c r="H58" s="146">
        <f t="shared" si="0"/>
        <v>2.8993574054840359</v>
      </c>
      <c r="J58" s="136">
        <v>44712</v>
      </c>
      <c r="K58" s="20">
        <v>0.1</v>
      </c>
      <c r="L58" s="20">
        <v>49.5</v>
      </c>
      <c r="M58" s="146">
        <f t="shared" si="1"/>
        <v>-1.7500000000003624E-3</v>
      </c>
    </row>
    <row r="59" spans="1:13" x14ac:dyDescent="0.3">
      <c r="A59" s="136">
        <v>45016</v>
      </c>
      <c r="B59" s="20">
        <v>-2.3199999999999998</v>
      </c>
      <c r="E59" s="136">
        <v>44712</v>
      </c>
      <c r="F59" s="20">
        <v>6.4</v>
      </c>
      <c r="G59" s="20">
        <v>17.127645189861649</v>
      </c>
      <c r="H59" s="146">
        <f t="shared" si="0"/>
        <v>4.1476990061999777</v>
      </c>
      <c r="J59" s="136">
        <v>44681</v>
      </c>
      <c r="K59" s="20">
        <v>0.6</v>
      </c>
      <c r="L59" s="20">
        <v>54.4</v>
      </c>
      <c r="M59" s="146">
        <f t="shared" si="1"/>
        <v>0.65240000000000009</v>
      </c>
    </row>
    <row r="60" spans="1:13" x14ac:dyDescent="0.3">
      <c r="A60" s="136">
        <v>44985</v>
      </c>
      <c r="B60" s="20">
        <v>-1.3</v>
      </c>
      <c r="E60" s="136">
        <v>44681</v>
      </c>
      <c r="F60" s="20">
        <v>8</v>
      </c>
      <c r="G60" s="20">
        <v>23.132321234590151</v>
      </c>
      <c r="H60" s="146">
        <f t="shared" si="0"/>
        <v>5.450713707906063</v>
      </c>
      <c r="J60" s="136">
        <v>44651</v>
      </c>
      <c r="K60" s="20">
        <v>1.1000000000000001</v>
      </c>
      <c r="L60" s="20">
        <v>56.7</v>
      </c>
      <c r="M60" s="146">
        <f t="shared" si="1"/>
        <v>0.95945000000000036</v>
      </c>
    </row>
    <row r="61" spans="1:13" x14ac:dyDescent="0.3">
      <c r="A61" s="136">
        <v>44957</v>
      </c>
      <c r="B61" s="20">
        <v>-0.48</v>
      </c>
      <c r="E61" s="136">
        <v>44651</v>
      </c>
      <c r="F61" s="20">
        <v>8.3000000000000007</v>
      </c>
      <c r="G61" s="20">
        <v>25.828215831302021</v>
      </c>
      <c r="H61" s="146">
        <f t="shared" si="0"/>
        <v>6.035722835392539</v>
      </c>
      <c r="J61" s="136">
        <v>44620</v>
      </c>
      <c r="K61" s="20">
        <v>0.5</v>
      </c>
      <c r="L61" s="20">
        <v>54.1</v>
      </c>
      <c r="M61" s="146">
        <f t="shared" si="1"/>
        <v>0.61235000000000017</v>
      </c>
    </row>
    <row r="62" spans="1:13" x14ac:dyDescent="0.3">
      <c r="A62" s="136">
        <v>44926</v>
      </c>
      <c r="B62" s="20">
        <v>-0.27</v>
      </c>
      <c r="E62" s="136">
        <v>44620</v>
      </c>
      <c r="F62" s="20">
        <v>8.8000000000000007</v>
      </c>
      <c r="G62" s="20">
        <v>26.37237382167396</v>
      </c>
      <c r="H62" s="146">
        <f t="shared" si="0"/>
        <v>6.1538051193032492</v>
      </c>
      <c r="J62" s="136">
        <v>44592</v>
      </c>
      <c r="K62" s="20">
        <v>-0.2</v>
      </c>
      <c r="L62" s="20">
        <v>50.9</v>
      </c>
      <c r="M62" s="146">
        <f t="shared" si="1"/>
        <v>0.18515000000000015</v>
      </c>
    </row>
    <row r="63" spans="1:13" x14ac:dyDescent="0.3">
      <c r="A63" s="136">
        <v>44895</v>
      </c>
      <c r="B63" s="20">
        <v>-1.46</v>
      </c>
      <c r="E63" s="136">
        <v>44592</v>
      </c>
      <c r="F63" s="20">
        <v>9.1</v>
      </c>
      <c r="G63" s="20">
        <v>28.373101248590881</v>
      </c>
      <c r="H63" s="146">
        <f t="shared" si="0"/>
        <v>6.5879629709442211</v>
      </c>
      <c r="J63" s="136">
        <v>44561</v>
      </c>
      <c r="K63" s="20">
        <v>-1.2</v>
      </c>
      <c r="L63" s="20">
        <v>45.5</v>
      </c>
      <c r="M63" s="146">
        <f t="shared" si="1"/>
        <v>-0.53575000000000017</v>
      </c>
    </row>
    <row r="64" spans="1:13" x14ac:dyDescent="0.3">
      <c r="A64" s="136">
        <v>44865</v>
      </c>
      <c r="B64" s="20">
        <v>-1.08</v>
      </c>
      <c r="E64" s="136">
        <v>44561</v>
      </c>
      <c r="F64" s="20">
        <v>10.3</v>
      </c>
      <c r="G64" s="20">
        <v>30.970657357765042</v>
      </c>
      <c r="H64" s="146">
        <f t="shared" si="0"/>
        <v>7.1516326466350142</v>
      </c>
      <c r="J64" s="136">
        <v>44530</v>
      </c>
      <c r="K64" s="20">
        <v>0</v>
      </c>
      <c r="L64" s="20">
        <v>48.9</v>
      </c>
      <c r="M64" s="146">
        <f t="shared" si="1"/>
        <v>-8.18500000000002E-2</v>
      </c>
    </row>
    <row r="65" spans="1:13" x14ac:dyDescent="0.3">
      <c r="A65" s="136">
        <v>44834</v>
      </c>
      <c r="B65" s="20">
        <v>1.1100000000000001</v>
      </c>
      <c r="E65" s="136">
        <v>44530</v>
      </c>
      <c r="F65" s="20">
        <v>12.9</v>
      </c>
      <c r="G65" s="20">
        <v>35.6082984096291</v>
      </c>
      <c r="H65" s="146">
        <f t="shared" si="0"/>
        <v>8.1580007548895139</v>
      </c>
      <c r="J65" s="136">
        <v>44500</v>
      </c>
      <c r="K65" s="20">
        <v>2.5</v>
      </c>
      <c r="L65" s="20">
        <v>61.1</v>
      </c>
      <c r="M65" s="146">
        <f t="shared" si="1"/>
        <v>1.5468500000000001</v>
      </c>
    </row>
    <row r="66" spans="1:13" x14ac:dyDescent="0.3">
      <c r="A66" s="136">
        <v>44804</v>
      </c>
      <c r="B66" s="20">
        <v>3</v>
      </c>
      <c r="E66" s="136">
        <v>44500</v>
      </c>
      <c r="F66" s="20">
        <v>13.5</v>
      </c>
      <c r="G66" s="20">
        <v>37.547171940464033</v>
      </c>
      <c r="H66" s="146">
        <f t="shared" si="0"/>
        <v>8.5787363110806947</v>
      </c>
      <c r="J66" s="136">
        <v>44469</v>
      </c>
      <c r="K66" s="20">
        <v>1.2</v>
      </c>
      <c r="L66" s="20">
        <v>56.4</v>
      </c>
      <c r="M66" s="146">
        <f t="shared" si="1"/>
        <v>0.91939999999999955</v>
      </c>
    </row>
    <row r="67" spans="1:13" x14ac:dyDescent="0.3">
      <c r="A67" s="136">
        <v>44773</v>
      </c>
      <c r="B67" s="20">
        <v>4.72</v>
      </c>
      <c r="E67" s="136">
        <v>44469</v>
      </c>
      <c r="F67" s="20">
        <v>10.7</v>
      </c>
      <c r="G67" s="20">
        <v>37.682004596765687</v>
      </c>
      <c r="H67" s="146">
        <f t="shared" si="0"/>
        <v>8.6079949974981531</v>
      </c>
      <c r="J67" s="136">
        <v>44439</v>
      </c>
      <c r="K67" s="20">
        <v>0.7</v>
      </c>
      <c r="L67" s="20">
        <v>53.4</v>
      </c>
      <c r="M67" s="146">
        <f t="shared" si="1"/>
        <v>0.51889999999999947</v>
      </c>
    </row>
    <row r="68" spans="1:13" x14ac:dyDescent="0.3">
      <c r="A68" s="136">
        <v>44742</v>
      </c>
      <c r="B68" s="20">
        <v>6.05</v>
      </c>
      <c r="E68" s="136">
        <v>44439</v>
      </c>
      <c r="F68" s="20">
        <v>9.5</v>
      </c>
      <c r="G68" s="20">
        <v>46.295738642004977</v>
      </c>
      <c r="H68" s="146">
        <f t="shared" si="0"/>
        <v>10.477175285315079</v>
      </c>
      <c r="J68" s="136">
        <v>44408</v>
      </c>
      <c r="K68" s="20">
        <v>0.5</v>
      </c>
      <c r="L68" s="20">
        <v>53.8</v>
      </c>
      <c r="M68" s="146">
        <f t="shared" si="1"/>
        <v>0.57229999999999936</v>
      </c>
    </row>
    <row r="69" spans="1:13" x14ac:dyDescent="0.3">
      <c r="A69" s="136">
        <v>44712</v>
      </c>
      <c r="B69" s="20">
        <v>6.3</v>
      </c>
      <c r="E69" s="136">
        <v>44408</v>
      </c>
      <c r="F69" s="20">
        <v>9</v>
      </c>
      <c r="G69" s="20">
        <v>51.698738514001057</v>
      </c>
      <c r="H69" s="146">
        <f t="shared" si="0"/>
        <v>11.649626257538229</v>
      </c>
      <c r="J69" s="136">
        <v>44377</v>
      </c>
      <c r="K69" s="20">
        <v>0.3</v>
      </c>
      <c r="L69" s="20">
        <v>51.4</v>
      </c>
      <c r="M69" s="146">
        <f t="shared" si="1"/>
        <v>0.25190000000000001</v>
      </c>
    </row>
    <row r="70" spans="1:13" x14ac:dyDescent="0.3">
      <c r="A70" s="136">
        <v>44681</v>
      </c>
      <c r="B70" s="20">
        <v>7.79</v>
      </c>
      <c r="E70" s="136">
        <v>44377</v>
      </c>
      <c r="F70" s="20">
        <v>8.8000000000000007</v>
      </c>
      <c r="G70" s="20">
        <v>52.25141028564596</v>
      </c>
      <c r="H70" s="146">
        <f t="shared" si="0"/>
        <v>11.769556031985173</v>
      </c>
      <c r="J70" s="136">
        <v>44347</v>
      </c>
      <c r="K70" s="20">
        <v>1.6</v>
      </c>
      <c r="L70" s="20">
        <v>60.6</v>
      </c>
      <c r="M70" s="146">
        <f t="shared" si="1"/>
        <v>1.4801000000000011</v>
      </c>
    </row>
    <row r="71" spans="1:13" x14ac:dyDescent="0.3">
      <c r="A71" s="136">
        <v>44651</v>
      </c>
      <c r="B71" s="20">
        <v>8</v>
      </c>
      <c r="E71" s="136">
        <v>44347</v>
      </c>
      <c r="F71" s="20">
        <v>9</v>
      </c>
      <c r="G71" s="20">
        <v>49.365684430293307</v>
      </c>
      <c r="H71" s="146">
        <f t="shared" si="0"/>
        <v>11.143353521373646</v>
      </c>
      <c r="J71" s="136">
        <v>44316</v>
      </c>
      <c r="K71" s="20">
        <v>0.9</v>
      </c>
      <c r="L71" s="20">
        <v>57.3</v>
      </c>
      <c r="M71" s="146">
        <f t="shared" si="1"/>
        <v>1.0395499999999993</v>
      </c>
    </row>
    <row r="72" spans="1:13" x14ac:dyDescent="0.3">
      <c r="A72" s="136">
        <v>44620</v>
      </c>
      <c r="B72" s="20">
        <v>8.7899999999999991</v>
      </c>
      <c r="E72" s="136">
        <v>44316</v>
      </c>
      <c r="F72" s="20">
        <v>6.8</v>
      </c>
      <c r="G72" s="20">
        <v>45.950325205324013</v>
      </c>
      <c r="H72" s="146">
        <f t="shared" si="0"/>
        <v>10.402220569555309</v>
      </c>
      <c r="J72" s="136">
        <v>44286</v>
      </c>
      <c r="K72" s="20">
        <v>1.6</v>
      </c>
      <c r="L72" s="20">
        <v>59.8</v>
      </c>
      <c r="M72" s="146">
        <f t="shared" si="1"/>
        <v>1.3732999999999995</v>
      </c>
    </row>
    <row r="73" spans="1:13" x14ac:dyDescent="0.3">
      <c r="A73" s="136">
        <v>44592</v>
      </c>
      <c r="B73" s="20">
        <v>9.2799999999999994</v>
      </c>
      <c r="E73" s="136">
        <v>44286</v>
      </c>
      <c r="F73" s="20">
        <v>4.4000000000000004</v>
      </c>
      <c r="G73" s="20">
        <v>29.714415630804801</v>
      </c>
      <c r="H73" s="146">
        <f t="shared" si="0"/>
        <v>6.8790281918846414</v>
      </c>
      <c r="J73" s="136">
        <v>44255</v>
      </c>
      <c r="K73" s="20">
        <v>0.8</v>
      </c>
      <c r="L73" s="20">
        <v>58.5</v>
      </c>
      <c r="M73" s="146">
        <f t="shared" si="1"/>
        <v>1.1997499999999999</v>
      </c>
    </row>
    <row r="74" spans="1:13" x14ac:dyDescent="0.3">
      <c r="A74" s="136">
        <v>44561</v>
      </c>
      <c r="B74" s="20">
        <v>10.84</v>
      </c>
      <c r="E74" s="136">
        <v>44255</v>
      </c>
      <c r="F74" s="20">
        <v>1.7</v>
      </c>
      <c r="G74" s="20">
        <v>17.915872813982119</v>
      </c>
      <c r="H74" s="146">
        <f t="shared" si="0"/>
        <v>4.3187444006341194</v>
      </c>
      <c r="J74" s="136">
        <v>44227</v>
      </c>
      <c r="K74" s="20">
        <v>1</v>
      </c>
      <c r="L74" s="20">
        <v>57.2</v>
      </c>
      <c r="M74" s="146">
        <f t="shared" si="1"/>
        <v>1.0262000000000002</v>
      </c>
    </row>
    <row r="75" spans="1:13" x14ac:dyDescent="0.3">
      <c r="A75" s="136">
        <v>44530</v>
      </c>
      <c r="B75" s="20">
        <v>12.02</v>
      </c>
      <c r="E75" s="136">
        <v>44227</v>
      </c>
      <c r="F75" s="20">
        <v>0.3</v>
      </c>
      <c r="G75" s="20">
        <v>11.767088933544439</v>
      </c>
      <c r="H75" s="146">
        <f t="shared" si="0"/>
        <v>2.9844582985791432</v>
      </c>
      <c r="J75" s="136">
        <v>44196</v>
      </c>
      <c r="K75" s="20">
        <v>1.1000000000000001</v>
      </c>
      <c r="L75" s="20">
        <v>58.9</v>
      </c>
      <c r="M75" s="146">
        <f t="shared" si="1"/>
        <v>1.2531499999999998</v>
      </c>
    </row>
    <row r="76" spans="1:13" x14ac:dyDescent="0.3">
      <c r="A76" s="136">
        <v>44500</v>
      </c>
      <c r="B76" s="20">
        <v>11.94</v>
      </c>
      <c r="E76" s="136">
        <v>44196</v>
      </c>
      <c r="F76" s="20">
        <v>-0.4</v>
      </c>
      <c r="G76" s="20">
        <v>10.322278495157271</v>
      </c>
      <c r="H76" s="146">
        <f t="shared" si="0"/>
        <v>2.6709344334491276</v>
      </c>
      <c r="J76" s="136">
        <v>44165</v>
      </c>
      <c r="K76" s="20">
        <v>0.5</v>
      </c>
      <c r="L76" s="20">
        <v>56.5</v>
      </c>
      <c r="M76" s="146">
        <f t="shared" si="1"/>
        <v>0.93275000000000041</v>
      </c>
    </row>
    <row r="77" spans="1:13" x14ac:dyDescent="0.3">
      <c r="A77" s="136">
        <v>44469</v>
      </c>
      <c r="B77" s="20">
        <v>10.14</v>
      </c>
      <c r="E77" s="136">
        <v>44165</v>
      </c>
      <c r="F77" s="20">
        <v>-1.5</v>
      </c>
      <c r="G77" s="20">
        <v>7.90418165589245</v>
      </c>
      <c r="H77" s="146">
        <f t="shared" si="0"/>
        <v>2.1462074193286615</v>
      </c>
      <c r="J77" s="136">
        <v>44135</v>
      </c>
      <c r="K77" s="20">
        <v>0</v>
      </c>
      <c r="L77" s="20">
        <v>53.2</v>
      </c>
      <c r="M77" s="146">
        <f t="shared" si="1"/>
        <v>0.49220000000000041</v>
      </c>
    </row>
    <row r="78" spans="1:13" x14ac:dyDescent="0.3">
      <c r="A78" s="136">
        <v>44439</v>
      </c>
      <c r="B78" s="20">
        <v>9.0500000000000007</v>
      </c>
      <c r="E78" s="136">
        <v>44135</v>
      </c>
      <c r="F78" s="20">
        <v>-2.1</v>
      </c>
      <c r="G78" s="20">
        <v>5.1877252368595377</v>
      </c>
      <c r="H78" s="146">
        <f t="shared" si="0"/>
        <v>1.5567363763985198</v>
      </c>
      <c r="J78" s="136">
        <v>44104</v>
      </c>
      <c r="K78" s="20">
        <v>0.1</v>
      </c>
      <c r="L78" s="20">
        <v>52.5</v>
      </c>
      <c r="M78" s="146">
        <f t="shared" si="1"/>
        <v>0.39874999999999972</v>
      </c>
    </row>
    <row r="79" spans="1:13" x14ac:dyDescent="0.3">
      <c r="A79" s="136">
        <v>44408</v>
      </c>
      <c r="B79" s="20">
        <v>8.8000000000000007</v>
      </c>
      <c r="E79" s="136">
        <v>44104</v>
      </c>
      <c r="F79" s="20">
        <v>-2.1</v>
      </c>
      <c r="G79" s="20">
        <v>4.3091949810784858</v>
      </c>
      <c r="H79" s="146">
        <f t="shared" si="0"/>
        <v>1.3660953108940315</v>
      </c>
      <c r="J79" s="136">
        <v>44074</v>
      </c>
      <c r="K79" s="20">
        <v>0.3</v>
      </c>
      <c r="L79" s="20">
        <v>53.2</v>
      </c>
      <c r="M79" s="146">
        <f t="shared" si="1"/>
        <v>0.49220000000000041</v>
      </c>
    </row>
    <row r="80" spans="1:13" x14ac:dyDescent="0.3">
      <c r="A80" s="136">
        <v>44377</v>
      </c>
      <c r="B80" s="20">
        <v>8.5</v>
      </c>
      <c r="E80" s="136">
        <v>44074</v>
      </c>
      <c r="F80" s="20">
        <v>-2</v>
      </c>
      <c r="G80" s="20">
        <v>-3.071247824876151</v>
      </c>
      <c r="H80" s="146">
        <f t="shared" si="0"/>
        <v>-0.23546077799812476</v>
      </c>
      <c r="J80" s="136">
        <v>44043</v>
      </c>
      <c r="K80" s="20">
        <v>0.4</v>
      </c>
      <c r="L80" s="20">
        <v>52.2</v>
      </c>
      <c r="M80" s="146">
        <f t="shared" si="1"/>
        <v>0.35870000000000068</v>
      </c>
    </row>
    <row r="81" spans="5:13" x14ac:dyDescent="0.3">
      <c r="E81" s="136">
        <v>44043</v>
      </c>
      <c r="F81" s="20">
        <v>-2.4</v>
      </c>
      <c r="G81" s="20">
        <v>-9.1110866740426655</v>
      </c>
      <c r="H81" s="146">
        <f t="shared" si="0"/>
        <v>-1.5461058082672583</v>
      </c>
      <c r="J81" s="136">
        <v>44012</v>
      </c>
      <c r="K81" s="20">
        <v>0.4</v>
      </c>
      <c r="L81" s="20">
        <v>52.4</v>
      </c>
      <c r="M81" s="146">
        <f t="shared" si="1"/>
        <v>0.38539999999999974</v>
      </c>
    </row>
    <row r="82" spans="5:13" x14ac:dyDescent="0.3">
      <c r="E82" s="136">
        <v>44012</v>
      </c>
      <c r="F82" s="20">
        <v>-3</v>
      </c>
      <c r="G82" s="20">
        <v>-11.48238277741857</v>
      </c>
      <c r="H82" s="146">
        <f t="shared" si="0"/>
        <v>-2.0606770626998294</v>
      </c>
      <c r="J82" s="136">
        <v>43982</v>
      </c>
      <c r="K82" s="20">
        <v>-0.4</v>
      </c>
      <c r="L82" s="20">
        <v>48.7</v>
      </c>
      <c r="M82" s="146">
        <f t="shared" si="1"/>
        <v>-0.10854999999999926</v>
      </c>
    </row>
    <row r="83" spans="5:13" x14ac:dyDescent="0.3">
      <c r="E83" s="136">
        <v>43982</v>
      </c>
      <c r="F83" s="20">
        <v>-3.7</v>
      </c>
      <c r="G83" s="20">
        <v>-12.655614762186699</v>
      </c>
      <c r="H83" s="146">
        <f t="shared" si="0"/>
        <v>-2.3152684033945139</v>
      </c>
      <c r="J83" s="136">
        <v>43951</v>
      </c>
      <c r="K83" s="20">
        <v>-1.3</v>
      </c>
      <c r="L83" s="20">
        <v>42.2</v>
      </c>
      <c r="M83" s="146">
        <f t="shared" si="1"/>
        <v>-0.97629999999999928</v>
      </c>
    </row>
    <row r="84" spans="5:13" x14ac:dyDescent="0.3">
      <c r="E84" s="136">
        <v>43951</v>
      </c>
      <c r="F84" s="20">
        <v>-3.1</v>
      </c>
      <c r="G84" s="20">
        <v>-16.374108950594788</v>
      </c>
      <c r="H84" s="146">
        <f t="shared" si="0"/>
        <v>-3.1221816422790689</v>
      </c>
      <c r="J84" s="136">
        <v>43921</v>
      </c>
      <c r="K84" s="20">
        <v>-1</v>
      </c>
      <c r="L84" s="20">
        <v>43.8</v>
      </c>
      <c r="M84" s="146">
        <f t="shared" si="1"/>
        <v>-0.7627000000000006</v>
      </c>
    </row>
    <row r="85" spans="5:13" x14ac:dyDescent="0.3">
      <c r="E85" s="136">
        <v>43921</v>
      </c>
      <c r="F85" s="20">
        <v>-1.5</v>
      </c>
      <c r="G85" s="20">
        <v>-8.3531090257130156</v>
      </c>
      <c r="H85" s="146">
        <f t="shared" si="0"/>
        <v>-1.3816246585797243</v>
      </c>
      <c r="J85" s="136">
        <v>43890</v>
      </c>
      <c r="K85" s="20">
        <v>-0.5</v>
      </c>
      <c r="L85" s="20">
        <v>44.3</v>
      </c>
      <c r="M85" s="146">
        <f t="shared" si="1"/>
        <v>-0.69595000000000073</v>
      </c>
    </row>
    <row r="86" spans="5:13" x14ac:dyDescent="0.3">
      <c r="E86" s="136">
        <v>43890</v>
      </c>
      <c r="F86" s="20">
        <v>-0.4</v>
      </c>
      <c r="G86" s="20">
        <v>-2.85277175533039</v>
      </c>
      <c r="H86" s="146">
        <f t="shared" si="0"/>
        <v>-0.18805147090669466</v>
      </c>
      <c r="J86" s="136">
        <v>43861</v>
      </c>
      <c r="K86" s="20">
        <v>0</v>
      </c>
      <c r="L86" s="20">
        <v>49</v>
      </c>
      <c r="M86" s="146">
        <f t="shared" si="1"/>
        <v>-6.8500000000000227E-2</v>
      </c>
    </row>
    <row r="87" spans="5:13" x14ac:dyDescent="0.3">
      <c r="E87" s="136">
        <v>43861</v>
      </c>
      <c r="F87" s="20">
        <v>0.1</v>
      </c>
      <c r="G87" s="20">
        <v>-1.3669139568744331</v>
      </c>
      <c r="H87" s="146">
        <f t="shared" si="0"/>
        <v>0.13437967135824802</v>
      </c>
      <c r="J87" s="136">
        <v>43830</v>
      </c>
      <c r="K87" s="20">
        <v>0</v>
      </c>
      <c r="L87" s="20">
        <v>49.2</v>
      </c>
      <c r="M87" s="146">
        <f t="shared" si="1"/>
        <v>-4.1799999999999393E-2</v>
      </c>
    </row>
    <row r="88" spans="5:13" x14ac:dyDescent="0.3">
      <c r="E88" s="136">
        <v>43830</v>
      </c>
      <c r="F88" s="20">
        <v>-0.5</v>
      </c>
      <c r="G88" s="20">
        <v>-4.529622617447016</v>
      </c>
      <c r="H88" s="146">
        <f t="shared" si="0"/>
        <v>-0.55192810798600256</v>
      </c>
      <c r="J88" s="136">
        <v>43799</v>
      </c>
      <c r="K88" s="20">
        <v>-0.1</v>
      </c>
      <c r="L88" s="20">
        <v>47.3</v>
      </c>
      <c r="M88" s="146">
        <f t="shared" si="1"/>
        <v>-0.29545000000000066</v>
      </c>
    </row>
    <row r="89" spans="5:13" x14ac:dyDescent="0.3">
      <c r="E89" s="136">
        <v>43799</v>
      </c>
      <c r="F89" s="20">
        <v>-1.4</v>
      </c>
      <c r="G89" s="20">
        <v>-6.3938593949300691</v>
      </c>
      <c r="H89" s="146">
        <f t="shared" si="0"/>
        <v>-0.95646748869982501</v>
      </c>
      <c r="J89" s="136">
        <v>43769</v>
      </c>
      <c r="K89" s="20">
        <v>0.1</v>
      </c>
      <c r="L89" s="20">
        <v>48</v>
      </c>
      <c r="M89" s="146">
        <f t="shared" si="1"/>
        <v>-0.20199999999999996</v>
      </c>
    </row>
    <row r="90" spans="5:13" x14ac:dyDescent="0.3">
      <c r="E90" s="136">
        <v>43769</v>
      </c>
      <c r="F90" s="20">
        <v>-1.6</v>
      </c>
      <c r="G90" s="20">
        <v>-6.3892321078067367</v>
      </c>
      <c r="H90" s="146">
        <f t="shared" si="0"/>
        <v>-0.95546336739406179</v>
      </c>
      <c r="J90" s="136">
        <v>43738</v>
      </c>
      <c r="K90" s="20">
        <v>0.1</v>
      </c>
      <c r="L90" s="20">
        <v>49.9</v>
      </c>
      <c r="M90" s="146">
        <f t="shared" si="1"/>
        <v>5.164999999999953E-2</v>
      </c>
    </row>
    <row r="91" spans="5:13" x14ac:dyDescent="0.3">
      <c r="E91" s="136">
        <v>43738</v>
      </c>
      <c r="F91" s="20">
        <v>-1.2</v>
      </c>
      <c r="G91" s="20">
        <v>-6.4390633532891286</v>
      </c>
      <c r="H91" s="146">
        <f t="shared" ref="H91:H154" si="2">0.217*G91+0.431</f>
        <v>-0.96627674766374083</v>
      </c>
      <c r="J91" s="136">
        <v>43708</v>
      </c>
      <c r="K91" s="20">
        <v>-0.1</v>
      </c>
      <c r="L91" s="20">
        <v>46.7</v>
      </c>
      <c r="M91" s="146">
        <f t="shared" ref="M91:M154" si="3">0.1335*L91-6.61</f>
        <v>-0.37554999999999961</v>
      </c>
    </row>
    <row r="92" spans="5:13" x14ac:dyDescent="0.3">
      <c r="E92" s="136">
        <v>43708</v>
      </c>
      <c r="F92" s="20">
        <v>-0.8</v>
      </c>
      <c r="G92" s="20">
        <v>-5.2856587034409346</v>
      </c>
      <c r="H92" s="146">
        <f t="shared" si="2"/>
        <v>-0.71598793864668275</v>
      </c>
      <c r="J92" s="136">
        <v>43677</v>
      </c>
      <c r="K92" s="20">
        <v>-0.2</v>
      </c>
      <c r="L92" s="20">
        <v>46.9</v>
      </c>
      <c r="M92" s="146">
        <f t="shared" si="3"/>
        <v>-0.34885000000000055</v>
      </c>
    </row>
    <row r="93" spans="5:13" x14ac:dyDescent="0.3">
      <c r="E93" s="136">
        <v>43677</v>
      </c>
      <c r="F93" s="20">
        <v>-0.3</v>
      </c>
      <c r="G93" s="20">
        <v>-6.7184491609178298</v>
      </c>
      <c r="H93" s="146">
        <f t="shared" si="2"/>
        <v>-1.0269034679191691</v>
      </c>
      <c r="J93" s="136">
        <v>43646</v>
      </c>
      <c r="K93" s="20">
        <v>-0.3</v>
      </c>
      <c r="L93" s="20">
        <v>45.4</v>
      </c>
      <c r="M93" s="146">
        <f t="shared" si="3"/>
        <v>-0.54910000000000014</v>
      </c>
    </row>
    <row r="94" spans="5:13" x14ac:dyDescent="0.3">
      <c r="E94" s="136">
        <v>43646</v>
      </c>
      <c r="F94" s="20">
        <v>0</v>
      </c>
      <c r="G94" s="20">
        <v>-7.4525759458609624</v>
      </c>
      <c r="H94" s="146">
        <f t="shared" si="2"/>
        <v>-1.1862089802518287</v>
      </c>
      <c r="J94" s="136">
        <v>43616</v>
      </c>
      <c r="K94" s="20">
        <v>0.2</v>
      </c>
      <c r="L94" s="20">
        <v>49</v>
      </c>
      <c r="M94" s="146">
        <f t="shared" si="3"/>
        <v>-6.8500000000000227E-2</v>
      </c>
    </row>
    <row r="95" spans="5:13" x14ac:dyDescent="0.3">
      <c r="E95" s="136">
        <v>43616</v>
      </c>
      <c r="F95" s="20">
        <v>0.6</v>
      </c>
      <c r="G95" s="20">
        <v>-6.828072326080294</v>
      </c>
      <c r="H95" s="146">
        <f t="shared" si="2"/>
        <v>-1.0506916947594238</v>
      </c>
      <c r="J95" s="136">
        <v>43585</v>
      </c>
      <c r="K95" s="20">
        <v>0.3</v>
      </c>
      <c r="L95" s="20">
        <v>52</v>
      </c>
      <c r="M95" s="146">
        <f t="shared" si="3"/>
        <v>0.33199999999999985</v>
      </c>
    </row>
    <row r="96" spans="5:13" x14ac:dyDescent="0.3">
      <c r="E96" s="136">
        <v>43585</v>
      </c>
      <c r="F96" s="20">
        <v>0.9</v>
      </c>
      <c r="G96" s="20">
        <v>-3.8066043436226762</v>
      </c>
      <c r="H96" s="146">
        <f t="shared" si="2"/>
        <v>-0.39503314256612071</v>
      </c>
      <c r="J96" s="136">
        <v>43555</v>
      </c>
      <c r="K96" s="20">
        <v>0.1</v>
      </c>
      <c r="L96" s="20">
        <v>51.4</v>
      </c>
      <c r="M96" s="146">
        <f t="shared" si="3"/>
        <v>0.25190000000000001</v>
      </c>
    </row>
    <row r="97" spans="5:13" x14ac:dyDescent="0.3">
      <c r="E97" s="136">
        <v>43555</v>
      </c>
      <c r="F97" s="20">
        <v>0.4</v>
      </c>
      <c r="G97" s="20">
        <v>-5.2005108103316742</v>
      </c>
      <c r="H97" s="146">
        <f t="shared" si="2"/>
        <v>-0.6975108458419732</v>
      </c>
      <c r="J97" s="136">
        <v>43524</v>
      </c>
      <c r="K97" s="20">
        <v>-0.1</v>
      </c>
      <c r="L97" s="20">
        <v>48.5</v>
      </c>
      <c r="M97" s="146">
        <f t="shared" si="3"/>
        <v>-0.13525000000000009</v>
      </c>
    </row>
    <row r="98" spans="5:13" x14ac:dyDescent="0.3">
      <c r="E98" s="136">
        <v>43524</v>
      </c>
      <c r="F98" s="20">
        <v>0.1</v>
      </c>
      <c r="G98" s="20">
        <v>-6.5085741302905733</v>
      </c>
      <c r="H98" s="146">
        <f t="shared" si="2"/>
        <v>-0.98136058627305434</v>
      </c>
      <c r="J98" s="136">
        <v>43496</v>
      </c>
      <c r="K98" s="20">
        <v>-0.6</v>
      </c>
      <c r="L98" s="20">
        <v>44.5</v>
      </c>
      <c r="M98" s="146">
        <f t="shared" si="3"/>
        <v>-0.6692499999999999</v>
      </c>
    </row>
    <row r="99" spans="5:13" x14ac:dyDescent="0.3">
      <c r="E99" s="136">
        <v>43496</v>
      </c>
      <c r="F99" s="20">
        <v>0.1</v>
      </c>
      <c r="G99" s="20">
        <v>-6.0716212299974304</v>
      </c>
      <c r="H99" s="146">
        <f t="shared" si="2"/>
        <v>-0.8865418069094424</v>
      </c>
      <c r="J99" s="136">
        <v>43465</v>
      </c>
      <c r="K99" s="20">
        <v>-1</v>
      </c>
      <c r="L99" s="20">
        <v>43.3</v>
      </c>
      <c r="M99" s="146">
        <f t="shared" si="3"/>
        <v>-0.82945000000000046</v>
      </c>
    </row>
    <row r="100" spans="5:13" x14ac:dyDescent="0.3">
      <c r="E100" s="136">
        <v>43465</v>
      </c>
      <c r="F100" s="20">
        <v>0.9</v>
      </c>
      <c r="G100" s="20">
        <v>-3.8235386379558531</v>
      </c>
      <c r="H100" s="146">
        <f t="shared" si="2"/>
        <v>-0.39870788443642008</v>
      </c>
      <c r="J100" s="136">
        <v>43434</v>
      </c>
      <c r="K100" s="20">
        <v>-0.2</v>
      </c>
      <c r="L100" s="20">
        <v>46.4</v>
      </c>
      <c r="M100" s="146">
        <f t="shared" si="3"/>
        <v>-0.41560000000000041</v>
      </c>
    </row>
    <row r="101" spans="5:13" x14ac:dyDescent="0.3">
      <c r="E101" s="136">
        <v>43434</v>
      </c>
      <c r="F101" s="20">
        <v>2.7</v>
      </c>
      <c r="G101" s="20">
        <v>-3.3282916415689372</v>
      </c>
      <c r="H101" s="146">
        <f t="shared" si="2"/>
        <v>-0.29123928622045941</v>
      </c>
      <c r="J101" s="136">
        <v>43404</v>
      </c>
      <c r="K101" s="20">
        <v>0.4</v>
      </c>
      <c r="L101" s="20">
        <v>52</v>
      </c>
      <c r="M101" s="146">
        <f t="shared" si="3"/>
        <v>0.33199999999999985</v>
      </c>
    </row>
    <row r="102" spans="5:13" x14ac:dyDescent="0.3">
      <c r="E102" s="136">
        <v>43404</v>
      </c>
      <c r="F102" s="20">
        <v>3.3</v>
      </c>
      <c r="G102" s="20">
        <v>-2.8164909737499109</v>
      </c>
      <c r="H102" s="146">
        <f t="shared" si="2"/>
        <v>-0.18017854130373062</v>
      </c>
      <c r="J102" s="136">
        <v>43373</v>
      </c>
      <c r="K102" s="20">
        <v>0.6</v>
      </c>
      <c r="L102" s="20">
        <v>54.3</v>
      </c>
      <c r="M102" s="146">
        <f t="shared" si="3"/>
        <v>0.63905000000000012</v>
      </c>
    </row>
    <row r="103" spans="5:13" x14ac:dyDescent="0.3">
      <c r="E103" s="136">
        <v>43373</v>
      </c>
      <c r="F103" s="20">
        <v>3.6</v>
      </c>
      <c r="G103" s="20">
        <v>-4.2464425132834824</v>
      </c>
      <c r="H103" s="146">
        <f t="shared" si="2"/>
        <v>-0.49047802538251567</v>
      </c>
      <c r="J103" s="136">
        <v>43343</v>
      </c>
      <c r="K103" s="20">
        <v>0.4</v>
      </c>
      <c r="L103" s="20">
        <v>54.3</v>
      </c>
      <c r="M103" s="146">
        <f t="shared" si="3"/>
        <v>0.63905000000000012</v>
      </c>
    </row>
    <row r="104" spans="5:13" x14ac:dyDescent="0.3">
      <c r="E104" s="136">
        <v>43343</v>
      </c>
      <c r="F104" s="20">
        <v>4.0999999999999996</v>
      </c>
      <c r="G104" s="20">
        <v>-4.7847719346208244</v>
      </c>
      <c r="H104" s="146">
        <f t="shared" si="2"/>
        <v>-0.60729550981271885</v>
      </c>
      <c r="J104" s="136">
        <v>43312</v>
      </c>
      <c r="K104" s="20">
        <v>0.1</v>
      </c>
      <c r="L104" s="20">
        <v>50.5</v>
      </c>
      <c r="M104" s="146">
        <f t="shared" si="3"/>
        <v>0.13175000000000026</v>
      </c>
    </row>
    <row r="105" spans="5:13" x14ac:dyDescent="0.3">
      <c r="E105" s="136">
        <v>43312</v>
      </c>
      <c r="F105" s="20">
        <v>4.5999999999999996</v>
      </c>
      <c r="G105" s="20">
        <v>-2.2184465111137368</v>
      </c>
      <c r="H105" s="146">
        <f t="shared" si="2"/>
        <v>-5.0402892911680874E-2</v>
      </c>
      <c r="J105" s="136">
        <v>43281</v>
      </c>
      <c r="K105" s="20">
        <v>0.3</v>
      </c>
      <c r="L105" s="20">
        <v>53.3</v>
      </c>
      <c r="M105" s="146">
        <f t="shared" si="3"/>
        <v>0.5055499999999995</v>
      </c>
    </row>
    <row r="106" spans="5:13" x14ac:dyDescent="0.3">
      <c r="E106" s="136">
        <v>43281</v>
      </c>
      <c r="F106" s="20">
        <v>4.7</v>
      </c>
      <c r="G106" s="20">
        <v>1.1490597397483731</v>
      </c>
      <c r="H106" s="146">
        <f t="shared" si="2"/>
        <v>0.680345963525397</v>
      </c>
      <c r="J106" s="136">
        <v>43251</v>
      </c>
      <c r="K106" s="20">
        <v>0.4</v>
      </c>
      <c r="L106" s="20">
        <v>53.2</v>
      </c>
      <c r="M106" s="146">
        <f t="shared" si="3"/>
        <v>0.49220000000000041</v>
      </c>
    </row>
    <row r="107" spans="5:13" x14ac:dyDescent="0.3">
      <c r="E107" s="136">
        <v>43251</v>
      </c>
      <c r="F107" s="20">
        <v>4.0999999999999996</v>
      </c>
      <c r="G107" s="20">
        <v>3.3949541487898558</v>
      </c>
      <c r="H107" s="146">
        <f t="shared" si="2"/>
        <v>1.1677050502873987</v>
      </c>
      <c r="J107" s="136">
        <v>43220</v>
      </c>
      <c r="K107" s="20">
        <v>-0.2</v>
      </c>
      <c r="L107" s="20">
        <v>50.2</v>
      </c>
      <c r="M107" s="146">
        <f t="shared" si="3"/>
        <v>9.1700000000000337E-2</v>
      </c>
    </row>
    <row r="108" spans="5:13" x14ac:dyDescent="0.3">
      <c r="E108" s="136">
        <v>43220</v>
      </c>
      <c r="F108" s="20">
        <v>3.4</v>
      </c>
      <c r="G108" s="20">
        <v>4.0881914562531767</v>
      </c>
      <c r="H108" s="146">
        <f t="shared" si="2"/>
        <v>1.3181375460069393</v>
      </c>
      <c r="J108" s="136">
        <v>43190</v>
      </c>
      <c r="K108" s="20">
        <v>-0.2</v>
      </c>
      <c r="L108" s="20">
        <v>48.9</v>
      </c>
      <c r="M108" s="146">
        <f t="shared" si="3"/>
        <v>-8.18500000000002E-2</v>
      </c>
    </row>
    <row r="109" spans="5:13" x14ac:dyDescent="0.3">
      <c r="E109" s="136">
        <v>43190</v>
      </c>
      <c r="F109" s="20">
        <v>3.1</v>
      </c>
      <c r="G109" s="20">
        <v>2.1971652654651699</v>
      </c>
      <c r="H109" s="146">
        <f t="shared" si="2"/>
        <v>0.90778486260594193</v>
      </c>
      <c r="J109" s="136">
        <v>43159</v>
      </c>
      <c r="K109" s="20">
        <v>-0.1</v>
      </c>
      <c r="L109" s="20">
        <v>49.2</v>
      </c>
      <c r="M109" s="146">
        <f t="shared" si="3"/>
        <v>-4.1799999999999393E-2</v>
      </c>
    </row>
    <row r="110" spans="5:13" x14ac:dyDescent="0.3">
      <c r="E110" s="136">
        <v>43159</v>
      </c>
      <c r="F110" s="20">
        <v>3.7</v>
      </c>
      <c r="G110" s="20">
        <v>1.9100928588159951</v>
      </c>
      <c r="H110" s="146">
        <f t="shared" si="2"/>
        <v>0.84549015036307096</v>
      </c>
      <c r="J110" s="136">
        <v>43131</v>
      </c>
      <c r="K110" s="20">
        <v>0.3</v>
      </c>
      <c r="L110" s="20">
        <v>51.8</v>
      </c>
      <c r="M110" s="146">
        <f t="shared" si="3"/>
        <v>0.3052999999999999</v>
      </c>
    </row>
    <row r="111" spans="5:13" x14ac:dyDescent="0.3">
      <c r="E111" s="136">
        <v>43131</v>
      </c>
      <c r="F111" s="20">
        <v>4.3</v>
      </c>
      <c r="G111" s="20">
        <v>1.832713402309128</v>
      </c>
      <c r="H111" s="146">
        <f t="shared" si="2"/>
        <v>0.82869880830108078</v>
      </c>
      <c r="J111" s="136">
        <v>43100</v>
      </c>
      <c r="K111" s="20">
        <v>0.8</v>
      </c>
      <c r="L111" s="20">
        <v>54.4</v>
      </c>
      <c r="M111" s="146">
        <f t="shared" si="3"/>
        <v>0.65240000000000009</v>
      </c>
    </row>
    <row r="112" spans="5:13" x14ac:dyDescent="0.3">
      <c r="E112" s="136">
        <v>43100</v>
      </c>
      <c r="F112" s="20">
        <v>4.9000000000000004</v>
      </c>
      <c r="G112" s="20">
        <v>1.4568187431240089</v>
      </c>
      <c r="H112" s="146">
        <f t="shared" si="2"/>
        <v>0.74712966725790997</v>
      </c>
      <c r="J112" s="136">
        <v>43069</v>
      </c>
      <c r="K112" s="20">
        <v>0.5</v>
      </c>
      <c r="L112" s="20">
        <v>53.8</v>
      </c>
      <c r="M112" s="146">
        <f t="shared" si="3"/>
        <v>0.57229999999999936</v>
      </c>
    </row>
    <row r="113" spans="5:13" x14ac:dyDescent="0.3">
      <c r="E113" s="136">
        <v>43069</v>
      </c>
      <c r="F113" s="20">
        <v>5.8</v>
      </c>
      <c r="G113" s="20">
        <v>4.4683270349459283</v>
      </c>
      <c r="H113" s="146">
        <f t="shared" si="2"/>
        <v>1.4006269665832665</v>
      </c>
      <c r="J113" s="136">
        <v>43039</v>
      </c>
      <c r="K113" s="20">
        <v>0.7</v>
      </c>
      <c r="L113" s="20">
        <v>55.2</v>
      </c>
      <c r="M113" s="146">
        <f t="shared" si="3"/>
        <v>0.75920000000000076</v>
      </c>
    </row>
    <row r="114" spans="5:13" x14ac:dyDescent="0.3">
      <c r="E114" s="136">
        <v>43039</v>
      </c>
      <c r="F114" s="20">
        <v>6.9</v>
      </c>
      <c r="G114" s="20">
        <v>6.9390617502675882</v>
      </c>
      <c r="H114" s="146">
        <f t="shared" si="2"/>
        <v>1.9367763998080667</v>
      </c>
      <c r="J114" s="136">
        <v>43008</v>
      </c>
      <c r="K114" s="20">
        <v>1</v>
      </c>
      <c r="L114" s="20">
        <v>59.4</v>
      </c>
      <c r="M114" s="146">
        <f t="shared" si="3"/>
        <v>1.3198999999999996</v>
      </c>
    </row>
    <row r="115" spans="5:13" x14ac:dyDescent="0.3">
      <c r="E115" s="136">
        <v>43008</v>
      </c>
      <c r="F115" s="20">
        <v>6.9</v>
      </c>
      <c r="G115" s="20">
        <v>6.9323272631850132</v>
      </c>
      <c r="H115" s="146">
        <f t="shared" si="2"/>
        <v>1.9353150161111479</v>
      </c>
      <c r="J115" s="136">
        <v>42978</v>
      </c>
      <c r="K115" s="20">
        <v>0.9</v>
      </c>
      <c r="L115" s="20">
        <v>57.4</v>
      </c>
      <c r="M115" s="146">
        <f t="shared" si="3"/>
        <v>1.0529000000000002</v>
      </c>
    </row>
    <row r="116" spans="5:13" x14ac:dyDescent="0.3">
      <c r="E116" s="136">
        <v>42978</v>
      </c>
      <c r="F116" s="20">
        <v>6.3</v>
      </c>
      <c r="G116" s="20">
        <v>7.1642614893876679</v>
      </c>
      <c r="H116" s="146">
        <f t="shared" si="2"/>
        <v>1.985644743197124</v>
      </c>
      <c r="J116" s="136">
        <v>42947</v>
      </c>
      <c r="K116" s="20">
        <v>0.2</v>
      </c>
      <c r="L116" s="20">
        <v>52.7</v>
      </c>
      <c r="M116" s="146">
        <f t="shared" si="3"/>
        <v>0.42545000000000055</v>
      </c>
    </row>
    <row r="117" spans="5:13" x14ac:dyDescent="0.3">
      <c r="E117" s="136">
        <v>42947</v>
      </c>
      <c r="F117" s="20">
        <v>5.5</v>
      </c>
      <c r="G117" s="20">
        <v>7.8670256498068456</v>
      </c>
      <c r="H117" s="146">
        <f t="shared" si="2"/>
        <v>2.1381445660080853</v>
      </c>
      <c r="J117" s="136">
        <v>42916</v>
      </c>
      <c r="K117" s="20">
        <v>-0.2</v>
      </c>
      <c r="L117" s="20">
        <v>49.1</v>
      </c>
      <c r="M117" s="146">
        <f t="shared" si="3"/>
        <v>-5.5149999999999366E-2</v>
      </c>
    </row>
    <row r="118" spans="5:13" x14ac:dyDescent="0.3">
      <c r="E118" s="136">
        <v>42916</v>
      </c>
      <c r="F118" s="20">
        <v>5.5</v>
      </c>
      <c r="G118" s="20">
        <v>5.6285153680959192</v>
      </c>
      <c r="H118" s="146">
        <f t="shared" si="2"/>
        <v>1.6523878348768146</v>
      </c>
      <c r="J118" s="136">
        <v>42886</v>
      </c>
      <c r="K118" s="20">
        <v>-0.3</v>
      </c>
      <c r="L118" s="20">
        <v>47.6</v>
      </c>
      <c r="M118" s="146">
        <f t="shared" si="3"/>
        <v>-0.25539999999999985</v>
      </c>
    </row>
    <row r="119" spans="5:13" x14ac:dyDescent="0.3">
      <c r="E119" s="136">
        <v>42886</v>
      </c>
      <c r="F119" s="20">
        <v>5.5</v>
      </c>
      <c r="G119" s="20">
        <v>4.0899531054032234</v>
      </c>
      <c r="H119" s="146">
        <f t="shared" si="2"/>
        <v>1.3185198238724996</v>
      </c>
      <c r="J119" s="136">
        <v>42855</v>
      </c>
      <c r="K119" s="20">
        <v>-0.4</v>
      </c>
      <c r="L119" s="20">
        <v>48.7</v>
      </c>
      <c r="M119" s="146">
        <f t="shared" si="3"/>
        <v>-0.10854999999999926</v>
      </c>
    </row>
    <row r="120" spans="5:13" x14ac:dyDescent="0.3">
      <c r="E120" s="136">
        <v>42855</v>
      </c>
      <c r="F120" s="20">
        <v>6.4</v>
      </c>
      <c r="G120" s="20">
        <v>3.3877322380460511</v>
      </c>
      <c r="H120" s="146">
        <f t="shared" si="2"/>
        <v>1.1661378956559931</v>
      </c>
      <c r="J120" s="136">
        <v>42825</v>
      </c>
      <c r="K120" s="20">
        <v>0.3</v>
      </c>
      <c r="L120" s="20">
        <v>53.2</v>
      </c>
      <c r="M120" s="146">
        <f t="shared" si="3"/>
        <v>0.49220000000000041</v>
      </c>
    </row>
    <row r="121" spans="5:13" x14ac:dyDescent="0.3">
      <c r="E121" s="136">
        <v>42825</v>
      </c>
      <c r="F121" s="20">
        <v>7.6</v>
      </c>
      <c r="G121" s="20">
        <v>9.4690985425541907</v>
      </c>
      <c r="H121" s="146">
        <f t="shared" si="2"/>
        <v>2.4857943837342593</v>
      </c>
      <c r="J121" s="136">
        <v>42794</v>
      </c>
      <c r="K121" s="20">
        <v>0.6</v>
      </c>
      <c r="L121" s="20">
        <v>56.3</v>
      </c>
      <c r="M121" s="146">
        <f t="shared" si="3"/>
        <v>0.90604999999999958</v>
      </c>
    </row>
    <row r="122" spans="5:13" x14ac:dyDescent="0.3">
      <c r="E122" s="136">
        <v>42794</v>
      </c>
      <c r="F122" s="20">
        <v>7.8</v>
      </c>
      <c r="G122" s="20">
        <v>12.67276088188005</v>
      </c>
      <c r="H122" s="146">
        <f t="shared" si="2"/>
        <v>3.1809891113679707</v>
      </c>
      <c r="J122" s="136">
        <v>42766</v>
      </c>
      <c r="K122" s="20">
        <v>0.8</v>
      </c>
      <c r="L122" s="20">
        <v>54.7</v>
      </c>
      <c r="M122" s="146">
        <f t="shared" si="3"/>
        <v>0.6924500000000009</v>
      </c>
    </row>
    <row r="123" spans="5:13" x14ac:dyDescent="0.3">
      <c r="E123" s="136">
        <v>42766</v>
      </c>
      <c r="F123" s="20">
        <v>6.9</v>
      </c>
      <c r="G123" s="20">
        <v>14.099605669769</v>
      </c>
      <c r="H123" s="146">
        <f t="shared" si="2"/>
        <v>3.490614430339873</v>
      </c>
      <c r="J123" s="136">
        <v>42735</v>
      </c>
      <c r="K123" s="20">
        <v>1.6</v>
      </c>
      <c r="L123" s="20">
        <v>58.8</v>
      </c>
      <c r="M123" s="146">
        <f t="shared" si="3"/>
        <v>1.2397999999999998</v>
      </c>
    </row>
    <row r="124" spans="5:13" x14ac:dyDescent="0.3">
      <c r="E124" s="136">
        <v>42735</v>
      </c>
      <c r="F124" s="20">
        <v>5.5</v>
      </c>
      <c r="G124" s="20">
        <v>11.95936428715682</v>
      </c>
      <c r="H124" s="146">
        <f t="shared" si="2"/>
        <v>3.0261820503130301</v>
      </c>
      <c r="J124" s="136">
        <v>42704</v>
      </c>
      <c r="K124" s="20">
        <v>1.5</v>
      </c>
      <c r="L124" s="20">
        <v>58.3</v>
      </c>
      <c r="M124" s="146">
        <f t="shared" si="3"/>
        <v>1.1730499999999999</v>
      </c>
    </row>
    <row r="125" spans="5:13" x14ac:dyDescent="0.3">
      <c r="E125" s="136">
        <v>42704</v>
      </c>
      <c r="F125" s="20">
        <v>3.3</v>
      </c>
      <c r="G125" s="20">
        <v>6.6740258192239716</v>
      </c>
      <c r="H125" s="146">
        <f t="shared" si="2"/>
        <v>1.8792636027716019</v>
      </c>
      <c r="J125" s="136">
        <v>42674</v>
      </c>
      <c r="K125" s="20">
        <v>0.7</v>
      </c>
      <c r="L125" s="20">
        <v>55.5</v>
      </c>
      <c r="M125" s="146">
        <f t="shared" si="3"/>
        <v>0.79924999999999979</v>
      </c>
    </row>
    <row r="126" spans="5:13" x14ac:dyDescent="0.3">
      <c r="E126" s="136">
        <v>42674</v>
      </c>
      <c r="F126" s="20">
        <v>1.2</v>
      </c>
      <c r="G126" s="20">
        <v>0.88736135591272902</v>
      </c>
      <c r="H126" s="146">
        <f t="shared" si="2"/>
        <v>0.62355741423306221</v>
      </c>
      <c r="J126" s="136">
        <v>42643</v>
      </c>
      <c r="K126" s="20">
        <v>0.5</v>
      </c>
      <c r="L126" s="20">
        <v>51.5</v>
      </c>
      <c r="M126" s="146">
        <f t="shared" si="3"/>
        <v>0.26524999999999999</v>
      </c>
    </row>
    <row r="127" spans="5:13" x14ac:dyDescent="0.3">
      <c r="E127" s="136">
        <v>42643</v>
      </c>
      <c r="F127" s="20">
        <v>0.1</v>
      </c>
      <c r="G127" s="20">
        <v>-0.688607571161586</v>
      </c>
      <c r="H127" s="146">
        <f t="shared" si="2"/>
        <v>0.28157215705793581</v>
      </c>
      <c r="J127" s="136">
        <v>42613</v>
      </c>
      <c r="K127" s="20">
        <v>0.2</v>
      </c>
      <c r="L127" s="20">
        <v>52</v>
      </c>
      <c r="M127" s="146">
        <f t="shared" si="3"/>
        <v>0.33199999999999985</v>
      </c>
    </row>
    <row r="128" spans="5:13" x14ac:dyDescent="0.3">
      <c r="E128" s="136">
        <v>42613</v>
      </c>
      <c r="F128" s="20">
        <v>-0.8</v>
      </c>
      <c r="G128" s="20">
        <v>0.30977671434374998</v>
      </c>
      <c r="H128" s="146">
        <f t="shared" si="2"/>
        <v>0.49822154701259375</v>
      </c>
      <c r="J128" s="136">
        <v>42582</v>
      </c>
      <c r="K128" s="20">
        <v>0.2</v>
      </c>
      <c r="L128" s="20">
        <v>50</v>
      </c>
      <c r="M128" s="146">
        <f t="shared" si="3"/>
        <v>6.5000000000000391E-2</v>
      </c>
    </row>
    <row r="129" spans="5:13" x14ac:dyDescent="0.3">
      <c r="E129" s="136">
        <v>42582</v>
      </c>
      <c r="F129" s="20">
        <v>-1.7</v>
      </c>
      <c r="G129" s="20">
        <v>-1.069635004925872</v>
      </c>
      <c r="H129" s="146">
        <f t="shared" si="2"/>
        <v>0.19888920393108575</v>
      </c>
      <c r="J129" s="136">
        <v>42551</v>
      </c>
      <c r="K129" s="20">
        <v>-0.2</v>
      </c>
      <c r="L129" s="20">
        <v>47</v>
      </c>
      <c r="M129" s="146">
        <f t="shared" si="3"/>
        <v>-0.33549999999999969</v>
      </c>
    </row>
    <row r="130" spans="5:13" x14ac:dyDescent="0.3">
      <c r="E130" s="136">
        <v>42551</v>
      </c>
      <c r="F130" s="20">
        <v>-2.6</v>
      </c>
      <c r="G130" s="20">
        <v>-1.7926249165866011</v>
      </c>
      <c r="H130" s="146">
        <f t="shared" si="2"/>
        <v>4.2000393100707578E-2</v>
      </c>
      <c r="J130" s="136">
        <v>42521</v>
      </c>
      <c r="K130" s="20">
        <v>0.5</v>
      </c>
      <c r="L130" s="20">
        <v>49.7</v>
      </c>
      <c r="M130" s="146">
        <f t="shared" si="3"/>
        <v>2.4950000000000472E-2</v>
      </c>
    </row>
    <row r="131" spans="5:13" x14ac:dyDescent="0.3">
      <c r="E131" s="136">
        <v>42521</v>
      </c>
      <c r="F131" s="20">
        <v>-2.8</v>
      </c>
      <c r="G131" s="20">
        <v>-3.0043597296127982</v>
      </c>
      <c r="H131" s="146">
        <f t="shared" si="2"/>
        <v>-0.22094606132597722</v>
      </c>
      <c r="J131" s="136">
        <v>42490</v>
      </c>
      <c r="K131" s="20">
        <v>0.7</v>
      </c>
      <c r="L131" s="20">
        <v>51.7</v>
      </c>
      <c r="M131" s="146">
        <f t="shared" si="3"/>
        <v>0.29195000000000082</v>
      </c>
    </row>
    <row r="132" spans="5:13" x14ac:dyDescent="0.3">
      <c r="E132" s="136">
        <v>42490</v>
      </c>
      <c r="F132" s="20">
        <v>-3.4</v>
      </c>
      <c r="G132" s="20">
        <v>-1.249618739006495</v>
      </c>
      <c r="H132" s="146">
        <f t="shared" si="2"/>
        <v>0.15983273363559058</v>
      </c>
      <c r="J132" s="136">
        <v>42460</v>
      </c>
      <c r="K132" s="20">
        <v>0.5</v>
      </c>
      <c r="L132" s="20">
        <v>50.9</v>
      </c>
      <c r="M132" s="146">
        <f t="shared" si="3"/>
        <v>0.18515000000000015</v>
      </c>
    </row>
    <row r="133" spans="5:13" x14ac:dyDescent="0.3">
      <c r="E133" s="136">
        <v>42460</v>
      </c>
      <c r="F133" s="20">
        <v>-4.3</v>
      </c>
      <c r="G133" s="20">
        <v>-5.1363445595713646</v>
      </c>
      <c r="H133" s="146">
        <f t="shared" si="2"/>
        <v>-0.68358676942698615</v>
      </c>
      <c r="J133" s="136">
        <v>42429</v>
      </c>
      <c r="K133" s="20">
        <v>-0.3</v>
      </c>
      <c r="L133" s="20">
        <v>47.3</v>
      </c>
      <c r="M133" s="146">
        <f t="shared" si="3"/>
        <v>-0.29545000000000066</v>
      </c>
    </row>
    <row r="134" spans="5:13" x14ac:dyDescent="0.3">
      <c r="E134" s="136">
        <v>42429</v>
      </c>
      <c r="F134" s="20">
        <v>-4.9000000000000004</v>
      </c>
      <c r="G134" s="20">
        <v>-8.4588590956887497</v>
      </c>
      <c r="H134" s="146">
        <f t="shared" si="2"/>
        <v>-1.4045724237644586</v>
      </c>
      <c r="J134" s="136">
        <v>42400</v>
      </c>
      <c r="K134" s="20">
        <v>-0.5</v>
      </c>
      <c r="L134" s="20">
        <v>44</v>
      </c>
      <c r="M134" s="146">
        <f t="shared" si="3"/>
        <v>-0.73599999999999977</v>
      </c>
    </row>
    <row r="135" spans="5:13" x14ac:dyDescent="0.3">
      <c r="E135" s="136">
        <v>42400</v>
      </c>
      <c r="F135" s="20">
        <v>-5.3</v>
      </c>
      <c r="G135" s="20">
        <v>-12.01499997823122</v>
      </c>
      <c r="H135" s="146">
        <f t="shared" si="2"/>
        <v>-2.1762549952761745</v>
      </c>
      <c r="J135" s="136">
        <v>42369</v>
      </c>
      <c r="K135" s="20">
        <v>-0.6</v>
      </c>
      <c r="L135" s="20">
        <v>0</v>
      </c>
      <c r="M135" s="146">
        <f t="shared" si="3"/>
        <v>-6.61</v>
      </c>
    </row>
    <row r="136" spans="5:13" x14ac:dyDescent="0.3">
      <c r="E136" s="136">
        <v>42369</v>
      </c>
      <c r="F136" s="20">
        <v>-5.9</v>
      </c>
      <c r="G136" s="20">
        <v>-15.01569657836003</v>
      </c>
      <c r="H136" s="146">
        <f t="shared" si="2"/>
        <v>-2.8274061575041265</v>
      </c>
      <c r="J136" s="136">
        <v>42338</v>
      </c>
      <c r="K136" s="20">
        <v>-0.5</v>
      </c>
      <c r="L136" s="20">
        <v>0</v>
      </c>
      <c r="M136" s="146">
        <f t="shared" si="3"/>
        <v>-6.61</v>
      </c>
    </row>
    <row r="137" spans="5:13" x14ac:dyDescent="0.3">
      <c r="E137" s="136">
        <v>42338</v>
      </c>
      <c r="F137" s="20">
        <v>-5.9</v>
      </c>
      <c r="G137" s="20">
        <v>-15.308446902363549</v>
      </c>
      <c r="H137" s="146">
        <f t="shared" si="2"/>
        <v>-2.89093297781289</v>
      </c>
      <c r="J137" s="136">
        <v>42308</v>
      </c>
      <c r="K137" s="20">
        <v>-0.4</v>
      </c>
      <c r="L137" s="20">
        <v>0</v>
      </c>
      <c r="M137" s="146">
        <f t="shared" si="3"/>
        <v>-6.61</v>
      </c>
    </row>
    <row r="138" spans="5:13" x14ac:dyDescent="0.3">
      <c r="E138" s="136">
        <v>42308</v>
      </c>
      <c r="F138" s="20">
        <v>-5.9</v>
      </c>
      <c r="G138" s="20">
        <v>-14.648439786997081</v>
      </c>
      <c r="H138" s="146">
        <f t="shared" si="2"/>
        <v>-2.7477114337783664</v>
      </c>
      <c r="J138" s="136">
        <v>42277</v>
      </c>
      <c r="K138" s="20">
        <v>-0.40150000000000002</v>
      </c>
      <c r="L138" s="20">
        <v>0</v>
      </c>
      <c r="M138" s="146">
        <f t="shared" si="3"/>
        <v>-6.61</v>
      </c>
    </row>
    <row r="139" spans="5:13" x14ac:dyDescent="0.3">
      <c r="E139" s="136">
        <v>42277</v>
      </c>
      <c r="F139" s="20">
        <v>-5.9450000000000003</v>
      </c>
      <c r="G139" s="20">
        <v>-15.47962058975274</v>
      </c>
      <c r="H139" s="146">
        <f t="shared" si="2"/>
        <v>-2.9280776679763445</v>
      </c>
      <c r="J139" s="136">
        <v>42247</v>
      </c>
      <c r="K139" s="20">
        <v>-0.78159999999999996</v>
      </c>
      <c r="L139" s="20">
        <v>0</v>
      </c>
      <c r="M139" s="146">
        <f t="shared" si="3"/>
        <v>-6.61</v>
      </c>
    </row>
    <row r="140" spans="5:13" x14ac:dyDescent="0.3">
      <c r="E140" s="136">
        <v>42247</v>
      </c>
      <c r="F140" s="20">
        <v>-5.9226999999999999</v>
      </c>
      <c r="G140" s="20">
        <v>-15.77918665808898</v>
      </c>
      <c r="H140" s="146">
        <f t="shared" si="2"/>
        <v>-2.9930835048053086</v>
      </c>
      <c r="J140" s="136">
        <v>42216</v>
      </c>
      <c r="K140" s="20">
        <v>-0.67589999999999995</v>
      </c>
      <c r="L140" s="20">
        <v>0</v>
      </c>
      <c r="M140" s="146">
        <f t="shared" si="3"/>
        <v>-6.61</v>
      </c>
    </row>
    <row r="141" spans="5:13" x14ac:dyDescent="0.3">
      <c r="E141" s="136">
        <v>42216</v>
      </c>
      <c r="F141" s="20">
        <v>-5.3692000000000002</v>
      </c>
      <c r="G141" s="20">
        <v>-15.2589183820991</v>
      </c>
      <c r="H141" s="146">
        <f t="shared" si="2"/>
        <v>-2.8801852889155048</v>
      </c>
      <c r="J141" s="136">
        <v>42185</v>
      </c>
      <c r="K141" s="20">
        <v>-0.42909999999999998</v>
      </c>
      <c r="L141" s="20">
        <v>0</v>
      </c>
      <c r="M141" s="146">
        <f t="shared" si="3"/>
        <v>-6.61</v>
      </c>
    </row>
    <row r="142" spans="5:13" x14ac:dyDescent="0.3">
      <c r="E142" s="136">
        <v>42185</v>
      </c>
      <c r="F142" s="20">
        <v>-4.8135000000000003</v>
      </c>
      <c r="G142" s="20">
        <v>-14.38056158163648</v>
      </c>
      <c r="H142" s="146">
        <f t="shared" si="2"/>
        <v>-2.6895818632151158</v>
      </c>
      <c r="J142" s="136">
        <v>42155</v>
      </c>
      <c r="K142" s="20">
        <v>-9.1200000000000003E-2</v>
      </c>
      <c r="L142" s="20">
        <v>0</v>
      </c>
      <c r="M142" s="146">
        <f t="shared" si="3"/>
        <v>-6.61</v>
      </c>
    </row>
    <row r="143" spans="5:13" x14ac:dyDescent="0.3">
      <c r="E143" s="136">
        <v>42155</v>
      </c>
      <c r="F143" s="20">
        <v>-4.6070000000000002</v>
      </c>
      <c r="G143" s="20">
        <v>-14.900268243757971</v>
      </c>
      <c r="H143" s="146">
        <f t="shared" si="2"/>
        <v>-2.8023582088954795</v>
      </c>
      <c r="J143" s="136">
        <v>42124</v>
      </c>
      <c r="K143" s="20">
        <v>-0.26019999999999999</v>
      </c>
      <c r="L143" s="20">
        <v>0</v>
      </c>
      <c r="M143" s="146">
        <f t="shared" si="3"/>
        <v>-6.61</v>
      </c>
    </row>
    <row r="144" spans="5:13" x14ac:dyDescent="0.3">
      <c r="E144" s="136">
        <v>42124</v>
      </c>
      <c r="F144" s="20">
        <v>-4.5724999999999998</v>
      </c>
      <c r="G144" s="20">
        <v>-16.526907707401119</v>
      </c>
      <c r="H144" s="146">
        <f t="shared" si="2"/>
        <v>-3.1553389725060428</v>
      </c>
      <c r="J144" s="136">
        <v>42094</v>
      </c>
      <c r="K144" s="20">
        <v>-7.1800000000000003E-2</v>
      </c>
      <c r="L144" s="20">
        <v>0</v>
      </c>
      <c r="M144" s="146">
        <f t="shared" si="3"/>
        <v>-6.61</v>
      </c>
    </row>
    <row r="145" spans="5:13" x14ac:dyDescent="0.3">
      <c r="E145" s="136">
        <v>42094</v>
      </c>
      <c r="F145" s="20">
        <v>-4.5602999999999998</v>
      </c>
      <c r="G145" s="20">
        <v>-14.43214698579256</v>
      </c>
      <c r="H145" s="146">
        <f t="shared" si="2"/>
        <v>-2.7007758959169856</v>
      </c>
      <c r="J145" s="136">
        <v>42063</v>
      </c>
      <c r="K145" s="20">
        <v>-0.73060000000000003</v>
      </c>
      <c r="L145" s="20">
        <v>0</v>
      </c>
      <c r="M145" s="146">
        <f t="shared" si="3"/>
        <v>-6.61</v>
      </c>
    </row>
    <row r="146" spans="5:13" x14ac:dyDescent="0.3">
      <c r="E146" s="136">
        <v>42063</v>
      </c>
      <c r="F146" s="20">
        <v>-4.7976000000000001</v>
      </c>
      <c r="G146" s="20">
        <v>-9.6061819576727405</v>
      </c>
      <c r="H146" s="146">
        <f t="shared" si="2"/>
        <v>-1.6535414848149848</v>
      </c>
      <c r="J146" s="136">
        <v>42035</v>
      </c>
      <c r="K146" s="20">
        <v>-1.0909</v>
      </c>
      <c r="L146" s="20">
        <v>0</v>
      </c>
      <c r="M146" s="146">
        <f t="shared" si="3"/>
        <v>-6.61</v>
      </c>
    </row>
    <row r="147" spans="5:13" x14ac:dyDescent="0.3">
      <c r="E147" s="136">
        <v>42035</v>
      </c>
      <c r="F147" s="20">
        <v>-4.3201999999999998</v>
      </c>
      <c r="G147" s="20">
        <v>-6.3212983781187919</v>
      </c>
      <c r="H147" s="146">
        <f t="shared" si="2"/>
        <v>-0.94072174805177777</v>
      </c>
      <c r="J147" s="136">
        <v>42004</v>
      </c>
      <c r="K147" s="20">
        <v>-0.62970000000000004</v>
      </c>
      <c r="L147" s="20">
        <v>0</v>
      </c>
      <c r="M147" s="146">
        <f t="shared" si="3"/>
        <v>-6.61</v>
      </c>
    </row>
    <row r="148" spans="5:13" x14ac:dyDescent="0.3">
      <c r="E148" s="136">
        <v>42004</v>
      </c>
      <c r="F148" s="20">
        <v>-3.3151999999999999</v>
      </c>
      <c r="G148" s="20">
        <v>-3.039075236763078</v>
      </c>
      <c r="H148" s="146">
        <f t="shared" si="2"/>
        <v>-0.22847932637758789</v>
      </c>
      <c r="J148" s="136">
        <v>41973</v>
      </c>
      <c r="K148" s="20">
        <v>-0.49259999999999998</v>
      </c>
      <c r="L148" s="20">
        <v>0</v>
      </c>
      <c r="M148" s="146">
        <f t="shared" si="3"/>
        <v>-6.61</v>
      </c>
    </row>
    <row r="149" spans="5:13" x14ac:dyDescent="0.3">
      <c r="E149" s="136">
        <v>41973</v>
      </c>
      <c r="F149" s="20">
        <v>-2.6928000000000001</v>
      </c>
      <c r="G149" s="20">
        <v>-0.61896411840142396</v>
      </c>
      <c r="H149" s="146">
        <f t="shared" si="2"/>
        <v>0.29668478630689099</v>
      </c>
      <c r="J149" s="136">
        <v>41943</v>
      </c>
      <c r="K149" s="20">
        <v>-0.4</v>
      </c>
      <c r="L149" s="20">
        <v>0</v>
      </c>
      <c r="M149" s="146">
        <f t="shared" si="3"/>
        <v>-6.61</v>
      </c>
    </row>
    <row r="150" spans="5:13" x14ac:dyDescent="0.3">
      <c r="E150" s="136">
        <v>41943</v>
      </c>
      <c r="F150" s="20">
        <v>-2.2427999999999999</v>
      </c>
      <c r="G150" s="20">
        <v>0.77836713155487103</v>
      </c>
      <c r="H150" s="146">
        <f t="shared" si="2"/>
        <v>0.59990566754740704</v>
      </c>
      <c r="J150" s="136">
        <v>41912</v>
      </c>
      <c r="K150" s="20">
        <v>-0.4</v>
      </c>
      <c r="L150" s="20">
        <v>0</v>
      </c>
      <c r="M150" s="146">
        <f t="shared" si="3"/>
        <v>-6.61</v>
      </c>
    </row>
    <row r="151" spans="5:13" x14ac:dyDescent="0.3">
      <c r="E151" s="136">
        <v>41912</v>
      </c>
      <c r="F151" s="20">
        <v>-1.7996000000000001</v>
      </c>
      <c r="G151" s="20">
        <v>1.980756732669622</v>
      </c>
      <c r="H151" s="146">
        <f t="shared" si="2"/>
        <v>0.86082421098930795</v>
      </c>
      <c r="J151" s="136">
        <v>41882</v>
      </c>
      <c r="K151" s="20">
        <v>-0.1978</v>
      </c>
      <c r="L151" s="20">
        <v>0</v>
      </c>
      <c r="M151" s="146">
        <f t="shared" si="3"/>
        <v>-6.61</v>
      </c>
    </row>
    <row r="152" spans="5:13" x14ac:dyDescent="0.3">
      <c r="E152" s="136">
        <v>41882</v>
      </c>
      <c r="F152" s="20">
        <v>-1.2038</v>
      </c>
      <c r="G152" s="20">
        <v>2.909693019392285</v>
      </c>
      <c r="H152" s="146">
        <f t="shared" si="2"/>
        <v>1.0624033852081258</v>
      </c>
      <c r="J152" s="136">
        <v>41851</v>
      </c>
      <c r="K152" s="20">
        <v>-9.2600000000000002E-2</v>
      </c>
      <c r="L152" s="20">
        <v>0</v>
      </c>
      <c r="M152" s="146">
        <f t="shared" si="3"/>
        <v>-6.61</v>
      </c>
    </row>
    <row r="153" spans="5:13" x14ac:dyDescent="0.3">
      <c r="E153" s="136">
        <v>41851</v>
      </c>
      <c r="F153" s="20">
        <v>-0.86880000000000002</v>
      </c>
      <c r="G153" s="20">
        <v>4.5566317737148418</v>
      </c>
      <c r="H153" s="146">
        <f t="shared" si="2"/>
        <v>1.4197890948961207</v>
      </c>
      <c r="J153" s="136">
        <v>41820</v>
      </c>
      <c r="K153" s="20">
        <v>-0.21379999999999999</v>
      </c>
      <c r="L153" s="20">
        <v>0</v>
      </c>
      <c r="M153" s="146">
        <f t="shared" si="3"/>
        <v>-6.61</v>
      </c>
    </row>
    <row r="154" spans="5:13" x14ac:dyDescent="0.3">
      <c r="E154" s="136">
        <v>41820</v>
      </c>
      <c r="F154" s="20">
        <v>-1.1092</v>
      </c>
      <c r="G154" s="20">
        <v>4.5315297821601188</v>
      </c>
      <c r="H154" s="146">
        <f t="shared" si="2"/>
        <v>1.4143419627287457</v>
      </c>
      <c r="J154" s="136">
        <v>41790</v>
      </c>
      <c r="K154" s="20">
        <v>-5.5100000000000003E-2</v>
      </c>
      <c r="L154" s="20">
        <v>0</v>
      </c>
      <c r="M154" s="146">
        <f t="shared" si="3"/>
        <v>-6.61</v>
      </c>
    </row>
    <row r="155" spans="5:13" x14ac:dyDescent="0.3">
      <c r="E155" s="136">
        <v>41790</v>
      </c>
      <c r="F155" s="20">
        <v>-1.4463999999999999</v>
      </c>
      <c r="G155" s="20">
        <v>5.5127498901455398</v>
      </c>
      <c r="H155" s="146">
        <f t="shared" ref="H155:H218" si="4">0.217*G155+0.431</f>
        <v>1.6272667261615821</v>
      </c>
      <c r="J155" s="136">
        <v>41759</v>
      </c>
      <c r="K155" s="20">
        <v>-0.24740000000000001</v>
      </c>
      <c r="L155" s="20">
        <v>0</v>
      </c>
      <c r="M155" s="146">
        <f t="shared" ref="M155:M218" si="5">0.1335*L155-6.61</f>
        <v>-6.61</v>
      </c>
    </row>
    <row r="156" spans="5:13" x14ac:dyDescent="0.3">
      <c r="E156" s="136">
        <v>41759</v>
      </c>
      <c r="F156" s="20">
        <v>-2.0042</v>
      </c>
      <c r="G156" s="20">
        <v>4.3663261430380889</v>
      </c>
      <c r="H156" s="146">
        <f t="shared" si="4"/>
        <v>1.3784927730392653</v>
      </c>
      <c r="J156" s="136">
        <v>41729</v>
      </c>
      <c r="K156" s="20">
        <v>-0.3</v>
      </c>
      <c r="L156" s="20">
        <v>0</v>
      </c>
      <c r="M156" s="146">
        <f t="shared" si="5"/>
        <v>-6.61</v>
      </c>
    </row>
    <row r="157" spans="5:13" x14ac:dyDescent="0.3">
      <c r="E157" s="136">
        <v>41729</v>
      </c>
      <c r="F157" s="20">
        <v>-2.3018999999999998</v>
      </c>
      <c r="G157" s="20">
        <v>1.3412248485680349</v>
      </c>
      <c r="H157" s="146">
        <f t="shared" si="4"/>
        <v>0.72204579213926356</v>
      </c>
      <c r="J157" s="136">
        <v>41698</v>
      </c>
      <c r="K157" s="20">
        <v>-0.2</v>
      </c>
      <c r="L157" s="20">
        <v>0</v>
      </c>
      <c r="M157" s="146">
        <f t="shared" si="5"/>
        <v>-6.61</v>
      </c>
    </row>
    <row r="158" spans="5:13" x14ac:dyDescent="0.3">
      <c r="E158" s="136">
        <v>41698</v>
      </c>
      <c r="F158" s="20">
        <v>-2</v>
      </c>
      <c r="G158" s="20">
        <v>-3.636109866216537</v>
      </c>
      <c r="H158" s="146">
        <f t="shared" si="4"/>
        <v>-0.35803584096898849</v>
      </c>
      <c r="J158" s="136">
        <v>41670</v>
      </c>
      <c r="K158" s="20">
        <v>-0.05</v>
      </c>
      <c r="L158" s="20">
        <v>0</v>
      </c>
      <c r="M158" s="146">
        <f t="shared" si="5"/>
        <v>-6.61</v>
      </c>
    </row>
    <row r="159" spans="5:13" x14ac:dyDescent="0.3">
      <c r="E159" s="136">
        <v>41670</v>
      </c>
      <c r="F159" s="20">
        <v>-1.64</v>
      </c>
      <c r="G159" s="20">
        <v>-5.7915749828873304</v>
      </c>
      <c r="H159" s="146">
        <f t="shared" si="4"/>
        <v>-0.82577177128655066</v>
      </c>
      <c r="J159" s="136">
        <v>41639</v>
      </c>
      <c r="K159" s="20">
        <v>0.01</v>
      </c>
      <c r="L159" s="20">
        <v>0</v>
      </c>
      <c r="M159" s="146">
        <f t="shared" si="5"/>
        <v>-6.61</v>
      </c>
    </row>
    <row r="160" spans="5:13" x14ac:dyDescent="0.3">
      <c r="E160" s="136">
        <v>41639</v>
      </c>
      <c r="F160" s="20">
        <v>-1.36</v>
      </c>
      <c r="G160" s="20">
        <v>-5.1765775873091817</v>
      </c>
      <c r="H160" s="146">
        <f t="shared" si="4"/>
        <v>-0.69231733644609239</v>
      </c>
      <c r="J160" s="136">
        <v>41608</v>
      </c>
      <c r="K160" s="20">
        <v>-0.03</v>
      </c>
      <c r="L160" s="20">
        <v>0</v>
      </c>
      <c r="M160" s="146">
        <f t="shared" si="5"/>
        <v>-6.61</v>
      </c>
    </row>
    <row r="161" spans="5:13" x14ac:dyDescent="0.3">
      <c r="E161" s="136">
        <v>41608</v>
      </c>
      <c r="F161" s="20">
        <v>-1.42</v>
      </c>
      <c r="G161" s="20">
        <v>-4.0223679751201082</v>
      </c>
      <c r="H161" s="146">
        <f t="shared" si="4"/>
        <v>-0.44185385060106347</v>
      </c>
      <c r="J161" s="136">
        <v>41578</v>
      </c>
      <c r="K161" s="20">
        <v>0</v>
      </c>
      <c r="L161" s="20">
        <v>0</v>
      </c>
      <c r="M161" s="146">
        <f t="shared" si="5"/>
        <v>-6.61</v>
      </c>
    </row>
    <row r="162" spans="5:13" x14ac:dyDescent="0.3">
      <c r="E162" s="136">
        <v>41578</v>
      </c>
      <c r="F162" s="20">
        <v>-1.51</v>
      </c>
      <c r="G162" s="20">
        <v>-4.9822677920898677</v>
      </c>
      <c r="H162" s="146">
        <f t="shared" si="4"/>
        <v>-0.65015211088350133</v>
      </c>
      <c r="J162" s="136">
        <v>41547</v>
      </c>
      <c r="K162" s="20">
        <v>0.23</v>
      </c>
      <c r="L162" s="20">
        <v>0</v>
      </c>
      <c r="M162" s="146">
        <f t="shared" si="5"/>
        <v>-6.61</v>
      </c>
    </row>
    <row r="163" spans="5:13" x14ac:dyDescent="0.3">
      <c r="E163" s="136">
        <v>41547</v>
      </c>
      <c r="F163" s="20">
        <v>-1.34</v>
      </c>
      <c r="G163" s="20">
        <v>-4.6522372892561252</v>
      </c>
      <c r="H163" s="146">
        <f t="shared" si="4"/>
        <v>-0.57853549176857921</v>
      </c>
      <c r="J163" s="136">
        <v>41517</v>
      </c>
      <c r="K163" s="20">
        <v>0.14000000000000001</v>
      </c>
      <c r="L163" s="20">
        <v>0</v>
      </c>
      <c r="M163" s="146">
        <f t="shared" si="5"/>
        <v>-6.61</v>
      </c>
    </row>
    <row r="164" spans="5:13" x14ac:dyDescent="0.3">
      <c r="E164" s="136">
        <v>41517</v>
      </c>
      <c r="F164" s="20">
        <v>-1.62</v>
      </c>
      <c r="G164" s="20">
        <v>-3.5279923213513471</v>
      </c>
      <c r="H164" s="146">
        <f t="shared" si="4"/>
        <v>-0.33457433373324236</v>
      </c>
      <c r="J164" s="136">
        <v>41486</v>
      </c>
      <c r="K164" s="20">
        <v>-0.33</v>
      </c>
      <c r="L164" s="20">
        <v>0</v>
      </c>
      <c r="M164" s="146">
        <f t="shared" si="5"/>
        <v>-6.61</v>
      </c>
    </row>
    <row r="165" spans="5:13" x14ac:dyDescent="0.3">
      <c r="E165" s="136">
        <v>41486</v>
      </c>
      <c r="F165" s="20">
        <v>-2.27</v>
      </c>
      <c r="G165" s="20">
        <v>-2.3288939498960279</v>
      </c>
      <c r="H165" s="146">
        <f t="shared" si="4"/>
        <v>-7.4369987127438086E-2</v>
      </c>
      <c r="J165" s="136">
        <v>41455</v>
      </c>
      <c r="K165" s="20">
        <v>-0.55000000000000004</v>
      </c>
      <c r="L165" s="20">
        <v>0</v>
      </c>
      <c r="M165" s="146">
        <f t="shared" si="5"/>
        <v>-6.61</v>
      </c>
    </row>
    <row r="166" spans="5:13" x14ac:dyDescent="0.3">
      <c r="E166" s="136">
        <v>41455</v>
      </c>
      <c r="F166" s="20">
        <v>-2.7</v>
      </c>
      <c r="G166" s="20">
        <v>-0.13244637905009901</v>
      </c>
      <c r="H166" s="146">
        <f t="shared" si="4"/>
        <v>0.40225913574612848</v>
      </c>
      <c r="J166" s="136">
        <v>41425</v>
      </c>
      <c r="K166" s="20">
        <v>-0.62</v>
      </c>
      <c r="L166" s="20">
        <v>0</v>
      </c>
      <c r="M166" s="146">
        <f t="shared" si="5"/>
        <v>-6.61</v>
      </c>
    </row>
    <row r="167" spans="5:13" x14ac:dyDescent="0.3">
      <c r="E167" s="136">
        <v>41425</v>
      </c>
      <c r="F167" s="20">
        <v>-2.87</v>
      </c>
      <c r="G167" s="20">
        <v>-1.2899871927561171</v>
      </c>
      <c r="H167" s="146">
        <f t="shared" si="4"/>
        <v>0.15107277917192258</v>
      </c>
      <c r="J167" s="136">
        <v>41394</v>
      </c>
      <c r="K167" s="20">
        <v>-0.55000000000000004</v>
      </c>
      <c r="L167" s="20">
        <v>0</v>
      </c>
      <c r="M167" s="146">
        <f t="shared" si="5"/>
        <v>-6.61</v>
      </c>
    </row>
    <row r="168" spans="5:13" x14ac:dyDescent="0.3">
      <c r="E168" s="136">
        <v>41394</v>
      </c>
      <c r="F168" s="20">
        <v>-2.62</v>
      </c>
      <c r="G168" s="20">
        <v>-2.902405499427176</v>
      </c>
      <c r="H168" s="146">
        <f t="shared" si="4"/>
        <v>-0.19882199337569723</v>
      </c>
      <c r="J168" s="136">
        <v>41364</v>
      </c>
      <c r="K168" s="20">
        <v>-0.03</v>
      </c>
      <c r="L168" s="20">
        <v>0</v>
      </c>
      <c r="M168" s="146">
        <f t="shared" si="5"/>
        <v>-6.61</v>
      </c>
    </row>
    <row r="169" spans="5:13" x14ac:dyDescent="0.3">
      <c r="E169" s="136">
        <v>41364</v>
      </c>
      <c r="F169" s="20">
        <v>-1.92</v>
      </c>
      <c r="G169" s="20">
        <v>-4.1040725991770826</v>
      </c>
      <c r="H169" s="146">
        <f t="shared" si="4"/>
        <v>-0.45958375402142687</v>
      </c>
      <c r="J169" s="136">
        <v>41333</v>
      </c>
      <c r="K169" s="20">
        <v>0.15</v>
      </c>
      <c r="L169" s="20">
        <v>0</v>
      </c>
      <c r="M169" s="146">
        <f t="shared" si="5"/>
        <v>-6.61</v>
      </c>
    </row>
    <row r="170" spans="5:13" x14ac:dyDescent="0.3">
      <c r="E170" s="136">
        <v>41333</v>
      </c>
      <c r="F170" s="20">
        <v>-1.63</v>
      </c>
      <c r="G170" s="20">
        <v>-3.2841228673059608</v>
      </c>
      <c r="H170" s="146">
        <f t="shared" si="4"/>
        <v>-0.28165466220539354</v>
      </c>
      <c r="J170" s="136">
        <v>41305</v>
      </c>
      <c r="K170" s="20">
        <v>0.24</v>
      </c>
      <c r="L170" s="20">
        <v>0</v>
      </c>
      <c r="M170" s="146">
        <f t="shared" si="5"/>
        <v>-6.61</v>
      </c>
    </row>
    <row r="171" spans="5:13" x14ac:dyDescent="0.3">
      <c r="E171" s="136">
        <v>41305</v>
      </c>
      <c r="F171" s="20">
        <v>-1.64</v>
      </c>
      <c r="G171" s="20">
        <v>-0.39627471047512403</v>
      </c>
      <c r="H171" s="146">
        <f t="shared" si="4"/>
        <v>0.34500838782689808</v>
      </c>
      <c r="J171" s="136">
        <v>41274</v>
      </c>
      <c r="K171" s="20">
        <v>-0.06</v>
      </c>
      <c r="L171" s="20">
        <v>0</v>
      </c>
      <c r="M171" s="146">
        <f t="shared" si="5"/>
        <v>-6.61</v>
      </c>
    </row>
    <row r="172" spans="5:13" x14ac:dyDescent="0.3">
      <c r="E172" s="136">
        <v>41274</v>
      </c>
      <c r="F172" s="20">
        <v>-1.94</v>
      </c>
      <c r="G172" s="20">
        <v>0.81069468315129301</v>
      </c>
      <c r="H172" s="146">
        <f t="shared" si="4"/>
        <v>0.60692074624383063</v>
      </c>
      <c r="J172" s="136">
        <v>41243</v>
      </c>
      <c r="K172" s="20">
        <v>-0.12</v>
      </c>
      <c r="L172" s="20">
        <v>0</v>
      </c>
      <c r="M172" s="146">
        <f t="shared" si="5"/>
        <v>-6.61</v>
      </c>
    </row>
    <row r="173" spans="5:13" x14ac:dyDescent="0.3">
      <c r="E173" s="136">
        <v>41243</v>
      </c>
      <c r="F173" s="20">
        <v>-2.2000000000000002</v>
      </c>
      <c r="G173" s="20">
        <v>-3.6950711905017952</v>
      </c>
      <c r="H173" s="146">
        <f t="shared" si="4"/>
        <v>-0.37083044833888962</v>
      </c>
      <c r="J173" s="136">
        <v>41213</v>
      </c>
      <c r="K173" s="20">
        <v>0.16</v>
      </c>
      <c r="L173" s="20">
        <v>0</v>
      </c>
      <c r="M173" s="146">
        <f t="shared" si="5"/>
        <v>-6.61</v>
      </c>
    </row>
    <row r="174" spans="5:13" x14ac:dyDescent="0.3">
      <c r="E174" s="136">
        <v>41213</v>
      </c>
      <c r="F174" s="20">
        <v>-2.76</v>
      </c>
      <c r="G174" s="20">
        <v>-4.0254550648771579</v>
      </c>
      <c r="H174" s="146">
        <f t="shared" si="4"/>
        <v>-0.4425237490783433</v>
      </c>
      <c r="J174" s="136">
        <v>41182</v>
      </c>
      <c r="K174" s="20">
        <v>-0.06</v>
      </c>
      <c r="L174" s="20">
        <v>0</v>
      </c>
      <c r="M174" s="146">
        <f t="shared" si="5"/>
        <v>-6.61</v>
      </c>
    </row>
    <row r="175" spans="5:13" x14ac:dyDescent="0.3">
      <c r="E175" s="136">
        <v>41182</v>
      </c>
      <c r="F175" s="20">
        <v>-3.55</v>
      </c>
      <c r="G175" s="20">
        <v>-6.5357745983703213</v>
      </c>
      <c r="H175" s="146">
        <f t="shared" si="4"/>
        <v>-0.98726308784635974</v>
      </c>
      <c r="J175" s="136">
        <v>41152</v>
      </c>
      <c r="K175" s="20">
        <v>-0.52</v>
      </c>
      <c r="L175" s="20">
        <v>0</v>
      </c>
      <c r="M175" s="146">
        <f t="shared" si="5"/>
        <v>-6.61</v>
      </c>
    </row>
    <row r="176" spans="5:13" x14ac:dyDescent="0.3">
      <c r="E176" s="136">
        <v>41152</v>
      </c>
      <c r="F176" s="20">
        <v>-3.48</v>
      </c>
      <c r="G176" s="20">
        <v>-10.164409330925359</v>
      </c>
      <c r="H176" s="146">
        <f t="shared" si="4"/>
        <v>-1.7746768248108027</v>
      </c>
      <c r="J176" s="136">
        <v>41121</v>
      </c>
      <c r="K176" s="20">
        <v>-0.77</v>
      </c>
      <c r="L176" s="20">
        <v>0</v>
      </c>
      <c r="M176" s="146">
        <f t="shared" si="5"/>
        <v>-6.61</v>
      </c>
    </row>
    <row r="177" spans="5:13" x14ac:dyDescent="0.3">
      <c r="E177" s="136">
        <v>41121</v>
      </c>
      <c r="F177" s="20">
        <v>-2.87</v>
      </c>
      <c r="G177" s="20">
        <v>-13.084029343155301</v>
      </c>
      <c r="H177" s="146">
        <f t="shared" si="4"/>
        <v>-2.4082343674647002</v>
      </c>
      <c r="J177" s="136">
        <v>41090</v>
      </c>
      <c r="K177" s="20">
        <v>-0.73</v>
      </c>
      <c r="L177" s="20">
        <v>0</v>
      </c>
      <c r="M177" s="146">
        <f t="shared" si="5"/>
        <v>-6.61</v>
      </c>
    </row>
    <row r="178" spans="5:13" x14ac:dyDescent="0.3">
      <c r="E178" s="136">
        <v>41090</v>
      </c>
      <c r="F178" s="20">
        <v>-2.08</v>
      </c>
      <c r="G178" s="20">
        <v>-14.80567373109915</v>
      </c>
      <c r="H178" s="146">
        <f t="shared" si="4"/>
        <v>-2.7818311996485154</v>
      </c>
      <c r="J178" s="136">
        <v>41060</v>
      </c>
      <c r="K178" s="20">
        <v>-0.37</v>
      </c>
      <c r="L178" s="20">
        <v>0</v>
      </c>
      <c r="M178" s="146">
        <f t="shared" si="5"/>
        <v>-6.61</v>
      </c>
    </row>
    <row r="179" spans="5:13" x14ac:dyDescent="0.3">
      <c r="E179" s="136">
        <v>41060</v>
      </c>
      <c r="F179" s="20">
        <v>-1.4</v>
      </c>
      <c r="G179" s="20">
        <v>-13.989134505478541</v>
      </c>
      <c r="H179" s="146">
        <f t="shared" si="4"/>
        <v>-2.6046421876888433</v>
      </c>
      <c r="J179" s="136">
        <v>41029</v>
      </c>
      <c r="K179" s="20">
        <v>0.16</v>
      </c>
      <c r="L179" s="20">
        <v>0</v>
      </c>
      <c r="M179" s="146">
        <f t="shared" si="5"/>
        <v>-6.61</v>
      </c>
    </row>
    <row r="180" spans="5:13" x14ac:dyDescent="0.3">
      <c r="E180" s="136">
        <v>41029</v>
      </c>
      <c r="F180" s="20">
        <v>-0.7</v>
      </c>
      <c r="G180" s="20">
        <v>-14.71513778640176</v>
      </c>
      <c r="H180" s="146">
        <f t="shared" si="4"/>
        <v>-2.7621848996491818</v>
      </c>
      <c r="J180" s="136">
        <v>40999</v>
      </c>
      <c r="K180" s="20">
        <v>0.27</v>
      </c>
      <c r="L180" s="20">
        <v>0</v>
      </c>
      <c r="M180" s="146">
        <f t="shared" si="5"/>
        <v>-6.61</v>
      </c>
    </row>
    <row r="181" spans="5:13" x14ac:dyDescent="0.3">
      <c r="E181" s="136">
        <v>40999</v>
      </c>
      <c r="F181" s="20">
        <v>-0.32</v>
      </c>
      <c r="G181" s="20">
        <v>-11.28810587757072</v>
      </c>
      <c r="H181" s="146">
        <f t="shared" si="4"/>
        <v>-2.0185189754328463</v>
      </c>
      <c r="J181" s="136">
        <v>40968</v>
      </c>
      <c r="K181" s="20">
        <v>0.14000000000000001</v>
      </c>
      <c r="L181" s="20">
        <v>0</v>
      </c>
      <c r="M181" s="146">
        <f t="shared" si="5"/>
        <v>-6.61</v>
      </c>
    </row>
    <row r="182" spans="5:13" x14ac:dyDescent="0.3">
      <c r="E182" s="136">
        <v>40968</v>
      </c>
      <c r="F182" s="20">
        <v>0.03</v>
      </c>
      <c r="G182" s="20">
        <v>-11.03595641396601</v>
      </c>
      <c r="H182" s="146">
        <f t="shared" si="4"/>
        <v>-1.9638025418306242</v>
      </c>
      <c r="J182" s="136">
        <v>40939</v>
      </c>
      <c r="K182" s="20">
        <v>-7.0000000000000007E-2</v>
      </c>
      <c r="L182" s="20">
        <v>0</v>
      </c>
      <c r="M182" s="146">
        <f t="shared" si="5"/>
        <v>-6.61</v>
      </c>
    </row>
    <row r="183" spans="5:13" x14ac:dyDescent="0.3">
      <c r="E183" s="136">
        <v>40939</v>
      </c>
      <c r="F183" s="20">
        <v>0.73</v>
      </c>
      <c r="G183" s="20">
        <v>-9.1357889123914582</v>
      </c>
      <c r="H183" s="146">
        <f t="shared" si="4"/>
        <v>-1.5514661939889463</v>
      </c>
      <c r="J183" s="136">
        <v>40908</v>
      </c>
      <c r="K183" s="20">
        <v>-0.32</v>
      </c>
      <c r="L183" s="20">
        <v>0</v>
      </c>
      <c r="M183" s="146">
        <f t="shared" si="5"/>
        <v>-6.61</v>
      </c>
    </row>
    <row r="184" spans="5:13" x14ac:dyDescent="0.3">
      <c r="E184" s="136">
        <v>40908</v>
      </c>
      <c r="F184" s="20">
        <v>1.69</v>
      </c>
      <c r="G184" s="20">
        <v>-5.1751273910369369</v>
      </c>
      <c r="H184" s="146">
        <f t="shared" si="4"/>
        <v>-0.69200264385501531</v>
      </c>
      <c r="J184" s="136">
        <v>40877</v>
      </c>
      <c r="K184" s="20">
        <v>-0.68</v>
      </c>
      <c r="L184" s="20">
        <v>0</v>
      </c>
      <c r="M184" s="146">
        <f t="shared" si="5"/>
        <v>-6.61</v>
      </c>
    </row>
    <row r="185" spans="5:13" x14ac:dyDescent="0.3">
      <c r="E185" s="136">
        <v>40877</v>
      </c>
      <c r="F185" s="20">
        <v>2.72</v>
      </c>
      <c r="G185" s="20">
        <v>0.98306369605194799</v>
      </c>
      <c r="H185" s="146">
        <f t="shared" si="4"/>
        <v>0.64432482204327268</v>
      </c>
      <c r="J185" s="136">
        <v>40847</v>
      </c>
      <c r="K185" s="20">
        <v>-0.66</v>
      </c>
      <c r="L185" s="20">
        <v>0</v>
      </c>
      <c r="M185" s="146">
        <f t="shared" si="5"/>
        <v>-6.61</v>
      </c>
    </row>
    <row r="186" spans="5:13" x14ac:dyDescent="0.3">
      <c r="E186" s="136">
        <v>40847</v>
      </c>
      <c r="F186" s="20">
        <v>5</v>
      </c>
      <c r="G186" s="20">
        <v>3.6452262784241611</v>
      </c>
      <c r="H186" s="146">
        <f t="shared" si="4"/>
        <v>1.2220141024180429</v>
      </c>
      <c r="J186" s="136">
        <v>40816</v>
      </c>
      <c r="K186" s="20">
        <v>0.02</v>
      </c>
      <c r="L186" s="20">
        <v>0</v>
      </c>
      <c r="M186" s="146">
        <f t="shared" si="5"/>
        <v>-6.61</v>
      </c>
    </row>
    <row r="187" spans="5:13" x14ac:dyDescent="0.3">
      <c r="E187" s="136">
        <v>40816</v>
      </c>
      <c r="F187" s="20">
        <v>6.52</v>
      </c>
      <c r="G187" s="20">
        <v>11.58548855779061</v>
      </c>
      <c r="H187" s="146">
        <f t="shared" si="4"/>
        <v>2.9450510170405626</v>
      </c>
      <c r="J187" s="136">
        <v>40786</v>
      </c>
      <c r="K187" s="20">
        <v>0.11</v>
      </c>
      <c r="L187" s="20">
        <v>0</v>
      </c>
      <c r="M187" s="146">
        <f t="shared" si="5"/>
        <v>-6.61</v>
      </c>
    </row>
    <row r="188" spans="5:13" x14ac:dyDescent="0.3">
      <c r="E188" s="136">
        <v>40786</v>
      </c>
      <c r="F188" s="20">
        <v>7.25</v>
      </c>
      <c r="G188" s="20">
        <v>21.037191791313361</v>
      </c>
      <c r="H188" s="146">
        <f t="shared" si="4"/>
        <v>4.9960706187149997</v>
      </c>
      <c r="J188" s="136">
        <v>40755</v>
      </c>
      <c r="K188" s="20">
        <v>0.03</v>
      </c>
      <c r="L188" s="20">
        <v>0</v>
      </c>
      <c r="M188" s="146">
        <f t="shared" si="5"/>
        <v>-6.61</v>
      </c>
    </row>
    <row r="189" spans="5:13" x14ac:dyDescent="0.3">
      <c r="E189" s="136">
        <v>40755</v>
      </c>
      <c r="F189" s="20">
        <v>7.54</v>
      </c>
      <c r="G189" s="20">
        <v>30.1756305288914</v>
      </c>
      <c r="H189" s="146">
        <f t="shared" si="4"/>
        <v>6.9791118247694337</v>
      </c>
      <c r="J189" s="136">
        <v>40724</v>
      </c>
      <c r="K189" s="20">
        <v>-0.03</v>
      </c>
      <c r="L189" s="20">
        <v>0</v>
      </c>
      <c r="M189" s="146">
        <f t="shared" si="5"/>
        <v>-6.61</v>
      </c>
    </row>
    <row r="190" spans="5:13" x14ac:dyDescent="0.3">
      <c r="E190" s="136">
        <v>40724</v>
      </c>
      <c r="F190" s="20">
        <v>7.12</v>
      </c>
      <c r="G190" s="20">
        <v>32.408883359468469</v>
      </c>
      <c r="H190" s="146">
        <f t="shared" si="4"/>
        <v>7.4637276890046573</v>
      </c>
      <c r="J190" s="136">
        <v>40694</v>
      </c>
      <c r="K190" s="20">
        <v>0.34</v>
      </c>
      <c r="L190" s="20">
        <v>0</v>
      </c>
      <c r="M190" s="146">
        <f t="shared" si="5"/>
        <v>-6.61</v>
      </c>
    </row>
    <row r="191" spans="5:13" x14ac:dyDescent="0.3">
      <c r="E191" s="136">
        <v>40694</v>
      </c>
      <c r="F191" s="20">
        <v>6.79</v>
      </c>
      <c r="G191" s="20">
        <v>29.445275325008058</v>
      </c>
      <c r="H191" s="146">
        <f t="shared" si="4"/>
        <v>6.8206247455267484</v>
      </c>
      <c r="J191" s="136">
        <v>40663</v>
      </c>
      <c r="K191" s="20">
        <v>0.55000000000000004</v>
      </c>
      <c r="L191" s="20">
        <v>0</v>
      </c>
      <c r="M191" s="146">
        <f t="shared" si="5"/>
        <v>-6.61</v>
      </c>
    </row>
    <row r="192" spans="5:13" x14ac:dyDescent="0.3">
      <c r="E192" s="136">
        <v>40663</v>
      </c>
      <c r="F192" s="20">
        <v>6.82</v>
      </c>
      <c r="G192" s="20">
        <v>30.391922209878</v>
      </c>
      <c r="H192" s="146">
        <f t="shared" si="4"/>
        <v>7.0260471195435263</v>
      </c>
      <c r="J192" s="136">
        <v>40633</v>
      </c>
      <c r="K192" s="20">
        <v>0.62</v>
      </c>
      <c r="L192" s="20">
        <v>0</v>
      </c>
      <c r="M192" s="146">
        <f t="shared" si="5"/>
        <v>-6.61</v>
      </c>
    </row>
    <row r="193" spans="5:13" x14ac:dyDescent="0.3">
      <c r="E193" s="136">
        <v>40633</v>
      </c>
      <c r="F193" s="20">
        <v>7.31</v>
      </c>
      <c r="G193" s="20">
        <v>30.387386980788591</v>
      </c>
      <c r="H193" s="146">
        <f t="shared" si="4"/>
        <v>7.0250629748311244</v>
      </c>
      <c r="J193" s="136">
        <v>40602</v>
      </c>
      <c r="K193" s="20">
        <v>0.85</v>
      </c>
      <c r="L193" s="20">
        <v>0</v>
      </c>
      <c r="M193" s="146">
        <f t="shared" si="5"/>
        <v>-6.61</v>
      </c>
    </row>
    <row r="194" spans="5:13" x14ac:dyDescent="0.3">
      <c r="E194" s="136">
        <v>40602</v>
      </c>
      <c r="F194" s="20">
        <v>7.23</v>
      </c>
      <c r="G194" s="20">
        <v>34.43512063700679</v>
      </c>
      <c r="H194" s="146">
        <f t="shared" si="4"/>
        <v>7.9034211782304737</v>
      </c>
      <c r="J194" s="136">
        <v>40574</v>
      </c>
      <c r="K194" s="20">
        <v>0.87</v>
      </c>
      <c r="L194" s="20">
        <v>0</v>
      </c>
      <c r="M194" s="146">
        <f t="shared" si="5"/>
        <v>-6.61</v>
      </c>
    </row>
    <row r="195" spans="5:13" x14ac:dyDescent="0.3">
      <c r="E195" s="136">
        <v>40574</v>
      </c>
      <c r="F195" s="20">
        <v>6.6</v>
      </c>
      <c r="G195" s="20">
        <v>25.432828173610471</v>
      </c>
      <c r="H195" s="146">
        <f t="shared" si="4"/>
        <v>5.9499237136734724</v>
      </c>
      <c r="J195" s="136">
        <v>40543</v>
      </c>
      <c r="K195" s="20">
        <v>0.7</v>
      </c>
      <c r="L195" s="20">
        <v>0</v>
      </c>
      <c r="M195" s="146">
        <f t="shared" si="5"/>
        <v>-6.61</v>
      </c>
    </row>
    <row r="196" spans="5:13" x14ac:dyDescent="0.3">
      <c r="E196" s="136">
        <v>40543</v>
      </c>
      <c r="F196" s="20">
        <v>5.93</v>
      </c>
      <c r="G196" s="20">
        <v>21.754590396636019</v>
      </c>
      <c r="H196" s="146">
        <f t="shared" si="4"/>
        <v>5.151746116070016</v>
      </c>
      <c r="J196" s="136">
        <v>40512</v>
      </c>
      <c r="K196" s="20">
        <v>1.4</v>
      </c>
      <c r="L196" s="20">
        <v>0</v>
      </c>
      <c r="M196" s="146">
        <f t="shared" si="5"/>
        <v>-6.61</v>
      </c>
    </row>
    <row r="197" spans="5:13" x14ac:dyDescent="0.3">
      <c r="E197" s="136">
        <v>40512</v>
      </c>
      <c r="F197" s="20">
        <v>6.06</v>
      </c>
      <c r="G197" s="20">
        <v>21.843356607178951</v>
      </c>
      <c r="H197" s="146">
        <f t="shared" si="4"/>
        <v>5.1710083837578322</v>
      </c>
      <c r="J197" s="136">
        <v>40482</v>
      </c>
      <c r="K197" s="20">
        <v>0.7</v>
      </c>
      <c r="L197" s="20">
        <v>0</v>
      </c>
      <c r="M197" s="146">
        <f t="shared" si="5"/>
        <v>-6.61</v>
      </c>
    </row>
    <row r="198" spans="5:13" x14ac:dyDescent="0.3">
      <c r="E198" s="136">
        <v>40482</v>
      </c>
      <c r="F198" s="20">
        <v>5.04</v>
      </c>
      <c r="G198" s="20">
        <v>28.746087608508009</v>
      </c>
      <c r="H198" s="146">
        <f t="shared" si="4"/>
        <v>6.6689010110462377</v>
      </c>
      <c r="J198" s="136">
        <v>40451</v>
      </c>
      <c r="K198" s="20">
        <v>0.6</v>
      </c>
      <c r="L198" s="20">
        <v>0</v>
      </c>
      <c r="M198" s="146">
        <f t="shared" si="5"/>
        <v>-6.61</v>
      </c>
    </row>
    <row r="199" spans="5:13" x14ac:dyDescent="0.3">
      <c r="E199" s="136">
        <v>40451</v>
      </c>
      <c r="F199" s="20">
        <v>4.33</v>
      </c>
      <c r="G199" s="20">
        <v>24.650579441127771</v>
      </c>
      <c r="H199" s="146">
        <f t="shared" si="4"/>
        <v>5.7801757387247266</v>
      </c>
      <c r="J199" s="136">
        <v>40421</v>
      </c>
      <c r="K199" s="20">
        <v>0.4</v>
      </c>
      <c r="L199" s="20">
        <v>0</v>
      </c>
      <c r="M199" s="146">
        <f t="shared" si="5"/>
        <v>-6.61</v>
      </c>
    </row>
    <row r="200" spans="5:13" x14ac:dyDescent="0.3">
      <c r="E200" s="136">
        <v>40421</v>
      </c>
      <c r="F200" s="20">
        <v>4.32</v>
      </c>
      <c r="G200" s="20">
        <v>17.948206790845578</v>
      </c>
      <c r="H200" s="146">
        <f t="shared" si="4"/>
        <v>4.3257608736134907</v>
      </c>
      <c r="J200" s="136">
        <v>40390</v>
      </c>
      <c r="K200" s="20">
        <v>-0.4</v>
      </c>
      <c r="L200" s="20">
        <v>0</v>
      </c>
      <c r="M200" s="146">
        <f t="shared" si="5"/>
        <v>-6.61</v>
      </c>
    </row>
    <row r="201" spans="5:13" x14ac:dyDescent="0.3">
      <c r="E201" s="136">
        <v>40390</v>
      </c>
      <c r="F201" s="20">
        <v>4.84</v>
      </c>
      <c r="G201" s="20">
        <v>16.783814162607719</v>
      </c>
      <c r="H201" s="146">
        <f t="shared" si="4"/>
        <v>4.0730876732858752</v>
      </c>
      <c r="J201" s="136">
        <v>40359</v>
      </c>
      <c r="K201" s="20">
        <v>-0.3</v>
      </c>
      <c r="L201" s="20">
        <v>0</v>
      </c>
      <c r="M201" s="146">
        <f t="shared" si="5"/>
        <v>-6.61</v>
      </c>
    </row>
    <row r="202" spans="5:13" x14ac:dyDescent="0.3">
      <c r="E202" s="136">
        <v>40359</v>
      </c>
      <c r="F202" s="20">
        <v>6.41</v>
      </c>
      <c r="G202" s="20">
        <v>15.017731707771521</v>
      </c>
      <c r="H202" s="146">
        <f t="shared" si="4"/>
        <v>3.6898477805864203</v>
      </c>
      <c r="J202" s="136">
        <v>40329</v>
      </c>
      <c r="K202" s="20">
        <v>0.6</v>
      </c>
      <c r="L202" s="20">
        <v>0</v>
      </c>
      <c r="M202" s="146">
        <f t="shared" si="5"/>
        <v>-6.61</v>
      </c>
    </row>
    <row r="203" spans="5:13" x14ac:dyDescent="0.3">
      <c r="E203" s="136">
        <v>40329</v>
      </c>
      <c r="F203" s="20">
        <v>7.13</v>
      </c>
      <c r="G203" s="20">
        <v>22.767031752054582</v>
      </c>
      <c r="H203" s="146">
        <f t="shared" si="4"/>
        <v>5.3714458901958446</v>
      </c>
      <c r="J203" s="136">
        <v>40298</v>
      </c>
      <c r="K203" s="20">
        <v>1</v>
      </c>
      <c r="L203" s="20">
        <v>0</v>
      </c>
      <c r="M203" s="146">
        <f t="shared" si="5"/>
        <v>-6.61</v>
      </c>
    </row>
    <row r="204" spans="5:13" x14ac:dyDescent="0.3">
      <c r="E204" s="136">
        <v>40298</v>
      </c>
      <c r="F204" s="20">
        <v>6.81</v>
      </c>
      <c r="G204" s="20">
        <v>32.823591943278018</v>
      </c>
      <c r="H204" s="146">
        <f t="shared" si="4"/>
        <v>7.5537194516913297</v>
      </c>
      <c r="J204" s="136">
        <v>40268</v>
      </c>
      <c r="K204" s="20">
        <v>0.5</v>
      </c>
      <c r="L204" s="20">
        <v>0</v>
      </c>
      <c r="M204" s="146">
        <f t="shared" si="5"/>
        <v>-6.61</v>
      </c>
    </row>
    <row r="205" spans="5:13" x14ac:dyDescent="0.3">
      <c r="E205" s="136">
        <v>40268</v>
      </c>
      <c r="F205" s="20">
        <v>5.91</v>
      </c>
      <c r="G205" s="20">
        <v>39.136156157245694</v>
      </c>
      <c r="H205" s="146">
        <f t="shared" si="4"/>
        <v>8.923545886122314</v>
      </c>
      <c r="J205" s="136">
        <v>40237</v>
      </c>
      <c r="K205" s="20">
        <v>0.4</v>
      </c>
      <c r="L205" s="20">
        <v>0</v>
      </c>
      <c r="M205" s="146">
        <f t="shared" si="5"/>
        <v>-6.61</v>
      </c>
    </row>
    <row r="206" spans="5:13" x14ac:dyDescent="0.3">
      <c r="E206" s="136">
        <v>40237</v>
      </c>
      <c r="F206" s="20">
        <v>5.39</v>
      </c>
      <c r="G206" s="20">
        <v>31.98177502105829</v>
      </c>
      <c r="H206" s="146">
        <f t="shared" si="4"/>
        <v>7.3710451795696486</v>
      </c>
      <c r="J206" s="136">
        <v>40209</v>
      </c>
      <c r="K206" s="20">
        <v>0.5</v>
      </c>
      <c r="L206" s="20">
        <v>0</v>
      </c>
      <c r="M206" s="146">
        <f t="shared" si="5"/>
        <v>-6.61</v>
      </c>
    </row>
    <row r="207" spans="5:13" x14ac:dyDescent="0.3">
      <c r="E207" s="136">
        <v>40209</v>
      </c>
      <c r="F207" s="20">
        <v>4.32</v>
      </c>
      <c r="G207" s="20">
        <v>32.914926366416381</v>
      </c>
      <c r="H207" s="146">
        <f t="shared" si="4"/>
        <v>7.5735390215123548</v>
      </c>
      <c r="J207" s="136">
        <v>40178</v>
      </c>
      <c r="K207" s="20">
        <v>1</v>
      </c>
      <c r="L207" s="20">
        <v>0</v>
      </c>
      <c r="M207" s="146">
        <f t="shared" si="5"/>
        <v>-6.61</v>
      </c>
    </row>
    <row r="208" spans="5:13" x14ac:dyDescent="0.3">
      <c r="E208" s="136">
        <v>40178</v>
      </c>
      <c r="F208" s="20">
        <v>1.7</v>
      </c>
      <c r="G208" s="20">
        <v>35.546714977631538</v>
      </c>
      <c r="H208" s="146">
        <f t="shared" si="4"/>
        <v>8.1446371501460426</v>
      </c>
      <c r="J208" s="136">
        <v>40147</v>
      </c>
      <c r="K208" s="20">
        <v>0.6</v>
      </c>
      <c r="L208" s="20">
        <v>0</v>
      </c>
      <c r="M208" s="146">
        <f t="shared" si="5"/>
        <v>-6.61</v>
      </c>
    </row>
    <row r="209" spans="5:13" x14ac:dyDescent="0.3">
      <c r="E209" s="136">
        <v>40147</v>
      </c>
      <c r="F209" s="20">
        <v>-2.08</v>
      </c>
      <c r="G209" s="20">
        <v>21.74906662301105</v>
      </c>
      <c r="H209" s="146">
        <f t="shared" si="4"/>
        <v>5.1505474571933982</v>
      </c>
      <c r="J209" s="136">
        <v>40117</v>
      </c>
      <c r="K209" s="20">
        <v>0.1</v>
      </c>
      <c r="L209" s="20">
        <v>0</v>
      </c>
      <c r="M209" s="146">
        <f t="shared" si="5"/>
        <v>-6.61</v>
      </c>
    </row>
    <row r="210" spans="5:13" x14ac:dyDescent="0.3">
      <c r="E210" s="136">
        <v>40117</v>
      </c>
      <c r="F210" s="20">
        <v>-5.85</v>
      </c>
      <c r="G210" s="20">
        <v>2.5657408080374262</v>
      </c>
      <c r="H210" s="146">
        <f t="shared" si="4"/>
        <v>0.98776575534412148</v>
      </c>
      <c r="J210" s="136">
        <v>40086</v>
      </c>
      <c r="K210" s="20">
        <v>0.6</v>
      </c>
      <c r="L210" s="20">
        <v>0</v>
      </c>
      <c r="M210" s="146">
        <f t="shared" si="5"/>
        <v>-6.61</v>
      </c>
    </row>
    <row r="211" spans="5:13" x14ac:dyDescent="0.3">
      <c r="E211" s="136">
        <v>40086</v>
      </c>
      <c r="F211" s="20">
        <v>-6.99</v>
      </c>
      <c r="G211" s="20">
        <v>-10.55829830577683</v>
      </c>
      <c r="H211" s="146">
        <f t="shared" si="4"/>
        <v>-1.860150732353572</v>
      </c>
      <c r="J211" s="136">
        <v>40056</v>
      </c>
      <c r="K211" s="20">
        <v>0.8</v>
      </c>
      <c r="L211" s="20">
        <v>0</v>
      </c>
      <c r="M211" s="146">
        <f t="shared" si="5"/>
        <v>-6.61</v>
      </c>
    </row>
    <row r="212" spans="5:13" x14ac:dyDescent="0.3">
      <c r="E212" s="136">
        <v>40056</v>
      </c>
      <c r="F212" s="20">
        <v>-7.86</v>
      </c>
      <c r="G212" s="20">
        <v>-14.599155216882849</v>
      </c>
      <c r="H212" s="146">
        <f t="shared" si="4"/>
        <v>-2.7370166820635782</v>
      </c>
      <c r="J212" s="136">
        <v>40025</v>
      </c>
      <c r="K212" s="20">
        <v>1</v>
      </c>
      <c r="L212" s="20">
        <v>0</v>
      </c>
      <c r="M212" s="146">
        <f t="shared" si="5"/>
        <v>-6.61</v>
      </c>
    </row>
    <row r="213" spans="5:13" x14ac:dyDescent="0.3">
      <c r="E213" s="136">
        <v>40025</v>
      </c>
      <c r="F213" s="20">
        <v>-8.1999999999999993</v>
      </c>
      <c r="G213" s="20">
        <v>-21.941565848094609</v>
      </c>
      <c r="H213" s="146">
        <f t="shared" si="4"/>
        <v>-4.3303197890365297</v>
      </c>
      <c r="J213" s="136">
        <v>39994</v>
      </c>
      <c r="K213" s="20">
        <v>0.3</v>
      </c>
      <c r="L213" s="20">
        <v>0</v>
      </c>
      <c r="M213" s="146">
        <f t="shared" si="5"/>
        <v>-6.61</v>
      </c>
    </row>
    <row r="214" spans="5:13" x14ac:dyDescent="0.3">
      <c r="E214" s="136">
        <v>39994</v>
      </c>
      <c r="F214" s="20">
        <v>-7.8</v>
      </c>
      <c r="G214" s="20">
        <v>-21.390311149416942</v>
      </c>
      <c r="H214" s="146">
        <f t="shared" si="4"/>
        <v>-4.2106975194234764</v>
      </c>
      <c r="J214" s="136">
        <v>39964</v>
      </c>
      <c r="K214" s="20">
        <v>0.1</v>
      </c>
      <c r="L214" s="20">
        <v>0</v>
      </c>
      <c r="M214" s="146">
        <f t="shared" si="5"/>
        <v>-6.61</v>
      </c>
    </row>
    <row r="215" spans="5:13" x14ac:dyDescent="0.3">
      <c r="E215" s="136">
        <v>39964</v>
      </c>
      <c r="F215" s="20">
        <v>-7.2</v>
      </c>
      <c r="G215" s="20">
        <v>-24.685006165016951</v>
      </c>
      <c r="H215" s="146">
        <f t="shared" si="4"/>
        <v>-4.9256463378086783</v>
      </c>
      <c r="J215" s="136">
        <v>39933</v>
      </c>
      <c r="K215" s="20">
        <v>0.2</v>
      </c>
      <c r="L215" s="20">
        <v>0</v>
      </c>
      <c r="M215" s="146">
        <f t="shared" si="5"/>
        <v>-6.61</v>
      </c>
    </row>
    <row r="216" spans="5:13" x14ac:dyDescent="0.3">
      <c r="E216" s="136">
        <v>39933</v>
      </c>
      <c r="F216" s="20">
        <v>-6.6</v>
      </c>
      <c r="G216" s="20">
        <v>-29.07174090289568</v>
      </c>
      <c r="H216" s="146">
        <f t="shared" si="4"/>
        <v>-5.8775677759283624</v>
      </c>
      <c r="J216" s="136">
        <v>39903</v>
      </c>
      <c r="K216" s="20">
        <v>-0.3</v>
      </c>
      <c r="L216" s="20">
        <v>0</v>
      </c>
      <c r="M216" s="146">
        <f t="shared" si="5"/>
        <v>-6.61</v>
      </c>
    </row>
    <row r="217" spans="5:13" x14ac:dyDescent="0.3">
      <c r="E217" s="136">
        <v>39903</v>
      </c>
      <c r="F217" s="20">
        <v>-6</v>
      </c>
      <c r="G217" s="20">
        <v>-34.318994621270171</v>
      </c>
      <c r="H217" s="146">
        <f t="shared" si="4"/>
        <v>-7.0162218328156269</v>
      </c>
      <c r="J217" s="136">
        <v>39872</v>
      </c>
      <c r="K217" s="20">
        <v>-0.7</v>
      </c>
      <c r="L217" s="20">
        <v>0</v>
      </c>
      <c r="M217" s="146">
        <f t="shared" si="5"/>
        <v>-6.61</v>
      </c>
    </row>
    <row r="218" spans="5:13" x14ac:dyDescent="0.3">
      <c r="E218" s="136">
        <v>39872</v>
      </c>
      <c r="F218" s="20">
        <v>-4.47</v>
      </c>
      <c r="G218" s="20">
        <v>-31.05957653066524</v>
      </c>
      <c r="H218" s="146">
        <f t="shared" si="4"/>
        <v>-6.3089281071543573</v>
      </c>
      <c r="J218" s="136">
        <v>39844</v>
      </c>
      <c r="K218" s="20">
        <v>-1.4</v>
      </c>
      <c r="L218" s="20">
        <v>0</v>
      </c>
      <c r="M218" s="146">
        <f t="shared" si="5"/>
        <v>-6.61</v>
      </c>
    </row>
    <row r="219" spans="5:13" x14ac:dyDescent="0.3">
      <c r="E219" s="136">
        <v>39844</v>
      </c>
      <c r="F219" s="20">
        <v>-3.35</v>
      </c>
      <c r="G219" s="20">
        <v>-25.526875259971352</v>
      </c>
      <c r="H219" s="146">
        <f t="shared" ref="H219:H282" si="6">0.217*G219+0.431</f>
        <v>-5.1083319314137832</v>
      </c>
      <c r="J219" s="136">
        <v>39813</v>
      </c>
      <c r="K219" s="20">
        <v>-2.2999999999999998</v>
      </c>
      <c r="L219" s="20">
        <v>0</v>
      </c>
      <c r="M219" s="146">
        <f t="shared" ref="M219:M282" si="7">0.1335*L219-6.61</f>
        <v>-6.61</v>
      </c>
    </row>
    <row r="220" spans="5:13" x14ac:dyDescent="0.3">
      <c r="E220" s="136">
        <v>39813</v>
      </c>
      <c r="F220" s="20">
        <v>-1.1399999999999999</v>
      </c>
      <c r="G220" s="20">
        <v>-28.044726718942741</v>
      </c>
      <c r="H220" s="146">
        <f t="shared" si="6"/>
        <v>-5.6547056980105745</v>
      </c>
      <c r="J220" s="136">
        <v>39782</v>
      </c>
      <c r="K220" s="20">
        <v>-3.4</v>
      </c>
      <c r="L220" s="20">
        <v>0</v>
      </c>
      <c r="M220" s="146">
        <f t="shared" si="7"/>
        <v>-6.61</v>
      </c>
    </row>
    <row r="221" spans="5:13" x14ac:dyDescent="0.3">
      <c r="E221" s="136">
        <v>39782</v>
      </c>
      <c r="F221" s="20">
        <v>1.99</v>
      </c>
      <c r="G221" s="20">
        <v>-22.261051633696741</v>
      </c>
      <c r="H221" s="146">
        <f t="shared" si="6"/>
        <v>-4.399648204512193</v>
      </c>
      <c r="J221" s="136">
        <v>39752</v>
      </c>
      <c r="K221" s="20">
        <v>-1.6</v>
      </c>
      <c r="L221" s="20">
        <v>0</v>
      </c>
      <c r="M221" s="146">
        <f t="shared" si="7"/>
        <v>-6.61</v>
      </c>
    </row>
    <row r="222" spans="5:13" x14ac:dyDescent="0.3">
      <c r="E222" s="136">
        <v>39752</v>
      </c>
      <c r="F222" s="20">
        <v>6.59</v>
      </c>
      <c r="G222" s="20">
        <v>-12.66466390517985</v>
      </c>
      <c r="H222" s="146">
        <f t="shared" si="6"/>
        <v>-2.3172320674240274</v>
      </c>
      <c r="J222" s="136">
        <v>39721</v>
      </c>
      <c r="K222" s="20">
        <v>-0.8</v>
      </c>
      <c r="L222" s="20">
        <v>0</v>
      </c>
      <c r="M222" s="146">
        <f t="shared" si="7"/>
        <v>-6.61</v>
      </c>
    </row>
    <row r="223" spans="5:13" x14ac:dyDescent="0.3">
      <c r="E223" s="136">
        <v>39721</v>
      </c>
      <c r="F223" s="20">
        <v>9.1300000000000008</v>
      </c>
      <c r="G223" s="20">
        <v>1.2925409284593019</v>
      </c>
      <c r="H223" s="146">
        <f t="shared" si="6"/>
        <v>0.71148138147566853</v>
      </c>
      <c r="J223" s="136">
        <v>39691</v>
      </c>
      <c r="K223" s="20">
        <v>0.7</v>
      </c>
      <c r="L223" s="20">
        <v>0</v>
      </c>
      <c r="M223" s="146">
        <f t="shared" si="7"/>
        <v>-6.61</v>
      </c>
    </row>
    <row r="224" spans="5:13" x14ac:dyDescent="0.3">
      <c r="E224" s="136">
        <v>39691</v>
      </c>
      <c r="F224" s="20">
        <v>10.06</v>
      </c>
      <c r="G224" s="20">
        <v>7.6263100956570966</v>
      </c>
      <c r="H224" s="146">
        <f t="shared" si="6"/>
        <v>2.08590929075759</v>
      </c>
      <c r="J224" s="136">
        <v>39660</v>
      </c>
      <c r="K224" s="20">
        <v>1.3</v>
      </c>
      <c r="L224" s="20">
        <v>0</v>
      </c>
      <c r="M224" s="146">
        <f t="shared" si="7"/>
        <v>-6.61</v>
      </c>
    </row>
    <row r="225" spans="5:13" x14ac:dyDescent="0.3">
      <c r="E225" s="136">
        <v>39660</v>
      </c>
      <c r="F225" s="20">
        <v>10.029999999999999</v>
      </c>
      <c r="G225" s="20">
        <v>11.223401289171321</v>
      </c>
      <c r="H225" s="146">
        <f t="shared" si="6"/>
        <v>2.8664780797501765</v>
      </c>
      <c r="J225" s="136">
        <v>39629</v>
      </c>
      <c r="K225" s="20">
        <v>1</v>
      </c>
      <c r="L225" s="20">
        <v>0</v>
      </c>
      <c r="M225" s="146">
        <f t="shared" si="7"/>
        <v>-6.61</v>
      </c>
    </row>
    <row r="226" spans="5:13" x14ac:dyDescent="0.3">
      <c r="E226" s="136">
        <v>39629</v>
      </c>
      <c r="F226" s="20">
        <v>8.84</v>
      </c>
      <c r="G226" s="20">
        <v>12.41585192238254</v>
      </c>
      <c r="H226" s="146">
        <f t="shared" si="6"/>
        <v>3.1252398671570112</v>
      </c>
      <c r="J226" s="136">
        <v>39599</v>
      </c>
      <c r="K226" s="20">
        <v>0.8</v>
      </c>
      <c r="L226" s="20">
        <v>0</v>
      </c>
      <c r="M226" s="146">
        <f t="shared" si="7"/>
        <v>-6.61</v>
      </c>
    </row>
    <row r="227" spans="5:13" x14ac:dyDescent="0.3">
      <c r="E227" s="136">
        <v>39599</v>
      </c>
      <c r="F227" s="20">
        <v>8.2200000000000006</v>
      </c>
      <c r="G227" s="20">
        <v>15.22189871530257</v>
      </c>
      <c r="H227" s="146">
        <f t="shared" si="6"/>
        <v>3.7341520212206576</v>
      </c>
      <c r="J227" s="136">
        <v>39568</v>
      </c>
      <c r="K227" s="20">
        <v>0.8</v>
      </c>
      <c r="L227" s="20">
        <v>0</v>
      </c>
      <c r="M227" s="146">
        <f t="shared" si="7"/>
        <v>-6.61</v>
      </c>
    </row>
    <row r="228" spans="5:13" x14ac:dyDescent="0.3">
      <c r="E228" s="136">
        <v>39568</v>
      </c>
      <c r="F228" s="20">
        <v>8.1199999999999992</v>
      </c>
      <c r="G228" s="20">
        <v>19.05706934117288</v>
      </c>
      <c r="H228" s="146">
        <f t="shared" si="6"/>
        <v>4.5663840470345152</v>
      </c>
      <c r="J228" s="136">
        <v>39538</v>
      </c>
      <c r="K228" s="20">
        <v>1.3</v>
      </c>
      <c r="L228" s="20">
        <v>0</v>
      </c>
      <c r="M228" s="146">
        <f t="shared" si="7"/>
        <v>-6.61</v>
      </c>
    </row>
    <row r="229" spans="5:13" x14ac:dyDescent="0.3">
      <c r="E229" s="136">
        <v>39538</v>
      </c>
      <c r="F229" s="20">
        <v>7.95</v>
      </c>
      <c r="G229" s="20">
        <v>23.611305888651479</v>
      </c>
      <c r="H229" s="146">
        <f t="shared" si="6"/>
        <v>5.5546533778373712</v>
      </c>
      <c r="J229" s="136">
        <v>39507</v>
      </c>
      <c r="K229" s="20">
        <v>0.5</v>
      </c>
      <c r="L229" s="20">
        <v>0</v>
      </c>
      <c r="M229" s="146">
        <f t="shared" si="7"/>
        <v>-6.61</v>
      </c>
    </row>
    <row r="230" spans="5:13" x14ac:dyDescent="0.3">
      <c r="E230" s="136">
        <v>39507</v>
      </c>
      <c r="F230" s="20">
        <v>6.62</v>
      </c>
      <c r="G230" s="20">
        <v>23.932629815292731</v>
      </c>
      <c r="H230" s="146">
        <f t="shared" si="6"/>
        <v>5.6243806699185228</v>
      </c>
      <c r="J230" s="136">
        <v>39478</v>
      </c>
      <c r="K230" s="20">
        <v>0.8</v>
      </c>
      <c r="L230" s="20">
        <v>0</v>
      </c>
      <c r="M230" s="146">
        <f t="shared" si="7"/>
        <v>-6.61</v>
      </c>
    </row>
    <row r="231" spans="5:13" x14ac:dyDescent="0.3">
      <c r="E231" s="136">
        <v>39478</v>
      </c>
      <c r="F231" s="20">
        <v>6.1</v>
      </c>
      <c r="G231" s="20">
        <v>19.076970490792821</v>
      </c>
      <c r="H231" s="146">
        <f t="shared" si="6"/>
        <v>4.5707025965020422</v>
      </c>
      <c r="J231" s="136">
        <v>39447</v>
      </c>
      <c r="K231" s="20">
        <v>0.8</v>
      </c>
      <c r="L231" s="20">
        <v>0</v>
      </c>
      <c r="M231" s="146">
        <f t="shared" si="7"/>
        <v>-6.61</v>
      </c>
    </row>
    <row r="232" spans="5:13" x14ac:dyDescent="0.3">
      <c r="E232" s="136">
        <v>39447</v>
      </c>
      <c r="F232" s="20">
        <v>5.43</v>
      </c>
      <c r="G232" s="20">
        <v>16.919427971581971</v>
      </c>
      <c r="H232" s="146">
        <f t="shared" si="6"/>
        <v>4.1025158698332875</v>
      </c>
      <c r="J232" s="136">
        <v>39416</v>
      </c>
      <c r="K232" s="20">
        <v>1</v>
      </c>
      <c r="L232" s="20">
        <v>0</v>
      </c>
      <c r="M232" s="146">
        <f t="shared" si="7"/>
        <v>-6.61</v>
      </c>
    </row>
    <row r="233" spans="5:13" x14ac:dyDescent="0.3">
      <c r="E233" s="136">
        <v>39416</v>
      </c>
      <c r="F233" s="20">
        <v>4.55</v>
      </c>
      <c r="G233" s="20">
        <v>18.387593287903119</v>
      </c>
      <c r="H233" s="146">
        <f t="shared" si="6"/>
        <v>4.4211077434749768</v>
      </c>
      <c r="J233" s="136">
        <v>39386</v>
      </c>
      <c r="K233" s="20">
        <v>0.7</v>
      </c>
      <c r="L233" s="20">
        <v>0</v>
      </c>
      <c r="M233" s="146">
        <f t="shared" si="7"/>
        <v>-6.61</v>
      </c>
    </row>
    <row r="234" spans="5:13" x14ac:dyDescent="0.3">
      <c r="E234" s="136">
        <v>39386</v>
      </c>
      <c r="F234" s="20">
        <v>3.2</v>
      </c>
      <c r="G234" s="20">
        <v>21.762925715963618</v>
      </c>
      <c r="H234" s="146">
        <f t="shared" si="6"/>
        <v>5.1535548803641049</v>
      </c>
      <c r="J234" s="136">
        <v>39355</v>
      </c>
      <c r="K234" s="20">
        <v>0</v>
      </c>
      <c r="L234" s="20">
        <v>0</v>
      </c>
      <c r="M234" s="146">
        <f t="shared" si="7"/>
        <v>-6.61</v>
      </c>
    </row>
    <row r="235" spans="5:13" x14ac:dyDescent="0.3">
      <c r="E235" s="136">
        <v>39355</v>
      </c>
      <c r="F235" s="20">
        <v>2.7</v>
      </c>
      <c r="G235" s="20">
        <v>22.445511747272459</v>
      </c>
      <c r="H235" s="146">
        <f t="shared" si="6"/>
        <v>5.3016760491581234</v>
      </c>
      <c r="J235" s="136">
        <v>39325</v>
      </c>
      <c r="K235" s="20">
        <v>0.7</v>
      </c>
      <c r="L235" s="20">
        <v>0</v>
      </c>
      <c r="M235" s="146">
        <f t="shared" si="7"/>
        <v>-6.61</v>
      </c>
    </row>
    <row r="236" spans="5:13" x14ac:dyDescent="0.3">
      <c r="E236" s="136">
        <v>39325</v>
      </c>
      <c r="F236" s="20">
        <v>2.6</v>
      </c>
      <c r="G236" s="20">
        <v>21.406173750285092</v>
      </c>
      <c r="H236" s="146">
        <f t="shared" si="6"/>
        <v>5.0761397038118652</v>
      </c>
      <c r="J236" s="136">
        <v>39294</v>
      </c>
      <c r="K236" s="20">
        <v>0.2</v>
      </c>
      <c r="L236" s="20">
        <v>0</v>
      </c>
      <c r="M236" s="146">
        <f t="shared" si="7"/>
        <v>-6.61</v>
      </c>
    </row>
    <row r="237" spans="5:13" x14ac:dyDescent="0.3">
      <c r="E237" s="136">
        <v>39294</v>
      </c>
      <c r="F237" s="20">
        <v>2.4</v>
      </c>
      <c r="G237" s="20">
        <v>23.978394780647701</v>
      </c>
      <c r="H237" s="146">
        <f t="shared" si="6"/>
        <v>5.6343116674005511</v>
      </c>
      <c r="J237" s="136">
        <v>39263</v>
      </c>
      <c r="K237" s="20">
        <v>0.3</v>
      </c>
      <c r="L237" s="20">
        <v>0</v>
      </c>
      <c r="M237" s="146">
        <f t="shared" si="7"/>
        <v>-6.61</v>
      </c>
    </row>
    <row r="238" spans="5:13" x14ac:dyDescent="0.3">
      <c r="E238" s="136">
        <v>39263</v>
      </c>
      <c r="F238" s="20">
        <v>2.4900000000000002</v>
      </c>
      <c r="G238" s="20">
        <v>24.640505860030061</v>
      </c>
      <c r="H238" s="146">
        <f t="shared" si="6"/>
        <v>5.7779897716265234</v>
      </c>
      <c r="J238" s="136">
        <v>39233</v>
      </c>
      <c r="K238" s="20">
        <v>0.7</v>
      </c>
      <c r="L238" s="20">
        <v>0</v>
      </c>
      <c r="M238" s="146">
        <f t="shared" si="7"/>
        <v>-6.61</v>
      </c>
    </row>
    <row r="239" spans="5:13" x14ac:dyDescent="0.3">
      <c r="E239" s="136">
        <v>39233</v>
      </c>
      <c r="F239" s="20">
        <v>2.8</v>
      </c>
      <c r="G239" s="20">
        <v>22.620417048099281</v>
      </c>
      <c r="H239" s="146">
        <f t="shared" si="6"/>
        <v>5.3396304994375443</v>
      </c>
      <c r="J239" s="136">
        <v>39202</v>
      </c>
      <c r="K239" s="20">
        <v>0.7</v>
      </c>
      <c r="L239" s="20">
        <v>0</v>
      </c>
      <c r="M239" s="146">
        <f t="shared" si="7"/>
        <v>-6.61</v>
      </c>
    </row>
    <row r="240" spans="5:13" x14ac:dyDescent="0.3">
      <c r="E240" s="136">
        <v>39202</v>
      </c>
      <c r="F240" s="20">
        <v>2.9</v>
      </c>
      <c r="G240" s="20">
        <v>23.282051831545001</v>
      </c>
      <c r="H240" s="146">
        <f t="shared" si="6"/>
        <v>5.4832052474452651</v>
      </c>
      <c r="J240" s="136">
        <v>39172</v>
      </c>
      <c r="K240" s="20">
        <v>0.1</v>
      </c>
      <c r="L240" s="20">
        <v>0</v>
      </c>
      <c r="M240" s="146">
        <f t="shared" si="7"/>
        <v>-6.61</v>
      </c>
    </row>
    <row r="241" spans="5:13" x14ac:dyDescent="0.3">
      <c r="E241" s="136">
        <v>39172</v>
      </c>
      <c r="F241" s="20">
        <v>2.7</v>
      </c>
      <c r="G241" s="20">
        <v>23.475527596210341</v>
      </c>
      <c r="H241" s="146">
        <f t="shared" si="6"/>
        <v>5.5251894883776442</v>
      </c>
      <c r="J241" s="136">
        <v>39141</v>
      </c>
      <c r="K241" s="20">
        <v>0</v>
      </c>
      <c r="L241" s="20">
        <v>0</v>
      </c>
      <c r="M241" s="146">
        <f t="shared" si="7"/>
        <v>-6.61</v>
      </c>
    </row>
    <row r="242" spans="5:13" x14ac:dyDescent="0.3">
      <c r="E242" s="136">
        <v>39141</v>
      </c>
      <c r="F242" s="20">
        <v>2.6</v>
      </c>
      <c r="G242" s="20">
        <v>18.763038274885261</v>
      </c>
      <c r="H242" s="146">
        <f t="shared" si="6"/>
        <v>4.5025793056501016</v>
      </c>
      <c r="J242" s="136">
        <v>39113</v>
      </c>
      <c r="K242" s="20">
        <v>0.2</v>
      </c>
      <c r="L242" s="20">
        <v>0</v>
      </c>
      <c r="M242" s="146">
        <f t="shared" si="7"/>
        <v>-6.61</v>
      </c>
    </row>
    <row r="243" spans="5:13" x14ac:dyDescent="0.3">
      <c r="E243" s="136">
        <v>39113</v>
      </c>
      <c r="F243" s="20">
        <v>3.3</v>
      </c>
      <c r="G243" s="20">
        <v>17.88857246272886</v>
      </c>
      <c r="H243" s="146">
        <f t="shared" si="6"/>
        <v>4.3128202244121621</v>
      </c>
      <c r="J243" s="136">
        <v>39082</v>
      </c>
      <c r="K243" s="20">
        <v>0</v>
      </c>
      <c r="L243" s="20">
        <v>0</v>
      </c>
      <c r="M243" s="146">
        <f t="shared" si="7"/>
        <v>-6.61</v>
      </c>
    </row>
    <row r="244" spans="5:13" x14ac:dyDescent="0.3">
      <c r="E244" s="136">
        <v>39082</v>
      </c>
      <c r="F244" s="20">
        <v>3.1</v>
      </c>
      <c r="G244" s="20">
        <v>22.504415099160099</v>
      </c>
      <c r="H244" s="146">
        <f t="shared" si="6"/>
        <v>5.3144580765177416</v>
      </c>
      <c r="J244" s="136">
        <v>39051</v>
      </c>
      <c r="K244" s="20">
        <v>-0.3</v>
      </c>
      <c r="L244" s="20">
        <v>0</v>
      </c>
      <c r="M244" s="146">
        <f t="shared" si="7"/>
        <v>-6.61</v>
      </c>
    </row>
    <row r="245" spans="5:13" x14ac:dyDescent="0.3">
      <c r="E245" s="136">
        <v>39051</v>
      </c>
      <c r="F245" s="20">
        <v>2.78</v>
      </c>
      <c r="G245" s="20">
        <v>20.94212411857335</v>
      </c>
      <c r="H245" s="146">
        <f t="shared" si="6"/>
        <v>4.9754409337304173</v>
      </c>
      <c r="J245" s="136">
        <v>39021</v>
      </c>
      <c r="K245" s="20">
        <v>0.2</v>
      </c>
      <c r="L245" s="20">
        <v>0</v>
      </c>
      <c r="M245" s="146">
        <f t="shared" si="7"/>
        <v>-6.61</v>
      </c>
    </row>
    <row r="246" spans="5:13" x14ac:dyDescent="0.3">
      <c r="E246" s="136">
        <v>39021</v>
      </c>
      <c r="F246" s="20">
        <v>2.9</v>
      </c>
      <c r="G246" s="20">
        <v>16.88984803539234</v>
      </c>
      <c r="H246" s="146">
        <f t="shared" si="6"/>
        <v>4.0960970236801373</v>
      </c>
      <c r="J246" s="136">
        <v>38990</v>
      </c>
      <c r="K246" s="20">
        <v>-0.1</v>
      </c>
      <c r="L246" s="20">
        <v>0</v>
      </c>
      <c r="M246" s="146">
        <f t="shared" si="7"/>
        <v>-6.61</v>
      </c>
    </row>
    <row r="247" spans="5:13" x14ac:dyDescent="0.3">
      <c r="E247" s="136">
        <v>38990</v>
      </c>
      <c r="F247" s="20">
        <v>3.5</v>
      </c>
      <c r="G247" s="20">
        <v>16.370952464991131</v>
      </c>
      <c r="H247" s="146">
        <f t="shared" si="6"/>
        <v>3.9834966849030753</v>
      </c>
      <c r="J247" s="136">
        <v>38960</v>
      </c>
      <c r="K247" s="20">
        <v>0.5</v>
      </c>
      <c r="L247" s="20">
        <v>0</v>
      </c>
      <c r="M247" s="146">
        <f t="shared" si="7"/>
        <v>-6.61</v>
      </c>
    </row>
    <row r="248" spans="5:13" x14ac:dyDescent="0.3">
      <c r="E248" s="136">
        <v>38960</v>
      </c>
      <c r="F248" s="20">
        <v>3.4</v>
      </c>
      <c r="G248" s="20">
        <v>17.402991772625271</v>
      </c>
      <c r="H248" s="146">
        <f t="shared" si="6"/>
        <v>4.2074492146596834</v>
      </c>
      <c r="J248" s="136">
        <v>38929</v>
      </c>
      <c r="K248" s="20">
        <v>0.3</v>
      </c>
      <c r="L248" s="20">
        <v>0</v>
      </c>
      <c r="M248" s="146">
        <f t="shared" si="7"/>
        <v>-6.61</v>
      </c>
    </row>
    <row r="249" spans="5:13" x14ac:dyDescent="0.3">
      <c r="E249" s="136">
        <v>38929</v>
      </c>
      <c r="F249" s="20">
        <v>3.58</v>
      </c>
      <c r="G249" s="20">
        <v>15.48027622393823</v>
      </c>
      <c r="H249" s="146">
        <f t="shared" si="6"/>
        <v>3.790219940594596</v>
      </c>
      <c r="J249" s="136">
        <v>38898</v>
      </c>
      <c r="K249" s="20">
        <v>0.6</v>
      </c>
      <c r="L249" s="20">
        <v>0</v>
      </c>
      <c r="M249" s="146">
        <f t="shared" si="7"/>
        <v>-6.61</v>
      </c>
    </row>
    <row r="250" spans="5:13" x14ac:dyDescent="0.3">
      <c r="E250" s="136">
        <v>38898</v>
      </c>
      <c r="F250" s="20">
        <v>3.52</v>
      </c>
      <c r="G250" s="20">
        <v>11.40192043895747</v>
      </c>
      <c r="H250" s="146">
        <f t="shared" si="6"/>
        <v>2.905216735253771</v>
      </c>
      <c r="J250" s="136">
        <v>38868</v>
      </c>
      <c r="K250" s="20">
        <v>0.8</v>
      </c>
      <c r="L250" s="20">
        <v>0</v>
      </c>
      <c r="M250" s="146">
        <f t="shared" si="7"/>
        <v>-6.61</v>
      </c>
    </row>
    <row r="251" spans="5:13" x14ac:dyDescent="0.3">
      <c r="E251" s="136">
        <v>38868</v>
      </c>
      <c r="F251" s="20">
        <v>2.4300000000000002</v>
      </c>
      <c r="G251" s="20">
        <v>11.125123632045399</v>
      </c>
      <c r="H251" s="146">
        <f t="shared" si="6"/>
        <v>2.8451518281538517</v>
      </c>
      <c r="J251" s="136">
        <v>38837</v>
      </c>
      <c r="K251" s="20">
        <v>0.5</v>
      </c>
      <c r="L251" s="20">
        <v>0</v>
      </c>
      <c r="M251" s="146">
        <f t="shared" si="7"/>
        <v>-6.61</v>
      </c>
    </row>
    <row r="252" spans="5:13" x14ac:dyDescent="0.3">
      <c r="E252" s="136">
        <v>38837</v>
      </c>
      <c r="F252" s="20">
        <v>1.87</v>
      </c>
      <c r="G252" s="20">
        <v>6.6899253346340473</v>
      </c>
      <c r="H252" s="146">
        <f t="shared" si="6"/>
        <v>1.8827137976155883</v>
      </c>
      <c r="J252" s="136">
        <v>38807</v>
      </c>
      <c r="K252" s="20">
        <v>0</v>
      </c>
      <c r="L252" s="20">
        <v>0</v>
      </c>
      <c r="M252" s="146">
        <f t="shared" si="7"/>
        <v>-6.61</v>
      </c>
    </row>
    <row r="253" spans="5:13" x14ac:dyDescent="0.3">
      <c r="E253" s="136">
        <v>38807</v>
      </c>
      <c r="F253" s="20">
        <v>2.4900000000000002</v>
      </c>
      <c r="G253" s="20">
        <v>4.2476904537517646</v>
      </c>
      <c r="H253" s="146">
        <f t="shared" si="6"/>
        <v>1.3527488284641329</v>
      </c>
      <c r="J253" s="136">
        <v>38776</v>
      </c>
      <c r="K253" s="20">
        <v>0.7</v>
      </c>
      <c r="L253" s="20">
        <v>0</v>
      </c>
      <c r="M253" s="146">
        <f t="shared" si="7"/>
        <v>-6.61</v>
      </c>
    </row>
    <row r="254" spans="5:13" x14ac:dyDescent="0.3">
      <c r="E254" s="136">
        <v>38776</v>
      </c>
      <c r="F254" s="20">
        <v>3.01</v>
      </c>
      <c r="G254" s="20">
        <v>7.4015482330658608</v>
      </c>
      <c r="H254" s="146">
        <f t="shared" si="6"/>
        <v>2.0371359665752919</v>
      </c>
      <c r="J254" s="136">
        <v>38748</v>
      </c>
      <c r="K254" s="20">
        <v>0</v>
      </c>
      <c r="L254" s="20">
        <v>0</v>
      </c>
      <c r="M254" s="146">
        <f t="shared" si="7"/>
        <v>-6.61</v>
      </c>
    </row>
    <row r="255" spans="5:13" x14ac:dyDescent="0.3">
      <c r="E255" s="136">
        <v>38748</v>
      </c>
      <c r="F255" s="20">
        <v>3.05</v>
      </c>
      <c r="G255" s="20">
        <v>5.8621374605688423</v>
      </c>
      <c r="H255" s="146">
        <f t="shared" si="6"/>
        <v>1.7030838289434389</v>
      </c>
      <c r="J255" s="136">
        <v>38717</v>
      </c>
      <c r="K255" s="20">
        <v>-0.4</v>
      </c>
      <c r="L255" s="20">
        <v>0</v>
      </c>
      <c r="M255" s="146">
        <f t="shared" si="7"/>
        <v>-6.61</v>
      </c>
    </row>
    <row r="256" spans="5:13" x14ac:dyDescent="0.3">
      <c r="E256" s="136">
        <v>38717</v>
      </c>
      <c r="F256" s="20">
        <v>3.2</v>
      </c>
      <c r="G256" s="20">
        <v>0.64314159078709598</v>
      </c>
      <c r="H256" s="146">
        <f t="shared" si="6"/>
        <v>0.57056172520079984</v>
      </c>
      <c r="J256" s="136">
        <v>38686</v>
      </c>
      <c r="K256" s="20">
        <v>-0.2</v>
      </c>
      <c r="L256" s="20">
        <v>0</v>
      </c>
      <c r="M256" s="146">
        <f t="shared" si="7"/>
        <v>-6.61</v>
      </c>
    </row>
    <row r="257" spans="5:13" x14ac:dyDescent="0.3">
      <c r="E257" s="136">
        <v>38686</v>
      </c>
      <c r="F257" s="20">
        <v>3.2</v>
      </c>
      <c r="G257" s="20">
        <v>-0.29291900152827299</v>
      </c>
      <c r="H257" s="146">
        <f t="shared" si="6"/>
        <v>0.36743657666836477</v>
      </c>
      <c r="J257" s="136">
        <v>38656</v>
      </c>
      <c r="K257" s="20">
        <v>0.3</v>
      </c>
      <c r="L257" s="20">
        <v>0</v>
      </c>
      <c r="M257" s="146">
        <f t="shared" si="7"/>
        <v>-6.61</v>
      </c>
    </row>
    <row r="258" spans="5:13" x14ac:dyDescent="0.3">
      <c r="E258" s="136">
        <v>38656</v>
      </c>
      <c r="F258" s="20">
        <v>4</v>
      </c>
      <c r="G258" s="20">
        <v>2.6060175702424249</v>
      </c>
      <c r="H258" s="146">
        <f t="shared" si="6"/>
        <v>0.99650581274260608</v>
      </c>
      <c r="J258" s="136">
        <v>38625</v>
      </c>
      <c r="K258" s="20">
        <v>0.3</v>
      </c>
      <c r="L258" s="20">
        <v>0</v>
      </c>
      <c r="M258" s="146">
        <f t="shared" si="7"/>
        <v>-6.61</v>
      </c>
    </row>
    <row r="259" spans="5:13" x14ac:dyDescent="0.3">
      <c r="E259" s="136">
        <v>38625</v>
      </c>
      <c r="F259" s="20">
        <v>4.5</v>
      </c>
      <c r="G259" s="20">
        <v>-0.94130213729634904</v>
      </c>
      <c r="H259" s="146">
        <f t="shared" si="6"/>
        <v>0.22673743620669226</v>
      </c>
      <c r="J259" s="136">
        <v>38595</v>
      </c>
      <c r="K259" s="20">
        <v>0.7</v>
      </c>
      <c r="L259" s="20">
        <v>0</v>
      </c>
      <c r="M259" s="146">
        <f t="shared" si="7"/>
        <v>-6.61</v>
      </c>
    </row>
    <row r="260" spans="5:13" x14ac:dyDescent="0.3">
      <c r="E260" s="136">
        <v>38595</v>
      </c>
      <c r="F260" s="20">
        <v>5.3</v>
      </c>
      <c r="G260" s="20">
        <v>-0.45352634262181102</v>
      </c>
      <c r="H260" s="146">
        <f t="shared" si="6"/>
        <v>0.33258478365106703</v>
      </c>
      <c r="J260" s="136">
        <v>38564</v>
      </c>
      <c r="K260" s="20">
        <v>0.2</v>
      </c>
      <c r="L260" s="20">
        <v>0</v>
      </c>
      <c r="M260" s="146">
        <f t="shared" si="7"/>
        <v>-6.61</v>
      </c>
    </row>
    <row r="261" spans="5:13" x14ac:dyDescent="0.3">
      <c r="E261" s="136">
        <v>38564</v>
      </c>
      <c r="F261" s="20">
        <v>5.2</v>
      </c>
      <c r="G261" s="20">
        <v>-0.40527929541195901</v>
      </c>
      <c r="H261" s="146">
        <f t="shared" si="6"/>
        <v>0.34305439289560491</v>
      </c>
      <c r="J261" s="136">
        <v>38533</v>
      </c>
      <c r="K261" s="20">
        <v>-0.4</v>
      </c>
      <c r="L261" s="20">
        <v>0</v>
      </c>
      <c r="M261" s="146">
        <f t="shared" si="7"/>
        <v>-6.61</v>
      </c>
    </row>
    <row r="262" spans="5:13" x14ac:dyDescent="0.3">
      <c r="E262" s="136">
        <v>38533</v>
      </c>
      <c r="F262" s="20">
        <v>5.2</v>
      </c>
      <c r="G262" s="20">
        <v>0.81149075830647499</v>
      </c>
      <c r="H262" s="146">
        <f t="shared" si="6"/>
        <v>0.60709349455250505</v>
      </c>
      <c r="J262" s="136">
        <v>38503</v>
      </c>
      <c r="K262" s="20">
        <v>0.2</v>
      </c>
      <c r="L262" s="20">
        <v>0</v>
      </c>
      <c r="M262" s="146">
        <f t="shared" si="7"/>
        <v>-6.61</v>
      </c>
    </row>
    <row r="263" spans="5:13" x14ac:dyDescent="0.3">
      <c r="E263" s="136">
        <v>38503</v>
      </c>
      <c r="F263" s="20">
        <v>5.9</v>
      </c>
      <c r="G263" s="20">
        <v>-1.278584198534882</v>
      </c>
      <c r="H263" s="146">
        <f t="shared" si="6"/>
        <v>0.1535472289179306</v>
      </c>
      <c r="J263" s="136">
        <v>38472</v>
      </c>
      <c r="K263" s="20">
        <v>1.1000000000000001</v>
      </c>
      <c r="L263" s="20">
        <v>0</v>
      </c>
      <c r="M263" s="146">
        <f t="shared" si="7"/>
        <v>-6.61</v>
      </c>
    </row>
    <row r="264" spans="5:13" x14ac:dyDescent="0.3">
      <c r="E264" s="136">
        <v>38472</v>
      </c>
      <c r="F264" s="20">
        <v>5.78</v>
      </c>
      <c r="G264" s="20">
        <v>-2.000589463572549</v>
      </c>
      <c r="H264" s="146">
        <f t="shared" si="6"/>
        <v>-3.1279135952431147E-3</v>
      </c>
      <c r="J264" s="136">
        <v>38442</v>
      </c>
      <c r="K264" s="20">
        <v>0.5</v>
      </c>
      <c r="L264" s="20">
        <v>0</v>
      </c>
      <c r="M264" s="146">
        <f t="shared" si="7"/>
        <v>-6.61</v>
      </c>
    </row>
    <row r="265" spans="5:13" x14ac:dyDescent="0.3">
      <c r="E265" s="136">
        <v>38442</v>
      </c>
      <c r="F265" s="20">
        <v>5.6</v>
      </c>
      <c r="G265" s="20">
        <v>-2.173740492191492</v>
      </c>
      <c r="H265" s="146">
        <f t="shared" si="6"/>
        <v>-4.070168680555375E-2</v>
      </c>
      <c r="J265" s="136">
        <v>38411</v>
      </c>
      <c r="K265" s="20">
        <v>0.7</v>
      </c>
      <c r="L265" s="20">
        <v>0</v>
      </c>
      <c r="M265" s="146">
        <f t="shared" si="7"/>
        <v>-6.61</v>
      </c>
    </row>
    <row r="266" spans="5:13" x14ac:dyDescent="0.3">
      <c r="E266" s="136">
        <v>38411</v>
      </c>
      <c r="F266" s="20">
        <v>5.38</v>
      </c>
      <c r="G266" s="20">
        <v>-1.7349418209758261</v>
      </c>
      <c r="H266" s="146">
        <f t="shared" si="6"/>
        <v>5.4517624848245738E-2</v>
      </c>
      <c r="J266" s="136">
        <v>38383</v>
      </c>
      <c r="K266" s="20">
        <v>0.1</v>
      </c>
      <c r="L266" s="20">
        <v>0</v>
      </c>
      <c r="M266" s="146">
        <f t="shared" si="7"/>
        <v>-6.61</v>
      </c>
    </row>
    <row r="267" spans="5:13" x14ac:dyDescent="0.3">
      <c r="E267" s="136">
        <v>38383</v>
      </c>
      <c r="F267" s="20">
        <v>5.8</v>
      </c>
      <c r="G267" s="20">
        <v>-7.6882788513639999E-2</v>
      </c>
      <c r="H267" s="146">
        <f t="shared" si="6"/>
        <v>0.41431643489254011</v>
      </c>
      <c r="J267" s="136">
        <v>38352</v>
      </c>
      <c r="K267" s="20">
        <v>-0.4</v>
      </c>
      <c r="L267" s="20">
        <v>0</v>
      </c>
      <c r="M267" s="146">
        <f t="shared" si="7"/>
        <v>-6.61</v>
      </c>
    </row>
    <row r="268" spans="5:13" x14ac:dyDescent="0.3">
      <c r="E268" s="136">
        <v>38352</v>
      </c>
      <c r="F268" s="20">
        <v>7.1</v>
      </c>
      <c r="G268" s="20">
        <v>4.576782488130748</v>
      </c>
      <c r="H268" s="146">
        <f t="shared" si="6"/>
        <v>1.4241617999243723</v>
      </c>
      <c r="J268" s="136">
        <v>38321</v>
      </c>
      <c r="K268" s="20">
        <v>0.5</v>
      </c>
      <c r="L268" s="20">
        <v>0</v>
      </c>
      <c r="M268" s="146">
        <f t="shared" si="7"/>
        <v>-6.61</v>
      </c>
    </row>
    <row r="269" spans="5:13" x14ac:dyDescent="0.3">
      <c r="E269" s="136">
        <v>38321</v>
      </c>
      <c r="F269" s="20">
        <v>8.1</v>
      </c>
      <c r="G269" s="20">
        <v>7.063549177403063</v>
      </c>
      <c r="H269" s="146">
        <f t="shared" si="6"/>
        <v>1.9637901714964647</v>
      </c>
      <c r="J269" s="136">
        <v>38291</v>
      </c>
      <c r="K269" s="20">
        <v>0.8</v>
      </c>
      <c r="L269" s="20">
        <v>0</v>
      </c>
      <c r="M269" s="146">
        <f t="shared" si="7"/>
        <v>-6.61</v>
      </c>
    </row>
    <row r="270" spans="5:13" x14ac:dyDescent="0.3">
      <c r="E270" s="136">
        <v>38291</v>
      </c>
      <c r="F270" s="20">
        <v>8.4</v>
      </c>
      <c r="G270" s="20">
        <v>5.9344683495676138</v>
      </c>
      <c r="H270" s="146">
        <f t="shared" si="6"/>
        <v>1.7187796318561723</v>
      </c>
      <c r="J270" s="136">
        <v>38260</v>
      </c>
      <c r="K270" s="20">
        <v>1.1000000000000001</v>
      </c>
      <c r="L270" s="20">
        <v>0</v>
      </c>
      <c r="M270" s="146">
        <f t="shared" si="7"/>
        <v>-6.61</v>
      </c>
    </row>
    <row r="271" spans="5:13" x14ac:dyDescent="0.3">
      <c r="E271" s="136">
        <v>38260</v>
      </c>
      <c r="F271" s="20">
        <v>7.9</v>
      </c>
      <c r="G271" s="20">
        <v>13.629786225875231</v>
      </c>
      <c r="H271" s="146">
        <f t="shared" si="6"/>
        <v>3.3886636110149251</v>
      </c>
      <c r="J271" s="136">
        <v>38230</v>
      </c>
      <c r="K271" s="20">
        <v>0.6</v>
      </c>
      <c r="L271" s="20">
        <v>0</v>
      </c>
      <c r="M271" s="146">
        <f t="shared" si="7"/>
        <v>-6.61</v>
      </c>
    </row>
    <row r="272" spans="5:13" x14ac:dyDescent="0.3">
      <c r="E272" s="136">
        <v>38230</v>
      </c>
      <c r="F272" s="20">
        <v>6.8</v>
      </c>
      <c r="G272" s="20">
        <v>16.039713252793572</v>
      </c>
      <c r="H272" s="146">
        <f t="shared" si="6"/>
        <v>3.9116177758562052</v>
      </c>
      <c r="J272" s="136">
        <v>38199</v>
      </c>
      <c r="K272" s="20">
        <v>0.4</v>
      </c>
      <c r="L272" s="20">
        <v>0</v>
      </c>
      <c r="M272" s="146">
        <f t="shared" si="7"/>
        <v>-6.61</v>
      </c>
    </row>
    <row r="273" spans="5:13" x14ac:dyDescent="0.3">
      <c r="E273" s="136">
        <v>38199</v>
      </c>
      <c r="F273" s="20">
        <v>6.4</v>
      </c>
      <c r="G273" s="20">
        <v>17.244420735339059</v>
      </c>
      <c r="H273" s="146">
        <f t="shared" si="6"/>
        <v>4.1730392995685754</v>
      </c>
      <c r="J273" s="136">
        <v>38168</v>
      </c>
      <c r="K273" s="20">
        <v>0.4</v>
      </c>
      <c r="L273" s="20">
        <v>0</v>
      </c>
      <c r="M273" s="146">
        <f t="shared" si="7"/>
        <v>-6.61</v>
      </c>
    </row>
    <row r="274" spans="5:13" x14ac:dyDescent="0.3">
      <c r="E274" s="136">
        <v>38168</v>
      </c>
      <c r="F274" s="20">
        <v>6.4</v>
      </c>
      <c r="G274" s="20">
        <v>17.465449725545358</v>
      </c>
      <c r="H274" s="146">
        <f t="shared" si="6"/>
        <v>4.2210025904433426</v>
      </c>
      <c r="J274" s="136">
        <v>38138</v>
      </c>
      <c r="K274" s="20">
        <v>0.2</v>
      </c>
      <c r="L274" s="20">
        <v>0</v>
      </c>
      <c r="M274" s="146">
        <f t="shared" si="7"/>
        <v>-6.61</v>
      </c>
    </row>
    <row r="275" spans="5:13" x14ac:dyDescent="0.3">
      <c r="E275" s="136">
        <v>38138</v>
      </c>
      <c r="F275" s="20">
        <v>5.7</v>
      </c>
      <c r="G275" s="20">
        <v>20.560266747429949</v>
      </c>
      <c r="H275" s="146">
        <f t="shared" si="6"/>
        <v>4.8925778841922991</v>
      </c>
      <c r="J275" s="136">
        <v>38107</v>
      </c>
      <c r="K275" s="20">
        <v>0.6</v>
      </c>
      <c r="L275" s="20">
        <v>0</v>
      </c>
      <c r="M275" s="146">
        <f t="shared" si="7"/>
        <v>-6.61</v>
      </c>
    </row>
    <row r="276" spans="5:13" x14ac:dyDescent="0.3">
      <c r="E276" s="136">
        <v>38107</v>
      </c>
      <c r="F276" s="20">
        <v>5</v>
      </c>
      <c r="G276" s="20">
        <v>22.81898295943374</v>
      </c>
      <c r="H276" s="146">
        <f t="shared" si="6"/>
        <v>5.3827193021971214</v>
      </c>
      <c r="J276" s="136">
        <v>38077</v>
      </c>
      <c r="K276" s="20">
        <v>0.3</v>
      </c>
      <c r="L276" s="20">
        <v>0</v>
      </c>
      <c r="M276" s="146">
        <f t="shared" si="7"/>
        <v>-6.61</v>
      </c>
    </row>
    <row r="277" spans="5:13" x14ac:dyDescent="0.3">
      <c r="E277" s="136">
        <v>38077</v>
      </c>
      <c r="F277" s="20">
        <v>4</v>
      </c>
      <c r="G277" s="20">
        <v>22.035160856432991</v>
      </c>
      <c r="H277" s="146">
        <f t="shared" si="6"/>
        <v>5.2126299058459589</v>
      </c>
      <c r="J277" s="136">
        <v>38046</v>
      </c>
      <c r="K277" s="20">
        <v>1.3</v>
      </c>
      <c r="L277" s="20">
        <v>0</v>
      </c>
      <c r="M277" s="146">
        <f t="shared" si="7"/>
        <v>-6.61</v>
      </c>
    </row>
    <row r="278" spans="5:13" x14ac:dyDescent="0.3">
      <c r="E278" s="136">
        <v>38046</v>
      </c>
      <c r="F278" s="20">
        <v>3.5</v>
      </c>
      <c r="G278" s="20">
        <v>18.37245029311342</v>
      </c>
      <c r="H278" s="146">
        <f t="shared" si="6"/>
        <v>4.4178217136056119</v>
      </c>
      <c r="J278" s="136">
        <v>38017</v>
      </c>
      <c r="K278" s="20">
        <v>1.3</v>
      </c>
      <c r="L278" s="20">
        <v>0</v>
      </c>
      <c r="M278" s="146">
        <f t="shared" si="7"/>
        <v>-6.61</v>
      </c>
    </row>
    <row r="279" spans="5:13" x14ac:dyDescent="0.3">
      <c r="E279" s="136">
        <v>38017</v>
      </c>
      <c r="F279" s="20">
        <v>3.5</v>
      </c>
      <c r="G279" s="20">
        <v>17.495178258668052</v>
      </c>
      <c r="H279" s="146">
        <f t="shared" si="6"/>
        <v>4.2274536821309674</v>
      </c>
      <c r="J279" s="136">
        <v>37986</v>
      </c>
      <c r="K279" s="20">
        <v>0.6</v>
      </c>
      <c r="L279" s="20">
        <v>0</v>
      </c>
      <c r="M279" s="146">
        <f t="shared" si="7"/>
        <v>-6.61</v>
      </c>
    </row>
    <row r="280" spans="5:13" x14ac:dyDescent="0.3">
      <c r="E280" s="136">
        <v>37986</v>
      </c>
      <c r="F280" s="20">
        <v>3</v>
      </c>
      <c r="G280" s="20">
        <v>16.10017365514819</v>
      </c>
      <c r="H280" s="146">
        <f t="shared" si="6"/>
        <v>3.924737683167157</v>
      </c>
      <c r="J280" s="136">
        <v>37955</v>
      </c>
      <c r="K280" s="20">
        <v>0.8</v>
      </c>
      <c r="L280" s="20">
        <v>0</v>
      </c>
      <c r="M280" s="146">
        <f t="shared" si="7"/>
        <v>-6.61</v>
      </c>
    </row>
    <row r="281" spans="5:13" x14ac:dyDescent="0.3">
      <c r="E281" s="136">
        <v>37955</v>
      </c>
      <c r="F281" s="20">
        <v>1.9</v>
      </c>
      <c r="G281" s="20">
        <v>17.08801668594624</v>
      </c>
      <c r="H281" s="146">
        <f t="shared" si="6"/>
        <v>4.1390996208503337</v>
      </c>
      <c r="J281" s="136">
        <v>37925</v>
      </c>
      <c r="K281" s="20">
        <v>0.3</v>
      </c>
      <c r="L281" s="20">
        <v>0</v>
      </c>
      <c r="M281" s="146">
        <f t="shared" si="7"/>
        <v>-6.61</v>
      </c>
    </row>
    <row r="282" spans="5:13" x14ac:dyDescent="0.3">
      <c r="E282" s="136">
        <v>37925</v>
      </c>
      <c r="F282" s="20">
        <v>1.2</v>
      </c>
      <c r="G282" s="20">
        <v>15.82662438590625</v>
      </c>
      <c r="H282" s="146">
        <f t="shared" si="6"/>
        <v>3.8653774917416563</v>
      </c>
      <c r="J282" s="136">
        <v>37894</v>
      </c>
      <c r="K282" s="20">
        <v>0.1</v>
      </c>
      <c r="L282" s="20">
        <v>0</v>
      </c>
      <c r="M282" s="146">
        <f t="shared" si="7"/>
        <v>-6.61</v>
      </c>
    </row>
    <row r="283" spans="5:13" x14ac:dyDescent="0.3">
      <c r="E283" s="136">
        <v>37894</v>
      </c>
      <c r="F283" s="20">
        <v>1.4</v>
      </c>
      <c r="G283" s="20">
        <v>11.16875086548268</v>
      </c>
      <c r="H283" s="146">
        <f t="shared" ref="H283:H314" si="8">0.217*G283+0.431</f>
        <v>2.8546189378097417</v>
      </c>
      <c r="J283" s="136">
        <v>37864</v>
      </c>
      <c r="K283" s="20">
        <v>0.2</v>
      </c>
      <c r="L283" s="20">
        <v>0</v>
      </c>
      <c r="M283" s="146">
        <f t="shared" ref="M283:M295" si="9">0.1335*L283-6.61</f>
        <v>-6.61</v>
      </c>
    </row>
    <row r="284" spans="5:13" x14ac:dyDescent="0.3">
      <c r="E284" s="136">
        <v>37864</v>
      </c>
      <c r="F284" s="20">
        <v>1.4</v>
      </c>
      <c r="G284" s="20">
        <v>7.9554342340876669</v>
      </c>
      <c r="H284" s="146">
        <f t="shared" si="8"/>
        <v>2.1573292287970238</v>
      </c>
      <c r="J284" s="136">
        <v>37833</v>
      </c>
      <c r="K284" s="20">
        <v>0.2</v>
      </c>
      <c r="L284" s="20">
        <v>0</v>
      </c>
      <c r="M284" s="146">
        <f t="shared" si="9"/>
        <v>-6.61</v>
      </c>
    </row>
    <row r="285" spans="5:13" x14ac:dyDescent="0.3">
      <c r="E285" s="136">
        <v>37833</v>
      </c>
      <c r="F285" s="20">
        <v>1.4</v>
      </c>
      <c r="G285" s="20">
        <v>7.1771338869050574</v>
      </c>
      <c r="H285" s="146">
        <f t="shared" si="8"/>
        <v>1.9884380534583974</v>
      </c>
      <c r="J285" s="136">
        <v>37802</v>
      </c>
      <c r="K285" s="20">
        <v>-0.3</v>
      </c>
      <c r="L285" s="20">
        <v>0</v>
      </c>
      <c r="M285" s="146">
        <f t="shared" si="9"/>
        <v>-6.61</v>
      </c>
    </row>
    <row r="286" spans="5:13" x14ac:dyDescent="0.3">
      <c r="E286" s="136">
        <v>37802</v>
      </c>
      <c r="F286" s="20">
        <v>1.3</v>
      </c>
      <c r="G286" s="20">
        <v>10.413182766201309</v>
      </c>
      <c r="H286" s="146">
        <f t="shared" si="8"/>
        <v>2.6906606602656842</v>
      </c>
      <c r="J286" s="136">
        <v>37772</v>
      </c>
      <c r="K286" s="20">
        <v>-0.5</v>
      </c>
      <c r="L286" s="20">
        <v>0</v>
      </c>
      <c r="M286" s="146">
        <f t="shared" si="9"/>
        <v>-6.61</v>
      </c>
    </row>
    <row r="287" spans="5:13" x14ac:dyDescent="0.3">
      <c r="E287" s="136">
        <v>37772</v>
      </c>
      <c r="F287" s="20">
        <v>2</v>
      </c>
      <c r="G287" s="20">
        <v>15.43946910127184</v>
      </c>
      <c r="H287" s="146">
        <f t="shared" si="8"/>
        <v>3.7813647949759894</v>
      </c>
      <c r="J287" s="136">
        <v>37741</v>
      </c>
      <c r="K287" s="20">
        <v>-0.4</v>
      </c>
      <c r="L287" s="20">
        <v>0</v>
      </c>
      <c r="M287" s="146">
        <f t="shared" si="9"/>
        <v>-6.61</v>
      </c>
    </row>
    <row r="288" spans="5:13" x14ac:dyDescent="0.3">
      <c r="E288" s="136">
        <v>37741</v>
      </c>
      <c r="F288" s="20">
        <v>3.6</v>
      </c>
      <c r="G288" s="20">
        <v>14.78694448699842</v>
      </c>
      <c r="H288" s="146">
        <f t="shared" si="8"/>
        <v>3.6397669536786572</v>
      </c>
      <c r="J288" s="136">
        <v>37711</v>
      </c>
      <c r="K288" s="20">
        <v>-0.1</v>
      </c>
      <c r="L288" s="20">
        <v>0</v>
      </c>
      <c r="M288" s="146">
        <f t="shared" si="9"/>
        <v>-6.61</v>
      </c>
    </row>
    <row r="289" spans="5:13" x14ac:dyDescent="0.3">
      <c r="E289" s="136">
        <v>37711</v>
      </c>
      <c r="F289" s="20">
        <v>4.5999999999999996</v>
      </c>
      <c r="G289" s="20">
        <v>13.66078530388967</v>
      </c>
      <c r="H289" s="146">
        <f t="shared" si="8"/>
        <v>3.3953904109440582</v>
      </c>
      <c r="J289" s="136">
        <v>37680</v>
      </c>
      <c r="K289" s="20">
        <v>1.1000000000000001</v>
      </c>
      <c r="L289" s="20">
        <v>0</v>
      </c>
      <c r="M289" s="146">
        <f t="shared" si="9"/>
        <v>-6.61</v>
      </c>
    </row>
    <row r="290" spans="5:13" x14ac:dyDescent="0.3">
      <c r="E290" s="136">
        <v>37680</v>
      </c>
      <c r="F290" s="20">
        <v>4</v>
      </c>
      <c r="G290" s="20">
        <v>16.548776168739181</v>
      </c>
      <c r="H290" s="146">
        <f t="shared" si="8"/>
        <v>4.0220844286164024</v>
      </c>
      <c r="J290" s="136">
        <v>37652</v>
      </c>
      <c r="K290" s="20">
        <v>0.9</v>
      </c>
      <c r="L290" s="20">
        <v>0</v>
      </c>
      <c r="M290" s="146">
        <f t="shared" si="9"/>
        <v>-6.61</v>
      </c>
    </row>
    <row r="291" spans="5:13" x14ac:dyDescent="0.3">
      <c r="E291" s="136">
        <v>37652</v>
      </c>
      <c r="F291" s="20">
        <v>2.4</v>
      </c>
      <c r="G291" s="20">
        <v>16.694261165690211</v>
      </c>
      <c r="H291" s="146">
        <f t="shared" si="8"/>
        <v>4.0536546729547753</v>
      </c>
      <c r="J291" s="136">
        <v>37621</v>
      </c>
      <c r="K291" s="20">
        <v>-0.5</v>
      </c>
      <c r="L291" s="20">
        <v>0</v>
      </c>
      <c r="M291" s="146">
        <f t="shared" si="9"/>
        <v>-6.61</v>
      </c>
    </row>
    <row r="292" spans="5:13" x14ac:dyDescent="0.3">
      <c r="E292" s="136">
        <v>37621</v>
      </c>
      <c r="F292" s="20">
        <v>0.4</v>
      </c>
      <c r="G292" s="20">
        <v>14.00081789820182</v>
      </c>
      <c r="H292" s="146">
        <f t="shared" si="8"/>
        <v>3.4691774839097951</v>
      </c>
      <c r="J292" s="136">
        <v>37590</v>
      </c>
      <c r="K292" s="20">
        <v>0.1</v>
      </c>
      <c r="L292" s="20">
        <v>0</v>
      </c>
      <c r="M292" s="146">
        <f t="shared" si="9"/>
        <v>-6.61</v>
      </c>
    </row>
    <row r="293" spans="5:13" x14ac:dyDescent="0.3">
      <c r="E293" s="136">
        <v>37590</v>
      </c>
      <c r="F293" s="20">
        <v>-0.4</v>
      </c>
      <c r="G293" s="20">
        <v>12.71312653459392</v>
      </c>
      <c r="H293" s="146">
        <f t="shared" si="8"/>
        <v>3.1897484580068807</v>
      </c>
      <c r="J293" s="136">
        <v>37560</v>
      </c>
      <c r="K293" s="20">
        <v>0.5</v>
      </c>
      <c r="L293" s="20">
        <v>0</v>
      </c>
      <c r="M293" s="146">
        <f t="shared" si="9"/>
        <v>-6.61</v>
      </c>
    </row>
    <row r="294" spans="5:13" x14ac:dyDescent="0.3">
      <c r="E294" s="136">
        <v>37560</v>
      </c>
      <c r="F294" s="20">
        <v>-1</v>
      </c>
      <c r="G294" s="20">
        <v>11.72260343564175</v>
      </c>
      <c r="H294" s="146">
        <f t="shared" si="8"/>
        <v>2.9748049455342596</v>
      </c>
      <c r="J294" s="136">
        <v>37529</v>
      </c>
      <c r="K294" s="20">
        <v>0.1</v>
      </c>
      <c r="L294" s="20">
        <v>0</v>
      </c>
      <c r="M294" s="146">
        <f t="shared" si="9"/>
        <v>-6.61</v>
      </c>
    </row>
    <row r="295" spans="5:13" x14ac:dyDescent="0.3">
      <c r="E295" s="136">
        <v>37529</v>
      </c>
      <c r="F295" s="20">
        <v>-1.4</v>
      </c>
      <c r="G295" s="20">
        <v>3.5578504709499308</v>
      </c>
      <c r="H295" s="146">
        <f t="shared" si="8"/>
        <v>1.203053552196135</v>
      </c>
      <c r="J295" s="136">
        <v>37499</v>
      </c>
      <c r="K295" s="20">
        <v>0.2</v>
      </c>
      <c r="L295" s="20">
        <v>0</v>
      </c>
      <c r="M295" s="146">
        <f t="shared" si="9"/>
        <v>-6.61</v>
      </c>
    </row>
    <row r="296" spans="5:13" x14ac:dyDescent="0.3">
      <c r="E296" s="136">
        <v>37499</v>
      </c>
      <c r="F296" s="20">
        <v>-1.7</v>
      </c>
      <c r="G296" s="20">
        <v>-1.233755466487569</v>
      </c>
      <c r="H296" s="146">
        <f t="shared" si="8"/>
        <v>0.16327506377219753</v>
      </c>
      <c r="J296" s="136">
        <v>37468</v>
      </c>
      <c r="K296" s="20">
        <v>0.1</v>
      </c>
      <c r="L296" s="20">
        <v>0</v>
      </c>
    </row>
    <row r="297" spans="5:13" x14ac:dyDescent="0.3">
      <c r="E297" s="136">
        <v>37468</v>
      </c>
      <c r="F297" s="20">
        <v>-2.2999999999999998</v>
      </c>
      <c r="G297" s="20">
        <v>-0.52544713530263498</v>
      </c>
      <c r="H297" s="146">
        <f t="shared" si="8"/>
        <v>0.31697797163932817</v>
      </c>
      <c r="J297" s="136">
        <v>37437</v>
      </c>
      <c r="K297" s="20">
        <v>0.4</v>
      </c>
      <c r="L297" s="20">
        <v>0</v>
      </c>
    </row>
    <row r="298" spans="5:13" x14ac:dyDescent="0.3">
      <c r="E298" s="136">
        <v>37437</v>
      </c>
      <c r="F298" s="20">
        <v>-2.5</v>
      </c>
      <c r="G298" s="20">
        <v>-1.693012449767876</v>
      </c>
      <c r="H298" s="146">
        <f t="shared" si="8"/>
        <v>6.3616298400370919E-2</v>
      </c>
      <c r="J298" s="136">
        <v>37407</v>
      </c>
      <c r="K298" s="20">
        <v>1.4</v>
      </c>
      <c r="L298" s="20">
        <v>0</v>
      </c>
    </row>
    <row r="299" spans="5:13" x14ac:dyDescent="0.3">
      <c r="E299" s="136">
        <v>37407</v>
      </c>
      <c r="F299" s="20">
        <v>-2.63</v>
      </c>
      <c r="G299" s="20">
        <v>-5.7654460907352156</v>
      </c>
      <c r="H299" s="146">
        <f t="shared" si="8"/>
        <v>-0.82010180168954183</v>
      </c>
      <c r="J299" s="136">
        <v>37376</v>
      </c>
      <c r="K299" s="20">
        <v>0.5</v>
      </c>
      <c r="L299" s="20">
        <v>0</v>
      </c>
    </row>
    <row r="300" spans="5:13" x14ac:dyDescent="0.3">
      <c r="E300" s="136">
        <v>37376</v>
      </c>
      <c r="F300" s="20">
        <v>-3.06</v>
      </c>
      <c r="G300" s="20">
        <v>-4.3609276680330593</v>
      </c>
      <c r="H300" s="146">
        <f t="shared" si="8"/>
        <v>-0.51532130396317388</v>
      </c>
      <c r="J300" s="136">
        <v>37346</v>
      </c>
      <c r="K300" s="20">
        <v>-0.7</v>
      </c>
      <c r="L300" s="20">
        <v>0</v>
      </c>
    </row>
    <row r="301" spans="5:13" x14ac:dyDescent="0.3">
      <c r="E301" s="136">
        <v>37346</v>
      </c>
      <c r="F301" s="20">
        <v>-4</v>
      </c>
      <c r="G301" s="20">
        <v>-3.0293564164004581</v>
      </c>
      <c r="H301" s="146">
        <f t="shared" si="8"/>
        <v>-0.22637034235889936</v>
      </c>
      <c r="J301" s="136">
        <v>37315</v>
      </c>
      <c r="K301" s="20">
        <v>-0.4</v>
      </c>
      <c r="L301" s="20">
        <v>0</v>
      </c>
    </row>
    <row r="302" spans="5:13" x14ac:dyDescent="0.3">
      <c r="E302" s="136">
        <v>37315</v>
      </c>
      <c r="F302" s="20">
        <v>-4.2</v>
      </c>
      <c r="G302" s="20">
        <v>-4.5229222290320923</v>
      </c>
      <c r="H302" s="146">
        <f t="shared" si="8"/>
        <v>-0.55047412369996396</v>
      </c>
      <c r="J302" s="136">
        <v>37287</v>
      </c>
      <c r="K302" s="20">
        <v>-1.1000000000000001</v>
      </c>
      <c r="L302" s="20">
        <v>0</v>
      </c>
    </row>
    <row r="303" spans="5:13" x14ac:dyDescent="0.3">
      <c r="E303" s="136">
        <v>37287</v>
      </c>
      <c r="F303" s="20">
        <v>-4.2</v>
      </c>
      <c r="G303" s="20">
        <v>-5.8476966335981961</v>
      </c>
      <c r="H303" s="146">
        <f t="shared" si="8"/>
        <v>-0.83795016949080847</v>
      </c>
    </row>
    <row r="304" spans="5:13" x14ac:dyDescent="0.3">
      <c r="E304" s="136">
        <v>37256</v>
      </c>
      <c r="F304" s="20">
        <v>-4</v>
      </c>
      <c r="G304" s="20">
        <v>-4.8476349639533129</v>
      </c>
      <c r="H304" s="146">
        <f t="shared" si="8"/>
        <v>-0.62093678717786882</v>
      </c>
    </row>
    <row r="305" spans="5:8" x14ac:dyDescent="0.3">
      <c r="E305" s="136">
        <v>37225</v>
      </c>
      <c r="F305" s="20">
        <v>-3.7</v>
      </c>
      <c r="G305" s="20">
        <v>-5.4262386330677499</v>
      </c>
      <c r="H305" s="146">
        <f t="shared" si="8"/>
        <v>-0.74649378337570171</v>
      </c>
    </row>
    <row r="306" spans="5:8" x14ac:dyDescent="0.3">
      <c r="E306" s="136">
        <v>37195</v>
      </c>
      <c r="F306" s="20">
        <v>-3.1</v>
      </c>
      <c r="G306" s="20">
        <v>-5.4994369526246718</v>
      </c>
      <c r="H306" s="146">
        <f t="shared" si="8"/>
        <v>-0.76237781871955379</v>
      </c>
    </row>
    <row r="307" spans="5:8" x14ac:dyDescent="0.3">
      <c r="E307" s="136">
        <v>37164</v>
      </c>
      <c r="F307" s="20">
        <v>-2.9</v>
      </c>
      <c r="G307" s="20">
        <v>2.8836618017182181</v>
      </c>
      <c r="H307" s="146">
        <f t="shared" si="8"/>
        <v>1.0567546109728534</v>
      </c>
    </row>
    <row r="308" spans="5:8" x14ac:dyDescent="0.3">
      <c r="E308" s="136">
        <v>37134</v>
      </c>
      <c r="F308" s="20">
        <v>-2</v>
      </c>
      <c r="G308" s="20">
        <v>8.6076521801770074</v>
      </c>
      <c r="H308" s="146">
        <f t="shared" si="8"/>
        <v>2.2988605230984107</v>
      </c>
    </row>
    <row r="309" spans="5:8" x14ac:dyDescent="0.3">
      <c r="E309" s="136">
        <v>37103</v>
      </c>
      <c r="F309" s="20">
        <v>-1.3</v>
      </c>
      <c r="G309" s="20">
        <v>7.1346417452172561</v>
      </c>
      <c r="H309" s="146">
        <f t="shared" si="8"/>
        <v>1.9792172587121446</v>
      </c>
    </row>
    <row r="310" spans="5:8" x14ac:dyDescent="0.3">
      <c r="E310" s="136">
        <v>37072</v>
      </c>
      <c r="F310" s="20">
        <v>-0.6</v>
      </c>
      <c r="G310" s="20">
        <v>0.92570152598862099</v>
      </c>
      <c r="H310" s="146">
        <f t="shared" si="8"/>
        <v>0.63187723113953076</v>
      </c>
    </row>
    <row r="311" spans="5:8" x14ac:dyDescent="0.3">
      <c r="E311" s="136">
        <v>37042</v>
      </c>
      <c r="F311" s="20">
        <v>-0.2</v>
      </c>
      <c r="G311" s="20">
        <v>-1.655922846794557</v>
      </c>
      <c r="H311" s="146">
        <f t="shared" si="8"/>
        <v>7.1664742245581114E-2</v>
      </c>
    </row>
    <row r="312" spans="5:8" x14ac:dyDescent="0.3">
      <c r="E312" s="136">
        <v>37011</v>
      </c>
      <c r="F312" s="20">
        <v>-0.1</v>
      </c>
      <c r="G312" s="20">
        <v>-0.57386064308621698</v>
      </c>
      <c r="H312" s="146">
        <f t="shared" si="8"/>
        <v>0.30647224045029092</v>
      </c>
    </row>
    <row r="313" spans="5:8" x14ac:dyDescent="0.3">
      <c r="E313" s="136">
        <v>36981</v>
      </c>
      <c r="F313" s="20">
        <v>0.2</v>
      </c>
      <c r="G313" s="20">
        <v>0.32184708251539301</v>
      </c>
      <c r="H313" s="146">
        <f t="shared" si="8"/>
        <v>0.50084081690584026</v>
      </c>
    </row>
    <row r="314" spans="5:8" x14ac:dyDescent="0.3">
      <c r="E314" s="136">
        <v>36950</v>
      </c>
      <c r="F314" s="20">
        <v>0.9</v>
      </c>
      <c r="G314" s="20">
        <v>0.96133671536216403</v>
      </c>
      <c r="H314" s="146">
        <f t="shared" si="8"/>
        <v>0.6396100672335896</v>
      </c>
    </row>
    <row r="315" spans="5:8" x14ac:dyDescent="0.3">
      <c r="E315" s="136">
        <v>36922</v>
      </c>
      <c r="F315" s="20">
        <v>1.43</v>
      </c>
      <c r="G315" s="20">
        <v>-0.95050053148008096</v>
      </c>
    </row>
    <row r="316" spans="5:8" x14ac:dyDescent="0.3">
      <c r="E316" s="136">
        <v>36891</v>
      </c>
      <c r="F316" s="20">
        <v>2.8</v>
      </c>
      <c r="G316" s="20">
        <v>-0.68534528967000297</v>
      </c>
    </row>
    <row r="317" spans="5:8" x14ac:dyDescent="0.3">
      <c r="E317" s="136">
        <v>36860</v>
      </c>
      <c r="F317" s="20">
        <v>3.5</v>
      </c>
      <c r="G317" s="20">
        <v>-3.2457483379209831</v>
      </c>
    </row>
    <row r="318" spans="5:8" x14ac:dyDescent="0.3">
      <c r="E318" s="136">
        <v>36830</v>
      </c>
      <c r="F318" s="20">
        <v>3.6</v>
      </c>
      <c r="G318" s="20">
        <v>-3.4359323824262362</v>
      </c>
    </row>
    <row r="319" spans="5:8" x14ac:dyDescent="0.3">
      <c r="E319" s="136">
        <v>36799</v>
      </c>
      <c r="F319" s="20">
        <v>3.7</v>
      </c>
      <c r="G319" s="20">
        <v>-4.5427796082116112</v>
      </c>
    </row>
    <row r="320" spans="5:8" x14ac:dyDescent="0.3">
      <c r="E320" s="136">
        <v>36769</v>
      </c>
      <c r="F320" s="20">
        <v>3.92</v>
      </c>
      <c r="G320" s="20">
        <v>-4.4292925741280236</v>
      </c>
    </row>
    <row r="321" spans="5:7" x14ac:dyDescent="0.3">
      <c r="E321" s="136">
        <v>36738</v>
      </c>
      <c r="F321" s="20">
        <v>4.5</v>
      </c>
      <c r="G321" s="20">
        <v>-0.85877320877901198</v>
      </c>
    </row>
    <row r="322" spans="5:7" x14ac:dyDescent="0.3">
      <c r="E322" s="136">
        <v>36707</v>
      </c>
      <c r="F322" s="20">
        <v>2.95</v>
      </c>
      <c r="G322" s="20">
        <v>1.7967880426140821</v>
      </c>
    </row>
  </sheetData>
  <phoneticPr fontId="8" type="noConversion"/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0AD1-1EB2-41AF-80C5-8F09EEE15ABB}">
  <sheetPr>
    <tabColor rgb="FFFF0000"/>
  </sheetPr>
  <dimension ref="A1:AQ141"/>
  <sheetViews>
    <sheetView zoomScale="70" zoomScaleNormal="70" workbookViewId="0">
      <pane xSplit="1" ySplit="7" topLeftCell="B108" activePane="bottomRight" state="frozen"/>
      <selection activeCell="AB13" sqref="AB13"/>
      <selection pane="topRight" activeCell="AB13" sqref="AB13"/>
      <selection pane="bottomLeft" activeCell="AB13" sqref="AB13"/>
      <selection pane="bottomRight" activeCell="AR134" sqref="AR134"/>
    </sheetView>
  </sheetViews>
  <sheetFormatPr defaultColWidth="8.6640625" defaultRowHeight="14" x14ac:dyDescent="0.3"/>
  <cols>
    <col min="1" max="1" width="8.6640625" style="70"/>
    <col min="2" max="6" width="9.1640625" style="70" bestFit="1" customWidth="1"/>
    <col min="7" max="8" width="9.58203125" style="70" bestFit="1" customWidth="1"/>
    <col min="9" max="9" width="9.1640625" style="70" bestFit="1" customWidth="1"/>
    <col min="10" max="27" width="8.6640625" style="70"/>
    <col min="28" max="28" width="9.6640625" style="70" customWidth="1"/>
    <col min="29" max="29" width="9.5" style="70" customWidth="1"/>
    <col min="30" max="30" width="9.83203125" style="70" customWidth="1"/>
    <col min="31" max="41" width="8.6640625" style="70"/>
    <col min="42" max="43" width="12.83203125" style="190" customWidth="1"/>
    <col min="44" max="16384" width="8.6640625" style="70"/>
  </cols>
  <sheetData>
    <row r="1" spans="1:43" x14ac:dyDescent="0.3">
      <c r="A1" s="132" t="str">
        <f>[19]!edb()</f>
        <v>Wind</v>
      </c>
      <c r="B1"/>
      <c r="C1" s="131"/>
      <c r="D1" s="131"/>
      <c r="E1" s="131"/>
      <c r="F1" s="131"/>
      <c r="G1" s="131"/>
      <c r="H1" s="131"/>
      <c r="I1" s="131"/>
      <c r="AD1" s="3"/>
      <c r="AE1" s="3" t="s">
        <v>17</v>
      </c>
      <c r="AF1" s="3" t="s">
        <v>406</v>
      </c>
      <c r="AG1" s="3" t="s">
        <v>18</v>
      </c>
      <c r="AH1" s="3" t="s">
        <v>407</v>
      </c>
      <c r="AI1" s="3" t="s">
        <v>19</v>
      </c>
      <c r="AJ1" s="3" t="s">
        <v>408</v>
      </c>
      <c r="AK1" s="3" t="s">
        <v>409</v>
      </c>
      <c r="AL1" s="3" t="s">
        <v>31</v>
      </c>
      <c r="AM1" s="3" t="s">
        <v>21</v>
      </c>
      <c r="AN1" s="3" t="s">
        <v>410</v>
      </c>
      <c r="AO1" s="3" t="s">
        <v>411</v>
      </c>
      <c r="AP1" s="190" t="s">
        <v>412</v>
      </c>
      <c r="AQ1" s="190" t="s">
        <v>413</v>
      </c>
    </row>
    <row r="2" spans="1:43" s="129" customFormat="1" ht="56" x14ac:dyDescent="0.3">
      <c r="A2" s="386" t="s">
        <v>0</v>
      </c>
      <c r="B2" s="386" t="s">
        <v>1</v>
      </c>
      <c r="C2" s="386" t="s">
        <v>2</v>
      </c>
      <c r="D2" s="386" t="s">
        <v>3</v>
      </c>
      <c r="E2" s="386" t="s">
        <v>73</v>
      </c>
      <c r="F2" s="386" t="s">
        <v>5</v>
      </c>
      <c r="G2" s="386" t="s">
        <v>6</v>
      </c>
      <c r="H2" s="386" t="s">
        <v>7</v>
      </c>
      <c r="I2" s="386" t="s">
        <v>8</v>
      </c>
      <c r="X2" s="383" t="s">
        <v>79</v>
      </c>
      <c r="Y2" s="383"/>
      <c r="Z2" s="383"/>
      <c r="AA2" s="383"/>
      <c r="AB2" s="383"/>
      <c r="AD2" s="191" t="s">
        <v>414</v>
      </c>
      <c r="AE2" s="192">
        <v>0.70920820120810035</v>
      </c>
      <c r="AF2" s="192">
        <v>0.48878740060005316</v>
      </c>
      <c r="AG2" s="192">
        <v>0.5306645312975653</v>
      </c>
      <c r="AH2" s="192">
        <v>0.46392801759802033</v>
      </c>
      <c r="AI2" s="192">
        <v>0.65726662180753226</v>
      </c>
      <c r="AJ2" s="192">
        <v>0.5680918987266389</v>
      </c>
      <c r="AK2" s="193">
        <v>0.55925296701020322</v>
      </c>
      <c r="AL2" s="192">
        <v>0.36164668399683447</v>
      </c>
      <c r="AM2" s="192">
        <v>0.68412680666517867</v>
      </c>
      <c r="AN2" s="192">
        <v>0.70654324679687452</v>
      </c>
      <c r="AO2" s="194"/>
      <c r="AP2" s="194">
        <v>0.90469999999999995</v>
      </c>
      <c r="AQ2" s="194">
        <v>0.89400000000000002</v>
      </c>
    </row>
    <row r="3" spans="1:43" x14ac:dyDescent="0.3">
      <c r="A3" s="387" t="s">
        <v>9</v>
      </c>
      <c r="B3" s="387" t="s">
        <v>10</v>
      </c>
      <c r="C3" s="387" t="s">
        <v>10</v>
      </c>
      <c r="D3" s="387" t="s">
        <v>11</v>
      </c>
      <c r="E3" s="387" t="s">
        <v>11</v>
      </c>
      <c r="F3" s="387" t="s">
        <v>11</v>
      </c>
      <c r="G3" s="387" t="s">
        <v>11</v>
      </c>
      <c r="H3" s="387" t="s">
        <v>11</v>
      </c>
      <c r="I3" s="387"/>
      <c r="X3" s="383"/>
      <c r="Y3" s="383"/>
      <c r="Z3" s="383"/>
      <c r="AA3" s="383"/>
      <c r="AB3" s="383"/>
      <c r="AD3" s="3" t="s">
        <v>415</v>
      </c>
      <c r="AE3" s="195">
        <v>4.5601099999999999E-2</v>
      </c>
      <c r="AF3" s="195">
        <v>2.1091800000000001E-2</v>
      </c>
      <c r="AG3" s="195">
        <v>9.7852000000000008E-3</v>
      </c>
      <c r="AH3" s="195">
        <v>1.34404E-2</v>
      </c>
      <c r="AI3" s="195">
        <v>4.88496E-2</v>
      </c>
      <c r="AJ3" s="195">
        <v>2.05159E-2</v>
      </c>
      <c r="AK3" s="195">
        <v>1.29763E-2</v>
      </c>
      <c r="AL3" s="195">
        <v>1.7888299999999999E-2</v>
      </c>
      <c r="AM3" s="195">
        <v>1.99603E-2</v>
      </c>
      <c r="AN3" s="195">
        <v>1.4655899999999999E-2</v>
      </c>
      <c r="AO3" s="195">
        <v>4.8950800000000003E-2</v>
      </c>
    </row>
    <row r="4" spans="1:43" x14ac:dyDescent="0.3">
      <c r="A4" s="387" t="s">
        <v>12</v>
      </c>
      <c r="B4" s="387" t="s">
        <v>13</v>
      </c>
      <c r="C4" s="387" t="s">
        <v>13</v>
      </c>
      <c r="D4" s="387" t="s">
        <v>14</v>
      </c>
      <c r="E4" s="387" t="s">
        <v>15</v>
      </c>
      <c r="F4" s="387" t="s">
        <v>14</v>
      </c>
      <c r="G4" s="387" t="s">
        <v>14</v>
      </c>
      <c r="H4" s="387" t="s">
        <v>14</v>
      </c>
      <c r="I4" s="387" t="s">
        <v>448</v>
      </c>
      <c r="J4" s="70">
        <v>2</v>
      </c>
      <c r="K4" s="70">
        <v>3</v>
      </c>
      <c r="L4" s="70">
        <v>4</v>
      </c>
      <c r="M4" s="70">
        <v>5</v>
      </c>
      <c r="N4" s="70">
        <v>6</v>
      </c>
      <c r="O4" s="70">
        <v>7</v>
      </c>
      <c r="P4" s="70">
        <v>8</v>
      </c>
      <c r="Q4" s="70">
        <v>9</v>
      </c>
      <c r="X4" s="383"/>
      <c r="Y4" s="383"/>
      <c r="Z4" s="383"/>
      <c r="AA4" s="383"/>
      <c r="AB4" s="383"/>
      <c r="AD4" s="190" t="s">
        <v>416</v>
      </c>
      <c r="AE4" s="195">
        <v>0</v>
      </c>
      <c r="AF4" s="195">
        <v>3.0000000000000001E-3</v>
      </c>
      <c r="AG4" s="195">
        <v>0</v>
      </c>
      <c r="AH4" s="195">
        <v>0</v>
      </c>
      <c r="AI4" s="195">
        <v>0</v>
      </c>
      <c r="AJ4" s="195">
        <v>3.0000000000000001E-3</v>
      </c>
      <c r="AK4" s="195">
        <v>8.3000000000000004E-2</v>
      </c>
      <c r="AL4" s="195">
        <v>6.0000000000000001E-3</v>
      </c>
      <c r="AM4" s="195">
        <v>4.0000000000000001E-3</v>
      </c>
      <c r="AN4" s="195">
        <v>3.6999999999999998E-2</v>
      </c>
      <c r="AO4" s="195">
        <v>1.2999999999999999E-2</v>
      </c>
    </row>
    <row r="5" spans="1:43" x14ac:dyDescent="0.3">
      <c r="A5" s="387" t="s">
        <v>16</v>
      </c>
      <c r="B5" s="388" t="s">
        <v>479</v>
      </c>
      <c r="C5" s="388" t="s">
        <v>479</v>
      </c>
      <c r="D5" s="388" t="s">
        <v>480</v>
      </c>
      <c r="E5" s="388" t="s">
        <v>481</v>
      </c>
      <c r="F5" s="388" t="s">
        <v>480</v>
      </c>
      <c r="G5" s="388" t="s">
        <v>480</v>
      </c>
      <c r="H5" s="388" t="s">
        <v>480</v>
      </c>
      <c r="I5" s="388" t="s">
        <v>488</v>
      </c>
      <c r="J5" s="2" t="s">
        <v>17</v>
      </c>
      <c r="K5" s="2" t="s">
        <v>406</v>
      </c>
      <c r="L5" s="2" t="s">
        <v>18</v>
      </c>
      <c r="M5" s="2" t="s">
        <v>407</v>
      </c>
      <c r="N5" s="2" t="s">
        <v>19</v>
      </c>
      <c r="O5" s="2" t="s">
        <v>408</v>
      </c>
      <c r="P5" s="3" t="s">
        <v>20</v>
      </c>
      <c r="Q5" s="2" t="s">
        <v>409</v>
      </c>
      <c r="R5" s="2" t="s">
        <v>31</v>
      </c>
      <c r="S5" s="3" t="s">
        <v>417</v>
      </c>
      <c r="T5" s="2" t="s">
        <v>21</v>
      </c>
      <c r="U5" s="2" t="s">
        <v>410</v>
      </c>
      <c r="X5" s="383"/>
      <c r="Y5" s="383"/>
      <c r="Z5" s="383"/>
      <c r="AA5" s="383"/>
      <c r="AB5" s="383"/>
      <c r="AD5" s="3" t="s">
        <v>418</v>
      </c>
      <c r="AE5" s="196">
        <f>STDEVA(J7:J109)</f>
        <v>3.857923520489801</v>
      </c>
      <c r="AF5" s="196">
        <f>STDEVA(K8:K109)</f>
        <v>3.8424763042279082</v>
      </c>
      <c r="AG5" s="196">
        <f>STDEVA(L7:L109)</f>
        <v>9.6926322980651012</v>
      </c>
      <c r="AH5" s="196">
        <f>STDEVA(M8:M109)</f>
        <v>9.739930589859771</v>
      </c>
      <c r="AI5" s="196">
        <f>STDEVA(N7:N109)</f>
        <v>3.6818730221980762</v>
      </c>
      <c r="AJ5" s="196">
        <f>STDEVA(O8:O109)</f>
        <v>3.6772312613485583</v>
      </c>
      <c r="AK5" s="196">
        <f>STDEVA(Q8:Q109)</f>
        <v>3.5359447283799343</v>
      </c>
      <c r="AL5" s="196">
        <f>STDEVA(R7:R109)</f>
        <v>3.8688836398754836</v>
      </c>
      <c r="AM5" s="196">
        <f>STDEVA(T7:T109)</f>
        <v>4.4116422623120979</v>
      </c>
      <c r="AN5" s="196">
        <f>STDEVA(U8:U109)</f>
        <v>4.4334252948311041</v>
      </c>
      <c r="AO5" s="196"/>
    </row>
    <row r="6" spans="1:43" ht="14" customHeight="1" x14ac:dyDescent="0.3">
      <c r="A6" s="197">
        <v>41608</v>
      </c>
      <c r="B6" s="118">
        <v>-0.03</v>
      </c>
      <c r="C6" s="118">
        <v>-1.42</v>
      </c>
      <c r="D6" s="118">
        <v>8078</v>
      </c>
      <c r="E6" s="118">
        <v>567.74285714285713</v>
      </c>
      <c r="F6" s="118">
        <v>3625</v>
      </c>
      <c r="G6" s="118">
        <v>52083.5</v>
      </c>
      <c r="H6" s="118">
        <v>15523</v>
      </c>
      <c r="I6" s="118">
        <v>5433.5714285714284</v>
      </c>
      <c r="X6" s="383" t="s">
        <v>74</v>
      </c>
      <c r="Y6" s="384" t="s">
        <v>75</v>
      </c>
      <c r="Z6" s="383" t="s">
        <v>76</v>
      </c>
      <c r="AA6" s="384" t="s">
        <v>77</v>
      </c>
      <c r="AB6" s="381" t="s">
        <v>309</v>
      </c>
      <c r="AD6" s="3" t="s">
        <v>419</v>
      </c>
      <c r="AE6" s="196">
        <f>AE5*AE3</f>
        <v>0.17592555625020745</v>
      </c>
      <c r="AF6" s="196">
        <f t="shared" ref="AF6:AN6" si="0">AF5*AF3</f>
        <v>8.1044741713514196E-2</v>
      </c>
      <c r="AG6" s="196">
        <f t="shared" si="0"/>
        <v>9.4844345563026636E-2</v>
      </c>
      <c r="AH6" s="196">
        <f t="shared" si="0"/>
        <v>0.13090856309995128</v>
      </c>
      <c r="AI6" s="196">
        <f t="shared" si="0"/>
        <v>0.17985802438516715</v>
      </c>
      <c r="AJ6" s="196">
        <f t="shared" si="0"/>
        <v>7.5441708834700888E-2</v>
      </c>
      <c r="AK6" s="196">
        <f t="shared" si="0"/>
        <v>4.5883479578876542E-2</v>
      </c>
      <c r="AL6" s="196">
        <f>AL5*AL3</f>
        <v>6.9207751215184604E-2</v>
      </c>
      <c r="AM6" s="196">
        <f t="shared" si="0"/>
        <v>8.8057703048428165E-2</v>
      </c>
      <c r="AN6" s="196">
        <f t="shared" si="0"/>
        <v>6.4975837778515178E-2</v>
      </c>
      <c r="AO6" s="196">
        <f>AO3</f>
        <v>4.8950800000000003E-2</v>
      </c>
    </row>
    <row r="7" spans="1:43" x14ac:dyDescent="0.3">
      <c r="A7" s="197">
        <v>41639</v>
      </c>
      <c r="B7" s="118">
        <v>0.01</v>
      </c>
      <c r="C7" s="118">
        <v>-1.36</v>
      </c>
      <c r="D7" s="118">
        <v>8241.5</v>
      </c>
      <c r="E7" s="118">
        <v>584.4818181818182</v>
      </c>
      <c r="F7" s="118">
        <v>3606</v>
      </c>
      <c r="G7" s="118">
        <v>52709.5</v>
      </c>
      <c r="H7" s="118">
        <v>15325</v>
      </c>
      <c r="I7" s="118">
        <v>5521.681818181818</v>
      </c>
      <c r="J7" s="80">
        <f>D7/D6*100-100</f>
        <v>2.0240158455063124</v>
      </c>
      <c r="L7" s="80">
        <f>E7/E6*100-100</f>
        <v>2.9483349421953449</v>
      </c>
      <c r="N7" s="80">
        <f>F7/F6*100-100</f>
        <v>-0.52413793103448825</v>
      </c>
      <c r="P7" s="80">
        <f>G7/G6*100-100</f>
        <v>1.2019161538683107</v>
      </c>
      <c r="Q7" s="80"/>
      <c r="R7" s="80">
        <f>H7/H6*100-100</f>
        <v>-1.2755266378921561</v>
      </c>
      <c r="T7" s="80">
        <f>I7/I6*100-100</f>
        <v>1.6215925523142687</v>
      </c>
      <c r="X7" s="383"/>
      <c r="Y7" s="384"/>
      <c r="Z7" s="383"/>
      <c r="AA7" s="384"/>
      <c r="AB7" s="381"/>
      <c r="AD7" s="3" t="s">
        <v>419</v>
      </c>
      <c r="AE7" s="198">
        <f>AE6/SUM($AE6:$AO6)</f>
        <v>0.16673851241198953</v>
      </c>
      <c r="AF7" s="198">
        <f>AF6/SUM($AE6:$AO6)</f>
        <v>7.6812487964546858E-2</v>
      </c>
      <c r="AG7" s="198">
        <f>AG6/SUM($AE6:$AO6)</f>
        <v>8.9891459927381026E-2</v>
      </c>
      <c r="AH7" s="198">
        <f t="shared" ref="AH7:AN7" si="1">AH6/SUM($AE6:$AO6)</f>
        <v>0.12407236071053321</v>
      </c>
      <c r="AI7" s="198">
        <f t="shared" si="1"/>
        <v>0.17046562233795265</v>
      </c>
      <c r="AJ7" s="198">
        <f t="shared" si="1"/>
        <v>7.1502052192042684E-2</v>
      </c>
      <c r="AK7" s="198">
        <f t="shared" si="1"/>
        <v>4.348738916810304E-2</v>
      </c>
      <c r="AL7" s="198">
        <f>AL6/SUM($AE6:$AO6)</f>
        <v>6.5593639326550851E-2</v>
      </c>
      <c r="AM7" s="198">
        <f t="shared" si="1"/>
        <v>8.3459224035816085E-2</v>
      </c>
      <c r="AN7" s="198">
        <f t="shared" si="1"/>
        <v>6.1582721492174308E-2</v>
      </c>
      <c r="AO7" s="198">
        <f>AO6/SUM($AE6:$AO6)</f>
        <v>4.6394530432909704E-2</v>
      </c>
    </row>
    <row r="8" spans="1:43" x14ac:dyDescent="0.3">
      <c r="A8" s="197">
        <v>41670</v>
      </c>
      <c r="B8" s="118">
        <v>-0.05</v>
      </c>
      <c r="C8" s="118">
        <v>-1.64</v>
      </c>
      <c r="D8" s="118">
        <v>8076</v>
      </c>
      <c r="E8" s="118">
        <v>554.4</v>
      </c>
      <c r="F8" s="118">
        <v>3518</v>
      </c>
      <c r="G8" s="118">
        <v>52583.5</v>
      </c>
      <c r="H8" s="118">
        <v>14789</v>
      </c>
      <c r="I8" s="118">
        <v>5360.772727272727</v>
      </c>
      <c r="J8" s="80">
        <f>D8/D7*100-100</f>
        <v>-2.0081295880604273</v>
      </c>
      <c r="K8" s="80">
        <f>J7</f>
        <v>2.0240158455063124</v>
      </c>
      <c r="L8" s="80">
        <f>E8/E7*100-100</f>
        <v>-5.146750034996046</v>
      </c>
      <c r="M8" s="80">
        <f>L7</f>
        <v>2.9483349421953449</v>
      </c>
      <c r="N8" s="80">
        <f>F8/F7*100-100</f>
        <v>-2.4403771491957826</v>
      </c>
      <c r="O8" s="80">
        <f>N7</f>
        <v>-0.52413793103448825</v>
      </c>
      <c r="P8" s="80">
        <f>G8/G7*100-100</f>
        <v>-0.23904609226040918</v>
      </c>
      <c r="Q8" s="80">
        <f>P7</f>
        <v>1.2019161538683107</v>
      </c>
      <c r="R8" s="80">
        <f>H8/H7*100-100</f>
        <v>-3.4975530179445258</v>
      </c>
      <c r="S8" s="80">
        <f>H7/H6*100-100</f>
        <v>-1.2755266378921561</v>
      </c>
      <c r="T8" s="80">
        <f>I8/I7*100-100</f>
        <v>-2.9141318932802136</v>
      </c>
      <c r="U8" s="80">
        <f>T7</f>
        <v>1.6215925523142687</v>
      </c>
      <c r="W8" s="199">
        <f t="shared" ref="W8:X39" si="2">A8</f>
        <v>41670</v>
      </c>
      <c r="X8" s="88">
        <f t="shared" si="2"/>
        <v>-0.05</v>
      </c>
      <c r="Y8" s="86">
        <f>J8*AE$3+K8*AF$3+L8*AG$3+M8*AH$3+N8*AI$3+O8*AJ$3+Q8*AK$3+R8*AL$3+T8*AM$3+U8*AN$3+AO$3</f>
        <v>-0.22200166880531214</v>
      </c>
      <c r="Z8" s="88">
        <f>C8</f>
        <v>-1.64</v>
      </c>
    </row>
    <row r="9" spans="1:43" x14ac:dyDescent="0.3">
      <c r="A9" s="197">
        <v>41698</v>
      </c>
      <c r="B9" s="118">
        <v>-0.2</v>
      </c>
      <c r="C9" s="118">
        <v>-2</v>
      </c>
      <c r="D9" s="118">
        <v>8046.5</v>
      </c>
      <c r="E9" s="118">
        <v>533.5</v>
      </c>
      <c r="F9" s="118">
        <v>3475</v>
      </c>
      <c r="G9" s="118">
        <v>51239</v>
      </c>
      <c r="H9" s="118">
        <v>14416</v>
      </c>
      <c r="I9" s="118">
        <v>5189.8823529411766</v>
      </c>
      <c r="J9" s="80">
        <f t="shared" ref="J9:J72" si="3">D9/D8*100-100</f>
        <v>-0.36527984150569637</v>
      </c>
      <c r="K9" s="80">
        <f t="shared" ref="K9:K72" si="4">J8</f>
        <v>-2.0081295880604273</v>
      </c>
      <c r="L9" s="80">
        <f t="shared" ref="L9:L72" si="5">E9/E8*100-100</f>
        <v>-3.7698412698412653</v>
      </c>
      <c r="M9" s="80">
        <f t="shared" ref="M9:M72" si="6">L8</f>
        <v>-5.146750034996046</v>
      </c>
      <c r="N9" s="80">
        <f t="shared" ref="N9:N72" si="7">F9/F8*100-100</f>
        <v>-1.2222853894258208</v>
      </c>
      <c r="O9" s="80">
        <f t="shared" ref="O9:O72" si="8">N8</f>
        <v>-2.4403771491957826</v>
      </c>
      <c r="P9" s="80">
        <f t="shared" ref="P9:P72" si="9">G9/G8*100-100</f>
        <v>-2.5568857151007478</v>
      </c>
      <c r="Q9" s="80">
        <f t="shared" ref="Q9:Q72" si="10">P8</f>
        <v>-0.23904609226040918</v>
      </c>
      <c r="R9" s="80">
        <f t="shared" ref="R9:R72" si="11">H9/H8*100-100</f>
        <v>-2.5221448373791304</v>
      </c>
      <c r="S9" s="80">
        <f t="shared" ref="S9:S72" si="12">H8/H7*100-100</f>
        <v>-3.4975530179445258</v>
      </c>
      <c r="T9" s="80">
        <f t="shared" ref="T9:T72" si="13">I9/I8*100-100</f>
        <v>-3.1877936824695468</v>
      </c>
      <c r="U9" s="80">
        <f t="shared" ref="U9:U72" si="14">T8</f>
        <v>-2.9141318932802136</v>
      </c>
      <c r="W9" s="199">
        <f t="shared" si="2"/>
        <v>41698</v>
      </c>
      <c r="X9" s="88">
        <f t="shared" si="2"/>
        <v>-0.2</v>
      </c>
      <c r="Y9" s="86">
        <f t="shared" ref="Y9:Y72" si="15">J9*AE$3+K9*AF$3+L9*AG$3+M9*AH$3+N9*AI$3+O9*AJ$3+Q9*AK$3+R9*AL$3+T9*AM$3+U9*AN$3+AO$3</f>
        <v>-0.38045650726084151</v>
      </c>
      <c r="Z9" s="88">
        <f t="shared" ref="Z9:Z72" si="16">C9</f>
        <v>-2</v>
      </c>
    </row>
    <row r="10" spans="1:43" x14ac:dyDescent="0.3">
      <c r="A10" s="197">
        <v>41729</v>
      </c>
      <c r="B10" s="118">
        <v>-0.3</v>
      </c>
      <c r="C10" s="118">
        <v>-2.3018999999999998</v>
      </c>
      <c r="D10" s="118">
        <v>7997.5</v>
      </c>
      <c r="E10" s="118">
        <v>524.6</v>
      </c>
      <c r="F10" s="118">
        <v>3415</v>
      </c>
      <c r="G10" s="118">
        <v>48696.5</v>
      </c>
      <c r="H10" s="118">
        <v>14021</v>
      </c>
      <c r="I10" s="118">
        <v>5016.0476190476193</v>
      </c>
      <c r="J10" s="80">
        <f t="shared" si="3"/>
        <v>-0.60896041757285957</v>
      </c>
      <c r="K10" s="80">
        <f t="shared" si="4"/>
        <v>-0.36527984150569637</v>
      </c>
      <c r="L10" s="80">
        <f t="shared" si="5"/>
        <v>-1.6682286785379574</v>
      </c>
      <c r="M10" s="80">
        <f t="shared" si="6"/>
        <v>-3.7698412698412653</v>
      </c>
      <c r="N10" s="80">
        <f t="shared" si="7"/>
        <v>-1.7266187050359747</v>
      </c>
      <c r="O10" s="80">
        <f t="shared" si="8"/>
        <v>-1.2222853894258208</v>
      </c>
      <c r="P10" s="80">
        <f t="shared" si="9"/>
        <v>-4.9620406331114992</v>
      </c>
      <c r="Q10" s="80">
        <f t="shared" si="10"/>
        <v>-2.5568857151007478</v>
      </c>
      <c r="R10" s="80">
        <f t="shared" si="11"/>
        <v>-2.7400110987791351</v>
      </c>
      <c r="S10" s="80">
        <f t="shared" si="12"/>
        <v>-2.5221448373791304</v>
      </c>
      <c r="T10" s="80">
        <f t="shared" si="13"/>
        <v>-3.3494927644177324</v>
      </c>
      <c r="U10" s="80">
        <f t="shared" si="14"/>
        <v>-3.1877936824695468</v>
      </c>
      <c r="W10" s="199">
        <f t="shared" si="2"/>
        <v>41729</v>
      </c>
      <c r="X10" s="88">
        <f t="shared" si="2"/>
        <v>-0.3</v>
      </c>
      <c r="Y10" s="86">
        <f t="shared" si="15"/>
        <v>-0.35870584054136762</v>
      </c>
      <c r="Z10" s="88">
        <f t="shared" si="16"/>
        <v>-2.3018999999999998</v>
      </c>
    </row>
    <row r="11" spans="1:43" x14ac:dyDescent="0.3">
      <c r="A11" s="197">
        <v>41759</v>
      </c>
      <c r="B11" s="118">
        <v>-0.24740000000000001</v>
      </c>
      <c r="C11" s="118">
        <v>-2.0042</v>
      </c>
      <c r="D11" s="118">
        <v>7945</v>
      </c>
      <c r="E11" s="118">
        <v>526.18095238095236</v>
      </c>
      <c r="F11" s="118">
        <v>3442.5</v>
      </c>
      <c r="G11" s="118">
        <v>49457.5</v>
      </c>
      <c r="H11" s="118">
        <v>14286</v>
      </c>
      <c r="I11" s="118">
        <v>5046.4761904761908</v>
      </c>
      <c r="J11" s="80">
        <f t="shared" si="3"/>
        <v>-0.65645514223194823</v>
      </c>
      <c r="K11" s="80">
        <f t="shared" si="4"/>
        <v>-0.60896041757285957</v>
      </c>
      <c r="L11" s="80">
        <f t="shared" si="5"/>
        <v>0.3013633970553542</v>
      </c>
      <c r="M11" s="80">
        <f t="shared" si="6"/>
        <v>-1.6682286785379574</v>
      </c>
      <c r="N11" s="80">
        <f t="shared" si="7"/>
        <v>0.80527086383601443</v>
      </c>
      <c r="O11" s="80">
        <f t="shared" si="8"/>
        <v>-1.7266187050359747</v>
      </c>
      <c r="P11" s="80">
        <f t="shared" si="9"/>
        <v>1.5627406487119089</v>
      </c>
      <c r="Q11" s="80">
        <f t="shared" si="10"/>
        <v>-4.9620406331114992</v>
      </c>
      <c r="R11" s="80">
        <f t="shared" si="11"/>
        <v>1.8900221096926089</v>
      </c>
      <c r="S11" s="80">
        <f t="shared" si="12"/>
        <v>-2.7400110987791351</v>
      </c>
      <c r="T11" s="80">
        <f t="shared" si="13"/>
        <v>0.60662445294626366</v>
      </c>
      <c r="U11" s="80">
        <f t="shared" si="14"/>
        <v>-3.3494927644177324</v>
      </c>
      <c r="W11" s="199">
        <f t="shared" si="2"/>
        <v>41759</v>
      </c>
      <c r="X11" s="88">
        <f t="shared" si="2"/>
        <v>-0.24740000000000001</v>
      </c>
      <c r="Y11" s="86">
        <f t="shared" si="15"/>
        <v>-7.6948154941072808E-2</v>
      </c>
      <c r="Z11" s="88">
        <f t="shared" si="16"/>
        <v>-2.0042</v>
      </c>
    </row>
    <row r="12" spans="1:43" x14ac:dyDescent="0.3">
      <c r="A12" s="197">
        <v>41790</v>
      </c>
      <c r="B12" s="118">
        <v>-5.5100000000000003E-2</v>
      </c>
      <c r="C12" s="118">
        <v>-1.4463999999999999</v>
      </c>
      <c r="D12" s="118">
        <v>7972</v>
      </c>
      <c r="E12" s="118">
        <v>536.92999999999995</v>
      </c>
      <c r="F12" s="118">
        <v>3408</v>
      </c>
      <c r="G12" s="118">
        <v>51175</v>
      </c>
      <c r="H12" s="118">
        <v>14261</v>
      </c>
      <c r="I12" s="118">
        <v>5018.5238095238092</v>
      </c>
      <c r="J12" s="80">
        <f t="shared" si="3"/>
        <v>0.33983637507866149</v>
      </c>
      <c r="K12" s="80">
        <f t="shared" si="4"/>
        <v>-0.65645514223194823</v>
      </c>
      <c r="L12" s="80">
        <f t="shared" si="5"/>
        <v>2.0428424043874145</v>
      </c>
      <c r="M12" s="80">
        <f t="shared" si="6"/>
        <v>0.3013633970553542</v>
      </c>
      <c r="N12" s="80">
        <f t="shared" si="7"/>
        <v>-1.0021786492374787</v>
      </c>
      <c r="O12" s="80">
        <f t="shared" si="8"/>
        <v>0.80527086383601443</v>
      </c>
      <c r="P12" s="80">
        <f t="shared" si="9"/>
        <v>3.4726785624020522</v>
      </c>
      <c r="Q12" s="80">
        <f t="shared" si="10"/>
        <v>1.5627406487119089</v>
      </c>
      <c r="R12" s="80">
        <f t="shared" si="11"/>
        <v>-0.17499650006999445</v>
      </c>
      <c r="S12" s="80">
        <f t="shared" si="12"/>
        <v>1.8900221096926089</v>
      </c>
      <c r="T12" s="80">
        <f t="shared" si="13"/>
        <v>-0.55389899599910564</v>
      </c>
      <c r="U12" s="80">
        <f t="shared" si="14"/>
        <v>0.60662445294626366</v>
      </c>
      <c r="W12" s="199">
        <f t="shared" si="2"/>
        <v>41790</v>
      </c>
      <c r="X12" s="88">
        <f t="shared" si="2"/>
        <v>-5.5100000000000003E-2</v>
      </c>
      <c r="Y12" s="86">
        <f t="shared" si="15"/>
        <v>5.7189627201220873E-2</v>
      </c>
      <c r="Z12" s="88">
        <f t="shared" si="16"/>
        <v>-1.4463999999999999</v>
      </c>
    </row>
    <row r="13" spans="1:43" x14ac:dyDescent="0.3">
      <c r="A13" s="197">
        <v>41820</v>
      </c>
      <c r="B13" s="118">
        <v>-0.21379999999999999</v>
      </c>
      <c r="C13" s="118">
        <v>-1.1092</v>
      </c>
      <c r="D13" s="118">
        <v>8060</v>
      </c>
      <c r="E13" s="118">
        <v>544.54999999999995</v>
      </c>
      <c r="F13" s="118">
        <v>3322</v>
      </c>
      <c r="G13" s="118">
        <v>50726</v>
      </c>
      <c r="H13" s="118">
        <v>14235</v>
      </c>
      <c r="I13" s="118">
        <v>5206.05</v>
      </c>
      <c r="J13" s="80">
        <f t="shared" si="3"/>
        <v>1.1038635223281403</v>
      </c>
      <c r="K13" s="80">
        <f t="shared" si="4"/>
        <v>0.33983637507866149</v>
      </c>
      <c r="L13" s="80">
        <f t="shared" si="5"/>
        <v>1.4191794088614955</v>
      </c>
      <c r="M13" s="80">
        <f t="shared" si="6"/>
        <v>2.0428424043874145</v>
      </c>
      <c r="N13" s="80">
        <f t="shared" si="7"/>
        <v>-2.5234741784037453</v>
      </c>
      <c r="O13" s="80">
        <f t="shared" si="8"/>
        <v>-1.0021786492374787</v>
      </c>
      <c r="P13" s="80">
        <f t="shared" si="9"/>
        <v>-0.87738153395213203</v>
      </c>
      <c r="Q13" s="80">
        <f t="shared" si="10"/>
        <v>3.4726785624020522</v>
      </c>
      <c r="R13" s="80">
        <f t="shared" si="11"/>
        <v>-0.18231540565177795</v>
      </c>
      <c r="S13" s="80">
        <f t="shared" si="12"/>
        <v>-0.17499650006999445</v>
      </c>
      <c r="T13" s="80">
        <f t="shared" si="13"/>
        <v>3.7366802987029075</v>
      </c>
      <c r="U13" s="80">
        <f t="shared" si="14"/>
        <v>-0.55389899599910564</v>
      </c>
      <c r="W13" s="199">
        <f t="shared" si="2"/>
        <v>41820</v>
      </c>
      <c r="X13" s="88">
        <f t="shared" si="2"/>
        <v>-0.21379999999999999</v>
      </c>
      <c r="Y13" s="86">
        <f t="shared" si="15"/>
        <v>0.11223680158131261</v>
      </c>
      <c r="Z13" s="88">
        <f t="shared" si="16"/>
        <v>-1.1092</v>
      </c>
    </row>
    <row r="14" spans="1:43" x14ac:dyDescent="0.3">
      <c r="A14" s="197">
        <v>41851</v>
      </c>
      <c r="B14" s="118">
        <v>-9.2600000000000002E-2</v>
      </c>
      <c r="C14" s="118">
        <v>-0.86880000000000002</v>
      </c>
      <c r="D14" s="118">
        <v>8026</v>
      </c>
      <c r="E14" s="118">
        <v>528.3739130434783</v>
      </c>
      <c r="F14" s="118">
        <v>3285</v>
      </c>
      <c r="G14" s="118">
        <v>51766.5</v>
      </c>
      <c r="H14" s="118">
        <v>14320</v>
      </c>
      <c r="I14" s="118">
        <v>5291.695652173913</v>
      </c>
      <c r="J14" s="80">
        <f t="shared" si="3"/>
        <v>-0.42183622828784451</v>
      </c>
      <c r="K14" s="80">
        <f t="shared" si="4"/>
        <v>1.1038635223281403</v>
      </c>
      <c r="L14" s="80">
        <f t="shared" si="5"/>
        <v>-2.9705420909965454</v>
      </c>
      <c r="M14" s="80">
        <f t="shared" si="6"/>
        <v>1.4191794088614955</v>
      </c>
      <c r="N14" s="80">
        <f t="shared" si="7"/>
        <v>-1.1137868753762774</v>
      </c>
      <c r="O14" s="80">
        <f t="shared" si="8"/>
        <v>-2.5234741784037453</v>
      </c>
      <c r="P14" s="80">
        <f t="shared" si="9"/>
        <v>2.0512163387611935</v>
      </c>
      <c r="Q14" s="80">
        <f t="shared" si="10"/>
        <v>-0.87738153395213203</v>
      </c>
      <c r="R14" s="80">
        <f t="shared" si="11"/>
        <v>0.59711977520196058</v>
      </c>
      <c r="S14" s="80">
        <f t="shared" si="12"/>
        <v>-0.18231540565177795</v>
      </c>
      <c r="T14" s="80">
        <f t="shared" si="13"/>
        <v>1.6451177413569411</v>
      </c>
      <c r="U14" s="80">
        <f t="shared" si="14"/>
        <v>3.7366802987029075</v>
      </c>
      <c r="W14" s="199">
        <f t="shared" si="2"/>
        <v>41851</v>
      </c>
      <c r="X14" s="88">
        <f t="shared" si="2"/>
        <v>-9.2600000000000002E-2</v>
      </c>
      <c r="Y14" s="86">
        <f t="shared" si="15"/>
        <v>2.372242394270118E-2</v>
      </c>
      <c r="Z14" s="88">
        <f t="shared" si="16"/>
        <v>-0.86880000000000002</v>
      </c>
    </row>
    <row r="15" spans="1:43" x14ac:dyDescent="0.3">
      <c r="A15" s="197">
        <v>41882</v>
      </c>
      <c r="B15" s="118">
        <v>-0.1978</v>
      </c>
      <c r="C15" s="118">
        <v>-1.2038</v>
      </c>
      <c r="D15" s="118">
        <v>7830</v>
      </c>
      <c r="E15" s="118">
        <v>484.1142857142857</v>
      </c>
      <c r="F15" s="118">
        <v>3236.5</v>
      </c>
      <c r="G15" s="118">
        <v>50598.5</v>
      </c>
      <c r="H15" s="118">
        <v>14427</v>
      </c>
      <c r="I15" s="118">
        <v>5278.1428571428569</v>
      </c>
      <c r="J15" s="80">
        <f t="shared" si="3"/>
        <v>-2.442063294293547</v>
      </c>
      <c r="K15" s="80">
        <f t="shared" si="4"/>
        <v>-0.42183622828784451</v>
      </c>
      <c r="L15" s="80">
        <f t="shared" si="5"/>
        <v>-8.3765731495435602</v>
      </c>
      <c r="M15" s="80">
        <f t="shared" si="6"/>
        <v>-2.9705420909965454</v>
      </c>
      <c r="N15" s="80">
        <f t="shared" si="7"/>
        <v>-1.4764079147640814</v>
      </c>
      <c r="O15" s="80">
        <f t="shared" si="8"/>
        <v>-1.1137868753762774</v>
      </c>
      <c r="P15" s="80">
        <f t="shared" si="9"/>
        <v>-2.2562854355616082</v>
      </c>
      <c r="Q15" s="80">
        <f t="shared" si="10"/>
        <v>2.0512163387611935</v>
      </c>
      <c r="R15" s="80">
        <f t="shared" si="11"/>
        <v>0.74720670391062072</v>
      </c>
      <c r="S15" s="80">
        <f t="shared" si="12"/>
        <v>0.59711977520196058</v>
      </c>
      <c r="T15" s="80">
        <f t="shared" si="13"/>
        <v>-0.25611440872432922</v>
      </c>
      <c r="U15" s="80">
        <f t="shared" si="14"/>
        <v>1.6451177413569411</v>
      </c>
      <c r="W15" s="199">
        <f t="shared" si="2"/>
        <v>41882</v>
      </c>
      <c r="X15" s="88">
        <f t="shared" si="2"/>
        <v>-0.1978</v>
      </c>
      <c r="Y15" s="86">
        <f t="shared" si="15"/>
        <v>-0.22918923465022201</v>
      </c>
      <c r="Z15" s="88">
        <f t="shared" si="16"/>
        <v>-1.2038</v>
      </c>
    </row>
    <row r="16" spans="1:43" x14ac:dyDescent="0.3">
      <c r="A16" s="197">
        <v>41912</v>
      </c>
      <c r="B16" s="118">
        <v>-0.4</v>
      </c>
      <c r="C16" s="118">
        <v>-1.7996000000000001</v>
      </c>
      <c r="D16" s="118">
        <v>7649.5</v>
      </c>
      <c r="E16" s="118">
        <v>481.25714285714287</v>
      </c>
      <c r="F16" s="118">
        <v>3112</v>
      </c>
      <c r="G16" s="118">
        <v>49172</v>
      </c>
      <c r="H16" s="118">
        <v>14463</v>
      </c>
      <c r="I16" s="118">
        <v>5127</v>
      </c>
      <c r="J16" s="80">
        <f t="shared" si="3"/>
        <v>-2.305236270753511</v>
      </c>
      <c r="K16" s="80">
        <f t="shared" si="4"/>
        <v>-2.442063294293547</v>
      </c>
      <c r="L16" s="80">
        <f t="shared" si="5"/>
        <v>-0.59017941454200695</v>
      </c>
      <c r="M16" s="80">
        <f t="shared" si="6"/>
        <v>-8.3765731495435602</v>
      </c>
      <c r="N16" s="80">
        <f t="shared" si="7"/>
        <v>-3.8467480302796275</v>
      </c>
      <c r="O16" s="80">
        <f t="shared" si="8"/>
        <v>-1.4764079147640814</v>
      </c>
      <c r="P16" s="80">
        <f t="shared" si="9"/>
        <v>-2.8192535351838472</v>
      </c>
      <c r="Q16" s="80">
        <f t="shared" si="10"/>
        <v>-2.2562854355616082</v>
      </c>
      <c r="R16" s="80">
        <f t="shared" si="11"/>
        <v>0.24953212726137508</v>
      </c>
      <c r="S16" s="80">
        <f t="shared" si="12"/>
        <v>0.74720670391062072</v>
      </c>
      <c r="T16" s="80">
        <f t="shared" si="13"/>
        <v>-2.863561317562997</v>
      </c>
      <c r="U16" s="80">
        <f t="shared" si="14"/>
        <v>-0.25611440872432922</v>
      </c>
      <c r="W16" s="199">
        <f t="shared" si="2"/>
        <v>41912</v>
      </c>
      <c r="X16" s="88">
        <f t="shared" si="2"/>
        <v>-0.4</v>
      </c>
      <c r="Y16" s="86">
        <f t="shared" si="15"/>
        <v>-0.52996513865676043</v>
      </c>
      <c r="Z16" s="88">
        <f t="shared" si="16"/>
        <v>-1.7996000000000001</v>
      </c>
    </row>
    <row r="17" spans="1:28" x14ac:dyDescent="0.3">
      <c r="A17" s="197">
        <v>41943</v>
      </c>
      <c r="B17" s="118">
        <v>-0.4</v>
      </c>
      <c r="C17" s="118">
        <v>-2.2427999999999999</v>
      </c>
      <c r="D17" s="118">
        <v>7451</v>
      </c>
      <c r="E17" s="118">
        <v>483.97777777777776</v>
      </c>
      <c r="F17" s="118">
        <v>3094.5</v>
      </c>
      <c r="G17" s="118">
        <v>48284</v>
      </c>
      <c r="H17" s="118">
        <v>13962</v>
      </c>
      <c r="I17" s="118">
        <v>4812.894736842105</v>
      </c>
      <c r="J17" s="80">
        <f t="shared" si="3"/>
        <v>-2.5949408458069172</v>
      </c>
      <c r="K17" s="80">
        <f t="shared" si="4"/>
        <v>-2.305236270753511</v>
      </c>
      <c r="L17" s="80">
        <f t="shared" si="5"/>
        <v>0.56531834613049625</v>
      </c>
      <c r="M17" s="80">
        <f t="shared" si="6"/>
        <v>-0.59017941454200695</v>
      </c>
      <c r="N17" s="80">
        <f t="shared" si="7"/>
        <v>-0.56233933161952621</v>
      </c>
      <c r="O17" s="80">
        <f t="shared" si="8"/>
        <v>-3.8467480302796275</v>
      </c>
      <c r="P17" s="80">
        <f t="shared" si="9"/>
        <v>-1.8059058000488193</v>
      </c>
      <c r="Q17" s="80">
        <f t="shared" si="10"/>
        <v>-2.8192535351838472</v>
      </c>
      <c r="R17" s="80">
        <f t="shared" si="11"/>
        <v>-3.4640116158473404</v>
      </c>
      <c r="S17" s="80">
        <f t="shared" si="12"/>
        <v>0.24953212726137508</v>
      </c>
      <c r="T17" s="80">
        <f t="shared" si="13"/>
        <v>-6.1264923572829133</v>
      </c>
      <c r="U17" s="80">
        <f t="shared" si="14"/>
        <v>-2.863561317562997</v>
      </c>
      <c r="W17" s="199">
        <f t="shared" si="2"/>
        <v>41943</v>
      </c>
      <c r="X17" s="88">
        <f t="shared" si="2"/>
        <v>-0.4</v>
      </c>
      <c r="Y17" s="86">
        <f t="shared" si="15"/>
        <v>-0.48959643537966774</v>
      </c>
      <c r="Z17" s="88">
        <f t="shared" si="16"/>
        <v>-2.2427999999999999</v>
      </c>
    </row>
    <row r="18" spans="1:28" x14ac:dyDescent="0.3">
      <c r="A18" s="197">
        <v>41973</v>
      </c>
      <c r="B18" s="118">
        <v>-0.49259999999999998</v>
      </c>
      <c r="C18" s="118">
        <v>-2.6928000000000001</v>
      </c>
      <c r="D18" s="118">
        <v>7050.5</v>
      </c>
      <c r="E18" s="118">
        <v>503</v>
      </c>
      <c r="F18" s="118">
        <v>3109</v>
      </c>
      <c r="G18" s="118">
        <v>47816</v>
      </c>
      <c r="H18" s="118">
        <v>13846.5</v>
      </c>
      <c r="I18" s="118">
        <v>4681.75</v>
      </c>
      <c r="J18" s="80">
        <f t="shared" si="3"/>
        <v>-5.3751174339014938</v>
      </c>
      <c r="K18" s="80">
        <f t="shared" si="4"/>
        <v>-2.5949408458069172</v>
      </c>
      <c r="L18" s="80">
        <f t="shared" si="5"/>
        <v>3.9303916616924681</v>
      </c>
      <c r="M18" s="80">
        <f t="shared" si="6"/>
        <v>0.56531834613049625</v>
      </c>
      <c r="N18" s="80">
        <f t="shared" si="7"/>
        <v>0.46857327516561043</v>
      </c>
      <c r="O18" s="80">
        <f t="shared" si="8"/>
        <v>-0.56233933161952621</v>
      </c>
      <c r="P18" s="80">
        <f t="shared" si="9"/>
        <v>-0.96926518101234649</v>
      </c>
      <c r="Q18" s="80">
        <f t="shared" si="10"/>
        <v>-1.8059058000488193</v>
      </c>
      <c r="R18" s="80">
        <f t="shared" si="11"/>
        <v>-0.82724538031800421</v>
      </c>
      <c r="S18" s="80">
        <f t="shared" si="12"/>
        <v>-3.4640116158473404</v>
      </c>
      <c r="T18" s="80">
        <f t="shared" si="13"/>
        <v>-2.7248619388703474</v>
      </c>
      <c r="U18" s="80">
        <f t="shared" si="14"/>
        <v>-6.1264923572829133</v>
      </c>
      <c r="W18" s="199">
        <f t="shared" si="2"/>
        <v>41973</v>
      </c>
      <c r="X18" s="88">
        <f t="shared" si="2"/>
        <v>-0.49259999999999998</v>
      </c>
      <c r="Y18" s="86">
        <f t="shared" si="15"/>
        <v>-0.37589225825784572</v>
      </c>
      <c r="Z18" s="88">
        <f t="shared" si="16"/>
        <v>-2.6928000000000001</v>
      </c>
    </row>
    <row r="19" spans="1:28" x14ac:dyDescent="0.3">
      <c r="A19" s="197">
        <v>42004</v>
      </c>
      <c r="B19" s="118">
        <v>-0.62970000000000004</v>
      </c>
      <c r="C19" s="118">
        <v>-3.3151999999999999</v>
      </c>
      <c r="D19" s="118">
        <v>6764.5</v>
      </c>
      <c r="E19" s="118">
        <v>502.15652173913043</v>
      </c>
      <c r="F19" s="118">
        <v>3032.5</v>
      </c>
      <c r="G19" s="118">
        <v>46832</v>
      </c>
      <c r="H19" s="118">
        <v>13446</v>
      </c>
      <c r="I19" s="118">
        <v>4297.739130434783</v>
      </c>
      <c r="J19" s="80">
        <f t="shared" si="3"/>
        <v>-4.0564498971704097</v>
      </c>
      <c r="K19" s="80">
        <f t="shared" si="4"/>
        <v>-5.3751174339014938</v>
      </c>
      <c r="L19" s="80">
        <f t="shared" si="5"/>
        <v>-0.1676895150834099</v>
      </c>
      <c r="M19" s="80">
        <f t="shared" si="6"/>
        <v>3.9303916616924681</v>
      </c>
      <c r="N19" s="80">
        <f t="shared" si="7"/>
        <v>-2.4605982631071015</v>
      </c>
      <c r="O19" s="80">
        <f t="shared" si="8"/>
        <v>0.46857327516561043</v>
      </c>
      <c r="P19" s="80">
        <f t="shared" si="9"/>
        <v>-2.0578885728626375</v>
      </c>
      <c r="Q19" s="80">
        <f t="shared" si="10"/>
        <v>-0.96926518101234649</v>
      </c>
      <c r="R19" s="80">
        <f t="shared" si="11"/>
        <v>-2.8924276893077661</v>
      </c>
      <c r="S19" s="80">
        <f t="shared" si="12"/>
        <v>-0.82724538031800421</v>
      </c>
      <c r="T19" s="80">
        <f t="shared" si="13"/>
        <v>-8.202293363917704</v>
      </c>
      <c r="U19" s="80">
        <f t="shared" si="14"/>
        <v>-2.7248619388703474</v>
      </c>
      <c r="W19" s="199">
        <f t="shared" si="2"/>
        <v>42004</v>
      </c>
      <c r="X19" s="88">
        <f t="shared" si="2"/>
        <v>-0.62970000000000004</v>
      </c>
      <c r="Y19" s="86">
        <f t="shared" si="15"/>
        <v>-0.57677318743362149</v>
      </c>
      <c r="Z19" s="88">
        <f t="shared" si="16"/>
        <v>-3.3151999999999999</v>
      </c>
    </row>
    <row r="20" spans="1:28" x14ac:dyDescent="0.3">
      <c r="A20" s="197">
        <v>42035</v>
      </c>
      <c r="B20" s="118">
        <v>-1.0909</v>
      </c>
      <c r="C20" s="118">
        <v>-4.3201999999999998</v>
      </c>
      <c r="D20" s="118">
        <v>5927.5</v>
      </c>
      <c r="E20" s="118">
        <v>490.87</v>
      </c>
      <c r="F20" s="118">
        <v>2914.5</v>
      </c>
      <c r="G20" s="118">
        <v>43084.5</v>
      </c>
      <c r="H20" s="118">
        <v>13070.5</v>
      </c>
      <c r="I20" s="118">
        <v>3986.7142857142858</v>
      </c>
      <c r="J20" s="80">
        <f t="shared" si="3"/>
        <v>-12.373420060610542</v>
      </c>
      <c r="K20" s="80">
        <f t="shared" si="4"/>
        <v>-4.0564498971704097</v>
      </c>
      <c r="L20" s="80">
        <f t="shared" si="5"/>
        <v>-2.2476103068504614</v>
      </c>
      <c r="M20" s="80">
        <f t="shared" si="6"/>
        <v>-0.1676895150834099</v>
      </c>
      <c r="N20" s="80">
        <f t="shared" si="7"/>
        <v>-3.8911788953009108</v>
      </c>
      <c r="O20" s="80">
        <f t="shared" si="8"/>
        <v>-2.4605982631071015</v>
      </c>
      <c r="P20" s="80">
        <f t="shared" si="9"/>
        <v>-8.0020071745814789</v>
      </c>
      <c r="Q20" s="80">
        <f t="shared" si="10"/>
        <v>-2.0578885728626375</v>
      </c>
      <c r="R20" s="80">
        <f t="shared" si="11"/>
        <v>-2.7926520898408427</v>
      </c>
      <c r="S20" s="80">
        <f t="shared" si="12"/>
        <v>-2.8924276893077661</v>
      </c>
      <c r="T20" s="80">
        <f t="shared" si="13"/>
        <v>-7.2369409887619724</v>
      </c>
      <c r="U20" s="80">
        <f t="shared" si="14"/>
        <v>-8.202293363917704</v>
      </c>
      <c r="W20" s="199">
        <f t="shared" si="2"/>
        <v>42035</v>
      </c>
      <c r="X20" s="88">
        <f t="shared" si="2"/>
        <v>-1.0909</v>
      </c>
      <c r="Y20" s="86">
        <f t="shared" si="15"/>
        <v>-1.2069827288671011</v>
      </c>
      <c r="Z20" s="88">
        <f t="shared" si="16"/>
        <v>-4.3201999999999998</v>
      </c>
      <c r="AA20" s="86">
        <f>(1+Z19/100)*(1+Y20/100)/(1+X8/100)*100-100</f>
        <v>-4.434386030454931</v>
      </c>
      <c r="AB20" s="85">
        <f>Z20-AA20</f>
        <v>0.11418603045493114</v>
      </c>
    </row>
    <row r="21" spans="1:28" x14ac:dyDescent="0.3">
      <c r="A21" s="197">
        <v>42063</v>
      </c>
      <c r="B21" s="118">
        <v>-0.73060000000000003</v>
      </c>
      <c r="C21" s="118">
        <v>-4.7976000000000001</v>
      </c>
      <c r="D21" s="118">
        <v>5891</v>
      </c>
      <c r="E21" s="118">
        <v>500.13333333333333</v>
      </c>
      <c r="F21" s="118">
        <v>2779</v>
      </c>
      <c r="G21" s="118">
        <v>41937</v>
      </c>
      <c r="H21" s="118">
        <v>13144.5</v>
      </c>
      <c r="I21" s="118">
        <v>4037.4705882352941</v>
      </c>
      <c r="J21" s="80">
        <f t="shared" si="3"/>
        <v>-0.61577393504850875</v>
      </c>
      <c r="K21" s="80">
        <f t="shared" si="4"/>
        <v>-12.373420060610542</v>
      </c>
      <c r="L21" s="80">
        <f t="shared" si="5"/>
        <v>1.8871255797529471</v>
      </c>
      <c r="M21" s="80">
        <f t="shared" si="6"/>
        <v>-2.2476103068504614</v>
      </c>
      <c r="N21" s="80">
        <f t="shared" si="7"/>
        <v>-4.6491679533367574</v>
      </c>
      <c r="O21" s="80">
        <f t="shared" si="8"/>
        <v>-3.8911788953009108</v>
      </c>
      <c r="P21" s="80">
        <f t="shared" si="9"/>
        <v>-2.6633708178115114</v>
      </c>
      <c r="Q21" s="80">
        <f t="shared" si="10"/>
        <v>-8.0020071745814789</v>
      </c>
      <c r="R21" s="80">
        <f t="shared" si="11"/>
        <v>0.56616043762672064</v>
      </c>
      <c r="S21" s="80">
        <f t="shared" si="12"/>
        <v>-2.7926520898408427</v>
      </c>
      <c r="T21" s="80">
        <f t="shared" si="13"/>
        <v>1.2731361939551249</v>
      </c>
      <c r="U21" s="80">
        <f t="shared" si="14"/>
        <v>-7.2369409887619724</v>
      </c>
      <c r="W21" s="199">
        <f t="shared" si="2"/>
        <v>42063</v>
      </c>
      <c r="X21" s="88">
        <f t="shared" si="2"/>
        <v>-0.73060000000000003</v>
      </c>
      <c r="Y21" s="86">
        <f t="shared" si="15"/>
        <v>-0.73315128332866142</v>
      </c>
      <c r="Z21" s="88">
        <f t="shared" si="16"/>
        <v>-4.7976000000000001</v>
      </c>
      <c r="AA21" s="86">
        <f t="shared" ref="AA21:AA84" si="17">(1+Z20/100)*(1+Y21/100)/(1+X9/100)*100-100</f>
        <v>-4.831340362310911</v>
      </c>
      <c r="AB21" s="85">
        <f t="shared" ref="AB21:AB84" si="18">Z21-AA21</f>
        <v>3.3740362310910932E-2</v>
      </c>
    </row>
    <row r="22" spans="1:28" x14ac:dyDescent="0.3">
      <c r="A22" s="197">
        <v>42094</v>
      </c>
      <c r="B22" s="118">
        <v>-7.1800000000000003E-2</v>
      </c>
      <c r="C22" s="118">
        <v>-4.5602999999999998</v>
      </c>
      <c r="D22" s="118">
        <v>6047</v>
      </c>
      <c r="E22" s="118">
        <v>473.7</v>
      </c>
      <c r="F22" s="118">
        <v>2753</v>
      </c>
      <c r="G22" s="118">
        <v>42919.5</v>
      </c>
      <c r="H22" s="118">
        <v>13237</v>
      </c>
      <c r="I22" s="118">
        <v>4196.045454545455</v>
      </c>
      <c r="J22" s="80">
        <f t="shared" si="3"/>
        <v>2.6481072822950296</v>
      </c>
      <c r="K22" s="80">
        <f t="shared" si="4"/>
        <v>-0.61577393504850875</v>
      </c>
      <c r="L22" s="80">
        <f t="shared" si="5"/>
        <v>-5.2852572647294096</v>
      </c>
      <c r="M22" s="80">
        <f t="shared" si="6"/>
        <v>1.8871255797529471</v>
      </c>
      <c r="N22" s="80">
        <f t="shared" si="7"/>
        <v>-0.93558834112990041</v>
      </c>
      <c r="O22" s="80">
        <f t="shared" si="8"/>
        <v>-4.6491679533367574</v>
      </c>
      <c r="P22" s="80">
        <f t="shared" si="9"/>
        <v>2.3427999141569558</v>
      </c>
      <c r="Q22" s="80">
        <f t="shared" si="10"/>
        <v>-2.6633708178115114</v>
      </c>
      <c r="R22" s="80">
        <f t="shared" si="11"/>
        <v>0.7037163832781772</v>
      </c>
      <c r="S22" s="80">
        <f t="shared" si="12"/>
        <v>0.56616043762672064</v>
      </c>
      <c r="T22" s="80">
        <f t="shared" si="13"/>
        <v>3.9275794793955754</v>
      </c>
      <c r="U22" s="80">
        <f t="shared" si="14"/>
        <v>1.2731361939551249</v>
      </c>
      <c r="W22" s="199">
        <f t="shared" si="2"/>
        <v>42094</v>
      </c>
      <c r="X22" s="88">
        <f t="shared" si="2"/>
        <v>-7.1800000000000003E-2</v>
      </c>
      <c r="Y22" s="86">
        <f t="shared" si="15"/>
        <v>6.4363278983362193E-2</v>
      </c>
      <c r="Z22" s="88">
        <f t="shared" si="16"/>
        <v>-4.5602999999999998</v>
      </c>
      <c r="AA22" s="86">
        <f t="shared" si="17"/>
        <v>-4.4496736345929264</v>
      </c>
      <c r="AB22" s="85">
        <f t="shared" si="18"/>
        <v>-0.11062636540707338</v>
      </c>
    </row>
    <row r="23" spans="1:28" x14ac:dyDescent="0.3">
      <c r="A23" s="197">
        <v>42124</v>
      </c>
      <c r="B23" s="118">
        <v>-0.26019999999999999</v>
      </c>
      <c r="C23" s="118">
        <v>-4.5724999999999998</v>
      </c>
      <c r="D23" s="118">
        <v>5924.5</v>
      </c>
      <c r="E23" s="118">
        <v>413</v>
      </c>
      <c r="F23" s="118">
        <v>2714.5</v>
      </c>
      <c r="G23" s="118">
        <v>43483.5</v>
      </c>
      <c r="H23" s="118">
        <v>13315</v>
      </c>
      <c r="I23" s="118">
        <v>4440</v>
      </c>
      <c r="J23" s="80">
        <f t="shared" si="3"/>
        <v>-2.0257979163221478</v>
      </c>
      <c r="K23" s="80">
        <f t="shared" si="4"/>
        <v>2.6481072822950296</v>
      </c>
      <c r="L23" s="80">
        <f t="shared" si="5"/>
        <v>-12.814017310534084</v>
      </c>
      <c r="M23" s="80">
        <f t="shared" si="6"/>
        <v>-5.2852572647294096</v>
      </c>
      <c r="N23" s="80">
        <f t="shared" si="7"/>
        <v>-1.398474391572833</v>
      </c>
      <c r="O23" s="80">
        <f t="shared" si="8"/>
        <v>-0.93558834112990041</v>
      </c>
      <c r="P23" s="80">
        <f t="shared" si="9"/>
        <v>1.3140880019571597</v>
      </c>
      <c r="Q23" s="80">
        <f t="shared" si="10"/>
        <v>2.3427999141569558</v>
      </c>
      <c r="R23" s="80">
        <f t="shared" si="11"/>
        <v>0.58925738460375499</v>
      </c>
      <c r="S23" s="80">
        <f t="shared" si="12"/>
        <v>0.7037163832781772</v>
      </c>
      <c r="T23" s="80">
        <f t="shared" si="13"/>
        <v>5.813915699847243</v>
      </c>
      <c r="U23" s="80">
        <f t="shared" si="14"/>
        <v>3.9275794793955754</v>
      </c>
      <c r="W23" s="199">
        <f t="shared" si="2"/>
        <v>42124</v>
      </c>
      <c r="X23" s="88">
        <f t="shared" si="2"/>
        <v>-0.26019999999999999</v>
      </c>
      <c r="Y23" s="86">
        <f t="shared" si="15"/>
        <v>-5.6956108564741259E-2</v>
      </c>
      <c r="Z23" s="88">
        <f t="shared" si="16"/>
        <v>-4.5724999999999998</v>
      </c>
      <c r="AA23" s="86">
        <f t="shared" si="17"/>
        <v>-4.3780901341377216</v>
      </c>
      <c r="AB23" s="85">
        <f t="shared" si="18"/>
        <v>-0.19440986586227815</v>
      </c>
    </row>
    <row r="24" spans="1:28" x14ac:dyDescent="0.3">
      <c r="A24" s="197">
        <v>42155</v>
      </c>
      <c r="B24" s="118">
        <v>-9.1200000000000003E-2</v>
      </c>
      <c r="C24" s="118">
        <v>-4.6070000000000002</v>
      </c>
      <c r="D24" s="118">
        <v>6409.5</v>
      </c>
      <c r="E24" s="118">
        <v>413.44</v>
      </c>
      <c r="F24" s="118">
        <v>2631</v>
      </c>
      <c r="G24" s="118">
        <v>45272</v>
      </c>
      <c r="H24" s="118">
        <v>13276.5</v>
      </c>
      <c r="I24" s="118">
        <v>4523.05</v>
      </c>
      <c r="J24" s="80">
        <f t="shared" si="3"/>
        <v>8.1863448392269333</v>
      </c>
      <c r="K24" s="80">
        <f t="shared" si="4"/>
        <v>-2.0257979163221478</v>
      </c>
      <c r="L24" s="80">
        <f t="shared" si="5"/>
        <v>0.10653753026635115</v>
      </c>
      <c r="M24" s="80">
        <f t="shared" si="6"/>
        <v>-12.814017310534084</v>
      </c>
      <c r="N24" s="80">
        <f t="shared" si="7"/>
        <v>-3.0760729416098798</v>
      </c>
      <c r="O24" s="80">
        <f t="shared" si="8"/>
        <v>-1.398474391572833</v>
      </c>
      <c r="P24" s="80">
        <f t="shared" si="9"/>
        <v>4.1130543769475736</v>
      </c>
      <c r="Q24" s="80">
        <f t="shared" si="10"/>
        <v>1.3140880019571597</v>
      </c>
      <c r="R24" s="80">
        <f t="shared" si="11"/>
        <v>-0.28914757791963552</v>
      </c>
      <c r="S24" s="80">
        <f t="shared" si="12"/>
        <v>0.58925738460375499</v>
      </c>
      <c r="T24" s="80">
        <f t="shared" si="13"/>
        <v>1.87049549549549</v>
      </c>
      <c r="U24" s="80">
        <f t="shared" si="14"/>
        <v>5.813915699847243</v>
      </c>
      <c r="W24" s="199">
        <f t="shared" si="2"/>
        <v>42155</v>
      </c>
      <c r="X24" s="88">
        <f t="shared" si="2"/>
        <v>-9.1200000000000003E-2</v>
      </c>
      <c r="Y24" s="86">
        <f t="shared" si="15"/>
        <v>0.16381394426453944</v>
      </c>
      <c r="Z24" s="88">
        <f t="shared" si="16"/>
        <v>-4.6070000000000002</v>
      </c>
      <c r="AA24" s="86">
        <f t="shared" si="17"/>
        <v>-4.3634807262170909</v>
      </c>
      <c r="AB24" s="85">
        <f t="shared" si="18"/>
        <v>-0.24351927378290927</v>
      </c>
    </row>
    <row r="25" spans="1:28" x14ac:dyDescent="0.3">
      <c r="A25" s="197">
        <v>42185</v>
      </c>
      <c r="B25" s="118">
        <v>-0.42909999999999998</v>
      </c>
      <c r="C25" s="118">
        <v>-4.8135000000000003</v>
      </c>
      <c r="D25" s="118">
        <v>6253</v>
      </c>
      <c r="E25" s="118">
        <v>429.83809523809526</v>
      </c>
      <c r="F25" s="118">
        <v>2527.5</v>
      </c>
      <c r="G25" s="118">
        <v>43050.5</v>
      </c>
      <c r="H25" s="118">
        <v>12978</v>
      </c>
      <c r="I25" s="118">
        <v>4414.5238095238092</v>
      </c>
      <c r="J25" s="80">
        <f t="shared" si="3"/>
        <v>-2.4416881191980622</v>
      </c>
      <c r="K25" s="80">
        <f t="shared" si="4"/>
        <v>8.1863448392269333</v>
      </c>
      <c r="L25" s="80">
        <f t="shared" si="5"/>
        <v>3.9662575556538542</v>
      </c>
      <c r="M25" s="80">
        <f t="shared" si="6"/>
        <v>0.10653753026635115</v>
      </c>
      <c r="N25" s="80">
        <f t="shared" si="7"/>
        <v>-3.9338654503990824</v>
      </c>
      <c r="O25" s="80">
        <f t="shared" si="8"/>
        <v>-3.0760729416098798</v>
      </c>
      <c r="P25" s="80">
        <f t="shared" si="9"/>
        <v>-4.9070065382576473</v>
      </c>
      <c r="Q25" s="80">
        <f t="shared" si="10"/>
        <v>4.1130543769475736</v>
      </c>
      <c r="R25" s="80">
        <f t="shared" si="11"/>
        <v>-2.2483335216359706</v>
      </c>
      <c r="S25" s="80">
        <f t="shared" si="12"/>
        <v>-0.28914757791963552</v>
      </c>
      <c r="T25" s="80">
        <f t="shared" si="13"/>
        <v>-2.3994028471096129</v>
      </c>
      <c r="U25" s="80">
        <f t="shared" si="14"/>
        <v>1.87049549549549</v>
      </c>
      <c r="W25" s="199">
        <f t="shared" si="2"/>
        <v>42185</v>
      </c>
      <c r="X25" s="88">
        <f t="shared" si="2"/>
        <v>-0.42909999999999998</v>
      </c>
      <c r="Y25" s="86">
        <f t="shared" si="15"/>
        <v>-0.11208738686579488</v>
      </c>
      <c r="Z25" s="88">
        <f t="shared" si="16"/>
        <v>-4.8135000000000003</v>
      </c>
      <c r="AA25" s="86">
        <f t="shared" si="17"/>
        <v>-4.509765399376775</v>
      </c>
      <c r="AB25" s="85">
        <f t="shared" si="18"/>
        <v>-0.30373460062322533</v>
      </c>
    </row>
    <row r="26" spans="1:28" x14ac:dyDescent="0.3">
      <c r="A26" s="197">
        <v>42216</v>
      </c>
      <c r="B26" s="118">
        <v>-0.67589999999999995</v>
      </c>
      <c r="C26" s="118">
        <v>-5.3692000000000002</v>
      </c>
      <c r="D26" s="118">
        <v>5988.5</v>
      </c>
      <c r="E26" s="118">
        <v>392.35652173913041</v>
      </c>
      <c r="F26" s="118">
        <v>2387</v>
      </c>
      <c r="G26" s="118">
        <v>40269.5</v>
      </c>
      <c r="H26" s="118">
        <v>12500</v>
      </c>
      <c r="I26" s="118">
        <v>4195.04347826087</v>
      </c>
      <c r="J26" s="80">
        <f t="shared" si="3"/>
        <v>-4.2299696145849879</v>
      </c>
      <c r="K26" s="80">
        <f t="shared" si="4"/>
        <v>-2.4416881191980622</v>
      </c>
      <c r="L26" s="80">
        <f t="shared" si="5"/>
        <v>-8.7199282507063742</v>
      </c>
      <c r="M26" s="80">
        <f t="shared" si="6"/>
        <v>3.9662575556538542</v>
      </c>
      <c r="N26" s="80">
        <f t="shared" si="7"/>
        <v>-5.5588526211671621</v>
      </c>
      <c r="O26" s="80">
        <f t="shared" si="8"/>
        <v>-3.9338654503990824</v>
      </c>
      <c r="P26" s="80">
        <f t="shared" si="9"/>
        <v>-6.4598552862336049</v>
      </c>
      <c r="Q26" s="80">
        <f t="shared" si="10"/>
        <v>-4.9070065382576473</v>
      </c>
      <c r="R26" s="80">
        <f t="shared" si="11"/>
        <v>-3.6831561103405761</v>
      </c>
      <c r="S26" s="80">
        <f t="shared" si="12"/>
        <v>-2.2483335216359706</v>
      </c>
      <c r="T26" s="80">
        <f t="shared" si="13"/>
        <v>-4.9717781743398177</v>
      </c>
      <c r="U26" s="80">
        <f t="shared" si="14"/>
        <v>-2.3994028471096129</v>
      </c>
      <c r="W26" s="199">
        <f t="shared" si="2"/>
        <v>42216</v>
      </c>
      <c r="X26" s="88">
        <f t="shared" si="2"/>
        <v>-0.67589999999999995</v>
      </c>
      <c r="Y26" s="86">
        <f t="shared" si="15"/>
        <v>-0.84367651839999214</v>
      </c>
      <c r="Z26" s="88">
        <f t="shared" si="16"/>
        <v>-5.3692000000000002</v>
      </c>
      <c r="AA26" s="86">
        <f t="shared" si="17"/>
        <v>-5.5290860828995818</v>
      </c>
      <c r="AB26" s="85">
        <f t="shared" si="18"/>
        <v>0.15988608289958162</v>
      </c>
    </row>
    <row r="27" spans="1:28" x14ac:dyDescent="0.3">
      <c r="A27" s="197">
        <v>42247</v>
      </c>
      <c r="B27" s="118">
        <v>-0.78159999999999996</v>
      </c>
      <c r="C27" s="118">
        <v>-5.9226999999999999</v>
      </c>
      <c r="D27" s="118">
        <v>5610</v>
      </c>
      <c r="E27" s="118">
        <v>371.76190476190476</v>
      </c>
      <c r="F27" s="118">
        <v>2435.5</v>
      </c>
      <c r="G27" s="118">
        <v>39496</v>
      </c>
      <c r="H27" s="118">
        <v>12278</v>
      </c>
      <c r="I27" s="118">
        <v>3964.1904761904761</v>
      </c>
      <c r="J27" s="80">
        <f t="shared" si="3"/>
        <v>-6.3204475244218088</v>
      </c>
      <c r="K27" s="80">
        <f t="shared" si="4"/>
        <v>-4.2299696145849879</v>
      </c>
      <c r="L27" s="80">
        <f t="shared" si="5"/>
        <v>-5.2489549264886648</v>
      </c>
      <c r="M27" s="80">
        <f t="shared" si="6"/>
        <v>-8.7199282507063742</v>
      </c>
      <c r="N27" s="80">
        <f t="shared" si="7"/>
        <v>2.0318391286133277</v>
      </c>
      <c r="O27" s="80">
        <f t="shared" si="8"/>
        <v>-5.5588526211671621</v>
      </c>
      <c r="P27" s="80">
        <f t="shared" si="9"/>
        <v>-1.9208085523783467</v>
      </c>
      <c r="Q27" s="80">
        <f t="shared" si="10"/>
        <v>-6.4598552862336049</v>
      </c>
      <c r="R27" s="80">
        <f t="shared" si="11"/>
        <v>-1.7759999999999962</v>
      </c>
      <c r="S27" s="80">
        <f t="shared" si="12"/>
        <v>-3.6831561103405761</v>
      </c>
      <c r="T27" s="80">
        <f t="shared" si="13"/>
        <v>-5.5029942661308979</v>
      </c>
      <c r="U27" s="80">
        <f t="shared" si="14"/>
        <v>-4.9717781743398177</v>
      </c>
      <c r="W27" s="199">
        <f t="shared" si="2"/>
        <v>42247</v>
      </c>
      <c r="X27" s="88">
        <f t="shared" si="2"/>
        <v>-0.78159999999999996</v>
      </c>
      <c r="Y27" s="86">
        <f t="shared" si="15"/>
        <v>-0.81013990707009209</v>
      </c>
      <c r="Z27" s="88">
        <f t="shared" si="16"/>
        <v>-5.9226999999999999</v>
      </c>
      <c r="AA27" s="86">
        <f t="shared" si="17"/>
        <v>-5.9498106005475506</v>
      </c>
      <c r="AB27" s="85">
        <f t="shared" si="18"/>
        <v>2.7110600547550767E-2</v>
      </c>
    </row>
    <row r="28" spans="1:28" x14ac:dyDescent="0.3">
      <c r="A28" s="197">
        <v>42277</v>
      </c>
      <c r="B28" s="118">
        <v>-0.40150000000000002</v>
      </c>
      <c r="C28" s="118">
        <v>-5.9450000000000003</v>
      </c>
      <c r="D28" s="118">
        <v>5591</v>
      </c>
      <c r="E28" s="118">
        <v>360.22</v>
      </c>
      <c r="F28" s="118">
        <v>2366.5</v>
      </c>
      <c r="G28" s="118">
        <v>40117.5</v>
      </c>
      <c r="H28" s="118">
        <v>12143.5</v>
      </c>
      <c r="I28" s="118">
        <v>3877.8095238095239</v>
      </c>
      <c r="J28" s="80">
        <f t="shared" si="3"/>
        <v>-0.33868092691622564</v>
      </c>
      <c r="K28" s="80">
        <f t="shared" si="4"/>
        <v>-6.3204475244218088</v>
      </c>
      <c r="L28" s="80">
        <f t="shared" si="5"/>
        <v>-3.1046496733700479</v>
      </c>
      <c r="M28" s="80">
        <f t="shared" si="6"/>
        <v>-5.2489549264886648</v>
      </c>
      <c r="N28" s="80">
        <f t="shared" si="7"/>
        <v>-2.8330938205707241</v>
      </c>
      <c r="O28" s="80">
        <f t="shared" si="8"/>
        <v>2.0318391286133277</v>
      </c>
      <c r="P28" s="80">
        <f t="shared" si="9"/>
        <v>1.5735770710957979</v>
      </c>
      <c r="Q28" s="80">
        <f t="shared" si="10"/>
        <v>-1.9208085523783467</v>
      </c>
      <c r="R28" s="80">
        <f t="shared" si="11"/>
        <v>-1.0954552858771791</v>
      </c>
      <c r="S28" s="80">
        <f t="shared" si="12"/>
        <v>-1.7759999999999962</v>
      </c>
      <c r="T28" s="80">
        <f t="shared" si="13"/>
        <v>-2.1790313280799438</v>
      </c>
      <c r="U28" s="80">
        <f t="shared" si="14"/>
        <v>-5.5029942661308979</v>
      </c>
      <c r="W28" s="199">
        <f t="shared" si="2"/>
        <v>42277</v>
      </c>
      <c r="X28" s="88">
        <f t="shared" si="2"/>
        <v>-0.40150000000000002</v>
      </c>
      <c r="Y28" s="86">
        <f t="shared" si="15"/>
        <v>-0.46610747469991748</v>
      </c>
      <c r="Z28" s="88">
        <f t="shared" si="16"/>
        <v>-5.9450000000000003</v>
      </c>
      <c r="AA28" s="86">
        <f t="shared" si="17"/>
        <v>-5.9851418948753832</v>
      </c>
      <c r="AB28" s="85">
        <f t="shared" si="18"/>
        <v>4.0141894875382889E-2</v>
      </c>
    </row>
    <row r="29" spans="1:28" x14ac:dyDescent="0.3">
      <c r="A29" s="197">
        <v>42308</v>
      </c>
      <c r="B29" s="118">
        <v>-0.4</v>
      </c>
      <c r="C29" s="118">
        <v>-5.9</v>
      </c>
      <c r="D29" s="118">
        <v>5628.5</v>
      </c>
      <c r="E29" s="118">
        <v>335.45882352941175</v>
      </c>
      <c r="F29" s="118">
        <v>2315</v>
      </c>
      <c r="G29" s="118">
        <v>39604.5</v>
      </c>
      <c r="H29" s="118">
        <v>11452.5</v>
      </c>
      <c r="I29" s="118">
        <v>3840.2777777777778</v>
      </c>
      <c r="J29" s="80">
        <f t="shared" si="3"/>
        <v>0.67072080128778566</v>
      </c>
      <c r="K29" s="80">
        <f t="shared" si="4"/>
        <v>-0.33868092691622564</v>
      </c>
      <c r="L29" s="80">
        <f t="shared" si="5"/>
        <v>-6.8739038561402168</v>
      </c>
      <c r="M29" s="80">
        <f t="shared" si="6"/>
        <v>-3.1046496733700479</v>
      </c>
      <c r="N29" s="80">
        <f t="shared" si="7"/>
        <v>-2.1762095922248079</v>
      </c>
      <c r="O29" s="80">
        <f t="shared" si="8"/>
        <v>-2.8330938205707241</v>
      </c>
      <c r="P29" s="80">
        <f t="shared" si="9"/>
        <v>-1.2787436904094278</v>
      </c>
      <c r="Q29" s="80">
        <f t="shared" si="10"/>
        <v>1.5735770710957979</v>
      </c>
      <c r="R29" s="80">
        <f t="shared" si="11"/>
        <v>-5.6902869848066899</v>
      </c>
      <c r="S29" s="80">
        <f t="shared" si="12"/>
        <v>-1.0954552858771791</v>
      </c>
      <c r="T29" s="80">
        <f t="shared" si="13"/>
        <v>-0.96785945264468864</v>
      </c>
      <c r="U29" s="80">
        <f t="shared" si="14"/>
        <v>-2.1790313280799438</v>
      </c>
      <c r="W29" s="199">
        <f t="shared" si="2"/>
        <v>42308</v>
      </c>
      <c r="X29" s="88">
        <f t="shared" si="2"/>
        <v>-0.4</v>
      </c>
      <c r="Y29" s="86">
        <f t="shared" si="15"/>
        <v>-0.33365246193207293</v>
      </c>
      <c r="Z29" s="88">
        <f t="shared" si="16"/>
        <v>-5.9</v>
      </c>
      <c r="AA29" s="86">
        <f t="shared" si="17"/>
        <v>-5.8823462079018185</v>
      </c>
      <c r="AB29" s="85">
        <f t="shared" si="18"/>
        <v>-1.7653792098181853E-2</v>
      </c>
    </row>
    <row r="30" spans="1:28" x14ac:dyDescent="0.3">
      <c r="A30" s="197">
        <v>42338</v>
      </c>
      <c r="B30" s="118">
        <v>-0.5</v>
      </c>
      <c r="C30" s="118">
        <v>-5.9</v>
      </c>
      <c r="D30" s="118">
        <v>5572.5</v>
      </c>
      <c r="E30" s="118">
        <v>299.62857142857143</v>
      </c>
      <c r="F30" s="118">
        <v>2261</v>
      </c>
      <c r="G30" s="118">
        <v>36578</v>
      </c>
      <c r="H30" s="118">
        <v>10985</v>
      </c>
      <c r="I30" s="118">
        <v>3750.8095238095239</v>
      </c>
      <c r="J30" s="80">
        <f t="shared" si="3"/>
        <v>-0.99493648396553169</v>
      </c>
      <c r="K30" s="80">
        <f t="shared" si="4"/>
        <v>0.67072080128778566</v>
      </c>
      <c r="L30" s="80">
        <f t="shared" si="5"/>
        <v>-10.680968747181822</v>
      </c>
      <c r="M30" s="80">
        <f t="shared" si="6"/>
        <v>-6.8739038561402168</v>
      </c>
      <c r="N30" s="80">
        <f t="shared" si="7"/>
        <v>-2.3326133909287279</v>
      </c>
      <c r="O30" s="80">
        <f t="shared" si="8"/>
        <v>-2.1762095922248079</v>
      </c>
      <c r="P30" s="80">
        <f t="shared" si="9"/>
        <v>-7.6418083803608141</v>
      </c>
      <c r="Q30" s="80">
        <f t="shared" si="10"/>
        <v>-1.2787436904094278</v>
      </c>
      <c r="R30" s="80">
        <f t="shared" si="11"/>
        <v>-4.0820781488757945</v>
      </c>
      <c r="S30" s="80">
        <f t="shared" si="12"/>
        <v>-5.6902869848066899</v>
      </c>
      <c r="T30" s="80">
        <f t="shared" si="13"/>
        <v>-2.3297339188840169</v>
      </c>
      <c r="U30" s="80">
        <f t="shared" si="14"/>
        <v>-0.96785945264468864</v>
      </c>
      <c r="W30" s="199">
        <f t="shared" si="2"/>
        <v>42338</v>
      </c>
      <c r="X30" s="88">
        <f t="shared" si="2"/>
        <v>-0.5</v>
      </c>
      <c r="Y30" s="86">
        <f t="shared" si="15"/>
        <v>-0.48807209094349707</v>
      </c>
      <c r="Z30" s="88">
        <f t="shared" si="16"/>
        <v>-5.9</v>
      </c>
      <c r="AA30" s="86">
        <f t="shared" si="17"/>
        <v>-5.8957181451608847</v>
      </c>
      <c r="AB30" s="85">
        <f t="shared" si="18"/>
        <v>-4.2818548391156952E-3</v>
      </c>
    </row>
    <row r="31" spans="1:28" x14ac:dyDescent="0.3">
      <c r="A31" s="197">
        <v>42369</v>
      </c>
      <c r="B31" s="118">
        <v>-0.6</v>
      </c>
      <c r="C31" s="118">
        <v>-5.9</v>
      </c>
      <c r="D31" s="118">
        <v>5457.5</v>
      </c>
      <c r="E31" s="118">
        <v>299.5130434782609</v>
      </c>
      <c r="F31" s="118">
        <v>2178</v>
      </c>
      <c r="G31" s="118">
        <v>36116</v>
      </c>
      <c r="H31" s="118">
        <v>11363</v>
      </c>
      <c r="I31" s="118">
        <v>3643.7727272727275</v>
      </c>
      <c r="J31" s="80">
        <f t="shared" si="3"/>
        <v>-2.0637056976222539</v>
      </c>
      <c r="K31" s="80">
        <f t="shared" si="4"/>
        <v>-0.99493648396553169</v>
      </c>
      <c r="L31" s="80">
        <f t="shared" si="5"/>
        <v>-3.8557054075226915E-2</v>
      </c>
      <c r="M31" s="80">
        <f t="shared" si="6"/>
        <v>-10.680968747181822</v>
      </c>
      <c r="N31" s="80">
        <f t="shared" si="7"/>
        <v>-3.6709420610349497</v>
      </c>
      <c r="O31" s="80">
        <f t="shared" si="8"/>
        <v>-2.3326133909287279</v>
      </c>
      <c r="P31" s="80">
        <f t="shared" si="9"/>
        <v>-1.2630542949313792</v>
      </c>
      <c r="Q31" s="80">
        <f t="shared" si="10"/>
        <v>-7.6418083803608141</v>
      </c>
      <c r="R31" s="80">
        <f t="shared" si="11"/>
        <v>3.4410559854346872</v>
      </c>
      <c r="S31" s="80">
        <f t="shared" si="12"/>
        <v>-4.0820781488757945</v>
      </c>
      <c r="T31" s="80">
        <f t="shared" si="13"/>
        <v>-2.8536985378048172</v>
      </c>
      <c r="U31" s="80">
        <f t="shared" si="14"/>
        <v>-2.3297339188840169</v>
      </c>
      <c r="W31" s="199">
        <f t="shared" si="2"/>
        <v>42369</v>
      </c>
      <c r="X31" s="88">
        <f t="shared" si="2"/>
        <v>-0.6</v>
      </c>
      <c r="Y31" s="86">
        <f t="shared" si="15"/>
        <v>-0.56596772899493597</v>
      </c>
      <c r="Z31" s="88">
        <f t="shared" si="16"/>
        <v>-5.9</v>
      </c>
      <c r="AA31" s="86">
        <f t="shared" si="17"/>
        <v>-5.8396478957839975</v>
      </c>
      <c r="AB31" s="85">
        <f t="shared" si="18"/>
        <v>-6.03521042160029E-2</v>
      </c>
    </row>
    <row r="32" spans="1:28" x14ac:dyDescent="0.3">
      <c r="A32" s="197">
        <v>42400</v>
      </c>
      <c r="B32" s="118">
        <v>-0.5</v>
      </c>
      <c r="C32" s="118">
        <v>-5.3</v>
      </c>
      <c r="D32" s="118">
        <v>5370.4</v>
      </c>
      <c r="E32" s="118">
        <v>311.54000000000002</v>
      </c>
      <c r="F32" s="118">
        <v>2196</v>
      </c>
      <c r="G32" s="118">
        <v>35856.400000000001</v>
      </c>
      <c r="H32" s="118">
        <v>11454.4</v>
      </c>
      <c r="I32" s="118">
        <v>3574.2</v>
      </c>
      <c r="J32" s="80">
        <f t="shared" si="3"/>
        <v>-1.5959688502061482</v>
      </c>
      <c r="K32" s="80">
        <f t="shared" si="4"/>
        <v>-2.0637056976222539</v>
      </c>
      <c r="L32" s="80">
        <f t="shared" si="5"/>
        <v>4.0155034258506674</v>
      </c>
      <c r="M32" s="80">
        <f t="shared" si="6"/>
        <v>-3.8557054075226915E-2</v>
      </c>
      <c r="N32" s="80">
        <f t="shared" si="7"/>
        <v>0.8264462809917319</v>
      </c>
      <c r="O32" s="80">
        <f t="shared" si="8"/>
        <v>-3.6709420610349497</v>
      </c>
      <c r="P32" s="80">
        <f t="shared" si="9"/>
        <v>-0.7187949939085172</v>
      </c>
      <c r="Q32" s="80">
        <f t="shared" si="10"/>
        <v>-1.2630542949313792</v>
      </c>
      <c r="R32" s="80">
        <f t="shared" si="11"/>
        <v>0.80436504444247703</v>
      </c>
      <c r="S32" s="80">
        <f t="shared" si="12"/>
        <v>3.4410559854346872</v>
      </c>
      <c r="T32" s="80">
        <f t="shared" si="13"/>
        <v>-1.9093596796527237</v>
      </c>
      <c r="U32" s="80">
        <f t="shared" si="14"/>
        <v>-2.8536985378048172</v>
      </c>
      <c r="W32" s="199">
        <f t="shared" si="2"/>
        <v>42400</v>
      </c>
      <c r="X32" s="88">
        <f t="shared" si="2"/>
        <v>-0.5</v>
      </c>
      <c r="Y32" s="86">
        <f t="shared" si="15"/>
        <v>-0.14545719169406013</v>
      </c>
      <c r="Z32" s="88">
        <f t="shared" si="16"/>
        <v>-5.3</v>
      </c>
      <c r="AA32" s="86">
        <f t="shared" si="17"/>
        <v>-5.0005259550275269</v>
      </c>
      <c r="AB32" s="85">
        <f t="shared" si="18"/>
        <v>-0.29947404497247287</v>
      </c>
    </row>
    <row r="33" spans="1:28" x14ac:dyDescent="0.3">
      <c r="A33" s="197">
        <v>42429</v>
      </c>
      <c r="B33" s="118">
        <v>-0.3</v>
      </c>
      <c r="C33" s="118">
        <v>-4.9000000000000004</v>
      </c>
      <c r="D33" s="118">
        <v>5247.25</v>
      </c>
      <c r="E33" s="118">
        <v>326.28750000000002</v>
      </c>
      <c r="F33" s="118">
        <v>2201.75</v>
      </c>
      <c r="G33" s="118">
        <v>35890.75</v>
      </c>
      <c r="H33" s="118">
        <v>11357.5</v>
      </c>
      <c r="I33" s="118">
        <v>3598.8888888888887</v>
      </c>
      <c r="J33" s="80">
        <f t="shared" si="3"/>
        <v>-2.2931252793087964</v>
      </c>
      <c r="K33" s="80">
        <f t="shared" si="4"/>
        <v>-1.5959688502061482</v>
      </c>
      <c r="L33" s="80">
        <f t="shared" si="5"/>
        <v>4.7337420555947745</v>
      </c>
      <c r="M33" s="80">
        <f t="shared" si="6"/>
        <v>4.0155034258506674</v>
      </c>
      <c r="N33" s="80">
        <f t="shared" si="7"/>
        <v>0.26183970856101269</v>
      </c>
      <c r="O33" s="80">
        <f t="shared" si="8"/>
        <v>0.8264462809917319</v>
      </c>
      <c r="P33" s="80">
        <f t="shared" si="9"/>
        <v>9.5798797425274529E-2</v>
      </c>
      <c r="Q33" s="80">
        <f t="shared" si="10"/>
        <v>-0.7187949939085172</v>
      </c>
      <c r="R33" s="80">
        <f t="shared" si="11"/>
        <v>-0.84596312334124946</v>
      </c>
      <c r="S33" s="80">
        <f t="shared" si="12"/>
        <v>0.80436504444247703</v>
      </c>
      <c r="T33" s="80">
        <f t="shared" si="13"/>
        <v>0.69075286466591024</v>
      </c>
      <c r="U33" s="80">
        <f t="shared" si="14"/>
        <v>-1.9093596796527237</v>
      </c>
      <c r="W33" s="199">
        <f t="shared" si="2"/>
        <v>42429</v>
      </c>
      <c r="X33" s="88">
        <f t="shared" si="2"/>
        <v>-0.3</v>
      </c>
      <c r="Y33" s="86">
        <f t="shared" si="15"/>
        <v>2.1006565785114811E-3</v>
      </c>
      <c r="Z33" s="88">
        <f t="shared" si="16"/>
        <v>-4.9000000000000004</v>
      </c>
      <c r="AA33" s="86">
        <f t="shared" si="17"/>
        <v>-4.6010257725141486</v>
      </c>
      <c r="AB33" s="85">
        <f t="shared" si="18"/>
        <v>-0.29897422748585178</v>
      </c>
    </row>
    <row r="34" spans="1:28" x14ac:dyDescent="0.3">
      <c r="A34" s="197">
        <v>42460</v>
      </c>
      <c r="B34" s="118">
        <v>0.5</v>
      </c>
      <c r="C34" s="118">
        <v>-4.3</v>
      </c>
      <c r="D34" s="118">
        <v>5182</v>
      </c>
      <c r="E34" s="118">
        <v>354.46086956521737</v>
      </c>
      <c r="F34" s="118">
        <v>2387</v>
      </c>
      <c r="G34" s="118">
        <v>37301</v>
      </c>
      <c r="H34" s="118">
        <v>11717</v>
      </c>
      <c r="I34" s="118">
        <v>3840.608695652174</v>
      </c>
      <c r="J34" s="80">
        <f t="shared" si="3"/>
        <v>-1.2435085044547094</v>
      </c>
      <c r="K34" s="80">
        <f t="shared" si="4"/>
        <v>-2.2931252793087964</v>
      </c>
      <c r="L34" s="80">
        <f t="shared" si="5"/>
        <v>8.634523101625831</v>
      </c>
      <c r="M34" s="80">
        <f t="shared" si="6"/>
        <v>4.7337420555947745</v>
      </c>
      <c r="N34" s="80">
        <f t="shared" si="7"/>
        <v>8.4137617804019555</v>
      </c>
      <c r="O34" s="80">
        <f t="shared" si="8"/>
        <v>0.26183970856101269</v>
      </c>
      <c r="P34" s="80">
        <f t="shared" si="9"/>
        <v>3.9292854008344875</v>
      </c>
      <c r="Q34" s="80">
        <f t="shared" si="10"/>
        <v>9.5798797425274529E-2</v>
      </c>
      <c r="R34" s="80">
        <f t="shared" si="11"/>
        <v>3.1653092670041758</v>
      </c>
      <c r="S34" s="80">
        <f t="shared" si="12"/>
        <v>-0.84596312334124946</v>
      </c>
      <c r="T34" s="80">
        <f t="shared" si="13"/>
        <v>6.7165120743117228</v>
      </c>
      <c r="U34" s="80">
        <f t="shared" si="14"/>
        <v>0.69075286466591024</v>
      </c>
      <c r="W34" s="199">
        <f t="shared" si="2"/>
        <v>42460</v>
      </c>
      <c r="X34" s="88">
        <f t="shared" si="2"/>
        <v>0.5</v>
      </c>
      <c r="Y34" s="86">
        <f t="shared" si="15"/>
        <v>0.71042631805634215</v>
      </c>
      <c r="Z34" s="88">
        <f t="shared" si="16"/>
        <v>-4.3</v>
      </c>
      <c r="AA34" s="86">
        <f t="shared" si="17"/>
        <v>-4.1555682695459666</v>
      </c>
      <c r="AB34" s="85">
        <f t="shared" si="18"/>
        <v>-0.14443173045403324</v>
      </c>
    </row>
    <row r="35" spans="1:28" x14ac:dyDescent="0.3">
      <c r="A35" s="197">
        <v>42490</v>
      </c>
      <c r="B35" s="118">
        <v>0.7</v>
      </c>
      <c r="C35" s="118">
        <v>-3.4</v>
      </c>
      <c r="D35" s="118">
        <v>5162.3999999999996</v>
      </c>
      <c r="E35" s="118">
        <v>371.18</v>
      </c>
      <c r="F35" s="118">
        <v>2674.2</v>
      </c>
      <c r="G35" s="118">
        <v>37295.4</v>
      </c>
      <c r="H35" s="118">
        <v>12264.2</v>
      </c>
      <c r="I35" s="118">
        <v>3906.8</v>
      </c>
      <c r="J35" s="80">
        <f t="shared" si="3"/>
        <v>-0.37823234272482864</v>
      </c>
      <c r="K35" s="80">
        <f t="shared" si="4"/>
        <v>-1.2435085044547094</v>
      </c>
      <c r="L35" s="80">
        <f t="shared" si="5"/>
        <v>4.716777469764267</v>
      </c>
      <c r="M35" s="80">
        <f t="shared" si="6"/>
        <v>8.634523101625831</v>
      </c>
      <c r="N35" s="80">
        <f t="shared" si="7"/>
        <v>12.031839128613314</v>
      </c>
      <c r="O35" s="80">
        <f t="shared" si="8"/>
        <v>8.4137617804019555</v>
      </c>
      <c r="P35" s="80">
        <f t="shared" si="9"/>
        <v>-1.501300233238112E-2</v>
      </c>
      <c r="Q35" s="80">
        <f t="shared" si="10"/>
        <v>3.9292854008344875</v>
      </c>
      <c r="R35" s="80">
        <f t="shared" si="11"/>
        <v>4.6701374071861324</v>
      </c>
      <c r="S35" s="80">
        <f t="shared" si="12"/>
        <v>3.1653092670041758</v>
      </c>
      <c r="T35" s="80">
        <f t="shared" si="13"/>
        <v>1.7234586908778056</v>
      </c>
      <c r="U35" s="80">
        <f t="shared" si="14"/>
        <v>6.7165120743117228</v>
      </c>
      <c r="W35" s="199">
        <f t="shared" si="2"/>
        <v>42490</v>
      </c>
      <c r="X35" s="88">
        <f t="shared" si="2"/>
        <v>0.7</v>
      </c>
      <c r="Y35" s="86">
        <f t="shared" si="15"/>
        <v>1.1954133225870491</v>
      </c>
      <c r="Z35" s="88">
        <f t="shared" si="16"/>
        <v>-3.4</v>
      </c>
      <c r="AA35" s="86">
        <f t="shared" si="17"/>
        <v>-2.9033439512453327</v>
      </c>
      <c r="AB35" s="85">
        <f t="shared" si="18"/>
        <v>-0.49665604875466718</v>
      </c>
    </row>
    <row r="36" spans="1:28" x14ac:dyDescent="0.3">
      <c r="A36" s="197">
        <v>42521</v>
      </c>
      <c r="B36" s="118">
        <v>0.5</v>
      </c>
      <c r="C36" s="118">
        <v>-2.8</v>
      </c>
      <c r="D36" s="118">
        <v>5344.75</v>
      </c>
      <c r="E36" s="118">
        <v>369.43809523809523</v>
      </c>
      <c r="F36" s="118">
        <v>2683.25</v>
      </c>
      <c r="G36" s="118">
        <v>36300.5</v>
      </c>
      <c r="H36" s="118">
        <v>12558.25</v>
      </c>
      <c r="I36" s="118">
        <v>3778.0952380952381</v>
      </c>
      <c r="J36" s="80">
        <f t="shared" si="3"/>
        <v>3.532271811560534</v>
      </c>
      <c r="K36" s="80">
        <f t="shared" si="4"/>
        <v>-0.37823234272482864</v>
      </c>
      <c r="L36" s="80">
        <f t="shared" si="5"/>
        <v>-0.46928842122548531</v>
      </c>
      <c r="M36" s="80">
        <f t="shared" si="6"/>
        <v>4.716777469764267</v>
      </c>
      <c r="N36" s="80">
        <f t="shared" si="7"/>
        <v>0.3384189664198658</v>
      </c>
      <c r="O36" s="80">
        <f t="shared" si="8"/>
        <v>12.031839128613314</v>
      </c>
      <c r="P36" s="80">
        <f t="shared" si="9"/>
        <v>-2.6676212079774047</v>
      </c>
      <c r="Q36" s="80">
        <f t="shared" si="10"/>
        <v>-1.501300233238112E-2</v>
      </c>
      <c r="R36" s="80">
        <f t="shared" si="11"/>
        <v>2.3976288710229738</v>
      </c>
      <c r="S36" s="80">
        <f t="shared" si="12"/>
        <v>4.6701374071861324</v>
      </c>
      <c r="T36" s="80">
        <f t="shared" si="13"/>
        <v>-3.2943780563315812</v>
      </c>
      <c r="U36" s="80">
        <f t="shared" si="14"/>
        <v>1.7234586908778056</v>
      </c>
      <c r="W36" s="199">
        <f t="shared" si="2"/>
        <v>42521</v>
      </c>
      <c r="X36" s="88">
        <f t="shared" si="2"/>
        <v>0.5</v>
      </c>
      <c r="Y36" s="86">
        <f t="shared" si="15"/>
        <v>0.52642436876705068</v>
      </c>
      <c r="Z36" s="88">
        <f t="shared" si="16"/>
        <v>-2.8</v>
      </c>
      <c r="AA36" s="86">
        <f t="shared" si="17"/>
        <v>-2.802830240950783</v>
      </c>
      <c r="AB36" s="85">
        <f t="shared" si="18"/>
        <v>2.8302409507832138E-3</v>
      </c>
    </row>
    <row r="37" spans="1:28" x14ac:dyDescent="0.3">
      <c r="A37" s="197">
        <v>42551</v>
      </c>
      <c r="B37" s="118">
        <v>-0.2</v>
      </c>
      <c r="C37" s="118">
        <v>-2.6</v>
      </c>
      <c r="D37" s="118">
        <v>5558.25</v>
      </c>
      <c r="E37" s="118">
        <v>385.03</v>
      </c>
      <c r="F37" s="118">
        <v>2452.25</v>
      </c>
      <c r="G37" s="118">
        <v>36074.25</v>
      </c>
      <c r="H37" s="118">
        <v>12581</v>
      </c>
      <c r="I37" s="118">
        <v>3741.1904761904761</v>
      </c>
      <c r="J37" s="80">
        <f t="shared" si="3"/>
        <v>3.9945741147855358</v>
      </c>
      <c r="K37" s="80">
        <f t="shared" si="4"/>
        <v>3.532271811560534</v>
      </c>
      <c r="L37" s="80">
        <f t="shared" si="5"/>
        <v>4.2204377304013718</v>
      </c>
      <c r="M37" s="80">
        <f t="shared" si="6"/>
        <v>-0.46928842122548531</v>
      </c>
      <c r="N37" s="80">
        <f t="shared" si="7"/>
        <v>-8.6089630112736444</v>
      </c>
      <c r="O37" s="80">
        <f t="shared" si="8"/>
        <v>0.3384189664198658</v>
      </c>
      <c r="P37" s="80">
        <f t="shared" si="9"/>
        <v>-0.62326965193317108</v>
      </c>
      <c r="Q37" s="80">
        <f t="shared" si="10"/>
        <v>-2.6676212079774047</v>
      </c>
      <c r="R37" s="80">
        <f t="shared" si="11"/>
        <v>0.18115581390718205</v>
      </c>
      <c r="S37" s="80">
        <f t="shared" si="12"/>
        <v>2.3976288710229738</v>
      </c>
      <c r="T37" s="80">
        <f t="shared" si="13"/>
        <v>-0.976808671540212</v>
      </c>
      <c r="U37" s="80">
        <f t="shared" si="14"/>
        <v>-3.2943780563315812</v>
      </c>
      <c r="W37" s="199">
        <f t="shared" si="2"/>
        <v>42551</v>
      </c>
      <c r="X37" s="88">
        <f t="shared" si="2"/>
        <v>-0.2</v>
      </c>
      <c r="Y37" s="86">
        <f t="shared" si="15"/>
        <v>-0.1721560354161315</v>
      </c>
      <c r="Z37" s="88">
        <f t="shared" si="16"/>
        <v>-2.6</v>
      </c>
      <c r="AA37" s="86">
        <f t="shared" si="17"/>
        <v>-2.5491741727999511</v>
      </c>
      <c r="AB37" s="85">
        <f t="shared" si="18"/>
        <v>-5.0825827200049023E-2</v>
      </c>
    </row>
    <row r="38" spans="1:28" x14ac:dyDescent="0.3">
      <c r="A38" s="197">
        <v>42582</v>
      </c>
      <c r="B38" s="118">
        <v>0.2</v>
      </c>
      <c r="C38" s="118">
        <v>-1.7</v>
      </c>
      <c r="D38" s="118">
        <v>5501.4</v>
      </c>
      <c r="E38" s="118">
        <v>423.28571428571428</v>
      </c>
      <c r="F38" s="118">
        <v>2501.6</v>
      </c>
      <c r="G38" s="118">
        <v>37981.199999999997</v>
      </c>
      <c r="H38" s="118">
        <v>12912.8</v>
      </c>
      <c r="I38" s="118">
        <v>3840.7619047619046</v>
      </c>
      <c r="J38" s="80">
        <f t="shared" si="3"/>
        <v>-1.0228039400890623</v>
      </c>
      <c r="K38" s="80">
        <f t="shared" si="4"/>
        <v>3.9945741147855358</v>
      </c>
      <c r="L38" s="80">
        <f t="shared" si="5"/>
        <v>9.935774948890824</v>
      </c>
      <c r="M38" s="80">
        <f t="shared" si="6"/>
        <v>4.2204377304013718</v>
      </c>
      <c r="N38" s="80">
        <f t="shared" si="7"/>
        <v>2.0124375573452795</v>
      </c>
      <c r="O38" s="80">
        <f t="shared" si="8"/>
        <v>-8.6089630112736444</v>
      </c>
      <c r="P38" s="80">
        <f t="shared" si="9"/>
        <v>5.2861805858749591</v>
      </c>
      <c r="Q38" s="80">
        <f t="shared" si="10"/>
        <v>-0.62326965193317108</v>
      </c>
      <c r="R38" s="80">
        <f t="shared" si="11"/>
        <v>2.6373102297114599</v>
      </c>
      <c r="S38" s="80">
        <f t="shared" si="12"/>
        <v>0.18115581390718205</v>
      </c>
      <c r="T38" s="80">
        <f t="shared" si="13"/>
        <v>2.6614904855851762</v>
      </c>
      <c r="U38" s="80">
        <f t="shared" si="14"/>
        <v>-0.976808671540212</v>
      </c>
      <c r="W38" s="199">
        <f t="shared" si="2"/>
        <v>42582</v>
      </c>
      <c r="X38" s="88">
        <f t="shared" si="2"/>
        <v>0.2</v>
      </c>
      <c r="Y38" s="86">
        <f t="shared" si="15"/>
        <v>0.24009403624968306</v>
      </c>
      <c r="Z38" s="88">
        <f t="shared" si="16"/>
        <v>-1.7</v>
      </c>
      <c r="AA38" s="86">
        <f t="shared" si="17"/>
        <v>-1.7017505405967057</v>
      </c>
      <c r="AB38" s="85">
        <f t="shared" si="18"/>
        <v>1.750540596705763E-3</v>
      </c>
    </row>
    <row r="39" spans="1:28" x14ac:dyDescent="0.3">
      <c r="A39" s="197">
        <v>42613</v>
      </c>
      <c r="B39" s="118">
        <v>0.2</v>
      </c>
      <c r="C39" s="118">
        <v>-0.8</v>
      </c>
      <c r="D39" s="118">
        <v>5311.25</v>
      </c>
      <c r="E39" s="118">
        <v>429.08695652173913</v>
      </c>
      <c r="F39" s="118">
        <v>2593.25</v>
      </c>
      <c r="G39" s="118">
        <v>37448</v>
      </c>
      <c r="H39" s="118">
        <v>12817.5</v>
      </c>
      <c r="I39" s="118">
        <v>3848</v>
      </c>
      <c r="J39" s="80">
        <f t="shared" si="3"/>
        <v>-3.4563929181662729</v>
      </c>
      <c r="K39" s="80">
        <f t="shared" si="4"/>
        <v>-1.0228039400890623</v>
      </c>
      <c r="L39" s="80">
        <f t="shared" si="5"/>
        <v>1.3705263466815296</v>
      </c>
      <c r="M39" s="80">
        <f t="shared" si="6"/>
        <v>9.935774948890824</v>
      </c>
      <c r="N39" s="80">
        <f t="shared" si="7"/>
        <v>3.6636552606331918</v>
      </c>
      <c r="O39" s="80">
        <f t="shared" si="8"/>
        <v>2.0124375573452795</v>
      </c>
      <c r="P39" s="80">
        <f t="shared" si="9"/>
        <v>-1.4038524322559454</v>
      </c>
      <c r="Q39" s="80">
        <f t="shared" si="10"/>
        <v>5.2861805858749591</v>
      </c>
      <c r="R39" s="80">
        <f t="shared" si="11"/>
        <v>-0.73802738368129894</v>
      </c>
      <c r="S39" s="80">
        <f t="shared" si="12"/>
        <v>2.6373102297114599</v>
      </c>
      <c r="T39" s="80">
        <f t="shared" si="13"/>
        <v>0.18845467169212782</v>
      </c>
      <c r="U39" s="80">
        <f t="shared" si="14"/>
        <v>2.6614904855851762</v>
      </c>
      <c r="W39" s="199">
        <f t="shared" si="2"/>
        <v>42613</v>
      </c>
      <c r="X39" s="88">
        <f t="shared" si="2"/>
        <v>0.2</v>
      </c>
      <c r="Y39" s="86">
        <f t="shared" si="15"/>
        <v>0.33513059056907224</v>
      </c>
      <c r="Z39" s="88">
        <f t="shared" si="16"/>
        <v>-0.8</v>
      </c>
      <c r="AA39" s="86">
        <f t="shared" si="17"/>
        <v>-0.59360625596724503</v>
      </c>
      <c r="AB39" s="85">
        <f t="shared" si="18"/>
        <v>-0.20639374403275501</v>
      </c>
    </row>
    <row r="40" spans="1:28" x14ac:dyDescent="0.3">
      <c r="A40" s="197">
        <v>42643</v>
      </c>
      <c r="B40" s="118">
        <v>0.5</v>
      </c>
      <c r="C40" s="118">
        <v>0.1</v>
      </c>
      <c r="D40" s="118">
        <v>5562.2</v>
      </c>
      <c r="E40" s="118">
        <v>450.98</v>
      </c>
      <c r="F40" s="118">
        <v>2606.6</v>
      </c>
      <c r="G40" s="118">
        <v>37301.599999999999</v>
      </c>
      <c r="H40" s="118">
        <v>12940.2</v>
      </c>
      <c r="I40" s="118">
        <v>3994.7142857142858</v>
      </c>
      <c r="J40" s="80">
        <f t="shared" si="3"/>
        <v>4.7248764415156472</v>
      </c>
      <c r="K40" s="80">
        <f t="shared" si="4"/>
        <v>-3.4563929181662729</v>
      </c>
      <c r="L40" s="80">
        <f t="shared" si="5"/>
        <v>5.1022393352923245</v>
      </c>
      <c r="M40" s="80">
        <f t="shared" si="6"/>
        <v>1.3705263466815296</v>
      </c>
      <c r="N40" s="80">
        <f t="shared" si="7"/>
        <v>0.51479803335583085</v>
      </c>
      <c r="O40" s="80">
        <f t="shared" si="8"/>
        <v>3.6636552606331918</v>
      </c>
      <c r="P40" s="80">
        <f t="shared" si="9"/>
        <v>-0.39094210638752713</v>
      </c>
      <c r="Q40" s="80">
        <f t="shared" si="10"/>
        <v>-1.4038524322559454</v>
      </c>
      <c r="R40" s="80">
        <f t="shared" si="11"/>
        <v>0.95728496196608148</v>
      </c>
      <c r="S40" s="80">
        <f t="shared" si="12"/>
        <v>-0.73802738368129894</v>
      </c>
      <c r="T40" s="80">
        <f t="shared" si="13"/>
        <v>3.8127413127413234</v>
      </c>
      <c r="U40" s="80">
        <f t="shared" si="14"/>
        <v>0.18845467169212782</v>
      </c>
      <c r="W40" s="199">
        <f t="shared" ref="W40:X71" si="19">A40</f>
        <v>42643</v>
      </c>
      <c r="X40" s="88">
        <f t="shared" si="19"/>
        <v>0.5</v>
      </c>
      <c r="Y40" s="86">
        <f t="shared" si="15"/>
        <v>0.4379393560873226</v>
      </c>
      <c r="Z40" s="88">
        <f t="shared" si="16"/>
        <v>0.1</v>
      </c>
      <c r="AA40" s="86">
        <f t="shared" si="17"/>
        <v>3.6080705270279623E-2</v>
      </c>
      <c r="AB40" s="85">
        <f t="shared" si="18"/>
        <v>6.3919294729720383E-2</v>
      </c>
    </row>
    <row r="41" spans="1:28" x14ac:dyDescent="0.3">
      <c r="A41" s="197">
        <v>42674</v>
      </c>
      <c r="B41" s="118">
        <v>0.7</v>
      </c>
      <c r="C41" s="118">
        <v>1.2</v>
      </c>
      <c r="D41" s="118">
        <v>5822.25</v>
      </c>
      <c r="E41" s="118">
        <v>568.45000000000005</v>
      </c>
      <c r="F41" s="118">
        <v>2650.75</v>
      </c>
      <c r="G41" s="118">
        <v>37968.25</v>
      </c>
      <c r="H41" s="118">
        <v>13541.75</v>
      </c>
      <c r="I41" s="118">
        <v>4245.5555555555557</v>
      </c>
      <c r="J41" s="80">
        <f t="shared" si="3"/>
        <v>4.6753083312358399</v>
      </c>
      <c r="K41" s="80">
        <f t="shared" si="4"/>
        <v>4.7248764415156472</v>
      </c>
      <c r="L41" s="80">
        <f t="shared" si="5"/>
        <v>26.047718302363748</v>
      </c>
      <c r="M41" s="80">
        <f t="shared" si="6"/>
        <v>5.1022393352923245</v>
      </c>
      <c r="N41" s="80">
        <f t="shared" si="7"/>
        <v>1.6937773344586731</v>
      </c>
      <c r="O41" s="80">
        <f t="shared" si="8"/>
        <v>0.51479803335583085</v>
      </c>
      <c r="P41" s="80">
        <f t="shared" si="9"/>
        <v>1.7871887532974426</v>
      </c>
      <c r="Q41" s="80">
        <f t="shared" si="10"/>
        <v>-0.39094210638752713</v>
      </c>
      <c r="R41" s="80">
        <f t="shared" si="11"/>
        <v>4.6486916740081199</v>
      </c>
      <c r="S41" s="80">
        <f t="shared" si="12"/>
        <v>0.95728496196608148</v>
      </c>
      <c r="T41" s="80">
        <f t="shared" si="13"/>
        <v>6.2793294313517407</v>
      </c>
      <c r="U41" s="80">
        <f t="shared" si="14"/>
        <v>3.8127413127413234</v>
      </c>
      <c r="W41" s="199">
        <f t="shared" si="19"/>
        <v>42674</v>
      </c>
      <c r="X41" s="88">
        <f t="shared" si="19"/>
        <v>0.7</v>
      </c>
      <c r="Y41" s="86">
        <f t="shared" si="15"/>
        <v>1.0378669764879871</v>
      </c>
      <c r="Z41" s="88">
        <f t="shared" si="16"/>
        <v>1.2</v>
      </c>
      <c r="AA41" s="86">
        <f t="shared" si="17"/>
        <v>1.5450851842012696</v>
      </c>
      <c r="AB41" s="85">
        <f t="shared" si="18"/>
        <v>-0.34508518420126966</v>
      </c>
    </row>
    <row r="42" spans="1:28" x14ac:dyDescent="0.3">
      <c r="A42" s="197">
        <v>42704</v>
      </c>
      <c r="B42" s="118">
        <v>1.5</v>
      </c>
      <c r="C42" s="118">
        <v>3.3</v>
      </c>
      <c r="D42" s="118">
        <v>5947.5</v>
      </c>
      <c r="E42" s="118">
        <v>618.42727272727268</v>
      </c>
      <c r="F42" s="118">
        <v>2889.5</v>
      </c>
      <c r="G42" s="118">
        <v>43012.25</v>
      </c>
      <c r="H42" s="118">
        <v>14458.5</v>
      </c>
      <c r="I42" s="118">
        <v>4531.636363636364</v>
      </c>
      <c r="J42" s="80">
        <f t="shared" si="3"/>
        <v>2.1512301945124221</v>
      </c>
      <c r="K42" s="80">
        <f t="shared" si="4"/>
        <v>4.6753083312358399</v>
      </c>
      <c r="L42" s="80">
        <f t="shared" si="5"/>
        <v>8.7918502466835378</v>
      </c>
      <c r="M42" s="80">
        <f t="shared" si="6"/>
        <v>26.047718302363748</v>
      </c>
      <c r="N42" s="80">
        <f t="shared" si="7"/>
        <v>9.0068848439121041</v>
      </c>
      <c r="O42" s="80">
        <f t="shared" si="8"/>
        <v>1.6937773344586731</v>
      </c>
      <c r="P42" s="80">
        <f t="shared" si="9"/>
        <v>13.284783997155515</v>
      </c>
      <c r="Q42" s="80">
        <f t="shared" si="10"/>
        <v>1.7871887532974426</v>
      </c>
      <c r="R42" s="80">
        <f t="shared" si="11"/>
        <v>6.7698044935108044</v>
      </c>
      <c r="S42" s="80">
        <f t="shared" si="12"/>
        <v>4.6486916740081199</v>
      </c>
      <c r="T42" s="80">
        <f t="shared" si="13"/>
        <v>6.7383597820656291</v>
      </c>
      <c r="U42" s="80">
        <f t="shared" si="14"/>
        <v>6.2793294313517407</v>
      </c>
      <c r="W42" s="199">
        <f t="shared" si="19"/>
        <v>42704</v>
      </c>
      <c r="X42" s="88">
        <f t="shared" si="19"/>
        <v>1.5</v>
      </c>
      <c r="Y42" s="86">
        <f t="shared" si="15"/>
        <v>1.5273340839874627</v>
      </c>
      <c r="Z42" s="88">
        <f t="shared" si="16"/>
        <v>3.3</v>
      </c>
      <c r="AA42" s="86">
        <f t="shared" si="17"/>
        <v>3.2619719527590973</v>
      </c>
      <c r="AB42" s="85">
        <f t="shared" si="18"/>
        <v>3.8028047240902474E-2</v>
      </c>
    </row>
    <row r="43" spans="1:28" x14ac:dyDescent="0.3">
      <c r="A43" s="197">
        <v>42735</v>
      </c>
      <c r="B43" s="118">
        <v>1.6</v>
      </c>
      <c r="C43" s="118">
        <v>5.5</v>
      </c>
      <c r="D43" s="118">
        <v>6277</v>
      </c>
      <c r="E43" s="118">
        <v>611.40909090909088</v>
      </c>
      <c r="F43" s="118">
        <v>3193</v>
      </c>
      <c r="G43" s="118">
        <v>46001.8</v>
      </c>
      <c r="H43" s="118">
        <v>13359</v>
      </c>
      <c r="I43" s="118">
        <v>4922.318181818182</v>
      </c>
      <c r="J43" s="80">
        <f t="shared" si="3"/>
        <v>5.5401429171920995</v>
      </c>
      <c r="K43" s="80">
        <f t="shared" si="4"/>
        <v>2.1512301945124221</v>
      </c>
      <c r="L43" s="80">
        <f t="shared" si="5"/>
        <v>-1.1348435180149039</v>
      </c>
      <c r="M43" s="80">
        <f t="shared" si="6"/>
        <v>8.7918502466835378</v>
      </c>
      <c r="N43" s="80">
        <f t="shared" si="7"/>
        <v>10.50354732652707</v>
      </c>
      <c r="O43" s="80">
        <f t="shared" si="8"/>
        <v>9.0068848439121041</v>
      </c>
      <c r="P43" s="80">
        <f t="shared" si="9"/>
        <v>6.9504617870490506</v>
      </c>
      <c r="Q43" s="80">
        <f t="shared" si="10"/>
        <v>13.284783997155515</v>
      </c>
      <c r="R43" s="80">
        <f t="shared" si="11"/>
        <v>-7.6045232907978004</v>
      </c>
      <c r="S43" s="80">
        <f t="shared" si="12"/>
        <v>6.7698044935108044</v>
      </c>
      <c r="T43" s="80">
        <f t="shared" si="13"/>
        <v>8.6212084737602197</v>
      </c>
      <c r="U43" s="80">
        <f t="shared" si="14"/>
        <v>6.7383597820656291</v>
      </c>
      <c r="W43" s="199">
        <f t="shared" si="19"/>
        <v>42735</v>
      </c>
      <c r="X43" s="88">
        <f t="shared" si="19"/>
        <v>1.6</v>
      </c>
      <c r="Y43" s="86">
        <f t="shared" si="15"/>
        <v>1.4590944589402473</v>
      </c>
      <c r="Z43" s="88">
        <f t="shared" si="16"/>
        <v>5.5</v>
      </c>
      <c r="AA43" s="86">
        <f t="shared" si="17"/>
        <v>5.4398838793614459</v>
      </c>
      <c r="AB43" s="85">
        <f t="shared" si="18"/>
        <v>6.0116120638554094E-2</v>
      </c>
    </row>
    <row r="44" spans="1:28" x14ac:dyDescent="0.3">
      <c r="A44" s="197">
        <v>42766</v>
      </c>
      <c r="B44" s="118">
        <v>0.8</v>
      </c>
      <c r="C44" s="118">
        <v>6.9</v>
      </c>
      <c r="D44" s="118">
        <v>6428.5</v>
      </c>
      <c r="E44" s="118">
        <v>645.93333333333328</v>
      </c>
      <c r="F44" s="118">
        <v>3206.75</v>
      </c>
      <c r="G44" s="118">
        <v>46358.75</v>
      </c>
      <c r="H44" s="118">
        <v>13286.25</v>
      </c>
      <c r="I44" s="118">
        <v>5084.3157894736842</v>
      </c>
      <c r="J44" s="80">
        <f t="shared" si="3"/>
        <v>2.413573363071535</v>
      </c>
      <c r="K44" s="80">
        <f t="shared" si="4"/>
        <v>5.5401429171920995</v>
      </c>
      <c r="L44" s="80">
        <f t="shared" si="5"/>
        <v>5.646668153544951</v>
      </c>
      <c r="M44" s="80">
        <f t="shared" si="6"/>
        <v>-1.1348435180149039</v>
      </c>
      <c r="N44" s="80">
        <f t="shared" si="7"/>
        <v>0.43062950203569983</v>
      </c>
      <c r="O44" s="80">
        <f t="shared" si="8"/>
        <v>10.50354732652707</v>
      </c>
      <c r="P44" s="80">
        <f t="shared" si="9"/>
        <v>0.77594789769095485</v>
      </c>
      <c r="Q44" s="80">
        <f t="shared" si="10"/>
        <v>6.9504617870490506</v>
      </c>
      <c r="R44" s="80">
        <f t="shared" si="11"/>
        <v>-0.54457668987200236</v>
      </c>
      <c r="S44" s="80">
        <f t="shared" si="12"/>
        <v>-7.6045232907978004</v>
      </c>
      <c r="T44" s="80">
        <f t="shared" si="13"/>
        <v>3.2910836250667614</v>
      </c>
      <c r="U44" s="80">
        <f t="shared" si="14"/>
        <v>8.6212084737602197</v>
      </c>
      <c r="W44" s="199">
        <f t="shared" si="19"/>
        <v>42766</v>
      </c>
      <c r="X44" s="88">
        <f t="shared" si="19"/>
        <v>0.8</v>
      </c>
      <c r="Y44" s="86">
        <f t="shared" si="15"/>
        <v>0.82488313042092376</v>
      </c>
      <c r="Z44" s="88">
        <f t="shared" si="16"/>
        <v>6.9</v>
      </c>
      <c r="AA44" s="86">
        <f t="shared" si="17"/>
        <v>6.9047755804965618</v>
      </c>
      <c r="AB44" s="85">
        <f t="shared" si="18"/>
        <v>-4.7755804965614601E-3</v>
      </c>
    </row>
    <row r="45" spans="1:28" x14ac:dyDescent="0.3">
      <c r="A45" s="197">
        <v>42794</v>
      </c>
      <c r="B45" s="118">
        <v>0.6</v>
      </c>
      <c r="C45" s="118">
        <v>7.8</v>
      </c>
      <c r="D45" s="118">
        <v>6326</v>
      </c>
      <c r="E45" s="118">
        <v>613.67777777777781</v>
      </c>
      <c r="F45" s="118">
        <v>3337.5</v>
      </c>
      <c r="G45" s="118">
        <v>47667</v>
      </c>
      <c r="H45" s="118">
        <v>13779.5</v>
      </c>
      <c r="I45" s="118">
        <v>5239.9473684210525</v>
      </c>
      <c r="J45" s="80">
        <f t="shared" si="3"/>
        <v>-1.5944621606906821</v>
      </c>
      <c r="K45" s="80">
        <f t="shared" si="4"/>
        <v>2.413573363071535</v>
      </c>
      <c r="L45" s="80">
        <f t="shared" si="5"/>
        <v>-4.9936353940894946</v>
      </c>
      <c r="M45" s="80">
        <f t="shared" si="6"/>
        <v>5.646668153544951</v>
      </c>
      <c r="N45" s="80">
        <f t="shared" si="7"/>
        <v>4.0773368675450143</v>
      </c>
      <c r="O45" s="80">
        <f t="shared" si="8"/>
        <v>0.43062950203569983</v>
      </c>
      <c r="P45" s="80">
        <f t="shared" si="9"/>
        <v>2.8220131043222665</v>
      </c>
      <c r="Q45" s="80">
        <f t="shared" si="10"/>
        <v>0.77594789769095485</v>
      </c>
      <c r="R45" s="80">
        <f t="shared" si="11"/>
        <v>3.7124847116379698</v>
      </c>
      <c r="S45" s="80">
        <f t="shared" si="12"/>
        <v>-0.54457668987200236</v>
      </c>
      <c r="T45" s="80">
        <f t="shared" si="13"/>
        <v>3.0610132295397534</v>
      </c>
      <c r="U45" s="80">
        <f t="shared" si="14"/>
        <v>3.2910836250667614</v>
      </c>
      <c r="W45" s="199">
        <f t="shared" si="19"/>
        <v>42794</v>
      </c>
      <c r="X45" s="88">
        <f t="shared" si="19"/>
        <v>0.6</v>
      </c>
      <c r="Y45" s="86">
        <f t="shared" si="15"/>
        <v>0.44800047049986141</v>
      </c>
      <c r="Z45" s="88">
        <f t="shared" si="16"/>
        <v>7.8</v>
      </c>
      <c r="AA45" s="86">
        <f t="shared" si="17"/>
        <v>7.7020185586402619</v>
      </c>
      <c r="AB45" s="85">
        <f t="shared" si="18"/>
        <v>9.7981441359737964E-2</v>
      </c>
    </row>
    <row r="46" spans="1:28" x14ac:dyDescent="0.3">
      <c r="A46" s="197">
        <v>42825</v>
      </c>
      <c r="B46" s="118">
        <v>0.3</v>
      </c>
      <c r="C46" s="118">
        <v>7.6</v>
      </c>
      <c r="D46" s="118">
        <v>6199.8</v>
      </c>
      <c r="E46" s="118">
        <v>604.42608695652177</v>
      </c>
      <c r="F46" s="118">
        <v>3592</v>
      </c>
      <c r="G46" s="118">
        <v>47309.4</v>
      </c>
      <c r="H46" s="118">
        <v>13775.4</v>
      </c>
      <c r="I46" s="118">
        <v>4864.608695652174</v>
      </c>
      <c r="J46" s="80">
        <f t="shared" si="3"/>
        <v>-1.9949415112235158</v>
      </c>
      <c r="K46" s="80">
        <f t="shared" si="4"/>
        <v>-1.5944621606906821</v>
      </c>
      <c r="L46" s="80">
        <f t="shared" si="5"/>
        <v>-1.5075812024280708</v>
      </c>
      <c r="M46" s="80">
        <f t="shared" si="6"/>
        <v>-4.9936353940894946</v>
      </c>
      <c r="N46" s="80">
        <f t="shared" si="7"/>
        <v>7.6254681647940146</v>
      </c>
      <c r="O46" s="80">
        <f t="shared" si="8"/>
        <v>4.0773368675450143</v>
      </c>
      <c r="P46" s="80">
        <f t="shared" si="9"/>
        <v>-0.75020454402417158</v>
      </c>
      <c r="Q46" s="80">
        <f t="shared" si="10"/>
        <v>2.8220131043222665</v>
      </c>
      <c r="R46" s="80">
        <f t="shared" si="11"/>
        <v>-2.9754345222983147E-2</v>
      </c>
      <c r="S46" s="80">
        <f t="shared" si="12"/>
        <v>3.7124847116379698</v>
      </c>
      <c r="T46" s="80">
        <f t="shared" si="13"/>
        <v>-7.1630237172015541</v>
      </c>
      <c r="U46" s="80">
        <f t="shared" si="14"/>
        <v>3.0610132295397534</v>
      </c>
      <c r="W46" s="199">
        <f t="shared" si="19"/>
        <v>42825</v>
      </c>
      <c r="X46" s="88">
        <f t="shared" si="19"/>
        <v>0.3</v>
      </c>
      <c r="Y46" s="86">
        <f t="shared" si="15"/>
        <v>0.23660489550307662</v>
      </c>
      <c r="Z46" s="88">
        <f t="shared" si="16"/>
        <v>7.6</v>
      </c>
      <c r="AA46" s="86">
        <f t="shared" si="17"/>
        <v>7.5174727137834196</v>
      </c>
      <c r="AB46" s="85">
        <f t="shared" si="18"/>
        <v>8.2527286216580009E-2</v>
      </c>
    </row>
    <row r="47" spans="1:28" x14ac:dyDescent="0.3">
      <c r="A47" s="197">
        <v>42855</v>
      </c>
      <c r="B47" s="118">
        <v>-0.4</v>
      </c>
      <c r="C47" s="118">
        <v>6.4</v>
      </c>
      <c r="D47" s="118">
        <v>6163</v>
      </c>
      <c r="E47" s="118">
        <v>633.97777777777776</v>
      </c>
      <c r="F47" s="118">
        <v>3468.5</v>
      </c>
      <c r="G47" s="118">
        <v>46295.25</v>
      </c>
      <c r="H47" s="118">
        <v>14031.75</v>
      </c>
      <c r="I47" s="118">
        <v>4580.4736842105267</v>
      </c>
      <c r="J47" s="80">
        <f t="shared" si="3"/>
        <v>-0.59356753443660182</v>
      </c>
      <c r="K47" s="80">
        <f t="shared" si="4"/>
        <v>-1.9949415112235158</v>
      </c>
      <c r="L47" s="80">
        <f t="shared" si="5"/>
        <v>4.8892149857492342</v>
      </c>
      <c r="M47" s="80">
        <f t="shared" si="6"/>
        <v>-1.5075812024280708</v>
      </c>
      <c r="N47" s="80">
        <f t="shared" si="7"/>
        <v>-3.4381959910913196</v>
      </c>
      <c r="O47" s="80">
        <f t="shared" si="8"/>
        <v>7.6254681647940146</v>
      </c>
      <c r="P47" s="80">
        <f t="shared" si="9"/>
        <v>-2.1436543266243149</v>
      </c>
      <c r="Q47" s="80">
        <f t="shared" si="10"/>
        <v>-0.75020454402417158</v>
      </c>
      <c r="R47" s="80">
        <f t="shared" si="11"/>
        <v>1.8609259985191073</v>
      </c>
      <c r="S47" s="80">
        <f t="shared" si="12"/>
        <v>-2.9754345222983147E-2</v>
      </c>
      <c r="T47" s="80">
        <f t="shared" si="13"/>
        <v>-5.8408605751907174</v>
      </c>
      <c r="U47" s="80">
        <f t="shared" si="14"/>
        <v>-7.1630237172015541</v>
      </c>
      <c r="W47" s="199">
        <f t="shared" si="19"/>
        <v>42855</v>
      </c>
      <c r="X47" s="88">
        <f t="shared" si="19"/>
        <v>-0.4</v>
      </c>
      <c r="Y47" s="86">
        <f t="shared" si="15"/>
        <v>-0.20213710966112391</v>
      </c>
      <c r="Z47" s="88">
        <f t="shared" si="16"/>
        <v>6.4</v>
      </c>
      <c r="AA47" s="86">
        <f t="shared" si="17"/>
        <v>6.636048133073146</v>
      </c>
      <c r="AB47" s="85">
        <f t="shared" si="18"/>
        <v>-0.23604813307314565</v>
      </c>
    </row>
    <row r="48" spans="1:28" x14ac:dyDescent="0.3">
      <c r="A48" s="197">
        <v>42886</v>
      </c>
      <c r="B48" s="118">
        <v>-0.3</v>
      </c>
      <c r="C48" s="118">
        <v>5.5</v>
      </c>
      <c r="D48" s="118">
        <v>6053.25</v>
      </c>
      <c r="E48" s="118">
        <v>581.62</v>
      </c>
      <c r="F48" s="118">
        <v>3544.5</v>
      </c>
      <c r="G48" s="118">
        <v>45553.5</v>
      </c>
      <c r="H48" s="118">
        <v>13899</v>
      </c>
      <c r="I48" s="118">
        <v>4415.5238095238092</v>
      </c>
      <c r="J48" s="80">
        <f t="shared" si="3"/>
        <v>-1.7807885769917249</v>
      </c>
      <c r="K48" s="80">
        <f t="shared" si="4"/>
        <v>-0.59356753443660182</v>
      </c>
      <c r="L48" s="80">
        <f t="shared" si="5"/>
        <v>-8.2586140418521552</v>
      </c>
      <c r="M48" s="80">
        <f t="shared" si="6"/>
        <v>4.8892149857492342</v>
      </c>
      <c r="N48" s="80">
        <f t="shared" si="7"/>
        <v>2.1911489116332774</v>
      </c>
      <c r="O48" s="80">
        <f t="shared" si="8"/>
        <v>-3.4381959910913196</v>
      </c>
      <c r="P48" s="80">
        <f t="shared" si="9"/>
        <v>-1.602216210086354</v>
      </c>
      <c r="Q48" s="80">
        <f t="shared" si="10"/>
        <v>-2.1436543266243149</v>
      </c>
      <c r="R48" s="80">
        <f t="shared" si="11"/>
        <v>-0.94606873697151173</v>
      </c>
      <c r="S48" s="80">
        <f t="shared" si="12"/>
        <v>1.8609259985191073</v>
      </c>
      <c r="T48" s="80">
        <f t="shared" si="13"/>
        <v>-3.6011532007119769</v>
      </c>
      <c r="U48" s="80">
        <f t="shared" si="14"/>
        <v>-5.8408605751907174</v>
      </c>
      <c r="W48" s="199">
        <f t="shared" si="19"/>
        <v>42886</v>
      </c>
      <c r="X48" s="88">
        <f t="shared" si="19"/>
        <v>-0.3</v>
      </c>
      <c r="Y48" s="86">
        <f t="shared" si="15"/>
        <v>-0.2255980777511159</v>
      </c>
      <c r="Z48" s="88">
        <f t="shared" si="16"/>
        <v>5.5</v>
      </c>
      <c r="AA48" s="86">
        <f t="shared" si="17"/>
        <v>5.6318046221619937</v>
      </c>
      <c r="AB48" s="85">
        <f t="shared" si="18"/>
        <v>-0.13180462216199373</v>
      </c>
    </row>
    <row r="49" spans="1:28" x14ac:dyDescent="0.3">
      <c r="A49" s="197">
        <v>42916</v>
      </c>
      <c r="B49" s="118">
        <v>-0.2</v>
      </c>
      <c r="C49" s="118">
        <v>5.5</v>
      </c>
      <c r="D49" s="118">
        <v>5940.2</v>
      </c>
      <c r="E49" s="118">
        <v>584.90909090909088</v>
      </c>
      <c r="F49" s="118">
        <v>3600.6</v>
      </c>
      <c r="G49" s="118">
        <v>45811.8</v>
      </c>
      <c r="H49" s="118">
        <v>13802.4</v>
      </c>
      <c r="I49" s="118">
        <v>4442.363636363636</v>
      </c>
      <c r="J49" s="80">
        <f t="shared" si="3"/>
        <v>-1.8675917895345435</v>
      </c>
      <c r="K49" s="80">
        <f t="shared" si="4"/>
        <v>-1.7807885769917249</v>
      </c>
      <c r="L49" s="80">
        <f t="shared" si="5"/>
        <v>0.56550512518325036</v>
      </c>
      <c r="M49" s="80">
        <f t="shared" si="6"/>
        <v>-8.2586140418521552</v>
      </c>
      <c r="N49" s="80">
        <f t="shared" si="7"/>
        <v>1.5827338129496411</v>
      </c>
      <c r="O49" s="80">
        <f t="shared" si="8"/>
        <v>2.1911489116332774</v>
      </c>
      <c r="P49" s="80">
        <f t="shared" si="9"/>
        <v>0.56702558530079727</v>
      </c>
      <c r="Q49" s="80">
        <f t="shared" si="10"/>
        <v>-1.602216210086354</v>
      </c>
      <c r="R49" s="80">
        <f t="shared" si="11"/>
        <v>-0.69501402978632143</v>
      </c>
      <c r="S49" s="80">
        <f t="shared" si="12"/>
        <v>-0.94606873697151173</v>
      </c>
      <c r="T49" s="80">
        <f t="shared" si="13"/>
        <v>0.60785148031443725</v>
      </c>
      <c r="U49" s="80">
        <f t="shared" si="14"/>
        <v>-3.6011532007119769</v>
      </c>
      <c r="W49" s="199">
        <f t="shared" si="19"/>
        <v>42916</v>
      </c>
      <c r="X49" s="88">
        <f t="shared" si="19"/>
        <v>-0.2</v>
      </c>
      <c r="Y49" s="86">
        <f t="shared" si="15"/>
        <v>-0.13083836722162695</v>
      </c>
      <c r="Z49" s="88">
        <f t="shared" si="16"/>
        <v>5.5</v>
      </c>
      <c r="AA49" s="86">
        <f t="shared" si="17"/>
        <v>5.5731117460733088</v>
      </c>
      <c r="AB49" s="85">
        <f t="shared" si="18"/>
        <v>-7.3111746073308836E-2</v>
      </c>
    </row>
    <row r="50" spans="1:28" x14ac:dyDescent="0.3">
      <c r="A50" s="197">
        <v>42947</v>
      </c>
      <c r="B50" s="118">
        <v>0.2</v>
      </c>
      <c r="C50" s="118">
        <v>5.5</v>
      </c>
      <c r="D50" s="118">
        <v>5797.25</v>
      </c>
      <c r="E50" s="118">
        <v>599.38095238095241</v>
      </c>
      <c r="F50" s="118">
        <v>3702.25</v>
      </c>
      <c r="G50" s="118">
        <v>47730</v>
      </c>
      <c r="H50" s="118">
        <v>14162</v>
      </c>
      <c r="I50" s="118">
        <v>4575.8571428571431</v>
      </c>
      <c r="J50" s="80">
        <f t="shared" si="3"/>
        <v>-2.4064846301471334</v>
      </c>
      <c r="K50" s="80">
        <f t="shared" si="4"/>
        <v>-1.8675917895345435</v>
      </c>
      <c r="L50" s="80">
        <f t="shared" si="5"/>
        <v>2.4742069659695005</v>
      </c>
      <c r="M50" s="80">
        <f t="shared" si="6"/>
        <v>0.56550512518325036</v>
      </c>
      <c r="N50" s="80">
        <f t="shared" si="7"/>
        <v>2.8231405876798306</v>
      </c>
      <c r="O50" s="80">
        <f t="shared" si="8"/>
        <v>1.5827338129496411</v>
      </c>
      <c r="P50" s="80">
        <f t="shared" si="9"/>
        <v>4.1871308265556024</v>
      </c>
      <c r="Q50" s="80">
        <f t="shared" si="10"/>
        <v>0.56702558530079727</v>
      </c>
      <c r="R50" s="80">
        <f t="shared" si="11"/>
        <v>2.6053439981452442</v>
      </c>
      <c r="S50" s="80">
        <f t="shared" si="12"/>
        <v>-0.69501402978632143</v>
      </c>
      <c r="T50" s="80">
        <f t="shared" si="13"/>
        <v>3.0050107875180743</v>
      </c>
      <c r="U50" s="80">
        <f t="shared" si="14"/>
        <v>0.60785148031443725</v>
      </c>
      <c r="W50" s="199">
        <f t="shared" si="19"/>
        <v>42947</v>
      </c>
      <c r="X50" s="88">
        <f t="shared" si="19"/>
        <v>0.2</v>
      </c>
      <c r="Y50" s="86">
        <f t="shared" si="15"/>
        <v>0.2248658998756265</v>
      </c>
      <c r="Z50" s="88">
        <f t="shared" si="16"/>
        <v>5.5</v>
      </c>
      <c r="AA50" s="86">
        <f t="shared" si="17"/>
        <v>5.5261811620447077</v>
      </c>
      <c r="AB50" s="85">
        <f t="shared" si="18"/>
        <v>-2.6181162044707662E-2</v>
      </c>
    </row>
    <row r="51" spans="1:28" x14ac:dyDescent="0.3">
      <c r="A51" s="197">
        <v>42978</v>
      </c>
      <c r="B51" s="118">
        <v>0.9</v>
      </c>
      <c r="C51" s="118">
        <v>6.3</v>
      </c>
      <c r="D51" s="118">
        <v>5972.75</v>
      </c>
      <c r="E51" s="118">
        <v>609.14782608695657</v>
      </c>
      <c r="F51" s="118">
        <v>3900.25</v>
      </c>
      <c r="G51" s="118">
        <v>50414.5</v>
      </c>
      <c r="H51" s="118">
        <v>15491</v>
      </c>
      <c r="I51" s="118">
        <v>4725.478260869565</v>
      </c>
      <c r="J51" s="80">
        <f t="shared" si="3"/>
        <v>3.0272974255034768</v>
      </c>
      <c r="K51" s="80">
        <f t="shared" si="4"/>
        <v>-2.4064846301471334</v>
      </c>
      <c r="L51" s="80">
        <f t="shared" si="5"/>
        <v>1.6294935077944501</v>
      </c>
      <c r="M51" s="80">
        <f t="shared" si="6"/>
        <v>2.4742069659695005</v>
      </c>
      <c r="N51" s="80">
        <f t="shared" si="7"/>
        <v>5.3480991289081032</v>
      </c>
      <c r="O51" s="80">
        <f t="shared" si="8"/>
        <v>2.8231405876798306</v>
      </c>
      <c r="P51" s="80">
        <f t="shared" si="9"/>
        <v>5.6243452755080625</v>
      </c>
      <c r="Q51" s="80">
        <f t="shared" si="10"/>
        <v>4.1871308265556024</v>
      </c>
      <c r="R51" s="80">
        <f t="shared" si="11"/>
        <v>9.3842677587911254</v>
      </c>
      <c r="S51" s="80">
        <f t="shared" si="12"/>
        <v>2.6053439981452442</v>
      </c>
      <c r="T51" s="80">
        <f t="shared" si="13"/>
        <v>3.2697943432517036</v>
      </c>
      <c r="U51" s="80">
        <f t="shared" si="14"/>
        <v>3.0050107875180743</v>
      </c>
      <c r="W51" s="199">
        <f t="shared" si="19"/>
        <v>42978</v>
      </c>
      <c r="X51" s="88">
        <f t="shared" si="19"/>
        <v>0.9</v>
      </c>
      <c r="Y51" s="86">
        <f t="shared" si="15"/>
        <v>0.83612210080077576</v>
      </c>
      <c r="Z51" s="88">
        <f t="shared" si="16"/>
        <v>6.3</v>
      </c>
      <c r="AA51" s="86">
        <f t="shared" si="17"/>
        <v>6.1697692777892286</v>
      </c>
      <c r="AB51" s="85">
        <f t="shared" si="18"/>
        <v>0.13023072221077125</v>
      </c>
    </row>
    <row r="52" spans="1:28" x14ac:dyDescent="0.3">
      <c r="A52" s="197">
        <v>43008</v>
      </c>
      <c r="B52" s="118">
        <v>1</v>
      </c>
      <c r="C52" s="118">
        <v>6.9</v>
      </c>
      <c r="D52" s="118">
        <v>6096.4</v>
      </c>
      <c r="E52" s="118">
        <v>624.51428571428573</v>
      </c>
      <c r="F52" s="118">
        <v>4011.6</v>
      </c>
      <c r="G52" s="118">
        <v>51250.8</v>
      </c>
      <c r="H52" s="118">
        <v>15987.6</v>
      </c>
      <c r="I52" s="118">
        <v>5028.545454545455</v>
      </c>
      <c r="J52" s="80">
        <f t="shared" si="3"/>
        <v>2.0702356535933859</v>
      </c>
      <c r="K52" s="80">
        <f t="shared" si="4"/>
        <v>3.0272974255034768</v>
      </c>
      <c r="L52" s="80">
        <f t="shared" si="5"/>
        <v>2.5226158527134999</v>
      </c>
      <c r="M52" s="80">
        <f t="shared" si="6"/>
        <v>1.6294935077944501</v>
      </c>
      <c r="N52" s="80">
        <f t="shared" si="7"/>
        <v>2.8549451958207612</v>
      </c>
      <c r="O52" s="80">
        <f t="shared" si="8"/>
        <v>5.3480991289081032</v>
      </c>
      <c r="P52" s="80">
        <f t="shared" si="9"/>
        <v>1.6588481488460758</v>
      </c>
      <c r="Q52" s="80">
        <f t="shared" si="10"/>
        <v>5.6243452755080625</v>
      </c>
      <c r="R52" s="80">
        <f t="shared" si="11"/>
        <v>3.205732360725591</v>
      </c>
      <c r="S52" s="80">
        <f t="shared" si="12"/>
        <v>9.3842677587911254</v>
      </c>
      <c r="T52" s="80">
        <f t="shared" si="13"/>
        <v>6.4134713344363234</v>
      </c>
      <c r="U52" s="80">
        <f t="shared" si="14"/>
        <v>3.2697943432517036</v>
      </c>
      <c r="W52" s="199">
        <f t="shared" si="19"/>
        <v>43008</v>
      </c>
      <c r="X52" s="88">
        <f t="shared" si="19"/>
        <v>1</v>
      </c>
      <c r="Y52" s="86">
        <f t="shared" si="15"/>
        <v>0.80924120242193076</v>
      </c>
      <c r="Z52" s="88">
        <f t="shared" si="16"/>
        <v>6.9</v>
      </c>
      <c r="AA52" s="86">
        <f t="shared" si="17"/>
        <v>6.6270879583826314</v>
      </c>
      <c r="AB52" s="85">
        <f t="shared" si="18"/>
        <v>0.27291204161736893</v>
      </c>
    </row>
    <row r="53" spans="1:28" x14ac:dyDescent="0.3">
      <c r="A53" s="197">
        <v>43039</v>
      </c>
      <c r="B53" s="118">
        <v>0.7</v>
      </c>
      <c r="C53" s="118">
        <v>6.9</v>
      </c>
      <c r="D53" s="118">
        <v>6404</v>
      </c>
      <c r="E53" s="118">
        <v>642.76470588235293</v>
      </c>
      <c r="F53" s="118">
        <v>4004.25</v>
      </c>
      <c r="G53" s="118">
        <v>53164</v>
      </c>
      <c r="H53" s="118">
        <v>15968.75</v>
      </c>
      <c r="I53" s="118">
        <v>5069.9411764705883</v>
      </c>
      <c r="J53" s="80">
        <f t="shared" si="3"/>
        <v>5.0456006823699227</v>
      </c>
      <c r="K53" s="80">
        <f t="shared" si="4"/>
        <v>2.0702356535933859</v>
      </c>
      <c r="L53" s="80">
        <f t="shared" si="5"/>
        <v>2.9223383012276969</v>
      </c>
      <c r="M53" s="80">
        <f t="shared" si="6"/>
        <v>2.5226158527134999</v>
      </c>
      <c r="N53" s="80">
        <f t="shared" si="7"/>
        <v>-0.18321866586897784</v>
      </c>
      <c r="O53" s="80">
        <f t="shared" si="8"/>
        <v>2.8549451958207612</v>
      </c>
      <c r="P53" s="80">
        <f t="shared" si="9"/>
        <v>3.7330148992796239</v>
      </c>
      <c r="Q53" s="80">
        <f t="shared" si="10"/>
        <v>1.6588481488460758</v>
      </c>
      <c r="R53" s="80">
        <f t="shared" si="11"/>
        <v>-0.11790387550351511</v>
      </c>
      <c r="S53" s="80">
        <f t="shared" si="12"/>
        <v>3.205732360725591</v>
      </c>
      <c r="T53" s="80">
        <f t="shared" si="13"/>
        <v>0.82321463133467887</v>
      </c>
      <c r="U53" s="80">
        <f t="shared" si="14"/>
        <v>6.4134713344363234</v>
      </c>
      <c r="W53" s="199">
        <f t="shared" si="19"/>
        <v>43039</v>
      </c>
      <c r="X53" s="88">
        <f t="shared" si="19"/>
        <v>0.7</v>
      </c>
      <c r="Y53" s="86">
        <f t="shared" si="15"/>
        <v>0.56466639696386645</v>
      </c>
      <c r="Z53" s="88">
        <f t="shared" si="16"/>
        <v>6.9</v>
      </c>
      <c r="AA53" s="86">
        <f t="shared" si="17"/>
        <v>6.7563340400738525</v>
      </c>
      <c r="AB53" s="85">
        <f t="shared" si="18"/>
        <v>0.14366595992614783</v>
      </c>
    </row>
    <row r="54" spans="1:28" x14ac:dyDescent="0.3">
      <c r="A54" s="197">
        <v>43069</v>
      </c>
      <c r="B54" s="118">
        <v>0.5</v>
      </c>
      <c r="C54" s="118">
        <v>5.8</v>
      </c>
      <c r="D54" s="118">
        <v>6820.5</v>
      </c>
      <c r="E54" s="118">
        <v>645.20909090909095</v>
      </c>
      <c r="F54" s="118">
        <v>4079.75</v>
      </c>
      <c r="G54" s="118">
        <v>53484</v>
      </c>
      <c r="H54" s="118">
        <v>15357.5</v>
      </c>
      <c r="I54" s="118">
        <v>5141.545454545455</v>
      </c>
      <c r="J54" s="80">
        <f t="shared" si="3"/>
        <v>6.5037476577139302</v>
      </c>
      <c r="K54" s="80">
        <f t="shared" si="4"/>
        <v>5.0456006823699227</v>
      </c>
      <c r="L54" s="80">
        <f t="shared" si="5"/>
        <v>0.38029235338652256</v>
      </c>
      <c r="M54" s="80">
        <f t="shared" si="6"/>
        <v>2.9223383012276969</v>
      </c>
      <c r="N54" s="80">
        <f t="shared" si="7"/>
        <v>1.8854966597989602</v>
      </c>
      <c r="O54" s="80">
        <f t="shared" si="8"/>
        <v>-0.18321866586897784</v>
      </c>
      <c r="P54" s="80">
        <f t="shared" si="9"/>
        <v>0.60191106763976165</v>
      </c>
      <c r="Q54" s="80">
        <f t="shared" si="10"/>
        <v>3.7330148992796239</v>
      </c>
      <c r="R54" s="80">
        <f t="shared" si="11"/>
        <v>-3.8277886497064486</v>
      </c>
      <c r="S54" s="80">
        <f t="shared" si="12"/>
        <v>-0.11790387550351511</v>
      </c>
      <c r="T54" s="80">
        <f t="shared" si="13"/>
        <v>1.4123295632537065</v>
      </c>
      <c r="U54" s="80">
        <f t="shared" si="14"/>
        <v>0.82321463133467887</v>
      </c>
      <c r="W54" s="199">
        <f t="shared" si="19"/>
        <v>43069</v>
      </c>
      <c r="X54" s="88">
        <f t="shared" si="19"/>
        <v>0.5</v>
      </c>
      <c r="Y54" s="86">
        <f t="shared" si="15"/>
        <v>0.60351870466395019</v>
      </c>
      <c r="Z54" s="88">
        <f t="shared" si="16"/>
        <v>5.8</v>
      </c>
      <c r="AA54" s="86">
        <f t="shared" si="17"/>
        <v>5.9558241332864839</v>
      </c>
      <c r="AB54" s="85">
        <f t="shared" si="18"/>
        <v>-0.15582413328648403</v>
      </c>
    </row>
    <row r="55" spans="1:28" x14ac:dyDescent="0.3">
      <c r="A55" s="197">
        <v>43100</v>
      </c>
      <c r="B55" s="118">
        <v>0.8</v>
      </c>
      <c r="C55" s="118">
        <v>4.9000000000000004</v>
      </c>
      <c r="D55" s="118">
        <v>6942</v>
      </c>
      <c r="E55" s="118">
        <v>688.89523809523814</v>
      </c>
      <c r="F55" s="118">
        <v>4425.3999999999996</v>
      </c>
      <c r="G55" s="118">
        <v>52840.6</v>
      </c>
      <c r="H55" s="118">
        <v>14261.4</v>
      </c>
      <c r="I55" s="118">
        <v>5262.6190476190477</v>
      </c>
      <c r="J55" s="80">
        <f t="shared" si="3"/>
        <v>1.7813943259291847</v>
      </c>
      <c r="K55" s="80">
        <f t="shared" si="4"/>
        <v>6.5037476577139302</v>
      </c>
      <c r="L55" s="80">
        <f t="shared" si="5"/>
        <v>6.7708511553354072</v>
      </c>
      <c r="M55" s="80">
        <f t="shared" si="6"/>
        <v>0.38029235338652256</v>
      </c>
      <c r="N55" s="80">
        <f t="shared" si="7"/>
        <v>8.4723328635333104</v>
      </c>
      <c r="O55" s="80">
        <f t="shared" si="8"/>
        <v>1.8854966597989602</v>
      </c>
      <c r="P55" s="80">
        <f t="shared" si="9"/>
        <v>-1.202976591130053</v>
      </c>
      <c r="Q55" s="80">
        <f t="shared" si="10"/>
        <v>0.60191106763976165</v>
      </c>
      <c r="R55" s="80">
        <f t="shared" si="11"/>
        <v>-7.1372293667589162</v>
      </c>
      <c r="S55" s="80">
        <f t="shared" si="12"/>
        <v>-3.8277886497064486</v>
      </c>
      <c r="T55" s="80">
        <f t="shared" si="13"/>
        <v>2.3548093495226396</v>
      </c>
      <c r="U55" s="80">
        <f t="shared" si="14"/>
        <v>1.4123295632537065</v>
      </c>
      <c r="W55" s="199">
        <f t="shared" si="19"/>
        <v>43100</v>
      </c>
      <c r="X55" s="88">
        <f t="shared" si="19"/>
        <v>0.8</v>
      </c>
      <c r="Y55" s="86">
        <f t="shared" si="15"/>
        <v>0.7391175724989576</v>
      </c>
      <c r="Z55" s="88">
        <f t="shared" si="16"/>
        <v>4.9000000000000004</v>
      </c>
      <c r="AA55" s="86">
        <f t="shared" si="17"/>
        <v>4.9035299130943883</v>
      </c>
      <c r="AB55" s="85">
        <f t="shared" si="18"/>
        <v>-3.5299130943879931E-3</v>
      </c>
    </row>
    <row r="56" spans="1:28" x14ac:dyDescent="0.3">
      <c r="A56" s="197">
        <v>43131</v>
      </c>
      <c r="B56" s="118">
        <v>0.3</v>
      </c>
      <c r="C56" s="118">
        <v>4.3</v>
      </c>
      <c r="D56" s="118">
        <v>6875</v>
      </c>
      <c r="E56" s="118">
        <v>708.29090909090905</v>
      </c>
      <c r="F56" s="118">
        <v>4153.666666666667</v>
      </c>
      <c r="G56" s="118">
        <v>53959.333333333336</v>
      </c>
      <c r="H56" s="118">
        <v>14625.666666666666</v>
      </c>
      <c r="I56" s="118">
        <v>5324.363636363636</v>
      </c>
      <c r="J56" s="80">
        <f t="shared" si="3"/>
        <v>-0.96513972918467061</v>
      </c>
      <c r="K56" s="80">
        <f t="shared" si="4"/>
        <v>1.7813943259291847</v>
      </c>
      <c r="L56" s="80">
        <f t="shared" si="5"/>
        <v>2.8154746793284602</v>
      </c>
      <c r="M56" s="80">
        <f t="shared" si="6"/>
        <v>6.7708511553354072</v>
      </c>
      <c r="N56" s="80">
        <f t="shared" si="7"/>
        <v>-6.1403112336361261</v>
      </c>
      <c r="O56" s="80">
        <f t="shared" si="8"/>
        <v>8.4723328635333104</v>
      </c>
      <c r="P56" s="80">
        <f t="shared" si="9"/>
        <v>2.1171851442514509</v>
      </c>
      <c r="Q56" s="80">
        <f t="shared" si="10"/>
        <v>-1.202976591130053</v>
      </c>
      <c r="R56" s="80">
        <f t="shared" si="11"/>
        <v>2.5542139387904967</v>
      </c>
      <c r="S56" s="80">
        <f t="shared" si="12"/>
        <v>-7.1372293667589162</v>
      </c>
      <c r="T56" s="80">
        <f t="shared" si="13"/>
        <v>1.1732673063714003</v>
      </c>
      <c r="U56" s="80">
        <f t="shared" si="14"/>
        <v>2.3548093495226396</v>
      </c>
      <c r="W56" s="199">
        <f t="shared" si="19"/>
        <v>43131</v>
      </c>
      <c r="X56" s="88">
        <f t="shared" si="19"/>
        <v>0.3</v>
      </c>
      <c r="Y56" s="86">
        <f t="shared" si="15"/>
        <v>0.12294187421859575</v>
      </c>
      <c r="Z56" s="88">
        <f t="shared" si="16"/>
        <v>4.3</v>
      </c>
      <c r="AA56" s="86">
        <f t="shared" si="17"/>
        <v>4.195402803626294</v>
      </c>
      <c r="AB56" s="85">
        <f t="shared" si="18"/>
        <v>0.10459719637370579</v>
      </c>
    </row>
    <row r="57" spans="1:28" x14ac:dyDescent="0.3">
      <c r="A57" s="197">
        <v>43159</v>
      </c>
      <c r="B57" s="118">
        <v>-0.1</v>
      </c>
      <c r="C57" s="118">
        <v>3.7</v>
      </c>
      <c r="D57" s="118">
        <v>6819.75</v>
      </c>
      <c r="E57" s="118">
        <v>732</v>
      </c>
      <c r="F57" s="118">
        <v>4075.75</v>
      </c>
      <c r="G57" s="118">
        <v>52033.25</v>
      </c>
      <c r="H57" s="118">
        <v>14089.5</v>
      </c>
      <c r="I57" s="118">
        <v>5261.588235294118</v>
      </c>
      <c r="J57" s="80">
        <f t="shared" si="3"/>
        <v>-0.80363636363635749</v>
      </c>
      <c r="K57" s="80">
        <f t="shared" si="4"/>
        <v>-0.96513972918467061</v>
      </c>
      <c r="L57" s="80">
        <f t="shared" si="5"/>
        <v>3.3473662593695508</v>
      </c>
      <c r="M57" s="80">
        <f t="shared" si="6"/>
        <v>2.8154746793284602</v>
      </c>
      <c r="N57" s="80">
        <f t="shared" si="7"/>
        <v>-1.8758526603001542</v>
      </c>
      <c r="O57" s="80">
        <f t="shared" si="8"/>
        <v>-6.1403112336361261</v>
      </c>
      <c r="P57" s="80">
        <f t="shared" si="9"/>
        <v>-3.5695091365102201</v>
      </c>
      <c r="Q57" s="80">
        <f t="shared" si="10"/>
        <v>2.1171851442514509</v>
      </c>
      <c r="R57" s="80">
        <f t="shared" si="11"/>
        <v>-3.6659297581876586</v>
      </c>
      <c r="S57" s="80">
        <f t="shared" si="12"/>
        <v>2.5542139387904967</v>
      </c>
      <c r="T57" s="80">
        <f t="shared" si="13"/>
        <v>-1.1790216701350431</v>
      </c>
      <c r="U57" s="80">
        <f t="shared" si="14"/>
        <v>1.1732673063714003</v>
      </c>
      <c r="W57" s="199">
        <f t="shared" si="19"/>
        <v>43159</v>
      </c>
      <c r="X57" s="88">
        <f t="shared" si="19"/>
        <v>-0.1</v>
      </c>
      <c r="Y57" s="86">
        <f t="shared" si="15"/>
        <v>-0.19950770510634586</v>
      </c>
      <c r="Z57" s="88">
        <f t="shared" si="16"/>
        <v>3.7</v>
      </c>
      <c r="AA57" s="86">
        <f t="shared" si="17"/>
        <v>3.4710869419225361</v>
      </c>
      <c r="AB57" s="85">
        <f t="shared" si="18"/>
        <v>0.22891305807746409</v>
      </c>
    </row>
    <row r="58" spans="1:28" x14ac:dyDescent="0.3">
      <c r="A58" s="197">
        <v>43190</v>
      </c>
      <c r="B58" s="118">
        <v>-0.2</v>
      </c>
      <c r="C58" s="118">
        <v>3.1</v>
      </c>
      <c r="D58" s="118">
        <v>6763</v>
      </c>
      <c r="E58" s="118">
        <v>617.62727272727273</v>
      </c>
      <c r="F58" s="118">
        <v>4016.2</v>
      </c>
      <c r="G58" s="118">
        <v>51247.199999999997</v>
      </c>
      <c r="H58" s="118">
        <v>13892.6</v>
      </c>
      <c r="I58" s="118">
        <v>5097.954545454545</v>
      </c>
      <c r="J58" s="80">
        <f t="shared" si="3"/>
        <v>-0.83214194068696656</v>
      </c>
      <c r="K58" s="80">
        <f t="shared" si="4"/>
        <v>-0.80363636363635749</v>
      </c>
      <c r="L58" s="80">
        <f t="shared" si="5"/>
        <v>-15.624689518132143</v>
      </c>
      <c r="M58" s="80">
        <f t="shared" si="6"/>
        <v>3.3473662593695508</v>
      </c>
      <c r="N58" s="80">
        <f t="shared" si="7"/>
        <v>-1.4610807826780388</v>
      </c>
      <c r="O58" s="80">
        <f t="shared" si="8"/>
        <v>-1.8758526603001542</v>
      </c>
      <c r="P58" s="80">
        <f t="shared" si="9"/>
        <v>-1.5106686589824818</v>
      </c>
      <c r="Q58" s="80">
        <f t="shared" si="10"/>
        <v>-3.5695091365102201</v>
      </c>
      <c r="R58" s="80">
        <f t="shared" si="11"/>
        <v>-1.3974945881684846</v>
      </c>
      <c r="S58" s="80">
        <f t="shared" si="12"/>
        <v>-3.6659297581876586</v>
      </c>
      <c r="T58" s="80">
        <f t="shared" si="13"/>
        <v>-3.1099676090564685</v>
      </c>
      <c r="U58" s="80">
        <f t="shared" si="14"/>
        <v>-1.1790216701350431</v>
      </c>
      <c r="W58" s="199">
        <f t="shared" si="19"/>
        <v>43190</v>
      </c>
      <c r="X58" s="88">
        <f t="shared" si="19"/>
        <v>-0.2</v>
      </c>
      <c r="Y58" s="86">
        <f t="shared" si="15"/>
        <v>-0.3743780471133768</v>
      </c>
      <c r="Z58" s="88">
        <f t="shared" si="16"/>
        <v>3.1</v>
      </c>
      <c r="AA58" s="86">
        <f t="shared" si="17"/>
        <v>3.0027616801031201</v>
      </c>
      <c r="AB58" s="85">
        <f t="shared" si="18"/>
        <v>9.7238319896880032E-2</v>
      </c>
    </row>
    <row r="59" spans="1:28" x14ac:dyDescent="0.3">
      <c r="A59" s="197">
        <v>43220</v>
      </c>
      <c r="B59" s="118">
        <v>-0.2</v>
      </c>
      <c r="C59" s="118">
        <v>3.4</v>
      </c>
      <c r="D59" s="118">
        <v>6971.75</v>
      </c>
      <c r="E59" s="118">
        <v>584.24444444444441</v>
      </c>
      <c r="F59" s="118">
        <v>3926.5</v>
      </c>
      <c r="G59" s="118">
        <v>51171.25</v>
      </c>
      <c r="H59" s="118">
        <v>14387.75</v>
      </c>
      <c r="I59" s="118">
        <v>5090.1499999999996</v>
      </c>
      <c r="J59" s="80">
        <f t="shared" si="3"/>
        <v>3.0866479373059263</v>
      </c>
      <c r="K59" s="80">
        <f t="shared" si="4"/>
        <v>-0.83214194068696656</v>
      </c>
      <c r="L59" s="80">
        <f t="shared" si="5"/>
        <v>-5.4050120124098271</v>
      </c>
      <c r="M59" s="80">
        <f t="shared" si="6"/>
        <v>-15.624689518132143</v>
      </c>
      <c r="N59" s="80">
        <f t="shared" si="7"/>
        <v>-2.233454509237589</v>
      </c>
      <c r="O59" s="80">
        <f t="shared" si="8"/>
        <v>-1.4610807826780388</v>
      </c>
      <c r="P59" s="80">
        <f t="shared" si="9"/>
        <v>-0.14820321890755395</v>
      </c>
      <c r="Q59" s="80">
        <f t="shared" si="10"/>
        <v>-1.5106686589824818</v>
      </c>
      <c r="R59" s="80">
        <f t="shared" si="11"/>
        <v>3.564127665087895</v>
      </c>
      <c r="S59" s="80">
        <f t="shared" si="12"/>
        <v>-1.3974945881684846</v>
      </c>
      <c r="T59" s="80">
        <f t="shared" si="13"/>
        <v>-0.15309170344612255</v>
      </c>
      <c r="U59" s="80">
        <f t="shared" si="14"/>
        <v>-3.1099676090564685</v>
      </c>
      <c r="W59" s="199">
        <f t="shared" si="19"/>
        <v>43220</v>
      </c>
      <c r="X59" s="88">
        <f t="shared" si="19"/>
        <v>-0.2</v>
      </c>
      <c r="Y59" s="86">
        <f t="shared" si="15"/>
        <v>-0.23429781271586186</v>
      </c>
      <c r="Z59" s="88">
        <f t="shared" si="16"/>
        <v>3.4</v>
      </c>
      <c r="AA59" s="86">
        <f t="shared" si="17"/>
        <v>3.2715250553111588</v>
      </c>
      <c r="AB59" s="85">
        <f t="shared" si="18"/>
        <v>0.12847494468884113</v>
      </c>
    </row>
    <row r="60" spans="1:28" x14ac:dyDescent="0.3">
      <c r="A60" s="197">
        <v>43251</v>
      </c>
      <c r="B60" s="118">
        <v>0.4</v>
      </c>
      <c r="C60" s="118">
        <v>4.0999999999999996</v>
      </c>
      <c r="D60" s="118">
        <v>7268.5</v>
      </c>
      <c r="E60" s="118">
        <v>643</v>
      </c>
      <c r="F60" s="118">
        <v>4041</v>
      </c>
      <c r="G60" s="118">
        <v>51019.25</v>
      </c>
      <c r="H60" s="118">
        <v>14570.75</v>
      </c>
      <c r="I60" s="118">
        <v>5211.636363636364</v>
      </c>
      <c r="J60" s="80">
        <f t="shared" si="3"/>
        <v>4.2564635851830559</v>
      </c>
      <c r="K60" s="80">
        <f t="shared" si="4"/>
        <v>3.0866479373059263</v>
      </c>
      <c r="L60" s="80">
        <f t="shared" si="5"/>
        <v>10.056673386329933</v>
      </c>
      <c r="M60" s="80">
        <f t="shared" si="6"/>
        <v>-5.4050120124098271</v>
      </c>
      <c r="N60" s="80">
        <f t="shared" si="7"/>
        <v>2.916083025595313</v>
      </c>
      <c r="O60" s="80">
        <f t="shared" si="8"/>
        <v>-2.233454509237589</v>
      </c>
      <c r="P60" s="80">
        <f t="shared" si="9"/>
        <v>-0.2970417959303262</v>
      </c>
      <c r="Q60" s="80">
        <f t="shared" si="10"/>
        <v>-0.14820321890755395</v>
      </c>
      <c r="R60" s="80">
        <f t="shared" si="11"/>
        <v>1.2719153446508358</v>
      </c>
      <c r="S60" s="80">
        <f t="shared" si="12"/>
        <v>3.564127665087895</v>
      </c>
      <c r="T60" s="80">
        <f t="shared" si="13"/>
        <v>2.3866951590103298</v>
      </c>
      <c r="U60" s="80">
        <f t="shared" si="14"/>
        <v>-0.15309170344612255</v>
      </c>
      <c r="W60" s="199">
        <f t="shared" si="19"/>
        <v>43251</v>
      </c>
      <c r="X60" s="88">
        <f t="shared" si="19"/>
        <v>0.4</v>
      </c>
      <c r="Y60" s="86">
        <f t="shared" si="15"/>
        <v>0.49676710804380153</v>
      </c>
      <c r="Z60" s="88">
        <f t="shared" si="16"/>
        <v>4.0999999999999996</v>
      </c>
      <c r="AA60" s="86">
        <f t="shared" si="17"/>
        <v>4.2263361983122252</v>
      </c>
      <c r="AB60" s="85">
        <f t="shared" si="18"/>
        <v>-0.12633619831222553</v>
      </c>
    </row>
    <row r="61" spans="1:28" x14ac:dyDescent="0.3">
      <c r="A61" s="197">
        <v>43281</v>
      </c>
      <c r="B61" s="118">
        <v>0.3</v>
      </c>
      <c r="C61" s="118">
        <v>4.7</v>
      </c>
      <c r="D61" s="118">
        <v>7435</v>
      </c>
      <c r="E61" s="118">
        <v>684.66</v>
      </c>
      <c r="F61" s="118">
        <v>4080.4</v>
      </c>
      <c r="G61" s="118">
        <v>51992.2</v>
      </c>
      <c r="H61" s="118">
        <v>14451.2</v>
      </c>
      <c r="I61" s="118">
        <v>5127.1000000000004</v>
      </c>
      <c r="J61" s="80">
        <f t="shared" si="3"/>
        <v>2.2907064731375186</v>
      </c>
      <c r="K61" s="80">
        <f t="shared" si="4"/>
        <v>4.2564635851830559</v>
      </c>
      <c r="L61" s="80">
        <f t="shared" si="5"/>
        <v>6.4790046656298443</v>
      </c>
      <c r="M61" s="80">
        <f t="shared" si="6"/>
        <v>10.056673386329933</v>
      </c>
      <c r="N61" s="80">
        <f t="shared" si="7"/>
        <v>0.9750061865874784</v>
      </c>
      <c r="O61" s="80">
        <f t="shared" si="8"/>
        <v>2.916083025595313</v>
      </c>
      <c r="P61" s="80">
        <f t="shared" si="9"/>
        <v>1.9070252894740634</v>
      </c>
      <c r="Q61" s="80">
        <f t="shared" si="10"/>
        <v>-0.2970417959303262</v>
      </c>
      <c r="R61" s="80">
        <f t="shared" si="11"/>
        <v>-0.82047938506939033</v>
      </c>
      <c r="S61" s="80">
        <f t="shared" si="12"/>
        <v>1.2719153446508358</v>
      </c>
      <c r="T61" s="80">
        <f t="shared" si="13"/>
        <v>-1.6220694948367367</v>
      </c>
      <c r="U61" s="80">
        <f t="shared" si="14"/>
        <v>2.3866951590103298</v>
      </c>
      <c r="W61" s="199">
        <f t="shared" si="19"/>
        <v>43281</v>
      </c>
      <c r="X61" s="88">
        <f t="shared" si="19"/>
        <v>0.3</v>
      </c>
      <c r="Y61" s="86">
        <f t="shared" si="15"/>
        <v>0.53327549999372215</v>
      </c>
      <c r="Z61" s="88">
        <f t="shared" si="16"/>
        <v>4.7</v>
      </c>
      <c r="AA61" s="86">
        <f t="shared" si="17"/>
        <v>4.8648695345625725</v>
      </c>
      <c r="AB61" s="85">
        <f t="shared" si="18"/>
        <v>-0.16486953456257236</v>
      </c>
    </row>
    <row r="62" spans="1:28" x14ac:dyDescent="0.3">
      <c r="A62" s="197">
        <v>43312</v>
      </c>
      <c r="B62" s="118">
        <v>0.1</v>
      </c>
      <c r="C62" s="118">
        <v>4.5999999999999996</v>
      </c>
      <c r="D62" s="118">
        <v>7499.25</v>
      </c>
      <c r="E62" s="118">
        <v>655.06363636363642</v>
      </c>
      <c r="F62" s="118">
        <v>4113.25</v>
      </c>
      <c r="G62" s="118">
        <v>49331.5</v>
      </c>
      <c r="H62" s="118">
        <v>14059.5</v>
      </c>
      <c r="I62" s="118">
        <v>5151</v>
      </c>
      <c r="J62" s="80">
        <f t="shared" si="3"/>
        <v>0.86415601882985982</v>
      </c>
      <c r="K62" s="80">
        <f t="shared" si="4"/>
        <v>2.2907064731375186</v>
      </c>
      <c r="L62" s="80">
        <f t="shared" si="5"/>
        <v>-4.3227826419483364</v>
      </c>
      <c r="M62" s="80">
        <f t="shared" si="6"/>
        <v>6.4790046656298443</v>
      </c>
      <c r="N62" s="80">
        <f t="shared" si="7"/>
        <v>0.80506813057543525</v>
      </c>
      <c r="O62" s="80">
        <f t="shared" si="8"/>
        <v>0.9750061865874784</v>
      </c>
      <c r="P62" s="80">
        <f t="shared" si="9"/>
        <v>-5.1174983939898624</v>
      </c>
      <c r="Q62" s="80">
        <f t="shared" si="10"/>
        <v>1.9070252894740634</v>
      </c>
      <c r="R62" s="80">
        <f t="shared" si="11"/>
        <v>-2.7105015500442846</v>
      </c>
      <c r="S62" s="80">
        <f t="shared" si="12"/>
        <v>-0.82047938506939033</v>
      </c>
      <c r="T62" s="80">
        <f t="shared" si="13"/>
        <v>0.46615045542313283</v>
      </c>
      <c r="U62" s="80">
        <f t="shared" si="14"/>
        <v>-1.6220694948367367</v>
      </c>
      <c r="W62" s="199">
        <f t="shared" si="19"/>
        <v>43312</v>
      </c>
      <c r="X62" s="88">
        <f t="shared" si="19"/>
        <v>0.1</v>
      </c>
      <c r="Y62" s="86">
        <f t="shared" si="15"/>
        <v>0.20257537700724026</v>
      </c>
      <c r="Z62" s="88">
        <f t="shared" si="16"/>
        <v>4.5999999999999996</v>
      </c>
      <c r="AA62" s="86">
        <f t="shared" si="17"/>
        <v>4.7026910376512632</v>
      </c>
      <c r="AB62" s="85">
        <f t="shared" si="18"/>
        <v>-0.10269103765126353</v>
      </c>
    </row>
    <row r="63" spans="1:28" x14ac:dyDescent="0.3">
      <c r="A63" s="197">
        <v>43343</v>
      </c>
      <c r="B63" s="118">
        <v>0.4</v>
      </c>
      <c r="C63" s="118">
        <v>4.0999999999999996</v>
      </c>
      <c r="D63" s="118">
        <v>7685</v>
      </c>
      <c r="E63" s="118">
        <v>623.6</v>
      </c>
      <c r="F63" s="118">
        <v>4283.2</v>
      </c>
      <c r="G63" s="118">
        <v>48811.6</v>
      </c>
      <c r="H63" s="118">
        <v>14537.8</v>
      </c>
      <c r="I63" s="118">
        <v>5553.04347826087</v>
      </c>
      <c r="J63" s="80">
        <f t="shared" si="3"/>
        <v>2.4769143581024622</v>
      </c>
      <c r="K63" s="80">
        <f t="shared" si="4"/>
        <v>0.86415601882985982</v>
      </c>
      <c r="L63" s="80">
        <f t="shared" si="5"/>
        <v>-4.8031419570617686</v>
      </c>
      <c r="M63" s="80">
        <f t="shared" si="6"/>
        <v>-4.3227826419483364</v>
      </c>
      <c r="N63" s="80">
        <f t="shared" si="7"/>
        <v>4.1317692821977658</v>
      </c>
      <c r="O63" s="80">
        <f t="shared" si="8"/>
        <v>0.80506813057543525</v>
      </c>
      <c r="P63" s="80">
        <f t="shared" si="9"/>
        <v>-1.0538905162016192</v>
      </c>
      <c r="Q63" s="80">
        <f t="shared" si="10"/>
        <v>-5.1174983939898624</v>
      </c>
      <c r="R63" s="80">
        <f t="shared" si="11"/>
        <v>3.4019701980867012</v>
      </c>
      <c r="S63" s="80">
        <f t="shared" si="12"/>
        <v>-2.7105015500442846</v>
      </c>
      <c r="T63" s="80">
        <f t="shared" si="13"/>
        <v>7.8051539169262156</v>
      </c>
      <c r="U63" s="80">
        <f t="shared" si="14"/>
        <v>0.46615045542313283</v>
      </c>
      <c r="W63" s="199">
        <f t="shared" si="19"/>
        <v>43343</v>
      </c>
      <c r="X63" s="88">
        <f t="shared" si="19"/>
        <v>0.4</v>
      </c>
      <c r="Y63" s="86">
        <f t="shared" si="15"/>
        <v>0.45045410401402108</v>
      </c>
      <c r="Z63" s="88">
        <f t="shared" si="16"/>
        <v>4.0999999999999996</v>
      </c>
      <c r="AA63" s="86">
        <f t="shared" si="17"/>
        <v>4.1339692693743331</v>
      </c>
      <c r="AB63" s="85">
        <f t="shared" si="18"/>
        <v>-3.3969269374333422E-2</v>
      </c>
    </row>
    <row r="64" spans="1:28" x14ac:dyDescent="0.3">
      <c r="A64" s="197">
        <v>43373</v>
      </c>
      <c r="B64" s="118">
        <v>0.6</v>
      </c>
      <c r="C64" s="118">
        <v>3.6</v>
      </c>
      <c r="D64" s="118">
        <v>8047.25</v>
      </c>
      <c r="E64" s="118">
        <v>636.14736842105265</v>
      </c>
      <c r="F64" s="118">
        <v>4384.75</v>
      </c>
      <c r="G64" s="118">
        <v>49084.75</v>
      </c>
      <c r="H64" s="118">
        <v>14570.5</v>
      </c>
      <c r="I64" s="118">
        <v>5719.7619047619046</v>
      </c>
      <c r="J64" s="80">
        <f t="shared" si="3"/>
        <v>4.7137280416395697</v>
      </c>
      <c r="K64" s="80">
        <f t="shared" si="4"/>
        <v>2.4769143581024622</v>
      </c>
      <c r="L64" s="80">
        <f t="shared" si="5"/>
        <v>2.0120860200533457</v>
      </c>
      <c r="M64" s="80">
        <f t="shared" si="6"/>
        <v>-4.8031419570617686</v>
      </c>
      <c r="N64" s="80">
        <f t="shared" si="7"/>
        <v>2.3708909226746471</v>
      </c>
      <c r="O64" s="80">
        <f t="shared" si="8"/>
        <v>4.1317692821977658</v>
      </c>
      <c r="P64" s="80">
        <f t="shared" si="9"/>
        <v>0.5596005867457734</v>
      </c>
      <c r="Q64" s="80">
        <f t="shared" si="10"/>
        <v>-1.0538905162016192</v>
      </c>
      <c r="R64" s="80">
        <f t="shared" si="11"/>
        <v>0.22493086987027766</v>
      </c>
      <c r="S64" s="80">
        <f t="shared" si="12"/>
        <v>3.4019701980867012</v>
      </c>
      <c r="T64" s="80">
        <f t="shared" si="13"/>
        <v>3.0022892338896128</v>
      </c>
      <c r="U64" s="80">
        <f t="shared" si="14"/>
        <v>7.8051539169262156</v>
      </c>
      <c r="W64" s="199">
        <f t="shared" si="19"/>
        <v>43373</v>
      </c>
      <c r="X64" s="88">
        <f t="shared" si="19"/>
        <v>0.6</v>
      </c>
      <c r="Y64" s="86">
        <f t="shared" si="15"/>
        <v>0.63652730011489644</v>
      </c>
      <c r="Z64" s="88">
        <f t="shared" si="16"/>
        <v>3.6</v>
      </c>
      <c r="AA64" s="86">
        <f t="shared" si="17"/>
        <v>3.7253712073461571</v>
      </c>
      <c r="AB64" s="85">
        <f t="shared" si="18"/>
        <v>-0.12537120734615703</v>
      </c>
    </row>
    <row r="65" spans="1:28" x14ac:dyDescent="0.3">
      <c r="A65" s="197">
        <v>43404</v>
      </c>
      <c r="B65" s="118">
        <v>0.4</v>
      </c>
      <c r="C65" s="118">
        <v>3.3</v>
      </c>
      <c r="D65" s="118">
        <v>8325.25</v>
      </c>
      <c r="E65" s="118">
        <v>662.76666666666665</v>
      </c>
      <c r="F65" s="118">
        <v>4418</v>
      </c>
      <c r="G65" s="118">
        <v>50019.25</v>
      </c>
      <c r="H65" s="118">
        <v>14288.25</v>
      </c>
      <c r="I65" s="118">
        <v>5602.666666666667</v>
      </c>
      <c r="J65" s="80">
        <f t="shared" si="3"/>
        <v>3.4545962906583014</v>
      </c>
      <c r="K65" s="80">
        <f t="shared" si="4"/>
        <v>4.7137280416395697</v>
      </c>
      <c r="L65" s="80">
        <f t="shared" si="5"/>
        <v>4.1844546667990414</v>
      </c>
      <c r="M65" s="80">
        <f t="shared" si="6"/>
        <v>2.0120860200533457</v>
      </c>
      <c r="N65" s="80">
        <f t="shared" si="7"/>
        <v>0.75831005188437928</v>
      </c>
      <c r="O65" s="80">
        <f t="shared" si="8"/>
        <v>2.3708909226746471</v>
      </c>
      <c r="P65" s="80">
        <f t="shared" si="9"/>
        <v>1.9038499737698658</v>
      </c>
      <c r="Q65" s="80">
        <f t="shared" si="10"/>
        <v>0.5596005867457734</v>
      </c>
      <c r="R65" s="80">
        <f t="shared" si="11"/>
        <v>-1.9371332486874167</v>
      </c>
      <c r="S65" s="80">
        <f t="shared" si="12"/>
        <v>0.22493086987027766</v>
      </c>
      <c r="T65" s="80">
        <f t="shared" si="13"/>
        <v>-2.0472047621029787</v>
      </c>
      <c r="U65" s="80">
        <f t="shared" si="14"/>
        <v>3.0022892338896128</v>
      </c>
      <c r="W65" s="199">
        <f t="shared" si="19"/>
        <v>43404</v>
      </c>
      <c r="X65" s="88">
        <f t="shared" si="19"/>
        <v>0.4</v>
      </c>
      <c r="Y65" s="86">
        <f t="shared" si="15"/>
        <v>0.4353262245303634</v>
      </c>
      <c r="Z65" s="88">
        <f t="shared" si="16"/>
        <v>3.3</v>
      </c>
      <c r="AA65" s="86">
        <f t="shared" si="17"/>
        <v>3.327704040331156</v>
      </c>
      <c r="AB65" s="85">
        <f t="shared" si="18"/>
        <v>-2.7704040331156143E-2</v>
      </c>
    </row>
    <row r="66" spans="1:28" x14ac:dyDescent="0.3">
      <c r="A66" s="197">
        <v>43434</v>
      </c>
      <c r="B66" s="118">
        <v>-0.2</v>
      </c>
      <c r="C66" s="118">
        <v>2.7</v>
      </c>
      <c r="D66" s="118">
        <v>7806</v>
      </c>
      <c r="E66" s="118">
        <v>632.9818181818182</v>
      </c>
      <c r="F66" s="118">
        <v>4342.3999999999996</v>
      </c>
      <c r="G66" s="118">
        <v>49370</v>
      </c>
      <c r="H66" s="118">
        <v>13876.8</v>
      </c>
      <c r="I66" s="118">
        <v>5035.863636363636</v>
      </c>
      <c r="J66" s="80">
        <f t="shared" si="3"/>
        <v>-6.2370499384402933</v>
      </c>
      <c r="K66" s="80">
        <f t="shared" si="4"/>
        <v>3.4545962906583014</v>
      </c>
      <c r="L66" s="80">
        <f t="shared" si="5"/>
        <v>-4.4940172737788657</v>
      </c>
      <c r="M66" s="80">
        <f t="shared" si="6"/>
        <v>4.1844546667990414</v>
      </c>
      <c r="N66" s="80">
        <f t="shared" si="7"/>
        <v>-1.7111815301041275</v>
      </c>
      <c r="O66" s="80">
        <f t="shared" si="8"/>
        <v>0.75831005188437928</v>
      </c>
      <c r="P66" s="80">
        <f t="shared" si="9"/>
        <v>-1.2980002698960931</v>
      </c>
      <c r="Q66" s="80">
        <f t="shared" si="10"/>
        <v>1.9038499737698658</v>
      </c>
      <c r="R66" s="80">
        <f t="shared" si="11"/>
        <v>-2.8796388641016364</v>
      </c>
      <c r="S66" s="80">
        <f t="shared" si="12"/>
        <v>-1.9371332486874167</v>
      </c>
      <c r="T66" s="80">
        <f t="shared" si="13"/>
        <v>-10.116665224352047</v>
      </c>
      <c r="U66" s="80">
        <f t="shared" si="14"/>
        <v>-2.0472047621029787</v>
      </c>
      <c r="W66" s="199">
        <f t="shared" si="19"/>
        <v>43434</v>
      </c>
      <c r="X66" s="88">
        <f t="shared" si="19"/>
        <v>-0.2</v>
      </c>
      <c r="Y66" s="86">
        <f t="shared" si="15"/>
        <v>-0.47711133393637645</v>
      </c>
      <c r="Z66" s="88">
        <f t="shared" si="16"/>
        <v>2.7</v>
      </c>
      <c r="AA66" s="86">
        <f t="shared" si="17"/>
        <v>2.2956656637251029</v>
      </c>
      <c r="AB66" s="85">
        <f t="shared" si="18"/>
        <v>0.40433433627489723</v>
      </c>
    </row>
    <row r="67" spans="1:28" x14ac:dyDescent="0.3">
      <c r="A67" s="197">
        <v>43465</v>
      </c>
      <c r="B67" s="118">
        <v>-1</v>
      </c>
      <c r="C67" s="118">
        <v>0.9</v>
      </c>
      <c r="D67" s="118">
        <v>6959.25</v>
      </c>
      <c r="E67" s="118">
        <v>598.66999999999996</v>
      </c>
      <c r="F67" s="118">
        <v>4094.5</v>
      </c>
      <c r="G67" s="118">
        <v>48755</v>
      </c>
      <c r="H67" s="118">
        <v>13693.75</v>
      </c>
      <c r="I67" s="118">
        <v>4765.0952380952385</v>
      </c>
      <c r="J67" s="80">
        <f t="shared" si="3"/>
        <v>-10.847425057647968</v>
      </c>
      <c r="K67" s="80">
        <f t="shared" si="4"/>
        <v>-6.2370499384402933</v>
      </c>
      <c r="L67" s="80">
        <f t="shared" si="5"/>
        <v>-5.4206641006491765</v>
      </c>
      <c r="M67" s="80">
        <f t="shared" si="6"/>
        <v>-4.4940172737788657</v>
      </c>
      <c r="N67" s="80">
        <f t="shared" si="7"/>
        <v>-5.7088246131171587</v>
      </c>
      <c r="O67" s="80">
        <f t="shared" si="8"/>
        <v>-1.7111815301041275</v>
      </c>
      <c r="P67" s="80">
        <f t="shared" si="9"/>
        <v>-1.2456957666599209</v>
      </c>
      <c r="Q67" s="80">
        <f t="shared" si="10"/>
        <v>-1.2980002698960931</v>
      </c>
      <c r="R67" s="80">
        <f t="shared" si="11"/>
        <v>-1.3191081517352643</v>
      </c>
      <c r="S67" s="80">
        <f t="shared" si="12"/>
        <v>-2.8796388641016364</v>
      </c>
      <c r="T67" s="80">
        <f t="shared" si="13"/>
        <v>-5.3768016336502171</v>
      </c>
      <c r="U67" s="80">
        <f t="shared" si="14"/>
        <v>-10.116665224352047</v>
      </c>
      <c r="W67" s="199">
        <f t="shared" si="19"/>
        <v>43465</v>
      </c>
      <c r="X67" s="88">
        <f t="shared" si="19"/>
        <v>-1</v>
      </c>
      <c r="Y67" s="86">
        <f t="shared" si="15"/>
        <v>-1.3007094755491349</v>
      </c>
      <c r="Z67" s="88">
        <f t="shared" si="16"/>
        <v>0.9</v>
      </c>
      <c r="AA67" s="86">
        <f t="shared" si="17"/>
        <v>0.5596938180664921</v>
      </c>
      <c r="AB67" s="85">
        <f t="shared" si="18"/>
        <v>0.34030618193350792</v>
      </c>
    </row>
    <row r="68" spans="1:28" x14ac:dyDescent="0.3">
      <c r="A68" s="197">
        <v>43496</v>
      </c>
      <c r="B68" s="118">
        <v>-0.6</v>
      </c>
      <c r="C68" s="118">
        <v>0.1</v>
      </c>
      <c r="D68" s="118">
        <v>6616.75</v>
      </c>
      <c r="E68" s="118">
        <v>580.6</v>
      </c>
      <c r="F68" s="118">
        <v>4020</v>
      </c>
      <c r="G68" s="118">
        <v>47366.5</v>
      </c>
      <c r="H68" s="118">
        <v>13475</v>
      </c>
      <c r="I68" s="118">
        <v>4647</v>
      </c>
      <c r="J68" s="80">
        <f t="shared" si="3"/>
        <v>-4.9215073463376058</v>
      </c>
      <c r="K68" s="80">
        <f t="shared" si="4"/>
        <v>-10.847425057647968</v>
      </c>
      <c r="L68" s="80">
        <f t="shared" si="5"/>
        <v>-3.0183573588120112</v>
      </c>
      <c r="M68" s="80">
        <f t="shared" si="6"/>
        <v>-5.4206641006491765</v>
      </c>
      <c r="N68" s="80">
        <f t="shared" si="7"/>
        <v>-1.8195139821712019</v>
      </c>
      <c r="O68" s="80">
        <f t="shared" si="8"/>
        <v>-5.7088246131171587</v>
      </c>
      <c r="P68" s="80">
        <f t="shared" si="9"/>
        <v>-2.8479130345605626</v>
      </c>
      <c r="Q68" s="80">
        <f t="shared" si="10"/>
        <v>-1.2456957666599209</v>
      </c>
      <c r="R68" s="80">
        <f t="shared" si="11"/>
        <v>-1.5974440894568716</v>
      </c>
      <c r="S68" s="80">
        <f t="shared" si="12"/>
        <v>-1.3191081517352643</v>
      </c>
      <c r="T68" s="80">
        <f t="shared" si="13"/>
        <v>-2.4783395125266168</v>
      </c>
      <c r="U68" s="80">
        <f t="shared" si="14"/>
        <v>-5.3768016336502171</v>
      </c>
      <c r="W68" s="199">
        <f t="shared" si="19"/>
        <v>43496</v>
      </c>
      <c r="X68" s="88">
        <f t="shared" si="19"/>
        <v>-0.6</v>
      </c>
      <c r="Y68" s="86">
        <f t="shared" si="15"/>
        <v>-0.88567274610834812</v>
      </c>
      <c r="Z68" s="88">
        <f t="shared" si="16"/>
        <v>0.1</v>
      </c>
      <c r="AA68" s="86">
        <f t="shared" si="17"/>
        <v>-0.29276550431039539</v>
      </c>
      <c r="AB68" s="85">
        <f t="shared" si="18"/>
        <v>0.39276550431039536</v>
      </c>
    </row>
    <row r="69" spans="1:28" x14ac:dyDescent="0.3">
      <c r="A69" s="197">
        <v>43524</v>
      </c>
      <c r="B69" s="118">
        <v>-0.1</v>
      </c>
      <c r="C69" s="118">
        <v>0.1</v>
      </c>
      <c r="D69" s="118">
        <v>6786.75</v>
      </c>
      <c r="E69" s="118">
        <v>597.84</v>
      </c>
      <c r="F69" s="118">
        <v>4028.5</v>
      </c>
      <c r="G69" s="118">
        <v>48053.5</v>
      </c>
      <c r="H69" s="118">
        <v>13495</v>
      </c>
      <c r="I69" s="118">
        <v>4652.0588235294117</v>
      </c>
      <c r="J69" s="80">
        <f t="shared" si="3"/>
        <v>2.5692371632599134</v>
      </c>
      <c r="K69" s="80">
        <f t="shared" si="4"/>
        <v>-4.9215073463376058</v>
      </c>
      <c r="L69" s="80">
        <f t="shared" si="5"/>
        <v>2.9693420599380005</v>
      </c>
      <c r="M69" s="80">
        <f t="shared" si="6"/>
        <v>-3.0183573588120112</v>
      </c>
      <c r="N69" s="80">
        <f t="shared" si="7"/>
        <v>0.21144278606965372</v>
      </c>
      <c r="O69" s="80">
        <f t="shared" si="8"/>
        <v>-1.8195139821712019</v>
      </c>
      <c r="P69" s="80">
        <f t="shared" si="9"/>
        <v>1.4503921547929508</v>
      </c>
      <c r="Q69" s="80">
        <f t="shared" si="10"/>
        <v>-2.8479130345605626</v>
      </c>
      <c r="R69" s="80">
        <f t="shared" si="11"/>
        <v>0.14842300556585997</v>
      </c>
      <c r="S69" s="80">
        <f t="shared" si="12"/>
        <v>-1.5974440894568716</v>
      </c>
      <c r="T69" s="80">
        <f t="shared" si="13"/>
        <v>0.1088621374954073</v>
      </c>
      <c r="U69" s="80">
        <f t="shared" si="14"/>
        <v>-2.4783395125266168</v>
      </c>
      <c r="W69" s="199">
        <f t="shared" si="19"/>
        <v>43524</v>
      </c>
      <c r="X69" s="88">
        <f t="shared" si="19"/>
        <v>-0.1</v>
      </c>
      <c r="Y69" s="86">
        <f t="shared" si="15"/>
        <v>-4.4654717345355241E-2</v>
      </c>
      <c r="Z69" s="88">
        <f t="shared" si="16"/>
        <v>0.1</v>
      </c>
      <c r="AA69" s="86">
        <f t="shared" si="17"/>
        <v>0.15545608402129574</v>
      </c>
      <c r="AB69" s="85">
        <f t="shared" si="18"/>
        <v>-5.5456084021295732E-2</v>
      </c>
    </row>
    <row r="70" spans="1:28" x14ac:dyDescent="0.3">
      <c r="A70" s="197">
        <v>43555</v>
      </c>
      <c r="B70" s="118">
        <v>0.1</v>
      </c>
      <c r="C70" s="118">
        <v>0.4</v>
      </c>
      <c r="D70" s="118">
        <v>7039</v>
      </c>
      <c r="E70" s="118">
        <v>620.2285714285714</v>
      </c>
      <c r="F70" s="118">
        <v>4063.2</v>
      </c>
      <c r="G70" s="118">
        <v>49507.4</v>
      </c>
      <c r="H70" s="118">
        <v>13869.8</v>
      </c>
      <c r="I70" s="118">
        <v>4677.8095238095239</v>
      </c>
      <c r="J70" s="80">
        <f t="shared" si="3"/>
        <v>3.7168011198290856</v>
      </c>
      <c r="K70" s="80">
        <f t="shared" si="4"/>
        <v>2.5692371632599134</v>
      </c>
      <c r="L70" s="80">
        <f t="shared" si="5"/>
        <v>3.7449102483225261</v>
      </c>
      <c r="M70" s="80">
        <f t="shared" si="6"/>
        <v>2.9693420599380005</v>
      </c>
      <c r="N70" s="80">
        <f t="shared" si="7"/>
        <v>0.86136279012039552</v>
      </c>
      <c r="O70" s="80">
        <f t="shared" si="8"/>
        <v>0.21144278606965372</v>
      </c>
      <c r="P70" s="80">
        <f t="shared" si="9"/>
        <v>3.0255860655311437</v>
      </c>
      <c r="Q70" s="80">
        <f t="shared" si="10"/>
        <v>1.4503921547929508</v>
      </c>
      <c r="R70" s="80">
        <f t="shared" si="11"/>
        <v>2.7773249351611611</v>
      </c>
      <c r="S70" s="80">
        <f t="shared" si="12"/>
        <v>0.14842300556585997</v>
      </c>
      <c r="T70" s="80">
        <f t="shared" si="13"/>
        <v>0.55353341943720125</v>
      </c>
      <c r="U70" s="80">
        <f t="shared" si="14"/>
        <v>0.1088621374954073</v>
      </c>
      <c r="W70" s="199">
        <f t="shared" si="19"/>
        <v>43555</v>
      </c>
      <c r="X70" s="88">
        <f t="shared" si="19"/>
        <v>0.1</v>
      </c>
      <c r="Y70" s="86">
        <f t="shared" si="15"/>
        <v>0.47674637460554592</v>
      </c>
      <c r="Z70" s="88">
        <f t="shared" si="16"/>
        <v>0.4</v>
      </c>
      <c r="AA70" s="86">
        <f t="shared" si="17"/>
        <v>0.77878068234483067</v>
      </c>
      <c r="AB70" s="85">
        <f t="shared" si="18"/>
        <v>-0.37878068234483064</v>
      </c>
    </row>
    <row r="71" spans="1:28" x14ac:dyDescent="0.3">
      <c r="A71" s="197">
        <v>43585</v>
      </c>
      <c r="B71" s="118">
        <v>0.3</v>
      </c>
      <c r="C71" s="118">
        <v>0.9</v>
      </c>
      <c r="D71" s="118">
        <v>7077.25</v>
      </c>
      <c r="E71" s="118">
        <v>623.54285714285709</v>
      </c>
      <c r="F71" s="118">
        <v>4139.75</v>
      </c>
      <c r="G71" s="118">
        <v>49138.25</v>
      </c>
      <c r="H71" s="118">
        <v>14075.75</v>
      </c>
      <c r="I71" s="118">
        <v>4646</v>
      </c>
      <c r="J71" s="80">
        <f t="shared" si="3"/>
        <v>0.5434010512856986</v>
      </c>
      <c r="K71" s="80">
        <f t="shared" si="4"/>
        <v>3.7168011198290856</v>
      </c>
      <c r="L71" s="80">
        <f t="shared" si="5"/>
        <v>0.53436521098211642</v>
      </c>
      <c r="M71" s="80">
        <f t="shared" si="6"/>
        <v>3.7449102483225261</v>
      </c>
      <c r="N71" s="80">
        <f t="shared" si="7"/>
        <v>1.8839830675329949</v>
      </c>
      <c r="O71" s="80">
        <f t="shared" si="8"/>
        <v>0.86136279012039552</v>
      </c>
      <c r="P71" s="80">
        <f t="shared" si="9"/>
        <v>-0.74564610543070842</v>
      </c>
      <c r="Q71" s="80">
        <f t="shared" si="10"/>
        <v>3.0255860655311437</v>
      </c>
      <c r="R71" s="80">
        <f t="shared" si="11"/>
        <v>1.4848808201992796</v>
      </c>
      <c r="S71" s="80">
        <f t="shared" si="12"/>
        <v>2.7773249351611611</v>
      </c>
      <c r="T71" s="80">
        <f t="shared" si="13"/>
        <v>-0.68000895820185292</v>
      </c>
      <c r="U71" s="80">
        <f t="shared" si="14"/>
        <v>0.55353341943720125</v>
      </c>
      <c r="W71" s="199">
        <f t="shared" si="19"/>
        <v>43585</v>
      </c>
      <c r="X71" s="88">
        <f t="shared" si="19"/>
        <v>0.3</v>
      </c>
      <c r="Y71" s="86">
        <f t="shared" si="15"/>
        <v>0.3777521794962983</v>
      </c>
      <c r="Z71" s="88">
        <f t="shared" si="16"/>
        <v>0.9</v>
      </c>
      <c r="AA71" s="86">
        <f t="shared" si="17"/>
        <v>0.98122563949327457</v>
      </c>
      <c r="AB71" s="85">
        <f t="shared" si="18"/>
        <v>-8.1225639493274548E-2</v>
      </c>
    </row>
    <row r="72" spans="1:28" x14ac:dyDescent="0.3">
      <c r="A72" s="197">
        <v>43616</v>
      </c>
      <c r="B72" s="118">
        <v>0.2</v>
      </c>
      <c r="C72" s="118">
        <v>0.6</v>
      </c>
      <c r="D72" s="118">
        <v>7197.6</v>
      </c>
      <c r="E72" s="118">
        <v>612.66999999999996</v>
      </c>
      <c r="F72" s="118">
        <v>4170.6000000000004</v>
      </c>
      <c r="G72" s="118">
        <v>47615.8</v>
      </c>
      <c r="H72" s="118">
        <v>14333.2</v>
      </c>
      <c r="I72" s="118">
        <v>4439.5238095238092</v>
      </c>
      <c r="J72" s="80">
        <f t="shared" si="3"/>
        <v>1.7005192694902576</v>
      </c>
      <c r="K72" s="80">
        <f t="shared" si="4"/>
        <v>0.5434010512856986</v>
      </c>
      <c r="L72" s="80">
        <f t="shared" si="5"/>
        <v>-1.743722507331384</v>
      </c>
      <c r="M72" s="80">
        <f t="shared" si="6"/>
        <v>0.53436521098211642</v>
      </c>
      <c r="N72" s="80">
        <f t="shared" si="7"/>
        <v>0.74521408297603386</v>
      </c>
      <c r="O72" s="80">
        <f t="shared" si="8"/>
        <v>1.8839830675329949</v>
      </c>
      <c r="P72" s="80">
        <f t="shared" si="9"/>
        <v>-3.098299186478954</v>
      </c>
      <c r="Q72" s="80">
        <f t="shared" si="10"/>
        <v>-0.74564610543070842</v>
      </c>
      <c r="R72" s="80">
        <f t="shared" si="11"/>
        <v>1.8290322007708397</v>
      </c>
      <c r="S72" s="80">
        <f t="shared" si="12"/>
        <v>1.4848808201992796</v>
      </c>
      <c r="T72" s="80">
        <f t="shared" si="13"/>
        <v>-4.4441711251870544</v>
      </c>
      <c r="U72" s="80">
        <f t="shared" si="14"/>
        <v>-0.68000895820185292</v>
      </c>
      <c r="W72" s="199">
        <f t="shared" ref="W72:X103" si="20">A72</f>
        <v>43616</v>
      </c>
      <c r="X72" s="88">
        <f t="shared" si="20"/>
        <v>0.2</v>
      </c>
      <c r="Y72" s="86">
        <f t="shared" si="15"/>
        <v>0.12750149929791788</v>
      </c>
      <c r="Z72" s="88">
        <f t="shared" si="16"/>
        <v>0.6</v>
      </c>
      <c r="AA72" s="86">
        <f t="shared" si="17"/>
        <v>0.62614443505137274</v>
      </c>
      <c r="AB72" s="85">
        <f t="shared" si="18"/>
        <v>-2.6144435051372761E-2</v>
      </c>
    </row>
    <row r="73" spans="1:28" x14ac:dyDescent="0.3">
      <c r="A73" s="197">
        <v>43646</v>
      </c>
      <c r="B73" s="118">
        <v>-0.3</v>
      </c>
      <c r="C73" s="118">
        <v>0</v>
      </c>
      <c r="D73" s="118">
        <v>6935.5</v>
      </c>
      <c r="E73" s="118">
        <v>602.44210526315794</v>
      </c>
      <c r="F73" s="118">
        <v>4100.5</v>
      </c>
      <c r="G73" s="118">
        <v>46555.75</v>
      </c>
      <c r="H73" s="118">
        <v>14162.75</v>
      </c>
      <c r="I73" s="118">
        <v>4283.6315789473683</v>
      </c>
      <c r="J73" s="80">
        <f t="shared" ref="J73:J108" si="21">D73/D72*100-100</f>
        <v>-3.6414916083138849</v>
      </c>
      <c r="K73" s="80">
        <f t="shared" ref="K73:K133" si="22">J72</f>
        <v>1.7005192694902576</v>
      </c>
      <c r="L73" s="80">
        <f t="shared" ref="L73:L108" si="23">E73/E72*100-100</f>
        <v>-1.6693970223516885</v>
      </c>
      <c r="M73" s="80">
        <f t="shared" ref="M73:M108" si="24">L72</f>
        <v>-1.743722507331384</v>
      </c>
      <c r="N73" s="80">
        <f t="shared" ref="N73:N124" si="25">F73/F72*100-100</f>
        <v>-1.6808133122332691</v>
      </c>
      <c r="O73" s="80">
        <f t="shared" ref="O73:O133" si="26">N72</f>
        <v>0.74521408297603386</v>
      </c>
      <c r="P73" s="80">
        <f t="shared" ref="P73:P124" si="27">G73/G72*100-100</f>
        <v>-2.2262568307158546</v>
      </c>
      <c r="Q73" s="80">
        <f t="shared" ref="Q73:Q133" si="28">P72</f>
        <v>-3.098299186478954</v>
      </c>
      <c r="R73" s="80">
        <f t="shared" ref="R73:R133" si="29">H73/H72*100-100</f>
        <v>-1.189197108810319</v>
      </c>
      <c r="S73" s="80">
        <f t="shared" ref="S73:S133" si="30">H72/H71*100-100</f>
        <v>1.8290322007708397</v>
      </c>
      <c r="T73" s="80">
        <f t="shared" ref="T73:T133" si="31">I73/I72*100-100</f>
        <v>-3.5114628790145446</v>
      </c>
      <c r="U73" s="80">
        <f t="shared" ref="U73:U133" si="32">T72</f>
        <v>-4.4441711251870544</v>
      </c>
      <c r="W73" s="199">
        <f t="shared" si="20"/>
        <v>43646</v>
      </c>
      <c r="X73" s="88">
        <f t="shared" si="20"/>
        <v>-0.3</v>
      </c>
      <c r="Y73" s="86">
        <f t="shared" ref="Y73:Y133" si="33">J73*AE$3+K73*AF$3+L73*AG$3+M73*AH$3+N73*AI$3+O73*AJ$3+Q73*AK$3+R73*AL$3+T73*AM$3+U73*AN$3+AO$3</f>
        <v>-0.38452859722730387</v>
      </c>
      <c r="Z73" s="88">
        <f t="shared" ref="Z73:Z133" si="34">C73</f>
        <v>0</v>
      </c>
      <c r="AA73" s="86">
        <f t="shared" si="17"/>
        <v>-8.6576040688584044E-2</v>
      </c>
      <c r="AB73" s="85">
        <f t="shared" si="18"/>
        <v>8.6576040688584044E-2</v>
      </c>
    </row>
    <row r="74" spans="1:28" x14ac:dyDescent="0.3">
      <c r="A74" s="197">
        <v>43677</v>
      </c>
      <c r="B74" s="118">
        <v>-0.2</v>
      </c>
      <c r="C74" s="118">
        <v>-0.3</v>
      </c>
      <c r="D74" s="118">
        <v>7023.75</v>
      </c>
      <c r="E74" s="118">
        <v>587.4</v>
      </c>
      <c r="F74" s="118">
        <v>4116.25</v>
      </c>
      <c r="G74" s="118">
        <v>46673.75</v>
      </c>
      <c r="H74" s="118">
        <v>14022</v>
      </c>
      <c r="I74" s="118">
        <v>4364.347826086957</v>
      </c>
      <c r="J74" s="80">
        <f t="shared" si="21"/>
        <v>1.2724389013048807</v>
      </c>
      <c r="K74" s="80">
        <f t="shared" si="22"/>
        <v>-3.6414916083138849</v>
      </c>
      <c r="L74" s="80">
        <f t="shared" si="23"/>
        <v>-2.4968549063461154</v>
      </c>
      <c r="M74" s="80">
        <f t="shared" si="24"/>
        <v>-1.6693970223516885</v>
      </c>
      <c r="N74" s="80">
        <f t="shared" si="25"/>
        <v>0.38409950006096949</v>
      </c>
      <c r="O74" s="80">
        <f t="shared" si="26"/>
        <v>-1.6808133122332691</v>
      </c>
      <c r="P74" s="80">
        <f t="shared" si="27"/>
        <v>0.25345956192306573</v>
      </c>
      <c r="Q74" s="80">
        <f t="shared" si="28"/>
        <v>-2.2262568307158546</v>
      </c>
      <c r="R74" s="80">
        <f t="shared" si="29"/>
        <v>-0.99380416938799954</v>
      </c>
      <c r="S74" s="80">
        <f t="shared" si="30"/>
        <v>-1.189197108810319</v>
      </c>
      <c r="T74" s="80">
        <f t="shared" si="31"/>
        <v>1.8842948010814524</v>
      </c>
      <c r="U74" s="80">
        <f t="shared" si="32"/>
        <v>-3.5114628790145446</v>
      </c>
      <c r="W74" s="199">
        <f t="shared" si="20"/>
        <v>43677</v>
      </c>
      <c r="X74" s="88">
        <f t="shared" si="20"/>
        <v>-0.2</v>
      </c>
      <c r="Y74" s="86">
        <f t="shared" si="33"/>
        <v>-9.2938681311207291E-2</v>
      </c>
      <c r="Z74" s="88">
        <f t="shared" si="34"/>
        <v>-0.3</v>
      </c>
      <c r="AA74" s="86">
        <f t="shared" si="17"/>
        <v>-0.19274593537581097</v>
      </c>
      <c r="AB74" s="85">
        <f t="shared" si="18"/>
        <v>-0.10725406462418902</v>
      </c>
    </row>
    <row r="75" spans="1:28" x14ac:dyDescent="0.3">
      <c r="A75" s="197">
        <v>43708</v>
      </c>
      <c r="B75" s="118">
        <v>-0.1</v>
      </c>
      <c r="C75" s="118">
        <v>-0.8</v>
      </c>
      <c r="D75" s="118">
        <v>6982.8</v>
      </c>
      <c r="E75" s="118">
        <v>581.20000000000005</v>
      </c>
      <c r="F75" s="118">
        <v>4015.2</v>
      </c>
      <c r="G75" s="118">
        <v>46494.400000000001</v>
      </c>
      <c r="H75" s="118">
        <v>14255.4</v>
      </c>
      <c r="I75" s="118">
        <v>4235.590909090909</v>
      </c>
      <c r="J75" s="80">
        <f t="shared" si="21"/>
        <v>-0.58302189001601334</v>
      </c>
      <c r="K75" s="80">
        <f t="shared" si="22"/>
        <v>1.2724389013048807</v>
      </c>
      <c r="L75" s="80">
        <f t="shared" si="23"/>
        <v>-1.0554988083077887</v>
      </c>
      <c r="M75" s="80">
        <f t="shared" si="24"/>
        <v>-2.4968549063461154</v>
      </c>
      <c r="N75" s="80">
        <f t="shared" si="25"/>
        <v>-2.4549043425447934</v>
      </c>
      <c r="O75" s="80">
        <f t="shared" si="26"/>
        <v>0.38409950006096949</v>
      </c>
      <c r="P75" s="80">
        <f t="shared" si="27"/>
        <v>-0.38426310292187793</v>
      </c>
      <c r="Q75" s="80">
        <f t="shared" si="28"/>
        <v>0.25345956192306573</v>
      </c>
      <c r="R75" s="80">
        <f t="shared" si="29"/>
        <v>1.6645271715874941</v>
      </c>
      <c r="S75" s="80">
        <f t="shared" si="30"/>
        <v>-0.99380416938799954</v>
      </c>
      <c r="T75" s="80">
        <f t="shared" si="31"/>
        <v>-2.9501983372276328</v>
      </c>
      <c r="U75" s="80">
        <f t="shared" si="32"/>
        <v>1.8842948010814524</v>
      </c>
      <c r="W75" s="199">
        <f t="shared" si="20"/>
        <v>43708</v>
      </c>
      <c r="X75" s="88">
        <f t="shared" si="20"/>
        <v>-0.1</v>
      </c>
      <c r="Y75" s="86">
        <f t="shared" si="33"/>
        <v>-0.10493183552935416</v>
      </c>
      <c r="Z75" s="88">
        <f t="shared" si="34"/>
        <v>-0.8</v>
      </c>
      <c r="AA75" s="86">
        <f t="shared" si="17"/>
        <v>-0.80141139444499743</v>
      </c>
      <c r="AB75" s="85">
        <f t="shared" si="18"/>
        <v>1.4113944449973825E-3</v>
      </c>
    </row>
    <row r="76" spans="1:28" x14ac:dyDescent="0.3">
      <c r="A76" s="197">
        <v>43738</v>
      </c>
      <c r="B76" s="118">
        <v>0.1</v>
      </c>
      <c r="C76" s="118">
        <v>-1.2</v>
      </c>
      <c r="D76" s="118">
        <v>7081.25</v>
      </c>
      <c r="E76" s="118">
        <v>580.15</v>
      </c>
      <c r="F76" s="118">
        <v>3988.25</v>
      </c>
      <c r="G76" s="118">
        <v>47285.5</v>
      </c>
      <c r="H76" s="118">
        <v>14482.25</v>
      </c>
      <c r="I76" s="118">
        <v>4360.1904761904761</v>
      </c>
      <c r="J76" s="80">
        <f t="shared" si="21"/>
        <v>1.4098928796471171</v>
      </c>
      <c r="K76" s="80">
        <f t="shared" si="22"/>
        <v>-0.58302189001601334</v>
      </c>
      <c r="L76" s="80">
        <f t="shared" si="23"/>
        <v>-0.18066070199587614</v>
      </c>
      <c r="M76" s="80">
        <f t="shared" si="24"/>
        <v>-1.0554988083077887</v>
      </c>
      <c r="N76" s="80">
        <f t="shared" si="25"/>
        <v>-0.67119944211994209</v>
      </c>
      <c r="O76" s="80">
        <f t="shared" si="26"/>
        <v>-2.4549043425447934</v>
      </c>
      <c r="P76" s="80">
        <f t="shared" si="27"/>
        <v>1.7014952338346063</v>
      </c>
      <c r="Q76" s="80">
        <f t="shared" si="28"/>
        <v>-0.38426310292187793</v>
      </c>
      <c r="R76" s="80">
        <f t="shared" si="29"/>
        <v>1.5913267954599633</v>
      </c>
      <c r="S76" s="80">
        <f t="shared" si="30"/>
        <v>1.6645271715874941</v>
      </c>
      <c r="T76" s="80">
        <f t="shared" si="31"/>
        <v>2.9417280793604874</v>
      </c>
      <c r="U76" s="80">
        <f t="shared" si="32"/>
        <v>-2.9501983372276328</v>
      </c>
      <c r="W76" s="199">
        <f t="shared" si="20"/>
        <v>43738</v>
      </c>
      <c r="X76" s="88">
        <f t="shared" si="20"/>
        <v>0.1</v>
      </c>
      <c r="Y76" s="86">
        <f t="shared" si="33"/>
        <v>4.0799742525555252E-2</v>
      </c>
      <c r="Z76" s="88">
        <f t="shared" si="34"/>
        <v>-1.2</v>
      </c>
      <c r="AA76" s="86">
        <f t="shared" si="17"/>
        <v>-1.3514181465354369</v>
      </c>
      <c r="AB76" s="85">
        <f t="shared" si="18"/>
        <v>0.15141814653543695</v>
      </c>
    </row>
    <row r="77" spans="1:28" x14ac:dyDescent="0.3">
      <c r="A77" s="197">
        <v>43769</v>
      </c>
      <c r="B77" s="118">
        <v>0.1</v>
      </c>
      <c r="C77" s="118">
        <v>-1.6</v>
      </c>
      <c r="D77" s="118">
        <v>7043</v>
      </c>
      <c r="E77" s="118">
        <v>569.26666666666665</v>
      </c>
      <c r="F77" s="118">
        <v>3979.6666666666665</v>
      </c>
      <c r="G77" s="118">
        <v>47085.333333333336</v>
      </c>
      <c r="H77" s="118">
        <v>14140.666666666666</v>
      </c>
      <c r="I77" s="118">
        <v>4285.8421052631575</v>
      </c>
      <c r="J77" s="80">
        <f t="shared" si="21"/>
        <v>-0.54015887025596498</v>
      </c>
      <c r="K77" s="80">
        <f t="shared" si="22"/>
        <v>1.4098928796471171</v>
      </c>
      <c r="L77" s="80">
        <f t="shared" si="23"/>
        <v>-1.8759516217070313</v>
      </c>
      <c r="M77" s="80">
        <f t="shared" si="24"/>
        <v>-0.18066070199587614</v>
      </c>
      <c r="N77" s="80">
        <f t="shared" si="25"/>
        <v>-0.21521552894962781</v>
      </c>
      <c r="O77" s="80">
        <f t="shared" si="26"/>
        <v>-0.67119944211994209</v>
      </c>
      <c r="P77" s="80">
        <f t="shared" si="27"/>
        <v>-0.42331511069284034</v>
      </c>
      <c r="Q77" s="80">
        <f t="shared" si="28"/>
        <v>1.7014952338346063</v>
      </c>
      <c r="R77" s="80">
        <f t="shared" si="29"/>
        <v>-2.3586344202961129</v>
      </c>
      <c r="S77" s="80">
        <f t="shared" si="30"/>
        <v>1.5913267954599633</v>
      </c>
      <c r="T77" s="80">
        <f t="shared" si="31"/>
        <v>-1.70516337149283</v>
      </c>
      <c r="U77" s="80">
        <f t="shared" si="32"/>
        <v>2.9417280793604874</v>
      </c>
      <c r="W77" s="199">
        <f t="shared" si="20"/>
        <v>43769</v>
      </c>
      <c r="X77" s="88">
        <f t="shared" si="20"/>
        <v>0.1</v>
      </c>
      <c r="Y77" s="86">
        <f t="shared" si="33"/>
        <v>-2.0467744483714176E-3</v>
      </c>
      <c r="Z77" s="88">
        <f t="shared" si="34"/>
        <v>-1.6</v>
      </c>
      <c r="AA77" s="86">
        <f t="shared" si="17"/>
        <v>-1.5956396545368534</v>
      </c>
      <c r="AB77" s="85">
        <f t="shared" si="18"/>
        <v>-4.3603454631466754E-3</v>
      </c>
    </row>
    <row r="78" spans="1:28" x14ac:dyDescent="0.3">
      <c r="A78" s="197">
        <v>43799</v>
      </c>
      <c r="B78" s="118">
        <v>-0.1</v>
      </c>
      <c r="C78" s="118">
        <v>-1.4</v>
      </c>
      <c r="D78" s="118">
        <v>6997.4</v>
      </c>
      <c r="E78" s="118">
        <v>550.94285714285718</v>
      </c>
      <c r="F78" s="118">
        <v>4032</v>
      </c>
      <c r="G78" s="118">
        <v>47282.8</v>
      </c>
      <c r="H78" s="118">
        <v>14164</v>
      </c>
      <c r="I78" s="118">
        <v>4074.3333333333335</v>
      </c>
      <c r="J78" s="80">
        <f t="shared" si="21"/>
        <v>-0.64745137015476928</v>
      </c>
      <c r="K78" s="80">
        <f t="shared" si="22"/>
        <v>-0.54015887025596498</v>
      </c>
      <c r="L78" s="80">
        <f t="shared" si="23"/>
        <v>-3.218844628845801</v>
      </c>
      <c r="M78" s="80">
        <f t="shared" si="24"/>
        <v>-1.8759516217070313</v>
      </c>
      <c r="N78" s="80">
        <f t="shared" si="25"/>
        <v>1.3150180082083978</v>
      </c>
      <c r="O78" s="80">
        <f t="shared" si="26"/>
        <v>-0.21521552894962781</v>
      </c>
      <c r="P78" s="80">
        <f t="shared" si="27"/>
        <v>0.41938041569915185</v>
      </c>
      <c r="Q78" s="80">
        <f t="shared" si="28"/>
        <v>-0.42331511069284034</v>
      </c>
      <c r="R78" s="80">
        <f t="shared" si="29"/>
        <v>0.16500872188957771</v>
      </c>
      <c r="S78" s="80">
        <f t="shared" si="30"/>
        <v>-2.3586344202961129</v>
      </c>
      <c r="T78" s="80">
        <f t="shared" si="31"/>
        <v>-4.9350574924373518</v>
      </c>
      <c r="U78" s="80">
        <f t="shared" si="32"/>
        <v>-1.70516337149283</v>
      </c>
      <c r="W78" s="199">
        <f t="shared" si="20"/>
        <v>43799</v>
      </c>
      <c r="X78" s="88">
        <f t="shared" si="20"/>
        <v>-0.1</v>
      </c>
      <c r="Y78" s="86">
        <f t="shared" si="33"/>
        <v>-0.11489170302406847</v>
      </c>
      <c r="Z78" s="88">
        <f t="shared" si="34"/>
        <v>-1.4</v>
      </c>
      <c r="AA78" s="86">
        <f t="shared" si="17"/>
        <v>-1.5160856069896624</v>
      </c>
      <c r="AB78" s="85">
        <f t="shared" si="18"/>
        <v>0.11608560698966253</v>
      </c>
    </row>
    <row r="79" spans="1:28" x14ac:dyDescent="0.3">
      <c r="A79" s="197">
        <v>43830</v>
      </c>
      <c r="B79" s="118">
        <v>0</v>
      </c>
      <c r="C79" s="118">
        <v>-0.5</v>
      </c>
      <c r="D79" s="118">
        <v>7105.25</v>
      </c>
      <c r="E79" s="118">
        <v>550.5545454545454</v>
      </c>
      <c r="F79" s="118">
        <v>4030</v>
      </c>
      <c r="G79" s="118">
        <v>48654.75</v>
      </c>
      <c r="H79" s="118">
        <v>14448.5</v>
      </c>
      <c r="I79" s="118">
        <v>4100.772727272727</v>
      </c>
      <c r="J79" s="80">
        <f t="shared" si="21"/>
        <v>1.54128676365508</v>
      </c>
      <c r="K79" s="80">
        <f t="shared" si="22"/>
        <v>-0.64745137015476928</v>
      </c>
      <c r="L79" s="80">
        <f t="shared" si="23"/>
        <v>-7.048130006177189E-2</v>
      </c>
      <c r="M79" s="80">
        <f t="shared" si="24"/>
        <v>-3.218844628845801</v>
      </c>
      <c r="N79" s="80">
        <f t="shared" si="25"/>
        <v>-4.9603174603177536E-2</v>
      </c>
      <c r="O79" s="80">
        <f t="shared" si="26"/>
        <v>1.3150180082083978</v>
      </c>
      <c r="P79" s="80">
        <f t="shared" si="27"/>
        <v>2.9015836625580391</v>
      </c>
      <c r="Q79" s="80">
        <f t="shared" si="28"/>
        <v>0.41938041569915185</v>
      </c>
      <c r="R79" s="80">
        <f t="shared" si="29"/>
        <v>2.0086133860491344</v>
      </c>
      <c r="S79" s="80">
        <f t="shared" si="30"/>
        <v>0.16500872188957771</v>
      </c>
      <c r="T79" s="80">
        <f t="shared" si="31"/>
        <v>0.64892564688030063</v>
      </c>
      <c r="U79" s="80">
        <f t="shared" si="32"/>
        <v>-4.9350574924373518</v>
      </c>
      <c r="W79" s="199">
        <f t="shared" si="20"/>
        <v>43830</v>
      </c>
      <c r="X79" s="88">
        <f t="shared" si="20"/>
        <v>0</v>
      </c>
      <c r="Y79" s="86">
        <f t="shared" si="33"/>
        <v>6.8180433186596945E-2</v>
      </c>
      <c r="Z79" s="88">
        <f t="shared" si="34"/>
        <v>-0.5</v>
      </c>
      <c r="AA79" s="86">
        <f t="shared" si="17"/>
        <v>-0.33613544735153766</v>
      </c>
      <c r="AB79" s="85">
        <f t="shared" si="18"/>
        <v>-0.16386455264846234</v>
      </c>
    </row>
    <row r="80" spans="1:28" x14ac:dyDescent="0.3">
      <c r="A80" s="197">
        <v>43861</v>
      </c>
      <c r="B80" s="118">
        <v>0</v>
      </c>
      <c r="C80" s="118">
        <v>0.1</v>
      </c>
      <c r="D80" s="118">
        <v>7195.5</v>
      </c>
      <c r="E80" s="118">
        <v>547.82500000000005</v>
      </c>
      <c r="F80" s="118">
        <v>3964.25</v>
      </c>
      <c r="G80" s="118">
        <v>48772.75</v>
      </c>
      <c r="H80" s="118">
        <v>14587.75</v>
      </c>
      <c r="I80" s="118">
        <v>4077.0588235294117</v>
      </c>
      <c r="J80" s="80">
        <f t="shared" si="21"/>
        <v>1.2701875373843308</v>
      </c>
      <c r="K80" s="80">
        <f t="shared" si="22"/>
        <v>1.54128676365508</v>
      </c>
      <c r="L80" s="80">
        <f t="shared" si="23"/>
        <v>-0.49578111325769214</v>
      </c>
      <c r="M80" s="80">
        <f t="shared" si="24"/>
        <v>-7.048130006177189E-2</v>
      </c>
      <c r="N80" s="80">
        <f t="shared" si="25"/>
        <v>-1.6315136476426773</v>
      </c>
      <c r="O80" s="80">
        <f t="shared" si="26"/>
        <v>-4.9603174603177536E-2</v>
      </c>
      <c r="P80" s="80">
        <f t="shared" si="27"/>
        <v>0.24252513886105476</v>
      </c>
      <c r="Q80" s="80">
        <f t="shared" si="28"/>
        <v>2.9015836625580391</v>
      </c>
      <c r="R80" s="80">
        <f t="shared" si="29"/>
        <v>0.96376786517630819</v>
      </c>
      <c r="S80" s="80">
        <f t="shared" si="30"/>
        <v>2.0086133860491344</v>
      </c>
      <c r="T80" s="80">
        <f t="shared" si="31"/>
        <v>-0.57827890791418213</v>
      </c>
      <c r="U80" s="80">
        <f t="shared" si="32"/>
        <v>0.64892564688030063</v>
      </c>
      <c r="W80" s="199">
        <f t="shared" si="20"/>
        <v>43861</v>
      </c>
      <c r="X80" s="88">
        <f t="shared" si="20"/>
        <v>0</v>
      </c>
      <c r="Y80" s="86">
        <f t="shared" si="33"/>
        <v>0.10572616169170915</v>
      </c>
      <c r="Z80" s="88">
        <f t="shared" si="34"/>
        <v>0.1</v>
      </c>
      <c r="AA80" s="86">
        <f t="shared" si="17"/>
        <v>0.20643614776987818</v>
      </c>
      <c r="AB80" s="85">
        <f t="shared" si="18"/>
        <v>-0.10643614776987817</v>
      </c>
    </row>
    <row r="81" spans="1:28" x14ac:dyDescent="0.3">
      <c r="A81" s="197">
        <v>43890</v>
      </c>
      <c r="B81" s="118">
        <v>-0.5</v>
      </c>
      <c r="C81" s="118">
        <v>-0.4</v>
      </c>
      <c r="D81" s="118">
        <v>6739.5</v>
      </c>
      <c r="E81" s="118">
        <v>563.71</v>
      </c>
      <c r="F81" s="118">
        <v>3916</v>
      </c>
      <c r="G81" s="118">
        <v>46363</v>
      </c>
      <c r="H81" s="118">
        <v>13899.75</v>
      </c>
      <c r="I81" s="118">
        <v>3856.0666666666666</v>
      </c>
      <c r="J81" s="80">
        <f t="shared" si="21"/>
        <v>-6.3372941421721833</v>
      </c>
      <c r="K81" s="80">
        <f t="shared" si="22"/>
        <v>1.2701875373843308</v>
      </c>
      <c r="L81" s="80">
        <f t="shared" si="23"/>
        <v>2.8996486104139194</v>
      </c>
      <c r="M81" s="80">
        <f t="shared" si="24"/>
        <v>-0.49578111325769214</v>
      </c>
      <c r="N81" s="80">
        <f t="shared" si="25"/>
        <v>-1.2171280822349786</v>
      </c>
      <c r="O81" s="80">
        <f t="shared" si="26"/>
        <v>-1.6315136476426773</v>
      </c>
      <c r="P81" s="80">
        <f t="shared" si="27"/>
        <v>-4.9407712298363435</v>
      </c>
      <c r="Q81" s="80">
        <f t="shared" si="28"/>
        <v>0.24252513886105476</v>
      </c>
      <c r="R81" s="80">
        <f t="shared" si="29"/>
        <v>-4.716285924834196</v>
      </c>
      <c r="S81" s="80">
        <f t="shared" si="30"/>
        <v>0.96376786517630819</v>
      </c>
      <c r="T81" s="80">
        <f t="shared" si="31"/>
        <v>-5.4203818592795727</v>
      </c>
      <c r="U81" s="80">
        <f t="shared" si="32"/>
        <v>-0.57827890791418213</v>
      </c>
      <c r="W81" s="199">
        <f t="shared" si="20"/>
        <v>43890</v>
      </c>
      <c r="X81" s="88">
        <f t="shared" si="20"/>
        <v>-0.5</v>
      </c>
      <c r="Y81" s="86">
        <f t="shared" si="33"/>
        <v>-0.48235119252931608</v>
      </c>
      <c r="Z81" s="88">
        <f t="shared" si="34"/>
        <v>-0.4</v>
      </c>
      <c r="AA81" s="86">
        <f t="shared" si="17"/>
        <v>-0.28311666038224814</v>
      </c>
      <c r="AB81" s="85">
        <f t="shared" si="18"/>
        <v>-0.11688333961775188</v>
      </c>
    </row>
    <row r="82" spans="1:28" x14ac:dyDescent="0.3">
      <c r="A82" s="197">
        <v>43921</v>
      </c>
      <c r="B82" s="118">
        <v>-1</v>
      </c>
      <c r="C82" s="118">
        <v>-1.5</v>
      </c>
      <c r="D82" s="118">
        <v>6092.5</v>
      </c>
      <c r="E82" s="118">
        <v>538.90909090909088</v>
      </c>
      <c r="F82" s="118">
        <v>3838.25</v>
      </c>
      <c r="G82" s="118">
        <v>42355</v>
      </c>
      <c r="H82" s="118">
        <v>12823.25</v>
      </c>
      <c r="I82" s="118">
        <v>3578.318181818182</v>
      </c>
      <c r="J82" s="80">
        <f t="shared" si="21"/>
        <v>-9.6001187031678938</v>
      </c>
      <c r="K82" s="80">
        <f t="shared" si="22"/>
        <v>-6.3372941421721833</v>
      </c>
      <c r="L82" s="80">
        <f t="shared" si="23"/>
        <v>-4.3995865056339625</v>
      </c>
      <c r="M82" s="80">
        <f t="shared" si="24"/>
        <v>2.8996486104139194</v>
      </c>
      <c r="N82" s="80">
        <f t="shared" si="25"/>
        <v>-1.9854443309499459</v>
      </c>
      <c r="O82" s="80">
        <f t="shared" si="26"/>
        <v>-1.2171280822349786</v>
      </c>
      <c r="P82" s="80">
        <f t="shared" si="27"/>
        <v>-8.6448245368073771</v>
      </c>
      <c r="Q82" s="80">
        <f t="shared" si="28"/>
        <v>-4.9407712298363435</v>
      </c>
      <c r="R82" s="80">
        <f t="shared" si="29"/>
        <v>-7.7447436104965988</v>
      </c>
      <c r="S82" s="80">
        <f t="shared" si="30"/>
        <v>-4.716285924834196</v>
      </c>
      <c r="T82" s="80">
        <f t="shared" si="31"/>
        <v>-7.2028963412238198</v>
      </c>
      <c r="U82" s="80">
        <f t="shared" si="32"/>
        <v>-5.4203818592795727</v>
      </c>
      <c r="W82" s="199">
        <f t="shared" si="20"/>
        <v>43921</v>
      </c>
      <c r="X82" s="88">
        <f t="shared" si="20"/>
        <v>-1</v>
      </c>
      <c r="Y82" s="86">
        <f t="shared" si="33"/>
        <v>-1.0743929228544327</v>
      </c>
      <c r="Z82" s="88">
        <f t="shared" si="34"/>
        <v>-1.5</v>
      </c>
      <c r="AA82" s="86">
        <f t="shared" si="17"/>
        <v>-1.5685268243386616</v>
      </c>
      <c r="AB82" s="85">
        <f t="shared" si="18"/>
        <v>6.852682433866164E-2</v>
      </c>
    </row>
    <row r="83" spans="1:28" x14ac:dyDescent="0.3">
      <c r="A83" s="197">
        <v>43951</v>
      </c>
      <c r="B83" s="118">
        <v>-1.3</v>
      </c>
      <c r="C83" s="118">
        <v>-3.1</v>
      </c>
      <c r="D83" s="118">
        <v>5649.75</v>
      </c>
      <c r="E83" s="118">
        <v>484.96190476190475</v>
      </c>
      <c r="F83" s="118">
        <v>3775.25</v>
      </c>
      <c r="G83" s="118">
        <v>41875</v>
      </c>
      <c r="H83" s="118">
        <v>12320</v>
      </c>
      <c r="I83" s="118">
        <v>3281.2727272727275</v>
      </c>
      <c r="J83" s="80">
        <f t="shared" si="21"/>
        <v>-7.2671317193270397</v>
      </c>
      <c r="K83" s="80">
        <f t="shared" si="22"/>
        <v>-9.6001187031678938</v>
      </c>
      <c r="L83" s="80">
        <f t="shared" si="23"/>
        <v>-10.010442773600673</v>
      </c>
      <c r="M83" s="80">
        <f t="shared" si="24"/>
        <v>-4.3995865056339625</v>
      </c>
      <c r="N83" s="80">
        <f t="shared" si="25"/>
        <v>-1.6413730215593034</v>
      </c>
      <c r="O83" s="80">
        <f t="shared" si="26"/>
        <v>-1.9854443309499459</v>
      </c>
      <c r="P83" s="80">
        <f t="shared" si="27"/>
        <v>-1.1332782434187294</v>
      </c>
      <c r="Q83" s="80">
        <f t="shared" si="28"/>
        <v>-8.6448245368073771</v>
      </c>
      <c r="R83" s="80">
        <f t="shared" si="29"/>
        <v>-3.9245121166630952</v>
      </c>
      <c r="S83" s="80">
        <f t="shared" si="30"/>
        <v>-7.7447436104965988</v>
      </c>
      <c r="T83" s="80">
        <f t="shared" si="31"/>
        <v>-8.3012588443021684</v>
      </c>
      <c r="U83" s="80">
        <f t="shared" si="32"/>
        <v>-7.2028963412238198</v>
      </c>
      <c r="W83" s="199">
        <f t="shared" si="20"/>
        <v>43951</v>
      </c>
      <c r="X83" s="88">
        <f t="shared" si="20"/>
        <v>-1.3</v>
      </c>
      <c r="Y83" s="86">
        <f t="shared" si="33"/>
        <v>-1.2165633960422848</v>
      </c>
      <c r="Z83" s="88">
        <f t="shared" si="34"/>
        <v>-3.1</v>
      </c>
      <c r="AA83" s="86">
        <f t="shared" si="17"/>
        <v>-2.9893469043884693</v>
      </c>
      <c r="AB83" s="85">
        <f t="shared" si="18"/>
        <v>-0.11065309561153081</v>
      </c>
    </row>
    <row r="84" spans="1:28" x14ac:dyDescent="0.3">
      <c r="A84" s="197">
        <v>43982</v>
      </c>
      <c r="B84" s="118">
        <v>-0.4</v>
      </c>
      <c r="C84" s="118">
        <v>-3.7</v>
      </c>
      <c r="D84" s="118">
        <v>5626.8</v>
      </c>
      <c r="E84" s="118">
        <v>488.97777777777776</v>
      </c>
      <c r="F84" s="118">
        <v>3808.4</v>
      </c>
      <c r="G84" s="118">
        <v>44092</v>
      </c>
      <c r="H84" s="118">
        <v>13367.6</v>
      </c>
      <c r="I84" s="118">
        <v>3384.4210526315787</v>
      </c>
      <c r="J84" s="80">
        <f t="shared" si="21"/>
        <v>-0.40621266427717728</v>
      </c>
      <c r="K84" s="80">
        <f t="shared" si="22"/>
        <v>-7.2671317193270397</v>
      </c>
      <c r="L84" s="80">
        <f t="shared" si="23"/>
        <v>0.82808009792947246</v>
      </c>
      <c r="M84" s="80">
        <f t="shared" si="24"/>
        <v>-10.010442773600673</v>
      </c>
      <c r="N84" s="80">
        <f t="shared" si="25"/>
        <v>0.87808754387125987</v>
      </c>
      <c r="O84" s="80">
        <f t="shared" si="26"/>
        <v>-1.6413730215593034</v>
      </c>
      <c r="P84" s="80">
        <f t="shared" si="27"/>
        <v>5.2943283582089578</v>
      </c>
      <c r="Q84" s="80">
        <f t="shared" si="28"/>
        <v>-1.1332782434187294</v>
      </c>
      <c r="R84" s="80">
        <f t="shared" si="29"/>
        <v>8.5032467532467564</v>
      </c>
      <c r="S84" s="80">
        <f t="shared" si="30"/>
        <v>-3.9245121166630952</v>
      </c>
      <c r="T84" s="80">
        <f t="shared" si="31"/>
        <v>3.1435462374559791</v>
      </c>
      <c r="U84" s="80">
        <f t="shared" si="32"/>
        <v>-8.3012588443021684</v>
      </c>
      <c r="W84" s="199">
        <f t="shared" si="20"/>
        <v>43982</v>
      </c>
      <c r="X84" s="88">
        <f t="shared" si="20"/>
        <v>-0.4</v>
      </c>
      <c r="Y84" s="86">
        <f t="shared" si="33"/>
        <v>-0.16158470139931613</v>
      </c>
      <c r="Z84" s="88">
        <f t="shared" si="34"/>
        <v>-3.7</v>
      </c>
      <c r="AA84" s="86">
        <f t="shared" si="17"/>
        <v>-3.4496762232095222</v>
      </c>
      <c r="AB84" s="85">
        <f t="shared" si="18"/>
        <v>-0.25032377679047801</v>
      </c>
    </row>
    <row r="85" spans="1:28" x14ac:dyDescent="0.3">
      <c r="A85" s="197">
        <v>44012</v>
      </c>
      <c r="B85" s="118">
        <v>0.4</v>
      </c>
      <c r="C85" s="118">
        <v>-3</v>
      </c>
      <c r="D85" s="118">
        <v>5601.25</v>
      </c>
      <c r="E85" s="118">
        <v>539.02</v>
      </c>
      <c r="F85" s="118">
        <v>3878.75</v>
      </c>
      <c r="G85" s="118">
        <v>47158</v>
      </c>
      <c r="H85" s="118">
        <v>14052.75</v>
      </c>
      <c r="I85" s="118">
        <v>3524.1428571428573</v>
      </c>
      <c r="J85" s="80">
        <f t="shared" si="21"/>
        <v>-0.45407691760858881</v>
      </c>
      <c r="K85" s="80">
        <f t="shared" si="22"/>
        <v>-0.40621266427717728</v>
      </c>
      <c r="L85" s="80">
        <f t="shared" si="23"/>
        <v>10.234048354844589</v>
      </c>
      <c r="M85" s="80">
        <f t="shared" si="24"/>
        <v>0.82808009792947246</v>
      </c>
      <c r="N85" s="80">
        <f t="shared" si="25"/>
        <v>1.8472324335678962</v>
      </c>
      <c r="O85" s="80">
        <f t="shared" si="26"/>
        <v>0.87808754387125987</v>
      </c>
      <c r="P85" s="80">
        <f t="shared" si="27"/>
        <v>6.9536423841059616</v>
      </c>
      <c r="Q85" s="80">
        <f t="shared" si="28"/>
        <v>5.2943283582089578</v>
      </c>
      <c r="R85" s="80">
        <f t="shared" si="29"/>
        <v>5.1254525868517931</v>
      </c>
      <c r="S85" s="80">
        <f t="shared" si="30"/>
        <v>8.5032467532467564</v>
      </c>
      <c r="T85" s="80">
        <f t="shared" si="31"/>
        <v>4.1283812604414862</v>
      </c>
      <c r="U85" s="80">
        <f t="shared" si="32"/>
        <v>3.1435462374559791</v>
      </c>
      <c r="W85" s="199">
        <f t="shared" si="20"/>
        <v>44012</v>
      </c>
      <c r="X85" s="88">
        <f t="shared" si="20"/>
        <v>0.4</v>
      </c>
      <c r="Y85" s="86">
        <f t="shared" si="33"/>
        <v>0.52806155059652993</v>
      </c>
      <c r="Z85" s="88">
        <f t="shared" si="34"/>
        <v>-3</v>
      </c>
      <c r="AA85" s="86">
        <f t="shared" ref="AA85:AA103" si="35">(1+Z84/100)*(1+Y85/100)/(1+X73/100)*100-100</f>
        <v>-2.9001772585511958</v>
      </c>
      <c r="AB85" s="85">
        <f t="shared" ref="AB85:AB100" si="36">Z85-AA85</f>
        <v>-9.9822741448804209E-2</v>
      </c>
    </row>
    <row r="86" spans="1:28" x14ac:dyDescent="0.3">
      <c r="A86" s="197">
        <v>44043</v>
      </c>
      <c r="B86" s="118">
        <v>0.4</v>
      </c>
      <c r="C86" s="118">
        <v>-2.4</v>
      </c>
      <c r="D86" s="118">
        <v>5674.2</v>
      </c>
      <c r="E86" s="118">
        <v>572.95652173913038</v>
      </c>
      <c r="F86" s="118">
        <v>3860.4</v>
      </c>
      <c r="G86" s="118">
        <v>51169.2</v>
      </c>
      <c r="H86" s="118">
        <v>14796.6</v>
      </c>
      <c r="I86" s="118">
        <v>3504.3478260869565</v>
      </c>
      <c r="J86" s="80">
        <f t="shared" si="21"/>
        <v>1.3023878598527006</v>
      </c>
      <c r="K86" s="80">
        <f t="shared" si="22"/>
        <v>-0.45407691760858881</v>
      </c>
      <c r="L86" s="80">
        <f t="shared" si="23"/>
        <v>6.2959670771270737</v>
      </c>
      <c r="M86" s="80">
        <f t="shared" si="24"/>
        <v>10.234048354844589</v>
      </c>
      <c r="N86" s="80">
        <f t="shared" si="25"/>
        <v>-0.47309055752496931</v>
      </c>
      <c r="O86" s="80">
        <f t="shared" si="26"/>
        <v>1.8472324335678962</v>
      </c>
      <c r="P86" s="80">
        <f t="shared" si="27"/>
        <v>8.5058738708172541</v>
      </c>
      <c r="Q86" s="80">
        <f t="shared" si="28"/>
        <v>6.9536423841059616</v>
      </c>
      <c r="R86" s="80">
        <f t="shared" si="29"/>
        <v>5.2932700005336955</v>
      </c>
      <c r="S86" s="80">
        <f t="shared" si="30"/>
        <v>5.1254525868517931</v>
      </c>
      <c r="T86" s="80">
        <f t="shared" si="31"/>
        <v>-0.56169774774537018</v>
      </c>
      <c r="U86" s="80">
        <f t="shared" si="32"/>
        <v>4.1283812604414862</v>
      </c>
      <c r="W86" s="199">
        <f t="shared" si="20"/>
        <v>44043</v>
      </c>
      <c r="X86" s="88">
        <f t="shared" si="20"/>
        <v>0.4</v>
      </c>
      <c r="Y86" s="86">
        <f t="shared" si="33"/>
        <v>0.54692181022163666</v>
      </c>
      <c r="Z86" s="88">
        <f t="shared" si="34"/>
        <v>-2.4</v>
      </c>
      <c r="AA86" s="86">
        <f t="shared" si="35"/>
        <v>-2.2740339119088304</v>
      </c>
      <c r="AB86" s="85">
        <f t="shared" si="36"/>
        <v>-0.12596608809116949</v>
      </c>
    </row>
    <row r="87" spans="1:28" x14ac:dyDescent="0.3">
      <c r="A87" s="197">
        <v>44074</v>
      </c>
      <c r="B87" s="118">
        <v>0.3</v>
      </c>
      <c r="C87" s="118">
        <v>-2</v>
      </c>
      <c r="D87" s="118">
        <v>5701</v>
      </c>
      <c r="E87" s="118">
        <v>561.31428571428569</v>
      </c>
      <c r="F87" s="118">
        <v>3889.25</v>
      </c>
      <c r="G87" s="118">
        <v>51563.25</v>
      </c>
      <c r="H87" s="118">
        <v>14914</v>
      </c>
      <c r="I87" s="118">
        <v>3548.0476190476193</v>
      </c>
      <c r="J87" s="80">
        <f t="shared" si="21"/>
        <v>0.47231327764268372</v>
      </c>
      <c r="K87" s="80">
        <f t="shared" si="22"/>
        <v>1.3023878598527006</v>
      </c>
      <c r="L87" s="80">
        <f t="shared" si="23"/>
        <v>-2.0319580252802183</v>
      </c>
      <c r="M87" s="80">
        <f t="shared" si="24"/>
        <v>6.2959670771270737</v>
      </c>
      <c r="N87" s="80">
        <f t="shared" si="25"/>
        <v>0.74733188270646167</v>
      </c>
      <c r="O87" s="80">
        <f t="shared" si="26"/>
        <v>-0.47309055752496931</v>
      </c>
      <c r="P87" s="80">
        <f t="shared" si="27"/>
        <v>0.77009216481791043</v>
      </c>
      <c r="Q87" s="80">
        <f t="shared" si="28"/>
        <v>8.5058738708172541</v>
      </c>
      <c r="R87" s="80">
        <f t="shared" si="29"/>
        <v>0.79342551667274108</v>
      </c>
      <c r="S87" s="80">
        <f t="shared" si="30"/>
        <v>5.2932700005336955</v>
      </c>
      <c r="T87" s="80">
        <f t="shared" si="31"/>
        <v>1.2470164244357846</v>
      </c>
      <c r="U87" s="80">
        <f t="shared" si="32"/>
        <v>-0.56169774774537018</v>
      </c>
      <c r="W87" s="199">
        <f t="shared" si="20"/>
        <v>44074</v>
      </c>
      <c r="X87" s="88">
        <f t="shared" si="20"/>
        <v>0.3</v>
      </c>
      <c r="Y87" s="86">
        <f t="shared" si="33"/>
        <v>0.33072313516559793</v>
      </c>
      <c r="Z87" s="88">
        <f t="shared" si="34"/>
        <v>-2</v>
      </c>
      <c r="AA87" s="86">
        <f t="shared" si="35"/>
        <v>-1.9791934134918705</v>
      </c>
      <c r="AB87" s="85">
        <f t="shared" si="36"/>
        <v>-2.0806586508129499E-2</v>
      </c>
    </row>
    <row r="88" spans="1:28" x14ac:dyDescent="0.3">
      <c r="A88" s="197">
        <v>44104</v>
      </c>
      <c r="B88" s="118">
        <v>0.1</v>
      </c>
      <c r="C88" s="118">
        <v>-2.1</v>
      </c>
      <c r="D88" s="118">
        <v>5653.75</v>
      </c>
      <c r="E88" s="118">
        <v>585.13636363636363</v>
      </c>
      <c r="F88" s="118">
        <v>3897</v>
      </c>
      <c r="G88" s="118">
        <v>51843.25</v>
      </c>
      <c r="H88" s="118">
        <v>14756.25</v>
      </c>
      <c r="I88" s="118">
        <v>3746.8260869565215</v>
      </c>
      <c r="J88" s="80">
        <f t="shared" si="21"/>
        <v>-0.82880196456761723</v>
      </c>
      <c r="K88" s="80">
        <f t="shared" si="22"/>
        <v>0.47231327764268372</v>
      </c>
      <c r="L88" s="80">
        <f t="shared" si="23"/>
        <v>4.2439821198856151</v>
      </c>
      <c r="M88" s="80">
        <f t="shared" si="24"/>
        <v>-2.0319580252802183</v>
      </c>
      <c r="N88" s="80">
        <f t="shared" si="25"/>
        <v>0.19926721090183719</v>
      </c>
      <c r="O88" s="80">
        <f t="shared" si="26"/>
        <v>0.74733188270646167</v>
      </c>
      <c r="P88" s="80">
        <f t="shared" si="27"/>
        <v>0.54302240452260264</v>
      </c>
      <c r="Q88" s="80">
        <f t="shared" si="28"/>
        <v>0.77009216481791043</v>
      </c>
      <c r="R88" s="80">
        <f t="shared" si="29"/>
        <v>-1.0577309910151484</v>
      </c>
      <c r="S88" s="80">
        <f t="shared" si="30"/>
        <v>0.79342551667274108</v>
      </c>
      <c r="T88" s="80">
        <f t="shared" si="31"/>
        <v>5.6024746353956516</v>
      </c>
      <c r="U88" s="80">
        <f t="shared" si="32"/>
        <v>1.2470164244357846</v>
      </c>
      <c r="W88" s="199">
        <f t="shared" si="20"/>
        <v>44104</v>
      </c>
      <c r="X88" s="88">
        <f t="shared" si="20"/>
        <v>0.1</v>
      </c>
      <c r="Y88" s="86">
        <f t="shared" si="33"/>
        <v>0.18157781098908254</v>
      </c>
      <c r="Z88" s="88">
        <f t="shared" si="34"/>
        <v>-2.1</v>
      </c>
      <c r="AA88" s="86">
        <f t="shared" si="35"/>
        <v>-1.9201336116190646</v>
      </c>
      <c r="AB88" s="85">
        <f t="shared" si="36"/>
        <v>-0.17986638838093549</v>
      </c>
    </row>
    <row r="89" spans="1:28" x14ac:dyDescent="0.3">
      <c r="A89" s="197">
        <v>44135</v>
      </c>
      <c r="B89" s="118">
        <v>0</v>
      </c>
      <c r="C89" s="118">
        <v>-2.1</v>
      </c>
      <c r="D89" s="118">
        <v>5471.6</v>
      </c>
      <c r="E89" s="118">
        <v>597.02499999999998</v>
      </c>
      <c r="F89" s="118">
        <v>3896.4</v>
      </c>
      <c r="G89" s="118">
        <v>51722.6</v>
      </c>
      <c r="H89" s="118">
        <v>14999.4</v>
      </c>
      <c r="I89" s="118">
        <v>3912.0588235294117</v>
      </c>
      <c r="J89" s="80">
        <f t="shared" si="21"/>
        <v>-3.2217554720318304</v>
      </c>
      <c r="K89" s="80">
        <f t="shared" si="22"/>
        <v>-0.82880196456761723</v>
      </c>
      <c r="L89" s="80">
        <f t="shared" si="23"/>
        <v>2.0317719257360238</v>
      </c>
      <c r="M89" s="80">
        <f t="shared" si="24"/>
        <v>4.2439821198856151</v>
      </c>
      <c r="N89" s="80">
        <f t="shared" si="25"/>
        <v>-1.5396458814464609E-2</v>
      </c>
      <c r="O89" s="80">
        <f t="shared" si="26"/>
        <v>0.19926721090183719</v>
      </c>
      <c r="P89" s="80">
        <f t="shared" si="27"/>
        <v>-0.23272074956720701</v>
      </c>
      <c r="Q89" s="80">
        <f t="shared" si="28"/>
        <v>0.54302240452260264</v>
      </c>
      <c r="R89" s="80">
        <f t="shared" si="29"/>
        <v>1.6477763659466405</v>
      </c>
      <c r="S89" s="80">
        <f t="shared" si="30"/>
        <v>-1.0577309910151484</v>
      </c>
      <c r="T89" s="80">
        <f t="shared" si="31"/>
        <v>4.4099387785331032</v>
      </c>
      <c r="U89" s="80">
        <f t="shared" si="32"/>
        <v>5.6024746353956516</v>
      </c>
      <c r="W89" s="199">
        <f t="shared" si="20"/>
        <v>44135</v>
      </c>
      <c r="X89" s="88">
        <f t="shared" si="20"/>
        <v>0</v>
      </c>
      <c r="Y89" s="86">
        <f t="shared" si="33"/>
        <v>0.17146777712234207</v>
      </c>
      <c r="Z89" s="88">
        <f t="shared" si="34"/>
        <v>-2.1</v>
      </c>
      <c r="AA89" s="86">
        <f t="shared" si="35"/>
        <v>-2.0301029432539792</v>
      </c>
      <c r="AB89" s="85">
        <f t="shared" si="36"/>
        <v>-6.9897056746020869E-2</v>
      </c>
    </row>
    <row r="90" spans="1:28" x14ac:dyDescent="0.3">
      <c r="A90" s="197">
        <v>44165</v>
      </c>
      <c r="B90" s="118">
        <v>0.5</v>
      </c>
      <c r="C90" s="118">
        <v>-1.5</v>
      </c>
      <c r="D90" s="118">
        <v>5448.75</v>
      </c>
      <c r="E90" s="118">
        <v>625.61904761904759</v>
      </c>
      <c r="F90" s="118">
        <v>4052.75</v>
      </c>
      <c r="G90" s="118">
        <v>52961.5</v>
      </c>
      <c r="H90" s="118">
        <v>15769.5</v>
      </c>
      <c r="I90" s="118">
        <v>4151.5238095238092</v>
      </c>
      <c r="J90" s="80">
        <f t="shared" si="21"/>
        <v>-0.41761093647197356</v>
      </c>
      <c r="K90" s="80">
        <f t="shared" si="22"/>
        <v>-3.2217554720318304</v>
      </c>
      <c r="L90" s="80">
        <f t="shared" si="23"/>
        <v>4.7894221546916214</v>
      </c>
      <c r="M90" s="80">
        <f t="shared" si="24"/>
        <v>2.0317719257360238</v>
      </c>
      <c r="N90" s="80">
        <f t="shared" si="25"/>
        <v>4.0126783697772339</v>
      </c>
      <c r="O90" s="80">
        <f t="shared" si="26"/>
        <v>-1.5396458814464609E-2</v>
      </c>
      <c r="P90" s="80">
        <f t="shared" si="27"/>
        <v>2.3952778862624768</v>
      </c>
      <c r="Q90" s="80">
        <f t="shared" si="28"/>
        <v>-0.23272074956720701</v>
      </c>
      <c r="R90" s="80">
        <f t="shared" si="29"/>
        <v>5.1342053682147366</v>
      </c>
      <c r="S90" s="80">
        <f t="shared" si="30"/>
        <v>1.6477763659466405</v>
      </c>
      <c r="T90" s="80">
        <f t="shared" si="31"/>
        <v>6.1212010554165204</v>
      </c>
      <c r="U90" s="80">
        <f t="shared" si="32"/>
        <v>4.4099387785331032</v>
      </c>
      <c r="W90" s="199">
        <f t="shared" si="20"/>
        <v>44165</v>
      </c>
      <c r="X90" s="88">
        <f t="shared" si="20"/>
        <v>0.5</v>
      </c>
      <c r="Y90" s="86">
        <f t="shared" si="33"/>
        <v>0.50746478479783652</v>
      </c>
      <c r="Z90" s="88">
        <f t="shared" si="34"/>
        <v>-1.5</v>
      </c>
      <c r="AA90" s="86">
        <f t="shared" si="35"/>
        <v>-1.5046966723552657</v>
      </c>
      <c r="AB90" s="85">
        <f t="shared" si="36"/>
        <v>4.6966723552657186E-3</v>
      </c>
    </row>
    <row r="91" spans="1:28" x14ac:dyDescent="0.3">
      <c r="A91" s="197">
        <v>44196</v>
      </c>
      <c r="B91" s="118">
        <v>1.1000000000000001</v>
      </c>
      <c r="C91" s="118">
        <v>-0.4</v>
      </c>
      <c r="D91" s="118">
        <v>5796.75</v>
      </c>
      <c r="E91" s="118">
        <v>719.33043478260868</v>
      </c>
      <c r="F91" s="118">
        <v>4157.25</v>
      </c>
      <c r="G91" s="118">
        <v>57550.25</v>
      </c>
      <c r="H91" s="118">
        <v>16682.25</v>
      </c>
      <c r="I91" s="118">
        <v>4256.391304347826</v>
      </c>
      <c r="J91" s="80">
        <f t="shared" si="21"/>
        <v>6.3867859600825909</v>
      </c>
      <c r="K91" s="80">
        <f t="shared" si="22"/>
        <v>-0.41761093647197356</v>
      </c>
      <c r="L91" s="80">
        <f t="shared" si="23"/>
        <v>14.978985617558109</v>
      </c>
      <c r="M91" s="80">
        <f t="shared" si="24"/>
        <v>4.7894221546916214</v>
      </c>
      <c r="N91" s="80">
        <f t="shared" si="25"/>
        <v>2.5784960829066819</v>
      </c>
      <c r="O91" s="80">
        <f t="shared" si="26"/>
        <v>4.0126783697772339</v>
      </c>
      <c r="P91" s="80">
        <f t="shared" si="27"/>
        <v>8.6643127554922046</v>
      </c>
      <c r="Q91" s="80">
        <f t="shared" si="28"/>
        <v>2.3952778862624768</v>
      </c>
      <c r="R91" s="80">
        <f t="shared" si="29"/>
        <v>5.7880719109673748</v>
      </c>
      <c r="S91" s="80">
        <f t="shared" si="30"/>
        <v>5.1342053682147366</v>
      </c>
      <c r="T91" s="80">
        <f t="shared" si="31"/>
        <v>2.5260000817879416</v>
      </c>
      <c r="U91" s="80">
        <f t="shared" si="32"/>
        <v>6.1212010554165204</v>
      </c>
      <c r="W91" s="199">
        <f t="shared" si="20"/>
        <v>44196</v>
      </c>
      <c r="X91" s="88">
        <f t="shared" si="20"/>
        <v>1.1000000000000001</v>
      </c>
      <c r="Y91" s="86">
        <f t="shared" si="33"/>
        <v>1.025365470086417</v>
      </c>
      <c r="Z91" s="88">
        <f t="shared" si="34"/>
        <v>-0.4</v>
      </c>
      <c r="AA91" s="86">
        <f t="shared" si="35"/>
        <v>-0.49001501196487141</v>
      </c>
      <c r="AB91" s="85">
        <f t="shared" si="36"/>
        <v>9.0015011964871383E-2</v>
      </c>
    </row>
    <row r="92" spans="1:28" x14ac:dyDescent="0.3">
      <c r="A92" s="197">
        <v>44227</v>
      </c>
      <c r="B92" s="118">
        <v>1</v>
      </c>
      <c r="C92" s="118">
        <v>0.3</v>
      </c>
      <c r="D92" s="118">
        <v>5945.4</v>
      </c>
      <c r="E92" s="118">
        <v>809.57</v>
      </c>
      <c r="F92" s="118">
        <v>4299.6000000000004</v>
      </c>
      <c r="G92" s="118">
        <v>58520.2</v>
      </c>
      <c r="H92" s="118">
        <v>15521.6</v>
      </c>
      <c r="I92" s="118">
        <v>4244.6499999999996</v>
      </c>
      <c r="J92" s="80">
        <f t="shared" si="21"/>
        <v>2.5643679648078574</v>
      </c>
      <c r="K92" s="80">
        <f t="shared" si="22"/>
        <v>6.3867859600825909</v>
      </c>
      <c r="L92" s="80">
        <f t="shared" si="23"/>
        <v>12.544939134219035</v>
      </c>
      <c r="M92" s="80">
        <f t="shared" si="24"/>
        <v>14.978985617558109</v>
      </c>
      <c r="N92" s="80">
        <f t="shared" si="25"/>
        <v>3.4241385531300921</v>
      </c>
      <c r="O92" s="80">
        <f t="shared" si="26"/>
        <v>2.5784960829066819</v>
      </c>
      <c r="P92" s="80">
        <f t="shared" si="27"/>
        <v>1.6853966750796019</v>
      </c>
      <c r="Q92" s="80">
        <f t="shared" si="28"/>
        <v>8.6643127554922046</v>
      </c>
      <c r="R92" s="80">
        <f t="shared" si="29"/>
        <v>-6.9573948358284952</v>
      </c>
      <c r="S92" s="80">
        <f t="shared" si="30"/>
        <v>5.7880719109673748</v>
      </c>
      <c r="T92" s="80">
        <f t="shared" si="31"/>
        <v>-0.2758511496777345</v>
      </c>
      <c r="U92" s="80">
        <f t="shared" si="32"/>
        <v>2.5260000817879416</v>
      </c>
      <c r="W92" s="199">
        <f t="shared" si="20"/>
        <v>44227</v>
      </c>
      <c r="X92" s="88">
        <f t="shared" si="20"/>
        <v>1</v>
      </c>
      <c r="Y92" s="86">
        <f t="shared" si="33"/>
        <v>0.86433336373865255</v>
      </c>
      <c r="Z92" s="88">
        <f t="shared" si="34"/>
        <v>0.3</v>
      </c>
      <c r="AA92" s="86">
        <f t="shared" si="35"/>
        <v>0.46087603028371404</v>
      </c>
      <c r="AB92" s="85">
        <f t="shared" si="36"/>
        <v>-0.16087603028371406</v>
      </c>
    </row>
    <row r="93" spans="1:28" x14ac:dyDescent="0.3">
      <c r="A93" s="197">
        <v>44255</v>
      </c>
      <c r="B93" s="118">
        <v>0.8</v>
      </c>
      <c r="C93" s="118">
        <v>1.7</v>
      </c>
      <c r="D93" s="118">
        <v>6192</v>
      </c>
      <c r="E93" s="118">
        <v>656.4666666666667</v>
      </c>
      <c r="F93" s="118">
        <v>4389.666666666667</v>
      </c>
      <c r="G93" s="118">
        <v>62165.666666666664</v>
      </c>
      <c r="H93" s="118">
        <v>16255.666666666666</v>
      </c>
      <c r="I93" s="118">
        <v>4599.0588235294117</v>
      </c>
      <c r="J93" s="80">
        <f t="shared" si="21"/>
        <v>4.147744474719957</v>
      </c>
      <c r="K93" s="80">
        <f t="shared" si="22"/>
        <v>2.5643679648078574</v>
      </c>
      <c r="L93" s="80">
        <f t="shared" si="23"/>
        <v>-18.911685627349499</v>
      </c>
      <c r="M93" s="80">
        <f t="shared" si="24"/>
        <v>12.544939134219035</v>
      </c>
      <c r="N93" s="80">
        <f t="shared" si="25"/>
        <v>2.0947685055974148</v>
      </c>
      <c r="O93" s="80">
        <f t="shared" si="26"/>
        <v>3.4241385531300921</v>
      </c>
      <c r="P93" s="80">
        <f t="shared" si="27"/>
        <v>6.2294159395673177</v>
      </c>
      <c r="Q93" s="80">
        <f t="shared" si="28"/>
        <v>1.6853966750796019</v>
      </c>
      <c r="R93" s="80">
        <f t="shared" si="29"/>
        <v>4.7293234374462969</v>
      </c>
      <c r="S93" s="80">
        <f t="shared" si="30"/>
        <v>-6.9573948358284952</v>
      </c>
      <c r="T93" s="80">
        <f t="shared" si="31"/>
        <v>8.3495417414724926</v>
      </c>
      <c r="U93" s="80">
        <f t="shared" si="32"/>
        <v>-0.2758511496777345</v>
      </c>
      <c r="W93" s="199">
        <f t="shared" si="20"/>
        <v>44255</v>
      </c>
      <c r="X93" s="88">
        <f t="shared" si="20"/>
        <v>0.8</v>
      </c>
      <c r="Y93" s="86">
        <f t="shared" si="33"/>
        <v>0.71739818875695438</v>
      </c>
      <c r="Z93" s="88">
        <f t="shared" si="34"/>
        <v>1.7</v>
      </c>
      <c r="AA93" s="86">
        <f t="shared" si="35"/>
        <v>1.5271863148977047</v>
      </c>
      <c r="AB93" s="85">
        <f t="shared" si="36"/>
        <v>0.17281368510229522</v>
      </c>
    </row>
    <row r="94" spans="1:28" x14ac:dyDescent="0.3">
      <c r="A94" s="197">
        <v>44286</v>
      </c>
      <c r="B94" s="118">
        <v>1.6</v>
      </c>
      <c r="C94" s="118">
        <v>4.4000000000000004</v>
      </c>
      <c r="D94" s="118">
        <v>6676.75</v>
      </c>
      <c r="E94" s="118">
        <v>648.78260869565213</v>
      </c>
      <c r="F94" s="118">
        <v>4578</v>
      </c>
      <c r="G94" s="118">
        <v>65805</v>
      </c>
      <c r="H94" s="118">
        <v>17339.25</v>
      </c>
      <c r="I94" s="118">
        <v>5040.782608695652</v>
      </c>
      <c r="J94" s="80">
        <f t="shared" si="21"/>
        <v>7.8286498708010299</v>
      </c>
      <c r="K94" s="80">
        <f t="shared" si="22"/>
        <v>4.147744474719957</v>
      </c>
      <c r="L94" s="80">
        <f t="shared" si="23"/>
        <v>-1.1705176151642007</v>
      </c>
      <c r="M94" s="80">
        <f t="shared" si="24"/>
        <v>-18.911685627349499</v>
      </c>
      <c r="N94" s="80">
        <f t="shared" si="25"/>
        <v>4.2903789201913582</v>
      </c>
      <c r="O94" s="80">
        <f t="shared" si="26"/>
        <v>2.0947685055974148</v>
      </c>
      <c r="P94" s="80">
        <f t="shared" si="27"/>
        <v>5.8542496662144856</v>
      </c>
      <c r="Q94" s="80">
        <f t="shared" si="28"/>
        <v>6.2294159395673177</v>
      </c>
      <c r="R94" s="80">
        <f t="shared" si="29"/>
        <v>6.6658806159903179</v>
      </c>
      <c r="S94" s="80">
        <f t="shared" si="30"/>
        <v>4.7293234374462969</v>
      </c>
      <c r="T94" s="80">
        <f t="shared" si="31"/>
        <v>9.604656128908843</v>
      </c>
      <c r="U94" s="80">
        <f t="shared" si="32"/>
        <v>8.3495417414724926</v>
      </c>
      <c r="W94" s="199">
        <f t="shared" si="20"/>
        <v>44286</v>
      </c>
      <c r="X94" s="88">
        <f t="shared" si="20"/>
        <v>1.6</v>
      </c>
      <c r="Y94" s="86">
        <f t="shared" si="33"/>
        <v>0.99451213816364881</v>
      </c>
      <c r="Z94" s="88">
        <f t="shared" si="34"/>
        <v>4.4000000000000004</v>
      </c>
      <c r="AA94" s="86">
        <f t="shared" si="35"/>
        <v>3.7489079237499112</v>
      </c>
      <c r="AB94" s="85">
        <f t="shared" si="36"/>
        <v>0.65109207625008914</v>
      </c>
    </row>
    <row r="95" spans="1:28" x14ac:dyDescent="0.3">
      <c r="A95" s="197">
        <v>44316</v>
      </c>
      <c r="B95" s="118">
        <v>0.9</v>
      </c>
      <c r="C95" s="118">
        <v>6.8</v>
      </c>
      <c r="D95" s="118">
        <v>6596</v>
      </c>
      <c r="E95" s="118">
        <v>750.38095238095241</v>
      </c>
      <c r="F95" s="118">
        <v>4823.6000000000004</v>
      </c>
      <c r="G95" s="118">
        <v>67487</v>
      </c>
      <c r="H95" s="118">
        <v>17950.599999999999</v>
      </c>
      <c r="I95" s="118">
        <v>5048.545454545455</v>
      </c>
      <c r="J95" s="80">
        <f t="shared" si="21"/>
        <v>-1.2094207511139388</v>
      </c>
      <c r="K95" s="80">
        <f t="shared" si="22"/>
        <v>7.8286498708010299</v>
      </c>
      <c r="L95" s="80">
        <f t="shared" si="23"/>
        <v>15.659843886623165</v>
      </c>
      <c r="M95" s="80">
        <f t="shared" si="24"/>
        <v>-1.1705176151642007</v>
      </c>
      <c r="N95" s="80">
        <f t="shared" si="25"/>
        <v>5.3647881170817016</v>
      </c>
      <c r="O95" s="80">
        <f t="shared" si="26"/>
        <v>4.2903789201913582</v>
      </c>
      <c r="P95" s="80">
        <f t="shared" si="27"/>
        <v>2.5560367753210187</v>
      </c>
      <c r="Q95" s="80">
        <f t="shared" si="28"/>
        <v>5.8542496662144856</v>
      </c>
      <c r="R95" s="80">
        <f t="shared" si="29"/>
        <v>3.5258157071384062</v>
      </c>
      <c r="S95" s="80">
        <f t="shared" si="30"/>
        <v>6.6658806159903179</v>
      </c>
      <c r="T95" s="80">
        <f t="shared" si="31"/>
        <v>0.15400080607348343</v>
      </c>
      <c r="U95" s="80">
        <f t="shared" si="32"/>
        <v>9.604656128908843</v>
      </c>
      <c r="W95" s="199">
        <f t="shared" si="20"/>
        <v>44316</v>
      </c>
      <c r="X95" s="88">
        <f t="shared" si="20"/>
        <v>0.9</v>
      </c>
      <c r="Y95" s="86">
        <f t="shared" si="33"/>
        <v>0.92938754977566629</v>
      </c>
      <c r="Z95" s="88">
        <f t="shared" si="34"/>
        <v>6.8</v>
      </c>
      <c r="AA95" s="86">
        <f t="shared" si="35"/>
        <v>6.7581363748387133</v>
      </c>
      <c r="AB95" s="85">
        <f t="shared" si="36"/>
        <v>4.18636251612865E-2</v>
      </c>
    </row>
    <row r="96" spans="1:28" x14ac:dyDescent="0.3">
      <c r="A96" s="197">
        <v>44347</v>
      </c>
      <c r="B96" s="118">
        <v>1.6</v>
      </c>
      <c r="C96" s="118">
        <v>9</v>
      </c>
      <c r="D96" s="118">
        <v>6719.5</v>
      </c>
      <c r="E96" s="118">
        <v>884.44444444444446</v>
      </c>
      <c r="F96" s="118">
        <v>5266.75</v>
      </c>
      <c r="G96" s="118">
        <v>72396.25</v>
      </c>
      <c r="H96" s="118">
        <v>19159.5</v>
      </c>
      <c r="I96" s="118">
        <v>5040.1578947368425</v>
      </c>
      <c r="J96" s="80">
        <f t="shared" si="21"/>
        <v>1.8723468768950795</v>
      </c>
      <c r="K96" s="80">
        <f t="shared" si="22"/>
        <v>-1.2094207511139388</v>
      </c>
      <c r="L96" s="80">
        <f t="shared" si="23"/>
        <v>17.866057452299373</v>
      </c>
      <c r="M96" s="80">
        <f t="shared" si="24"/>
        <v>15.659843886623165</v>
      </c>
      <c r="N96" s="80">
        <f t="shared" si="25"/>
        <v>9.1871216518782433</v>
      </c>
      <c r="O96" s="80">
        <f t="shared" si="26"/>
        <v>5.3647881170817016</v>
      </c>
      <c r="P96" s="80">
        <f t="shared" si="27"/>
        <v>7.2743639515758503</v>
      </c>
      <c r="Q96" s="80">
        <f t="shared" si="28"/>
        <v>2.5560367753210187</v>
      </c>
      <c r="R96" s="80">
        <f t="shared" si="29"/>
        <v>6.7345938297327166</v>
      </c>
      <c r="S96" s="80">
        <f t="shared" si="30"/>
        <v>3.5258157071384062</v>
      </c>
      <c r="T96" s="80">
        <f t="shared" si="31"/>
        <v>-0.16613814581110375</v>
      </c>
      <c r="U96" s="80">
        <f t="shared" si="32"/>
        <v>0.15400080607348343</v>
      </c>
      <c r="W96" s="199">
        <f t="shared" si="20"/>
        <v>44347</v>
      </c>
      <c r="X96" s="88">
        <f t="shared" si="20"/>
        <v>1.6</v>
      </c>
      <c r="Y96" s="86">
        <f t="shared" si="33"/>
        <v>1.2055503900963778</v>
      </c>
      <c r="Z96" s="88">
        <f t="shared" si="34"/>
        <v>9</v>
      </c>
      <c r="AA96" s="86">
        <f t="shared" si="35"/>
        <v>8.5216142737178018</v>
      </c>
      <c r="AB96" s="85">
        <f t="shared" si="36"/>
        <v>0.47838572628219822</v>
      </c>
    </row>
    <row r="97" spans="1:29" x14ac:dyDescent="0.3">
      <c r="A97" s="197">
        <v>44377</v>
      </c>
      <c r="B97" s="118">
        <v>0.3</v>
      </c>
      <c r="C97" s="118">
        <v>8.8000000000000007</v>
      </c>
      <c r="D97" s="118">
        <v>6891.25</v>
      </c>
      <c r="E97" s="118">
        <v>881.01904761904757</v>
      </c>
      <c r="F97" s="118">
        <v>5031.75</v>
      </c>
      <c r="G97" s="118">
        <v>69582.5</v>
      </c>
      <c r="H97" s="118">
        <v>18579.75</v>
      </c>
      <c r="I97" s="118">
        <v>5034.5238095238092</v>
      </c>
      <c r="J97" s="80">
        <f t="shared" si="21"/>
        <v>2.5559937495349487</v>
      </c>
      <c r="K97" s="80">
        <f t="shared" si="22"/>
        <v>1.8723468768950795</v>
      </c>
      <c r="L97" s="80">
        <f t="shared" si="23"/>
        <v>-0.38729361091171199</v>
      </c>
      <c r="M97" s="80">
        <f t="shared" si="24"/>
        <v>17.866057452299373</v>
      </c>
      <c r="N97" s="80">
        <f t="shared" si="25"/>
        <v>-4.461954715906387</v>
      </c>
      <c r="O97" s="80">
        <f t="shared" si="26"/>
        <v>9.1871216518782433</v>
      </c>
      <c r="P97" s="80">
        <f t="shared" si="27"/>
        <v>-3.8865963361361935</v>
      </c>
      <c r="Q97" s="80">
        <f t="shared" si="28"/>
        <v>7.2743639515758503</v>
      </c>
      <c r="R97" s="80">
        <f t="shared" si="29"/>
        <v>-3.0259140374226803</v>
      </c>
      <c r="S97" s="80">
        <f t="shared" si="30"/>
        <v>6.7345938297327166</v>
      </c>
      <c r="T97" s="80">
        <f t="shared" si="31"/>
        <v>-0.11178390301851948</v>
      </c>
      <c r="U97" s="80">
        <f t="shared" si="32"/>
        <v>-0.16613814581110375</v>
      </c>
      <c r="W97" s="199">
        <f t="shared" si="20"/>
        <v>44377</v>
      </c>
      <c r="X97" s="88">
        <f t="shared" si="20"/>
        <v>0.3</v>
      </c>
      <c r="Y97" s="86">
        <f>J97*AE$3+K97*AF$3+L97*AG$3+M97*AH$3+N97*AI$3+O97*AJ$3+Q97*AK$3+R97*AL$3+T97*AM$3+U97*AN$3+AO$3</f>
        <v>0.44745239815662513</v>
      </c>
      <c r="Z97" s="88">
        <f t="shared" si="34"/>
        <v>8.8000000000000007</v>
      </c>
      <c r="AA97" s="86">
        <f t="shared" si="35"/>
        <v>9.0515170458075147</v>
      </c>
      <c r="AB97" s="85">
        <f t="shared" si="36"/>
        <v>-0.25151704580751399</v>
      </c>
    </row>
    <row r="98" spans="1:29" x14ac:dyDescent="0.3">
      <c r="A98" s="197">
        <v>44408</v>
      </c>
      <c r="B98" s="118">
        <v>0.5</v>
      </c>
      <c r="C98" s="118">
        <v>9</v>
      </c>
      <c r="D98" s="118">
        <v>7055.8</v>
      </c>
      <c r="E98" s="118">
        <v>958.0181818181818</v>
      </c>
      <c r="F98" s="118">
        <v>5067.6000000000004</v>
      </c>
      <c r="G98" s="118">
        <v>68664.2</v>
      </c>
      <c r="H98" s="118">
        <v>19036.2</v>
      </c>
      <c r="I98" s="118">
        <v>5242.5</v>
      </c>
      <c r="J98" s="80">
        <f t="shared" si="21"/>
        <v>2.3878106294213666</v>
      </c>
      <c r="K98" s="80">
        <f t="shared" si="22"/>
        <v>2.5559937495349487</v>
      </c>
      <c r="L98" s="80">
        <f t="shared" si="23"/>
        <v>8.7397808716195584</v>
      </c>
      <c r="M98" s="80">
        <f t="shared" si="24"/>
        <v>-0.38729361091171199</v>
      </c>
      <c r="N98" s="80">
        <f t="shared" si="25"/>
        <v>0.71247577880460256</v>
      </c>
      <c r="O98" s="80">
        <f t="shared" si="26"/>
        <v>-4.461954715906387</v>
      </c>
      <c r="P98" s="80">
        <f t="shared" si="27"/>
        <v>-1.319728379980603</v>
      </c>
      <c r="Q98" s="80">
        <f>P97</f>
        <v>-3.8865963361361935</v>
      </c>
      <c r="R98" s="80">
        <f t="shared" si="29"/>
        <v>2.4567068986396663</v>
      </c>
      <c r="S98" s="80">
        <f t="shared" si="30"/>
        <v>-3.0259140374226803</v>
      </c>
      <c r="T98" s="80">
        <f t="shared" si="31"/>
        <v>4.1310002364625404</v>
      </c>
      <c r="U98" s="80">
        <f t="shared" si="32"/>
        <v>-0.11178390301851948</v>
      </c>
      <c r="W98" s="199">
        <f t="shared" si="20"/>
        <v>44408</v>
      </c>
      <c r="X98" s="88">
        <f t="shared" si="20"/>
        <v>0.5</v>
      </c>
      <c r="Y98" s="86">
        <f t="shared" si="33"/>
        <v>0.30965674333879734</v>
      </c>
      <c r="Z98" s="88">
        <f t="shared" si="34"/>
        <v>9</v>
      </c>
      <c r="AA98" s="86">
        <f t="shared" si="35"/>
        <v>8.7020981441759346</v>
      </c>
      <c r="AB98" s="85">
        <f t="shared" si="36"/>
        <v>0.29790185582406536</v>
      </c>
    </row>
    <row r="99" spans="1:29" x14ac:dyDescent="0.3">
      <c r="A99" s="197">
        <v>44439</v>
      </c>
      <c r="B99" s="118">
        <v>0.7</v>
      </c>
      <c r="C99" s="118">
        <v>9.5</v>
      </c>
      <c r="D99" s="118">
        <v>6916.75</v>
      </c>
      <c r="E99" s="118">
        <v>962.66363636363633</v>
      </c>
      <c r="F99" s="118">
        <v>5162.5</v>
      </c>
      <c r="G99" s="118">
        <v>68542.75</v>
      </c>
      <c r="H99" s="118">
        <v>19962.75</v>
      </c>
      <c r="I99" s="118">
        <v>5345.863636363636</v>
      </c>
      <c r="J99" s="80">
        <f t="shared" si="21"/>
        <v>-1.9707191246917404</v>
      </c>
      <c r="K99" s="80">
        <f t="shared" si="22"/>
        <v>2.3878106294213666</v>
      </c>
      <c r="L99" s="80">
        <f t="shared" si="23"/>
        <v>0.48490254502667085</v>
      </c>
      <c r="M99" s="80">
        <f t="shared" si="24"/>
        <v>8.7397808716195584</v>
      </c>
      <c r="N99" s="80">
        <f t="shared" si="25"/>
        <v>1.8726813481726907</v>
      </c>
      <c r="O99" s="80">
        <f t="shared" si="26"/>
        <v>0.71247577880460256</v>
      </c>
      <c r="P99" s="80">
        <f t="shared" si="27"/>
        <v>-0.17687528581123502</v>
      </c>
      <c r="Q99" s="80">
        <f t="shared" si="28"/>
        <v>-1.319728379980603</v>
      </c>
      <c r="R99" s="80">
        <f t="shared" si="29"/>
        <v>4.8673054496170494</v>
      </c>
      <c r="S99" s="80">
        <f t="shared" si="30"/>
        <v>2.4567068986396663</v>
      </c>
      <c r="T99" s="80">
        <f t="shared" si="31"/>
        <v>1.9716478085576767</v>
      </c>
      <c r="U99" s="80">
        <f t="shared" si="32"/>
        <v>4.1310002364625404</v>
      </c>
      <c r="W99" s="199">
        <f t="shared" si="20"/>
        <v>44439</v>
      </c>
      <c r="X99" s="88">
        <f t="shared" si="20"/>
        <v>0.7</v>
      </c>
      <c r="Y99" s="86">
        <f t="shared" si="33"/>
        <v>0.4075957369992011</v>
      </c>
      <c r="Z99" s="88">
        <f t="shared" si="34"/>
        <v>9.5</v>
      </c>
      <c r="AA99" s="86">
        <f t="shared" si="35"/>
        <v>9.1169285676262746</v>
      </c>
      <c r="AB99" s="85">
        <f t="shared" si="36"/>
        <v>0.38307143237372543</v>
      </c>
    </row>
    <row r="100" spans="1:29" x14ac:dyDescent="0.3">
      <c r="A100" s="197">
        <v>44469</v>
      </c>
      <c r="B100" s="118">
        <v>1.2</v>
      </c>
      <c r="C100" s="118">
        <v>10.7</v>
      </c>
      <c r="D100" s="118">
        <v>7020.25</v>
      </c>
      <c r="E100" s="118">
        <v>1242.02</v>
      </c>
      <c r="F100" s="118">
        <v>5299.75</v>
      </c>
      <c r="G100" s="118">
        <v>68881.75</v>
      </c>
      <c r="H100" s="118">
        <v>21941</v>
      </c>
      <c r="I100" s="118">
        <v>5556.181818181818</v>
      </c>
      <c r="J100" s="80">
        <f t="shared" si="21"/>
        <v>1.4963675136444152</v>
      </c>
      <c r="K100" s="80">
        <f t="shared" si="22"/>
        <v>-1.9707191246917404</v>
      </c>
      <c r="L100" s="80">
        <f t="shared" si="23"/>
        <v>29.019104190078679</v>
      </c>
      <c r="M100" s="80">
        <f t="shared" si="24"/>
        <v>0.48490254502667085</v>
      </c>
      <c r="N100" s="80">
        <f t="shared" si="25"/>
        <v>2.6585956416464995</v>
      </c>
      <c r="O100" s="80">
        <f t="shared" si="26"/>
        <v>1.8726813481726907</v>
      </c>
      <c r="P100" s="80">
        <f t="shared" si="27"/>
        <v>0.49458184855437537</v>
      </c>
      <c r="Q100" s="80">
        <f t="shared" si="28"/>
        <v>-0.17687528581123502</v>
      </c>
      <c r="R100" s="80">
        <f t="shared" si="29"/>
        <v>9.9097068289689503</v>
      </c>
      <c r="S100" s="80">
        <f t="shared" si="30"/>
        <v>4.8673054496170494</v>
      </c>
      <c r="T100" s="80">
        <f t="shared" si="31"/>
        <v>3.9342227210502614</v>
      </c>
      <c r="U100" s="80">
        <f t="shared" si="32"/>
        <v>1.9716478085576767</v>
      </c>
      <c r="W100" s="199">
        <f t="shared" si="20"/>
        <v>44469</v>
      </c>
      <c r="X100" s="88">
        <f t="shared" si="20"/>
        <v>1.2</v>
      </c>
      <c r="Y100" s="86">
        <f t="shared" si="33"/>
        <v>0.81678405120015529</v>
      </c>
      <c r="Z100" s="88">
        <f t="shared" si="34"/>
        <v>10.7</v>
      </c>
      <c r="AA100" s="86">
        <f t="shared" si="35"/>
        <v>10.284094441622571</v>
      </c>
      <c r="AB100" s="85">
        <f t="shared" si="36"/>
        <v>0.41590555837742826</v>
      </c>
    </row>
    <row r="101" spans="1:29" x14ac:dyDescent="0.3">
      <c r="A101" s="197">
        <v>44500</v>
      </c>
      <c r="B101" s="118">
        <v>2.5</v>
      </c>
      <c r="C101" s="118">
        <v>13.5</v>
      </c>
      <c r="D101" s="118">
        <v>7699.2</v>
      </c>
      <c r="E101" s="118">
        <v>1749.825</v>
      </c>
      <c r="F101" s="118">
        <v>5499</v>
      </c>
      <c r="G101" s="118">
        <v>70434.399999999994</v>
      </c>
      <c r="H101" s="118">
        <v>22162.799999999999</v>
      </c>
      <c r="I101" s="118">
        <v>6274.1176470588234</v>
      </c>
      <c r="J101" s="80">
        <f t="shared" si="21"/>
        <v>9.6713080018517843</v>
      </c>
      <c r="K101" s="80">
        <f t="shared" si="22"/>
        <v>1.4963675136444152</v>
      </c>
      <c r="L101" s="80">
        <f t="shared" si="23"/>
        <v>40.88541247322911</v>
      </c>
      <c r="M101" s="80">
        <f t="shared" si="24"/>
        <v>29.019104190078679</v>
      </c>
      <c r="N101" s="80">
        <f t="shared" si="25"/>
        <v>3.7596113024199269</v>
      </c>
      <c r="O101" s="80">
        <f t="shared" si="26"/>
        <v>2.6585956416464995</v>
      </c>
      <c r="P101" s="80">
        <f t="shared" si="27"/>
        <v>2.2540803623601278</v>
      </c>
      <c r="Q101" s="80">
        <f t="shared" si="28"/>
        <v>0.49458184855437537</v>
      </c>
      <c r="R101" s="80">
        <f t="shared" si="29"/>
        <v>1.0108928490041507</v>
      </c>
      <c r="S101" s="80">
        <f t="shared" si="30"/>
        <v>9.9097068289689503</v>
      </c>
      <c r="T101" s="80">
        <f t="shared" si="31"/>
        <v>12.921388326920152</v>
      </c>
      <c r="U101" s="80">
        <f t="shared" si="32"/>
        <v>3.9342227210502614</v>
      </c>
      <c r="W101" s="199">
        <f t="shared" si="20"/>
        <v>44500</v>
      </c>
      <c r="X101" s="88">
        <f t="shared" si="20"/>
        <v>2.5</v>
      </c>
      <c r="Y101" s="86">
        <f t="shared" si="33"/>
        <v>1.8899088235315533</v>
      </c>
      <c r="Z101" s="88">
        <f t="shared" si="34"/>
        <v>13.5</v>
      </c>
      <c r="AA101" s="86">
        <f t="shared" si="35"/>
        <v>12.792129067649412</v>
      </c>
      <c r="AB101" s="85">
        <f>Z101-AA101</f>
        <v>0.70787093235058762</v>
      </c>
    </row>
    <row r="102" spans="1:29" x14ac:dyDescent="0.3">
      <c r="A102" s="197">
        <v>44530</v>
      </c>
      <c r="B102" s="118">
        <v>0</v>
      </c>
      <c r="C102" s="118">
        <v>12.9</v>
      </c>
      <c r="D102" s="118">
        <v>7997.25</v>
      </c>
      <c r="E102" s="118">
        <v>1044.4818181818182</v>
      </c>
      <c r="F102" s="118">
        <v>4944.75</v>
      </c>
      <c r="G102" s="118">
        <v>70404.5</v>
      </c>
      <c r="H102" s="118">
        <v>19225.25</v>
      </c>
      <c r="I102" s="118">
        <v>5489.545454545455</v>
      </c>
      <c r="J102" s="80">
        <f t="shared" si="21"/>
        <v>3.87118142144638</v>
      </c>
      <c r="K102" s="80">
        <f t="shared" si="22"/>
        <v>9.6713080018517843</v>
      </c>
      <c r="L102" s="80">
        <f t="shared" si="23"/>
        <v>-40.309355610885767</v>
      </c>
      <c r="M102" s="80">
        <f t="shared" si="24"/>
        <v>40.88541247322911</v>
      </c>
      <c r="N102" s="80">
        <f t="shared" si="25"/>
        <v>-10.079105291871244</v>
      </c>
      <c r="O102" s="80">
        <f t="shared" si="26"/>
        <v>3.7596113024199269</v>
      </c>
      <c r="P102" s="80">
        <f t="shared" si="27"/>
        <v>-4.245084788114184E-2</v>
      </c>
      <c r="Q102" s="80">
        <f t="shared" si="28"/>
        <v>2.2540803623601278</v>
      </c>
      <c r="R102" s="80">
        <f t="shared" si="29"/>
        <v>-13.254417311891999</v>
      </c>
      <c r="S102" s="80">
        <f t="shared" si="30"/>
        <v>1.0108928490041507</v>
      </c>
      <c r="T102" s="80">
        <f t="shared" si="31"/>
        <v>-12.504900874486466</v>
      </c>
      <c r="U102" s="80">
        <f t="shared" si="32"/>
        <v>12.921388326920152</v>
      </c>
      <c r="W102" s="199">
        <f t="shared" si="20"/>
        <v>44530</v>
      </c>
      <c r="X102" s="88">
        <f t="shared" si="20"/>
        <v>0</v>
      </c>
      <c r="Y102" s="86">
        <f t="shared" si="33"/>
        <v>-9.8757403772678623E-2</v>
      </c>
      <c r="Z102" s="88">
        <f t="shared" si="34"/>
        <v>12.9</v>
      </c>
      <c r="AA102" s="86">
        <f t="shared" si="35"/>
        <v>12.823791389769184</v>
      </c>
      <c r="AB102" s="85">
        <f t="shared" ref="AB102:AB133" si="37">Z102-AA102</f>
        <v>7.6208610230816376E-2</v>
      </c>
    </row>
    <row r="103" spans="1:29" x14ac:dyDescent="0.3">
      <c r="A103" s="197">
        <v>44561</v>
      </c>
      <c r="B103" s="118">
        <v>-1.2</v>
      </c>
      <c r="C103" s="118">
        <v>10.3</v>
      </c>
      <c r="D103" s="118">
        <v>7610</v>
      </c>
      <c r="E103" s="118">
        <v>865.8</v>
      </c>
      <c r="F103" s="118">
        <v>4824.3999999999996</v>
      </c>
      <c r="G103" s="118">
        <v>69258.399999999994</v>
      </c>
      <c r="H103" s="118">
        <v>19328.8</v>
      </c>
      <c r="I103" s="118">
        <v>5176.95652173913</v>
      </c>
      <c r="J103" s="80">
        <f t="shared" si="21"/>
        <v>-4.8422895370283499</v>
      </c>
      <c r="K103" s="80">
        <f t="shared" si="22"/>
        <v>3.87118142144638</v>
      </c>
      <c r="L103" s="80">
        <f t="shared" si="23"/>
        <v>-17.107221501745101</v>
      </c>
      <c r="M103" s="80">
        <f t="shared" si="24"/>
        <v>-40.309355610885767</v>
      </c>
      <c r="N103" s="80">
        <f t="shared" si="25"/>
        <v>-2.4338945346074183</v>
      </c>
      <c r="O103" s="80">
        <f t="shared" si="26"/>
        <v>-10.079105291871244</v>
      </c>
      <c r="P103" s="80">
        <f t="shared" si="27"/>
        <v>-1.6278788997862392</v>
      </c>
      <c r="Q103" s="80">
        <f t="shared" si="28"/>
        <v>-4.245084788114184E-2</v>
      </c>
      <c r="R103" s="80">
        <f t="shared" si="29"/>
        <v>0.53861458238513649</v>
      </c>
      <c r="S103" s="80">
        <f t="shared" si="30"/>
        <v>-13.254417311891999</v>
      </c>
      <c r="T103" s="80">
        <f t="shared" si="31"/>
        <v>-5.6942589399181571</v>
      </c>
      <c r="U103" s="80">
        <f t="shared" si="32"/>
        <v>-12.504900874486466</v>
      </c>
      <c r="W103" s="199">
        <f t="shared" si="20"/>
        <v>44561</v>
      </c>
      <c r="X103" s="88">
        <f t="shared" si="20"/>
        <v>-1.2</v>
      </c>
      <c r="Y103" s="86">
        <f t="shared" si="33"/>
        <v>-1.4129065319569203</v>
      </c>
      <c r="Z103" s="88">
        <f t="shared" si="34"/>
        <v>10.3</v>
      </c>
      <c r="AA103" s="86">
        <f t="shared" si="35"/>
        <v>10.093796761049092</v>
      </c>
      <c r="AB103" s="85">
        <f t="shared" si="37"/>
        <v>0.2062032389509092</v>
      </c>
    </row>
    <row r="104" spans="1:29" x14ac:dyDescent="0.3">
      <c r="A104" s="197">
        <v>44592</v>
      </c>
      <c r="B104" s="118">
        <v>-0.2</v>
      </c>
      <c r="C104" s="118">
        <v>9.1</v>
      </c>
      <c r="D104" s="118">
        <v>7716.25</v>
      </c>
      <c r="E104" s="118">
        <v>698.91578947368419</v>
      </c>
      <c r="F104" s="118">
        <v>4792.25</v>
      </c>
      <c r="G104" s="118">
        <v>70090.25</v>
      </c>
      <c r="H104" s="118">
        <v>21102</v>
      </c>
      <c r="I104" s="118">
        <v>5312.0952380952385</v>
      </c>
      <c r="J104" s="80">
        <f t="shared" si="21"/>
        <v>1.3961892247043437</v>
      </c>
      <c r="K104" s="80">
        <f t="shared" si="22"/>
        <v>-4.8422895370283499</v>
      </c>
      <c r="L104" s="80">
        <f t="shared" si="23"/>
        <v>-19.275145590935068</v>
      </c>
      <c r="M104" s="80">
        <f t="shared" si="24"/>
        <v>-17.107221501745101</v>
      </c>
      <c r="N104" s="80">
        <f t="shared" si="25"/>
        <v>-0.66640411242848074</v>
      </c>
      <c r="O104" s="80">
        <f t="shared" si="26"/>
        <v>-2.4338945346074183</v>
      </c>
      <c r="P104" s="80">
        <f t="shared" si="27"/>
        <v>1.2010817460409271</v>
      </c>
      <c r="Q104" s="80">
        <f t="shared" si="28"/>
        <v>-1.6278788997862392</v>
      </c>
      <c r="R104" s="80">
        <f t="shared" si="29"/>
        <v>9.173875253507731</v>
      </c>
      <c r="S104" s="80">
        <f t="shared" si="30"/>
        <v>0.53861458238513649</v>
      </c>
      <c r="T104" s="80">
        <f t="shared" si="31"/>
        <v>2.6103892468216259</v>
      </c>
      <c r="U104" s="80">
        <f t="shared" si="32"/>
        <v>-5.6942589399181571</v>
      </c>
      <c r="W104" s="199">
        <f t="shared" ref="W104:X119" si="38">A104</f>
        <v>44592</v>
      </c>
      <c r="X104" s="88">
        <f t="shared" si="38"/>
        <v>-0.2</v>
      </c>
      <c r="Y104" s="86">
        <f>J104*AE$3+K104*AF$3+L104*AG$3+M104*AH$3+N104*AI$3+O104*AJ$3+Q104*AK$3+R104*AL$3+T104*AM$3+U104*AN$3+AO$3</f>
        <v>-0.37890935310812723</v>
      </c>
      <c r="Z104" s="88">
        <f t="shared" si="34"/>
        <v>9.1</v>
      </c>
      <c r="AA104" s="86">
        <f>(1+Z103/100)*(1+Y104/100)/(1+X92/100)*100-100</f>
        <v>8.7941217658631103</v>
      </c>
      <c r="AB104" s="85">
        <f t="shared" si="37"/>
        <v>0.3058782341368893</v>
      </c>
    </row>
    <row r="105" spans="1:29" x14ac:dyDescent="0.3">
      <c r="A105" s="197">
        <v>44620</v>
      </c>
      <c r="B105" s="118">
        <v>0.5</v>
      </c>
      <c r="C105" s="118">
        <v>8.8000000000000007</v>
      </c>
      <c r="D105" s="118">
        <v>8096.75</v>
      </c>
      <c r="E105" s="118">
        <v>872.45</v>
      </c>
      <c r="F105" s="118">
        <v>4856.25</v>
      </c>
      <c r="G105" s="118">
        <v>70265</v>
      </c>
      <c r="H105" s="118">
        <v>22207</v>
      </c>
      <c r="I105" s="118">
        <v>5512.6875</v>
      </c>
      <c r="J105" s="80">
        <f t="shared" si="21"/>
        <v>4.9311517900534625</v>
      </c>
      <c r="K105" s="80">
        <f t="shared" si="22"/>
        <v>1.3961892247043437</v>
      </c>
      <c r="L105" s="80">
        <f t="shared" si="23"/>
        <v>24.829058541801601</v>
      </c>
      <c r="M105" s="80">
        <f t="shared" si="24"/>
        <v>-19.275145590935068</v>
      </c>
      <c r="N105" s="80">
        <f t="shared" si="25"/>
        <v>1.3354895925713492</v>
      </c>
      <c r="O105" s="80">
        <f t="shared" si="26"/>
        <v>-0.66640411242848074</v>
      </c>
      <c r="P105" s="80">
        <f t="shared" si="27"/>
        <v>0.24932141060989466</v>
      </c>
      <c r="Q105" s="80">
        <f t="shared" si="28"/>
        <v>1.2010817460409271</v>
      </c>
      <c r="R105" s="80">
        <f t="shared" si="29"/>
        <v>5.2364704767320518</v>
      </c>
      <c r="S105" s="80">
        <f t="shared" si="30"/>
        <v>9.173875253507731</v>
      </c>
      <c r="T105" s="80">
        <f t="shared" si="31"/>
        <v>3.7761420477974781</v>
      </c>
      <c r="U105" s="80">
        <f t="shared" si="32"/>
        <v>2.6103892468216259</v>
      </c>
      <c r="W105" s="199">
        <f t="shared" si="38"/>
        <v>44620</v>
      </c>
      <c r="X105" s="88">
        <f t="shared" si="38"/>
        <v>0.5</v>
      </c>
      <c r="Y105" s="86">
        <f t="shared" si="33"/>
        <v>0.56161046266618309</v>
      </c>
      <c r="Z105" s="88">
        <f t="shared" si="34"/>
        <v>8.8000000000000007</v>
      </c>
      <c r="AA105" s="86">
        <f t="shared" ref="AA105:AA110" si="39">(1+Z104/100)*(1+Y105/100)/(1+X93/100)*100-100</f>
        <v>8.8419811654452616</v>
      </c>
      <c r="AB105" s="85">
        <f t="shared" si="37"/>
        <v>-4.1981165445260871E-2</v>
      </c>
    </row>
    <row r="106" spans="1:29" x14ac:dyDescent="0.3">
      <c r="A106" s="197">
        <v>44651</v>
      </c>
      <c r="B106" s="118">
        <v>1.1000000000000001</v>
      </c>
      <c r="C106" s="118">
        <v>8.3000000000000007</v>
      </c>
      <c r="D106" s="118">
        <v>8747.5</v>
      </c>
      <c r="E106" s="118">
        <v>876.40869565217395</v>
      </c>
      <c r="F106" s="118">
        <v>4913</v>
      </c>
      <c r="G106" s="118">
        <v>71613.5</v>
      </c>
      <c r="H106" s="118">
        <v>22169.75</v>
      </c>
      <c r="I106" s="118">
        <v>5792.260869565217</v>
      </c>
      <c r="J106" s="80">
        <f t="shared" si="21"/>
        <v>8.0371754098866859</v>
      </c>
      <c r="K106" s="80">
        <f t="shared" si="22"/>
        <v>4.9311517900534625</v>
      </c>
      <c r="L106" s="80">
        <f t="shared" si="23"/>
        <v>0.45374470195127969</v>
      </c>
      <c r="M106" s="80">
        <f t="shared" si="24"/>
        <v>24.829058541801601</v>
      </c>
      <c r="N106" s="80">
        <f t="shared" si="25"/>
        <v>1.1685971685971595</v>
      </c>
      <c r="O106" s="80">
        <f t="shared" si="26"/>
        <v>1.3354895925713492</v>
      </c>
      <c r="P106" s="80">
        <f t="shared" si="27"/>
        <v>1.9191631680068184</v>
      </c>
      <c r="Q106" s="80">
        <f t="shared" si="28"/>
        <v>0.24932141060989466</v>
      </c>
      <c r="R106" s="80">
        <f t="shared" si="29"/>
        <v>-0.16773990183274634</v>
      </c>
      <c r="S106" s="80">
        <f t="shared" si="30"/>
        <v>5.2364704767320518</v>
      </c>
      <c r="T106" s="80">
        <f t="shared" si="31"/>
        <v>5.0714532533399961</v>
      </c>
      <c r="U106" s="80">
        <f t="shared" si="32"/>
        <v>3.7761420477974781</v>
      </c>
      <c r="W106" s="199">
        <f t="shared" si="38"/>
        <v>44651</v>
      </c>
      <c r="X106" s="88">
        <f t="shared" si="38"/>
        <v>1.1000000000000001</v>
      </c>
      <c r="Y106" s="86">
        <f t="shared" si="33"/>
        <v>1.0989036195168354</v>
      </c>
      <c r="Z106" s="88">
        <f t="shared" si="34"/>
        <v>8.3000000000000007</v>
      </c>
      <c r="AA106" s="86">
        <f t="shared" si="39"/>
        <v>8.2633928523959668</v>
      </c>
      <c r="AB106" s="85">
        <f t="shared" si="37"/>
        <v>3.6607147604033941E-2</v>
      </c>
    </row>
    <row r="107" spans="1:29" x14ac:dyDescent="0.3">
      <c r="A107" s="197">
        <v>44681</v>
      </c>
      <c r="B107" s="118">
        <v>0.6</v>
      </c>
      <c r="C107" s="118">
        <v>8</v>
      </c>
      <c r="D107" s="118">
        <v>8962.4</v>
      </c>
      <c r="E107" s="118">
        <v>835.46315789473681</v>
      </c>
      <c r="F107" s="118">
        <v>5022.3999999999996</v>
      </c>
      <c r="G107" s="118">
        <v>73216.800000000003</v>
      </c>
      <c r="H107" s="118">
        <v>21539.8</v>
      </c>
      <c r="I107" s="118">
        <v>5791.666666666667</v>
      </c>
      <c r="J107" s="80">
        <f t="shared" si="21"/>
        <v>2.4567019148328058</v>
      </c>
      <c r="K107" s="80">
        <f t="shared" si="22"/>
        <v>8.0371754098866859</v>
      </c>
      <c r="L107" s="80">
        <f t="shared" si="23"/>
        <v>-4.6719684504006267</v>
      </c>
      <c r="M107" s="80">
        <f t="shared" si="24"/>
        <v>0.45374470195127969</v>
      </c>
      <c r="N107" s="80">
        <f t="shared" si="25"/>
        <v>2.2267453694280448</v>
      </c>
      <c r="O107" s="80">
        <f t="shared" si="26"/>
        <v>1.1685971685971595</v>
      </c>
      <c r="P107" s="80">
        <f t="shared" si="27"/>
        <v>2.2388236854782946</v>
      </c>
      <c r="Q107" s="80">
        <f t="shared" si="28"/>
        <v>1.9191631680068184</v>
      </c>
      <c r="R107" s="80">
        <f t="shared" si="29"/>
        <v>-2.8414844551697769</v>
      </c>
      <c r="S107" s="80">
        <f t="shared" si="30"/>
        <v>-0.16773990183274634</v>
      </c>
      <c r="T107" s="80">
        <f t="shared" si="31"/>
        <v>-1.0258565902518058E-2</v>
      </c>
      <c r="U107" s="80">
        <f t="shared" si="32"/>
        <v>5.0714532533399961</v>
      </c>
      <c r="W107" s="199">
        <f t="shared" si="38"/>
        <v>44681</v>
      </c>
      <c r="X107" s="88">
        <f t="shared" si="38"/>
        <v>0.6</v>
      </c>
      <c r="Y107" s="86">
        <f t="shared" si="33"/>
        <v>0.47182667217984575</v>
      </c>
      <c r="Z107" s="88">
        <f t="shared" si="34"/>
        <v>8</v>
      </c>
      <c r="AA107" s="86">
        <f t="shared" si="39"/>
        <v>7.840424465778753</v>
      </c>
      <c r="AB107" s="85">
        <f t="shared" si="37"/>
        <v>0.15957553422124704</v>
      </c>
    </row>
    <row r="108" spans="1:29" x14ac:dyDescent="0.3">
      <c r="A108" s="197">
        <v>44712</v>
      </c>
      <c r="B108" s="118">
        <v>0.1</v>
      </c>
      <c r="C108" s="118">
        <v>6.4</v>
      </c>
      <c r="D108" s="118">
        <v>9004</v>
      </c>
      <c r="E108" s="118">
        <v>837.47368421052636</v>
      </c>
      <c r="F108" s="118">
        <v>4924.25</v>
      </c>
      <c r="G108" s="118">
        <v>71841</v>
      </c>
      <c r="H108" s="118">
        <v>20397.5</v>
      </c>
      <c r="I108" s="118">
        <v>5973.7</v>
      </c>
      <c r="J108" s="80">
        <f t="shared" si="21"/>
        <v>0.4641613853432176</v>
      </c>
      <c r="K108" s="80">
        <f t="shared" si="22"/>
        <v>2.4567019148328058</v>
      </c>
      <c r="L108" s="80">
        <f t="shared" si="23"/>
        <v>0.24064811198327618</v>
      </c>
      <c r="M108" s="80">
        <f t="shared" si="24"/>
        <v>-4.6719684504006267</v>
      </c>
      <c r="N108" s="80">
        <f t="shared" si="25"/>
        <v>-1.9542449824784853</v>
      </c>
      <c r="O108" s="80">
        <f t="shared" si="26"/>
        <v>2.2267453694280448</v>
      </c>
      <c r="P108" s="80">
        <f t="shared" si="27"/>
        <v>-1.879076933162878</v>
      </c>
      <c r="Q108" s="80">
        <f t="shared" si="28"/>
        <v>2.2388236854782946</v>
      </c>
      <c r="R108" s="80">
        <f t="shared" si="29"/>
        <v>-5.3032061579030341</v>
      </c>
      <c r="S108" s="80">
        <f t="shared" si="30"/>
        <v>-2.8414844551697769</v>
      </c>
      <c r="T108" s="80">
        <f t="shared" si="31"/>
        <v>3.1430215827338088</v>
      </c>
      <c r="U108" s="80">
        <f t="shared" si="32"/>
        <v>-1.0258565902518058E-2</v>
      </c>
      <c r="W108" s="199">
        <f t="shared" si="38"/>
        <v>44712</v>
      </c>
      <c r="X108" s="88">
        <f t="shared" si="38"/>
        <v>0.1</v>
      </c>
      <c r="Y108" s="86">
        <f t="shared" si="33"/>
        <v>8.48621022691326E-3</v>
      </c>
      <c r="Z108" s="88">
        <f t="shared" si="34"/>
        <v>6.4</v>
      </c>
      <c r="AA108" s="86">
        <f t="shared" si="39"/>
        <v>6.3082333730758648</v>
      </c>
      <c r="AB108" s="85">
        <f t="shared" si="37"/>
        <v>9.1766626924135508E-2</v>
      </c>
    </row>
    <row r="109" spans="1:29" x14ac:dyDescent="0.3">
      <c r="A109" s="197">
        <v>44742</v>
      </c>
      <c r="B109" s="118">
        <v>0</v>
      </c>
      <c r="C109" s="118">
        <v>6.1</v>
      </c>
      <c r="D109" s="118">
        <v>9489.5</v>
      </c>
      <c r="E109" s="118">
        <v>853.54285714285709</v>
      </c>
      <c r="F109" s="118">
        <v>4738.25</v>
      </c>
      <c r="G109" s="118">
        <v>70771.25</v>
      </c>
      <c r="H109" s="118">
        <v>20114.25</v>
      </c>
      <c r="I109" s="118">
        <v>5988.1904761904761</v>
      </c>
      <c r="J109" s="80">
        <f>D109/D108*100-100</f>
        <v>5.3920479786761462</v>
      </c>
      <c r="K109" s="80">
        <f t="shared" si="22"/>
        <v>0.4641613853432176</v>
      </c>
      <c r="L109" s="80">
        <f>E109/E108*100-100</f>
        <v>1.9187675070027979</v>
      </c>
      <c r="M109" s="80">
        <f>L108</f>
        <v>0.24064811198327618</v>
      </c>
      <c r="N109" s="80">
        <f t="shared" si="25"/>
        <v>-3.7772249581154398</v>
      </c>
      <c r="O109" s="80">
        <f t="shared" si="26"/>
        <v>-1.9542449824784853</v>
      </c>
      <c r="P109" s="80">
        <f t="shared" si="27"/>
        <v>-1.4890522125248822</v>
      </c>
      <c r="Q109" s="80">
        <f t="shared" si="28"/>
        <v>-1.879076933162878</v>
      </c>
      <c r="R109" s="80">
        <f t="shared" si="29"/>
        <v>-1.3886505699227882</v>
      </c>
      <c r="S109" s="80">
        <f t="shared" si="30"/>
        <v>-5.3032061579030341</v>
      </c>
      <c r="T109" s="80">
        <f t="shared" si="31"/>
        <v>0.24257120696513823</v>
      </c>
      <c r="U109" s="80">
        <f t="shared" si="32"/>
        <v>3.1430215827338088</v>
      </c>
      <c r="W109" s="199">
        <f t="shared" si="38"/>
        <v>44742</v>
      </c>
      <c r="X109" s="88">
        <f t="shared" si="38"/>
        <v>0</v>
      </c>
      <c r="Y109" s="86">
        <f t="shared" si="33"/>
        <v>0.10370656601065179</v>
      </c>
      <c r="Z109" s="88">
        <f t="shared" si="34"/>
        <v>6.1</v>
      </c>
      <c r="AA109" s="86">
        <f t="shared" si="39"/>
        <v>6.1917684807929447</v>
      </c>
      <c r="AB109" s="85">
        <f t="shared" si="37"/>
        <v>-9.1768480792945084E-2</v>
      </c>
    </row>
    <row r="110" spans="1:29" x14ac:dyDescent="0.3">
      <c r="A110" s="197">
        <v>44773</v>
      </c>
      <c r="B110" s="118">
        <v>-1.3</v>
      </c>
      <c r="C110" s="118">
        <v>4.2</v>
      </c>
      <c r="D110" s="118">
        <v>9083.6</v>
      </c>
      <c r="E110" s="118">
        <v>821.56190476190477</v>
      </c>
      <c r="F110" s="118">
        <v>4328.3999999999996</v>
      </c>
      <c r="G110" s="118">
        <v>60117.2</v>
      </c>
      <c r="H110" s="118">
        <v>18337.2</v>
      </c>
      <c r="I110" s="118">
        <v>5306.0952380952385</v>
      </c>
      <c r="J110" s="80">
        <f>D110/D109*100-100</f>
        <v>-4.2773591864692548</v>
      </c>
      <c r="K110" s="80">
        <f t="shared" si="22"/>
        <v>5.3920479786761462</v>
      </c>
      <c r="L110" s="80">
        <f>E110/E109*100-100</f>
        <v>-3.7468478721742287</v>
      </c>
      <c r="M110" s="80">
        <f>L109</f>
        <v>1.9187675070027979</v>
      </c>
      <c r="N110" s="80">
        <f t="shared" si="25"/>
        <v>-8.6498179707698029</v>
      </c>
      <c r="O110" s="80">
        <f t="shared" si="26"/>
        <v>-3.7772249581154398</v>
      </c>
      <c r="P110" s="80">
        <f t="shared" si="27"/>
        <v>-15.054206333786681</v>
      </c>
      <c r="Q110" s="80">
        <f t="shared" si="28"/>
        <v>-1.4890522125248822</v>
      </c>
      <c r="R110" s="80">
        <f t="shared" si="29"/>
        <v>-8.8347813117565863</v>
      </c>
      <c r="S110" s="80">
        <f t="shared" si="30"/>
        <v>-1.3886505699227882</v>
      </c>
      <c r="T110" s="80">
        <f t="shared" si="31"/>
        <v>-11.390673706978802</v>
      </c>
      <c r="U110" s="80">
        <f t="shared" si="32"/>
        <v>0.24257120696513823</v>
      </c>
      <c r="W110" s="199">
        <f>A110</f>
        <v>44773</v>
      </c>
      <c r="X110" s="88">
        <f t="shared" si="38"/>
        <v>-1.3</v>
      </c>
      <c r="Y110" s="86">
        <f t="shared" si="33"/>
        <v>-0.94444922870798809</v>
      </c>
      <c r="Z110" s="88">
        <f t="shared" si="34"/>
        <v>4.2</v>
      </c>
      <c r="AA110" s="86">
        <f t="shared" si="39"/>
        <v>4.5750640481003302</v>
      </c>
      <c r="AB110" s="85">
        <f t="shared" si="37"/>
        <v>-0.37506404810033001</v>
      </c>
      <c r="AC110" s="85"/>
    </row>
    <row r="111" spans="1:29" x14ac:dyDescent="0.3">
      <c r="A111" s="200">
        <v>44804</v>
      </c>
      <c r="B111" s="83">
        <v>-1.2</v>
      </c>
      <c r="C111" s="83">
        <v>2.2999999999999998</v>
      </c>
      <c r="D111" s="83">
        <v>8824</v>
      </c>
      <c r="E111" s="83">
        <v>840.33913043478265</v>
      </c>
      <c r="F111" s="83">
        <v>4307</v>
      </c>
      <c r="G111" s="83">
        <v>62104.5</v>
      </c>
      <c r="H111" s="83">
        <v>18546.5</v>
      </c>
      <c r="I111" s="83">
        <v>4974.521739130435</v>
      </c>
      <c r="J111" s="80">
        <f>D111/D110*100-100</f>
        <v>-2.8578977497908369</v>
      </c>
      <c r="K111" s="80">
        <f t="shared" si="22"/>
        <v>-4.2773591864692548</v>
      </c>
      <c r="L111" s="80">
        <f>E111/E110*100-100</f>
        <v>2.2855521372208329</v>
      </c>
      <c r="M111" s="80">
        <f>L110</f>
        <v>-3.7468478721742287</v>
      </c>
      <c r="N111" s="80">
        <f t="shared" si="25"/>
        <v>-0.49440901949910199</v>
      </c>
      <c r="O111" s="80">
        <f t="shared" si="26"/>
        <v>-8.6498179707698029</v>
      </c>
      <c r="P111" s="80">
        <f t="shared" si="27"/>
        <v>3.3057095140824941</v>
      </c>
      <c r="Q111" s="80">
        <f t="shared" si="28"/>
        <v>-15.054206333786681</v>
      </c>
      <c r="R111" s="80">
        <f t="shared" si="29"/>
        <v>1.1413956329210606</v>
      </c>
      <c r="S111" s="80">
        <f t="shared" si="30"/>
        <v>-8.8347813117565863</v>
      </c>
      <c r="T111" s="80">
        <f t="shared" si="31"/>
        <v>-6.2489172185275521</v>
      </c>
      <c r="U111" s="80">
        <f t="shared" si="32"/>
        <v>-11.390673706978802</v>
      </c>
      <c r="W111" s="199">
        <f t="shared" si="38"/>
        <v>44804</v>
      </c>
      <c r="X111" s="88">
        <f t="shared" si="38"/>
        <v>-1.2</v>
      </c>
      <c r="Y111" s="86">
        <f t="shared" si="33"/>
        <v>-0.86779582556845636</v>
      </c>
      <c r="Z111" s="88">
        <f t="shared" si="34"/>
        <v>2.2999999999999998</v>
      </c>
      <c r="AA111" s="86">
        <f>(1+Z110/100)*(1+Y111/100)/(1+X99/100)*100-100</f>
        <v>2.5777127604346646</v>
      </c>
      <c r="AB111" s="85">
        <f t="shared" si="37"/>
        <v>-0.27771276043466475</v>
      </c>
    </row>
    <row r="112" spans="1:29" x14ac:dyDescent="0.3">
      <c r="A112" s="200">
        <v>44834</v>
      </c>
      <c r="B112" s="83">
        <v>-0.1</v>
      </c>
      <c r="C112" s="83">
        <v>0.9</v>
      </c>
      <c r="D112" s="83">
        <v>8913</v>
      </c>
      <c r="E112" s="83">
        <v>849.9238095238095</v>
      </c>
      <c r="F112" s="83">
        <v>4212.2</v>
      </c>
      <c r="G112" s="83">
        <v>62518.6</v>
      </c>
      <c r="H112" s="83">
        <v>18528.599999999999</v>
      </c>
      <c r="I112" s="83">
        <v>5134.1428571428569</v>
      </c>
      <c r="J112" s="80">
        <f>D112/D111*100-100</f>
        <v>1.0086128739800699</v>
      </c>
      <c r="K112" s="80">
        <f t="shared" si="22"/>
        <v>-2.8578977497908369</v>
      </c>
      <c r="L112" s="80">
        <f>E112/E111*100-100</f>
        <v>1.140572745204409</v>
      </c>
      <c r="M112" s="80">
        <f>L111</f>
        <v>2.2855521372208329</v>
      </c>
      <c r="N112" s="80">
        <f t="shared" si="25"/>
        <v>-2.2010680287903455</v>
      </c>
      <c r="O112" s="80">
        <f t="shared" si="26"/>
        <v>-0.49440901949910199</v>
      </c>
      <c r="P112" s="80">
        <f t="shared" si="27"/>
        <v>0.66677937991610747</v>
      </c>
      <c r="Q112" s="80">
        <f t="shared" si="28"/>
        <v>3.3057095140824941</v>
      </c>
      <c r="R112" s="80">
        <f t="shared" si="29"/>
        <v>-9.6514167093531E-2</v>
      </c>
      <c r="S112" s="80">
        <f t="shared" si="30"/>
        <v>1.1413956329210606</v>
      </c>
      <c r="T112" s="80">
        <f t="shared" si="31"/>
        <v>3.2087731521367289</v>
      </c>
      <c r="U112" s="80">
        <f t="shared" si="32"/>
        <v>-6.2489172185275521</v>
      </c>
      <c r="W112" s="199">
        <f t="shared" si="38"/>
        <v>44834</v>
      </c>
      <c r="X112" s="88">
        <f t="shared" si="38"/>
        <v>-0.1</v>
      </c>
      <c r="Y112" s="86">
        <f t="shared" si="33"/>
        <v>-2.7484649764300956E-2</v>
      </c>
      <c r="Z112" s="88">
        <f t="shared" si="34"/>
        <v>0.9</v>
      </c>
      <c r="AA112" s="86">
        <f>(1+Z111/100)*(1+Y112/100)/(1+X100/100)*100-100</f>
        <v>1.0591731257817401</v>
      </c>
      <c r="AB112" s="85">
        <f t="shared" si="37"/>
        <v>-0.15917312578174003</v>
      </c>
      <c r="AC112" s="82">
        <f>SUM(X104:X112)</f>
        <v>-0.49999999999999989</v>
      </c>
    </row>
    <row r="113" spans="1:28" x14ac:dyDescent="0.3">
      <c r="A113" s="200">
        <v>44865</v>
      </c>
      <c r="B113" s="83">
        <v>0.2</v>
      </c>
      <c r="C113" s="83">
        <v>-1.3</v>
      </c>
      <c r="D113" s="83">
        <v>8866</v>
      </c>
      <c r="E113" s="83">
        <v>808.9</v>
      </c>
      <c r="F113" s="83">
        <v>4191.25</v>
      </c>
      <c r="G113" s="83">
        <v>63346</v>
      </c>
      <c r="H113" s="83">
        <v>18516</v>
      </c>
      <c r="I113" s="83">
        <v>5093</v>
      </c>
      <c r="J113" s="80">
        <f t="shared" ref="J113:J133" si="40">D113/D112*100-100</f>
        <v>-0.52731964546168797</v>
      </c>
      <c r="K113" s="80">
        <f t="shared" si="22"/>
        <v>1.0086128739800699</v>
      </c>
      <c r="L113" s="80">
        <f t="shared" ref="L113:L119" si="41">E113/E112*100-100</f>
        <v>-4.8267631832545277</v>
      </c>
      <c r="M113" s="80">
        <f t="shared" ref="M113:M133" si="42">L112</f>
        <v>1.140572745204409</v>
      </c>
      <c r="N113" s="80">
        <f t="shared" si="25"/>
        <v>-0.49736479749299178</v>
      </c>
      <c r="O113" s="80">
        <f t="shared" si="26"/>
        <v>-2.2010680287903455</v>
      </c>
      <c r="P113" s="80">
        <f t="shared" si="27"/>
        <v>1.3234461424280113</v>
      </c>
      <c r="Q113" s="80">
        <f t="shared" si="28"/>
        <v>0.66677937991610747</v>
      </c>
      <c r="R113" s="80">
        <f t="shared" si="29"/>
        <v>-6.800297917813225E-2</v>
      </c>
      <c r="S113" s="80">
        <f t="shared" si="30"/>
        <v>-9.6514167093531E-2</v>
      </c>
      <c r="T113" s="80">
        <f t="shared" si="31"/>
        <v>-0.80135785636772994</v>
      </c>
      <c r="U113" s="80">
        <f t="shared" si="32"/>
        <v>3.2087731521367289</v>
      </c>
      <c r="W113" s="199">
        <f t="shared" si="38"/>
        <v>44865</v>
      </c>
      <c r="X113" s="88">
        <f t="shared" si="38"/>
        <v>0.2</v>
      </c>
      <c r="Y113" s="86">
        <f t="shared" si="33"/>
        <v>-1.6708160233743441E-2</v>
      </c>
      <c r="Z113" s="88">
        <f t="shared" si="34"/>
        <v>-1.3</v>
      </c>
      <c r="AA113" s="86">
        <f t="shared" ref="AA113:AA129" si="43">(1+Z112/100)*(1+Y113/100)/(1+X101/100)*100-100</f>
        <v>-1.5774229596837586</v>
      </c>
      <c r="AB113" s="85">
        <f t="shared" si="37"/>
        <v>0.27742295968375852</v>
      </c>
    </row>
    <row r="114" spans="1:28" x14ac:dyDescent="0.3">
      <c r="A114" s="200">
        <v>44895</v>
      </c>
      <c r="B114" s="83">
        <v>0.1</v>
      </c>
      <c r="C114" s="83">
        <v>-1.3</v>
      </c>
      <c r="D114" s="83">
        <v>9072.25</v>
      </c>
      <c r="E114" s="83">
        <v>841.16363636363633</v>
      </c>
      <c r="F114" s="83">
        <v>4063.25</v>
      </c>
      <c r="G114" s="83">
        <v>65752</v>
      </c>
      <c r="H114" s="83">
        <v>18658</v>
      </c>
      <c r="I114" s="83">
        <v>4874.136363636364</v>
      </c>
      <c r="J114" s="80">
        <f t="shared" si="40"/>
        <v>2.3263027295285355</v>
      </c>
      <c r="K114" s="80">
        <f t="shared" si="22"/>
        <v>-0.52731964546168797</v>
      </c>
      <c r="L114" s="80">
        <f t="shared" si="41"/>
        <v>3.988581575427915</v>
      </c>
      <c r="M114" s="80">
        <f t="shared" si="42"/>
        <v>-4.8267631832545277</v>
      </c>
      <c r="N114" s="80">
        <f t="shared" si="25"/>
        <v>-3.0539815090963316</v>
      </c>
      <c r="O114" s="80">
        <f t="shared" si="26"/>
        <v>-0.49736479749299178</v>
      </c>
      <c r="P114" s="80">
        <f t="shared" si="27"/>
        <v>3.7981877308748864</v>
      </c>
      <c r="Q114" s="80">
        <f t="shared" si="28"/>
        <v>1.3234461424280113</v>
      </c>
      <c r="R114" s="80">
        <f t="shared" si="29"/>
        <v>0.76690429898467016</v>
      </c>
      <c r="S114" s="80">
        <f t="shared" si="30"/>
        <v>-6.800297917813225E-2</v>
      </c>
      <c r="T114" s="80">
        <f t="shared" si="31"/>
        <v>-4.2973421630401702</v>
      </c>
      <c r="U114" s="80">
        <f t="shared" si="32"/>
        <v>-0.80135785636772994</v>
      </c>
      <c r="W114" s="199">
        <f t="shared" si="38"/>
        <v>44895</v>
      </c>
      <c r="X114" s="88">
        <f t="shared" si="38"/>
        <v>0.1</v>
      </c>
      <c r="Y114" s="86">
        <f t="shared" si="33"/>
        <v>-0.10795238916517515</v>
      </c>
      <c r="Z114" s="88">
        <f t="shared" si="34"/>
        <v>-1.3</v>
      </c>
      <c r="AA114" s="86">
        <f>(1+Z113/100)*(1+Y114/100)/(1+X102/100)*100-100</f>
        <v>-1.4065490081060261</v>
      </c>
      <c r="AB114" s="85">
        <f t="shared" si="37"/>
        <v>0.10654900810602608</v>
      </c>
    </row>
    <row r="115" spans="1:28" x14ac:dyDescent="0.3">
      <c r="A115" s="200">
        <v>44926</v>
      </c>
      <c r="B115" s="83">
        <v>-0.5</v>
      </c>
      <c r="C115" s="83">
        <v>-0.7</v>
      </c>
      <c r="D115" s="83">
        <v>8390.2000000000007</v>
      </c>
      <c r="E115" s="83">
        <v>996.34545454545457</v>
      </c>
      <c r="F115" s="83">
        <v>4118.6000000000004</v>
      </c>
      <c r="G115" s="83">
        <v>66117.8</v>
      </c>
      <c r="H115" s="83">
        <v>18945.8</v>
      </c>
      <c r="I115" s="83">
        <v>4812.181818181818</v>
      </c>
      <c r="J115" s="80">
        <f t="shared" si="40"/>
        <v>-7.5179806552949913</v>
      </c>
      <c r="K115" s="80">
        <f t="shared" si="22"/>
        <v>2.3263027295285355</v>
      </c>
      <c r="L115" s="80">
        <f t="shared" si="41"/>
        <v>18.448469652429537</v>
      </c>
      <c r="M115" s="80">
        <f t="shared" si="42"/>
        <v>3.988581575427915</v>
      </c>
      <c r="N115" s="80">
        <f t="shared" si="25"/>
        <v>1.3622100535285853</v>
      </c>
      <c r="O115" s="80">
        <f t="shared" si="26"/>
        <v>-3.0539815090963316</v>
      </c>
      <c r="P115" s="80">
        <f t="shared" si="27"/>
        <v>0.55633288721254814</v>
      </c>
      <c r="Q115" s="80">
        <f t="shared" si="28"/>
        <v>3.7981877308748864</v>
      </c>
      <c r="R115" s="80">
        <f t="shared" si="29"/>
        <v>1.5425018758709257</v>
      </c>
      <c r="S115" s="80">
        <f t="shared" si="30"/>
        <v>0.76690429898467016</v>
      </c>
      <c r="T115" s="80">
        <f t="shared" si="31"/>
        <v>-1.2710876518917189</v>
      </c>
      <c r="U115" s="80">
        <f t="shared" si="32"/>
        <v>-4.2973421630401702</v>
      </c>
      <c r="W115" s="199">
        <f t="shared" si="38"/>
        <v>44926</v>
      </c>
      <c r="X115" s="88">
        <f t="shared" si="38"/>
        <v>-0.5</v>
      </c>
      <c r="Y115" s="86">
        <f t="shared" si="33"/>
        <v>-1.8266689818848089E-2</v>
      </c>
      <c r="Z115" s="88">
        <f t="shared" si="34"/>
        <v>-0.7</v>
      </c>
      <c r="AA115" s="86">
        <f t="shared" si="43"/>
        <v>-0.11946277616517875</v>
      </c>
      <c r="AB115" s="85">
        <f t="shared" si="37"/>
        <v>-0.5805372238348212</v>
      </c>
    </row>
    <row r="116" spans="1:28" x14ac:dyDescent="0.3">
      <c r="A116" s="200">
        <v>44957</v>
      </c>
      <c r="B116" s="83">
        <v>-0.4</v>
      </c>
      <c r="C116" s="83">
        <v>-0.8</v>
      </c>
      <c r="D116" s="83">
        <v>8196</v>
      </c>
      <c r="E116" s="83">
        <v>834.78750000000002</v>
      </c>
      <c r="F116" s="83">
        <v>4252.75</v>
      </c>
      <c r="G116" s="83">
        <v>67646</v>
      </c>
      <c r="H116" s="83">
        <v>18332.25</v>
      </c>
      <c r="I116" s="83">
        <v>4849</v>
      </c>
      <c r="J116" s="80">
        <f t="shared" si="40"/>
        <v>-2.3146051345617593</v>
      </c>
      <c r="K116" s="80">
        <f t="shared" si="22"/>
        <v>-7.5179806552949913</v>
      </c>
      <c r="L116" s="80">
        <f t="shared" si="41"/>
        <v>-16.21505410682677</v>
      </c>
      <c r="M116" s="80">
        <f t="shared" si="42"/>
        <v>18.448469652429537</v>
      </c>
      <c r="N116" s="80">
        <f t="shared" si="25"/>
        <v>3.2571747681250827</v>
      </c>
      <c r="O116" s="80">
        <f t="shared" si="26"/>
        <v>1.3622100535285853</v>
      </c>
      <c r="P116" s="80">
        <f t="shared" si="27"/>
        <v>2.3113291730819867</v>
      </c>
      <c r="Q116" s="80">
        <f t="shared" si="28"/>
        <v>0.55633288721254814</v>
      </c>
      <c r="R116" s="80">
        <f t="shared" si="29"/>
        <v>-3.2384486271363642</v>
      </c>
      <c r="S116" s="80">
        <f t="shared" si="30"/>
        <v>1.5425018758709257</v>
      </c>
      <c r="T116" s="80">
        <f t="shared" si="31"/>
        <v>0.76510371405902333</v>
      </c>
      <c r="U116" s="80">
        <f t="shared" si="32"/>
        <v>-1.2710876518917189</v>
      </c>
      <c r="W116" s="199">
        <f t="shared" si="38"/>
        <v>44957</v>
      </c>
      <c r="X116" s="88">
        <f t="shared" si="38"/>
        <v>-0.4</v>
      </c>
      <c r="Y116" s="86">
        <f t="shared" si="33"/>
        <v>7.1119972874728668E-3</v>
      </c>
      <c r="Z116" s="88">
        <f t="shared" si="34"/>
        <v>-0.8</v>
      </c>
      <c r="AA116" s="86">
        <f t="shared" si="43"/>
        <v>-0.49392563796948252</v>
      </c>
      <c r="AB116" s="85">
        <f t="shared" si="37"/>
        <v>-0.30607436203051752</v>
      </c>
    </row>
    <row r="117" spans="1:28" x14ac:dyDescent="0.3">
      <c r="A117" s="200">
        <v>44985</v>
      </c>
      <c r="B117" s="83">
        <v>0</v>
      </c>
      <c r="C117" s="83">
        <v>-1.4</v>
      </c>
      <c r="D117" s="83">
        <v>8295.75</v>
      </c>
      <c r="E117" s="83">
        <v>799.65</v>
      </c>
      <c r="F117" s="83">
        <v>4307.25</v>
      </c>
      <c r="G117" s="83">
        <v>68876.75</v>
      </c>
      <c r="H117" s="83">
        <v>18595.25</v>
      </c>
      <c r="I117" s="83">
        <v>4890.3</v>
      </c>
      <c r="J117" s="80">
        <f t="shared" si="40"/>
        <v>1.2170571010248921</v>
      </c>
      <c r="K117" s="80">
        <f t="shared" si="22"/>
        <v>-2.3146051345617593</v>
      </c>
      <c r="L117" s="80">
        <f t="shared" si="41"/>
        <v>-4.2091550244822855</v>
      </c>
      <c r="M117" s="80">
        <f t="shared" si="42"/>
        <v>-16.21505410682677</v>
      </c>
      <c r="N117" s="80">
        <f t="shared" si="25"/>
        <v>1.2815237199459233</v>
      </c>
      <c r="O117" s="80">
        <f t="shared" si="26"/>
        <v>3.2571747681250827</v>
      </c>
      <c r="P117" s="80">
        <f t="shared" si="27"/>
        <v>1.8193980427519705</v>
      </c>
      <c r="Q117" s="80">
        <f t="shared" si="28"/>
        <v>2.3113291730819867</v>
      </c>
      <c r="R117" s="80">
        <f t="shared" si="29"/>
        <v>1.4346302281498424</v>
      </c>
      <c r="S117" s="80">
        <f t="shared" si="30"/>
        <v>-3.2384486271363642</v>
      </c>
      <c r="T117" s="80">
        <f t="shared" si="31"/>
        <v>0.85172200453702374</v>
      </c>
      <c r="U117" s="80">
        <f t="shared" si="32"/>
        <v>0.76510371405902333</v>
      </c>
      <c r="W117" s="199">
        <f t="shared" si="38"/>
        <v>44985</v>
      </c>
      <c r="X117" s="88">
        <f t="shared" si="38"/>
        <v>0</v>
      </c>
      <c r="Y117" s="86">
        <f>J117*AE$3+K117*AF$3+L117*AG$3+M117*AH$3+N117*AI$3+O117*AJ$3+Q117*AK$3+R117*AL$3+T117*AM$3+U117*AN$3+AO$3</f>
        <v>9.8018168736002456E-3</v>
      </c>
      <c r="Z117" s="88">
        <f t="shared" si="34"/>
        <v>-1.4</v>
      </c>
      <c r="AA117" s="86">
        <f>(1+Z116/100)*(1+Y117/100)/(1+X105/100)*100-100</f>
        <v>-1.283857311105848</v>
      </c>
      <c r="AB117" s="85">
        <f t="shared" si="37"/>
        <v>-0.11614268889415191</v>
      </c>
    </row>
    <row r="118" spans="1:28" x14ac:dyDescent="0.3">
      <c r="A118" s="200">
        <v>45016</v>
      </c>
      <c r="B118" s="83">
        <v>0</v>
      </c>
      <c r="C118" s="83">
        <v>-2.5</v>
      </c>
      <c r="D118" s="83">
        <v>8236</v>
      </c>
      <c r="E118" s="83">
        <v>801.31304347826085</v>
      </c>
      <c r="F118" s="83">
        <v>4371</v>
      </c>
      <c r="G118" s="83">
        <v>68785.8</v>
      </c>
      <c r="H118" s="83">
        <v>18328.400000000001</v>
      </c>
      <c r="I118" s="83">
        <v>4867.086956521739</v>
      </c>
      <c r="J118" s="80">
        <f t="shared" si="40"/>
        <v>-0.72024831992285954</v>
      </c>
      <c r="K118" s="80">
        <f t="shared" si="22"/>
        <v>1.2170571010248921</v>
      </c>
      <c r="L118" s="80">
        <f t="shared" si="41"/>
        <v>0.20797142227986853</v>
      </c>
      <c r="M118" s="80">
        <f t="shared" si="42"/>
        <v>-4.2091550244822855</v>
      </c>
      <c r="N118" s="80">
        <f t="shared" si="25"/>
        <v>1.4800626850078373</v>
      </c>
      <c r="O118" s="80">
        <f t="shared" si="26"/>
        <v>1.2815237199459233</v>
      </c>
      <c r="P118" s="80">
        <f t="shared" si="27"/>
        <v>-0.13204746158899638</v>
      </c>
      <c r="Q118" s="80">
        <f t="shared" si="28"/>
        <v>1.8193980427519705</v>
      </c>
      <c r="R118" s="80">
        <f t="shared" si="29"/>
        <v>-1.4350438956184917</v>
      </c>
      <c r="S118" s="80">
        <f t="shared" si="30"/>
        <v>1.4346302281498424</v>
      </c>
      <c r="T118" s="80">
        <f t="shared" si="31"/>
        <v>-0.47467524442797071</v>
      </c>
      <c r="U118" s="80">
        <f t="shared" si="32"/>
        <v>0.85172200453702374</v>
      </c>
      <c r="W118" s="199">
        <f t="shared" si="38"/>
        <v>45016</v>
      </c>
      <c r="X118" s="88">
        <f t="shared" si="38"/>
        <v>0</v>
      </c>
      <c r="Y118" s="86">
        <f>J118*AE$3+K118*AF$3+L118*AG$3+M118*AH$3+N118*AI$3+O118*AJ$3+Q118*AK$3+R118*AL$3+T118*AM$3+U118*AN$3+AO$3</f>
        <v>8.6777658044709854E-2</v>
      </c>
      <c r="Z118" s="88">
        <f t="shared" si="34"/>
        <v>-2.5</v>
      </c>
      <c r="AA118" s="86">
        <f>(1+Z117/100)*(1+Y118/100)/(1+X106/100)*100-100</f>
        <v>-2.3881673879010066</v>
      </c>
      <c r="AB118" s="85">
        <f t="shared" si="37"/>
        <v>-0.11183261209899342</v>
      </c>
    </row>
    <row r="119" spans="1:28" x14ac:dyDescent="0.3">
      <c r="A119" s="200">
        <v>45046</v>
      </c>
      <c r="B119" s="83">
        <v>-0.5</v>
      </c>
      <c r="C119" s="83">
        <v>-3.6</v>
      </c>
      <c r="D119" s="83">
        <v>8181</v>
      </c>
      <c r="E119" s="83">
        <v>801.4</v>
      </c>
      <c r="F119" s="83">
        <v>4191.25</v>
      </c>
      <c r="G119" s="83">
        <v>68618.75</v>
      </c>
      <c r="H119" s="83">
        <v>18570.75</v>
      </c>
      <c r="I119" s="83">
        <v>4701.1000000000004</v>
      </c>
      <c r="J119" s="80">
        <f t="shared" si="40"/>
        <v>-0.6677999028654682</v>
      </c>
      <c r="K119" s="80">
        <f t="shared" si="22"/>
        <v>-0.72024831992285954</v>
      </c>
      <c r="L119" s="80">
        <f t="shared" si="41"/>
        <v>1.0851754186063545E-2</v>
      </c>
      <c r="M119" s="80">
        <f t="shared" si="42"/>
        <v>0.20797142227986853</v>
      </c>
      <c r="N119" s="80">
        <f t="shared" si="25"/>
        <v>-4.1123312743079339</v>
      </c>
      <c r="O119" s="80">
        <f t="shared" si="26"/>
        <v>1.4800626850078373</v>
      </c>
      <c r="P119" s="80">
        <f t="shared" si="27"/>
        <v>-0.24285535677421421</v>
      </c>
      <c r="Q119" s="80">
        <f t="shared" si="28"/>
        <v>-0.13204746158899638</v>
      </c>
      <c r="R119" s="80">
        <f t="shared" si="29"/>
        <v>1.3222649003731988</v>
      </c>
      <c r="S119" s="80">
        <f t="shared" si="30"/>
        <v>-1.4350438956184917</v>
      </c>
      <c r="T119" s="80">
        <f t="shared" si="31"/>
        <v>-3.4103963624344402</v>
      </c>
      <c r="U119" s="80">
        <f t="shared" si="32"/>
        <v>-0.47467524442797071</v>
      </c>
      <c r="W119" s="199">
        <f t="shared" si="38"/>
        <v>45046</v>
      </c>
      <c r="X119" s="88">
        <f t="shared" si="38"/>
        <v>-0.5</v>
      </c>
      <c r="Y119" s="86">
        <f t="shared" si="33"/>
        <v>-0.21740220144009964</v>
      </c>
      <c r="Z119" s="88">
        <f t="shared" si="34"/>
        <v>-3.6</v>
      </c>
      <c r="AA119" s="86">
        <f t="shared" si="43"/>
        <v>-3.2922138632247453</v>
      </c>
      <c r="AB119" s="85">
        <f t="shared" si="37"/>
        <v>-0.30778613677525479</v>
      </c>
    </row>
    <row r="120" spans="1:28" x14ac:dyDescent="0.3">
      <c r="A120" s="200">
        <v>45077</v>
      </c>
      <c r="B120" s="83">
        <v>-0.9</v>
      </c>
      <c r="C120" s="83">
        <v>-4.5999999999999996</v>
      </c>
      <c r="D120" s="83">
        <v>8034.5</v>
      </c>
      <c r="E120" s="83">
        <v>801.4</v>
      </c>
      <c r="F120" s="83">
        <v>3972</v>
      </c>
      <c r="G120" s="83">
        <v>65931.25</v>
      </c>
      <c r="H120" s="83">
        <v>18323.75</v>
      </c>
      <c r="I120" s="83">
        <v>4422.6190476190477</v>
      </c>
      <c r="J120" s="80">
        <f t="shared" si="40"/>
        <v>-1.7907346290184591</v>
      </c>
      <c r="K120" s="80">
        <f t="shared" si="22"/>
        <v>-0.6677999028654682</v>
      </c>
      <c r="L120" s="80">
        <f>[18]远月预测底稿!K388</f>
        <v>-1.2956240589217294</v>
      </c>
      <c r="M120" s="80">
        <f>L119</f>
        <v>1.0851754186063545E-2</v>
      </c>
      <c r="N120" s="80">
        <f t="shared" si="25"/>
        <v>-5.2311362958544549</v>
      </c>
      <c r="O120" s="80">
        <f t="shared" si="26"/>
        <v>-4.1123312743079339</v>
      </c>
      <c r="P120" s="80">
        <f t="shared" si="27"/>
        <v>-3.9165679934420154</v>
      </c>
      <c r="Q120" s="80">
        <f t="shared" si="28"/>
        <v>-0.24285535677421421</v>
      </c>
      <c r="R120" s="80">
        <f t="shared" si="29"/>
        <v>-1.3300485979295473</v>
      </c>
      <c r="S120" s="80">
        <f t="shared" si="30"/>
        <v>1.3222649003731988</v>
      </c>
      <c r="T120" s="80">
        <f t="shared" si="31"/>
        <v>-5.9237402391132434</v>
      </c>
      <c r="U120" s="80">
        <f t="shared" si="32"/>
        <v>-3.4103963624344402</v>
      </c>
      <c r="W120" s="199">
        <f t="shared" ref="W120:X133" si="44">A120</f>
        <v>45077</v>
      </c>
      <c r="X120" s="88">
        <f t="shared" si="44"/>
        <v>-0.9</v>
      </c>
      <c r="Y120" s="86">
        <f t="shared" si="33"/>
        <v>-0.59439868493896342</v>
      </c>
      <c r="Z120" s="88">
        <f t="shared" si="34"/>
        <v>-4.5999999999999996</v>
      </c>
      <c r="AA120" s="86">
        <f t="shared" si="43"/>
        <v>-4.2687316006804821</v>
      </c>
      <c r="AB120" s="85">
        <f t="shared" si="37"/>
        <v>-0.33126839931951757</v>
      </c>
    </row>
    <row r="121" spans="1:28" x14ac:dyDescent="0.3">
      <c r="A121" s="200">
        <v>45107</v>
      </c>
      <c r="B121" s="83">
        <v>-0.8</v>
      </c>
      <c r="C121" s="83">
        <v>-5.4</v>
      </c>
      <c r="D121" s="83">
        <v>7870</v>
      </c>
      <c r="E121" s="83">
        <v>801.4</v>
      </c>
      <c r="F121" s="83">
        <v>3926.6</v>
      </c>
      <c r="G121" s="83">
        <v>67462.8</v>
      </c>
      <c r="H121" s="83">
        <v>18397.2</v>
      </c>
      <c r="I121" s="83">
        <v>4264.4761904761908</v>
      </c>
      <c r="J121" s="80">
        <f t="shared" si="40"/>
        <v>-2.0474204990976403</v>
      </c>
      <c r="K121" s="80">
        <f t="shared" si="22"/>
        <v>-1.7907346290184591</v>
      </c>
      <c r="L121" s="80">
        <f>[18]远月预测底稿!K389</f>
        <v>-2.6252616392512196</v>
      </c>
      <c r="M121" s="80">
        <f t="shared" si="42"/>
        <v>-1.2956240589217294</v>
      </c>
      <c r="N121" s="80">
        <f t="shared" si="25"/>
        <v>-1.1430010070493495</v>
      </c>
      <c r="O121" s="80">
        <f t="shared" si="26"/>
        <v>-5.2311362958544549</v>
      </c>
      <c r="P121" s="80">
        <f t="shared" si="27"/>
        <v>2.3229500426580785</v>
      </c>
      <c r="Q121" s="80">
        <f t="shared" si="28"/>
        <v>-3.9165679934420154</v>
      </c>
      <c r="R121" s="80">
        <f t="shared" si="29"/>
        <v>0.40084589671873516</v>
      </c>
      <c r="S121" s="80">
        <f t="shared" si="30"/>
        <v>-1.3300485979295473</v>
      </c>
      <c r="T121" s="80">
        <f t="shared" si="31"/>
        <v>-3.5757738896366078</v>
      </c>
      <c r="U121" s="80">
        <f t="shared" si="32"/>
        <v>-5.9237402391132434</v>
      </c>
      <c r="W121" s="199">
        <f t="shared" si="44"/>
        <v>45107</v>
      </c>
      <c r="X121" s="88">
        <f t="shared" si="44"/>
        <v>-0.8</v>
      </c>
      <c r="Y121" s="86">
        <f t="shared" si="33"/>
        <v>-0.49028604422850514</v>
      </c>
      <c r="Z121" s="88">
        <f t="shared" si="34"/>
        <v>-5.4</v>
      </c>
      <c r="AA121" s="86">
        <f t="shared" si="43"/>
        <v>-5.0677328861939941</v>
      </c>
      <c r="AB121" s="85">
        <f t="shared" si="37"/>
        <v>-0.33226711380600626</v>
      </c>
    </row>
    <row r="122" spans="1:28" x14ac:dyDescent="0.3">
      <c r="A122" s="200">
        <v>45138</v>
      </c>
      <c r="B122" s="83">
        <v>-0.2</v>
      </c>
      <c r="C122" s="83">
        <v>-4.4000000000000004</v>
      </c>
      <c r="D122" s="83">
        <v>8043.5</v>
      </c>
      <c r="E122" s="83">
        <v>801.4</v>
      </c>
      <c r="F122" s="20">
        <v>3947.5</v>
      </c>
      <c r="G122" s="20">
        <v>68458.5</v>
      </c>
      <c r="H122" s="20">
        <v>18262.5</v>
      </c>
      <c r="I122" s="83">
        <v>4391.333333333333</v>
      </c>
      <c r="J122" s="80">
        <f t="shared" si="40"/>
        <v>2.204574332909786</v>
      </c>
      <c r="K122" s="80">
        <f t="shared" si="22"/>
        <v>-2.0474204990976403</v>
      </c>
      <c r="L122" s="80">
        <f>[18]远月预测底稿!K390</f>
        <v>-0.44933995603753107</v>
      </c>
      <c r="M122" s="80">
        <f t="shared" si="42"/>
        <v>-2.6252616392512196</v>
      </c>
      <c r="N122" s="80">
        <f t="shared" si="25"/>
        <v>0.53226710130903143</v>
      </c>
      <c r="O122" s="80">
        <f t="shared" si="26"/>
        <v>-1.1430010070493495</v>
      </c>
      <c r="P122" s="80">
        <f t="shared" si="27"/>
        <v>1.4759245095074647</v>
      </c>
      <c r="Q122" s="80">
        <f t="shared" si="28"/>
        <v>2.3229500426580785</v>
      </c>
      <c r="R122" s="80">
        <f t="shared" si="29"/>
        <v>-0.73217663557498724</v>
      </c>
      <c r="S122" s="80">
        <f t="shared" si="30"/>
        <v>0.40084589671873516</v>
      </c>
      <c r="T122" s="80">
        <f t="shared" si="31"/>
        <v>2.9747414967505392</v>
      </c>
      <c r="U122" s="80">
        <f t="shared" si="32"/>
        <v>-3.5757738896366078</v>
      </c>
      <c r="W122" s="199">
        <f t="shared" si="44"/>
        <v>45138</v>
      </c>
      <c r="X122" s="88">
        <f>B122</f>
        <v>-0.2</v>
      </c>
      <c r="Y122" s="86">
        <f t="shared" si="33"/>
        <v>9.3184373164008807E-2</v>
      </c>
      <c r="Z122" s="88">
        <f t="shared" si="34"/>
        <v>-4.4000000000000004</v>
      </c>
      <c r="AA122" s="86">
        <f t="shared" si="43"/>
        <v>-4.0646885339279066</v>
      </c>
      <c r="AB122" s="85">
        <f t="shared" si="37"/>
        <v>-0.33531146607209372</v>
      </c>
    </row>
    <row r="123" spans="1:28" x14ac:dyDescent="0.3">
      <c r="A123" s="200">
        <v>45169</v>
      </c>
      <c r="B123" s="83">
        <v>0.2</v>
      </c>
      <c r="C123" s="83">
        <v>-3</v>
      </c>
      <c r="D123" s="83">
        <v>8498.25</v>
      </c>
      <c r="E123" s="83">
        <v>801.4</v>
      </c>
      <c r="F123" s="83">
        <v>3921.25</v>
      </c>
      <c r="G123" s="83">
        <v>68611.25</v>
      </c>
      <c r="H123" s="83">
        <v>18422.25</v>
      </c>
      <c r="I123" s="83">
        <v>4693.173913043478</v>
      </c>
      <c r="J123" s="80">
        <f t="shared" si="40"/>
        <v>5.6536333685584594</v>
      </c>
      <c r="K123" s="80">
        <f t="shared" si="22"/>
        <v>2.204574332909786</v>
      </c>
      <c r="L123" s="80">
        <f>[18]远月预测底稿!K391</f>
        <v>0</v>
      </c>
      <c r="M123" s="80">
        <f t="shared" si="42"/>
        <v>-0.44933995603753107</v>
      </c>
      <c r="N123" s="80">
        <f t="shared" si="25"/>
        <v>-0.66497783407220368</v>
      </c>
      <c r="O123" s="80">
        <f t="shared" si="26"/>
        <v>0.53226710130903143</v>
      </c>
      <c r="P123" s="80">
        <f t="shared" si="27"/>
        <v>0.22312788039468501</v>
      </c>
      <c r="Q123" s="80">
        <f t="shared" si="28"/>
        <v>1.4759245095074647</v>
      </c>
      <c r="R123" s="80">
        <f t="shared" si="29"/>
        <v>0.87474332648871211</v>
      </c>
      <c r="S123" s="80">
        <f t="shared" si="30"/>
        <v>-0.73217663557498724</v>
      </c>
      <c r="T123" s="80">
        <f t="shared" si="31"/>
        <v>6.8735519897558532</v>
      </c>
      <c r="U123" s="80">
        <f t="shared" si="32"/>
        <v>2.9747414967505392</v>
      </c>
      <c r="W123" s="199">
        <f t="shared" si="44"/>
        <v>45169</v>
      </c>
      <c r="X123" s="88">
        <f t="shared" si="44"/>
        <v>0.2</v>
      </c>
      <c r="Y123" s="86">
        <f t="shared" si="33"/>
        <v>0.54125325413646308</v>
      </c>
      <c r="Z123" s="88">
        <f t="shared" si="34"/>
        <v>-3</v>
      </c>
      <c r="AA123" s="86">
        <f t="shared" si="43"/>
        <v>-2.7151436123942858</v>
      </c>
      <c r="AB123" s="85">
        <f t="shared" si="37"/>
        <v>-0.28485638760571419</v>
      </c>
    </row>
    <row r="124" spans="1:28" x14ac:dyDescent="0.3">
      <c r="A124" s="200">
        <v>45199</v>
      </c>
      <c r="B124" s="83">
        <v>0.4</v>
      </c>
      <c r="C124" s="83">
        <v>-2.5</v>
      </c>
      <c r="D124" s="83">
        <v>8709.2000000000007</v>
      </c>
      <c r="E124" s="83">
        <v>801.4</v>
      </c>
      <c r="F124" s="83">
        <v>3931.2</v>
      </c>
      <c r="G124" s="83">
        <v>68874.600000000006</v>
      </c>
      <c r="H124" s="83">
        <v>19085.2</v>
      </c>
      <c r="I124" s="83">
        <v>4980.2</v>
      </c>
      <c r="J124" s="80">
        <f t="shared" si="40"/>
        <v>2.4822757626570251</v>
      </c>
      <c r="K124" s="80">
        <f t="shared" si="22"/>
        <v>5.6536333685584594</v>
      </c>
      <c r="L124" s="80">
        <f>[18]远月预测底稿!K392</f>
        <v>0.90273626681953711</v>
      </c>
      <c r="M124" s="80">
        <f t="shared" si="42"/>
        <v>0</v>
      </c>
      <c r="N124" s="80">
        <f t="shared" si="25"/>
        <v>0.25374561683135255</v>
      </c>
      <c r="O124" s="80">
        <f t="shared" si="26"/>
        <v>-0.66497783407220368</v>
      </c>
      <c r="P124" s="80">
        <f t="shared" si="27"/>
        <v>0.38382918253203968</v>
      </c>
      <c r="Q124" s="80">
        <f t="shared" si="28"/>
        <v>0.22312788039468501</v>
      </c>
      <c r="R124" s="80">
        <f t="shared" si="29"/>
        <v>3.5986375171328291</v>
      </c>
      <c r="S124" s="80">
        <f t="shared" si="30"/>
        <v>0.87474332648871211</v>
      </c>
      <c r="T124" s="80">
        <f t="shared" si="31"/>
        <v>6.11582038668557</v>
      </c>
      <c r="U124" s="80">
        <f t="shared" si="32"/>
        <v>6.8735519897558532</v>
      </c>
      <c r="W124" s="199">
        <f t="shared" si="44"/>
        <v>45199</v>
      </c>
      <c r="X124" s="88">
        <f>B124</f>
        <v>0.4</v>
      </c>
      <c r="Y124" s="86">
        <f t="shared" si="33"/>
        <v>0.57905739970258152</v>
      </c>
      <c r="Z124" s="88">
        <f t="shared" si="34"/>
        <v>-2.5</v>
      </c>
      <c r="AA124" s="86">
        <f t="shared" si="43"/>
        <v>-2.340654977265757</v>
      </c>
      <c r="AB124" s="85">
        <f t="shared" si="37"/>
        <v>-0.159345022734243</v>
      </c>
    </row>
    <row r="125" spans="1:28" x14ac:dyDescent="0.3">
      <c r="A125" s="200">
        <v>45230</v>
      </c>
      <c r="B125" s="83">
        <v>0</v>
      </c>
      <c r="C125" s="83">
        <v>-2.6</v>
      </c>
      <c r="D125" s="83">
        <v>8744.75</v>
      </c>
      <c r="E125" s="83">
        <v>801.4</v>
      </c>
      <c r="F125" s="83">
        <v>3919.5</v>
      </c>
      <c r="G125" s="83">
        <v>66965.5</v>
      </c>
      <c r="H125" s="83">
        <v>19055.25</v>
      </c>
      <c r="I125" s="83">
        <v>4765.2631578947367</v>
      </c>
      <c r="J125" s="80">
        <f t="shared" si="40"/>
        <v>0.40818904147337776</v>
      </c>
      <c r="K125" s="80">
        <f t="shared" si="22"/>
        <v>2.4822757626570251</v>
      </c>
      <c r="L125" s="80">
        <f>[18]远月预测底稿!K393</f>
        <v>2.6839795437234804</v>
      </c>
      <c r="M125" s="80">
        <f t="shared" si="42"/>
        <v>0.90273626681953711</v>
      </c>
      <c r="N125" s="80">
        <f>F125/F124*100-100</f>
        <v>-0.297619047619051</v>
      </c>
      <c r="O125" s="80">
        <f t="shared" si="26"/>
        <v>0.25374561683135255</v>
      </c>
      <c r="P125" s="80">
        <f>G125/G124*100-100</f>
        <v>-2.7718491287063785</v>
      </c>
      <c r="Q125" s="80">
        <f t="shared" si="28"/>
        <v>0.38382918253203968</v>
      </c>
      <c r="R125" s="80">
        <f t="shared" si="29"/>
        <v>-0.15692788129021551</v>
      </c>
      <c r="S125" s="80">
        <f t="shared" si="30"/>
        <v>3.5986375171328291</v>
      </c>
      <c r="T125" s="80">
        <f t="shared" si="31"/>
        <v>-4.3158275190808268</v>
      </c>
      <c r="U125" s="80">
        <f t="shared" si="32"/>
        <v>6.11582038668557</v>
      </c>
      <c r="W125" s="199">
        <f t="shared" si="44"/>
        <v>45230</v>
      </c>
      <c r="X125" s="88">
        <f t="shared" si="44"/>
        <v>0</v>
      </c>
      <c r="Y125" s="86">
        <f t="shared" si="33"/>
        <v>0.15464514423204689</v>
      </c>
      <c r="Z125" s="88">
        <f t="shared" si="34"/>
        <v>-2.6</v>
      </c>
      <c r="AA125" s="86">
        <f t="shared" si="43"/>
        <v>-2.5441327189358844</v>
      </c>
      <c r="AB125" s="85">
        <f t="shared" si="37"/>
        <v>-5.5867281064115648E-2</v>
      </c>
    </row>
    <row r="126" spans="1:28" x14ac:dyDescent="0.3">
      <c r="A126" s="200">
        <v>45260</v>
      </c>
      <c r="B126" s="83">
        <v>-0.3</v>
      </c>
      <c r="C126" s="83">
        <v>-3</v>
      </c>
      <c r="D126" s="83">
        <v>8472.5</v>
      </c>
      <c r="E126" s="83">
        <v>801.4</v>
      </c>
      <c r="F126" s="83">
        <v>4052.75</v>
      </c>
      <c r="G126" s="83">
        <v>67835.75</v>
      </c>
      <c r="H126" s="83">
        <v>18873.5</v>
      </c>
      <c r="I126" s="83">
        <v>4717.727272727273</v>
      </c>
      <c r="J126" s="80">
        <f t="shared" si="40"/>
        <v>-3.1132965493581963</v>
      </c>
      <c r="K126" s="80">
        <f t="shared" si="22"/>
        <v>0.40818904147337776</v>
      </c>
      <c r="L126" s="80">
        <f>[18]远月预测底稿!K394</f>
        <v>0</v>
      </c>
      <c r="M126" s="80">
        <f t="shared" si="42"/>
        <v>2.6839795437234804</v>
      </c>
      <c r="N126" s="80">
        <f>F126/F125*100-100</f>
        <v>3.3996683250414605</v>
      </c>
      <c r="O126" s="80">
        <f t="shared" si="26"/>
        <v>-0.297619047619051</v>
      </c>
      <c r="P126" s="80">
        <f>G126/G125*100-100</f>
        <v>1.2995497681641979</v>
      </c>
      <c r="Q126" s="80">
        <f t="shared" si="28"/>
        <v>-2.7718491287063785</v>
      </c>
      <c r="R126" s="80">
        <f t="shared" si="29"/>
        <v>-0.95380538171895068</v>
      </c>
      <c r="S126" s="80">
        <f t="shared" si="30"/>
        <v>-0.15692788129021551</v>
      </c>
      <c r="T126" s="80">
        <f t="shared" si="31"/>
        <v>-0.99755005321604528</v>
      </c>
      <c r="U126" s="80">
        <f t="shared" si="32"/>
        <v>-4.3158275190808268</v>
      </c>
      <c r="W126" s="199">
        <f t="shared" si="44"/>
        <v>45260</v>
      </c>
      <c r="X126" s="88">
        <f>B126</f>
        <v>-0.3</v>
      </c>
      <c r="Y126" s="86">
        <f>J126*AE$3+K126*AF$3+L126*AG$3+M126*AH$3+N126*AI$3+O126*AJ$3+Q126*AK$3+R126*AL$3+T126*AM$3+U126*AN$3+AO$3</f>
        <v>-2.4563269323371731E-2</v>
      </c>
      <c r="Z126" s="88">
        <f t="shared" si="34"/>
        <v>-3</v>
      </c>
      <c r="AA126" s="86">
        <f t="shared" si="43"/>
        <v>-2.7212034209000677</v>
      </c>
      <c r="AB126" s="85">
        <f t="shared" si="37"/>
        <v>-0.27879657909993227</v>
      </c>
    </row>
    <row r="127" spans="1:28" x14ac:dyDescent="0.3">
      <c r="A127" s="200">
        <v>45291</v>
      </c>
      <c r="B127" s="83">
        <v>-0.3</v>
      </c>
      <c r="C127" s="83">
        <v>-2.7</v>
      </c>
      <c r="D127" s="83">
        <v>8161.2</v>
      </c>
      <c r="E127" s="83">
        <v>801.4</v>
      </c>
      <c r="F127" s="83">
        <v>4114.8</v>
      </c>
      <c r="G127" s="83">
        <v>68663.8</v>
      </c>
      <c r="H127" s="83">
        <v>18772.8</v>
      </c>
      <c r="I127" s="83">
        <v>4620.333333333333</v>
      </c>
      <c r="J127" s="80">
        <f t="shared" si="40"/>
        <v>-3.6742401888462695</v>
      </c>
      <c r="K127" s="80">
        <f t="shared" si="22"/>
        <v>-3.1132965493581963</v>
      </c>
      <c r="L127" s="80">
        <f>[18]远月预测底稿!K395</f>
        <v>-0.87127500500395749</v>
      </c>
      <c r="M127" s="80">
        <f t="shared" si="42"/>
        <v>0</v>
      </c>
      <c r="N127" s="80">
        <f>F127/F126*100-100</f>
        <v>1.5310591573622929</v>
      </c>
      <c r="O127" s="80">
        <f t="shared" si="26"/>
        <v>3.3996683250414605</v>
      </c>
      <c r="P127" s="80">
        <f>G127/G126*100-100</f>
        <v>1.2206690425034026</v>
      </c>
      <c r="Q127" s="80">
        <f t="shared" si="28"/>
        <v>1.2995497681641979</v>
      </c>
      <c r="R127" s="80">
        <f t="shared" si="29"/>
        <v>-0.53355233528492363</v>
      </c>
      <c r="S127" s="80">
        <f t="shared" si="30"/>
        <v>-0.95380538171895068</v>
      </c>
      <c r="T127" s="80">
        <f t="shared" si="31"/>
        <v>-2.0644249606577461</v>
      </c>
      <c r="U127" s="80">
        <f t="shared" si="32"/>
        <v>-0.99755005321604528</v>
      </c>
      <c r="W127" s="199">
        <f t="shared" si="44"/>
        <v>45291</v>
      </c>
      <c r="X127" s="88">
        <f t="shared" si="44"/>
        <v>-0.3</v>
      </c>
      <c r="Y127" s="86">
        <f t="shared" si="33"/>
        <v>-9.6757871760906458E-2</v>
      </c>
      <c r="Z127" s="88">
        <f t="shared" si="34"/>
        <v>-2.7</v>
      </c>
      <c r="AA127" s="86">
        <f>(1+Z126/100)*(1+Y127/100)/(1+X115/100)*100-100</f>
        <v>-2.6068895835257138</v>
      </c>
      <c r="AB127" s="85">
        <f t="shared" si="37"/>
        <v>-9.3110416474286417E-2</v>
      </c>
    </row>
    <row r="128" spans="1:28" x14ac:dyDescent="0.3">
      <c r="A128" s="200">
        <v>45322</v>
      </c>
      <c r="B128" s="83">
        <v>-0.2</v>
      </c>
      <c r="C128" s="83">
        <v>-2.5</v>
      </c>
      <c r="D128" s="83">
        <v>8049.5</v>
      </c>
      <c r="E128" s="83">
        <v>801.4</v>
      </c>
      <c r="F128" s="83">
        <v>4114.75</v>
      </c>
      <c r="G128" s="83">
        <v>68259.5</v>
      </c>
      <c r="H128" s="83">
        <v>18969</v>
      </c>
      <c r="I128" s="83">
        <v>4584.454545454545</v>
      </c>
      <c r="J128" s="80">
        <f t="shared" si="40"/>
        <v>-1.3686712738322768</v>
      </c>
      <c r="K128" s="80">
        <f t="shared" si="22"/>
        <v>-3.6742401888462695</v>
      </c>
      <c r="L128" s="80">
        <f>[18]远月预测底稿!K396</f>
        <v>0</v>
      </c>
      <c r="M128" s="80">
        <f t="shared" si="42"/>
        <v>-0.87127500500395749</v>
      </c>
      <c r="N128" s="80">
        <f t="shared" ref="N128:N133" si="45">F128/F127*100-100</f>
        <v>-1.2151258870432002E-3</v>
      </c>
      <c r="O128" s="80">
        <f t="shared" si="26"/>
        <v>1.5310591573622929</v>
      </c>
      <c r="P128" s="80">
        <f t="shared" ref="P128:P133" si="46">G128/G127*100-100</f>
        <v>-0.5888109891966451</v>
      </c>
      <c r="Q128" s="80">
        <f t="shared" si="28"/>
        <v>1.2206690425034026</v>
      </c>
      <c r="R128" s="80">
        <f t="shared" si="29"/>
        <v>1.0451291229864381</v>
      </c>
      <c r="S128" s="80">
        <f t="shared" si="30"/>
        <v>-0.53355233528492363</v>
      </c>
      <c r="T128" s="80">
        <f t="shared" si="31"/>
        <v>-0.77654111273619719</v>
      </c>
      <c r="U128" s="80">
        <f t="shared" si="32"/>
        <v>-2.0644249606577461</v>
      </c>
      <c r="W128" s="199">
        <f t="shared" si="44"/>
        <v>45322</v>
      </c>
      <c r="X128" s="88">
        <f t="shared" si="44"/>
        <v>-0.2</v>
      </c>
      <c r="Y128" s="86">
        <f t="shared" si="33"/>
        <v>-8.2537689631015612E-2</v>
      </c>
      <c r="Z128" s="88">
        <f t="shared" si="34"/>
        <v>-2.5</v>
      </c>
      <c r="AA128" s="86">
        <f t="shared" si="43"/>
        <v>-2.389868646597364</v>
      </c>
      <c r="AB128" s="85">
        <f t="shared" si="37"/>
        <v>-0.11013135340263602</v>
      </c>
    </row>
    <row r="129" spans="1:28" x14ac:dyDescent="0.3">
      <c r="A129" s="200">
        <v>45351</v>
      </c>
      <c r="B129" s="83">
        <v>-0.2</v>
      </c>
      <c r="C129" s="83">
        <v>-2.7</v>
      </c>
      <c r="D129" s="83">
        <v>8147.25</v>
      </c>
      <c r="E129" s="83">
        <v>801.4</v>
      </c>
      <c r="F129" s="83">
        <v>4100.5</v>
      </c>
      <c r="G129" s="83">
        <v>68347</v>
      </c>
      <c r="H129" s="83">
        <v>18744.5</v>
      </c>
      <c r="I129" s="83">
        <v>4587.166666666667</v>
      </c>
      <c r="J129" s="80">
        <f t="shared" si="40"/>
        <v>1.2143611404435148</v>
      </c>
      <c r="K129" s="80">
        <f t="shared" si="22"/>
        <v>-1.3686712738322768</v>
      </c>
      <c r="L129" s="80">
        <f>[18]远月预测底稿!K397</f>
        <v>0</v>
      </c>
      <c r="M129" s="80">
        <f t="shared" si="42"/>
        <v>0</v>
      </c>
      <c r="N129" s="80">
        <f t="shared" si="45"/>
        <v>-0.34631508597119876</v>
      </c>
      <c r="O129" s="80">
        <f t="shared" si="26"/>
        <v>-1.2151258870432002E-3</v>
      </c>
      <c r="P129" s="80">
        <f t="shared" si="46"/>
        <v>0.12818728528630174</v>
      </c>
      <c r="Q129" s="80">
        <f t="shared" si="28"/>
        <v>-0.5888109891966451</v>
      </c>
      <c r="R129" s="80">
        <f t="shared" si="29"/>
        <v>-1.1835099372660665</v>
      </c>
      <c r="S129" s="80">
        <f t="shared" si="30"/>
        <v>1.0451291229864381</v>
      </c>
      <c r="T129" s="80">
        <f t="shared" si="31"/>
        <v>5.9159081745292497E-2</v>
      </c>
      <c r="U129" s="80">
        <f t="shared" si="32"/>
        <v>-0.77654111273619719</v>
      </c>
      <c r="W129" s="199">
        <f t="shared" si="44"/>
        <v>45351</v>
      </c>
      <c r="X129" s="88">
        <f t="shared" si="44"/>
        <v>-0.2</v>
      </c>
      <c r="Y129" s="86">
        <f>J129*AE$3+K129*AF$3+L129*AG$3+M129*AH$3+N129*AI$3+O129*AJ$3+Q129*AK$3+R129*AL$3+T129*AM$3+U129*AN$3+AO$3</f>
        <v>1.9505335478519615E-2</v>
      </c>
      <c r="Z129" s="88">
        <f t="shared" si="34"/>
        <v>-2.7</v>
      </c>
      <c r="AA129" s="86">
        <f t="shared" si="43"/>
        <v>-2.4809822979084402</v>
      </c>
      <c r="AB129" s="85">
        <f t="shared" si="37"/>
        <v>-0.21901770209156002</v>
      </c>
    </row>
    <row r="130" spans="1:28" x14ac:dyDescent="0.3">
      <c r="A130" s="200">
        <v>45382</v>
      </c>
      <c r="B130" s="83">
        <v>-0.1</v>
      </c>
      <c r="C130" s="83">
        <v>-2.8</v>
      </c>
      <c r="D130" s="83">
        <v>8219.2000000000007</v>
      </c>
      <c r="E130" s="83">
        <v>801.4</v>
      </c>
      <c r="F130" s="83">
        <v>3924</v>
      </c>
      <c r="G130" s="83">
        <v>70260.2</v>
      </c>
      <c r="H130" s="83">
        <v>18925.2</v>
      </c>
      <c r="I130" s="83">
        <v>4658.7619047619046</v>
      </c>
      <c r="J130" s="80">
        <f t="shared" si="40"/>
        <v>0.88312007118966562</v>
      </c>
      <c r="K130" s="80">
        <f t="shared" si="22"/>
        <v>1.2143611404435148</v>
      </c>
      <c r="L130" s="80">
        <f>[18]远月预测底稿!K398</f>
        <v>-0.65919969593670746</v>
      </c>
      <c r="M130" s="80">
        <f t="shared" si="42"/>
        <v>0</v>
      </c>
      <c r="N130" s="80">
        <f t="shared" si="45"/>
        <v>-4.3043531276673548</v>
      </c>
      <c r="O130" s="80">
        <f t="shared" si="26"/>
        <v>-0.34631508597119876</v>
      </c>
      <c r="P130" s="80">
        <f t="shared" si="46"/>
        <v>2.7992450290429645</v>
      </c>
      <c r="Q130" s="80">
        <f t="shared" si="28"/>
        <v>0.12818728528630174</v>
      </c>
      <c r="R130" s="80">
        <f t="shared" si="29"/>
        <v>0.96401611139268084</v>
      </c>
      <c r="S130" s="80">
        <f t="shared" si="30"/>
        <v>-1.1835099372660665</v>
      </c>
      <c r="T130" s="80">
        <f t="shared" si="31"/>
        <v>1.5607725486735688</v>
      </c>
      <c r="U130" s="80">
        <f t="shared" si="32"/>
        <v>5.9159081745292497E-2</v>
      </c>
      <c r="W130" s="199">
        <f t="shared" si="44"/>
        <v>45382</v>
      </c>
      <c r="X130" s="88">
        <f t="shared" si="44"/>
        <v>-0.1</v>
      </c>
      <c r="Y130" s="86">
        <f t="shared" si="33"/>
        <v>-5.8057662136995841E-2</v>
      </c>
      <c r="Z130" s="88">
        <f t="shared" si="34"/>
        <v>-2.8</v>
      </c>
      <c r="AA130" s="101">
        <f>(1+Z129/100)*(1+Y130/100)/(1+X118/100)*100-100</f>
        <v>-2.7564901052593029</v>
      </c>
      <c r="AB130" s="85">
        <f t="shared" si="37"/>
        <v>-4.3509894740696886E-2</v>
      </c>
    </row>
    <row r="131" spans="1:28" x14ac:dyDescent="0.3">
      <c r="A131" s="200">
        <v>45412</v>
      </c>
      <c r="B131" s="83">
        <v>-0.2</v>
      </c>
      <c r="C131" s="83">
        <v>-2.5</v>
      </c>
      <c r="D131" s="83">
        <v>8441.5</v>
      </c>
      <c r="E131" s="83">
        <v>801.4</v>
      </c>
      <c r="F131" s="83">
        <v>3825.5</v>
      </c>
      <c r="G131" s="83">
        <v>74918.5</v>
      </c>
      <c r="H131" s="83">
        <v>19752.75</v>
      </c>
      <c r="I131" s="83">
        <v>4682.772727272727</v>
      </c>
      <c r="J131" s="80">
        <f t="shared" si="40"/>
        <v>2.7046427876192212</v>
      </c>
      <c r="K131" s="80">
        <f t="shared" si="22"/>
        <v>0.88312007118966562</v>
      </c>
      <c r="L131" s="80">
        <f>[18]远月预测底稿!K399</f>
        <v>-2.211913245175634</v>
      </c>
      <c r="M131" s="80">
        <f t="shared" si="42"/>
        <v>-0.65919969593670746</v>
      </c>
      <c r="N131" s="80">
        <f t="shared" si="45"/>
        <v>-2.5101936799184443</v>
      </c>
      <c r="O131" s="80">
        <f t="shared" si="26"/>
        <v>-4.3043531276673548</v>
      </c>
      <c r="P131" s="80">
        <f t="shared" si="46"/>
        <v>6.6300693707106007</v>
      </c>
      <c r="Q131" s="80">
        <f t="shared" si="28"/>
        <v>2.7992450290429645</v>
      </c>
      <c r="R131" s="80">
        <f t="shared" si="29"/>
        <v>4.372741107095294</v>
      </c>
      <c r="S131" s="80">
        <f t="shared" si="30"/>
        <v>0.96401611139268084</v>
      </c>
      <c r="T131" s="80">
        <f t="shared" si="31"/>
        <v>0.51539063385661166</v>
      </c>
      <c r="U131" s="80">
        <f t="shared" si="32"/>
        <v>1.5607725486735688</v>
      </c>
      <c r="W131" s="199">
        <f t="shared" si="44"/>
        <v>45412</v>
      </c>
      <c r="X131" s="88">
        <f t="shared" si="44"/>
        <v>-0.2</v>
      </c>
      <c r="Y131" s="86">
        <f t="shared" si="33"/>
        <v>9.7185147623102028E-2</v>
      </c>
      <c r="Z131" s="88">
        <f t="shared" si="34"/>
        <v>-2.5</v>
      </c>
      <c r="AA131" s="86">
        <f>(1+Z130/100)*(1+Y131/100)/(1+X119/100)*100-100</f>
        <v>-2.2166191321712176</v>
      </c>
      <c r="AB131" s="85">
        <f t="shared" si="37"/>
        <v>-0.28338086782878236</v>
      </c>
    </row>
    <row r="132" spans="1:28" x14ac:dyDescent="0.3">
      <c r="A132" s="200">
        <v>45443</v>
      </c>
      <c r="B132" s="83">
        <v>0.2</v>
      </c>
      <c r="C132" s="83">
        <v>-1.4</v>
      </c>
      <c r="D132" s="83">
        <v>8293.7999999999993</v>
      </c>
      <c r="E132" s="83">
        <v>801.4</v>
      </c>
      <c r="F132" s="83">
        <v>3894.8</v>
      </c>
      <c r="G132" s="83">
        <v>80173.600000000006</v>
      </c>
      <c r="H132" s="83">
        <v>20388</v>
      </c>
      <c r="I132" s="83">
        <v>4755.0952380952385</v>
      </c>
      <c r="J132" s="80">
        <f t="shared" si="40"/>
        <v>-1.7496890363087232</v>
      </c>
      <c r="K132" s="80">
        <f t="shared" si="22"/>
        <v>2.7046427876192212</v>
      </c>
      <c r="L132" s="80">
        <f>[18]远月预测底稿!K400</f>
        <v>0.22619455176799974</v>
      </c>
      <c r="M132" s="80">
        <f t="shared" si="42"/>
        <v>-2.211913245175634</v>
      </c>
      <c r="N132" s="80">
        <f t="shared" si="45"/>
        <v>1.8115279048490436</v>
      </c>
      <c r="O132" s="80">
        <f t="shared" si="26"/>
        <v>-2.5101936799184443</v>
      </c>
      <c r="P132" s="80">
        <f t="shared" si="46"/>
        <v>7.0144223389416567</v>
      </c>
      <c r="Q132" s="80">
        <f t="shared" si="28"/>
        <v>6.6300693707106007</v>
      </c>
      <c r="R132" s="80">
        <f t="shared" si="29"/>
        <v>3.2160078976344977</v>
      </c>
      <c r="S132" s="80">
        <f t="shared" si="30"/>
        <v>4.372741107095294</v>
      </c>
      <c r="T132" s="80">
        <f t="shared" si="31"/>
        <v>1.5444377729737226</v>
      </c>
      <c r="U132" s="80">
        <f t="shared" si="32"/>
        <v>0.51539063385661166</v>
      </c>
      <c r="W132" s="199">
        <f t="shared" si="44"/>
        <v>45443</v>
      </c>
      <c r="X132" s="88">
        <f t="shared" si="44"/>
        <v>0.2</v>
      </c>
      <c r="Y132" s="86">
        <f t="shared" si="33"/>
        <v>0.21763036932569968</v>
      </c>
      <c r="Z132" s="88">
        <f t="shared" si="34"/>
        <v>-1.4</v>
      </c>
      <c r="AA132" s="86">
        <f>(1+Z131/100)*(1+Y132/100)/(1+X120/100)*100-100</f>
        <v>-1.4004141169600928</v>
      </c>
      <c r="AB132" s="85">
        <f t="shared" si="37"/>
        <v>4.1411696009285848E-4</v>
      </c>
    </row>
    <row r="133" spans="1:28" x14ac:dyDescent="0.3">
      <c r="A133" s="200">
        <v>45473</v>
      </c>
      <c r="B133" s="83">
        <v>-0.2</v>
      </c>
      <c r="C133" s="83">
        <v>-0.8</v>
      </c>
      <c r="D133" s="83">
        <v>8192.5</v>
      </c>
      <c r="E133" s="83">
        <v>801.4</v>
      </c>
      <c r="F133" s="83">
        <v>3806.75</v>
      </c>
      <c r="G133" s="83">
        <v>77852.25</v>
      </c>
      <c r="H133" s="83">
        <v>20257.75</v>
      </c>
      <c r="I133" s="83">
        <v>4765.894736842105</v>
      </c>
      <c r="J133" s="80">
        <f t="shared" si="40"/>
        <v>-1.221394294533269</v>
      </c>
      <c r="K133" s="80">
        <f t="shared" si="22"/>
        <v>-1.7496890363087232</v>
      </c>
      <c r="L133" s="80">
        <f>[18]远月预测底稿!K401</f>
        <v>0</v>
      </c>
      <c r="M133" s="80">
        <f t="shared" si="42"/>
        <v>0.22619455176799974</v>
      </c>
      <c r="N133" s="80">
        <f t="shared" si="45"/>
        <v>-2.2607065831364963</v>
      </c>
      <c r="O133" s="80">
        <f t="shared" si="26"/>
        <v>1.8115279048490436</v>
      </c>
      <c r="P133" s="80">
        <f t="shared" si="46"/>
        <v>-2.8954044722951267</v>
      </c>
      <c r="Q133" s="80">
        <f t="shared" si="28"/>
        <v>7.0144223389416567</v>
      </c>
      <c r="R133" s="80">
        <f t="shared" si="29"/>
        <v>-0.63885618991564286</v>
      </c>
      <c r="S133" s="80">
        <f t="shared" si="30"/>
        <v>3.2160078976344977</v>
      </c>
      <c r="T133" s="80">
        <f t="shared" si="31"/>
        <v>0.22711424705748584</v>
      </c>
      <c r="U133" s="80">
        <f t="shared" si="32"/>
        <v>1.5444377729737226</v>
      </c>
      <c r="W133" s="199">
        <f t="shared" si="44"/>
        <v>45473</v>
      </c>
      <c r="X133" s="88">
        <f t="shared" si="44"/>
        <v>-0.2</v>
      </c>
      <c r="Y133" s="86">
        <f t="shared" si="33"/>
        <v>-7.1179648101591247E-3</v>
      </c>
      <c r="Z133" s="88">
        <f t="shared" si="34"/>
        <v>-0.8</v>
      </c>
      <c r="AA133" s="86">
        <f>(1+Z132/100)*(1+Y133/100)/(1+X121/100)*100-100</f>
        <v>-0.61191362228105106</v>
      </c>
      <c r="AB133" s="85">
        <f t="shared" si="37"/>
        <v>-0.18808637771894898</v>
      </c>
    </row>
    <row r="134" spans="1:28" x14ac:dyDescent="0.3">
      <c r="A134" s="200">
        <v>45504</v>
      </c>
      <c r="B134" s="83">
        <v>-0.2</v>
      </c>
      <c r="C134" s="83">
        <v>-0.8</v>
      </c>
      <c r="D134" s="83">
        <v>8250.25</v>
      </c>
      <c r="E134" s="83">
        <v>801.4</v>
      </c>
      <c r="F134" s="83">
        <v>3719.5</v>
      </c>
      <c r="G134" s="83">
        <v>76416.5</v>
      </c>
      <c r="H134" s="83">
        <v>19615</v>
      </c>
      <c r="I134" s="83">
        <v>4690.739130434783</v>
      </c>
    </row>
    <row r="135" spans="1:28" x14ac:dyDescent="0.3">
      <c r="A135" s="200">
        <v>45535</v>
      </c>
      <c r="B135" s="83">
        <v>-0.7</v>
      </c>
      <c r="C135" s="83">
        <v>-1.8</v>
      </c>
      <c r="D135" s="83">
        <v>8059.8</v>
      </c>
      <c r="E135" s="83">
        <v>801.4</v>
      </c>
      <c r="F135" s="83">
        <v>3536.4</v>
      </c>
      <c r="G135" s="83">
        <v>71977</v>
      </c>
      <c r="H135" s="83">
        <v>19063.400000000001</v>
      </c>
      <c r="I135" s="83">
        <v>4524.681818181818</v>
      </c>
    </row>
    <row r="136" spans="1:28" x14ac:dyDescent="0.3">
      <c r="A136" s="200">
        <v>45565</v>
      </c>
      <c r="B136" s="83">
        <v>-0.6</v>
      </c>
      <c r="C136" s="83">
        <v>-2.8</v>
      </c>
      <c r="D136" s="83">
        <v>7768.25</v>
      </c>
      <c r="E136" s="83">
        <v>801.4</v>
      </c>
      <c r="F136" s="83">
        <v>3557.75</v>
      </c>
      <c r="G136" s="83">
        <v>73282.75</v>
      </c>
      <c r="H136" s="83">
        <v>19435.5</v>
      </c>
      <c r="I136" s="83">
        <v>4382.9047619047615</v>
      </c>
    </row>
    <row r="137" spans="1:28" x14ac:dyDescent="0.3">
      <c r="A137" s="200">
        <v>45596</v>
      </c>
      <c r="B137" s="83">
        <v>-0.1</v>
      </c>
      <c r="C137" s="83">
        <v>-2.9</v>
      </c>
      <c r="D137" s="83">
        <v>7604</v>
      </c>
      <c r="E137" s="83">
        <v>801.4</v>
      </c>
      <c r="F137" s="83">
        <v>3833.5</v>
      </c>
      <c r="G137" s="83">
        <v>76109.5</v>
      </c>
      <c r="H137" s="83">
        <v>20285</v>
      </c>
      <c r="I137" s="83">
        <v>4419.5789473684208</v>
      </c>
    </row>
    <row r="138" spans="1:28" x14ac:dyDescent="0.3">
      <c r="A138" s="200">
        <v>45626</v>
      </c>
      <c r="B138" s="83">
        <v>0.1</v>
      </c>
      <c r="C138" s="83">
        <v>-2.5</v>
      </c>
      <c r="D138" s="83">
        <v>7671</v>
      </c>
      <c r="E138" s="83">
        <v>801.4</v>
      </c>
      <c r="F138" s="83">
        <v>3686.2</v>
      </c>
      <c r="G138" s="83">
        <v>74435.199999999997</v>
      </c>
      <c r="H138" s="83">
        <v>20469.8</v>
      </c>
      <c r="I138" s="83">
        <v>4352.9523809523807</v>
      </c>
    </row>
    <row r="139" spans="1:28" x14ac:dyDescent="0.3">
      <c r="A139" s="200">
        <v>45657</v>
      </c>
      <c r="B139" s="83">
        <v>-0.1</v>
      </c>
      <c r="C139" s="83">
        <v>-2.2999999999999998</v>
      </c>
      <c r="D139" s="83">
        <v>7722.75</v>
      </c>
      <c r="E139" s="83">
        <v>801.4</v>
      </c>
      <c r="F139" s="83">
        <v>3647.25</v>
      </c>
      <c r="G139" s="83">
        <v>73871.25</v>
      </c>
      <c r="H139" s="83">
        <v>19957.5</v>
      </c>
      <c r="I139" s="83">
        <v>4335.227272727273</v>
      </c>
    </row>
    <row r="140" spans="1:28" x14ac:dyDescent="0.3">
      <c r="A140" s="200">
        <v>45688</v>
      </c>
      <c r="B140" s="83">
        <v>-0.2</v>
      </c>
      <c r="C140" s="83">
        <v>-2.2999999999999998</v>
      </c>
      <c r="D140" s="83">
        <v>7890.8</v>
      </c>
      <c r="E140" s="83">
        <v>801.4</v>
      </c>
      <c r="F140" s="83">
        <v>3615.4</v>
      </c>
      <c r="G140" s="83">
        <v>74125.600000000006</v>
      </c>
      <c r="H140" s="83">
        <v>19795.2</v>
      </c>
      <c r="I140" s="83">
        <v>4342.3500000000004</v>
      </c>
    </row>
    <row r="141" spans="1:28" x14ac:dyDescent="0.3">
      <c r="A141" s="200">
        <v>45716</v>
      </c>
      <c r="B141" s="83">
        <v>0</v>
      </c>
      <c r="C141" s="83">
        <v>0</v>
      </c>
      <c r="D141" s="83">
        <v>8008</v>
      </c>
      <c r="E141" s="83">
        <v>801.4</v>
      </c>
      <c r="F141" s="83">
        <v>3626</v>
      </c>
      <c r="G141" s="83">
        <v>75092</v>
      </c>
      <c r="H141" s="83">
        <v>19970</v>
      </c>
      <c r="I141" s="83">
        <v>4355.8888888888887</v>
      </c>
    </row>
  </sheetData>
  <mergeCells count="6">
    <mergeCell ref="X2:AB5"/>
    <mergeCell ref="X6:X7"/>
    <mergeCell ref="Y6:Y7"/>
    <mergeCell ref="Z6:Z7"/>
    <mergeCell ref="AA6:AA7"/>
    <mergeCell ref="AB6:AB7"/>
  </mergeCells>
  <phoneticPr fontId="8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E3BA4-C6E9-4DA2-BF06-81801722B5E8}">
  <dimension ref="A20:AO483"/>
  <sheetViews>
    <sheetView zoomScale="70" zoomScaleNormal="70" workbookViewId="0">
      <pane ySplit="21" topLeftCell="A111" activePane="bottomLeft" state="frozen"/>
      <selection pane="bottomLeft" activeCell="Q125" sqref="Q125"/>
    </sheetView>
  </sheetViews>
  <sheetFormatPr defaultColWidth="8.9140625" defaultRowHeight="14" x14ac:dyDescent="0.3"/>
  <cols>
    <col min="1" max="1" width="8.9140625" style="202"/>
    <col min="2" max="2" width="11.9140625" style="202" customWidth="1"/>
    <col min="3" max="3" width="9.83203125" style="202" customWidth="1"/>
    <col min="4" max="4" width="13.33203125" style="202" customWidth="1"/>
    <col min="5" max="7" width="14.1640625" style="202" customWidth="1"/>
    <col min="8" max="9" width="13.33203125" style="202" customWidth="1"/>
    <col min="10" max="10" width="10.58203125" style="202" customWidth="1"/>
    <col min="11" max="12" width="11.25" style="202" bestFit="1" customWidth="1"/>
    <col min="13" max="14" width="8.9140625" style="202"/>
    <col min="15" max="15" width="12.5" style="202" customWidth="1"/>
    <col min="16" max="28" width="8.9140625" style="202"/>
    <col min="29" max="29" width="14.1640625" style="202" customWidth="1"/>
    <col min="30" max="30" width="13.75" style="202" customWidth="1"/>
    <col min="31" max="16384" width="8.9140625" style="202"/>
  </cols>
  <sheetData>
    <row r="20" spans="1:41" x14ac:dyDescent="0.3">
      <c r="A20" s="201" t="str">
        <f>[19]!edb()</f>
        <v>Wind</v>
      </c>
      <c r="W20" s="201" t="str">
        <f>[19]!edb()</f>
        <v>Wind</v>
      </c>
      <c r="AM20" s="201" t="str">
        <f>[19]!edb()</f>
        <v>Wind</v>
      </c>
    </row>
    <row r="21" spans="1:41" s="204" customFormat="1" ht="54.5" customHeight="1" x14ac:dyDescent="0.3">
      <c r="A21" s="397" t="s">
        <v>0</v>
      </c>
      <c r="B21" s="397" t="s">
        <v>422</v>
      </c>
      <c r="C21" s="397" t="s">
        <v>423</v>
      </c>
      <c r="D21" s="397" t="s">
        <v>424</v>
      </c>
      <c r="E21" s="397" t="s">
        <v>425</v>
      </c>
      <c r="F21" s="397" t="s">
        <v>426</v>
      </c>
      <c r="G21" s="203" t="s">
        <v>427</v>
      </c>
      <c r="H21" s="203" t="s">
        <v>424</v>
      </c>
      <c r="I21" s="203"/>
      <c r="J21" s="204" t="s">
        <v>428</v>
      </c>
      <c r="W21" s="397" t="s">
        <v>341</v>
      </c>
      <c r="X21" s="397" t="s">
        <v>376</v>
      </c>
      <c r="Y21" s="397" t="s">
        <v>429</v>
      </c>
      <c r="Z21" s="397" t="s">
        <v>430</v>
      </c>
      <c r="AA21" s="397" t="s">
        <v>395</v>
      </c>
      <c r="AB21" s="397" t="s">
        <v>420</v>
      </c>
      <c r="AC21" s="203" t="s">
        <v>431</v>
      </c>
      <c r="AD21" s="204" t="s">
        <v>428</v>
      </c>
      <c r="AM21" s="397" t="s">
        <v>341</v>
      </c>
      <c r="AN21" s="397" t="s">
        <v>432</v>
      </c>
      <c r="AO21" s="397" t="s">
        <v>433</v>
      </c>
    </row>
    <row r="22" spans="1:41" x14ac:dyDescent="0.3">
      <c r="A22" s="205">
        <v>42766</v>
      </c>
      <c r="B22" s="206">
        <v>2.5490550000000001</v>
      </c>
      <c r="C22" s="206">
        <v>1.572872</v>
      </c>
      <c r="D22" s="206">
        <v>1</v>
      </c>
      <c r="E22" s="206">
        <v>2.52</v>
      </c>
      <c r="F22" s="206">
        <v>0.99839999999999995</v>
      </c>
      <c r="G22" s="207">
        <f>(F22+100)/100</f>
        <v>1.009984</v>
      </c>
      <c r="H22" s="206">
        <f t="shared" ref="H22:H32" si="0">D22</f>
        <v>1</v>
      </c>
      <c r="I22" s="206"/>
      <c r="W22" s="205">
        <v>42766</v>
      </c>
      <c r="X22" s="206">
        <v>6.9</v>
      </c>
      <c r="Y22" s="206">
        <v>6.1040369999999999</v>
      </c>
      <c r="Z22" s="206">
        <v>0.8</v>
      </c>
      <c r="AA22" s="206">
        <v>6.45</v>
      </c>
      <c r="AB22" s="206">
        <v>0.8</v>
      </c>
      <c r="AC22" s="207">
        <f>(AB22+100)/100</f>
        <v>1.008</v>
      </c>
      <c r="AM22" s="205">
        <v>31808</v>
      </c>
      <c r="AN22" s="206">
        <v>5.0999999999999996</v>
      </c>
      <c r="AO22" s="206">
        <v>0</v>
      </c>
    </row>
    <row r="23" spans="1:41" x14ac:dyDescent="0.3">
      <c r="A23" s="205">
        <v>42794</v>
      </c>
      <c r="B23" s="206">
        <v>0.8</v>
      </c>
      <c r="C23" s="206">
        <v>-2.6700999999999999E-2</v>
      </c>
      <c r="D23" s="206">
        <v>0.8</v>
      </c>
      <c r="E23" s="206">
        <v>1.58</v>
      </c>
      <c r="F23" s="206">
        <v>-0.16789999999999999</v>
      </c>
      <c r="G23" s="207">
        <f>(F23+100)/100</f>
        <v>0.99832100000000001</v>
      </c>
      <c r="H23" s="206">
        <f t="shared" si="0"/>
        <v>0.8</v>
      </c>
      <c r="I23" s="206"/>
      <c r="W23" s="205">
        <v>42794</v>
      </c>
      <c r="X23" s="206">
        <v>7.8</v>
      </c>
      <c r="Y23" s="206">
        <v>6.4233070000000003</v>
      </c>
      <c r="Z23" s="206">
        <v>1.4</v>
      </c>
      <c r="AA23" s="206">
        <v>7.69</v>
      </c>
      <c r="AB23" s="206">
        <v>0.6</v>
      </c>
      <c r="AC23" s="207">
        <f>(AB23+100)/100</f>
        <v>1.006</v>
      </c>
      <c r="AM23" s="205">
        <v>32173</v>
      </c>
      <c r="AN23" s="206">
        <v>9.4</v>
      </c>
      <c r="AO23" s="206">
        <v>0</v>
      </c>
    </row>
    <row r="24" spans="1:41" x14ac:dyDescent="0.3">
      <c r="A24" s="205">
        <v>42825</v>
      </c>
      <c r="B24" s="206">
        <v>0.9</v>
      </c>
      <c r="C24" s="206">
        <v>0.40554499999999999</v>
      </c>
      <c r="D24" s="206">
        <v>0.5</v>
      </c>
      <c r="E24" s="206">
        <v>0.99</v>
      </c>
      <c r="F24" s="206">
        <v>-0.31680000000000003</v>
      </c>
      <c r="G24" s="207">
        <f t="shared" ref="G24:G87" si="1">(F24+100)/100</f>
        <v>0.99683199999999994</v>
      </c>
      <c r="H24" s="206">
        <f t="shared" si="0"/>
        <v>0.5</v>
      </c>
      <c r="I24" s="206"/>
      <c r="W24" s="205">
        <v>42825</v>
      </c>
      <c r="X24" s="206">
        <v>7.6</v>
      </c>
      <c r="Y24" s="206">
        <v>5.8520240000000001</v>
      </c>
      <c r="Z24" s="206">
        <v>1.8</v>
      </c>
      <c r="AA24" s="206">
        <v>7.5</v>
      </c>
      <c r="AB24" s="206">
        <v>0.3</v>
      </c>
      <c r="AC24" s="207">
        <f t="shared" ref="AC24:AC87" si="2">(AB24+100)/100</f>
        <v>1.0029999999999999</v>
      </c>
      <c r="AM24" s="205">
        <v>32539</v>
      </c>
      <c r="AN24" s="206">
        <v>27.4</v>
      </c>
      <c r="AO24" s="206">
        <v>0</v>
      </c>
    </row>
    <row r="25" spans="1:41" x14ac:dyDescent="0.3">
      <c r="A25" s="205">
        <v>42855</v>
      </c>
      <c r="B25" s="206">
        <v>1.2</v>
      </c>
      <c r="C25" s="206">
        <v>0.58599599999999996</v>
      </c>
      <c r="D25" s="206">
        <v>0.6</v>
      </c>
      <c r="E25" s="206">
        <v>1.1000000000000001</v>
      </c>
      <c r="F25" s="206">
        <v>6.6500000000000004E-2</v>
      </c>
      <c r="G25" s="207">
        <f t="shared" si="1"/>
        <v>1.0006650000000001</v>
      </c>
      <c r="H25" s="206">
        <f t="shared" si="0"/>
        <v>0.6</v>
      </c>
      <c r="I25" s="206"/>
      <c r="W25" s="205">
        <v>42855</v>
      </c>
      <c r="X25" s="206">
        <v>6.4</v>
      </c>
      <c r="Y25" s="206">
        <v>5.0962759999999996</v>
      </c>
      <c r="Z25" s="206">
        <v>1.3</v>
      </c>
      <c r="AA25" s="206">
        <v>6.74</v>
      </c>
      <c r="AB25" s="206">
        <v>-0.4</v>
      </c>
      <c r="AC25" s="207">
        <f t="shared" si="2"/>
        <v>0.996</v>
      </c>
      <c r="AM25" s="205">
        <v>32904</v>
      </c>
      <c r="AN25" s="206">
        <v>4.3</v>
      </c>
      <c r="AO25" s="206">
        <v>0</v>
      </c>
    </row>
    <row r="26" spans="1:41" x14ac:dyDescent="0.3">
      <c r="A26" s="205">
        <v>42886</v>
      </c>
      <c r="B26" s="206">
        <v>1.5</v>
      </c>
      <c r="C26" s="206">
        <v>1.0466679999999999</v>
      </c>
      <c r="D26" s="206">
        <v>0.5</v>
      </c>
      <c r="E26" s="206">
        <v>1.58</v>
      </c>
      <c r="F26" s="206">
        <v>-0.11020000000000001</v>
      </c>
      <c r="G26" s="207">
        <f t="shared" si="1"/>
        <v>0.99889799999999995</v>
      </c>
      <c r="H26" s="206">
        <f t="shared" si="0"/>
        <v>0.5</v>
      </c>
      <c r="I26" s="206"/>
      <c r="W26" s="205">
        <v>42886</v>
      </c>
      <c r="X26" s="206">
        <v>5.5</v>
      </c>
      <c r="Y26" s="206">
        <v>4.5734089999999998</v>
      </c>
      <c r="Z26" s="206">
        <v>1</v>
      </c>
      <c r="AA26" s="206">
        <v>5.62</v>
      </c>
      <c r="AB26" s="206">
        <v>-0.3</v>
      </c>
      <c r="AC26" s="207">
        <f t="shared" si="2"/>
        <v>0.997</v>
      </c>
      <c r="AM26" s="205">
        <v>33269</v>
      </c>
      <c r="AN26" s="206">
        <v>2.2000000000000002</v>
      </c>
      <c r="AO26" s="206">
        <v>0</v>
      </c>
    </row>
    <row r="27" spans="1:41" x14ac:dyDescent="0.3">
      <c r="A27" s="205">
        <v>42916</v>
      </c>
      <c r="B27" s="206">
        <v>1.5</v>
      </c>
      <c r="C27" s="206">
        <v>1.1794150000000001</v>
      </c>
      <c r="D27" s="206">
        <v>0.3</v>
      </c>
      <c r="E27" s="206">
        <v>1.62</v>
      </c>
      <c r="F27" s="206">
        <v>-0.15210000000000001</v>
      </c>
      <c r="G27" s="207">
        <f t="shared" si="1"/>
        <v>0.99847900000000001</v>
      </c>
      <c r="H27" s="206">
        <f t="shared" si="0"/>
        <v>0.3</v>
      </c>
      <c r="I27" s="206"/>
      <c r="W27" s="205">
        <v>42916</v>
      </c>
      <c r="X27" s="206">
        <v>5.5</v>
      </c>
      <c r="Y27" s="206">
        <v>4.7829750000000004</v>
      </c>
      <c r="Z27" s="206">
        <v>0.8</v>
      </c>
      <c r="AA27" s="206">
        <v>5.53</v>
      </c>
      <c r="AB27" s="206">
        <v>-0.2</v>
      </c>
      <c r="AC27" s="207">
        <f t="shared" si="2"/>
        <v>0.998</v>
      </c>
      <c r="AM27" s="205">
        <v>33634</v>
      </c>
      <c r="AN27" s="206">
        <v>5.5</v>
      </c>
      <c r="AO27" s="206">
        <v>0</v>
      </c>
    </row>
    <row r="28" spans="1:41" x14ac:dyDescent="0.3">
      <c r="A28" s="205">
        <v>42947</v>
      </c>
      <c r="B28" s="206">
        <v>1.4</v>
      </c>
      <c r="C28" s="206">
        <v>0.98300299999999996</v>
      </c>
      <c r="D28" s="206">
        <v>0.4</v>
      </c>
      <c r="E28" s="206">
        <v>1.5</v>
      </c>
      <c r="F28" s="206">
        <v>0.1066</v>
      </c>
      <c r="G28" s="207">
        <f t="shared" si="1"/>
        <v>1.001066</v>
      </c>
      <c r="H28" s="206">
        <f t="shared" si="0"/>
        <v>0.4</v>
      </c>
      <c r="I28" s="206"/>
      <c r="W28" s="205">
        <v>42947</v>
      </c>
      <c r="X28" s="206">
        <v>5.5</v>
      </c>
      <c r="Y28" s="206">
        <v>4.5738279999999998</v>
      </c>
      <c r="Z28" s="206">
        <v>0.9</v>
      </c>
      <c r="AA28" s="206">
        <v>5.54</v>
      </c>
      <c r="AB28" s="206">
        <v>0.2</v>
      </c>
      <c r="AC28" s="207">
        <f t="shared" si="2"/>
        <v>1.002</v>
      </c>
      <c r="AM28" s="205">
        <v>34000</v>
      </c>
      <c r="AN28" s="206">
        <v>10.3</v>
      </c>
      <c r="AO28" s="206">
        <v>0</v>
      </c>
    </row>
    <row r="29" spans="1:41" x14ac:dyDescent="0.3">
      <c r="A29" s="205">
        <v>42978</v>
      </c>
      <c r="B29" s="206">
        <v>1.8</v>
      </c>
      <c r="C29" s="206">
        <v>0.92244999999999999</v>
      </c>
      <c r="D29" s="206">
        <v>0.9</v>
      </c>
      <c r="E29" s="206">
        <v>1.64</v>
      </c>
      <c r="F29" s="206">
        <v>0.41570000000000001</v>
      </c>
      <c r="G29" s="207">
        <f t="shared" si="1"/>
        <v>1.004157</v>
      </c>
      <c r="H29" s="206">
        <f t="shared" si="0"/>
        <v>0.9</v>
      </c>
      <c r="I29" s="206"/>
      <c r="W29" s="205">
        <v>42978</v>
      </c>
      <c r="X29" s="206">
        <v>6.3</v>
      </c>
      <c r="Y29" s="206">
        <v>4.3650969999999996</v>
      </c>
      <c r="Z29" s="206">
        <v>1.9</v>
      </c>
      <c r="AA29" s="206">
        <v>5.76</v>
      </c>
      <c r="AB29" s="206">
        <v>0.9</v>
      </c>
      <c r="AC29" s="207">
        <f t="shared" si="2"/>
        <v>1.0090000000000001</v>
      </c>
      <c r="AM29" s="205">
        <v>34365</v>
      </c>
      <c r="AN29" s="206">
        <v>21.1</v>
      </c>
      <c r="AO29" s="206">
        <v>0</v>
      </c>
    </row>
    <row r="30" spans="1:41" x14ac:dyDescent="0.3">
      <c r="A30" s="205">
        <v>43008</v>
      </c>
      <c r="B30" s="206">
        <v>1.6</v>
      </c>
      <c r="C30" s="206">
        <v>0.24818100000000001</v>
      </c>
      <c r="D30" s="206">
        <v>1.4</v>
      </c>
      <c r="E30" s="206">
        <v>1.55</v>
      </c>
      <c r="F30" s="206">
        <v>0.53890000000000005</v>
      </c>
      <c r="G30" s="207">
        <f t="shared" si="1"/>
        <v>1.0053890000000001</v>
      </c>
      <c r="H30" s="206">
        <f t="shared" si="0"/>
        <v>1.4</v>
      </c>
      <c r="I30" s="206"/>
      <c r="W30" s="205">
        <v>43008</v>
      </c>
      <c r="X30" s="206">
        <v>6.9</v>
      </c>
      <c r="Y30" s="206">
        <v>3.8458679999999998</v>
      </c>
      <c r="Z30" s="206">
        <v>2.9</v>
      </c>
      <c r="AA30" s="206">
        <v>6.32</v>
      </c>
      <c r="AB30" s="206">
        <v>1</v>
      </c>
      <c r="AC30" s="207">
        <f t="shared" si="2"/>
        <v>1.01</v>
      </c>
      <c r="AM30" s="205">
        <v>34730</v>
      </c>
      <c r="AN30" s="206">
        <v>24.1</v>
      </c>
      <c r="AO30" s="206">
        <v>0</v>
      </c>
    </row>
    <row r="31" spans="1:41" x14ac:dyDescent="0.3">
      <c r="A31" s="205">
        <v>43039</v>
      </c>
      <c r="B31" s="206">
        <v>1.9</v>
      </c>
      <c r="C31" s="206">
        <v>0.36872300000000002</v>
      </c>
      <c r="D31" s="206">
        <v>1.5</v>
      </c>
      <c r="E31" s="206">
        <v>1.82</v>
      </c>
      <c r="F31" s="206">
        <v>0.11219999999999999</v>
      </c>
      <c r="G31" s="207">
        <f t="shared" si="1"/>
        <v>1.0011220000000001</v>
      </c>
      <c r="H31" s="206">
        <f t="shared" si="0"/>
        <v>1.5</v>
      </c>
      <c r="I31" s="206"/>
      <c r="W31" s="205">
        <v>43039</v>
      </c>
      <c r="X31" s="206">
        <v>6.9</v>
      </c>
      <c r="Y31" s="206">
        <v>3.1240000000000001</v>
      </c>
      <c r="Z31" s="206">
        <v>3.7</v>
      </c>
      <c r="AA31" s="206">
        <v>6.46</v>
      </c>
      <c r="AB31" s="206">
        <v>0.7</v>
      </c>
      <c r="AC31" s="207">
        <f t="shared" si="2"/>
        <v>1.0070000000000001</v>
      </c>
      <c r="AM31" s="205">
        <v>34758</v>
      </c>
      <c r="AN31" s="206">
        <v>23.3</v>
      </c>
      <c r="AO31" s="206">
        <v>0</v>
      </c>
    </row>
    <row r="32" spans="1:41" x14ac:dyDescent="0.3">
      <c r="A32" s="205">
        <v>43069</v>
      </c>
      <c r="B32" s="206">
        <v>1.7</v>
      </c>
      <c r="C32" s="206">
        <v>0.224</v>
      </c>
      <c r="D32" s="206">
        <v>1.5</v>
      </c>
      <c r="E32" s="206">
        <v>1.83</v>
      </c>
      <c r="F32" s="206">
        <v>1.2800000000000001E-2</v>
      </c>
      <c r="G32" s="207">
        <f t="shared" si="1"/>
        <v>1.0001279999999999</v>
      </c>
      <c r="H32" s="206">
        <f t="shared" si="0"/>
        <v>1.5</v>
      </c>
      <c r="I32" s="206"/>
      <c r="W32" s="205">
        <v>43069</v>
      </c>
      <c r="X32" s="206">
        <v>5.8</v>
      </c>
      <c r="Y32" s="206">
        <v>1.6</v>
      </c>
      <c r="Z32" s="206">
        <v>4.0999999999999996</v>
      </c>
      <c r="AA32" s="206">
        <v>5.8</v>
      </c>
      <c r="AB32" s="206">
        <v>0.5</v>
      </c>
      <c r="AC32" s="207">
        <f t="shared" si="2"/>
        <v>1.0049999999999999</v>
      </c>
      <c r="AM32" s="205">
        <v>34789</v>
      </c>
      <c r="AN32" s="206">
        <v>22.6</v>
      </c>
      <c r="AO32" s="206">
        <v>0</v>
      </c>
    </row>
    <row r="33" spans="1:41" x14ac:dyDescent="0.3">
      <c r="A33" s="205">
        <v>43100</v>
      </c>
      <c r="B33" s="206">
        <v>1.8</v>
      </c>
      <c r="C33" s="206">
        <v>0</v>
      </c>
      <c r="D33" s="206">
        <v>0</v>
      </c>
      <c r="E33" s="206">
        <v>1.84</v>
      </c>
      <c r="F33" s="206">
        <v>0.3</v>
      </c>
      <c r="G33" s="207">
        <f t="shared" si="1"/>
        <v>1.0029999999999999</v>
      </c>
      <c r="H33" s="206">
        <f>B33</f>
        <v>1.8</v>
      </c>
      <c r="I33" s="206"/>
      <c r="W33" s="205">
        <v>43100</v>
      </c>
      <c r="X33" s="206">
        <v>4.9000000000000004</v>
      </c>
      <c r="Y33" s="206">
        <v>0</v>
      </c>
      <c r="Z33" s="206">
        <v>0</v>
      </c>
      <c r="AA33" s="206">
        <v>4.83</v>
      </c>
      <c r="AB33" s="206">
        <v>0.8</v>
      </c>
      <c r="AC33" s="207">
        <f t="shared" si="2"/>
        <v>1.008</v>
      </c>
      <c r="AM33" s="205">
        <v>34819</v>
      </c>
      <c r="AN33" s="206">
        <v>22.1</v>
      </c>
      <c r="AO33" s="206">
        <v>0</v>
      </c>
    </row>
    <row r="34" spans="1:41" x14ac:dyDescent="0.3">
      <c r="A34" s="208">
        <v>43131</v>
      </c>
      <c r="B34" s="209">
        <v>1.5</v>
      </c>
      <c r="C34" s="209">
        <v>0.80520400000000003</v>
      </c>
      <c r="D34" s="209">
        <v>0.6</v>
      </c>
      <c r="E34" s="209">
        <v>1.45</v>
      </c>
      <c r="F34" s="209">
        <v>0.6</v>
      </c>
      <c r="G34" s="210">
        <f t="shared" si="1"/>
        <v>1.006</v>
      </c>
      <c r="H34" s="209">
        <f t="shared" ref="H34:H44" si="3">D34</f>
        <v>0.6</v>
      </c>
      <c r="I34" s="209"/>
      <c r="J34" s="211">
        <f>(PRODUCT(G23:G$33)-1)*100</f>
        <v>0.80520371694123849</v>
      </c>
      <c r="U34" s="212"/>
      <c r="V34" s="212"/>
      <c r="W34" s="205">
        <v>43131</v>
      </c>
      <c r="X34" s="206">
        <v>4.3</v>
      </c>
      <c r="Y34" s="206">
        <v>4.164631</v>
      </c>
      <c r="Z34" s="206">
        <v>0.3</v>
      </c>
      <c r="AA34" s="206">
        <v>4.42</v>
      </c>
      <c r="AB34" s="206">
        <v>0.3</v>
      </c>
      <c r="AC34" s="210">
        <f t="shared" si="2"/>
        <v>1.0029999999999999</v>
      </c>
      <c r="AD34" s="211">
        <f>(PRODUCT(AC23:AC$33)-1)*100</f>
        <v>4.1646305232894809</v>
      </c>
      <c r="AM34" s="205">
        <v>34850</v>
      </c>
      <c r="AN34" s="206">
        <v>21.7</v>
      </c>
      <c r="AO34" s="206">
        <v>0</v>
      </c>
    </row>
    <row r="35" spans="1:41" x14ac:dyDescent="0.3">
      <c r="A35" s="208">
        <v>43159</v>
      </c>
      <c r="B35" s="209">
        <v>2.9</v>
      </c>
      <c r="C35" s="209">
        <v>0.97474000000000005</v>
      </c>
      <c r="D35" s="209">
        <v>1.8</v>
      </c>
      <c r="E35" s="209">
        <v>2.5299999999999998</v>
      </c>
      <c r="F35" s="209">
        <v>1.2</v>
      </c>
      <c r="G35" s="210">
        <f t="shared" si="1"/>
        <v>1.012</v>
      </c>
      <c r="H35" s="209">
        <f t="shared" si="3"/>
        <v>1.8</v>
      </c>
      <c r="I35" s="209"/>
      <c r="J35" s="211">
        <f>(PRODUCT(G24:G$33)-1)*100</f>
        <v>0.97474030591486738</v>
      </c>
      <c r="U35" s="212"/>
      <c r="V35" s="212"/>
      <c r="W35" s="205">
        <v>43159</v>
      </c>
      <c r="X35" s="206">
        <v>3.7</v>
      </c>
      <c r="Y35" s="206">
        <v>3.5433699999999999</v>
      </c>
      <c r="Z35" s="206">
        <v>0.2</v>
      </c>
      <c r="AA35" s="206">
        <v>3.73</v>
      </c>
      <c r="AB35" s="206">
        <v>-0.1</v>
      </c>
      <c r="AC35" s="210">
        <f t="shared" si="2"/>
        <v>0.99900000000000011</v>
      </c>
      <c r="AD35" s="211">
        <f>(PRODUCT(AC24:AC$33)-1)*100</f>
        <v>3.5433703014806195</v>
      </c>
      <c r="AM35" s="205">
        <v>34880</v>
      </c>
      <c r="AN35" s="206">
        <v>21.1</v>
      </c>
      <c r="AO35" s="206">
        <v>0</v>
      </c>
    </row>
    <row r="36" spans="1:41" x14ac:dyDescent="0.3">
      <c r="A36" s="208">
        <v>43190</v>
      </c>
      <c r="B36" s="209">
        <v>2.1</v>
      </c>
      <c r="C36" s="209">
        <v>1.2956449999999999</v>
      </c>
      <c r="D36" s="209">
        <v>0.8</v>
      </c>
      <c r="E36" s="209">
        <v>2.5099999999999998</v>
      </c>
      <c r="F36" s="209">
        <v>-1.1000000000000001</v>
      </c>
      <c r="G36" s="210">
        <f t="shared" si="1"/>
        <v>0.9890000000000001</v>
      </c>
      <c r="H36" s="209">
        <f t="shared" si="3"/>
        <v>0.8</v>
      </c>
      <c r="I36" s="209"/>
      <c r="J36" s="211">
        <f>(PRODUCT(G25:G$33)-1)*100</f>
        <v>1.2956449089865485</v>
      </c>
      <c r="U36" s="212"/>
      <c r="V36" s="212"/>
      <c r="W36" s="205">
        <v>43190</v>
      </c>
      <c r="X36" s="206">
        <v>3.1</v>
      </c>
      <c r="Y36" s="206">
        <v>3.2336689999999999</v>
      </c>
      <c r="Z36" s="206">
        <v>0</v>
      </c>
      <c r="AA36" s="206">
        <v>3.1</v>
      </c>
      <c r="AB36" s="206">
        <v>-0.2</v>
      </c>
      <c r="AC36" s="210">
        <f t="shared" si="2"/>
        <v>0.998</v>
      </c>
      <c r="AD36" s="211">
        <f>(PRODUCT(AC25:AC$33)-1)*100</f>
        <v>3.2336692935997835</v>
      </c>
      <c r="AM36" s="205">
        <v>34911</v>
      </c>
      <c r="AN36" s="206">
        <v>20.5</v>
      </c>
      <c r="AO36" s="206">
        <v>0</v>
      </c>
    </row>
    <row r="37" spans="1:41" x14ac:dyDescent="0.3">
      <c r="A37" s="208">
        <v>43220</v>
      </c>
      <c r="B37" s="209">
        <v>1.8</v>
      </c>
      <c r="C37" s="209">
        <v>1.2283280000000001</v>
      </c>
      <c r="D37" s="209">
        <v>0.5</v>
      </c>
      <c r="E37" s="209">
        <v>1.96</v>
      </c>
      <c r="F37" s="209">
        <v>-0.2</v>
      </c>
      <c r="G37" s="210">
        <f t="shared" si="1"/>
        <v>0.998</v>
      </c>
      <c r="H37" s="209">
        <f t="shared" si="3"/>
        <v>0.5</v>
      </c>
      <c r="I37" s="209"/>
      <c r="J37" s="211">
        <f>(PRODUCT(G26:G$33)-1)*100</f>
        <v>1.2283280708194289</v>
      </c>
      <c r="U37" s="212"/>
      <c r="V37" s="212"/>
      <c r="W37" s="205">
        <v>43220</v>
      </c>
      <c r="X37" s="206">
        <v>3.4</v>
      </c>
      <c r="Y37" s="206">
        <v>3.6482619999999999</v>
      </c>
      <c r="Z37" s="206">
        <v>-0.2</v>
      </c>
      <c r="AA37" s="206">
        <v>3.5</v>
      </c>
      <c r="AB37" s="206">
        <v>-0.2</v>
      </c>
      <c r="AC37" s="210">
        <f t="shared" si="2"/>
        <v>0.998</v>
      </c>
      <c r="AD37" s="211">
        <f>(PRODUCT(AC26:AC$33)-1)*100</f>
        <v>3.6482623429717087</v>
      </c>
      <c r="AM37" s="205">
        <v>34942</v>
      </c>
      <c r="AN37" s="206">
        <v>19.8</v>
      </c>
      <c r="AO37" s="206">
        <v>0</v>
      </c>
    </row>
    <row r="38" spans="1:41" x14ac:dyDescent="0.3">
      <c r="A38" s="208">
        <v>43251</v>
      </c>
      <c r="B38" s="209">
        <v>1.8</v>
      </c>
      <c r="C38" s="209">
        <v>1.3400049999999999</v>
      </c>
      <c r="D38" s="209">
        <v>0.4</v>
      </c>
      <c r="E38" s="209">
        <v>1.78</v>
      </c>
      <c r="F38" s="209">
        <v>-0.2</v>
      </c>
      <c r="G38" s="210">
        <f t="shared" si="1"/>
        <v>0.998</v>
      </c>
      <c r="H38" s="209">
        <f t="shared" si="3"/>
        <v>0.4</v>
      </c>
      <c r="I38" s="209"/>
      <c r="J38" s="211">
        <f>(PRODUCT(G27:G$33)-1)*100</f>
        <v>1.3400047560606199</v>
      </c>
      <c r="U38" s="213"/>
      <c r="V38" s="213"/>
      <c r="W38" s="214">
        <v>43251</v>
      </c>
      <c r="X38" s="215">
        <v>4.0999999999999996</v>
      </c>
      <c r="Y38" s="206">
        <v>3.960143</v>
      </c>
      <c r="Z38" s="206">
        <v>0.2</v>
      </c>
      <c r="AA38" s="206">
        <v>3.95</v>
      </c>
      <c r="AB38" s="206">
        <v>0.4</v>
      </c>
      <c r="AC38" s="210">
        <f t="shared" si="2"/>
        <v>1.004</v>
      </c>
      <c r="AD38" s="211">
        <f>(PRODUCT(AC27:AC$33)-1)*100</f>
        <v>3.9601427712855575</v>
      </c>
      <c r="AM38" s="205">
        <v>34972</v>
      </c>
      <c r="AN38" s="206">
        <v>19.100000000000001</v>
      </c>
      <c r="AO38" s="206">
        <v>0</v>
      </c>
    </row>
    <row r="39" spans="1:41" x14ac:dyDescent="0.3">
      <c r="A39" s="208">
        <v>43281</v>
      </c>
      <c r="B39" s="209">
        <v>1.9</v>
      </c>
      <c r="C39" s="209">
        <v>1.494378</v>
      </c>
      <c r="D39" s="209">
        <v>0.4</v>
      </c>
      <c r="E39" s="209">
        <v>1.92</v>
      </c>
      <c r="F39" s="209">
        <v>-0.1</v>
      </c>
      <c r="G39" s="210">
        <f t="shared" si="1"/>
        <v>0.99900000000000011</v>
      </c>
      <c r="H39" s="209">
        <f t="shared" si="3"/>
        <v>0.4</v>
      </c>
      <c r="I39" s="209"/>
      <c r="J39" s="211">
        <f>(PRODUCT(G28:G$33)-1)*100</f>
        <v>1.4943777045492324</v>
      </c>
      <c r="U39" s="206"/>
      <c r="V39" s="206"/>
      <c r="W39" s="205">
        <v>43281</v>
      </c>
      <c r="X39" s="206">
        <v>4.7</v>
      </c>
      <c r="Y39" s="206">
        <v>4.1684799999999997</v>
      </c>
      <c r="Z39" s="206">
        <v>0.6</v>
      </c>
      <c r="AA39" s="206">
        <v>4.54</v>
      </c>
      <c r="AB39" s="206">
        <v>0.3</v>
      </c>
      <c r="AC39" s="210">
        <f t="shared" si="2"/>
        <v>1.0029999999999999</v>
      </c>
      <c r="AD39" s="211">
        <f>(PRODUCT(AC28:AC$33)-1)*100</f>
        <v>4.1684797307470545</v>
      </c>
      <c r="AM39" s="205">
        <v>35003</v>
      </c>
      <c r="AN39" s="206">
        <v>18.399999999999999</v>
      </c>
      <c r="AO39" s="206">
        <v>0</v>
      </c>
    </row>
    <row r="40" spans="1:41" x14ac:dyDescent="0.3">
      <c r="A40" s="208">
        <v>43312</v>
      </c>
      <c r="B40" s="209">
        <v>2.1</v>
      </c>
      <c r="C40" s="209">
        <v>1.3863000000000001</v>
      </c>
      <c r="D40" s="209">
        <v>0.7</v>
      </c>
      <c r="E40" s="209">
        <v>1.91</v>
      </c>
      <c r="F40" s="209">
        <v>0.3</v>
      </c>
      <c r="G40" s="210">
        <f t="shared" si="1"/>
        <v>1.0029999999999999</v>
      </c>
      <c r="H40" s="209">
        <f t="shared" si="3"/>
        <v>0.7</v>
      </c>
      <c r="I40" s="209"/>
      <c r="J40" s="211">
        <f>(PRODUCT(G29:G$33)-1)*100</f>
        <v>1.3862999088464001</v>
      </c>
      <c r="U40" s="206"/>
      <c r="V40" s="206"/>
      <c r="W40" s="205">
        <v>43312</v>
      </c>
      <c r="X40" s="206">
        <v>4.5999999999999996</v>
      </c>
      <c r="Y40" s="206">
        <v>3.9605589999999999</v>
      </c>
      <c r="Z40" s="206">
        <v>0.7</v>
      </c>
      <c r="AA40" s="206">
        <v>4.41</v>
      </c>
      <c r="AB40" s="206">
        <v>0.1</v>
      </c>
      <c r="AC40" s="210">
        <f t="shared" si="2"/>
        <v>1.0009999999999999</v>
      </c>
      <c r="AD40" s="211">
        <f>(PRODUCT(AC29:AC$33)-1)*100</f>
        <v>3.9605586135200266</v>
      </c>
      <c r="AM40" s="205">
        <v>35033</v>
      </c>
      <c r="AN40" s="206">
        <v>17.7</v>
      </c>
      <c r="AO40" s="206">
        <v>0</v>
      </c>
    </row>
    <row r="41" spans="1:41" x14ac:dyDescent="0.3">
      <c r="A41" s="208">
        <v>43343</v>
      </c>
      <c r="B41" s="209">
        <v>2.2999999999999998</v>
      </c>
      <c r="C41" s="209">
        <v>0.96658200000000005</v>
      </c>
      <c r="D41" s="209">
        <v>1.3</v>
      </c>
      <c r="E41" s="209">
        <v>2.2000000000000002</v>
      </c>
      <c r="F41" s="209">
        <v>0.7</v>
      </c>
      <c r="G41" s="210">
        <f t="shared" si="1"/>
        <v>1.0070000000000001</v>
      </c>
      <c r="H41" s="209">
        <f t="shared" si="3"/>
        <v>1.3</v>
      </c>
      <c r="I41" s="209"/>
      <c r="J41" s="211">
        <f>(PRODUCT(G30:G$33)-1)*100</f>
        <v>0.96658182818665228</v>
      </c>
      <c r="U41" s="206"/>
      <c r="V41" s="206"/>
      <c r="W41" s="205">
        <v>43343</v>
      </c>
      <c r="X41" s="206">
        <v>4.0999999999999996</v>
      </c>
      <c r="Y41" s="206">
        <v>3.0332590000000001</v>
      </c>
      <c r="Z41" s="206">
        <v>1.1000000000000001</v>
      </c>
      <c r="AA41" s="206">
        <v>3.99</v>
      </c>
      <c r="AB41" s="206">
        <v>0.4</v>
      </c>
      <c r="AC41" s="210">
        <f t="shared" si="2"/>
        <v>1.004</v>
      </c>
      <c r="AD41" s="211">
        <f>(PRODUCT(AC30:AC$33)-1)*100</f>
        <v>3.0332592800000002</v>
      </c>
      <c r="AM41" s="205">
        <v>35064</v>
      </c>
      <c r="AN41" s="206">
        <v>17.100000000000001</v>
      </c>
      <c r="AO41" s="206">
        <v>0</v>
      </c>
    </row>
    <row r="42" spans="1:41" x14ac:dyDescent="0.3">
      <c r="A42" s="208">
        <v>43373</v>
      </c>
      <c r="B42" s="209">
        <v>2.5</v>
      </c>
      <c r="C42" s="209">
        <v>0.42538900000000002</v>
      </c>
      <c r="D42" s="209">
        <v>2</v>
      </c>
      <c r="E42" s="209">
        <v>2.4700000000000002</v>
      </c>
      <c r="F42" s="209">
        <v>0.7</v>
      </c>
      <c r="G42" s="210">
        <f t="shared" si="1"/>
        <v>1.0070000000000001</v>
      </c>
      <c r="H42" s="209">
        <f t="shared" si="3"/>
        <v>2</v>
      </c>
      <c r="I42" s="209"/>
      <c r="J42" s="211">
        <f>(PRODUCT(G31:G$33)-1)*100</f>
        <v>0.42538940468479502</v>
      </c>
      <c r="U42" s="206"/>
      <c r="V42" s="206"/>
      <c r="W42" s="205">
        <v>43373</v>
      </c>
      <c r="X42" s="206">
        <v>3.6</v>
      </c>
      <c r="Y42" s="206">
        <v>2.013128</v>
      </c>
      <c r="Z42" s="206">
        <v>1.7</v>
      </c>
      <c r="AA42" s="206">
        <v>3.5</v>
      </c>
      <c r="AB42" s="206">
        <v>0.6</v>
      </c>
      <c r="AC42" s="210">
        <f t="shared" si="2"/>
        <v>1.006</v>
      </c>
      <c r="AD42" s="211">
        <f>(PRODUCT(AC31:AC$33)-1)*100</f>
        <v>2.0131279999999974</v>
      </c>
      <c r="AM42" s="205">
        <v>35095</v>
      </c>
      <c r="AN42" s="206">
        <v>9</v>
      </c>
      <c r="AO42" s="206">
        <v>0</v>
      </c>
    </row>
    <row r="43" spans="1:41" x14ac:dyDescent="0.3">
      <c r="A43" s="208">
        <v>43404</v>
      </c>
      <c r="B43" s="209">
        <v>2.5</v>
      </c>
      <c r="C43" s="209">
        <v>0.312838</v>
      </c>
      <c r="D43" s="209">
        <v>2.2000000000000002</v>
      </c>
      <c r="E43" s="209">
        <v>2.4500000000000002</v>
      </c>
      <c r="F43" s="209">
        <v>0.2</v>
      </c>
      <c r="G43" s="210">
        <f t="shared" si="1"/>
        <v>1.002</v>
      </c>
      <c r="H43" s="209">
        <f t="shared" si="3"/>
        <v>2.2000000000000002</v>
      </c>
      <c r="I43" s="209"/>
      <c r="J43" s="211">
        <f>(PRODUCT(G32:G$33)-1)*100</f>
        <v>0.31283839999998175</v>
      </c>
      <c r="U43" s="206"/>
      <c r="V43" s="206"/>
      <c r="W43" s="205">
        <v>43404</v>
      </c>
      <c r="X43" s="206">
        <v>3.3</v>
      </c>
      <c r="Y43" s="206">
        <v>1.304</v>
      </c>
      <c r="Z43" s="206">
        <v>2.1</v>
      </c>
      <c r="AA43" s="206">
        <v>3.27</v>
      </c>
      <c r="AB43" s="206">
        <v>0.4</v>
      </c>
      <c r="AC43" s="210">
        <f t="shared" si="2"/>
        <v>1.004</v>
      </c>
      <c r="AD43" s="211">
        <f>(PRODUCT(AC32:AC$33)-1)*100</f>
        <v>1.3039999999999941</v>
      </c>
      <c r="AM43" s="205">
        <v>35124</v>
      </c>
      <c r="AN43" s="206">
        <v>9.1999999999999993</v>
      </c>
      <c r="AO43" s="206">
        <v>0</v>
      </c>
    </row>
    <row r="44" spans="1:41" x14ac:dyDescent="0.3">
      <c r="A44" s="208">
        <v>43434</v>
      </c>
      <c r="B44" s="209">
        <v>2.2000000000000002</v>
      </c>
      <c r="C44" s="209">
        <v>0.3</v>
      </c>
      <c r="D44" s="209">
        <v>1.9</v>
      </c>
      <c r="E44" s="209">
        <v>2.38</v>
      </c>
      <c r="F44" s="209">
        <v>-0.3</v>
      </c>
      <c r="G44" s="210">
        <f t="shared" si="1"/>
        <v>0.997</v>
      </c>
      <c r="H44" s="209">
        <f t="shared" si="3"/>
        <v>1.9</v>
      </c>
      <c r="I44" s="209"/>
      <c r="J44" s="211">
        <f>(PRODUCT(G33:G$33)-1)*100</f>
        <v>0.29999999999998916</v>
      </c>
      <c r="U44" s="206"/>
      <c r="V44" s="206"/>
      <c r="W44" s="205">
        <v>43434</v>
      </c>
      <c r="X44" s="206">
        <v>2.7</v>
      </c>
      <c r="Y44" s="206">
        <v>0.8</v>
      </c>
      <c r="Z44" s="206">
        <v>1.9</v>
      </c>
      <c r="AA44" s="206">
        <v>2.67</v>
      </c>
      <c r="AB44" s="206">
        <v>-0.2</v>
      </c>
      <c r="AC44" s="210">
        <f t="shared" si="2"/>
        <v>0.998</v>
      </c>
      <c r="AD44" s="211">
        <f>(PRODUCT(AC33:AC$33)-1)*100</f>
        <v>0.80000000000000071</v>
      </c>
      <c r="AM44" s="205">
        <v>35155</v>
      </c>
      <c r="AN44" s="206">
        <v>9.4</v>
      </c>
      <c r="AO44" s="206">
        <v>0</v>
      </c>
    </row>
    <row r="45" spans="1:41" x14ac:dyDescent="0.3">
      <c r="A45" s="208">
        <v>43465</v>
      </c>
      <c r="B45" s="209">
        <v>1.9</v>
      </c>
      <c r="C45" s="209">
        <v>0</v>
      </c>
      <c r="D45" s="209">
        <v>0</v>
      </c>
      <c r="E45" s="209">
        <v>2.04</v>
      </c>
      <c r="F45" s="209">
        <v>0</v>
      </c>
      <c r="G45" s="210">
        <f t="shared" si="1"/>
        <v>1</v>
      </c>
      <c r="H45" s="209">
        <f>B45</f>
        <v>1.9</v>
      </c>
      <c r="I45" s="209"/>
      <c r="J45" s="211">
        <v>0</v>
      </c>
      <c r="U45" s="206"/>
      <c r="V45" s="206"/>
      <c r="W45" s="205">
        <v>43465</v>
      </c>
      <c r="X45" s="206">
        <v>0.9</v>
      </c>
      <c r="Y45" s="206">
        <v>0</v>
      </c>
      <c r="Z45" s="206">
        <v>0</v>
      </c>
      <c r="AA45" s="206">
        <v>1.42</v>
      </c>
      <c r="AB45" s="206">
        <v>-1</v>
      </c>
      <c r="AC45" s="210">
        <f t="shared" si="2"/>
        <v>0.99</v>
      </c>
      <c r="AD45" s="211">
        <f>(PRODUCT(AC$33:AC34)-1)*100</f>
        <v>1.1023999999999923</v>
      </c>
      <c r="AM45" s="205">
        <v>35185</v>
      </c>
      <c r="AN45" s="206">
        <v>9.5</v>
      </c>
      <c r="AO45" s="206">
        <v>0</v>
      </c>
    </row>
    <row r="46" spans="1:41" x14ac:dyDescent="0.3">
      <c r="A46" s="216">
        <v>43496</v>
      </c>
      <c r="B46" s="217">
        <v>1.7</v>
      </c>
      <c r="C46" s="217">
        <v>1.1873279999999999</v>
      </c>
      <c r="D46" s="217">
        <v>0.5</v>
      </c>
      <c r="E46" s="217">
        <v>1.83</v>
      </c>
      <c r="F46" s="217">
        <v>0.5</v>
      </c>
      <c r="G46" s="218">
        <f t="shared" si="1"/>
        <v>1.0049999999999999</v>
      </c>
      <c r="H46" s="217">
        <f t="shared" ref="H46:H56" si="4">D46</f>
        <v>0.5</v>
      </c>
      <c r="I46" s="217"/>
      <c r="J46" s="219">
        <f>(PRODUCT(G35:G$45)-1)*100</f>
        <v>1.1873282319543099</v>
      </c>
      <c r="U46" s="206"/>
      <c r="V46" s="206"/>
      <c r="W46" s="205">
        <v>43496</v>
      </c>
      <c r="X46" s="206">
        <v>0.1</v>
      </c>
      <c r="Y46" s="206">
        <v>0.49083100000000002</v>
      </c>
      <c r="Z46" s="206">
        <v>-0.6</v>
      </c>
      <c r="AA46" s="206">
        <v>0.2</v>
      </c>
      <c r="AB46" s="206">
        <v>-0.6</v>
      </c>
      <c r="AC46" s="218">
        <f t="shared" si="2"/>
        <v>0.99400000000000011</v>
      </c>
      <c r="AD46" s="211" t="s">
        <v>78</v>
      </c>
      <c r="AM46" s="205">
        <v>35216</v>
      </c>
      <c r="AN46" s="206">
        <v>9.3000000000000007</v>
      </c>
      <c r="AO46" s="206">
        <v>0</v>
      </c>
    </row>
    <row r="47" spans="1:41" x14ac:dyDescent="0.3">
      <c r="A47" s="216">
        <v>43524</v>
      </c>
      <c r="B47" s="217">
        <v>1.5</v>
      </c>
      <c r="C47" s="217">
        <v>-1.2522E-2</v>
      </c>
      <c r="D47" s="217">
        <v>1.5</v>
      </c>
      <c r="E47" s="217">
        <v>1.35</v>
      </c>
      <c r="F47" s="217">
        <v>1</v>
      </c>
      <c r="G47" s="218">
        <f t="shared" si="1"/>
        <v>1.01</v>
      </c>
      <c r="H47" s="217">
        <f t="shared" si="4"/>
        <v>1.5</v>
      </c>
      <c r="I47" s="217"/>
      <c r="J47" s="219">
        <f>(PRODUCT(G36:G$45)-1)*100</f>
        <v>-1.2521509926588514E-2</v>
      </c>
      <c r="U47" s="206"/>
      <c r="V47" s="206"/>
      <c r="W47" s="205">
        <v>43524</v>
      </c>
      <c r="X47" s="206">
        <v>0.1</v>
      </c>
      <c r="Y47" s="206">
        <v>0.591422</v>
      </c>
      <c r="Z47" s="206">
        <v>-0.7</v>
      </c>
      <c r="AA47" s="206">
        <v>0.23</v>
      </c>
      <c r="AB47" s="206">
        <v>-0.1</v>
      </c>
      <c r="AC47" s="218">
        <f t="shared" si="2"/>
        <v>0.99900000000000011</v>
      </c>
      <c r="AD47" s="211" t="s">
        <v>78</v>
      </c>
      <c r="AM47" s="205">
        <v>35246</v>
      </c>
      <c r="AN47" s="206">
        <v>9.1999999999999993</v>
      </c>
      <c r="AO47" s="206">
        <v>0</v>
      </c>
    </row>
    <row r="48" spans="1:41" x14ac:dyDescent="0.3">
      <c r="A48" s="216">
        <v>43555</v>
      </c>
      <c r="B48" s="217">
        <v>2.2999999999999998</v>
      </c>
      <c r="C48" s="217">
        <v>1.0995740000000001</v>
      </c>
      <c r="D48" s="217">
        <v>1.2</v>
      </c>
      <c r="E48" s="217">
        <v>2.33</v>
      </c>
      <c r="F48" s="217">
        <v>-0.4</v>
      </c>
      <c r="G48" s="218">
        <f t="shared" si="1"/>
        <v>0.996</v>
      </c>
      <c r="H48" s="217">
        <f t="shared" si="4"/>
        <v>1.2</v>
      </c>
      <c r="I48" s="217"/>
      <c r="J48" s="219">
        <f>(PRODUCT(G37:G$45)-1)*100</f>
        <v>1.0995738018942491</v>
      </c>
      <c r="U48" s="206"/>
      <c r="V48" s="206"/>
      <c r="W48" s="205">
        <v>43555</v>
      </c>
      <c r="X48" s="206">
        <v>0.4</v>
      </c>
      <c r="Y48" s="206">
        <v>0.79300800000000005</v>
      </c>
      <c r="Z48" s="206">
        <v>-0.5</v>
      </c>
      <c r="AA48" s="206">
        <v>0.46</v>
      </c>
      <c r="AB48" s="206">
        <v>0.1</v>
      </c>
      <c r="AC48" s="218">
        <f t="shared" si="2"/>
        <v>1.0009999999999999</v>
      </c>
      <c r="AD48" s="211" t="s">
        <v>78</v>
      </c>
      <c r="AM48" s="205">
        <v>35277</v>
      </c>
      <c r="AN48" s="206">
        <v>9.1</v>
      </c>
      <c r="AO48" s="206">
        <v>0</v>
      </c>
    </row>
    <row r="49" spans="1:41" x14ac:dyDescent="0.3">
      <c r="A49" s="216">
        <v>43585</v>
      </c>
      <c r="B49" s="217">
        <v>2.5</v>
      </c>
      <c r="C49" s="217">
        <v>1.3021780000000001</v>
      </c>
      <c r="D49" s="217">
        <v>1.2</v>
      </c>
      <c r="E49" s="217">
        <v>2.5499999999999998</v>
      </c>
      <c r="F49" s="217">
        <v>0.1</v>
      </c>
      <c r="G49" s="218">
        <f t="shared" si="1"/>
        <v>1.0009999999999999</v>
      </c>
      <c r="H49" s="217">
        <f t="shared" si="4"/>
        <v>1.2</v>
      </c>
      <c r="I49" s="217"/>
      <c r="J49" s="219">
        <f>(PRODUCT(G38:G$45)-1)*100</f>
        <v>1.302178158210654</v>
      </c>
      <c r="U49" s="206"/>
      <c r="V49" s="206"/>
      <c r="W49" s="205">
        <v>43585</v>
      </c>
      <c r="X49" s="206">
        <v>0.9</v>
      </c>
      <c r="Y49" s="206">
        <v>0.99499800000000005</v>
      </c>
      <c r="Z49" s="206">
        <v>-0.2</v>
      </c>
      <c r="AA49" s="206">
        <v>0.63</v>
      </c>
      <c r="AB49" s="206">
        <v>0.3</v>
      </c>
      <c r="AC49" s="218">
        <f t="shared" si="2"/>
        <v>1.0029999999999999</v>
      </c>
      <c r="AD49" s="211" t="s">
        <v>78</v>
      </c>
      <c r="AM49" s="205">
        <v>35308</v>
      </c>
      <c r="AN49" s="206">
        <v>9</v>
      </c>
      <c r="AO49" s="206">
        <v>0</v>
      </c>
    </row>
    <row r="50" spans="1:41" x14ac:dyDescent="0.3">
      <c r="A50" s="216">
        <v>43616</v>
      </c>
      <c r="B50" s="217">
        <v>2.7</v>
      </c>
      <c r="C50" s="217">
        <v>1.5051890000000001</v>
      </c>
      <c r="D50" s="217">
        <v>1.2</v>
      </c>
      <c r="E50" s="217">
        <v>2.67</v>
      </c>
      <c r="F50" s="217">
        <v>0</v>
      </c>
      <c r="G50" s="218">
        <f t="shared" si="1"/>
        <v>1</v>
      </c>
      <c r="H50" s="217">
        <f t="shared" si="4"/>
        <v>1.2</v>
      </c>
      <c r="I50" s="217"/>
      <c r="J50" s="219">
        <f>(PRODUCT(G39:G$45)-1)*100</f>
        <v>1.5051885352812322</v>
      </c>
      <c r="U50" s="206"/>
      <c r="V50" s="206"/>
      <c r="W50" s="205">
        <v>43616</v>
      </c>
      <c r="X50" s="206">
        <v>0.6</v>
      </c>
      <c r="Y50" s="206">
        <v>0.59262800000000004</v>
      </c>
      <c r="Z50" s="206">
        <v>0</v>
      </c>
      <c r="AA50" s="206">
        <v>0.59</v>
      </c>
      <c r="AB50" s="206">
        <v>0.2</v>
      </c>
      <c r="AC50" s="218">
        <f t="shared" si="2"/>
        <v>1.002</v>
      </c>
      <c r="AD50" s="211" t="s">
        <v>78</v>
      </c>
      <c r="AM50" s="205">
        <v>35338</v>
      </c>
      <c r="AN50" s="206">
        <v>8.8000000000000007</v>
      </c>
      <c r="AO50" s="206">
        <v>0</v>
      </c>
    </row>
    <row r="51" spans="1:41" x14ac:dyDescent="0.3">
      <c r="A51" s="216">
        <v>43646</v>
      </c>
      <c r="B51" s="217">
        <v>2.7</v>
      </c>
      <c r="C51" s="217">
        <v>1.606795</v>
      </c>
      <c r="D51" s="217">
        <v>1.2</v>
      </c>
      <c r="E51" s="217">
        <v>2.7</v>
      </c>
      <c r="F51" s="217">
        <v>-0.1</v>
      </c>
      <c r="G51" s="218">
        <f t="shared" si="1"/>
        <v>0.99900000000000011</v>
      </c>
      <c r="H51" s="217">
        <f t="shared" si="4"/>
        <v>1.2</v>
      </c>
      <c r="I51" s="217"/>
      <c r="J51" s="219">
        <f>(PRODUCT(G40:G$45)-1)*100</f>
        <v>1.6067953306118099</v>
      </c>
      <c r="U51" s="206"/>
      <c r="V51" s="206"/>
      <c r="W51" s="205">
        <v>43646</v>
      </c>
      <c r="X51" s="206">
        <v>0</v>
      </c>
      <c r="Y51" s="206">
        <v>0.29175200000000001</v>
      </c>
      <c r="Z51" s="206">
        <v>-0.3</v>
      </c>
      <c r="AA51" s="206">
        <v>0.14000000000000001</v>
      </c>
      <c r="AB51" s="206">
        <v>-0.3</v>
      </c>
      <c r="AC51" s="218">
        <f t="shared" si="2"/>
        <v>0.997</v>
      </c>
      <c r="AD51" s="211" t="s">
        <v>78</v>
      </c>
      <c r="AM51" s="205">
        <v>35369</v>
      </c>
      <c r="AN51" s="206">
        <v>8.6</v>
      </c>
      <c r="AO51" s="206">
        <v>0</v>
      </c>
    </row>
    <row r="52" spans="1:41" x14ac:dyDescent="0.3">
      <c r="A52" s="216">
        <v>43677</v>
      </c>
      <c r="B52" s="217">
        <v>2.8</v>
      </c>
      <c r="C52" s="217">
        <v>1.3028869999999999</v>
      </c>
      <c r="D52" s="217">
        <v>1.6</v>
      </c>
      <c r="E52" s="217">
        <v>2.67</v>
      </c>
      <c r="F52" s="217">
        <v>0.4</v>
      </c>
      <c r="G52" s="218">
        <f t="shared" si="1"/>
        <v>1.004</v>
      </c>
      <c r="H52" s="217">
        <f t="shared" si="4"/>
        <v>1.6</v>
      </c>
      <c r="I52" s="217"/>
      <c r="J52" s="219">
        <f>(PRODUCT(G41:G$45)-1)*100</f>
        <v>1.302886670600012</v>
      </c>
      <c r="U52" s="206"/>
      <c r="V52" s="206"/>
      <c r="W52" s="205">
        <v>43677</v>
      </c>
      <c r="X52" s="206">
        <v>-0.3</v>
      </c>
      <c r="Y52" s="206">
        <v>0.19156100000000001</v>
      </c>
      <c r="Z52" s="206">
        <v>-0.5</v>
      </c>
      <c r="AA52" s="206">
        <v>-0.13</v>
      </c>
      <c r="AB52" s="206">
        <v>-0.2</v>
      </c>
      <c r="AC52" s="218">
        <f t="shared" si="2"/>
        <v>0.998</v>
      </c>
      <c r="AD52" s="211" t="s">
        <v>78</v>
      </c>
      <c r="AM52" s="205">
        <v>35399</v>
      </c>
      <c r="AN52" s="206">
        <v>8.5</v>
      </c>
      <c r="AO52" s="206">
        <v>0</v>
      </c>
    </row>
    <row r="53" spans="1:41" x14ac:dyDescent="0.3">
      <c r="A53" s="216">
        <v>43708</v>
      </c>
      <c r="B53" s="217">
        <v>2.8</v>
      </c>
      <c r="C53" s="217">
        <v>0.59869600000000001</v>
      </c>
      <c r="D53" s="217">
        <v>2.2000000000000002</v>
      </c>
      <c r="E53" s="217">
        <v>2.62</v>
      </c>
      <c r="F53" s="217">
        <v>0.7</v>
      </c>
      <c r="G53" s="218">
        <f t="shared" si="1"/>
        <v>1.0070000000000001</v>
      </c>
      <c r="H53" s="217">
        <f t="shared" si="4"/>
        <v>2.2000000000000002</v>
      </c>
      <c r="I53" s="217"/>
      <c r="J53" s="219">
        <f>(PRODUCT(G42:G$45)-1)*100</f>
        <v>0.59869580000000422</v>
      </c>
      <c r="U53" s="206"/>
      <c r="V53" s="206"/>
      <c r="W53" s="205">
        <v>43708</v>
      </c>
      <c r="X53" s="206">
        <v>-0.8</v>
      </c>
      <c r="Y53" s="206">
        <v>-0.20760899999999999</v>
      </c>
      <c r="Z53" s="206">
        <v>-0.6</v>
      </c>
      <c r="AA53" s="206">
        <v>-0.88</v>
      </c>
      <c r="AB53" s="206">
        <v>-0.1</v>
      </c>
      <c r="AC53" s="218">
        <f t="shared" si="2"/>
        <v>0.99900000000000011</v>
      </c>
      <c r="AD53" s="211" t="s">
        <v>78</v>
      </c>
      <c r="AM53" s="205">
        <v>35430</v>
      </c>
      <c r="AN53" s="206">
        <v>8.3000000000000007</v>
      </c>
      <c r="AO53" s="206">
        <v>0</v>
      </c>
    </row>
    <row r="54" spans="1:41" x14ac:dyDescent="0.3">
      <c r="A54" s="216">
        <v>43738</v>
      </c>
      <c r="B54" s="217">
        <v>3</v>
      </c>
      <c r="C54" s="217">
        <v>-0.10059999999999999</v>
      </c>
      <c r="D54" s="217">
        <v>3.1</v>
      </c>
      <c r="E54" s="217">
        <v>2.84</v>
      </c>
      <c r="F54" s="217">
        <v>0.9</v>
      </c>
      <c r="G54" s="218">
        <f t="shared" si="1"/>
        <v>1.0090000000000001</v>
      </c>
      <c r="H54" s="217">
        <f t="shared" si="4"/>
        <v>3.1</v>
      </c>
      <c r="I54" s="217"/>
      <c r="J54" s="219">
        <f>(PRODUCT(G43:G$45)-1)*100</f>
        <v>-0.10059999999999514</v>
      </c>
      <c r="U54" s="206"/>
      <c r="V54" s="206"/>
      <c r="W54" s="205">
        <v>43738</v>
      </c>
      <c r="X54" s="206">
        <v>-1.2</v>
      </c>
      <c r="Y54" s="206">
        <v>-0.80279199999999995</v>
      </c>
      <c r="Z54" s="206">
        <v>-0.5</v>
      </c>
      <c r="AA54" s="206">
        <v>-1.31</v>
      </c>
      <c r="AB54" s="206">
        <v>0.1</v>
      </c>
      <c r="AC54" s="218">
        <f t="shared" si="2"/>
        <v>1.0009999999999999</v>
      </c>
      <c r="AD54" s="211" t="s">
        <v>78</v>
      </c>
      <c r="AM54" s="205">
        <v>35461</v>
      </c>
      <c r="AN54" s="206">
        <v>5.9</v>
      </c>
      <c r="AO54" s="206">
        <v>0</v>
      </c>
    </row>
    <row r="55" spans="1:41" x14ac:dyDescent="0.3">
      <c r="A55" s="216">
        <v>43769</v>
      </c>
      <c r="B55" s="217">
        <v>3.8</v>
      </c>
      <c r="C55" s="217">
        <v>-0.3</v>
      </c>
      <c r="D55" s="217">
        <v>0</v>
      </c>
      <c r="E55" s="217">
        <v>3.35</v>
      </c>
      <c r="F55" s="217">
        <v>0.9</v>
      </c>
      <c r="G55" s="218">
        <f t="shared" si="1"/>
        <v>1.0090000000000001</v>
      </c>
      <c r="H55" s="217">
        <f t="shared" si="4"/>
        <v>0</v>
      </c>
      <c r="I55" s="217"/>
      <c r="J55" s="219">
        <f>(PRODUCT(G44:G$45)-1)*100</f>
        <v>-0.30000000000000027</v>
      </c>
      <c r="U55" s="206"/>
      <c r="V55" s="206"/>
      <c r="W55" s="205">
        <v>43769</v>
      </c>
      <c r="X55" s="206">
        <v>-1.6</v>
      </c>
      <c r="Y55" s="206">
        <v>-1.198</v>
      </c>
      <c r="Z55" s="206">
        <v>-0.4</v>
      </c>
      <c r="AA55" s="206">
        <v>-1.58</v>
      </c>
      <c r="AB55" s="206">
        <v>0.1</v>
      </c>
      <c r="AC55" s="218">
        <f t="shared" si="2"/>
        <v>1.0009999999999999</v>
      </c>
      <c r="AD55" s="211" t="s">
        <v>78</v>
      </c>
      <c r="AM55" s="205">
        <v>35489</v>
      </c>
      <c r="AN55" s="206">
        <v>5.8</v>
      </c>
      <c r="AO55" s="206">
        <v>0</v>
      </c>
    </row>
    <row r="56" spans="1:41" x14ac:dyDescent="0.3">
      <c r="A56" s="216">
        <v>43799</v>
      </c>
      <c r="B56" s="217">
        <v>4.5</v>
      </c>
      <c r="C56" s="217">
        <v>0</v>
      </c>
      <c r="D56" s="217">
        <v>4.5</v>
      </c>
      <c r="E56" s="217">
        <v>4.3099999999999996</v>
      </c>
      <c r="F56" s="217">
        <v>0.4</v>
      </c>
      <c r="G56" s="218">
        <f t="shared" si="1"/>
        <v>1.004</v>
      </c>
      <c r="H56" s="217">
        <f t="shared" si="4"/>
        <v>4.5</v>
      </c>
      <c r="I56" s="217"/>
      <c r="J56" s="219">
        <f>(PRODUCT(G45:G$45)-1)*100</f>
        <v>0</v>
      </c>
      <c r="U56" s="206"/>
      <c r="V56" s="206"/>
      <c r="W56" s="205">
        <v>43799</v>
      </c>
      <c r="X56" s="206">
        <v>-1.4</v>
      </c>
      <c r="Y56" s="206">
        <v>-1</v>
      </c>
      <c r="Z56" s="206">
        <v>-0.5</v>
      </c>
      <c r="AA56" s="206">
        <v>-1.36</v>
      </c>
      <c r="AB56" s="206">
        <v>-0.1</v>
      </c>
      <c r="AC56" s="218">
        <f t="shared" si="2"/>
        <v>0.99900000000000011</v>
      </c>
      <c r="AD56" s="211" t="s">
        <v>78</v>
      </c>
      <c r="AM56" s="205">
        <v>35520</v>
      </c>
      <c r="AN56" s="206">
        <v>5.2</v>
      </c>
      <c r="AO56" s="206">
        <v>0</v>
      </c>
    </row>
    <row r="57" spans="1:41" x14ac:dyDescent="0.3">
      <c r="A57" s="216">
        <v>43830</v>
      </c>
      <c r="B57" s="217">
        <v>4.5</v>
      </c>
      <c r="C57" s="217">
        <v>0</v>
      </c>
      <c r="D57" s="217">
        <v>0</v>
      </c>
      <c r="E57" s="217">
        <v>4.66</v>
      </c>
      <c r="F57" s="217">
        <v>0</v>
      </c>
      <c r="G57" s="218">
        <f t="shared" si="1"/>
        <v>1</v>
      </c>
      <c r="H57" s="217">
        <f>B57</f>
        <v>4.5</v>
      </c>
      <c r="I57" s="217"/>
      <c r="J57" s="211">
        <v>0</v>
      </c>
      <c r="U57" s="206"/>
      <c r="V57" s="206"/>
      <c r="W57" s="205">
        <v>43830</v>
      </c>
      <c r="X57" s="206">
        <v>-0.5</v>
      </c>
      <c r="Y57" s="206">
        <v>0</v>
      </c>
      <c r="Z57" s="206">
        <v>0</v>
      </c>
      <c r="AA57" s="206">
        <v>-0.31</v>
      </c>
      <c r="AB57" s="206">
        <v>0</v>
      </c>
      <c r="AC57" s="218">
        <f t="shared" si="2"/>
        <v>1</v>
      </c>
      <c r="AD57" s="211" t="s">
        <v>78</v>
      </c>
      <c r="AM57" s="205">
        <v>35550</v>
      </c>
      <c r="AN57" s="206">
        <v>4.7</v>
      </c>
      <c r="AO57" s="206">
        <v>0</v>
      </c>
    </row>
    <row r="58" spans="1:41" x14ac:dyDescent="0.3">
      <c r="A58" s="205">
        <v>43861</v>
      </c>
      <c r="B58" s="206">
        <v>5.4</v>
      </c>
      <c r="C58" s="206">
        <v>3.9583810000000001</v>
      </c>
      <c r="D58" s="206">
        <v>1.4</v>
      </c>
      <c r="E58" s="206">
        <v>4.79</v>
      </c>
      <c r="F58" s="206">
        <v>1.4</v>
      </c>
      <c r="G58" s="207">
        <f t="shared" si="1"/>
        <v>1.014</v>
      </c>
      <c r="H58" s="206">
        <f t="shared" ref="H58:H68" si="5">D58</f>
        <v>1.4</v>
      </c>
      <c r="I58" s="206"/>
      <c r="J58" s="206"/>
      <c r="U58" s="206"/>
      <c r="V58" s="206"/>
      <c r="W58" s="205">
        <v>43861</v>
      </c>
      <c r="X58" s="206">
        <v>0.1</v>
      </c>
      <c r="Y58" s="206">
        <v>-1.6000000000000001E-3</v>
      </c>
      <c r="Z58" s="206">
        <v>0</v>
      </c>
      <c r="AA58" s="206">
        <v>0.17</v>
      </c>
      <c r="AB58" s="206">
        <v>0</v>
      </c>
      <c r="AC58" s="207">
        <f t="shared" si="2"/>
        <v>1</v>
      </c>
      <c r="AD58" s="206"/>
      <c r="AM58" s="205">
        <v>35581</v>
      </c>
      <c r="AN58" s="206">
        <v>4.3</v>
      </c>
      <c r="AO58" s="206">
        <v>0</v>
      </c>
    </row>
    <row r="59" spans="1:41" x14ac:dyDescent="0.3">
      <c r="A59" s="205">
        <v>43890</v>
      </c>
      <c r="B59" s="206">
        <v>5.2</v>
      </c>
      <c r="C59" s="206">
        <v>2.92909</v>
      </c>
      <c r="D59" s="206">
        <v>2.2999999999999998</v>
      </c>
      <c r="E59" s="206">
        <v>4.9000000000000004</v>
      </c>
      <c r="F59" s="206">
        <v>0.8</v>
      </c>
      <c r="G59" s="207">
        <f t="shared" si="1"/>
        <v>1.008</v>
      </c>
      <c r="H59" s="206">
        <f t="shared" si="5"/>
        <v>2.2999999999999998</v>
      </c>
      <c r="I59" s="206"/>
      <c r="J59" s="206"/>
      <c r="U59" s="206"/>
      <c r="V59" s="206"/>
      <c r="W59" s="205">
        <v>43890</v>
      </c>
      <c r="X59" s="206">
        <v>-0.4</v>
      </c>
      <c r="Y59" s="206">
        <v>9.8499000000000003E-2</v>
      </c>
      <c r="Z59" s="206">
        <v>-0.5</v>
      </c>
      <c r="AA59" s="206">
        <v>-0.28000000000000003</v>
      </c>
      <c r="AB59" s="206">
        <v>-0.5</v>
      </c>
      <c r="AC59" s="207">
        <f t="shared" si="2"/>
        <v>0.995</v>
      </c>
      <c r="AD59" s="206"/>
      <c r="AM59" s="205">
        <v>35611</v>
      </c>
      <c r="AN59" s="206">
        <v>4.0999999999999996</v>
      </c>
      <c r="AO59" s="206">
        <v>0</v>
      </c>
    </row>
    <row r="60" spans="1:41" x14ac:dyDescent="0.3">
      <c r="A60" s="205">
        <v>43921</v>
      </c>
      <c r="B60" s="206">
        <v>4.3</v>
      </c>
      <c r="C60" s="206">
        <v>3.34246</v>
      </c>
      <c r="D60" s="206">
        <v>1</v>
      </c>
      <c r="E60" s="206">
        <v>4.79</v>
      </c>
      <c r="F60" s="206">
        <v>-1.2</v>
      </c>
      <c r="G60" s="207">
        <f t="shared" si="1"/>
        <v>0.98799999999999999</v>
      </c>
      <c r="H60" s="206">
        <f t="shared" si="5"/>
        <v>1</v>
      </c>
      <c r="I60" s="206"/>
      <c r="J60" s="206"/>
      <c r="U60" s="206"/>
      <c r="V60" s="206"/>
      <c r="W60" s="205">
        <v>43921</v>
      </c>
      <c r="X60" s="206">
        <v>-1.5</v>
      </c>
      <c r="Y60" s="206">
        <v>-1.5E-3</v>
      </c>
      <c r="Z60" s="206">
        <v>-1.5</v>
      </c>
      <c r="AA60" s="206">
        <v>-1.1200000000000001</v>
      </c>
      <c r="AB60" s="206">
        <v>-1</v>
      </c>
      <c r="AC60" s="207">
        <f t="shared" si="2"/>
        <v>0.99</v>
      </c>
      <c r="AD60" s="206"/>
      <c r="AM60" s="205">
        <v>35642</v>
      </c>
      <c r="AN60" s="206">
        <v>3.9</v>
      </c>
      <c r="AO60" s="206">
        <v>0</v>
      </c>
    </row>
    <row r="61" spans="1:41" x14ac:dyDescent="0.3">
      <c r="A61" s="205">
        <v>43951</v>
      </c>
      <c r="B61" s="206">
        <v>3.3</v>
      </c>
      <c r="C61" s="206">
        <v>3.2392210000000001</v>
      </c>
      <c r="D61" s="206">
        <v>0.1</v>
      </c>
      <c r="E61" s="206">
        <v>3.72</v>
      </c>
      <c r="F61" s="206">
        <v>-0.9</v>
      </c>
      <c r="G61" s="207">
        <f t="shared" si="1"/>
        <v>0.99099999999999999</v>
      </c>
      <c r="H61" s="206">
        <f t="shared" si="5"/>
        <v>0.1</v>
      </c>
      <c r="I61" s="206"/>
      <c r="J61" s="206"/>
      <c r="U61" s="206"/>
      <c r="V61" s="206"/>
      <c r="W61" s="205">
        <v>43951</v>
      </c>
      <c r="X61" s="206">
        <v>-3.1</v>
      </c>
      <c r="Y61" s="206">
        <v>-0.30059799999999998</v>
      </c>
      <c r="Z61" s="206">
        <v>-2.8</v>
      </c>
      <c r="AA61" s="206">
        <v>-2.59</v>
      </c>
      <c r="AB61" s="206">
        <v>-1.3</v>
      </c>
      <c r="AC61" s="207">
        <f t="shared" si="2"/>
        <v>0.98699999999999999</v>
      </c>
      <c r="AD61" s="206"/>
      <c r="AM61" s="205">
        <v>35673</v>
      </c>
      <c r="AN61" s="206">
        <v>3.6</v>
      </c>
      <c r="AO61" s="206">
        <v>0</v>
      </c>
    </row>
    <row r="62" spans="1:41" x14ac:dyDescent="0.3">
      <c r="A62" s="205">
        <v>43982</v>
      </c>
      <c r="B62" s="206">
        <v>2.4</v>
      </c>
      <c r="C62" s="206">
        <v>3.2392210000000001</v>
      </c>
      <c r="D62" s="206">
        <v>-0.8</v>
      </c>
      <c r="E62" s="206">
        <v>2.71</v>
      </c>
      <c r="F62" s="206">
        <v>-0.8</v>
      </c>
      <c r="G62" s="207">
        <f t="shared" si="1"/>
        <v>0.99199999999999999</v>
      </c>
      <c r="H62" s="206">
        <f t="shared" si="5"/>
        <v>-0.8</v>
      </c>
      <c r="I62" s="206"/>
      <c r="J62" s="206"/>
      <c r="U62" s="206"/>
      <c r="V62" s="206"/>
      <c r="W62" s="205">
        <v>43982</v>
      </c>
      <c r="X62" s="206">
        <v>-3.7</v>
      </c>
      <c r="Y62" s="206">
        <v>-0.49959900000000002</v>
      </c>
      <c r="Z62" s="206">
        <v>-3.2</v>
      </c>
      <c r="AA62" s="206">
        <v>-3.26</v>
      </c>
      <c r="AB62" s="206">
        <v>-0.4</v>
      </c>
      <c r="AC62" s="207">
        <f t="shared" si="2"/>
        <v>0.996</v>
      </c>
      <c r="AD62" s="206"/>
      <c r="AM62" s="205">
        <v>35703</v>
      </c>
      <c r="AN62" s="206">
        <v>3.4</v>
      </c>
      <c r="AO62" s="206">
        <v>0</v>
      </c>
    </row>
    <row r="63" spans="1:41" x14ac:dyDescent="0.3">
      <c r="A63" s="205">
        <v>44012</v>
      </c>
      <c r="B63" s="206">
        <v>2.5</v>
      </c>
      <c r="C63" s="206">
        <v>3.3425630000000002</v>
      </c>
      <c r="D63" s="206">
        <v>-0.8</v>
      </c>
      <c r="E63" s="206">
        <v>2.5499999999999998</v>
      </c>
      <c r="F63" s="206">
        <v>-0.1</v>
      </c>
      <c r="G63" s="207">
        <f t="shared" si="1"/>
        <v>0.99900000000000011</v>
      </c>
      <c r="H63" s="206">
        <f t="shared" si="5"/>
        <v>-0.8</v>
      </c>
      <c r="I63" s="206"/>
      <c r="J63" s="206"/>
      <c r="U63" s="206"/>
      <c r="V63" s="206"/>
      <c r="W63" s="205">
        <v>44012</v>
      </c>
      <c r="X63" s="206">
        <v>-3</v>
      </c>
      <c r="Y63" s="206">
        <v>-0.20019999999999999</v>
      </c>
      <c r="Z63" s="206">
        <v>-2.8</v>
      </c>
      <c r="AA63" s="206">
        <v>-3.09</v>
      </c>
      <c r="AB63" s="206">
        <v>0.4</v>
      </c>
      <c r="AC63" s="207">
        <f t="shared" si="2"/>
        <v>1.004</v>
      </c>
      <c r="AD63" s="206"/>
      <c r="AM63" s="205">
        <v>35734</v>
      </c>
      <c r="AN63" s="206">
        <v>3.2</v>
      </c>
      <c r="AO63" s="206">
        <v>0</v>
      </c>
    </row>
    <row r="64" spans="1:41" x14ac:dyDescent="0.3">
      <c r="A64" s="205">
        <v>44043</v>
      </c>
      <c r="B64" s="206">
        <v>2.7</v>
      </c>
      <c r="C64" s="206">
        <v>2.9308399999999999</v>
      </c>
      <c r="D64" s="206">
        <v>-0.2</v>
      </c>
      <c r="E64" s="206">
        <v>2.64</v>
      </c>
      <c r="F64" s="206">
        <v>0.6</v>
      </c>
      <c r="G64" s="207">
        <f t="shared" si="1"/>
        <v>1.006</v>
      </c>
      <c r="H64" s="206">
        <f t="shared" si="5"/>
        <v>-0.2</v>
      </c>
      <c r="I64" s="206"/>
      <c r="J64" s="206"/>
      <c r="U64" s="206"/>
      <c r="V64" s="206"/>
      <c r="W64" s="205">
        <v>44043</v>
      </c>
      <c r="X64" s="206">
        <v>-2.4</v>
      </c>
      <c r="Y64" s="206">
        <v>-2.0000000000000001E-4</v>
      </c>
      <c r="Z64" s="206">
        <v>-2.4</v>
      </c>
      <c r="AA64" s="206">
        <v>-2.42</v>
      </c>
      <c r="AB64" s="206">
        <v>0.4</v>
      </c>
      <c r="AC64" s="207">
        <f t="shared" si="2"/>
        <v>1.004</v>
      </c>
      <c r="AD64" s="206"/>
      <c r="AM64" s="205">
        <v>35764</v>
      </c>
      <c r="AN64" s="206">
        <v>3</v>
      </c>
      <c r="AO64" s="206">
        <v>0</v>
      </c>
    </row>
    <row r="65" spans="1:41" x14ac:dyDescent="0.3">
      <c r="A65" s="205">
        <v>44074</v>
      </c>
      <c r="B65" s="206">
        <v>2.4</v>
      </c>
      <c r="C65" s="206">
        <v>2.2153320000000001</v>
      </c>
      <c r="D65" s="206">
        <v>0.3</v>
      </c>
      <c r="E65" s="206">
        <v>2.41</v>
      </c>
      <c r="F65" s="206">
        <v>0.4</v>
      </c>
      <c r="G65" s="207">
        <f t="shared" si="1"/>
        <v>1.004</v>
      </c>
      <c r="H65" s="206">
        <f t="shared" si="5"/>
        <v>0.3</v>
      </c>
      <c r="I65" s="206"/>
      <c r="J65" s="206"/>
      <c r="U65" s="206"/>
      <c r="V65" s="206"/>
      <c r="W65" s="205">
        <v>44074</v>
      </c>
      <c r="X65" s="206">
        <v>-2</v>
      </c>
      <c r="Y65" s="206">
        <v>9.9900000000000003E-2</v>
      </c>
      <c r="Z65" s="206">
        <v>-2.1</v>
      </c>
      <c r="AA65" s="206">
        <v>-1.97</v>
      </c>
      <c r="AB65" s="206">
        <v>0.3</v>
      </c>
      <c r="AC65" s="207">
        <f t="shared" si="2"/>
        <v>1.0029999999999999</v>
      </c>
      <c r="AD65" s="206"/>
      <c r="AM65" s="205">
        <v>35795</v>
      </c>
      <c r="AN65" s="206">
        <v>2.8</v>
      </c>
      <c r="AO65" s="206">
        <v>0</v>
      </c>
    </row>
    <row r="66" spans="1:41" x14ac:dyDescent="0.3">
      <c r="A66" s="205">
        <v>44104</v>
      </c>
      <c r="B66" s="206">
        <v>1.7</v>
      </c>
      <c r="C66" s="206">
        <v>1.3036000000000001</v>
      </c>
      <c r="D66" s="206">
        <v>0.5</v>
      </c>
      <c r="E66" s="206">
        <v>1.81</v>
      </c>
      <c r="F66" s="206">
        <v>0.2</v>
      </c>
      <c r="G66" s="207">
        <f t="shared" si="1"/>
        <v>1.002</v>
      </c>
      <c r="H66" s="206">
        <f t="shared" si="5"/>
        <v>0.5</v>
      </c>
      <c r="I66" s="206"/>
      <c r="J66" s="206"/>
      <c r="U66" s="206"/>
      <c r="V66" s="206"/>
      <c r="W66" s="205">
        <v>44104</v>
      </c>
      <c r="X66" s="206">
        <v>-2.1</v>
      </c>
      <c r="Y66" s="206">
        <v>-1E-4</v>
      </c>
      <c r="Z66" s="206">
        <v>-2.1</v>
      </c>
      <c r="AA66" s="206">
        <v>-1.65</v>
      </c>
      <c r="AB66" s="206">
        <v>0.1</v>
      </c>
      <c r="AC66" s="207">
        <f t="shared" si="2"/>
        <v>1.0009999999999999</v>
      </c>
      <c r="AD66" s="206"/>
      <c r="AM66" s="205">
        <v>35826</v>
      </c>
      <c r="AN66" s="206">
        <v>0.3</v>
      </c>
      <c r="AO66" s="206">
        <v>0</v>
      </c>
    </row>
    <row r="67" spans="1:41" x14ac:dyDescent="0.3">
      <c r="A67" s="205">
        <v>44135</v>
      </c>
      <c r="B67" s="206">
        <v>0.5</v>
      </c>
      <c r="C67" s="206">
        <v>0.4</v>
      </c>
      <c r="D67" s="206">
        <v>0.1</v>
      </c>
      <c r="E67" s="206">
        <v>0.75</v>
      </c>
      <c r="F67" s="206">
        <v>-0.3</v>
      </c>
      <c r="G67" s="207">
        <f t="shared" si="1"/>
        <v>0.997</v>
      </c>
      <c r="H67" s="206">
        <f t="shared" si="5"/>
        <v>0.1</v>
      </c>
      <c r="I67" s="206"/>
      <c r="J67" s="206"/>
      <c r="U67" s="206"/>
      <c r="V67" s="206"/>
      <c r="W67" s="205">
        <v>44135</v>
      </c>
      <c r="X67" s="206">
        <v>-2.1</v>
      </c>
      <c r="Y67" s="206">
        <v>-0.1</v>
      </c>
      <c r="Z67" s="206">
        <v>-2</v>
      </c>
      <c r="AA67" s="206">
        <v>-2.0699999999999998</v>
      </c>
      <c r="AB67" s="206">
        <v>0</v>
      </c>
      <c r="AC67" s="207">
        <f t="shared" si="2"/>
        <v>1</v>
      </c>
      <c r="AD67" s="206"/>
      <c r="AM67" s="205">
        <v>35854</v>
      </c>
      <c r="AN67" s="206">
        <v>0.1</v>
      </c>
      <c r="AO67" s="206">
        <v>0</v>
      </c>
    </row>
    <row r="68" spans="1:41" x14ac:dyDescent="0.3">
      <c r="A68" s="205">
        <v>44165</v>
      </c>
      <c r="B68" s="206">
        <v>-0.5</v>
      </c>
      <c r="C68" s="206">
        <v>0</v>
      </c>
      <c r="D68" s="206">
        <v>-0.5</v>
      </c>
      <c r="E68" s="206">
        <v>0.06</v>
      </c>
      <c r="F68" s="206">
        <v>-0.6</v>
      </c>
      <c r="G68" s="207">
        <f t="shared" si="1"/>
        <v>0.99400000000000011</v>
      </c>
      <c r="H68" s="206">
        <f t="shared" si="5"/>
        <v>-0.5</v>
      </c>
      <c r="I68" s="206"/>
      <c r="J68" s="206"/>
      <c r="U68" s="206"/>
      <c r="V68" s="206"/>
      <c r="W68" s="205">
        <v>44165</v>
      </c>
      <c r="X68" s="206">
        <v>-1.5</v>
      </c>
      <c r="Y68" s="206">
        <v>0</v>
      </c>
      <c r="Z68" s="206">
        <v>-1.5</v>
      </c>
      <c r="AA68" s="206">
        <v>-1.46</v>
      </c>
      <c r="AB68" s="206">
        <v>0.5</v>
      </c>
      <c r="AC68" s="207">
        <f t="shared" si="2"/>
        <v>1.0049999999999999</v>
      </c>
      <c r="AD68" s="206"/>
      <c r="AM68" s="205">
        <v>35885</v>
      </c>
      <c r="AN68" s="206">
        <v>0.3</v>
      </c>
      <c r="AO68" s="206">
        <v>0</v>
      </c>
    </row>
    <row r="69" spans="1:41" x14ac:dyDescent="0.3">
      <c r="A69" s="205">
        <v>44196</v>
      </c>
      <c r="B69" s="206">
        <v>0.2</v>
      </c>
      <c r="C69" s="206">
        <v>0</v>
      </c>
      <c r="D69" s="206">
        <v>0</v>
      </c>
      <c r="E69" s="206">
        <v>0.09</v>
      </c>
      <c r="F69" s="206">
        <v>0.7</v>
      </c>
      <c r="G69" s="207">
        <f t="shared" si="1"/>
        <v>1.0070000000000001</v>
      </c>
      <c r="H69" s="206">
        <f>B69</f>
        <v>0.2</v>
      </c>
      <c r="I69" s="206"/>
      <c r="J69" s="206"/>
      <c r="U69" s="206"/>
      <c r="V69" s="206"/>
      <c r="W69" s="205">
        <v>44196</v>
      </c>
      <c r="X69" s="206">
        <v>-0.4</v>
      </c>
      <c r="Y69" s="206">
        <v>0</v>
      </c>
      <c r="Z69" s="206">
        <v>0</v>
      </c>
      <c r="AA69" s="206">
        <v>-0.69</v>
      </c>
      <c r="AB69" s="206">
        <v>1.1000000000000001</v>
      </c>
      <c r="AC69" s="207">
        <f t="shared" si="2"/>
        <v>1.0109999999999999</v>
      </c>
      <c r="AD69" s="206"/>
      <c r="AM69" s="205">
        <v>35915</v>
      </c>
      <c r="AN69" s="206">
        <v>0.1</v>
      </c>
      <c r="AO69" s="206">
        <v>0</v>
      </c>
    </row>
    <row r="70" spans="1:41" x14ac:dyDescent="0.3">
      <c r="A70" s="205">
        <v>44227</v>
      </c>
      <c r="B70" s="206">
        <v>-0.3</v>
      </c>
      <c r="C70" s="206">
        <v>-1.217794</v>
      </c>
      <c r="D70" s="206">
        <v>1</v>
      </c>
      <c r="E70" s="206">
        <v>-0.13</v>
      </c>
      <c r="F70" s="206">
        <v>1</v>
      </c>
      <c r="G70" s="207">
        <f t="shared" si="1"/>
        <v>1.01</v>
      </c>
      <c r="H70" s="206">
        <f t="shared" ref="H70:H80" si="6">D70</f>
        <v>1</v>
      </c>
      <c r="I70" s="206"/>
      <c r="J70" s="206"/>
      <c r="U70" s="206"/>
      <c r="V70" s="206"/>
      <c r="W70" s="205">
        <v>44227</v>
      </c>
      <c r="X70" s="206">
        <v>0.3</v>
      </c>
      <c r="Y70" s="206">
        <v>-0.42405900000000002</v>
      </c>
      <c r="Z70" s="206">
        <v>1</v>
      </c>
      <c r="AA70" s="206">
        <v>0.28999999999999998</v>
      </c>
      <c r="AB70" s="206">
        <v>1</v>
      </c>
      <c r="AC70" s="207">
        <f t="shared" si="2"/>
        <v>1.01</v>
      </c>
      <c r="AD70" s="206"/>
      <c r="AM70" s="205">
        <v>35946</v>
      </c>
      <c r="AN70" s="206">
        <v>-0.1</v>
      </c>
      <c r="AO70" s="206">
        <v>0</v>
      </c>
    </row>
    <row r="71" spans="1:41" x14ac:dyDescent="0.3">
      <c r="A71" s="205">
        <v>44255</v>
      </c>
      <c r="B71" s="206">
        <v>-0.2</v>
      </c>
      <c r="C71" s="206">
        <v>-2.0017800000000001</v>
      </c>
      <c r="D71" s="206">
        <v>1.6</v>
      </c>
      <c r="E71" s="206">
        <v>-0.48</v>
      </c>
      <c r="F71" s="206">
        <v>0.6</v>
      </c>
      <c r="G71" s="207">
        <f t="shared" si="1"/>
        <v>1.006</v>
      </c>
      <c r="H71" s="206">
        <f t="shared" si="6"/>
        <v>1.6</v>
      </c>
      <c r="I71" s="206"/>
      <c r="J71" s="206"/>
      <c r="U71" s="206"/>
      <c r="V71" s="206"/>
      <c r="W71" s="205">
        <v>44255</v>
      </c>
      <c r="X71" s="206">
        <v>1.7</v>
      </c>
      <c r="Y71" s="206">
        <v>7.6323000000000002E-2</v>
      </c>
      <c r="Z71" s="206">
        <v>1.8</v>
      </c>
      <c r="AA71" s="206">
        <v>1.47</v>
      </c>
      <c r="AB71" s="206">
        <v>0.8</v>
      </c>
      <c r="AC71" s="207">
        <f t="shared" si="2"/>
        <v>1.008</v>
      </c>
      <c r="AD71" s="206"/>
      <c r="AM71" s="205">
        <v>35976</v>
      </c>
      <c r="AN71" s="206">
        <v>-0.3</v>
      </c>
      <c r="AO71" s="206">
        <v>0</v>
      </c>
    </row>
    <row r="72" spans="1:41" x14ac:dyDescent="0.3">
      <c r="A72" s="205">
        <v>44286</v>
      </c>
      <c r="B72" s="206">
        <v>0.4</v>
      </c>
      <c r="C72" s="206">
        <v>-0.81151799999999996</v>
      </c>
      <c r="D72" s="206">
        <v>1</v>
      </c>
      <c r="E72" s="206">
        <v>0.19</v>
      </c>
      <c r="F72" s="206">
        <v>-0.5</v>
      </c>
      <c r="G72" s="207">
        <f t="shared" si="1"/>
        <v>0.995</v>
      </c>
      <c r="H72" s="206">
        <f t="shared" si="6"/>
        <v>1</v>
      </c>
      <c r="I72" s="206"/>
      <c r="J72" s="206"/>
      <c r="U72" s="206"/>
      <c r="V72" s="206"/>
      <c r="W72" s="205">
        <v>44286</v>
      </c>
      <c r="X72" s="206">
        <v>4.4000000000000004</v>
      </c>
      <c r="Y72" s="206">
        <v>1.0871949999999999</v>
      </c>
      <c r="Z72" s="206">
        <v>3.4</v>
      </c>
      <c r="AA72" s="206">
        <v>3.29</v>
      </c>
      <c r="AB72" s="206">
        <v>1.6</v>
      </c>
      <c r="AC72" s="207">
        <f t="shared" si="2"/>
        <v>1.016</v>
      </c>
      <c r="AD72" s="206"/>
      <c r="AM72" s="205">
        <v>36007</v>
      </c>
      <c r="AN72" s="206">
        <v>-0.4</v>
      </c>
      <c r="AO72" s="206">
        <v>0</v>
      </c>
    </row>
    <row r="73" spans="1:41" x14ac:dyDescent="0.3">
      <c r="A73" s="205">
        <v>44316</v>
      </c>
      <c r="B73" s="206">
        <v>0.9</v>
      </c>
      <c r="C73" s="206">
        <v>8.9285000000000003E-2</v>
      </c>
      <c r="D73" s="206">
        <v>0.8</v>
      </c>
      <c r="E73" s="206">
        <v>0.96</v>
      </c>
      <c r="F73" s="206">
        <v>-0.3</v>
      </c>
      <c r="G73" s="207">
        <f t="shared" si="1"/>
        <v>0.997</v>
      </c>
      <c r="H73" s="206">
        <f t="shared" si="6"/>
        <v>0.8</v>
      </c>
      <c r="I73" s="206"/>
      <c r="J73" s="206"/>
      <c r="U73" s="206"/>
      <c r="V73" s="206"/>
      <c r="W73" s="205">
        <v>44316</v>
      </c>
      <c r="X73" s="206">
        <v>6.8</v>
      </c>
      <c r="Y73" s="206">
        <v>2.4186369999999999</v>
      </c>
      <c r="Z73" s="206">
        <v>4.3</v>
      </c>
      <c r="AA73" s="206">
        <v>6.29</v>
      </c>
      <c r="AB73" s="206">
        <v>0.9</v>
      </c>
      <c r="AC73" s="207">
        <f t="shared" si="2"/>
        <v>1.0090000000000001</v>
      </c>
      <c r="AD73" s="206"/>
      <c r="AM73" s="205">
        <v>36038</v>
      </c>
      <c r="AN73" s="206">
        <v>-0.6</v>
      </c>
      <c r="AO73" s="206">
        <v>0</v>
      </c>
    </row>
    <row r="74" spans="1:41" x14ac:dyDescent="0.3">
      <c r="A74" s="205">
        <v>44347</v>
      </c>
      <c r="B74" s="206">
        <v>1.3</v>
      </c>
      <c r="C74" s="206">
        <v>0.89645699999999995</v>
      </c>
      <c r="D74" s="206">
        <v>0.6</v>
      </c>
      <c r="E74" s="206">
        <v>1.58</v>
      </c>
      <c r="F74" s="206">
        <v>-0.2</v>
      </c>
      <c r="G74" s="207">
        <f t="shared" si="1"/>
        <v>0.998</v>
      </c>
      <c r="H74" s="206">
        <f t="shared" si="6"/>
        <v>0.6</v>
      </c>
      <c r="I74" s="206"/>
      <c r="J74" s="206"/>
      <c r="U74" s="206"/>
      <c r="V74" s="206"/>
      <c r="W74" s="205">
        <v>44347</v>
      </c>
      <c r="X74" s="206">
        <v>9</v>
      </c>
      <c r="Y74" s="206">
        <v>2.8299569999999998</v>
      </c>
      <c r="Z74" s="206">
        <v>6</v>
      </c>
      <c r="AA74" s="206">
        <v>8.23</v>
      </c>
      <c r="AB74" s="206">
        <v>1.6</v>
      </c>
      <c r="AC74" s="207">
        <f t="shared" si="2"/>
        <v>1.016</v>
      </c>
      <c r="AD74" s="206"/>
      <c r="AM74" s="205">
        <v>36068</v>
      </c>
      <c r="AN74" s="206">
        <v>-0.7</v>
      </c>
      <c r="AO74" s="206">
        <v>0</v>
      </c>
    </row>
    <row r="75" spans="1:41" x14ac:dyDescent="0.3">
      <c r="A75" s="205">
        <v>44377</v>
      </c>
      <c r="B75" s="206">
        <v>1.1000000000000001</v>
      </c>
      <c r="C75" s="206">
        <v>0.99745499999999998</v>
      </c>
      <c r="D75" s="206">
        <v>0.3</v>
      </c>
      <c r="E75" s="206">
        <v>1.23</v>
      </c>
      <c r="F75" s="206">
        <v>-0.4</v>
      </c>
      <c r="G75" s="207">
        <f t="shared" si="1"/>
        <v>0.996</v>
      </c>
      <c r="H75" s="206">
        <f t="shared" si="6"/>
        <v>0.3</v>
      </c>
      <c r="I75" s="206"/>
      <c r="J75" s="206"/>
      <c r="U75" s="206"/>
      <c r="V75" s="206"/>
      <c r="W75" s="205">
        <v>44377</v>
      </c>
      <c r="X75" s="206">
        <v>8.8000000000000007</v>
      </c>
      <c r="Y75" s="206">
        <v>2.4202759999999999</v>
      </c>
      <c r="Z75" s="206">
        <v>6.4</v>
      </c>
      <c r="AA75" s="206">
        <v>8.5</v>
      </c>
      <c r="AB75" s="206">
        <v>0.3</v>
      </c>
      <c r="AC75" s="207">
        <f t="shared" si="2"/>
        <v>1.0029999999999999</v>
      </c>
      <c r="AD75" s="206"/>
      <c r="AM75" s="205">
        <v>36099</v>
      </c>
      <c r="AN75" s="206">
        <v>-0.7</v>
      </c>
      <c r="AO75" s="206">
        <v>0</v>
      </c>
    </row>
    <row r="76" spans="1:41" x14ac:dyDescent="0.3">
      <c r="A76" s="205">
        <v>44408</v>
      </c>
      <c r="B76" s="206">
        <v>1</v>
      </c>
      <c r="C76" s="206">
        <v>0.39508399999999999</v>
      </c>
      <c r="D76" s="206">
        <v>0.5</v>
      </c>
      <c r="E76" s="206">
        <v>0.82</v>
      </c>
      <c r="F76" s="206">
        <v>0.3</v>
      </c>
      <c r="G76" s="207">
        <f t="shared" si="1"/>
        <v>1.0029999999999999</v>
      </c>
      <c r="H76" s="206">
        <f t="shared" si="6"/>
        <v>0.5</v>
      </c>
      <c r="I76" s="206"/>
      <c r="J76" s="206"/>
      <c r="U76" s="206"/>
      <c r="V76" s="206"/>
      <c r="W76" s="205">
        <v>44408</v>
      </c>
      <c r="X76" s="206">
        <v>9</v>
      </c>
      <c r="Y76" s="206">
        <v>2.0122270000000002</v>
      </c>
      <c r="Z76" s="206">
        <v>6.9</v>
      </c>
      <c r="AA76" s="206">
        <v>8.8000000000000007</v>
      </c>
      <c r="AB76" s="206">
        <v>0.5</v>
      </c>
      <c r="AC76" s="207">
        <f t="shared" si="2"/>
        <v>1.0049999999999999</v>
      </c>
      <c r="AD76" s="206"/>
      <c r="AM76" s="205">
        <v>36129</v>
      </c>
      <c r="AN76" s="206">
        <v>-0.8</v>
      </c>
      <c r="AO76" s="206">
        <v>0</v>
      </c>
    </row>
    <row r="77" spans="1:41" x14ac:dyDescent="0.3">
      <c r="A77" s="205">
        <v>44439</v>
      </c>
      <c r="B77" s="206">
        <v>0.8</v>
      </c>
      <c r="C77" s="206">
        <v>-4.8960000000000002E-3</v>
      </c>
      <c r="D77" s="206">
        <v>0.6</v>
      </c>
      <c r="E77" s="206">
        <v>1.01</v>
      </c>
      <c r="F77" s="206">
        <v>0.1</v>
      </c>
      <c r="G77" s="207">
        <f t="shared" si="1"/>
        <v>1.0009999999999999</v>
      </c>
      <c r="H77" s="206">
        <f t="shared" si="6"/>
        <v>0.6</v>
      </c>
      <c r="I77" s="206"/>
      <c r="J77" s="206"/>
      <c r="U77" s="206"/>
      <c r="V77" s="206"/>
      <c r="W77" s="205">
        <v>44439</v>
      </c>
      <c r="X77" s="206">
        <v>9.5</v>
      </c>
      <c r="Y77" s="206">
        <v>1.707106</v>
      </c>
      <c r="Z77" s="206">
        <v>7.7</v>
      </c>
      <c r="AA77" s="206">
        <v>9.0500000000000007</v>
      </c>
      <c r="AB77" s="206">
        <v>0.7</v>
      </c>
      <c r="AC77" s="207">
        <f t="shared" si="2"/>
        <v>1.0070000000000001</v>
      </c>
      <c r="AD77" s="206"/>
      <c r="AM77" s="205">
        <v>36160</v>
      </c>
      <c r="AN77" s="206">
        <v>-0.8</v>
      </c>
      <c r="AO77" s="206">
        <v>0</v>
      </c>
    </row>
    <row r="78" spans="1:41" x14ac:dyDescent="0.3">
      <c r="A78" s="205">
        <v>44469</v>
      </c>
      <c r="B78" s="206">
        <v>0.7</v>
      </c>
      <c r="C78" s="206">
        <v>-0.204487</v>
      </c>
      <c r="D78" s="206">
        <v>0.7</v>
      </c>
      <c r="E78" s="206">
        <v>0.82</v>
      </c>
      <c r="F78" s="206">
        <v>0</v>
      </c>
      <c r="G78" s="207">
        <f t="shared" si="1"/>
        <v>1</v>
      </c>
      <c r="H78" s="206">
        <f t="shared" si="6"/>
        <v>0.7</v>
      </c>
      <c r="I78" s="206"/>
      <c r="J78" s="206"/>
      <c r="U78" s="206"/>
      <c r="V78" s="206"/>
      <c r="W78" s="205">
        <v>44469</v>
      </c>
      <c r="X78" s="206">
        <v>10.7</v>
      </c>
      <c r="Y78" s="206">
        <v>1.6054999999999999</v>
      </c>
      <c r="Z78" s="206">
        <v>8.9</v>
      </c>
      <c r="AA78" s="206">
        <v>10.14</v>
      </c>
      <c r="AB78" s="206">
        <v>1.2</v>
      </c>
      <c r="AC78" s="207">
        <f t="shared" si="2"/>
        <v>1.012</v>
      </c>
      <c r="AD78" s="206"/>
      <c r="AM78" s="205">
        <v>36191</v>
      </c>
      <c r="AN78" s="206">
        <v>-1.2</v>
      </c>
      <c r="AO78" s="206">
        <v>0</v>
      </c>
    </row>
    <row r="79" spans="1:41" x14ac:dyDescent="0.3">
      <c r="A79" s="205">
        <v>44500</v>
      </c>
      <c r="B79" s="206">
        <v>1.5</v>
      </c>
      <c r="C79" s="206">
        <v>9.5799999999999996E-2</v>
      </c>
      <c r="D79" s="206">
        <v>1.3</v>
      </c>
      <c r="E79" s="206">
        <v>1.29</v>
      </c>
      <c r="F79" s="206">
        <v>0.7</v>
      </c>
      <c r="G79" s="207">
        <f t="shared" si="1"/>
        <v>1.0070000000000001</v>
      </c>
      <c r="H79" s="206">
        <f t="shared" si="6"/>
        <v>1.3</v>
      </c>
      <c r="I79" s="206"/>
      <c r="J79" s="206"/>
      <c r="U79" s="206"/>
      <c r="V79" s="206"/>
      <c r="W79" s="205">
        <v>44500</v>
      </c>
      <c r="X79" s="206">
        <v>13.5</v>
      </c>
      <c r="Y79" s="206">
        <v>1.6054999999999999</v>
      </c>
      <c r="Z79" s="206">
        <v>11.7</v>
      </c>
      <c r="AA79" s="206">
        <v>11.94</v>
      </c>
      <c r="AB79" s="206">
        <v>2.5</v>
      </c>
      <c r="AC79" s="207">
        <f t="shared" si="2"/>
        <v>1.0249999999999999</v>
      </c>
      <c r="AD79" s="206"/>
      <c r="AM79" s="205">
        <v>36219</v>
      </c>
      <c r="AN79" s="206">
        <v>-1.2</v>
      </c>
      <c r="AO79" s="206">
        <v>0</v>
      </c>
    </row>
    <row r="80" spans="1:41" x14ac:dyDescent="0.3">
      <c r="A80" s="205">
        <v>44530</v>
      </c>
      <c r="B80" s="206">
        <v>2.2999999999999998</v>
      </c>
      <c r="C80" s="206">
        <v>0.7</v>
      </c>
      <c r="D80" s="206">
        <v>1.7</v>
      </c>
      <c r="E80" s="206">
        <v>2.4700000000000002</v>
      </c>
      <c r="F80" s="206">
        <v>0.4</v>
      </c>
      <c r="G80" s="207">
        <f t="shared" si="1"/>
        <v>1.004</v>
      </c>
      <c r="H80" s="206">
        <f t="shared" si="6"/>
        <v>1.7</v>
      </c>
      <c r="I80" s="206"/>
      <c r="J80" s="206"/>
      <c r="U80" s="206"/>
      <c r="V80" s="206"/>
      <c r="W80" s="205">
        <v>44530</v>
      </c>
      <c r="X80" s="206">
        <v>12.9</v>
      </c>
      <c r="Y80" s="206">
        <v>1.1000000000000001</v>
      </c>
      <c r="Z80" s="206">
        <v>11.7</v>
      </c>
      <c r="AA80" s="206">
        <v>12.02</v>
      </c>
      <c r="AB80" s="206">
        <v>0</v>
      </c>
      <c r="AC80" s="207">
        <f t="shared" si="2"/>
        <v>1</v>
      </c>
      <c r="AD80" s="206"/>
      <c r="AM80" s="205">
        <v>36250</v>
      </c>
      <c r="AN80" s="206">
        <v>-1.4</v>
      </c>
      <c r="AO80" s="206">
        <v>0</v>
      </c>
    </row>
    <row r="81" spans="1:41" x14ac:dyDescent="0.3">
      <c r="A81" s="205">
        <v>44561</v>
      </c>
      <c r="B81" s="206">
        <v>1.5</v>
      </c>
      <c r="C81" s="206">
        <v>0</v>
      </c>
      <c r="D81" s="206">
        <v>0</v>
      </c>
      <c r="E81" s="206">
        <v>1.72</v>
      </c>
      <c r="F81" s="206">
        <v>-0.3</v>
      </c>
      <c r="G81" s="207">
        <f t="shared" si="1"/>
        <v>0.997</v>
      </c>
      <c r="H81" s="206">
        <f>B81</f>
        <v>1.5</v>
      </c>
      <c r="I81" s="206"/>
      <c r="J81" s="206"/>
      <c r="U81" s="206"/>
      <c r="V81" s="206"/>
      <c r="W81" s="205">
        <v>44561</v>
      </c>
      <c r="X81" s="206">
        <v>10.3</v>
      </c>
      <c r="Y81" s="206">
        <v>0</v>
      </c>
      <c r="Z81" s="206">
        <v>0</v>
      </c>
      <c r="AA81" s="206">
        <v>10.84</v>
      </c>
      <c r="AB81" s="206">
        <v>-1.2</v>
      </c>
      <c r="AC81" s="207">
        <f t="shared" si="2"/>
        <v>0.98799999999999999</v>
      </c>
      <c r="AD81" s="206"/>
      <c r="AM81" s="205">
        <v>36280</v>
      </c>
      <c r="AN81" s="206">
        <v>-1.6</v>
      </c>
      <c r="AO81" s="206">
        <v>0</v>
      </c>
    </row>
    <row r="82" spans="1:41" x14ac:dyDescent="0.3">
      <c r="A82" s="205">
        <v>44592</v>
      </c>
      <c r="B82" s="206">
        <v>0.9</v>
      </c>
      <c r="C82" s="206">
        <v>0.39207999999999998</v>
      </c>
      <c r="D82" s="206">
        <v>0.4</v>
      </c>
      <c r="E82" s="206">
        <v>1.1100000000000001</v>
      </c>
      <c r="F82" s="206">
        <v>0.4</v>
      </c>
      <c r="G82" s="207">
        <f t="shared" si="1"/>
        <v>1.004</v>
      </c>
      <c r="H82" s="206">
        <f t="shared" ref="H82:H92" si="7">D82</f>
        <v>0.4</v>
      </c>
      <c r="I82" s="206"/>
      <c r="J82" s="206"/>
      <c r="U82" s="206"/>
      <c r="V82" s="206"/>
      <c r="W82" s="205">
        <v>44592</v>
      </c>
      <c r="X82" s="206">
        <v>9.1</v>
      </c>
      <c r="Y82" s="206">
        <v>9.2186749999999993</v>
      </c>
      <c r="Z82" s="206">
        <v>-0.2</v>
      </c>
      <c r="AA82" s="206">
        <v>9.2799999999999994</v>
      </c>
      <c r="AB82" s="206">
        <v>-0.2</v>
      </c>
      <c r="AC82" s="207">
        <f t="shared" si="2"/>
        <v>0.998</v>
      </c>
      <c r="AD82" s="206"/>
      <c r="AM82" s="205">
        <v>36311</v>
      </c>
      <c r="AN82" s="206">
        <v>-1.7</v>
      </c>
      <c r="AO82" s="206">
        <v>0</v>
      </c>
    </row>
    <row r="83" spans="1:41" x14ac:dyDescent="0.3">
      <c r="A83" s="205">
        <v>44620</v>
      </c>
      <c r="B83" s="206">
        <v>0.9</v>
      </c>
      <c r="C83" s="206">
        <v>-0.20668</v>
      </c>
      <c r="D83" s="206">
        <v>1</v>
      </c>
      <c r="E83" s="206">
        <v>0.81</v>
      </c>
      <c r="F83" s="206">
        <v>0.6</v>
      </c>
      <c r="G83" s="207">
        <f t="shared" si="1"/>
        <v>1.006</v>
      </c>
      <c r="H83" s="206">
        <f t="shared" si="7"/>
        <v>1</v>
      </c>
      <c r="I83" s="206"/>
      <c r="J83" s="206"/>
      <c r="U83" s="206"/>
      <c r="V83" s="206"/>
      <c r="W83" s="205">
        <v>44620</v>
      </c>
      <c r="X83" s="206">
        <v>8.8000000000000007</v>
      </c>
      <c r="Y83" s="206">
        <v>8.3518600000000003</v>
      </c>
      <c r="Z83" s="206">
        <v>0.4</v>
      </c>
      <c r="AA83" s="206">
        <v>8.7899999999999991</v>
      </c>
      <c r="AB83" s="206">
        <v>0.5</v>
      </c>
      <c r="AC83" s="207">
        <f t="shared" si="2"/>
        <v>1.0049999999999999</v>
      </c>
      <c r="AD83" s="206"/>
      <c r="AM83" s="205">
        <v>36341</v>
      </c>
      <c r="AN83" s="206">
        <v>-1.8</v>
      </c>
      <c r="AO83" s="206">
        <v>0</v>
      </c>
    </row>
    <row r="84" spans="1:41" x14ac:dyDescent="0.3">
      <c r="A84" s="205">
        <v>44651</v>
      </c>
      <c r="B84" s="206">
        <v>1.5</v>
      </c>
      <c r="C84" s="206">
        <v>0.294794</v>
      </c>
      <c r="D84" s="206">
        <v>1.1000000000000001</v>
      </c>
      <c r="E84" s="206">
        <v>1.25</v>
      </c>
      <c r="F84" s="206">
        <v>0</v>
      </c>
      <c r="G84" s="207">
        <f t="shared" si="1"/>
        <v>1</v>
      </c>
      <c r="H84" s="206">
        <f t="shared" si="7"/>
        <v>1.1000000000000001</v>
      </c>
      <c r="I84" s="206"/>
      <c r="J84" s="206"/>
      <c r="U84" s="206"/>
      <c r="V84" s="206"/>
      <c r="W84" s="205">
        <v>44651</v>
      </c>
      <c r="X84" s="206">
        <v>8.3000000000000007</v>
      </c>
      <c r="Y84" s="206">
        <v>6.6455310000000001</v>
      </c>
      <c r="Z84" s="206">
        <v>1.5</v>
      </c>
      <c r="AA84" s="206">
        <v>8</v>
      </c>
      <c r="AB84" s="206">
        <v>1.1000000000000001</v>
      </c>
      <c r="AC84" s="207">
        <f t="shared" si="2"/>
        <v>1.0109999999999999</v>
      </c>
      <c r="AD84" s="206"/>
      <c r="AM84" s="205">
        <v>36372</v>
      </c>
      <c r="AN84" s="206">
        <v>-1.7</v>
      </c>
      <c r="AO84" s="206">
        <v>0</v>
      </c>
    </row>
    <row r="85" spans="1:41" x14ac:dyDescent="0.3">
      <c r="A85" s="205">
        <v>44681</v>
      </c>
      <c r="B85" s="206">
        <v>2.1</v>
      </c>
      <c r="C85" s="206">
        <v>0.596584</v>
      </c>
      <c r="D85" s="206">
        <v>1.4</v>
      </c>
      <c r="E85" s="206">
        <v>2.0099999999999998</v>
      </c>
      <c r="F85" s="206">
        <v>0.4</v>
      </c>
      <c r="G85" s="207">
        <f t="shared" si="1"/>
        <v>1.004</v>
      </c>
      <c r="H85" s="206">
        <f t="shared" si="7"/>
        <v>1.4</v>
      </c>
      <c r="I85" s="206"/>
      <c r="J85" s="206"/>
      <c r="U85" s="206"/>
      <c r="V85" s="206"/>
      <c r="W85" s="205">
        <v>44681</v>
      </c>
      <c r="X85" s="206">
        <v>8</v>
      </c>
      <c r="Y85" s="206">
        <v>5.6942830000000004</v>
      </c>
      <c r="Z85" s="206">
        <v>2.1</v>
      </c>
      <c r="AA85" s="206">
        <v>7.79</v>
      </c>
      <c r="AB85" s="206">
        <v>0.6</v>
      </c>
      <c r="AC85" s="207">
        <f t="shared" si="2"/>
        <v>1.006</v>
      </c>
      <c r="AD85" s="206"/>
      <c r="AM85" s="205">
        <v>36403</v>
      </c>
      <c r="AN85" s="206">
        <v>-1.7</v>
      </c>
      <c r="AO85" s="206">
        <v>0</v>
      </c>
    </row>
    <row r="86" spans="1:41" x14ac:dyDescent="0.3">
      <c r="A86" s="205">
        <v>44712</v>
      </c>
      <c r="B86" s="206">
        <v>2.1</v>
      </c>
      <c r="C86" s="206">
        <v>0.79818</v>
      </c>
      <c r="D86" s="206">
        <v>1.3</v>
      </c>
      <c r="E86" s="206">
        <v>2.15</v>
      </c>
      <c r="F86" s="206">
        <v>-0.2</v>
      </c>
      <c r="G86" s="207">
        <f t="shared" si="1"/>
        <v>0.998</v>
      </c>
      <c r="H86" s="206">
        <f t="shared" si="7"/>
        <v>1.3</v>
      </c>
      <c r="I86" s="206"/>
      <c r="J86" s="206"/>
      <c r="U86" s="206"/>
      <c r="V86" s="206"/>
      <c r="W86" s="205">
        <v>44712</v>
      </c>
      <c r="X86" s="206">
        <v>6.4</v>
      </c>
      <c r="Y86" s="206">
        <v>4.0298059999999998</v>
      </c>
      <c r="Z86" s="206">
        <v>2.2999999999999998</v>
      </c>
      <c r="AA86" s="206">
        <v>6.3</v>
      </c>
      <c r="AB86" s="206">
        <v>0.1</v>
      </c>
      <c r="AC86" s="207">
        <f t="shared" si="2"/>
        <v>1.0009999999999999</v>
      </c>
      <c r="AD86" s="206"/>
      <c r="AM86" s="205">
        <v>36433</v>
      </c>
      <c r="AN86" s="206">
        <v>-1.6</v>
      </c>
      <c r="AO86" s="206">
        <v>0</v>
      </c>
    </row>
    <row r="87" spans="1:41" x14ac:dyDescent="0.3">
      <c r="A87" s="205">
        <v>44742</v>
      </c>
      <c r="B87" s="206">
        <v>2.5</v>
      </c>
      <c r="C87" s="206">
        <v>1.2029920000000001</v>
      </c>
      <c r="D87" s="206">
        <v>1.3</v>
      </c>
      <c r="E87" s="206">
        <v>2.39</v>
      </c>
      <c r="F87" s="206">
        <v>0</v>
      </c>
      <c r="G87" s="207">
        <f t="shared" si="1"/>
        <v>1</v>
      </c>
      <c r="H87" s="206">
        <f t="shared" si="7"/>
        <v>1.3</v>
      </c>
      <c r="I87" s="206"/>
      <c r="J87" s="206"/>
      <c r="U87" s="206"/>
      <c r="V87" s="206"/>
      <c r="W87" s="205">
        <v>44742</v>
      </c>
      <c r="X87" s="206">
        <v>6.1</v>
      </c>
      <c r="Y87" s="206">
        <v>3.7186499999999998</v>
      </c>
      <c r="Z87" s="206">
        <v>2.2999999999999998</v>
      </c>
      <c r="AA87" s="206">
        <v>6.05</v>
      </c>
      <c r="AB87" s="206">
        <v>0</v>
      </c>
      <c r="AC87" s="207">
        <f t="shared" si="2"/>
        <v>1</v>
      </c>
      <c r="AD87" s="206"/>
      <c r="AM87" s="205">
        <v>36464</v>
      </c>
      <c r="AN87" s="206">
        <v>-1.5</v>
      </c>
      <c r="AO87" s="206">
        <v>0</v>
      </c>
    </row>
    <row r="88" spans="1:41" x14ac:dyDescent="0.3">
      <c r="A88" s="205">
        <v>44773</v>
      </c>
      <c r="B88" s="206">
        <v>2.7</v>
      </c>
      <c r="C88" s="206">
        <v>0.90029099999999995</v>
      </c>
      <c r="D88" s="206">
        <v>1.8</v>
      </c>
      <c r="E88" s="206">
        <v>2.86</v>
      </c>
      <c r="F88" s="206">
        <v>0.5</v>
      </c>
      <c r="G88" s="207">
        <f t="shared" ref="G88:G117" si="8">(F88+100)/100</f>
        <v>1.0049999999999999</v>
      </c>
      <c r="H88" s="206">
        <f t="shared" si="7"/>
        <v>1.8</v>
      </c>
      <c r="I88" s="206"/>
      <c r="J88" s="206"/>
      <c r="U88" s="206"/>
      <c r="V88" s="206"/>
      <c r="W88" s="205">
        <v>44773</v>
      </c>
      <c r="X88" s="206">
        <v>4.2</v>
      </c>
      <c r="Y88" s="206">
        <v>3.2026370000000002</v>
      </c>
      <c r="Z88" s="206">
        <v>1</v>
      </c>
      <c r="AA88" s="206">
        <v>4.72</v>
      </c>
      <c r="AB88" s="206">
        <v>-1.3</v>
      </c>
      <c r="AC88" s="207">
        <f t="shared" ref="AC88:AC116" si="9">(AB88+100)/100</f>
        <v>0.98699999999999999</v>
      </c>
      <c r="AD88" s="206"/>
      <c r="AM88" s="205">
        <v>36494</v>
      </c>
      <c r="AN88" s="206">
        <v>-1.4</v>
      </c>
      <c r="AO88" s="206">
        <v>0</v>
      </c>
    </row>
    <row r="89" spans="1:41" x14ac:dyDescent="0.3">
      <c r="A89" s="205">
        <v>44804</v>
      </c>
      <c r="B89" s="206">
        <v>2.5</v>
      </c>
      <c r="C89" s="206">
        <v>0.79949199999999998</v>
      </c>
      <c r="D89" s="206">
        <v>1.7</v>
      </c>
      <c r="E89" s="206">
        <v>2.76</v>
      </c>
      <c r="F89" s="206">
        <v>-0.1</v>
      </c>
      <c r="G89" s="207">
        <f t="shared" si="8"/>
        <v>0.99900000000000011</v>
      </c>
      <c r="H89" s="206">
        <f t="shared" si="7"/>
        <v>1.7</v>
      </c>
      <c r="I89" s="206"/>
      <c r="J89" s="206"/>
      <c r="U89" s="206"/>
      <c r="V89" s="206"/>
      <c r="W89" s="205">
        <v>44804</v>
      </c>
      <c r="X89" s="206">
        <v>2.2999999999999998</v>
      </c>
      <c r="Y89" s="206">
        <v>2.4852400000000001</v>
      </c>
      <c r="Z89" s="206">
        <v>-0.2</v>
      </c>
      <c r="AA89" s="206">
        <v>3</v>
      </c>
      <c r="AB89" s="206">
        <v>-1.2</v>
      </c>
      <c r="AC89" s="207">
        <f t="shared" si="9"/>
        <v>0.98799999999999999</v>
      </c>
      <c r="AD89" s="206"/>
      <c r="AM89" s="205">
        <v>36525</v>
      </c>
      <c r="AN89" s="206">
        <v>-1.4</v>
      </c>
      <c r="AO89" s="206">
        <v>0</v>
      </c>
    </row>
    <row r="90" spans="1:41" x14ac:dyDescent="0.3">
      <c r="A90" s="205">
        <v>44834</v>
      </c>
      <c r="B90" s="206">
        <v>2.8</v>
      </c>
      <c r="C90" s="206">
        <v>0.79949199999999998</v>
      </c>
      <c r="D90" s="206">
        <v>2</v>
      </c>
      <c r="E90" s="206">
        <v>3</v>
      </c>
      <c r="F90" s="206">
        <v>0.3</v>
      </c>
      <c r="G90" s="207">
        <f t="shared" si="8"/>
        <v>1.0029999999999999</v>
      </c>
      <c r="H90" s="206">
        <f t="shared" si="7"/>
        <v>2</v>
      </c>
      <c r="I90" s="206"/>
      <c r="J90" s="206"/>
      <c r="U90" s="206"/>
      <c r="V90" s="206"/>
      <c r="W90" s="205">
        <v>44834</v>
      </c>
      <c r="X90" s="206">
        <v>0.9</v>
      </c>
      <c r="Y90" s="206">
        <v>1.27</v>
      </c>
      <c r="Z90" s="206">
        <v>-0.4</v>
      </c>
      <c r="AA90" s="206">
        <v>1.1100000000000001</v>
      </c>
      <c r="AB90" s="206">
        <v>-0.1</v>
      </c>
      <c r="AC90" s="207">
        <f t="shared" si="9"/>
        <v>0.99900000000000011</v>
      </c>
      <c r="AD90" s="206"/>
      <c r="AM90" s="205">
        <v>36556</v>
      </c>
      <c r="AN90" s="206">
        <v>-0.2</v>
      </c>
      <c r="AO90" s="206">
        <v>0</v>
      </c>
    </row>
    <row r="91" spans="1:41" x14ac:dyDescent="0.3">
      <c r="A91" s="205">
        <v>44865</v>
      </c>
      <c r="B91" s="206">
        <v>2.1</v>
      </c>
      <c r="C91" s="206">
        <v>9.8799999999999999E-2</v>
      </c>
      <c r="D91" s="206">
        <v>2</v>
      </c>
      <c r="E91" s="206">
        <v>2.41</v>
      </c>
      <c r="F91" s="206">
        <v>0.1</v>
      </c>
      <c r="G91" s="207">
        <f t="shared" si="8"/>
        <v>1.0009999999999999</v>
      </c>
      <c r="H91" s="206">
        <f t="shared" si="7"/>
        <v>2</v>
      </c>
      <c r="I91" s="206"/>
      <c r="J91" s="206"/>
      <c r="U91" s="206"/>
      <c r="V91" s="206"/>
      <c r="W91" s="205">
        <v>44865</v>
      </c>
      <c r="X91" s="206">
        <v>-1.3</v>
      </c>
      <c r="Y91" s="206">
        <v>-1.2</v>
      </c>
      <c r="Z91" s="206">
        <v>-0.1</v>
      </c>
      <c r="AA91" s="206">
        <v>-1.08</v>
      </c>
      <c r="AB91" s="206">
        <v>0.2</v>
      </c>
      <c r="AC91" s="207">
        <f t="shared" si="9"/>
        <v>1.002</v>
      </c>
      <c r="AD91" s="206"/>
      <c r="AM91" s="205">
        <v>36585</v>
      </c>
      <c r="AN91" s="206">
        <v>0.3</v>
      </c>
      <c r="AO91" s="206">
        <v>0</v>
      </c>
    </row>
    <row r="92" spans="1:41" x14ac:dyDescent="0.3">
      <c r="A92" s="205">
        <v>44895</v>
      </c>
      <c r="B92" s="206">
        <v>1.6</v>
      </c>
      <c r="C92" s="206">
        <v>-0.3</v>
      </c>
      <c r="D92" s="206">
        <v>1.9</v>
      </c>
      <c r="E92" s="206">
        <v>1.63</v>
      </c>
      <c r="F92" s="206">
        <v>-0.2</v>
      </c>
      <c r="G92" s="207">
        <f t="shared" si="8"/>
        <v>0.998</v>
      </c>
      <c r="H92" s="206">
        <f t="shared" si="7"/>
        <v>1.9</v>
      </c>
      <c r="I92" s="206"/>
      <c r="J92" s="206"/>
      <c r="U92" s="206"/>
      <c r="V92" s="206"/>
      <c r="W92" s="205">
        <v>44895</v>
      </c>
      <c r="X92" s="206">
        <v>-1.3</v>
      </c>
      <c r="Y92" s="206">
        <v>-1.2</v>
      </c>
      <c r="Z92" s="206">
        <v>-0.1</v>
      </c>
      <c r="AA92" s="206">
        <v>-1.46</v>
      </c>
      <c r="AB92" s="206">
        <v>0.1</v>
      </c>
      <c r="AC92" s="207">
        <f t="shared" si="9"/>
        <v>1.0009999999999999</v>
      </c>
      <c r="AD92" s="206"/>
      <c r="AM92" s="205">
        <v>36616</v>
      </c>
      <c r="AN92" s="206">
        <v>0.1</v>
      </c>
      <c r="AO92" s="206">
        <v>0</v>
      </c>
    </row>
    <row r="93" spans="1:41" x14ac:dyDescent="0.3">
      <c r="A93" s="205">
        <v>44926</v>
      </c>
      <c r="B93" s="206">
        <v>1.8</v>
      </c>
      <c r="C93" s="206">
        <v>0</v>
      </c>
      <c r="D93" s="206">
        <v>0</v>
      </c>
      <c r="E93" s="206">
        <v>1.84</v>
      </c>
      <c r="F93" s="206">
        <v>0</v>
      </c>
      <c r="G93" s="207">
        <f t="shared" si="8"/>
        <v>1</v>
      </c>
      <c r="H93" s="206">
        <f>B93</f>
        <v>1.8</v>
      </c>
      <c r="I93" s="206"/>
      <c r="J93" s="206"/>
      <c r="O93" s="202" t="s">
        <v>434</v>
      </c>
      <c r="P93" s="202" t="s">
        <v>435</v>
      </c>
      <c r="W93" s="205">
        <v>44926</v>
      </c>
      <c r="X93" s="206">
        <v>-0.7</v>
      </c>
      <c r="Y93" s="206">
        <v>0</v>
      </c>
      <c r="Z93" s="206">
        <v>0</v>
      </c>
      <c r="AA93" s="206">
        <v>-0.27</v>
      </c>
      <c r="AB93" s="206">
        <v>-0.5</v>
      </c>
      <c r="AC93" s="207">
        <f t="shared" si="9"/>
        <v>0.995</v>
      </c>
      <c r="AD93" s="206"/>
      <c r="AH93" s="202" t="s">
        <v>436</v>
      </c>
      <c r="AI93" s="202" t="s">
        <v>435</v>
      </c>
      <c r="AM93" s="205">
        <v>36646</v>
      </c>
      <c r="AN93" s="206">
        <v>0</v>
      </c>
      <c r="AO93" s="206">
        <v>0</v>
      </c>
    </row>
    <row r="94" spans="1:41" s="220" customFormat="1" x14ac:dyDescent="0.3">
      <c r="A94" s="216">
        <v>44957</v>
      </c>
      <c r="B94" s="217">
        <v>2.1</v>
      </c>
      <c r="C94" s="217">
        <v>1.404992</v>
      </c>
      <c r="D94" s="217">
        <v>0.8</v>
      </c>
      <c r="E94" s="217">
        <v>2.25</v>
      </c>
      <c r="F94" s="217">
        <v>0.8</v>
      </c>
      <c r="G94" s="218">
        <f t="shared" si="8"/>
        <v>1.008</v>
      </c>
      <c r="H94" s="217">
        <f t="shared" ref="H94:H117" si="10">D94</f>
        <v>0.8</v>
      </c>
      <c r="I94" s="217"/>
      <c r="J94" s="217">
        <f>(PRODUCT(G83:G$93)-1)*100</f>
        <v>1.4049923416991517</v>
      </c>
      <c r="K94" s="220">
        <f t="shared" ref="K94:K101" si="11">C94/B94</f>
        <v>0.66904380952380949</v>
      </c>
      <c r="M94" s="220" t="s">
        <v>437</v>
      </c>
      <c r="N94" s="208">
        <v>45322</v>
      </c>
      <c r="O94" s="219">
        <f>J106</f>
        <v>-1.0982827525701677</v>
      </c>
      <c r="P94" s="221">
        <f>AVERAGE(O94:O96)</f>
        <v>-0.66725591235130188</v>
      </c>
      <c r="W94" s="222">
        <v>44957</v>
      </c>
      <c r="X94" s="223">
        <v>-0.8</v>
      </c>
      <c r="Y94" s="223">
        <v>-0.52504700000000004</v>
      </c>
      <c r="Z94" s="223">
        <v>-0.4</v>
      </c>
      <c r="AA94" s="223">
        <v>-0.48</v>
      </c>
      <c r="AB94" s="217">
        <v>-0.4</v>
      </c>
      <c r="AC94" s="218">
        <f t="shared" si="9"/>
        <v>0.996</v>
      </c>
      <c r="AD94" s="217">
        <f>(PRODUCT(AC83:AC$93)-1)*100</f>
        <v>-0.52504742063564924</v>
      </c>
      <c r="AF94" s="220" t="s">
        <v>437</v>
      </c>
      <c r="AG94" s="205">
        <v>45322</v>
      </c>
      <c r="AH94" s="219">
        <f>AD106</f>
        <v>-2.3818215158719291</v>
      </c>
      <c r="AI94" s="221">
        <f>AVERAGE(AH94:AH96)</f>
        <v>-2.3818215158719291</v>
      </c>
      <c r="AM94" s="216">
        <v>36677</v>
      </c>
      <c r="AN94" s="217">
        <v>0</v>
      </c>
      <c r="AO94" s="217">
        <v>0</v>
      </c>
    </row>
    <row r="95" spans="1:41" s="220" customFormat="1" x14ac:dyDescent="0.3">
      <c r="A95" s="216">
        <v>44985</v>
      </c>
      <c r="B95" s="217">
        <v>1</v>
      </c>
      <c r="C95" s="217">
        <v>0.80019099999999999</v>
      </c>
      <c r="D95" s="217">
        <v>0.3</v>
      </c>
      <c r="E95" s="217">
        <v>1.76</v>
      </c>
      <c r="F95" s="217">
        <v>-0.5</v>
      </c>
      <c r="G95" s="218">
        <f t="shared" si="8"/>
        <v>0.995</v>
      </c>
      <c r="H95" s="217">
        <f t="shared" si="10"/>
        <v>0.3</v>
      </c>
      <c r="I95" s="217"/>
      <c r="J95" s="217">
        <f>(PRODUCT(G84:G$93)-1)*100</f>
        <v>0.80019119453198506</v>
      </c>
      <c r="K95" s="220">
        <f t="shared" si="11"/>
        <v>0.80019099999999999</v>
      </c>
      <c r="N95" s="208">
        <v>45351</v>
      </c>
      <c r="O95" s="219">
        <f t="shared" ref="O95:O105" si="12">J107</f>
        <v>-0.60128919856297092</v>
      </c>
      <c r="P95" s="221">
        <f>P94</f>
        <v>-0.66725591235130188</v>
      </c>
      <c r="S95" s="220" t="s">
        <v>78</v>
      </c>
      <c r="W95" s="216">
        <v>44985</v>
      </c>
      <c r="X95" s="217">
        <v>-1.4</v>
      </c>
      <c r="Y95" s="217">
        <v>-1.0199480000000001</v>
      </c>
      <c r="Z95" s="217">
        <v>-0.5</v>
      </c>
      <c r="AA95" s="217">
        <v>-1.3</v>
      </c>
      <c r="AB95" s="217">
        <v>0</v>
      </c>
      <c r="AC95" s="218">
        <f>(AB95+100)/100</f>
        <v>1</v>
      </c>
      <c r="AD95" s="217">
        <f>(PRODUCT(AC84:AC$93)-1)*100</f>
        <v>-1.0199476822245201</v>
      </c>
      <c r="AG95" s="205">
        <v>45351</v>
      </c>
      <c r="AH95" s="219">
        <f t="shared" ref="AH95:AH105" si="13">AD107</f>
        <v>-2.3818215158719291</v>
      </c>
      <c r="AI95" s="221">
        <f>AI94</f>
        <v>-2.3818215158719291</v>
      </c>
      <c r="AM95" s="216">
        <v>36707</v>
      </c>
      <c r="AN95" s="217">
        <v>0.1</v>
      </c>
      <c r="AO95" s="217">
        <v>0</v>
      </c>
    </row>
    <row r="96" spans="1:41" s="220" customFormat="1" x14ac:dyDescent="0.3">
      <c r="A96" s="216">
        <v>45016</v>
      </c>
      <c r="B96" s="217">
        <v>0.7</v>
      </c>
      <c r="C96" s="217">
        <v>0.80019099999999999</v>
      </c>
      <c r="D96" s="217">
        <v>0</v>
      </c>
      <c r="E96" s="217">
        <v>0.98</v>
      </c>
      <c r="F96" s="217">
        <v>-0.3</v>
      </c>
      <c r="G96" s="218">
        <f t="shared" si="8"/>
        <v>0.997</v>
      </c>
      <c r="H96" s="217">
        <f t="shared" si="10"/>
        <v>0</v>
      </c>
      <c r="I96" s="217"/>
      <c r="J96" s="217">
        <f>(PRODUCT(G85:G$93)-1)*100</f>
        <v>0.80019119453198506</v>
      </c>
      <c r="K96" s="220">
        <f t="shared" si="11"/>
        <v>1.14313</v>
      </c>
      <c r="N96" s="208">
        <v>45382</v>
      </c>
      <c r="O96" s="219">
        <f t="shared" si="12"/>
        <v>-0.3021957859207669</v>
      </c>
      <c r="P96" s="221">
        <f>P95</f>
        <v>-0.66725591235130188</v>
      </c>
      <c r="W96" s="216">
        <v>45016</v>
      </c>
      <c r="X96" s="217">
        <v>-2.5</v>
      </c>
      <c r="Y96" s="217">
        <v>-2.0968819999999999</v>
      </c>
      <c r="Z96" s="217">
        <v>-0.5</v>
      </c>
      <c r="AA96" s="217">
        <v>-2.3199999999999998</v>
      </c>
      <c r="AB96" s="217">
        <v>0</v>
      </c>
      <c r="AC96" s="218">
        <f t="shared" si="9"/>
        <v>1</v>
      </c>
      <c r="AD96" s="217">
        <f>(PRODUCT(AC85:AC$93)-1)*100</f>
        <v>-2.0968819804396799</v>
      </c>
      <c r="AG96" s="205">
        <v>45382</v>
      </c>
      <c r="AH96" s="219">
        <f t="shared" si="13"/>
        <v>-2.3818215158719291</v>
      </c>
      <c r="AI96" s="221">
        <f>AI95</f>
        <v>-2.3818215158719291</v>
      </c>
      <c r="AM96" s="216">
        <v>36738</v>
      </c>
      <c r="AN96" s="217">
        <v>0.2</v>
      </c>
      <c r="AO96" s="217">
        <v>0</v>
      </c>
    </row>
    <row r="97" spans="1:41" s="220" customFormat="1" x14ac:dyDescent="0.3">
      <c r="A97" s="216">
        <v>45046</v>
      </c>
      <c r="B97" s="217">
        <v>0.1</v>
      </c>
      <c r="C97" s="217">
        <v>0.39859699999999998</v>
      </c>
      <c r="D97" s="217">
        <v>-0.2</v>
      </c>
      <c r="E97" s="217">
        <v>0.38</v>
      </c>
      <c r="F97" s="217">
        <v>-0.1</v>
      </c>
      <c r="G97" s="218">
        <f t="shared" si="8"/>
        <v>0.99900000000000011</v>
      </c>
      <c r="H97" s="217">
        <f t="shared" si="10"/>
        <v>-0.2</v>
      </c>
      <c r="I97" s="217"/>
      <c r="J97" s="217">
        <f>(PRODUCT(G86:G$93)-1)*100</f>
        <v>0.39859680730276459</v>
      </c>
      <c r="K97" s="220">
        <f t="shared" si="11"/>
        <v>3.9859699999999996</v>
      </c>
      <c r="M97" s="220" t="s">
        <v>438</v>
      </c>
      <c r="N97" s="208">
        <v>45412</v>
      </c>
      <c r="O97" s="219">
        <f t="shared" si="12"/>
        <v>-0.20239818410483501</v>
      </c>
      <c r="P97" s="221">
        <f>AVERAGE(O97:O99)</f>
        <v>-2.2693927610265932E-3</v>
      </c>
      <c r="W97" s="216">
        <v>45046</v>
      </c>
      <c r="X97" s="217">
        <v>-3.6</v>
      </c>
      <c r="Y97" s="217">
        <v>-2.6807970000000001</v>
      </c>
      <c r="Z97" s="217">
        <v>-1</v>
      </c>
      <c r="AA97" s="217">
        <v>-3.29</v>
      </c>
      <c r="AB97" s="217">
        <v>-0.5</v>
      </c>
      <c r="AC97" s="218">
        <f t="shared" si="9"/>
        <v>0.995</v>
      </c>
      <c r="AD97" s="217">
        <f>(PRODUCT(AC86:AC$93)-1)*100</f>
        <v>-2.6807971972561462</v>
      </c>
      <c r="AF97" s="220" t="s">
        <v>438</v>
      </c>
      <c r="AG97" s="205">
        <v>45412</v>
      </c>
      <c r="AH97" s="219">
        <f t="shared" si="13"/>
        <v>-1.8912779053989248</v>
      </c>
      <c r="AI97" s="221">
        <f>AVERAGE(AH97:AH99)</f>
        <v>-1.0311513095585461</v>
      </c>
      <c r="AM97" s="216">
        <v>36769</v>
      </c>
      <c r="AN97" s="217">
        <v>0.2</v>
      </c>
      <c r="AO97" s="217">
        <v>0</v>
      </c>
    </row>
    <row r="98" spans="1:41" s="220" customFormat="1" x14ac:dyDescent="0.3">
      <c r="A98" s="216">
        <v>45077</v>
      </c>
      <c r="B98" s="217">
        <v>0.2</v>
      </c>
      <c r="C98" s="217">
        <v>0.599796</v>
      </c>
      <c r="D98" s="217">
        <v>-0.3</v>
      </c>
      <c r="E98" s="217">
        <v>0.3</v>
      </c>
      <c r="F98" s="217">
        <v>-0.2</v>
      </c>
      <c r="G98" s="218">
        <f t="shared" si="8"/>
        <v>0.998</v>
      </c>
      <c r="H98" s="217">
        <f t="shared" si="10"/>
        <v>-0.3</v>
      </c>
      <c r="I98" s="217"/>
      <c r="J98" s="217">
        <f>(PRODUCT(G87:G$93)-1)*100</f>
        <v>0.59979640010296986</v>
      </c>
      <c r="K98" s="220">
        <f t="shared" si="11"/>
        <v>2.99898</v>
      </c>
      <c r="N98" s="208">
        <v>45443</v>
      </c>
      <c r="O98" s="219">
        <f t="shared" si="12"/>
        <v>-2.4029900850153219E-3</v>
      </c>
      <c r="P98" s="221">
        <f>P97</f>
        <v>-2.2693927610265932E-3</v>
      </c>
      <c r="W98" s="216">
        <v>45077</v>
      </c>
      <c r="X98" s="217">
        <v>-4.5999999999999996</v>
      </c>
      <c r="Y98" s="217">
        <v>-2.778019</v>
      </c>
      <c r="Z98" s="217">
        <v>-1.8</v>
      </c>
      <c r="AA98" s="217">
        <v>-4.28</v>
      </c>
      <c r="AB98" s="217">
        <v>-0.9</v>
      </c>
      <c r="AC98" s="218">
        <f t="shared" si="9"/>
        <v>0.99099999999999999</v>
      </c>
      <c r="AD98" s="224">
        <f>(PRODUCT(AC87:AC$93)-1)*100</f>
        <v>-2.7780191780780283</v>
      </c>
      <c r="AG98" s="205">
        <v>45443</v>
      </c>
      <c r="AH98" s="219">
        <f t="shared" si="13"/>
        <v>-1.0002804292622902</v>
      </c>
      <c r="AI98" s="221">
        <f>AI97</f>
        <v>-1.0311513095585461</v>
      </c>
      <c r="AM98" s="216">
        <v>36799</v>
      </c>
      <c r="AN98" s="217">
        <v>0.2</v>
      </c>
      <c r="AO98" s="217">
        <v>0</v>
      </c>
    </row>
    <row r="99" spans="1:41" s="220" customFormat="1" x14ac:dyDescent="0.3">
      <c r="A99" s="216">
        <v>45107</v>
      </c>
      <c r="B99" s="217">
        <v>0</v>
      </c>
      <c r="C99" s="217">
        <v>0.599796</v>
      </c>
      <c r="D99" s="217">
        <v>-0.5</v>
      </c>
      <c r="E99" s="217">
        <v>0.15</v>
      </c>
      <c r="F99" s="217">
        <v>-0.2</v>
      </c>
      <c r="G99" s="218">
        <f t="shared" si="8"/>
        <v>0.998</v>
      </c>
      <c r="H99" s="217">
        <f t="shared" si="10"/>
        <v>-0.5</v>
      </c>
      <c r="I99" s="217"/>
      <c r="J99" s="217">
        <f>(PRODUCT(G88:G$93)-1)*100</f>
        <v>0.59979640010296986</v>
      </c>
      <c r="K99" s="220" t="e">
        <f t="shared" si="11"/>
        <v>#DIV/0!</v>
      </c>
      <c r="N99" s="208">
        <v>45473</v>
      </c>
      <c r="O99" s="219">
        <f t="shared" si="12"/>
        <v>0.19799299590677055</v>
      </c>
      <c r="P99" s="221">
        <f>P98</f>
        <v>-2.2693927610265932E-3</v>
      </c>
      <c r="W99" s="216">
        <v>45107</v>
      </c>
      <c r="X99" s="217">
        <v>-5.4</v>
      </c>
      <c r="Y99" s="217">
        <v>-2.778019</v>
      </c>
      <c r="Z99" s="217">
        <v>-2.6</v>
      </c>
      <c r="AA99" s="217">
        <v>-4.9800000000000004</v>
      </c>
      <c r="AB99" s="217">
        <v>-0.8</v>
      </c>
      <c r="AC99" s="218">
        <f t="shared" si="9"/>
        <v>0.99199999999999999</v>
      </c>
      <c r="AD99" s="224">
        <f>(PRODUCT(AC88:AC$93)-1)*100</f>
        <v>-2.7780191780780283</v>
      </c>
      <c r="AG99" s="205">
        <v>45473</v>
      </c>
      <c r="AH99" s="219">
        <f t="shared" si="13"/>
        <v>-0.20189559401442292</v>
      </c>
      <c r="AI99" s="221">
        <f>AI98</f>
        <v>-1.0311513095585461</v>
      </c>
      <c r="AM99" s="216">
        <v>36830</v>
      </c>
      <c r="AN99" s="217">
        <v>0.1</v>
      </c>
      <c r="AO99" s="217">
        <v>0</v>
      </c>
    </row>
    <row r="100" spans="1:41" s="220" customFormat="1" x14ac:dyDescent="0.3">
      <c r="A100" s="216">
        <v>45138</v>
      </c>
      <c r="B100" s="217">
        <v>-0.3</v>
      </c>
      <c r="C100" s="217">
        <v>9.9299999999999999E-2</v>
      </c>
      <c r="D100" s="217">
        <v>-0.3</v>
      </c>
      <c r="E100" s="217">
        <v>-0.5</v>
      </c>
      <c r="F100" s="217">
        <v>0.2</v>
      </c>
      <c r="G100" s="218">
        <f t="shared" si="8"/>
        <v>1.002</v>
      </c>
      <c r="H100" s="217">
        <f t="shared" si="10"/>
        <v>-0.3</v>
      </c>
      <c r="I100" s="217"/>
      <c r="J100" s="217">
        <f>(PRODUCT(G89:G$93)-1)*100</f>
        <v>9.9299900600002822E-2</v>
      </c>
      <c r="K100" s="220">
        <f t="shared" si="11"/>
        <v>-0.33100000000000002</v>
      </c>
      <c r="M100" s="220" t="s">
        <v>439</v>
      </c>
      <c r="N100" s="208">
        <v>45504</v>
      </c>
      <c r="O100" s="219">
        <f t="shared" si="12"/>
        <v>-2.0029980970281969E-3</v>
      </c>
      <c r="P100" s="221">
        <f>AVERAGE(O100:O102)</f>
        <v>-0.26773406569901015</v>
      </c>
      <c r="W100" s="216">
        <v>45138</v>
      </c>
      <c r="X100" s="217">
        <v>-4.4000000000000004</v>
      </c>
      <c r="Y100" s="217">
        <v>-1.497487</v>
      </c>
      <c r="Z100" s="217">
        <v>-2.8</v>
      </c>
      <c r="AA100" s="217">
        <v>-4.1399999999999997</v>
      </c>
      <c r="AB100" s="217">
        <v>-0.2</v>
      </c>
      <c r="AC100" s="218">
        <f t="shared" si="9"/>
        <v>0.998</v>
      </c>
      <c r="AD100" s="224">
        <f>(PRODUCT(AC89:AC$93)-1)*100</f>
        <v>-1.4974865026119999</v>
      </c>
      <c r="AF100" s="220" t="s">
        <v>439</v>
      </c>
      <c r="AG100" s="205">
        <v>45504</v>
      </c>
      <c r="AH100" s="219">
        <f t="shared" si="13"/>
        <v>-1.8993927999977345E-3</v>
      </c>
      <c r="AI100" s="221">
        <f>AVERAGE(AH100:AH102)</f>
        <v>-0.26749859759999844</v>
      </c>
      <c r="AM100" s="216">
        <v>36860</v>
      </c>
      <c r="AN100" s="217">
        <v>0.2</v>
      </c>
      <c r="AO100" s="217">
        <v>0</v>
      </c>
    </row>
    <row r="101" spans="1:41" s="220" customFormat="1" x14ac:dyDescent="0.3">
      <c r="A101" s="216">
        <v>45169</v>
      </c>
      <c r="B101" s="217">
        <v>0.1</v>
      </c>
      <c r="C101" s="217">
        <v>0.19949900000000001</v>
      </c>
      <c r="D101" s="217">
        <v>-0.1</v>
      </c>
      <c r="E101" s="217">
        <v>0.22</v>
      </c>
      <c r="F101" s="217">
        <v>0.3</v>
      </c>
      <c r="G101" s="218">
        <f t="shared" si="8"/>
        <v>1.0029999999999999</v>
      </c>
      <c r="H101" s="217">
        <f t="shared" si="10"/>
        <v>-0.1</v>
      </c>
      <c r="I101" s="217"/>
      <c r="J101" s="217">
        <f>(PRODUCT(G90:G$93)-1)*100</f>
        <v>0.19949939999996946</v>
      </c>
      <c r="K101" s="220">
        <f t="shared" si="11"/>
        <v>1.99499</v>
      </c>
      <c r="N101" s="208">
        <v>45535</v>
      </c>
      <c r="O101" s="219">
        <f t="shared" si="12"/>
        <v>-0.30109969900000699</v>
      </c>
      <c r="P101" s="221">
        <f>P100</f>
        <v>-0.26773406569901015</v>
      </c>
      <c r="W101" s="216">
        <v>45169</v>
      </c>
      <c r="X101" s="217">
        <v>-3</v>
      </c>
      <c r="Y101" s="217">
        <v>-0.30109999999999998</v>
      </c>
      <c r="Z101" s="217">
        <v>-2.7</v>
      </c>
      <c r="AA101" s="217">
        <v>-2.88</v>
      </c>
      <c r="AB101" s="217">
        <v>0.2</v>
      </c>
      <c r="AC101" s="218">
        <f t="shared" si="9"/>
        <v>1.002</v>
      </c>
      <c r="AD101" s="224">
        <f>(PRODUCT(AC90:AC$93)-1)*100</f>
        <v>-0.30109969900000699</v>
      </c>
      <c r="AG101" s="205">
        <v>45535</v>
      </c>
      <c r="AH101" s="219">
        <f t="shared" si="13"/>
        <v>-0.2014964000000008</v>
      </c>
      <c r="AI101" s="221">
        <f>AI100</f>
        <v>-0.26749859759999844</v>
      </c>
      <c r="AM101" s="216">
        <v>36891</v>
      </c>
      <c r="AN101" s="217">
        <v>0.4</v>
      </c>
      <c r="AO101" s="217">
        <v>0</v>
      </c>
    </row>
    <row r="102" spans="1:41" s="220" customFormat="1" x14ac:dyDescent="0.3">
      <c r="A102" s="216">
        <v>45199</v>
      </c>
      <c r="B102" s="217">
        <v>0</v>
      </c>
      <c r="C102" s="217">
        <v>-0.1002</v>
      </c>
      <c r="D102" s="217">
        <v>0.2</v>
      </c>
      <c r="E102" s="217">
        <v>0.16</v>
      </c>
      <c r="F102" s="217">
        <v>0.2</v>
      </c>
      <c r="G102" s="218">
        <f t="shared" si="8"/>
        <v>1.002</v>
      </c>
      <c r="H102" s="217">
        <f t="shared" si="10"/>
        <v>0.2</v>
      </c>
      <c r="I102" s="217"/>
      <c r="J102" s="217">
        <f>(PRODUCT(G91:G$93)-1)*100</f>
        <v>-0.10020000000000584</v>
      </c>
      <c r="N102" s="208">
        <v>45565</v>
      </c>
      <c r="O102" s="219">
        <f t="shared" si="12"/>
        <v>-0.50009949999999526</v>
      </c>
      <c r="P102" s="221">
        <f>P101</f>
        <v>-0.26773406569901015</v>
      </c>
      <c r="W102" s="216">
        <v>45199</v>
      </c>
      <c r="X102" s="217">
        <v>-2.5</v>
      </c>
      <c r="Y102" s="217">
        <v>-0.20130100000000001</v>
      </c>
      <c r="Z102" s="217">
        <v>-2.2999999999999998</v>
      </c>
      <c r="AA102" s="217">
        <v>-2.38</v>
      </c>
      <c r="AB102" s="217">
        <v>0.4</v>
      </c>
      <c r="AC102" s="218">
        <f t="shared" si="9"/>
        <v>1.004</v>
      </c>
      <c r="AD102" s="224">
        <f>(PRODUCT(AC91:AC$93)-1)*100</f>
        <v>-0.20130100000000928</v>
      </c>
      <c r="AG102" s="205">
        <v>45565</v>
      </c>
      <c r="AH102" s="219">
        <f t="shared" si="13"/>
        <v>-0.59909999999999686</v>
      </c>
      <c r="AI102" s="221">
        <f>AI101</f>
        <v>-0.26749859759999844</v>
      </c>
      <c r="AM102" s="216">
        <v>36922</v>
      </c>
      <c r="AN102" s="217">
        <v>1.2</v>
      </c>
      <c r="AO102" s="217">
        <v>0</v>
      </c>
    </row>
    <row r="103" spans="1:41" s="220" customFormat="1" x14ac:dyDescent="0.3">
      <c r="A103" s="216">
        <v>45230</v>
      </c>
      <c r="B103" s="217">
        <v>-0.2</v>
      </c>
      <c r="C103" s="217">
        <v>-0.2</v>
      </c>
      <c r="D103" s="217">
        <v>0</v>
      </c>
      <c r="E103" s="217">
        <v>-0.05</v>
      </c>
      <c r="F103" s="217">
        <v>-0.1</v>
      </c>
      <c r="G103" s="218">
        <f t="shared" si="8"/>
        <v>0.99900000000000011</v>
      </c>
      <c r="H103" s="217">
        <f t="shared" si="10"/>
        <v>0</v>
      </c>
      <c r="I103" s="217"/>
      <c r="J103" s="217">
        <f>(PRODUCT(G92:G$93)-1)*100</f>
        <v>-0.20000000000000018</v>
      </c>
      <c r="M103" s="220" t="s">
        <v>440</v>
      </c>
      <c r="N103" s="208">
        <v>45596</v>
      </c>
      <c r="O103" s="219">
        <f t="shared" si="12"/>
        <v>-0.40050000000001473</v>
      </c>
      <c r="P103" s="221">
        <f>AVERAGE(O103:O105)</f>
        <v>-0.10016666666667524</v>
      </c>
      <c r="W103" s="216">
        <v>45230</v>
      </c>
      <c r="X103" s="217">
        <v>-2.6</v>
      </c>
      <c r="Y103" s="217">
        <v>-0.40050000000000002</v>
      </c>
      <c r="Z103" s="217">
        <v>-2.2000000000000002</v>
      </c>
      <c r="AA103" s="217">
        <v>-2.61</v>
      </c>
      <c r="AB103" s="217">
        <v>0</v>
      </c>
      <c r="AC103" s="218">
        <f t="shared" si="9"/>
        <v>1</v>
      </c>
      <c r="AD103" s="224">
        <f>(PRODUCT(AC92:AC$93)-1)*100</f>
        <v>-0.40050000000001473</v>
      </c>
      <c r="AF103" s="220" t="s">
        <v>440</v>
      </c>
      <c r="AG103" s="205">
        <v>45596</v>
      </c>
      <c r="AH103" s="219">
        <f t="shared" si="13"/>
        <v>-0.59909999999999686</v>
      </c>
      <c r="AI103" s="221">
        <f>AVERAGE(AH103:AH105)</f>
        <v>-0.29969999999999902</v>
      </c>
      <c r="AM103" s="216">
        <v>36950</v>
      </c>
      <c r="AN103" s="217">
        <v>0.6</v>
      </c>
      <c r="AO103" s="217">
        <v>0</v>
      </c>
    </row>
    <row r="104" spans="1:41" s="220" customFormat="1" x14ac:dyDescent="0.3">
      <c r="A104" s="216">
        <v>45260</v>
      </c>
      <c r="B104" s="217">
        <v>-0.5</v>
      </c>
      <c r="C104" s="217">
        <v>0</v>
      </c>
      <c r="D104" s="217">
        <v>-0.5</v>
      </c>
      <c r="E104" s="217">
        <v>-0.11</v>
      </c>
      <c r="F104" s="217">
        <v>-0.5</v>
      </c>
      <c r="G104" s="218">
        <f t="shared" si="8"/>
        <v>0.995</v>
      </c>
      <c r="H104" s="217">
        <f t="shared" si="10"/>
        <v>-0.5</v>
      </c>
      <c r="I104" s="217"/>
      <c r="J104" s="217">
        <f>(PRODUCT(G93:G$93)-1)*100</f>
        <v>0</v>
      </c>
      <c r="N104" s="208">
        <v>45626</v>
      </c>
      <c r="O104" s="219">
        <f t="shared" si="12"/>
        <v>9.9999999999988987E-2</v>
      </c>
      <c r="P104" s="221">
        <f>P103</f>
        <v>-0.10016666666667524</v>
      </c>
      <c r="W104" s="216">
        <v>45260</v>
      </c>
      <c r="X104" s="217">
        <v>-3</v>
      </c>
      <c r="Y104" s="217">
        <v>-0.5</v>
      </c>
      <c r="Z104" s="217">
        <v>-2.5</v>
      </c>
      <c r="AA104" s="217">
        <v>-2.8</v>
      </c>
      <c r="AB104" s="217">
        <v>-0.3</v>
      </c>
      <c r="AC104" s="218">
        <f t="shared" si="9"/>
        <v>0.997</v>
      </c>
      <c r="AD104" s="224">
        <f>(PRODUCT(AC93:AC$93)-1)*100</f>
        <v>-0.50000000000000044</v>
      </c>
      <c r="AG104" s="205">
        <v>45626</v>
      </c>
      <c r="AH104" s="219">
        <f t="shared" si="13"/>
        <v>-0.30000000000000027</v>
      </c>
      <c r="AI104" s="221">
        <f>AI103</f>
        <v>-0.29969999999999902</v>
      </c>
      <c r="AM104" s="216">
        <v>36981</v>
      </c>
      <c r="AN104" s="217">
        <v>0.7</v>
      </c>
      <c r="AO104" s="217">
        <v>0</v>
      </c>
    </row>
    <row r="105" spans="1:41" s="220" customFormat="1" x14ac:dyDescent="0.3">
      <c r="A105" s="216">
        <v>45291</v>
      </c>
      <c r="B105" s="217">
        <v>-0.3</v>
      </c>
      <c r="C105" s="217">
        <v>0</v>
      </c>
      <c r="D105" s="217">
        <v>0</v>
      </c>
      <c r="E105" s="217">
        <v>-0.28000000000000003</v>
      </c>
      <c r="F105" s="217">
        <v>0.1</v>
      </c>
      <c r="G105" s="218">
        <f>(F105+100)/100</f>
        <v>1.0009999999999999</v>
      </c>
      <c r="H105" s="217">
        <f t="shared" si="10"/>
        <v>0</v>
      </c>
      <c r="I105" s="217"/>
      <c r="J105" s="217">
        <v>0</v>
      </c>
      <c r="N105" s="208">
        <v>45657</v>
      </c>
      <c r="O105" s="219">
        <f t="shared" si="12"/>
        <v>0</v>
      </c>
      <c r="P105" s="221">
        <f>P104</f>
        <v>-0.10016666666667524</v>
      </c>
      <c r="W105" s="225">
        <v>45291</v>
      </c>
      <c r="X105" s="226">
        <v>-2.7</v>
      </c>
      <c r="Y105" s="226">
        <v>0</v>
      </c>
      <c r="Z105" s="226">
        <v>0</v>
      </c>
      <c r="AA105" s="226">
        <v>-2.59</v>
      </c>
      <c r="AB105" s="217">
        <v>-0.3</v>
      </c>
      <c r="AC105" s="218">
        <f>(AB105+100)/100</f>
        <v>0.997</v>
      </c>
      <c r="AD105" s="224">
        <v>0</v>
      </c>
      <c r="AG105" s="205">
        <v>45657</v>
      </c>
      <c r="AH105" s="219">
        <f t="shared" si="13"/>
        <v>0</v>
      </c>
      <c r="AI105" s="221">
        <f>AI104</f>
        <v>-0.29969999999999902</v>
      </c>
      <c r="AM105" s="216">
        <v>37011</v>
      </c>
      <c r="AN105" s="217">
        <v>0.9</v>
      </c>
      <c r="AO105" s="217">
        <v>0</v>
      </c>
    </row>
    <row r="106" spans="1:41" x14ac:dyDescent="0.3">
      <c r="A106" s="208">
        <v>45322</v>
      </c>
      <c r="B106" s="209">
        <v>-0.8</v>
      </c>
      <c r="C106" s="209">
        <v>-1.0982829999999999</v>
      </c>
      <c r="D106" s="209">
        <v>0.3</v>
      </c>
      <c r="E106" s="209">
        <v>-0.64</v>
      </c>
      <c r="F106" s="209">
        <v>0.3</v>
      </c>
      <c r="G106" s="210">
        <f t="shared" si="8"/>
        <v>1.0029999999999999</v>
      </c>
      <c r="H106" s="217">
        <f t="shared" si="10"/>
        <v>0.3</v>
      </c>
      <c r="I106" s="209"/>
      <c r="J106" s="209">
        <f>(PRODUCT(G95:G$105)-1)*100</f>
        <v>-1.0982827525701677</v>
      </c>
      <c r="U106" s="206"/>
      <c r="V106" s="206"/>
      <c r="W106" s="353">
        <v>45322</v>
      </c>
      <c r="X106" s="354">
        <v>-2.5</v>
      </c>
      <c r="Y106" s="354">
        <v>-2.3818220000000001</v>
      </c>
      <c r="Z106" s="354">
        <v>-0.2</v>
      </c>
      <c r="AA106" s="354">
        <v>-2.52</v>
      </c>
      <c r="AB106" s="354">
        <v>-0.2</v>
      </c>
      <c r="AC106" s="355">
        <f t="shared" si="9"/>
        <v>0.998</v>
      </c>
      <c r="AD106" s="356">
        <f>(PRODUCT(AC95:AC$105)-1)*100</f>
        <v>-2.3818215158719291</v>
      </c>
      <c r="AM106" s="205">
        <v>37042</v>
      </c>
      <c r="AN106" s="206">
        <v>1.1000000000000001</v>
      </c>
      <c r="AO106" s="206">
        <v>0</v>
      </c>
    </row>
    <row r="107" spans="1:41" x14ac:dyDescent="0.3">
      <c r="A107" s="208">
        <v>45351</v>
      </c>
      <c r="B107" s="209">
        <v>0.7</v>
      </c>
      <c r="C107" s="209">
        <v>-0.60128899999999996</v>
      </c>
      <c r="D107" s="209">
        <v>1.3</v>
      </c>
      <c r="E107" s="209">
        <v>0.37</v>
      </c>
      <c r="F107" s="209">
        <v>1</v>
      </c>
      <c r="G107" s="210">
        <f t="shared" si="8"/>
        <v>1.01</v>
      </c>
      <c r="H107" s="217">
        <f t="shared" si="10"/>
        <v>1.3</v>
      </c>
      <c r="I107" s="209"/>
      <c r="J107" s="209">
        <f>(PRODUCT(G96:G$105)-1)*100</f>
        <v>-0.60128919856297092</v>
      </c>
      <c r="U107" s="206"/>
      <c r="V107" s="206"/>
      <c r="W107" s="205">
        <v>45351</v>
      </c>
      <c r="X107" s="206">
        <v>-2.7</v>
      </c>
      <c r="Y107" s="206">
        <v>-2.3818220000000001</v>
      </c>
      <c r="Z107" s="206">
        <v>-0.4</v>
      </c>
      <c r="AA107" s="206">
        <v>-2.4700000000000002</v>
      </c>
      <c r="AB107" s="206">
        <v>-0.2</v>
      </c>
      <c r="AC107" s="210">
        <f t="shared" si="9"/>
        <v>0.998</v>
      </c>
      <c r="AD107" s="227">
        <f>(PRODUCT(AC96:AC$105)-1)*100</f>
        <v>-2.3818215158719291</v>
      </c>
      <c r="AM107" s="205">
        <v>37072</v>
      </c>
      <c r="AN107" s="206">
        <v>1.1000000000000001</v>
      </c>
      <c r="AO107" s="206">
        <v>0</v>
      </c>
    </row>
    <row r="108" spans="1:41" x14ac:dyDescent="0.3">
      <c r="A108" s="228">
        <v>45382</v>
      </c>
      <c r="B108" s="229">
        <v>0.1</v>
      </c>
      <c r="C108" s="229">
        <v>-0.30219600000000002</v>
      </c>
      <c r="D108" s="209">
        <v>0.4</v>
      </c>
      <c r="E108" s="209">
        <v>0.33</v>
      </c>
      <c r="F108" s="209">
        <v>-1</v>
      </c>
      <c r="G108" s="210">
        <f t="shared" si="8"/>
        <v>0.99</v>
      </c>
      <c r="H108" s="217">
        <f t="shared" si="10"/>
        <v>0.4</v>
      </c>
      <c r="I108" s="209"/>
      <c r="J108" s="209">
        <f>(PRODUCT(G97:G$105)-1)*100</f>
        <v>-0.3021957859207669</v>
      </c>
      <c r="U108" s="206"/>
      <c r="V108" s="206"/>
      <c r="W108" s="205">
        <v>45382</v>
      </c>
      <c r="X108" s="206">
        <v>-2.8</v>
      </c>
      <c r="Y108" s="206">
        <v>-2.3818220000000001</v>
      </c>
      <c r="Z108" s="206">
        <v>-0.5</v>
      </c>
      <c r="AA108" s="206">
        <v>-2.69</v>
      </c>
      <c r="AB108" s="206">
        <v>-0.1</v>
      </c>
      <c r="AC108" s="210">
        <f t="shared" si="9"/>
        <v>0.99900000000000011</v>
      </c>
      <c r="AD108" s="227">
        <f>(PRODUCT(AC97:AC$105)-1)*100</f>
        <v>-2.3818215158719291</v>
      </c>
      <c r="AM108" s="205">
        <v>37103</v>
      </c>
      <c r="AN108" s="206">
        <v>1.2</v>
      </c>
      <c r="AO108" s="206">
        <v>0</v>
      </c>
    </row>
    <row r="109" spans="1:41" x14ac:dyDescent="0.3">
      <c r="A109" s="228">
        <v>45412</v>
      </c>
      <c r="B109" s="229">
        <v>0.3</v>
      </c>
      <c r="C109" s="229">
        <v>-0.20239799999999999</v>
      </c>
      <c r="D109" s="209">
        <v>0.4</v>
      </c>
      <c r="E109" s="209">
        <v>0.2</v>
      </c>
      <c r="F109" s="209">
        <v>0.1</v>
      </c>
      <c r="G109" s="210">
        <f t="shared" si="8"/>
        <v>1.0009999999999999</v>
      </c>
      <c r="H109" s="217">
        <f t="shared" si="10"/>
        <v>0.4</v>
      </c>
      <c r="I109" s="209"/>
      <c r="J109" s="209">
        <f>(PRODUCT(G98:G$105)-1)*100</f>
        <v>-0.20239818410483501</v>
      </c>
      <c r="U109" s="206"/>
      <c r="V109" s="206"/>
      <c r="W109" s="230">
        <v>45412</v>
      </c>
      <c r="X109" s="231">
        <v>-2.5</v>
      </c>
      <c r="Y109" s="232">
        <v>-1.891278</v>
      </c>
      <c r="Z109" s="231">
        <v>-0.7</v>
      </c>
      <c r="AA109" s="231">
        <v>-2.33</v>
      </c>
      <c r="AB109" s="231">
        <v>-0.2</v>
      </c>
      <c r="AC109" s="210">
        <f t="shared" si="9"/>
        <v>0.998</v>
      </c>
      <c r="AD109" s="233">
        <f>(PRODUCT(AC98:AC$105)-1)*100</f>
        <v>-1.8912779053989248</v>
      </c>
      <c r="AM109" s="205">
        <v>37134</v>
      </c>
      <c r="AN109" s="206">
        <v>1.2</v>
      </c>
      <c r="AO109" s="206">
        <v>0</v>
      </c>
    </row>
    <row r="110" spans="1:41" x14ac:dyDescent="0.3">
      <c r="A110" s="234">
        <v>45443</v>
      </c>
      <c r="B110" s="235">
        <v>0.3</v>
      </c>
      <c r="C110" s="232">
        <v>-2.4030000000000002E-3</v>
      </c>
      <c r="D110" s="235">
        <v>0.3</v>
      </c>
      <c r="E110" s="235">
        <v>0.38</v>
      </c>
      <c r="F110" s="235">
        <v>-0.1</v>
      </c>
      <c r="G110" s="236">
        <f t="shared" si="8"/>
        <v>0.99900000000000011</v>
      </c>
      <c r="H110" s="217">
        <f t="shared" si="10"/>
        <v>0.3</v>
      </c>
      <c r="I110" s="235"/>
      <c r="J110" s="235">
        <f>(PRODUCT(G99:G$105)-1)*100</f>
        <v>-2.4029900850153219E-3</v>
      </c>
      <c r="W110" s="230">
        <v>45443</v>
      </c>
      <c r="X110" s="231">
        <v>-1.4</v>
      </c>
      <c r="Y110" s="232">
        <v>-1.0002800000000001</v>
      </c>
      <c r="Z110" s="231">
        <v>-0.5</v>
      </c>
      <c r="AA110" s="231">
        <v>-1.52</v>
      </c>
      <c r="AB110" s="231">
        <v>0.2</v>
      </c>
      <c r="AC110" s="210">
        <f t="shared" si="9"/>
        <v>1.002</v>
      </c>
      <c r="AD110" s="233">
        <f>(PRODUCT(AC99:AC$105)-1)*100</f>
        <v>-1.0002804292622902</v>
      </c>
      <c r="AM110" s="205">
        <v>37164</v>
      </c>
      <c r="AN110" s="206">
        <v>1</v>
      </c>
      <c r="AO110" s="206">
        <v>0</v>
      </c>
    </row>
    <row r="111" spans="1:41" x14ac:dyDescent="0.3">
      <c r="A111" s="234">
        <v>45473</v>
      </c>
      <c r="B111" s="235">
        <v>0.2</v>
      </c>
      <c r="C111" s="232">
        <v>0.197993</v>
      </c>
      <c r="D111" s="235">
        <v>0</v>
      </c>
      <c r="E111" s="235">
        <v>0.4</v>
      </c>
      <c r="F111" s="235">
        <v>-0.2</v>
      </c>
      <c r="G111" s="236">
        <f t="shared" si="8"/>
        <v>0.998</v>
      </c>
      <c r="H111" s="217">
        <f t="shared" si="10"/>
        <v>0</v>
      </c>
      <c r="I111" s="235"/>
      <c r="J111" s="235">
        <f>(PRODUCT(G100:G$105)-1)*100</f>
        <v>0.19799299590677055</v>
      </c>
      <c r="T111" s="202" t="s">
        <v>78</v>
      </c>
      <c r="W111" s="230">
        <v>45473</v>
      </c>
      <c r="X111" s="231">
        <v>-0.8</v>
      </c>
      <c r="Y111" s="232">
        <v>-0.20189599999999999</v>
      </c>
      <c r="Z111" s="231">
        <v>-0.7</v>
      </c>
      <c r="AA111" s="231">
        <v>-0.81</v>
      </c>
      <c r="AB111" s="231">
        <v>-0.2</v>
      </c>
      <c r="AC111" s="210">
        <f t="shared" si="9"/>
        <v>0.998</v>
      </c>
      <c r="AD111" s="233">
        <f>(PRODUCT(AC100:AC$105)-1)*100</f>
        <v>-0.20189559401442292</v>
      </c>
      <c r="AM111" s="205">
        <v>37195</v>
      </c>
      <c r="AN111" s="206">
        <v>0.9</v>
      </c>
      <c r="AO111" s="206">
        <v>0</v>
      </c>
    </row>
    <row r="112" spans="1:41" x14ac:dyDescent="0.3">
      <c r="A112" s="208">
        <v>45504</v>
      </c>
      <c r="B112" s="209">
        <v>0.5</v>
      </c>
      <c r="C112" s="209">
        <v>-2.003E-3</v>
      </c>
      <c r="D112" s="209">
        <v>0.5</v>
      </c>
      <c r="E112" s="209">
        <v>0.32</v>
      </c>
      <c r="F112" s="209">
        <v>0.5</v>
      </c>
      <c r="G112" s="210">
        <f t="shared" si="8"/>
        <v>1.0049999999999999</v>
      </c>
      <c r="H112" s="217">
        <f t="shared" si="10"/>
        <v>0.5</v>
      </c>
      <c r="I112" s="209"/>
      <c r="J112" s="209">
        <f>(PRODUCT(G101:G$105)-1)*100</f>
        <v>-2.0029980970281969E-3</v>
      </c>
      <c r="W112" s="205">
        <v>45504</v>
      </c>
      <c r="X112" s="206">
        <v>-0.8</v>
      </c>
      <c r="Y112" s="206">
        <v>-1.8990000000000001E-3</v>
      </c>
      <c r="Z112" s="206">
        <v>-0.9</v>
      </c>
      <c r="AA112" s="206">
        <v>-0.8</v>
      </c>
      <c r="AB112" s="206">
        <v>-0.2</v>
      </c>
      <c r="AC112" s="210">
        <f t="shared" si="9"/>
        <v>0.998</v>
      </c>
      <c r="AD112" s="227">
        <f>(PRODUCT(AC101:AC$105)-1)*100</f>
        <v>-1.8993927999977345E-3</v>
      </c>
      <c r="AM112" s="205">
        <v>37225</v>
      </c>
      <c r="AN112" s="206">
        <v>0.8</v>
      </c>
      <c r="AO112" s="206">
        <v>0</v>
      </c>
    </row>
    <row r="113" spans="1:41" x14ac:dyDescent="0.3">
      <c r="A113" s="208">
        <v>45535</v>
      </c>
      <c r="B113" s="209">
        <v>0.6</v>
      </c>
      <c r="C113" s="209">
        <v>-0.30109999999999998</v>
      </c>
      <c r="D113" s="209">
        <v>0.9</v>
      </c>
      <c r="E113" s="209">
        <v>0.71</v>
      </c>
      <c r="F113" s="209">
        <v>0.4</v>
      </c>
      <c r="G113" s="210">
        <f t="shared" si="8"/>
        <v>1.004</v>
      </c>
      <c r="H113" s="217">
        <f t="shared" si="10"/>
        <v>0.9</v>
      </c>
      <c r="I113" s="209"/>
      <c r="J113" s="209">
        <f>(PRODUCT(G102:G$105)-1)*100</f>
        <v>-0.30109969900000699</v>
      </c>
      <c r="W113" s="273">
        <v>45535</v>
      </c>
      <c r="X113" s="274">
        <v>-1.8</v>
      </c>
      <c r="Y113" s="274">
        <v>-0.20149600000000001</v>
      </c>
      <c r="Z113" s="274">
        <v>-1.7</v>
      </c>
      <c r="AA113" s="274">
        <v>-1.4</v>
      </c>
      <c r="AB113" s="274">
        <v>-0.7</v>
      </c>
      <c r="AC113" s="275">
        <f t="shared" si="9"/>
        <v>0.99299999999999999</v>
      </c>
      <c r="AD113" s="276">
        <f>(PRODUCT(AC102:AC$105)-1)*100</f>
        <v>-0.2014964000000008</v>
      </c>
      <c r="AM113" s="205">
        <v>37256</v>
      </c>
      <c r="AN113" s="206">
        <v>0.7</v>
      </c>
      <c r="AO113" s="206">
        <v>0</v>
      </c>
    </row>
    <row r="114" spans="1:41" x14ac:dyDescent="0.3">
      <c r="A114" s="208">
        <v>45565</v>
      </c>
      <c r="B114" s="209">
        <v>0.4</v>
      </c>
      <c r="C114" s="209">
        <v>-0.50009999999999999</v>
      </c>
      <c r="D114" s="209">
        <v>0.9</v>
      </c>
      <c r="E114" s="209">
        <v>0.71</v>
      </c>
      <c r="F114" s="209">
        <v>0</v>
      </c>
      <c r="G114" s="210">
        <f t="shared" si="8"/>
        <v>1</v>
      </c>
      <c r="H114" s="217">
        <f t="shared" si="10"/>
        <v>0.9</v>
      </c>
      <c r="I114" s="209"/>
      <c r="J114" s="209">
        <f>(PRODUCT(G103:G$105)-1)*100</f>
        <v>-0.50009949999999526</v>
      </c>
      <c r="W114" s="205">
        <v>45565</v>
      </c>
      <c r="X114" s="206">
        <v>-2.8</v>
      </c>
      <c r="Y114" s="206">
        <v>-0.59909999999999997</v>
      </c>
      <c r="Z114" s="206">
        <v>-2.2999999999999998</v>
      </c>
      <c r="AA114" s="206">
        <v>-2.52</v>
      </c>
      <c r="AB114" s="206">
        <v>-0.6</v>
      </c>
      <c r="AC114" s="210">
        <f t="shared" si="9"/>
        <v>0.99400000000000011</v>
      </c>
      <c r="AD114" s="227">
        <f>(PRODUCT(AC103:AC$105)-1)*100</f>
        <v>-0.59909999999999686</v>
      </c>
      <c r="AM114" s="205">
        <v>37287</v>
      </c>
      <c r="AN114" s="206">
        <v>-1</v>
      </c>
      <c r="AO114" s="206">
        <v>0</v>
      </c>
    </row>
    <row r="115" spans="1:41" x14ac:dyDescent="0.3">
      <c r="A115" s="208">
        <v>45596</v>
      </c>
      <c r="B115" s="209">
        <v>0.3</v>
      </c>
      <c r="C115" s="209">
        <v>-0.40050000000000002</v>
      </c>
      <c r="D115" s="209">
        <v>0.7</v>
      </c>
      <c r="E115" s="209">
        <v>0.42</v>
      </c>
      <c r="F115" s="209">
        <v>-0.3</v>
      </c>
      <c r="G115" s="210">
        <f t="shared" si="8"/>
        <v>0.997</v>
      </c>
      <c r="H115" s="217">
        <f t="shared" si="10"/>
        <v>0.7</v>
      </c>
      <c r="I115" s="209"/>
      <c r="J115" s="209">
        <f>(PRODUCT(G104:G$105)-1)*100</f>
        <v>-0.40050000000001473</v>
      </c>
      <c r="W115" s="230">
        <v>45596</v>
      </c>
      <c r="X115" s="231">
        <v>-2.9</v>
      </c>
      <c r="Y115" s="231">
        <v>-0.59909999999999997</v>
      </c>
      <c r="Z115" s="231">
        <v>-2.4</v>
      </c>
      <c r="AA115" s="231">
        <v>-2.4900000000000002</v>
      </c>
      <c r="AB115" s="231">
        <v>-0.1</v>
      </c>
      <c r="AC115" s="309">
        <f t="shared" si="9"/>
        <v>0.99900000000000011</v>
      </c>
      <c r="AD115" s="310">
        <f>(PRODUCT(AC104:AC$105)-1)*100</f>
        <v>-0.59909999999999686</v>
      </c>
      <c r="AM115" s="205">
        <v>37315</v>
      </c>
      <c r="AN115" s="206">
        <v>-0.5</v>
      </c>
      <c r="AO115" s="206">
        <v>0</v>
      </c>
    </row>
    <row r="116" spans="1:41" x14ac:dyDescent="0.3">
      <c r="A116" s="228">
        <v>45626</v>
      </c>
      <c r="B116" s="229">
        <v>0.2</v>
      </c>
      <c r="C116" s="229">
        <v>0.1</v>
      </c>
      <c r="D116" s="229">
        <v>0.1</v>
      </c>
      <c r="E116" s="229">
        <v>0.48</v>
      </c>
      <c r="F116" s="229">
        <v>-0.6</v>
      </c>
      <c r="G116" s="309">
        <f t="shared" si="8"/>
        <v>0.99400000000000011</v>
      </c>
      <c r="H116" s="334">
        <f t="shared" si="10"/>
        <v>0.1</v>
      </c>
      <c r="I116" s="229"/>
      <c r="J116" s="229">
        <f>(PRODUCT(G105:G$105)-1)*100</f>
        <v>9.9999999999988987E-2</v>
      </c>
      <c r="W116" s="230">
        <v>45626</v>
      </c>
      <c r="X116" s="231">
        <v>-2.5</v>
      </c>
      <c r="Y116" s="231">
        <v>-0.3</v>
      </c>
      <c r="Z116" s="231">
        <v>-2.2000000000000002</v>
      </c>
      <c r="AA116" s="231">
        <v>-2.67</v>
      </c>
      <c r="AB116" s="231">
        <v>0.1</v>
      </c>
      <c r="AC116" s="309">
        <f t="shared" si="9"/>
        <v>1.0009999999999999</v>
      </c>
      <c r="AD116" s="310">
        <f>(PRODUCT(AC105:AC$105)-1)*100</f>
        <v>-0.30000000000000027</v>
      </c>
      <c r="AM116" s="205">
        <v>37346</v>
      </c>
      <c r="AN116" s="206">
        <v>-0.6</v>
      </c>
      <c r="AO116" s="206">
        <v>0</v>
      </c>
    </row>
    <row r="117" spans="1:41" x14ac:dyDescent="0.3">
      <c r="A117" s="228">
        <v>45657</v>
      </c>
      <c r="B117" s="229">
        <v>0.1</v>
      </c>
      <c r="C117" s="229">
        <v>0</v>
      </c>
      <c r="D117" s="229">
        <v>0</v>
      </c>
      <c r="E117" s="229">
        <v>0.1</v>
      </c>
      <c r="F117" s="229">
        <v>0</v>
      </c>
      <c r="G117" s="309">
        <f t="shared" si="8"/>
        <v>1</v>
      </c>
      <c r="H117" s="334">
        <f t="shared" si="10"/>
        <v>0</v>
      </c>
      <c r="I117" s="229"/>
      <c r="J117" s="229">
        <v>0</v>
      </c>
      <c r="W117" s="205">
        <v>45657</v>
      </c>
      <c r="X117" s="206">
        <v>-2.2999999999999998</v>
      </c>
      <c r="Y117" s="206">
        <v>0</v>
      </c>
      <c r="Z117" s="206">
        <v>0</v>
      </c>
      <c r="AA117" s="206">
        <v>-2.3199999999999998</v>
      </c>
      <c r="AB117" s="206">
        <v>-0.1</v>
      </c>
      <c r="AC117" s="210">
        <f>(AB117+100)/100</f>
        <v>0.99900000000000011</v>
      </c>
      <c r="AD117" s="227">
        <v>0</v>
      </c>
      <c r="AM117" s="205">
        <v>37376</v>
      </c>
      <c r="AN117" s="206">
        <v>-0.7</v>
      </c>
      <c r="AO117" s="206">
        <v>0</v>
      </c>
    </row>
    <row r="118" spans="1:41" x14ac:dyDescent="0.3">
      <c r="A118" s="205">
        <v>45688</v>
      </c>
      <c r="B118" s="206">
        <v>0.5</v>
      </c>
      <c r="C118" s="206">
        <v>-0.21440000000000001</v>
      </c>
      <c r="D118" s="206">
        <v>0.7</v>
      </c>
      <c r="E118" s="206">
        <v>0.5</v>
      </c>
      <c r="F118" s="206">
        <v>0.7</v>
      </c>
      <c r="I118" s="206"/>
      <c r="J118" s="206"/>
      <c r="U118" s="206"/>
      <c r="V118" s="206"/>
      <c r="W118" s="353">
        <v>45688</v>
      </c>
      <c r="X118" s="354">
        <v>-2.2999999999999998</v>
      </c>
      <c r="Y118" s="354">
        <v>-2.0834999999999999</v>
      </c>
      <c r="Z118" s="354">
        <v>-0.2</v>
      </c>
      <c r="AA118" s="354">
        <v>-2.0699999999999998</v>
      </c>
      <c r="AB118" s="354">
        <v>-0.2</v>
      </c>
      <c r="AC118" s="355">
        <f t="shared" ref="AC118" si="14">(AB118+100)/100</f>
        <v>0.998</v>
      </c>
      <c r="AD118" s="357">
        <f>(PRODUCT(AC107:AC$117)-1)*100</f>
        <v>-2.0834593277562874</v>
      </c>
      <c r="AM118" s="205">
        <v>37407</v>
      </c>
      <c r="AN118" s="206">
        <v>-0.8</v>
      </c>
      <c r="AO118" s="206">
        <v>0</v>
      </c>
    </row>
    <row r="119" spans="1:41" x14ac:dyDescent="0.3">
      <c r="A119" s="205">
        <v>45716</v>
      </c>
      <c r="B119" s="206">
        <v>0</v>
      </c>
      <c r="C119" s="206">
        <v>-1.2022999999999999</v>
      </c>
      <c r="D119" s="206">
        <v>0</v>
      </c>
      <c r="E119" s="206">
        <v>-0.38</v>
      </c>
      <c r="F119" s="206">
        <v>0</v>
      </c>
      <c r="U119" s="206"/>
      <c r="V119" s="206"/>
      <c r="W119" s="205">
        <v>45716</v>
      </c>
      <c r="X119" s="206">
        <v>0</v>
      </c>
      <c r="Y119" s="235">
        <v>-1.8872</v>
      </c>
      <c r="Z119" s="206">
        <v>0</v>
      </c>
      <c r="AA119" s="206">
        <v>-1.97</v>
      </c>
      <c r="AB119" s="206">
        <v>0</v>
      </c>
      <c r="AM119" s="205">
        <v>37437</v>
      </c>
      <c r="AN119" s="206">
        <v>-0.8</v>
      </c>
      <c r="AO119" s="206">
        <v>0</v>
      </c>
    </row>
    <row r="120" spans="1:41" x14ac:dyDescent="0.3">
      <c r="A120" s="205">
        <v>45747</v>
      </c>
      <c r="B120" s="206">
        <v>0</v>
      </c>
      <c r="C120" s="206">
        <v>-0.2044</v>
      </c>
      <c r="D120" s="206">
        <v>0</v>
      </c>
      <c r="E120" s="206">
        <v>0.2</v>
      </c>
      <c r="F120" s="206">
        <v>0</v>
      </c>
      <c r="U120" s="206"/>
      <c r="V120" s="206"/>
      <c r="W120" s="205">
        <v>45747</v>
      </c>
      <c r="X120" s="206">
        <v>0</v>
      </c>
      <c r="Y120" s="206">
        <v>-1.7889999999999999</v>
      </c>
      <c r="Z120" s="206">
        <v>0</v>
      </c>
      <c r="AA120" s="206">
        <v>-1.8</v>
      </c>
      <c r="AB120" s="206">
        <v>0</v>
      </c>
      <c r="AM120" s="205">
        <v>37468</v>
      </c>
      <c r="AN120" s="206">
        <v>-0.8</v>
      </c>
      <c r="AO120" s="206">
        <v>0</v>
      </c>
    </row>
    <row r="121" spans="1:41" x14ac:dyDescent="0.3">
      <c r="A121" s="205">
        <v>45777</v>
      </c>
      <c r="B121" s="206">
        <v>0</v>
      </c>
      <c r="C121" s="206">
        <v>-0.30409999999999998</v>
      </c>
      <c r="D121" s="206">
        <v>0</v>
      </c>
      <c r="E121" s="206">
        <v>0.6</v>
      </c>
      <c r="F121" s="206">
        <v>0</v>
      </c>
      <c r="U121" s="206"/>
      <c r="V121" s="206"/>
      <c r="W121" s="205">
        <v>45777</v>
      </c>
      <c r="X121" s="206">
        <v>0</v>
      </c>
      <c r="Y121" s="206">
        <v>-1.5922000000000001</v>
      </c>
      <c r="Z121" s="206">
        <v>0</v>
      </c>
      <c r="AA121" s="206">
        <v>-1.55</v>
      </c>
      <c r="AB121" s="206">
        <v>0</v>
      </c>
      <c r="AM121" s="205">
        <v>37499</v>
      </c>
      <c r="AN121" s="206">
        <v>-0.8</v>
      </c>
      <c r="AO121" s="206">
        <v>0</v>
      </c>
    </row>
    <row r="122" spans="1:41" x14ac:dyDescent="0.3">
      <c r="A122" s="205">
        <v>45808</v>
      </c>
      <c r="B122" s="206">
        <v>0</v>
      </c>
      <c r="C122" s="339">
        <v>-0.20430000000000001</v>
      </c>
      <c r="D122" s="339">
        <v>0</v>
      </c>
      <c r="E122" s="339">
        <v>0.55000000000000004</v>
      </c>
      <c r="F122" s="339">
        <v>0</v>
      </c>
      <c r="G122" s="237" t="s">
        <v>441</v>
      </c>
      <c r="U122" s="206"/>
      <c r="V122" s="206"/>
      <c r="W122" s="205">
        <v>45808</v>
      </c>
      <c r="X122" s="206">
        <v>0</v>
      </c>
      <c r="Y122" s="206">
        <v>-1.7886</v>
      </c>
      <c r="Z122" s="206">
        <v>0</v>
      </c>
      <c r="AA122" s="206">
        <v>-1.7</v>
      </c>
      <c r="AB122" s="206">
        <v>0</v>
      </c>
      <c r="AM122" s="205">
        <v>37529</v>
      </c>
      <c r="AN122" s="206">
        <v>-0.8</v>
      </c>
      <c r="AO122" s="206">
        <v>0</v>
      </c>
    </row>
    <row r="123" spans="1:41" x14ac:dyDescent="0.3">
      <c r="A123" s="205">
        <v>45838</v>
      </c>
      <c r="B123" s="206">
        <v>0</v>
      </c>
      <c r="C123" s="340">
        <v>-4.3E-3</v>
      </c>
      <c r="D123" s="342">
        <v>0</v>
      </c>
      <c r="E123" s="342">
        <v>0.4</v>
      </c>
      <c r="F123" s="342">
        <v>0</v>
      </c>
      <c r="G123" s="238"/>
      <c r="U123" s="206"/>
      <c r="V123" s="206"/>
      <c r="W123" s="205">
        <v>45838</v>
      </c>
      <c r="X123" s="206">
        <v>0</v>
      </c>
      <c r="Y123" s="206">
        <v>-1.5918000000000001</v>
      </c>
      <c r="Z123" s="206">
        <v>0</v>
      </c>
      <c r="AA123" s="206">
        <v>-1.4</v>
      </c>
      <c r="AB123" s="206">
        <v>0</v>
      </c>
      <c r="AM123" s="205">
        <v>37560</v>
      </c>
      <c r="AN123" s="206">
        <v>-0.8</v>
      </c>
      <c r="AO123" s="206">
        <v>0</v>
      </c>
    </row>
    <row r="124" spans="1:41" x14ac:dyDescent="0.3">
      <c r="A124" s="205">
        <v>45869</v>
      </c>
      <c r="B124" s="206">
        <v>0</v>
      </c>
      <c r="C124" s="340">
        <v>-0.50180000000000002</v>
      </c>
      <c r="D124" s="342">
        <v>0</v>
      </c>
      <c r="E124" s="342">
        <v>0.5</v>
      </c>
      <c r="F124" s="342">
        <v>0</v>
      </c>
      <c r="G124" s="238"/>
      <c r="U124" s="206"/>
      <c r="V124" s="206"/>
      <c r="W124" s="205">
        <v>45869</v>
      </c>
      <c r="X124" s="206">
        <v>0</v>
      </c>
      <c r="Y124" s="206">
        <v>-1.3946000000000001</v>
      </c>
      <c r="Z124" s="206">
        <v>0</v>
      </c>
      <c r="AA124" s="206">
        <v>-1.55</v>
      </c>
      <c r="AB124" s="206">
        <v>0</v>
      </c>
      <c r="AM124" s="205">
        <v>37590</v>
      </c>
      <c r="AN124" s="206">
        <v>-0.8</v>
      </c>
      <c r="AO124" s="206">
        <v>0</v>
      </c>
    </row>
    <row r="125" spans="1:41" x14ac:dyDescent="0.3">
      <c r="A125" s="205">
        <v>45900</v>
      </c>
      <c r="B125" s="206">
        <v>0</v>
      </c>
      <c r="C125" s="340">
        <v>-0.8982</v>
      </c>
      <c r="D125" s="342">
        <v>0</v>
      </c>
      <c r="E125" s="342">
        <v>0.4</v>
      </c>
      <c r="F125" s="342">
        <v>0</v>
      </c>
      <c r="G125" s="239">
        <f>AVERAGE(F123:F125)</f>
        <v>0</v>
      </c>
      <c r="U125" s="206"/>
      <c r="V125" s="206"/>
      <c r="W125" s="205">
        <v>45900</v>
      </c>
      <c r="X125" s="206">
        <v>0</v>
      </c>
      <c r="Y125" s="206">
        <v>-0.69950000000000001</v>
      </c>
      <c r="Z125" s="206">
        <v>0</v>
      </c>
      <c r="AA125" s="206">
        <v>-0.8</v>
      </c>
      <c r="AB125" s="206">
        <v>0</v>
      </c>
      <c r="AM125" s="205">
        <v>37621</v>
      </c>
      <c r="AN125" s="206">
        <v>-0.8</v>
      </c>
      <c r="AO125" s="206">
        <v>0</v>
      </c>
    </row>
    <row r="126" spans="1:41" x14ac:dyDescent="0.3">
      <c r="A126" s="205">
        <v>45930</v>
      </c>
      <c r="B126" s="206">
        <v>0</v>
      </c>
      <c r="C126" s="340">
        <v>-0.8982</v>
      </c>
      <c r="D126" s="342">
        <v>0</v>
      </c>
      <c r="E126" s="342">
        <v>0.1</v>
      </c>
      <c r="F126" s="342">
        <v>0</v>
      </c>
      <c r="G126" s="238"/>
      <c r="U126" s="206"/>
      <c r="V126" s="206"/>
      <c r="W126" s="205">
        <v>45930</v>
      </c>
      <c r="X126" s="206">
        <v>0</v>
      </c>
      <c r="Y126" s="206">
        <v>-0.10009999999999999</v>
      </c>
      <c r="Z126" s="206">
        <v>0</v>
      </c>
      <c r="AA126" s="206">
        <v>-0.5</v>
      </c>
      <c r="AB126" s="206">
        <v>0</v>
      </c>
      <c r="AM126" s="205">
        <v>37652</v>
      </c>
      <c r="AN126" s="206">
        <v>0.4</v>
      </c>
      <c r="AO126" s="206">
        <v>2.4</v>
      </c>
    </row>
    <row r="127" spans="1:41" x14ac:dyDescent="0.3">
      <c r="A127" s="205">
        <v>45961</v>
      </c>
      <c r="B127" s="206">
        <v>0</v>
      </c>
      <c r="C127" s="340">
        <v>-0.6</v>
      </c>
      <c r="D127" s="342">
        <v>0</v>
      </c>
      <c r="E127" s="342">
        <v>1.3</v>
      </c>
      <c r="F127" s="342">
        <v>0</v>
      </c>
      <c r="G127" s="238"/>
      <c r="U127" s="206"/>
      <c r="V127" s="206"/>
      <c r="W127" s="205">
        <v>45961</v>
      </c>
      <c r="X127" s="206">
        <v>0</v>
      </c>
      <c r="Y127" s="206">
        <v>-1E-4</v>
      </c>
      <c r="Z127" s="206">
        <v>0</v>
      </c>
      <c r="AA127" s="206">
        <v>0.4</v>
      </c>
      <c r="AB127" s="206">
        <v>0</v>
      </c>
      <c r="AM127" s="205">
        <v>37680</v>
      </c>
      <c r="AN127" s="206">
        <v>0.3</v>
      </c>
      <c r="AO127" s="206">
        <v>3.2</v>
      </c>
    </row>
    <row r="128" spans="1:41" x14ac:dyDescent="0.3">
      <c r="A128" s="205">
        <v>45991</v>
      </c>
      <c r="B128" s="206">
        <v>0</v>
      </c>
      <c r="C128" s="341">
        <v>0</v>
      </c>
      <c r="D128" s="341">
        <v>0</v>
      </c>
      <c r="E128" s="341">
        <v>1.45</v>
      </c>
      <c r="F128" s="341">
        <v>0</v>
      </c>
      <c r="G128" s="242">
        <f t="shared" ref="G128" si="15">AVERAGE(F126:F128)</f>
        <v>0</v>
      </c>
      <c r="U128" s="206"/>
      <c r="V128" s="206"/>
      <c r="W128" s="205">
        <v>45991</v>
      </c>
      <c r="X128" s="206">
        <v>0</v>
      </c>
      <c r="Y128" s="206">
        <v>-0.1</v>
      </c>
      <c r="Z128" s="206">
        <v>0</v>
      </c>
      <c r="AA128" s="206">
        <v>0.45</v>
      </c>
      <c r="AB128" s="206">
        <v>0</v>
      </c>
      <c r="AM128" s="205">
        <v>37711</v>
      </c>
      <c r="AN128" s="206">
        <v>0.5</v>
      </c>
      <c r="AO128" s="206">
        <v>3.6</v>
      </c>
    </row>
    <row r="129" spans="1:41" x14ac:dyDescent="0.3">
      <c r="A129" s="205">
        <v>46022</v>
      </c>
      <c r="B129" s="206">
        <v>0</v>
      </c>
      <c r="C129" s="341">
        <v>0</v>
      </c>
      <c r="D129" s="341">
        <v>0</v>
      </c>
      <c r="E129" s="341">
        <v>0.8</v>
      </c>
      <c r="F129" s="341">
        <v>0</v>
      </c>
      <c r="G129" s="243"/>
      <c r="U129" s="206"/>
      <c r="V129" s="206"/>
      <c r="W129" s="205">
        <v>46022</v>
      </c>
      <c r="X129" s="206">
        <v>0</v>
      </c>
      <c r="Y129" s="206">
        <v>0</v>
      </c>
      <c r="Z129" s="206">
        <v>0</v>
      </c>
      <c r="AA129" s="206">
        <v>1.5</v>
      </c>
      <c r="AB129" s="206">
        <v>0</v>
      </c>
      <c r="AM129" s="205">
        <v>37741</v>
      </c>
      <c r="AN129" s="206">
        <v>0.6</v>
      </c>
      <c r="AO129" s="206">
        <v>3.6</v>
      </c>
    </row>
    <row r="130" spans="1:41" x14ac:dyDescent="0.3">
      <c r="C130" s="240">
        <v>45535</v>
      </c>
      <c r="D130" s="241">
        <f t="shared" ref="D130:D134" si="16">D129+(Y113-Y112)</f>
        <v>-0.199597</v>
      </c>
      <c r="E130" s="243"/>
      <c r="F130" s="241">
        <f t="shared" ref="F130:F134" si="17">F129+(C113-C112)</f>
        <v>-0.299097</v>
      </c>
      <c r="G130" s="243"/>
      <c r="U130" s="206"/>
      <c r="V130" s="206"/>
      <c r="W130" s="206"/>
      <c r="X130" s="206"/>
      <c r="AM130" s="205">
        <v>37772</v>
      </c>
      <c r="AN130" s="206">
        <v>0.6</v>
      </c>
      <c r="AO130" s="206">
        <v>3.3</v>
      </c>
    </row>
    <row r="131" spans="1:41" x14ac:dyDescent="0.3">
      <c r="C131" s="240">
        <v>45565</v>
      </c>
      <c r="D131" s="241">
        <f t="shared" si="16"/>
        <v>-0.59720099999999998</v>
      </c>
      <c r="E131" s="242">
        <f t="shared" ref="E131:G131" si="18">AVERAGE(D129:D131)</f>
        <v>-0.26559933333333335</v>
      </c>
      <c r="F131" s="241">
        <f t="shared" si="17"/>
        <v>-0.49809700000000001</v>
      </c>
      <c r="G131" s="242">
        <f t="shared" si="18"/>
        <v>-0.26573133333333332</v>
      </c>
      <c r="U131" s="206"/>
      <c r="V131" s="206"/>
      <c r="W131" s="206"/>
      <c r="X131" s="206"/>
      <c r="AM131" s="205">
        <v>37802</v>
      </c>
      <c r="AN131" s="206">
        <v>0.6</v>
      </c>
      <c r="AO131" s="206">
        <v>3</v>
      </c>
    </row>
    <row r="132" spans="1:41" x14ac:dyDescent="0.3">
      <c r="C132" s="240">
        <v>45596</v>
      </c>
      <c r="D132" s="241">
        <f t="shared" si="16"/>
        <v>-0.59720099999999998</v>
      </c>
      <c r="E132" s="243"/>
      <c r="F132" s="241">
        <f t="shared" si="17"/>
        <v>-0.39849700000000005</v>
      </c>
      <c r="G132" s="243"/>
      <c r="U132" s="206"/>
      <c r="V132" s="206"/>
      <c r="W132" s="206"/>
      <c r="X132" s="206"/>
      <c r="AM132" s="205">
        <v>37833</v>
      </c>
      <c r="AN132" s="206">
        <v>0.6</v>
      </c>
      <c r="AO132" s="206">
        <v>2.8</v>
      </c>
    </row>
    <row r="133" spans="1:41" x14ac:dyDescent="0.3">
      <c r="C133" s="240">
        <v>45626</v>
      </c>
      <c r="D133" s="241">
        <f t="shared" si="16"/>
        <v>-0.298101</v>
      </c>
      <c r="E133" s="243"/>
      <c r="F133" s="241">
        <f t="shared" si="17"/>
        <v>0.10200300000000001</v>
      </c>
      <c r="G133" s="243"/>
      <c r="U133" s="206"/>
      <c r="V133" s="206"/>
      <c r="W133" s="206"/>
      <c r="X133" s="206"/>
      <c r="AM133" s="205">
        <v>37864</v>
      </c>
      <c r="AN133" s="206">
        <v>0.6</v>
      </c>
      <c r="AO133" s="206">
        <v>2.6</v>
      </c>
    </row>
    <row r="134" spans="1:41" x14ac:dyDescent="0.3">
      <c r="C134" s="240">
        <v>45657</v>
      </c>
      <c r="D134" s="241">
        <f t="shared" si="16"/>
        <v>1.898999999999984E-3</v>
      </c>
      <c r="E134" s="242">
        <f t="shared" ref="E134:G134" si="19">AVERAGE(D132:D134)</f>
        <v>-0.29780100000000004</v>
      </c>
      <c r="F134" s="241">
        <f t="shared" si="17"/>
        <v>2.0030000000000048E-3</v>
      </c>
      <c r="G134" s="242">
        <f t="shared" si="19"/>
        <v>-9.8163666666666691E-2</v>
      </c>
      <c r="U134" s="206"/>
      <c r="V134" s="206"/>
      <c r="W134" s="206"/>
      <c r="X134" s="206"/>
      <c r="AM134" s="205">
        <v>37894</v>
      </c>
      <c r="AN134" s="206">
        <v>0.7</v>
      </c>
      <c r="AO134" s="206">
        <v>2.4</v>
      </c>
    </row>
    <row r="135" spans="1:41" x14ac:dyDescent="0.3">
      <c r="U135" s="206"/>
      <c r="V135" s="206"/>
      <c r="W135" s="206"/>
      <c r="X135" s="206"/>
      <c r="AM135" s="205">
        <v>37925</v>
      </c>
      <c r="AN135" s="206">
        <v>0.8</v>
      </c>
      <c r="AO135" s="206">
        <v>2.2999999999999998</v>
      </c>
    </row>
    <row r="136" spans="1:41" x14ac:dyDescent="0.3">
      <c r="U136" s="206"/>
      <c r="V136" s="206"/>
      <c r="W136" s="206"/>
      <c r="X136" s="206"/>
      <c r="AM136" s="205">
        <v>37955</v>
      </c>
      <c r="AN136" s="206">
        <v>1</v>
      </c>
      <c r="AO136" s="206">
        <v>2.2999999999999998</v>
      </c>
    </row>
    <row r="137" spans="1:41" x14ac:dyDescent="0.3">
      <c r="U137" s="206"/>
      <c r="V137" s="206"/>
      <c r="W137" s="206"/>
      <c r="X137" s="206"/>
      <c r="AM137" s="205">
        <v>37986</v>
      </c>
      <c r="AN137" s="206">
        <v>1.2</v>
      </c>
      <c r="AO137" s="206">
        <v>2.2999999999999998</v>
      </c>
    </row>
    <row r="138" spans="1:41" x14ac:dyDescent="0.3">
      <c r="U138" s="206"/>
      <c r="V138" s="206"/>
      <c r="W138" s="206"/>
      <c r="X138" s="206"/>
      <c r="AM138" s="205">
        <v>38017</v>
      </c>
      <c r="AN138" s="206">
        <v>3.2</v>
      </c>
      <c r="AO138" s="206">
        <v>3.5</v>
      </c>
    </row>
    <row r="139" spans="1:41" x14ac:dyDescent="0.3">
      <c r="U139" s="206"/>
      <c r="V139" s="206"/>
      <c r="W139" s="206"/>
      <c r="X139" s="206"/>
      <c r="AM139" s="205">
        <v>38046</v>
      </c>
      <c r="AN139" s="206">
        <v>2.6</v>
      </c>
      <c r="AO139" s="206">
        <v>3.5</v>
      </c>
    </row>
    <row r="140" spans="1:41" x14ac:dyDescent="0.3">
      <c r="U140" s="206"/>
      <c r="V140" s="206"/>
      <c r="W140" s="206"/>
      <c r="X140" s="206"/>
      <c r="AM140" s="205">
        <v>38077</v>
      </c>
      <c r="AN140" s="206">
        <v>2.8</v>
      </c>
      <c r="AO140" s="206">
        <v>3.7</v>
      </c>
    </row>
    <row r="141" spans="1:41" x14ac:dyDescent="0.3">
      <c r="U141" s="206"/>
      <c r="V141" s="206"/>
      <c r="W141" s="206"/>
      <c r="X141" s="206"/>
      <c r="AM141" s="205">
        <v>38107</v>
      </c>
      <c r="AN141" s="206">
        <v>3</v>
      </c>
      <c r="AO141" s="206">
        <v>4</v>
      </c>
    </row>
    <row r="142" spans="1:41" x14ac:dyDescent="0.3">
      <c r="U142" s="206"/>
      <c r="V142" s="206"/>
      <c r="W142" s="206"/>
      <c r="X142" s="206"/>
      <c r="AM142" s="205">
        <v>38138</v>
      </c>
      <c r="AN142" s="206">
        <v>3.3</v>
      </c>
      <c r="AO142" s="206">
        <v>4.3</v>
      </c>
    </row>
    <row r="143" spans="1:41" x14ac:dyDescent="0.3">
      <c r="U143" s="206"/>
      <c r="V143" s="206"/>
      <c r="W143" s="206"/>
      <c r="X143" s="206"/>
      <c r="AM143" s="205">
        <v>38168</v>
      </c>
      <c r="AN143" s="206">
        <v>3.6</v>
      </c>
      <c r="AO143" s="206">
        <v>4.7</v>
      </c>
    </row>
    <row r="144" spans="1:41" x14ac:dyDescent="0.3">
      <c r="U144" s="206"/>
      <c r="V144" s="206"/>
      <c r="W144" s="206"/>
      <c r="X144" s="206"/>
      <c r="AM144" s="205">
        <v>38199</v>
      </c>
      <c r="AN144" s="206">
        <v>3.8</v>
      </c>
      <c r="AO144" s="206">
        <v>4.9000000000000004</v>
      </c>
    </row>
    <row r="145" spans="21:41" x14ac:dyDescent="0.3">
      <c r="U145" s="206"/>
      <c r="V145" s="206"/>
      <c r="W145" s="206"/>
      <c r="X145" s="206"/>
      <c r="AM145" s="205">
        <v>38230</v>
      </c>
      <c r="AN145" s="206">
        <v>4</v>
      </c>
      <c r="AO145" s="206">
        <v>5.2</v>
      </c>
    </row>
    <row r="146" spans="21:41" x14ac:dyDescent="0.3">
      <c r="U146" s="206"/>
      <c r="V146" s="206"/>
      <c r="W146" s="206"/>
      <c r="X146" s="206"/>
      <c r="AM146" s="205">
        <v>38260</v>
      </c>
      <c r="AN146" s="206">
        <v>4.0999999999999996</v>
      </c>
      <c r="AO146" s="206">
        <v>5.5</v>
      </c>
    </row>
    <row r="147" spans="21:41" x14ac:dyDescent="0.3">
      <c r="U147" s="206"/>
      <c r="V147" s="206"/>
      <c r="W147" s="206"/>
      <c r="X147" s="206"/>
      <c r="AM147" s="205">
        <v>38291</v>
      </c>
      <c r="AN147" s="206">
        <v>4.0999999999999996</v>
      </c>
      <c r="AO147" s="206">
        <v>5.8</v>
      </c>
    </row>
    <row r="148" spans="21:41" x14ac:dyDescent="0.3">
      <c r="U148" s="206"/>
      <c r="V148" s="206"/>
      <c r="W148" s="206"/>
      <c r="X148" s="206"/>
      <c r="AM148" s="205">
        <v>38321</v>
      </c>
      <c r="AN148" s="206">
        <v>4</v>
      </c>
      <c r="AO148" s="206">
        <v>6</v>
      </c>
    </row>
    <row r="149" spans="21:41" x14ac:dyDescent="0.3">
      <c r="U149" s="206"/>
      <c r="V149" s="206"/>
      <c r="W149" s="206"/>
      <c r="X149" s="206"/>
      <c r="AM149" s="205">
        <v>38352</v>
      </c>
      <c r="AN149" s="206">
        <v>3.9</v>
      </c>
      <c r="AO149" s="206">
        <v>6.1</v>
      </c>
    </row>
    <row r="150" spans="21:41" x14ac:dyDescent="0.3">
      <c r="U150" s="206"/>
      <c r="V150" s="206"/>
      <c r="W150" s="206"/>
      <c r="X150" s="206"/>
      <c r="AM150" s="205">
        <v>38383</v>
      </c>
      <c r="AN150" s="206">
        <v>1.9</v>
      </c>
      <c r="AO150" s="206">
        <v>5.8</v>
      </c>
    </row>
    <row r="151" spans="21:41" x14ac:dyDescent="0.3">
      <c r="U151" s="206"/>
      <c r="V151" s="206"/>
      <c r="W151" s="206"/>
      <c r="X151" s="206"/>
      <c r="AM151" s="205">
        <v>38411</v>
      </c>
      <c r="AN151" s="206">
        <v>2.9</v>
      </c>
      <c r="AO151" s="206">
        <v>5.6</v>
      </c>
    </row>
    <row r="152" spans="21:41" x14ac:dyDescent="0.3">
      <c r="U152" s="206"/>
      <c r="V152" s="206"/>
      <c r="W152" s="206"/>
      <c r="X152" s="206"/>
      <c r="AM152" s="205">
        <v>38442</v>
      </c>
      <c r="AN152" s="206">
        <v>2.8</v>
      </c>
      <c r="AO152" s="206">
        <v>5.6</v>
      </c>
    </row>
    <row r="153" spans="21:41" x14ac:dyDescent="0.3">
      <c r="U153" s="206"/>
      <c r="V153" s="206"/>
      <c r="W153" s="206"/>
      <c r="X153" s="206"/>
      <c r="AM153" s="205">
        <v>38472</v>
      </c>
      <c r="AN153" s="206">
        <v>2.6</v>
      </c>
      <c r="AO153" s="206">
        <v>5.7</v>
      </c>
    </row>
    <row r="154" spans="21:41" x14ac:dyDescent="0.3">
      <c r="U154" s="206"/>
      <c r="V154" s="206"/>
      <c r="W154" s="206"/>
      <c r="X154" s="206"/>
      <c r="AM154" s="205">
        <v>38503</v>
      </c>
      <c r="AN154" s="206">
        <v>2.4</v>
      </c>
      <c r="AO154" s="206">
        <v>5.7</v>
      </c>
    </row>
    <row r="155" spans="21:41" x14ac:dyDescent="0.3">
      <c r="U155" s="206"/>
      <c r="V155" s="206"/>
      <c r="W155" s="206"/>
      <c r="X155" s="206"/>
      <c r="AM155" s="205">
        <v>38533</v>
      </c>
      <c r="AN155" s="206">
        <v>2.2999999999999998</v>
      </c>
      <c r="AO155" s="206">
        <v>5.6</v>
      </c>
    </row>
    <row r="156" spans="21:41" x14ac:dyDescent="0.3">
      <c r="U156" s="206"/>
      <c r="V156" s="206"/>
      <c r="W156" s="206"/>
      <c r="X156" s="206"/>
      <c r="AM156" s="205">
        <v>38564</v>
      </c>
      <c r="AN156" s="206">
        <v>2.2000000000000002</v>
      </c>
      <c r="AO156" s="206">
        <v>5.6</v>
      </c>
    </row>
    <row r="157" spans="21:41" x14ac:dyDescent="0.3">
      <c r="U157" s="206"/>
      <c r="V157" s="206"/>
      <c r="W157" s="206"/>
      <c r="X157" s="206"/>
      <c r="AM157" s="205">
        <v>38595</v>
      </c>
      <c r="AN157" s="206">
        <v>2.1</v>
      </c>
      <c r="AO157" s="206">
        <v>5.5</v>
      </c>
    </row>
    <row r="158" spans="21:41" x14ac:dyDescent="0.3">
      <c r="U158" s="206"/>
      <c r="V158" s="206"/>
      <c r="W158" s="206"/>
      <c r="X158" s="206"/>
      <c r="AM158" s="205">
        <v>38625</v>
      </c>
      <c r="AN158" s="206">
        <v>2</v>
      </c>
      <c r="AO158" s="206">
        <v>5.4</v>
      </c>
    </row>
    <row r="159" spans="21:41" x14ac:dyDescent="0.3">
      <c r="U159" s="206"/>
      <c r="V159" s="206"/>
      <c r="W159" s="206"/>
      <c r="X159" s="206"/>
      <c r="AM159" s="205">
        <v>38656</v>
      </c>
      <c r="AN159" s="206">
        <v>1.9</v>
      </c>
      <c r="AO159" s="206">
        <v>5.3</v>
      </c>
    </row>
    <row r="160" spans="21:41" x14ac:dyDescent="0.3">
      <c r="U160" s="206"/>
      <c r="V160" s="206"/>
      <c r="W160" s="206"/>
      <c r="X160" s="206"/>
      <c r="AM160" s="205">
        <v>38686</v>
      </c>
      <c r="AN160" s="206">
        <v>1.8</v>
      </c>
      <c r="AO160" s="206">
        <v>5.0999999999999996</v>
      </c>
    </row>
    <row r="161" spans="21:41" x14ac:dyDescent="0.3">
      <c r="U161" s="206"/>
      <c r="V161" s="206"/>
      <c r="W161" s="206"/>
      <c r="X161" s="206"/>
      <c r="AM161" s="205">
        <v>38717</v>
      </c>
      <c r="AN161" s="206">
        <v>1.8</v>
      </c>
      <c r="AO161" s="206">
        <v>4.9000000000000004</v>
      </c>
    </row>
    <row r="162" spans="21:41" x14ac:dyDescent="0.3">
      <c r="U162" s="206"/>
      <c r="V162" s="206"/>
      <c r="W162" s="206"/>
      <c r="X162" s="206"/>
      <c r="AM162" s="205">
        <v>38748</v>
      </c>
      <c r="AN162" s="206">
        <v>1.9</v>
      </c>
      <c r="AO162" s="206">
        <v>3.05</v>
      </c>
    </row>
    <row r="163" spans="21:41" x14ac:dyDescent="0.3">
      <c r="U163" s="206"/>
      <c r="V163" s="206"/>
      <c r="W163" s="206"/>
      <c r="X163" s="206"/>
      <c r="AM163" s="205">
        <v>38776</v>
      </c>
      <c r="AN163" s="206">
        <v>1.4</v>
      </c>
      <c r="AO163" s="206">
        <v>3</v>
      </c>
    </row>
    <row r="164" spans="21:41" x14ac:dyDescent="0.3">
      <c r="U164" s="206"/>
      <c r="V164" s="206"/>
      <c r="W164" s="206"/>
      <c r="X164" s="206"/>
      <c r="AM164" s="205">
        <v>38807</v>
      </c>
      <c r="AN164" s="206">
        <v>1.2</v>
      </c>
      <c r="AO164" s="206">
        <v>2.9</v>
      </c>
    </row>
    <row r="165" spans="21:41" x14ac:dyDescent="0.3">
      <c r="U165" s="206"/>
      <c r="V165" s="206"/>
      <c r="W165" s="206"/>
      <c r="X165" s="206"/>
      <c r="AM165" s="205">
        <v>38837</v>
      </c>
      <c r="AN165" s="206">
        <v>1.2</v>
      </c>
      <c r="AO165" s="206">
        <v>2.6</v>
      </c>
    </row>
    <row r="166" spans="21:41" x14ac:dyDescent="0.3">
      <c r="U166" s="206"/>
      <c r="V166" s="206"/>
      <c r="W166" s="206"/>
      <c r="X166" s="206"/>
      <c r="AM166" s="205">
        <v>38868</v>
      </c>
      <c r="AN166" s="206">
        <v>1.2</v>
      </c>
      <c r="AO166" s="206">
        <v>2.6</v>
      </c>
    </row>
    <row r="167" spans="21:41" x14ac:dyDescent="0.3">
      <c r="U167" s="206"/>
      <c r="V167" s="206"/>
      <c r="W167" s="206"/>
      <c r="X167" s="206"/>
      <c r="AM167" s="205">
        <v>38898</v>
      </c>
      <c r="AN167" s="206">
        <v>1.3</v>
      </c>
      <c r="AO167" s="206">
        <v>2.7</v>
      </c>
    </row>
    <row r="168" spans="21:41" x14ac:dyDescent="0.3">
      <c r="U168" s="206"/>
      <c r="V168" s="206"/>
      <c r="W168" s="206"/>
      <c r="X168" s="206"/>
      <c r="AM168" s="205">
        <v>38929</v>
      </c>
      <c r="AN168" s="206">
        <v>1.2</v>
      </c>
      <c r="AO168" s="206">
        <v>2.9</v>
      </c>
    </row>
    <row r="169" spans="21:41" x14ac:dyDescent="0.3">
      <c r="U169" s="206"/>
      <c r="V169" s="206"/>
      <c r="W169" s="206"/>
      <c r="X169" s="206"/>
      <c r="AM169" s="205">
        <v>38960</v>
      </c>
      <c r="AN169" s="206">
        <v>1.2</v>
      </c>
      <c r="AO169" s="206">
        <v>2.9</v>
      </c>
    </row>
    <row r="170" spans="21:41" x14ac:dyDescent="0.3">
      <c r="U170" s="206"/>
      <c r="V170" s="206"/>
      <c r="W170" s="206"/>
      <c r="X170" s="206"/>
      <c r="AM170" s="205">
        <v>38990</v>
      </c>
      <c r="AN170" s="206">
        <v>1.3</v>
      </c>
      <c r="AO170" s="206">
        <v>3</v>
      </c>
    </row>
    <row r="171" spans="21:41" x14ac:dyDescent="0.3">
      <c r="U171" s="206"/>
      <c r="V171" s="206"/>
      <c r="W171" s="206"/>
      <c r="X171" s="206"/>
      <c r="AM171" s="205">
        <v>39021</v>
      </c>
      <c r="AN171" s="206">
        <v>1.3</v>
      </c>
      <c r="AO171" s="206">
        <v>3</v>
      </c>
    </row>
    <row r="172" spans="21:41" x14ac:dyDescent="0.3">
      <c r="U172" s="206"/>
      <c r="V172" s="206"/>
      <c r="W172" s="206"/>
      <c r="X172" s="206"/>
      <c r="AM172" s="205">
        <v>39051</v>
      </c>
      <c r="AN172" s="206">
        <v>1.3</v>
      </c>
      <c r="AO172" s="206">
        <v>3</v>
      </c>
    </row>
    <row r="173" spans="21:41" x14ac:dyDescent="0.3">
      <c r="U173" s="206"/>
      <c r="V173" s="206"/>
      <c r="W173" s="206"/>
      <c r="X173" s="206"/>
      <c r="AM173" s="205">
        <v>39082</v>
      </c>
      <c r="AN173" s="206">
        <v>1.5</v>
      </c>
      <c r="AO173" s="206">
        <v>3</v>
      </c>
    </row>
    <row r="174" spans="21:41" x14ac:dyDescent="0.3">
      <c r="U174" s="206"/>
      <c r="V174" s="206"/>
      <c r="W174" s="206"/>
      <c r="X174" s="206"/>
      <c r="AM174" s="205">
        <v>39113</v>
      </c>
      <c r="AN174" s="206">
        <v>2.2000000000000002</v>
      </c>
      <c r="AO174" s="206">
        <v>3.3</v>
      </c>
    </row>
    <row r="175" spans="21:41" x14ac:dyDescent="0.3">
      <c r="U175" s="206"/>
      <c r="V175" s="206"/>
      <c r="W175" s="206"/>
      <c r="X175" s="206"/>
      <c r="AM175" s="205">
        <v>39141</v>
      </c>
      <c r="AN175" s="206">
        <v>2.4</v>
      </c>
      <c r="AO175" s="206">
        <v>3</v>
      </c>
    </row>
    <row r="176" spans="21:41" x14ac:dyDescent="0.3">
      <c r="U176" s="206"/>
      <c r="V176" s="206"/>
      <c r="W176" s="206"/>
      <c r="X176" s="206"/>
      <c r="AM176" s="205">
        <v>39172</v>
      </c>
      <c r="AN176" s="206">
        <v>2.7</v>
      </c>
      <c r="AO176" s="206">
        <v>2.9</v>
      </c>
    </row>
    <row r="177" spans="21:41" x14ac:dyDescent="0.3">
      <c r="U177" s="206"/>
      <c r="V177" s="206"/>
      <c r="W177" s="206"/>
      <c r="X177" s="206"/>
      <c r="AM177" s="205">
        <v>39202</v>
      </c>
      <c r="AN177" s="206">
        <v>2.8</v>
      </c>
      <c r="AO177" s="206">
        <v>2.9</v>
      </c>
    </row>
    <row r="178" spans="21:41" x14ac:dyDescent="0.3">
      <c r="U178" s="206"/>
      <c r="V178" s="206"/>
      <c r="W178" s="206"/>
      <c r="X178" s="206"/>
      <c r="AM178" s="205">
        <v>39233</v>
      </c>
      <c r="AN178" s="206">
        <v>2.9</v>
      </c>
      <c r="AO178" s="206">
        <v>2.8</v>
      </c>
    </row>
    <row r="179" spans="21:41" x14ac:dyDescent="0.3">
      <c r="U179" s="206"/>
      <c r="V179" s="206"/>
      <c r="W179" s="206"/>
      <c r="X179" s="206"/>
      <c r="AM179" s="205">
        <v>39263</v>
      </c>
      <c r="AN179" s="206">
        <v>3.2</v>
      </c>
      <c r="AO179" s="206">
        <v>2.8</v>
      </c>
    </row>
    <row r="180" spans="21:41" x14ac:dyDescent="0.3">
      <c r="U180" s="206"/>
      <c r="V180" s="206"/>
      <c r="W180" s="206"/>
      <c r="X180" s="206"/>
      <c r="AM180" s="205">
        <v>39294</v>
      </c>
      <c r="AN180" s="206">
        <v>3.5</v>
      </c>
      <c r="AO180" s="206">
        <v>2.7</v>
      </c>
    </row>
    <row r="181" spans="21:41" x14ac:dyDescent="0.3">
      <c r="U181" s="206"/>
      <c r="V181" s="206"/>
      <c r="W181" s="206"/>
      <c r="X181" s="206"/>
      <c r="AM181" s="205">
        <v>39325</v>
      </c>
      <c r="AN181" s="206">
        <v>3.9</v>
      </c>
      <c r="AO181" s="206">
        <v>2.7</v>
      </c>
    </row>
    <row r="182" spans="21:41" x14ac:dyDescent="0.3">
      <c r="U182" s="206"/>
      <c r="V182" s="206"/>
      <c r="W182" s="206"/>
      <c r="X182" s="206"/>
      <c r="AM182" s="205">
        <v>39355</v>
      </c>
      <c r="AN182" s="206">
        <v>4.0999999999999996</v>
      </c>
      <c r="AO182" s="206">
        <v>2.7</v>
      </c>
    </row>
    <row r="183" spans="21:41" x14ac:dyDescent="0.3">
      <c r="U183" s="206"/>
      <c r="V183" s="206"/>
      <c r="W183" s="206"/>
      <c r="X183" s="206"/>
      <c r="AM183" s="205">
        <v>39386</v>
      </c>
      <c r="AN183" s="206">
        <v>4.4000000000000004</v>
      </c>
      <c r="AO183" s="206">
        <v>2.8</v>
      </c>
    </row>
    <row r="184" spans="21:41" x14ac:dyDescent="0.3">
      <c r="U184" s="206"/>
      <c r="V184" s="206"/>
      <c r="W184" s="206"/>
      <c r="X184" s="206"/>
      <c r="AM184" s="205">
        <v>39416</v>
      </c>
      <c r="AN184" s="206">
        <v>4.5999999999999996</v>
      </c>
      <c r="AO184" s="206">
        <v>2.9</v>
      </c>
    </row>
    <row r="185" spans="21:41" x14ac:dyDescent="0.3">
      <c r="U185" s="206"/>
      <c r="V185" s="206"/>
      <c r="W185" s="206"/>
      <c r="X185" s="206"/>
      <c r="AM185" s="205">
        <v>39447</v>
      </c>
      <c r="AN185" s="206">
        <v>4.8</v>
      </c>
      <c r="AO185" s="206">
        <v>3.1</v>
      </c>
    </row>
    <row r="186" spans="21:41" x14ac:dyDescent="0.3">
      <c r="U186" s="206"/>
      <c r="V186" s="206"/>
      <c r="W186" s="206"/>
      <c r="X186" s="206"/>
      <c r="AM186" s="205">
        <v>39478</v>
      </c>
      <c r="AN186" s="206">
        <v>7.1</v>
      </c>
      <c r="AO186" s="206">
        <v>6.1</v>
      </c>
    </row>
    <row r="187" spans="21:41" x14ac:dyDescent="0.3">
      <c r="U187" s="206"/>
      <c r="V187" s="206"/>
      <c r="W187" s="206"/>
      <c r="X187" s="206"/>
      <c r="AM187" s="205">
        <v>39507</v>
      </c>
      <c r="AN187" s="206">
        <v>7.9</v>
      </c>
      <c r="AO187" s="206">
        <v>6.4</v>
      </c>
    </row>
    <row r="188" spans="21:41" x14ac:dyDescent="0.3">
      <c r="U188" s="206"/>
      <c r="V188" s="206"/>
      <c r="W188" s="206"/>
      <c r="X188" s="206"/>
      <c r="AM188" s="205">
        <v>39538</v>
      </c>
      <c r="AN188" s="206">
        <v>8</v>
      </c>
      <c r="AO188" s="206">
        <v>6.9</v>
      </c>
    </row>
    <row r="189" spans="21:41" x14ac:dyDescent="0.3">
      <c r="U189" s="206"/>
      <c r="V189" s="206"/>
      <c r="W189" s="206"/>
      <c r="X189" s="206"/>
      <c r="AM189" s="205">
        <v>39568</v>
      </c>
      <c r="AN189" s="206">
        <v>8.1999999999999993</v>
      </c>
      <c r="AO189" s="206">
        <v>7.2</v>
      </c>
    </row>
    <row r="190" spans="21:41" x14ac:dyDescent="0.3">
      <c r="U190" s="206"/>
      <c r="V190" s="206"/>
      <c r="W190" s="206"/>
      <c r="X190" s="206"/>
      <c r="AM190" s="205">
        <v>39599</v>
      </c>
      <c r="AN190" s="206">
        <v>8.1</v>
      </c>
      <c r="AO190" s="206">
        <v>7.4</v>
      </c>
    </row>
    <row r="191" spans="21:41" x14ac:dyDescent="0.3">
      <c r="U191" s="206"/>
      <c r="V191" s="206"/>
      <c r="W191" s="206"/>
      <c r="X191" s="206"/>
      <c r="AM191" s="205">
        <v>39629</v>
      </c>
      <c r="AN191" s="206">
        <v>7.9</v>
      </c>
      <c r="AO191" s="206">
        <v>7.6</v>
      </c>
    </row>
    <row r="192" spans="21:41" x14ac:dyDescent="0.3">
      <c r="U192" s="206"/>
      <c r="V192" s="206"/>
      <c r="W192" s="206"/>
      <c r="X192" s="206"/>
      <c r="AM192" s="205">
        <v>39660</v>
      </c>
      <c r="AN192" s="206">
        <v>7.7</v>
      </c>
      <c r="AO192" s="206">
        <v>8</v>
      </c>
    </row>
    <row r="193" spans="21:41" x14ac:dyDescent="0.3">
      <c r="U193" s="206"/>
      <c r="V193" s="206"/>
      <c r="W193" s="206"/>
      <c r="X193" s="206"/>
      <c r="AM193" s="205">
        <v>39691</v>
      </c>
      <c r="AN193" s="206">
        <v>7.3</v>
      </c>
      <c r="AO193" s="206">
        <v>8.1999999999999993</v>
      </c>
    </row>
    <row r="194" spans="21:41" x14ac:dyDescent="0.3">
      <c r="U194" s="206"/>
      <c r="V194" s="206"/>
      <c r="W194" s="206"/>
      <c r="X194" s="206"/>
      <c r="AM194" s="205">
        <v>39721</v>
      </c>
      <c r="AN194" s="206">
        <v>7</v>
      </c>
      <c r="AO194" s="206">
        <v>8.3000000000000007</v>
      </c>
    </row>
    <row r="195" spans="21:41" x14ac:dyDescent="0.3">
      <c r="U195" s="206"/>
      <c r="V195" s="206"/>
      <c r="W195" s="206"/>
      <c r="X195" s="206"/>
      <c r="AM195" s="205">
        <v>39752</v>
      </c>
      <c r="AN195" s="206">
        <v>6.7</v>
      </c>
      <c r="AO195" s="206">
        <v>8.1999999999999993</v>
      </c>
    </row>
    <row r="196" spans="21:41" x14ac:dyDescent="0.3">
      <c r="U196" s="206"/>
      <c r="V196" s="206"/>
      <c r="W196" s="206"/>
      <c r="X196" s="206"/>
      <c r="AM196" s="205">
        <v>39782</v>
      </c>
      <c r="AN196" s="206">
        <v>6.3</v>
      </c>
      <c r="AO196" s="206">
        <v>7.6</v>
      </c>
    </row>
    <row r="197" spans="21:41" x14ac:dyDescent="0.3">
      <c r="U197" s="206"/>
      <c r="V197" s="206"/>
      <c r="W197" s="206"/>
      <c r="X197" s="206"/>
      <c r="AM197" s="205">
        <v>39813</v>
      </c>
      <c r="AN197" s="206">
        <v>5.9</v>
      </c>
      <c r="AO197" s="206">
        <v>6.9</v>
      </c>
    </row>
    <row r="198" spans="21:41" x14ac:dyDescent="0.3">
      <c r="U198" s="206"/>
      <c r="V198" s="206"/>
      <c r="W198" s="206"/>
      <c r="X198" s="206"/>
      <c r="AM198" s="205">
        <v>39844</v>
      </c>
      <c r="AN198" s="206">
        <v>1</v>
      </c>
      <c r="AO198" s="206">
        <v>-3.35</v>
      </c>
    </row>
    <row r="199" spans="21:41" x14ac:dyDescent="0.3">
      <c r="U199" s="206"/>
      <c r="V199" s="206"/>
      <c r="W199" s="206"/>
      <c r="X199" s="206"/>
      <c r="AM199" s="205">
        <v>39872</v>
      </c>
      <c r="AN199" s="206">
        <v>-0.3</v>
      </c>
      <c r="AO199" s="206">
        <v>-3.9</v>
      </c>
    </row>
    <row r="200" spans="21:41" x14ac:dyDescent="0.3">
      <c r="U200" s="206"/>
      <c r="V200" s="206"/>
      <c r="W200" s="206"/>
      <c r="X200" s="206"/>
      <c r="AM200" s="205">
        <v>39903</v>
      </c>
      <c r="AN200" s="206">
        <v>-0.6</v>
      </c>
      <c r="AO200" s="206">
        <v>-4.5999999999999996</v>
      </c>
    </row>
    <row r="201" spans="21:41" x14ac:dyDescent="0.3">
      <c r="U201" s="206"/>
      <c r="V201" s="206"/>
      <c r="W201" s="206"/>
      <c r="X201" s="206"/>
      <c r="AM201" s="205">
        <v>39933</v>
      </c>
      <c r="AN201" s="206">
        <v>-0.8</v>
      </c>
      <c r="AO201" s="206">
        <v>-5.0999999999999996</v>
      </c>
    </row>
    <row r="202" spans="21:41" x14ac:dyDescent="0.3">
      <c r="U202" s="206"/>
      <c r="V202" s="206"/>
      <c r="W202" s="206"/>
      <c r="X202" s="206"/>
      <c r="AM202" s="205">
        <v>39964</v>
      </c>
      <c r="AN202" s="206">
        <v>-0.9</v>
      </c>
      <c r="AO202" s="206">
        <v>-5.5</v>
      </c>
    </row>
    <row r="203" spans="21:41" x14ac:dyDescent="0.3">
      <c r="U203" s="206"/>
      <c r="V203" s="206"/>
      <c r="W203" s="206"/>
      <c r="X203" s="206"/>
      <c r="AM203" s="205">
        <v>39994</v>
      </c>
      <c r="AN203" s="206">
        <v>-1.1000000000000001</v>
      </c>
      <c r="AO203" s="206">
        <v>-5.9</v>
      </c>
    </row>
    <row r="204" spans="21:41" x14ac:dyDescent="0.3">
      <c r="U204" s="206"/>
      <c r="V204" s="206"/>
      <c r="W204" s="206"/>
      <c r="X204" s="206"/>
      <c r="AM204" s="205">
        <v>40025</v>
      </c>
      <c r="AN204" s="206">
        <v>-1.2</v>
      </c>
      <c r="AO204" s="206">
        <v>-6.2</v>
      </c>
    </row>
    <row r="205" spans="21:41" x14ac:dyDescent="0.3">
      <c r="U205" s="206"/>
      <c r="V205" s="206"/>
      <c r="W205" s="206"/>
      <c r="X205" s="206"/>
      <c r="AM205" s="205">
        <v>40056</v>
      </c>
      <c r="AN205" s="206">
        <v>-1.2</v>
      </c>
      <c r="AO205" s="206">
        <v>-6.4</v>
      </c>
    </row>
    <row r="206" spans="21:41" x14ac:dyDescent="0.3">
      <c r="U206" s="206"/>
      <c r="V206" s="206"/>
      <c r="W206" s="206"/>
      <c r="X206" s="206"/>
      <c r="AM206" s="205">
        <v>40086</v>
      </c>
      <c r="AN206" s="206">
        <v>-1.1000000000000001</v>
      </c>
      <c r="AO206" s="206">
        <v>-6.5</v>
      </c>
    </row>
    <row r="207" spans="21:41" x14ac:dyDescent="0.3">
      <c r="U207" s="206"/>
      <c r="V207" s="206"/>
      <c r="W207" s="206"/>
      <c r="X207" s="206"/>
      <c r="AM207" s="205">
        <v>40117</v>
      </c>
      <c r="AN207" s="206">
        <v>-1.1000000000000001</v>
      </c>
      <c r="AO207" s="206">
        <v>-6.4</v>
      </c>
    </row>
    <row r="208" spans="21:41" x14ac:dyDescent="0.3">
      <c r="U208" s="206"/>
      <c r="V208" s="206"/>
      <c r="W208" s="206"/>
      <c r="X208" s="206"/>
      <c r="AM208" s="205">
        <v>40147</v>
      </c>
      <c r="AN208" s="206">
        <v>-0.9</v>
      </c>
      <c r="AO208" s="206">
        <v>-6</v>
      </c>
    </row>
    <row r="209" spans="21:41" x14ac:dyDescent="0.3">
      <c r="U209" s="206"/>
      <c r="V209" s="206"/>
      <c r="W209" s="206"/>
      <c r="X209" s="206"/>
      <c r="AM209" s="205">
        <v>40178</v>
      </c>
      <c r="AN209" s="206">
        <v>-0.7</v>
      </c>
      <c r="AO209" s="206">
        <v>-5.4</v>
      </c>
    </row>
    <row r="210" spans="21:41" x14ac:dyDescent="0.3">
      <c r="U210" s="206"/>
      <c r="V210" s="206"/>
      <c r="W210" s="206"/>
      <c r="X210" s="206"/>
      <c r="AM210" s="205">
        <v>40209</v>
      </c>
      <c r="AN210" s="206">
        <v>1.5</v>
      </c>
      <c r="AO210" s="206">
        <v>4.3</v>
      </c>
    </row>
    <row r="211" spans="21:41" x14ac:dyDescent="0.3">
      <c r="U211" s="206"/>
      <c r="V211" s="206"/>
      <c r="W211" s="206"/>
      <c r="X211" s="206"/>
      <c r="AM211" s="205">
        <v>40237</v>
      </c>
      <c r="AN211" s="206">
        <v>2.1</v>
      </c>
      <c r="AO211" s="206">
        <v>4.9000000000000004</v>
      </c>
    </row>
    <row r="212" spans="21:41" x14ac:dyDescent="0.3">
      <c r="U212" s="206"/>
      <c r="V212" s="206"/>
      <c r="W212" s="206"/>
      <c r="X212" s="206"/>
      <c r="AM212" s="205">
        <v>40268</v>
      </c>
      <c r="AN212" s="206">
        <v>2.2000000000000002</v>
      </c>
      <c r="AO212" s="206">
        <v>5.21</v>
      </c>
    </row>
    <row r="213" spans="21:41" x14ac:dyDescent="0.3">
      <c r="U213" s="206"/>
      <c r="V213" s="206"/>
      <c r="W213" s="206"/>
      <c r="X213" s="206"/>
      <c r="AM213" s="205">
        <v>40298</v>
      </c>
      <c r="AN213" s="206">
        <v>2.4</v>
      </c>
      <c r="AO213" s="206">
        <v>5.61</v>
      </c>
    </row>
    <row r="214" spans="21:41" x14ac:dyDescent="0.3">
      <c r="U214" s="206"/>
      <c r="V214" s="206"/>
      <c r="W214" s="206"/>
      <c r="X214" s="206"/>
      <c r="AM214" s="205">
        <v>40329</v>
      </c>
      <c r="AN214" s="206">
        <v>2.5</v>
      </c>
      <c r="AO214" s="206">
        <v>5.9</v>
      </c>
    </row>
    <row r="215" spans="21:41" x14ac:dyDescent="0.3">
      <c r="U215" s="206"/>
      <c r="V215" s="206"/>
      <c r="W215" s="206"/>
      <c r="X215" s="206"/>
      <c r="AM215" s="205">
        <v>40359</v>
      </c>
      <c r="AN215" s="206">
        <v>2.6</v>
      </c>
      <c r="AO215" s="206">
        <v>6</v>
      </c>
    </row>
    <row r="216" spans="21:41" x14ac:dyDescent="0.3">
      <c r="U216" s="206"/>
      <c r="V216" s="206"/>
      <c r="W216" s="206"/>
      <c r="X216" s="206"/>
      <c r="AM216" s="205">
        <v>40390</v>
      </c>
      <c r="AN216" s="206">
        <v>2.7</v>
      </c>
      <c r="AO216" s="206">
        <v>5.83</v>
      </c>
    </row>
    <row r="217" spans="21:41" x14ac:dyDescent="0.3">
      <c r="U217" s="206"/>
      <c r="V217" s="206"/>
      <c r="W217" s="206"/>
      <c r="X217" s="206"/>
      <c r="AM217" s="205">
        <v>40421</v>
      </c>
      <c r="AN217" s="206">
        <v>2.8</v>
      </c>
      <c r="AO217" s="206">
        <v>5.64</v>
      </c>
    </row>
    <row r="218" spans="21:41" x14ac:dyDescent="0.3">
      <c r="U218" s="206"/>
      <c r="V218" s="206"/>
      <c r="W218" s="206"/>
      <c r="X218" s="206"/>
      <c r="AM218" s="205">
        <v>40451</v>
      </c>
      <c r="AN218" s="206">
        <v>2.9</v>
      </c>
      <c r="AO218" s="206">
        <v>5.5</v>
      </c>
    </row>
    <row r="219" spans="21:41" x14ac:dyDescent="0.3">
      <c r="U219" s="206"/>
      <c r="V219" s="206"/>
      <c r="W219" s="206"/>
      <c r="X219" s="206"/>
      <c r="AM219" s="205">
        <v>40482</v>
      </c>
      <c r="AN219" s="206">
        <v>3</v>
      </c>
      <c r="AO219" s="206">
        <v>5.45</v>
      </c>
    </row>
    <row r="220" spans="21:41" x14ac:dyDescent="0.3">
      <c r="U220" s="206"/>
      <c r="V220" s="206"/>
      <c r="W220" s="206"/>
      <c r="X220" s="206"/>
      <c r="AM220" s="205">
        <v>40512</v>
      </c>
      <c r="AN220" s="206">
        <v>3.2</v>
      </c>
      <c r="AO220" s="206">
        <v>5.51</v>
      </c>
    </row>
    <row r="221" spans="21:41" x14ac:dyDescent="0.3">
      <c r="U221" s="206"/>
      <c r="V221" s="206"/>
      <c r="W221" s="206"/>
      <c r="X221" s="206"/>
      <c r="AM221" s="205">
        <v>40543</v>
      </c>
      <c r="AN221" s="206">
        <v>3.3</v>
      </c>
      <c r="AO221" s="206">
        <v>5.54</v>
      </c>
    </row>
    <row r="222" spans="21:41" x14ac:dyDescent="0.3">
      <c r="U222" s="206"/>
      <c r="V222" s="206"/>
      <c r="W222" s="206"/>
      <c r="X222" s="206"/>
      <c r="AM222" s="205">
        <v>40574</v>
      </c>
      <c r="AN222" s="206">
        <v>4.9000000000000004</v>
      </c>
      <c r="AO222" s="206">
        <v>6.6</v>
      </c>
    </row>
    <row r="223" spans="21:41" x14ac:dyDescent="0.3">
      <c r="U223" s="206"/>
      <c r="V223" s="206"/>
      <c r="W223" s="206"/>
      <c r="X223" s="206"/>
      <c r="AM223" s="205">
        <v>40602</v>
      </c>
      <c r="AN223" s="206">
        <v>4.9000000000000004</v>
      </c>
      <c r="AO223" s="206">
        <v>6.94</v>
      </c>
    </row>
    <row r="224" spans="21:41" x14ac:dyDescent="0.3">
      <c r="U224" s="206"/>
      <c r="V224" s="206"/>
      <c r="W224" s="206"/>
      <c r="X224" s="206"/>
      <c r="AM224" s="205">
        <v>40633</v>
      </c>
      <c r="AN224" s="206">
        <v>5</v>
      </c>
      <c r="AO224" s="206">
        <v>7.06</v>
      </c>
    </row>
    <row r="225" spans="21:41" x14ac:dyDescent="0.3">
      <c r="U225" s="206"/>
      <c r="V225" s="206"/>
      <c r="W225" s="206"/>
      <c r="X225" s="206"/>
      <c r="AM225" s="205">
        <v>40663</v>
      </c>
      <c r="AN225" s="206">
        <v>5.0999999999999996</v>
      </c>
      <c r="AO225" s="206">
        <v>7</v>
      </c>
    </row>
    <row r="226" spans="21:41" x14ac:dyDescent="0.3">
      <c r="U226" s="206"/>
      <c r="V226" s="206"/>
      <c r="W226" s="206"/>
      <c r="X226" s="206"/>
      <c r="AM226" s="205">
        <v>40694</v>
      </c>
      <c r="AN226" s="206">
        <v>5.2</v>
      </c>
      <c r="AO226" s="206">
        <v>6.96</v>
      </c>
    </row>
    <row r="227" spans="21:41" x14ac:dyDescent="0.3">
      <c r="U227" s="206"/>
      <c r="V227" s="206"/>
      <c r="W227" s="206"/>
      <c r="X227" s="206"/>
      <c r="AM227" s="205">
        <v>40724</v>
      </c>
      <c r="AN227" s="206">
        <v>5.4</v>
      </c>
      <c r="AO227" s="206">
        <v>6.98</v>
      </c>
    </row>
    <row r="228" spans="21:41" x14ac:dyDescent="0.3">
      <c r="U228" s="206"/>
      <c r="V228" s="206"/>
      <c r="W228" s="206"/>
      <c r="X228" s="206"/>
      <c r="AM228" s="205">
        <v>40755</v>
      </c>
      <c r="AN228" s="206">
        <v>5.5</v>
      </c>
      <c r="AO228" s="206">
        <v>7.06</v>
      </c>
    </row>
    <row r="229" spans="21:41" x14ac:dyDescent="0.3">
      <c r="U229" s="206"/>
      <c r="V229" s="206"/>
      <c r="W229" s="206"/>
      <c r="X229" s="206"/>
      <c r="AM229" s="205">
        <v>40786</v>
      </c>
      <c r="AN229" s="206">
        <v>5.6</v>
      </c>
      <c r="AO229" s="206">
        <v>7.09</v>
      </c>
    </row>
    <row r="230" spans="21:41" x14ac:dyDescent="0.3">
      <c r="U230" s="206"/>
      <c r="V230" s="206"/>
      <c r="W230" s="206"/>
      <c r="X230" s="206"/>
      <c r="AM230" s="205">
        <v>40816</v>
      </c>
      <c r="AN230" s="206">
        <v>5.7</v>
      </c>
      <c r="AO230" s="206">
        <v>7.02</v>
      </c>
    </row>
    <row r="231" spans="21:41" x14ac:dyDescent="0.3">
      <c r="U231" s="206"/>
      <c r="V231" s="206"/>
      <c r="W231" s="206"/>
      <c r="X231" s="206"/>
      <c r="AM231" s="205">
        <v>40847</v>
      </c>
      <c r="AN231" s="206">
        <v>5.6</v>
      </c>
      <c r="AO231" s="206">
        <v>6.82</v>
      </c>
    </row>
    <row r="232" spans="21:41" x14ac:dyDescent="0.3">
      <c r="U232" s="206"/>
      <c r="V232" s="206"/>
      <c r="W232" s="206"/>
      <c r="X232" s="206"/>
      <c r="AM232" s="205">
        <v>40877</v>
      </c>
      <c r="AN232" s="206">
        <v>5.5</v>
      </c>
      <c r="AO232" s="206">
        <v>6.44</v>
      </c>
    </row>
    <row r="233" spans="21:41" x14ac:dyDescent="0.3">
      <c r="U233" s="206"/>
      <c r="V233" s="206"/>
      <c r="W233" s="206"/>
      <c r="X233" s="206"/>
      <c r="AM233" s="205">
        <v>40908</v>
      </c>
      <c r="AN233" s="206">
        <v>5.4</v>
      </c>
      <c r="AO233" s="206">
        <v>6.03</v>
      </c>
    </row>
    <row r="234" spans="21:41" x14ac:dyDescent="0.3">
      <c r="U234" s="206"/>
      <c r="V234" s="206"/>
      <c r="W234" s="206"/>
      <c r="X234" s="206"/>
      <c r="AM234" s="205">
        <v>40939</v>
      </c>
      <c r="AN234" s="206">
        <v>4.5</v>
      </c>
      <c r="AO234" s="206">
        <v>0.73</v>
      </c>
    </row>
    <row r="235" spans="21:41" x14ac:dyDescent="0.3">
      <c r="U235" s="206"/>
      <c r="V235" s="206"/>
      <c r="W235" s="206"/>
      <c r="X235" s="206"/>
      <c r="AM235" s="205">
        <v>40968</v>
      </c>
      <c r="AN235" s="206">
        <v>3.9</v>
      </c>
      <c r="AO235" s="206">
        <v>0.38</v>
      </c>
    </row>
    <row r="236" spans="21:41" x14ac:dyDescent="0.3">
      <c r="U236" s="206"/>
      <c r="V236" s="206"/>
      <c r="W236" s="206"/>
      <c r="X236" s="206"/>
      <c r="AM236" s="205">
        <v>40999</v>
      </c>
      <c r="AN236" s="206">
        <v>3.8</v>
      </c>
      <c r="AO236" s="206">
        <v>0.15</v>
      </c>
    </row>
    <row r="237" spans="21:41" x14ac:dyDescent="0.3">
      <c r="U237" s="206"/>
      <c r="V237" s="206"/>
      <c r="W237" s="206"/>
      <c r="X237" s="206"/>
      <c r="AM237" s="205">
        <v>41029</v>
      </c>
      <c r="AN237" s="206">
        <v>3.7</v>
      </c>
      <c r="AO237" s="206">
        <v>-7.0000000000000007E-2</v>
      </c>
    </row>
    <row r="238" spans="21:41" x14ac:dyDescent="0.3">
      <c r="U238" s="206"/>
      <c r="V238" s="206"/>
      <c r="W238" s="206"/>
      <c r="X238" s="206"/>
      <c r="AM238" s="205">
        <v>41060</v>
      </c>
      <c r="AN238" s="206">
        <v>3.5</v>
      </c>
      <c r="AO238" s="206">
        <v>-0.34</v>
      </c>
    </row>
    <row r="239" spans="21:41" x14ac:dyDescent="0.3">
      <c r="U239" s="206"/>
      <c r="V239" s="206"/>
      <c r="W239" s="206"/>
      <c r="X239" s="206"/>
      <c r="AM239" s="205">
        <v>41090</v>
      </c>
      <c r="AN239" s="206">
        <v>3.3</v>
      </c>
      <c r="AO239" s="206">
        <v>-0.63</v>
      </c>
    </row>
    <row r="240" spans="21:41" x14ac:dyDescent="0.3">
      <c r="U240" s="206"/>
      <c r="V240" s="206"/>
      <c r="W240" s="206"/>
      <c r="X240" s="206"/>
      <c r="AM240" s="205">
        <v>41121</v>
      </c>
      <c r="AN240" s="206">
        <v>3.1</v>
      </c>
      <c r="AO240" s="206">
        <v>-0.95</v>
      </c>
    </row>
    <row r="241" spans="21:41" x14ac:dyDescent="0.3">
      <c r="U241" s="206"/>
      <c r="V241" s="206"/>
      <c r="W241" s="206"/>
      <c r="X241" s="206"/>
      <c r="AM241" s="205">
        <v>41152</v>
      </c>
      <c r="AN241" s="206">
        <v>2.9</v>
      </c>
      <c r="AO241" s="206">
        <v>-1.27</v>
      </c>
    </row>
    <row r="242" spans="21:41" x14ac:dyDescent="0.3">
      <c r="U242" s="206"/>
      <c r="V242" s="206"/>
      <c r="W242" s="206"/>
      <c r="X242" s="206"/>
      <c r="AM242" s="205">
        <v>41182</v>
      </c>
      <c r="AN242" s="206">
        <v>2.8</v>
      </c>
      <c r="AO242" s="206">
        <v>-1.53</v>
      </c>
    </row>
    <row r="243" spans="21:41" x14ac:dyDescent="0.3">
      <c r="U243" s="206"/>
      <c r="V243" s="206"/>
      <c r="W243" s="206"/>
      <c r="X243" s="206"/>
      <c r="AM243" s="205">
        <v>41213</v>
      </c>
      <c r="AN243" s="206">
        <v>2.7</v>
      </c>
      <c r="AO243" s="206">
        <v>-1.65</v>
      </c>
    </row>
    <row r="244" spans="21:41" x14ac:dyDescent="0.3">
      <c r="U244" s="206"/>
      <c r="V244" s="206"/>
      <c r="W244" s="206"/>
      <c r="X244" s="206"/>
      <c r="AM244" s="205">
        <v>41243</v>
      </c>
      <c r="AN244" s="206">
        <v>2.7</v>
      </c>
      <c r="AO244" s="206">
        <v>-1.7</v>
      </c>
    </row>
    <row r="245" spans="21:41" x14ac:dyDescent="0.3">
      <c r="U245" s="206"/>
      <c r="V245" s="206"/>
      <c r="W245" s="206"/>
      <c r="X245" s="206"/>
      <c r="AM245" s="205">
        <v>41274</v>
      </c>
      <c r="AN245" s="206">
        <v>2.6</v>
      </c>
      <c r="AO245" s="206">
        <v>-1.72</v>
      </c>
    </row>
    <row r="246" spans="21:41" x14ac:dyDescent="0.3">
      <c r="U246" s="206"/>
      <c r="V246" s="206"/>
      <c r="W246" s="206"/>
      <c r="X246" s="206"/>
      <c r="AM246" s="205">
        <v>41305</v>
      </c>
      <c r="AN246" s="206">
        <v>2.0305</v>
      </c>
      <c r="AO246" s="206">
        <v>-1.64</v>
      </c>
    </row>
    <row r="247" spans="21:41" x14ac:dyDescent="0.3">
      <c r="U247" s="206"/>
      <c r="V247" s="206"/>
      <c r="W247" s="206"/>
      <c r="X247" s="206"/>
      <c r="AM247" s="205">
        <v>41333</v>
      </c>
      <c r="AN247" s="206">
        <v>2.6248</v>
      </c>
      <c r="AO247" s="206">
        <v>-1.63</v>
      </c>
    </row>
    <row r="248" spans="21:41" x14ac:dyDescent="0.3">
      <c r="U248" s="206"/>
      <c r="V248" s="206"/>
      <c r="W248" s="206"/>
      <c r="X248" s="206"/>
      <c r="AM248" s="205">
        <v>41364</v>
      </c>
      <c r="AN248" s="206">
        <v>2.4396</v>
      </c>
      <c r="AO248" s="206">
        <v>-1.73</v>
      </c>
    </row>
    <row r="249" spans="21:41" x14ac:dyDescent="0.3">
      <c r="U249" s="206"/>
      <c r="V249" s="206"/>
      <c r="W249" s="206"/>
      <c r="X249" s="206"/>
      <c r="AM249" s="205">
        <v>41394</v>
      </c>
      <c r="AN249" s="206">
        <v>2.4262000000000001</v>
      </c>
      <c r="AO249" s="206">
        <v>-1.95</v>
      </c>
    </row>
    <row r="250" spans="21:41" x14ac:dyDescent="0.3">
      <c r="U250" s="206"/>
      <c r="V250" s="206"/>
      <c r="W250" s="206"/>
      <c r="X250" s="206"/>
      <c r="AM250" s="205">
        <v>41425</v>
      </c>
      <c r="AN250" s="206">
        <v>2.3607</v>
      </c>
      <c r="AO250" s="206">
        <v>-2.13</v>
      </c>
    </row>
    <row r="251" spans="21:41" x14ac:dyDescent="0.3">
      <c r="U251" s="206"/>
      <c r="V251" s="206"/>
      <c r="W251" s="206"/>
      <c r="X251" s="206"/>
      <c r="AM251" s="205">
        <v>41455</v>
      </c>
      <c r="AN251" s="206">
        <v>2.4117000000000002</v>
      </c>
      <c r="AO251" s="206">
        <v>-2.23</v>
      </c>
    </row>
    <row r="252" spans="21:41" x14ac:dyDescent="0.3">
      <c r="U252" s="206"/>
      <c r="V252" s="206"/>
      <c r="W252" s="206"/>
      <c r="X252" s="206"/>
      <c r="AM252" s="205">
        <v>41486</v>
      </c>
      <c r="AN252" s="206">
        <v>2.4489999999999998</v>
      </c>
      <c r="AO252" s="206">
        <v>-2.23</v>
      </c>
    </row>
    <row r="253" spans="21:41" x14ac:dyDescent="0.3">
      <c r="U253" s="206"/>
      <c r="V253" s="206"/>
      <c r="W253" s="206"/>
      <c r="X253" s="206"/>
      <c r="AM253" s="205">
        <v>41517</v>
      </c>
      <c r="AN253" s="206">
        <v>2.4636999999999998</v>
      </c>
      <c r="AO253" s="206">
        <v>-2.16</v>
      </c>
    </row>
    <row r="254" spans="21:41" x14ac:dyDescent="0.3">
      <c r="U254" s="206"/>
      <c r="V254" s="206"/>
      <c r="W254" s="206"/>
      <c r="X254" s="206"/>
      <c r="AM254" s="205">
        <v>41547</v>
      </c>
      <c r="AN254" s="206">
        <v>2.5293000000000001</v>
      </c>
      <c r="AO254" s="206">
        <v>-2.0699999999999998</v>
      </c>
    </row>
    <row r="255" spans="21:41" x14ac:dyDescent="0.3">
      <c r="U255" s="206"/>
      <c r="V255" s="206"/>
      <c r="W255" s="206"/>
      <c r="X255" s="206"/>
      <c r="AM255" s="205">
        <v>41578</v>
      </c>
      <c r="AN255" s="206">
        <v>2.5971000000000002</v>
      </c>
      <c r="AO255" s="206">
        <v>-2.0099999999999998</v>
      </c>
    </row>
    <row r="256" spans="21:41" x14ac:dyDescent="0.3">
      <c r="U256" s="206"/>
      <c r="V256" s="206"/>
      <c r="W256" s="206"/>
      <c r="X256" s="206"/>
      <c r="AM256" s="205">
        <v>41608</v>
      </c>
      <c r="AN256" s="206">
        <v>2.6355</v>
      </c>
      <c r="AO256" s="206">
        <v>-1.96</v>
      </c>
    </row>
    <row r="257" spans="21:41" x14ac:dyDescent="0.3">
      <c r="U257" s="206"/>
      <c r="V257" s="206"/>
      <c r="W257" s="206"/>
      <c r="X257" s="206"/>
      <c r="AM257" s="205">
        <v>41639</v>
      </c>
      <c r="AN257" s="206">
        <v>2.6240000000000001</v>
      </c>
      <c r="AO257" s="206">
        <v>-1.91</v>
      </c>
    </row>
    <row r="258" spans="21:41" x14ac:dyDescent="0.3">
      <c r="U258" s="206"/>
      <c r="V258" s="206"/>
      <c r="W258" s="206"/>
      <c r="X258" s="206"/>
      <c r="AM258" s="205">
        <v>41670</v>
      </c>
      <c r="AN258" s="206">
        <v>2.4861</v>
      </c>
      <c r="AO258" s="206">
        <v>-1.64</v>
      </c>
    </row>
    <row r="259" spans="21:41" x14ac:dyDescent="0.3">
      <c r="U259" s="206"/>
      <c r="V259" s="206"/>
      <c r="W259" s="206"/>
      <c r="X259" s="206"/>
      <c r="AM259" s="205">
        <v>41698</v>
      </c>
      <c r="AN259" s="206">
        <v>2.2172000000000001</v>
      </c>
      <c r="AO259" s="206">
        <v>-1.8</v>
      </c>
    </row>
    <row r="260" spans="21:41" x14ac:dyDescent="0.3">
      <c r="U260" s="206"/>
      <c r="V260" s="206"/>
      <c r="W260" s="206"/>
      <c r="X260" s="206"/>
      <c r="AM260" s="205">
        <v>41729</v>
      </c>
      <c r="AN260" s="206">
        <v>2.2728999999999999</v>
      </c>
      <c r="AO260" s="206">
        <v>-2</v>
      </c>
    </row>
    <row r="261" spans="21:41" x14ac:dyDescent="0.3">
      <c r="U261" s="206"/>
      <c r="V261" s="206"/>
      <c r="W261" s="206"/>
      <c r="X261" s="206"/>
      <c r="AM261" s="205">
        <v>41759</v>
      </c>
      <c r="AN261" s="206">
        <v>2.1551</v>
      </c>
      <c r="AO261" s="206">
        <v>-1.9911000000000001</v>
      </c>
    </row>
    <row r="262" spans="21:41" x14ac:dyDescent="0.3">
      <c r="U262" s="206"/>
      <c r="V262" s="206"/>
      <c r="W262" s="206"/>
      <c r="X262" s="206"/>
      <c r="AM262" s="205">
        <v>41790</v>
      </c>
      <c r="AN262" s="206">
        <v>2.25</v>
      </c>
      <c r="AO262" s="206">
        <v>-1.883</v>
      </c>
    </row>
    <row r="263" spans="21:41" x14ac:dyDescent="0.3">
      <c r="U263" s="206"/>
      <c r="V263" s="206"/>
      <c r="W263" s="206"/>
      <c r="X263" s="206"/>
      <c r="AM263" s="205">
        <v>41820</v>
      </c>
      <c r="AN263" s="206">
        <v>2.2585999999999999</v>
      </c>
      <c r="AO263" s="206">
        <v>-1.7555000000000001</v>
      </c>
    </row>
    <row r="264" spans="21:41" x14ac:dyDescent="0.3">
      <c r="U264" s="206"/>
      <c r="V264" s="206"/>
      <c r="W264" s="206"/>
      <c r="X264" s="206"/>
      <c r="AM264" s="205">
        <v>41851</v>
      </c>
      <c r="AN264" s="206">
        <v>2.2551999999999999</v>
      </c>
      <c r="AO264" s="206">
        <v>-1.6304000000000001</v>
      </c>
    </row>
    <row r="265" spans="21:41" x14ac:dyDescent="0.3">
      <c r="U265" s="206"/>
      <c r="V265" s="206"/>
      <c r="W265" s="206"/>
      <c r="X265" s="206"/>
      <c r="AM265" s="205">
        <v>41882</v>
      </c>
      <c r="AN265" s="206">
        <v>2.2134</v>
      </c>
      <c r="AO265" s="206">
        <v>-1.5775999999999999</v>
      </c>
    </row>
    <row r="266" spans="21:41" x14ac:dyDescent="0.3">
      <c r="U266" s="206"/>
      <c r="V266" s="206"/>
      <c r="W266" s="206"/>
      <c r="X266" s="206"/>
      <c r="AM266" s="205">
        <v>41912</v>
      </c>
      <c r="AN266" s="206">
        <v>2.1476999999999999</v>
      </c>
      <c r="AO266" s="206">
        <v>-1.6021000000000001</v>
      </c>
    </row>
    <row r="267" spans="21:41" x14ac:dyDescent="0.3">
      <c r="U267" s="206"/>
      <c r="V267" s="206"/>
      <c r="W267" s="206"/>
      <c r="X267" s="206"/>
      <c r="AM267" s="205">
        <v>41943</v>
      </c>
      <c r="AN267" s="206">
        <v>2.0926</v>
      </c>
      <c r="AO267" s="206">
        <v>-1.6657999999999999</v>
      </c>
    </row>
    <row r="268" spans="21:41" x14ac:dyDescent="0.3">
      <c r="U268" s="206"/>
      <c r="V268" s="206"/>
      <c r="W268" s="206"/>
      <c r="X268" s="206"/>
      <c r="AM268" s="205">
        <v>41973</v>
      </c>
      <c r="AN268" s="206">
        <v>2.0327999999999999</v>
      </c>
      <c r="AO268" s="206">
        <v>-1.7585999999999999</v>
      </c>
    </row>
    <row r="269" spans="21:41" x14ac:dyDescent="0.3">
      <c r="U269" s="206"/>
      <c r="V269" s="206"/>
      <c r="W269" s="206"/>
      <c r="X269" s="206"/>
      <c r="AM269" s="205">
        <v>42004</v>
      </c>
      <c r="AN269" s="206">
        <v>1.9883999999999999</v>
      </c>
      <c r="AO269" s="206">
        <v>-1.8875999999999999</v>
      </c>
    </row>
    <row r="270" spans="21:41" x14ac:dyDescent="0.3">
      <c r="U270" s="206"/>
      <c r="V270" s="206"/>
      <c r="W270" s="206"/>
      <c r="X270" s="206"/>
      <c r="AM270" s="205">
        <v>42035</v>
      </c>
      <c r="AN270" s="206">
        <v>0.76380000000000003</v>
      </c>
      <c r="AO270" s="206">
        <v>-4.3201999999999998</v>
      </c>
    </row>
    <row r="271" spans="21:41" x14ac:dyDescent="0.3">
      <c r="U271" s="206"/>
      <c r="V271" s="206"/>
      <c r="W271" s="206"/>
      <c r="X271" s="206"/>
      <c r="AM271" s="205">
        <v>42063</v>
      </c>
      <c r="AN271" s="206">
        <v>1.0983000000000001</v>
      </c>
      <c r="AO271" s="206">
        <v>-4.5586000000000002</v>
      </c>
    </row>
    <row r="272" spans="21:41" x14ac:dyDescent="0.3">
      <c r="U272" s="206"/>
      <c r="V272" s="206"/>
      <c r="W272" s="206"/>
      <c r="X272" s="206"/>
      <c r="AM272" s="205">
        <v>42094</v>
      </c>
      <c r="AN272" s="206">
        <v>1.1907000000000001</v>
      </c>
      <c r="AO272" s="206">
        <v>-4.5591999999999997</v>
      </c>
    </row>
    <row r="273" spans="21:41" x14ac:dyDescent="0.3">
      <c r="U273" s="206"/>
      <c r="V273" s="206"/>
      <c r="W273" s="206"/>
      <c r="X273" s="206"/>
      <c r="AM273" s="205">
        <v>42124</v>
      </c>
      <c r="AN273" s="206">
        <v>1.27</v>
      </c>
      <c r="AO273" s="206">
        <v>-4.5625</v>
      </c>
    </row>
    <row r="274" spans="21:41" x14ac:dyDescent="0.3">
      <c r="U274" s="206"/>
      <c r="V274" s="206"/>
      <c r="W274" s="206"/>
      <c r="X274" s="206"/>
      <c r="AM274" s="205">
        <v>42155</v>
      </c>
      <c r="AN274" s="206">
        <v>1.2622</v>
      </c>
      <c r="AO274" s="206">
        <v>-4.5713999999999997</v>
      </c>
    </row>
    <row r="275" spans="21:41" x14ac:dyDescent="0.3">
      <c r="U275" s="206"/>
      <c r="V275" s="206"/>
      <c r="W275" s="206"/>
      <c r="X275" s="206"/>
      <c r="AM275" s="205">
        <v>42185</v>
      </c>
      <c r="AN275" s="206">
        <v>1.2836000000000001</v>
      </c>
      <c r="AO275" s="206">
        <v>-4.6115000000000004</v>
      </c>
    </row>
    <row r="276" spans="21:41" x14ac:dyDescent="0.3">
      <c r="U276" s="206"/>
      <c r="V276" s="206"/>
      <c r="W276" s="206"/>
      <c r="X276" s="206"/>
      <c r="AM276" s="205">
        <v>42216</v>
      </c>
      <c r="AN276" s="206">
        <v>1.3353999999999999</v>
      </c>
      <c r="AO276" s="206">
        <v>-4.7191999999999998</v>
      </c>
    </row>
    <row r="277" spans="21:41" x14ac:dyDescent="0.3">
      <c r="U277" s="206"/>
      <c r="V277" s="206"/>
      <c r="W277" s="206"/>
      <c r="X277" s="206"/>
      <c r="AM277" s="205">
        <v>42247</v>
      </c>
      <c r="AN277" s="206">
        <v>1.4129</v>
      </c>
      <c r="AO277" s="206">
        <v>-4.8688000000000002</v>
      </c>
    </row>
    <row r="278" spans="21:41" x14ac:dyDescent="0.3">
      <c r="U278" s="206"/>
      <c r="V278" s="206"/>
      <c r="W278" s="206"/>
      <c r="X278" s="206"/>
      <c r="AM278" s="205">
        <v>42277</v>
      </c>
      <c r="AN278" s="206">
        <v>1.4333</v>
      </c>
      <c r="AO278" s="206">
        <v>-4.9873000000000003</v>
      </c>
    </row>
    <row r="279" spans="21:41" x14ac:dyDescent="0.3">
      <c r="U279" s="206"/>
      <c r="V279" s="206"/>
      <c r="W279" s="206"/>
      <c r="X279" s="206"/>
      <c r="AM279" s="205">
        <v>42308</v>
      </c>
      <c r="AN279" s="206">
        <v>1.4166000000000001</v>
      </c>
      <c r="AO279" s="206">
        <v>-5.0999999999999996</v>
      </c>
    </row>
    <row r="280" spans="21:41" x14ac:dyDescent="0.3">
      <c r="U280" s="206"/>
      <c r="V280" s="206"/>
      <c r="W280" s="206"/>
      <c r="X280" s="206"/>
      <c r="AM280" s="205">
        <v>42338</v>
      </c>
      <c r="AN280" s="206">
        <v>1.4229000000000001</v>
      </c>
      <c r="AO280" s="206">
        <v>-5.2</v>
      </c>
    </row>
    <row r="281" spans="21:41" x14ac:dyDescent="0.3">
      <c r="U281" s="206"/>
      <c r="V281" s="206"/>
      <c r="W281" s="206"/>
      <c r="X281" s="206"/>
      <c r="AM281" s="205">
        <v>42369</v>
      </c>
      <c r="AN281" s="206">
        <v>1.4408000000000001</v>
      </c>
      <c r="AO281" s="206">
        <v>-5.2</v>
      </c>
    </row>
    <row r="282" spans="21:41" x14ac:dyDescent="0.3">
      <c r="U282" s="206"/>
      <c r="V282" s="206"/>
      <c r="W282" s="206"/>
      <c r="X282" s="206"/>
      <c r="AM282" s="205">
        <v>42400</v>
      </c>
      <c r="AN282" s="206">
        <v>1.8</v>
      </c>
      <c r="AO282" s="206">
        <v>-5.3</v>
      </c>
    </row>
    <row r="283" spans="21:41" x14ac:dyDescent="0.3">
      <c r="U283" s="206"/>
      <c r="V283" s="206"/>
      <c r="W283" s="206"/>
      <c r="X283" s="206"/>
      <c r="AM283" s="205">
        <v>42429</v>
      </c>
      <c r="AN283" s="206">
        <v>2</v>
      </c>
      <c r="AO283" s="206">
        <v>-5.0999999999999996</v>
      </c>
    </row>
    <row r="284" spans="21:41" x14ac:dyDescent="0.3">
      <c r="U284" s="206"/>
      <c r="V284" s="206"/>
      <c r="W284" s="206"/>
      <c r="X284" s="206"/>
      <c r="AM284" s="205">
        <v>42460</v>
      </c>
      <c r="AN284" s="206">
        <v>2.1135000000000002</v>
      </c>
      <c r="AO284" s="206">
        <v>-4.8</v>
      </c>
    </row>
    <row r="285" spans="21:41" x14ac:dyDescent="0.3">
      <c r="U285" s="206"/>
      <c r="V285" s="206"/>
      <c r="W285" s="206"/>
      <c r="X285" s="206"/>
      <c r="AM285" s="205">
        <v>42490</v>
      </c>
      <c r="AN285" s="206">
        <v>2.1669999999999998</v>
      </c>
      <c r="AO285" s="206">
        <v>-4.5</v>
      </c>
    </row>
    <row r="286" spans="21:41" x14ac:dyDescent="0.3">
      <c r="U286" s="206"/>
      <c r="V286" s="206"/>
      <c r="W286" s="206"/>
      <c r="X286" s="206"/>
      <c r="AM286" s="205">
        <v>42521</v>
      </c>
      <c r="AN286" s="206">
        <v>2.1415000000000002</v>
      </c>
      <c r="AO286" s="206">
        <v>-4.0999999999999996</v>
      </c>
    </row>
    <row r="287" spans="21:41" x14ac:dyDescent="0.3">
      <c r="U287" s="206"/>
      <c r="V287" s="206"/>
      <c r="W287" s="206"/>
      <c r="X287" s="206"/>
      <c r="AM287" s="205">
        <v>42551</v>
      </c>
      <c r="AN287" s="206">
        <v>2.0979000000000001</v>
      </c>
      <c r="AO287" s="206">
        <v>-3.9</v>
      </c>
    </row>
    <row r="288" spans="21:41" x14ac:dyDescent="0.3">
      <c r="U288" s="206"/>
      <c r="V288" s="206"/>
      <c r="W288" s="206"/>
      <c r="X288" s="206"/>
      <c r="AM288" s="205">
        <v>42582</v>
      </c>
      <c r="AN288" s="206">
        <v>2.0503</v>
      </c>
      <c r="AO288" s="206">
        <v>-3.6</v>
      </c>
    </row>
    <row r="289" spans="21:41" x14ac:dyDescent="0.3">
      <c r="U289" s="206"/>
      <c r="V289" s="206"/>
      <c r="W289" s="206"/>
      <c r="X289" s="206"/>
      <c r="AM289" s="205">
        <v>42613</v>
      </c>
      <c r="AN289" s="206">
        <v>1.9610000000000001</v>
      </c>
      <c r="AO289" s="206">
        <v>-3.2</v>
      </c>
    </row>
    <row r="290" spans="21:41" x14ac:dyDescent="0.3">
      <c r="U290" s="206"/>
      <c r="V290" s="206"/>
      <c r="W290" s="206"/>
      <c r="X290" s="206"/>
      <c r="AM290" s="205">
        <v>42643</v>
      </c>
      <c r="AN290" s="206">
        <v>1.9564999999999999</v>
      </c>
      <c r="AO290" s="206">
        <v>-2.9</v>
      </c>
    </row>
    <row r="291" spans="21:41" x14ac:dyDescent="0.3">
      <c r="U291" s="206"/>
      <c r="V291" s="206"/>
      <c r="W291" s="206"/>
      <c r="X291" s="206"/>
      <c r="AM291" s="205">
        <v>42674</v>
      </c>
      <c r="AN291" s="206">
        <v>1.9703999999999999</v>
      </c>
      <c r="AO291" s="206">
        <v>-2.5</v>
      </c>
    </row>
    <row r="292" spans="21:41" x14ac:dyDescent="0.3">
      <c r="U292" s="206"/>
      <c r="V292" s="206"/>
      <c r="W292" s="206"/>
      <c r="X292" s="206"/>
      <c r="AM292" s="205">
        <v>42704</v>
      </c>
      <c r="AN292" s="206">
        <v>1.9961</v>
      </c>
      <c r="AO292" s="206">
        <v>-2</v>
      </c>
    </row>
    <row r="293" spans="21:41" x14ac:dyDescent="0.3">
      <c r="U293" s="206"/>
      <c r="V293" s="206"/>
      <c r="W293" s="206"/>
      <c r="X293" s="206"/>
      <c r="AM293" s="205">
        <v>42735</v>
      </c>
      <c r="AN293" s="206">
        <v>2.0028000000000001</v>
      </c>
      <c r="AO293" s="206">
        <v>-1.4</v>
      </c>
    </row>
    <row r="294" spans="21:41" x14ac:dyDescent="0.3">
      <c r="U294" s="206"/>
      <c r="V294" s="206"/>
      <c r="W294" s="206"/>
      <c r="X294" s="206"/>
      <c r="AM294" s="205">
        <v>42766</v>
      </c>
      <c r="AN294" s="206">
        <v>2.5491000000000001</v>
      </c>
      <c r="AO294" s="206">
        <v>6.9</v>
      </c>
    </row>
    <row r="295" spans="21:41" x14ac:dyDescent="0.3">
      <c r="U295" s="206"/>
      <c r="V295" s="206"/>
      <c r="W295" s="206"/>
      <c r="X295" s="206"/>
      <c r="AM295" s="205">
        <v>42794</v>
      </c>
      <c r="AN295" s="206">
        <v>1.6688000000000001</v>
      </c>
      <c r="AO295" s="206">
        <v>7.3</v>
      </c>
    </row>
    <row r="296" spans="21:41" x14ac:dyDescent="0.3">
      <c r="U296" s="206"/>
      <c r="V296" s="206"/>
      <c r="W296" s="206"/>
      <c r="X296" s="206"/>
      <c r="AM296" s="205">
        <v>42825</v>
      </c>
      <c r="AN296" s="206">
        <v>1.4177</v>
      </c>
      <c r="AO296" s="206">
        <v>7.4</v>
      </c>
    </row>
    <row r="297" spans="21:41" x14ac:dyDescent="0.3">
      <c r="U297" s="206"/>
      <c r="V297" s="206"/>
      <c r="W297" s="206"/>
      <c r="X297" s="206"/>
      <c r="AM297" s="205">
        <v>42855</v>
      </c>
      <c r="AN297" s="206">
        <v>1.3547</v>
      </c>
      <c r="AO297" s="206">
        <v>7.2</v>
      </c>
    </row>
    <row r="298" spans="21:41" x14ac:dyDescent="0.3">
      <c r="U298" s="206"/>
      <c r="V298" s="206"/>
      <c r="W298" s="206"/>
      <c r="X298" s="206"/>
      <c r="AM298" s="205">
        <v>42886</v>
      </c>
      <c r="AN298" s="206">
        <v>1.387</v>
      </c>
      <c r="AO298" s="206">
        <v>6.8</v>
      </c>
    </row>
    <row r="299" spans="21:41" x14ac:dyDescent="0.3">
      <c r="U299" s="206"/>
      <c r="V299" s="206"/>
      <c r="W299" s="206"/>
      <c r="X299" s="206"/>
      <c r="AM299" s="205">
        <v>42916</v>
      </c>
      <c r="AN299" s="206">
        <v>1.4051</v>
      </c>
      <c r="AO299" s="206">
        <v>6.6</v>
      </c>
    </row>
    <row r="300" spans="21:41" x14ac:dyDescent="0.3">
      <c r="U300" s="206"/>
      <c r="V300" s="206"/>
      <c r="W300" s="206"/>
      <c r="X300" s="206"/>
      <c r="AM300" s="205">
        <v>42947</v>
      </c>
      <c r="AN300" s="206">
        <v>1.4053</v>
      </c>
      <c r="AO300" s="206">
        <v>6.4</v>
      </c>
    </row>
    <row r="301" spans="21:41" x14ac:dyDescent="0.3">
      <c r="U301" s="206"/>
      <c r="V301" s="206"/>
      <c r="W301" s="206"/>
      <c r="X301" s="206"/>
      <c r="AM301" s="205">
        <v>42978</v>
      </c>
      <c r="AN301" s="206">
        <v>1.4504999999999999</v>
      </c>
      <c r="AO301" s="206">
        <v>6.4</v>
      </c>
    </row>
    <row r="302" spans="21:41" x14ac:dyDescent="0.3">
      <c r="U302" s="206"/>
      <c r="V302" s="206"/>
      <c r="W302" s="206"/>
      <c r="X302" s="206"/>
      <c r="AM302" s="205">
        <v>43008</v>
      </c>
      <c r="AN302" s="206">
        <v>1.4708000000000001</v>
      </c>
      <c r="AO302" s="206">
        <v>6.5</v>
      </c>
    </row>
    <row r="303" spans="21:41" x14ac:dyDescent="0.3">
      <c r="U303" s="206"/>
      <c r="V303" s="206"/>
      <c r="W303" s="206"/>
      <c r="X303" s="206"/>
      <c r="AM303" s="205">
        <v>43039</v>
      </c>
      <c r="AN303" s="206">
        <v>1.5106999999999999</v>
      </c>
      <c r="AO303" s="206">
        <v>6.5</v>
      </c>
    </row>
    <row r="304" spans="21:41" x14ac:dyDescent="0.3">
      <c r="U304" s="206"/>
      <c r="V304" s="206"/>
      <c r="W304" s="206"/>
      <c r="X304" s="206"/>
      <c r="AM304" s="205">
        <v>43069</v>
      </c>
      <c r="AN304" s="206">
        <v>1.5310999999999999</v>
      </c>
      <c r="AO304" s="206">
        <v>6.4</v>
      </c>
    </row>
    <row r="305" spans="21:41" x14ac:dyDescent="0.3">
      <c r="U305" s="206"/>
      <c r="V305" s="206"/>
      <c r="W305" s="206"/>
      <c r="X305" s="206"/>
      <c r="AM305" s="205">
        <v>43100</v>
      </c>
      <c r="AN305" s="206">
        <v>1.6</v>
      </c>
      <c r="AO305" s="206">
        <v>6.3</v>
      </c>
    </row>
    <row r="306" spans="21:41" x14ac:dyDescent="0.3">
      <c r="U306" s="206"/>
      <c r="V306" s="206"/>
      <c r="W306" s="206"/>
      <c r="X306" s="206"/>
      <c r="AM306" s="205">
        <v>43131</v>
      </c>
      <c r="AN306" s="206">
        <v>1.5</v>
      </c>
      <c r="AO306" s="206">
        <v>4.3</v>
      </c>
    </row>
    <row r="307" spans="21:41" x14ac:dyDescent="0.3">
      <c r="U307" s="206"/>
      <c r="V307" s="206"/>
      <c r="W307" s="206"/>
      <c r="X307" s="206"/>
      <c r="AM307" s="205">
        <v>43159</v>
      </c>
      <c r="AN307" s="206">
        <v>2.2000000000000002</v>
      </c>
      <c r="AO307" s="206">
        <v>4</v>
      </c>
    </row>
    <row r="308" spans="21:41" x14ac:dyDescent="0.3">
      <c r="U308" s="206"/>
      <c r="V308" s="206"/>
      <c r="W308" s="206"/>
      <c r="X308" s="206"/>
      <c r="AM308" s="205">
        <v>43190</v>
      </c>
      <c r="AN308" s="206">
        <v>2.1</v>
      </c>
      <c r="AO308" s="206">
        <v>3.7</v>
      </c>
    </row>
    <row r="309" spans="21:41" x14ac:dyDescent="0.3">
      <c r="U309" s="206"/>
      <c r="V309" s="206"/>
      <c r="W309" s="206"/>
      <c r="X309" s="206"/>
      <c r="AM309" s="205">
        <v>43220</v>
      </c>
      <c r="AN309" s="206">
        <v>2.1</v>
      </c>
      <c r="AO309" s="206">
        <v>3.6</v>
      </c>
    </row>
    <row r="310" spans="21:41" x14ac:dyDescent="0.3">
      <c r="U310" s="206"/>
      <c r="V310" s="206"/>
      <c r="W310" s="206"/>
      <c r="X310" s="206"/>
      <c r="AM310" s="205">
        <v>43251</v>
      </c>
      <c r="AN310" s="206">
        <v>2</v>
      </c>
      <c r="AO310" s="206">
        <v>3.7</v>
      </c>
    </row>
    <row r="311" spans="21:41" x14ac:dyDescent="0.3">
      <c r="U311" s="206"/>
      <c r="V311" s="206"/>
      <c r="W311" s="206"/>
      <c r="X311" s="206"/>
      <c r="AM311" s="205">
        <v>43281</v>
      </c>
      <c r="AN311" s="206">
        <v>2</v>
      </c>
      <c r="AO311" s="206">
        <v>3.9</v>
      </c>
    </row>
    <row r="312" spans="21:41" x14ac:dyDescent="0.3">
      <c r="U312" s="206"/>
      <c r="V312" s="206"/>
      <c r="W312" s="206"/>
      <c r="X312" s="206"/>
      <c r="AM312" s="205">
        <v>43312</v>
      </c>
      <c r="AN312" s="206">
        <v>2</v>
      </c>
      <c r="AO312" s="206">
        <v>4</v>
      </c>
    </row>
    <row r="313" spans="21:41" x14ac:dyDescent="0.3">
      <c r="U313" s="206"/>
      <c r="V313" s="206"/>
      <c r="W313" s="206"/>
      <c r="X313" s="206"/>
      <c r="AM313" s="205">
        <v>43343</v>
      </c>
      <c r="AN313" s="206">
        <v>2</v>
      </c>
      <c r="AO313" s="206">
        <v>4</v>
      </c>
    </row>
    <row r="314" spans="21:41" x14ac:dyDescent="0.3">
      <c r="U314" s="206"/>
      <c r="V314" s="206"/>
      <c r="W314" s="206"/>
      <c r="X314" s="206"/>
      <c r="AM314" s="205">
        <v>43373</v>
      </c>
      <c r="AN314" s="206">
        <v>2.1</v>
      </c>
      <c r="AO314" s="206">
        <v>4</v>
      </c>
    </row>
    <row r="315" spans="21:41" x14ac:dyDescent="0.3">
      <c r="U315" s="206"/>
      <c r="V315" s="206"/>
      <c r="W315" s="206"/>
      <c r="X315" s="206"/>
      <c r="AM315" s="205">
        <v>43404</v>
      </c>
      <c r="AN315" s="206">
        <v>2.1</v>
      </c>
      <c r="AO315" s="206">
        <v>3.9</v>
      </c>
    </row>
    <row r="316" spans="21:41" x14ac:dyDescent="0.3">
      <c r="U316" s="206"/>
      <c r="V316" s="206"/>
      <c r="W316" s="206"/>
      <c r="X316" s="206"/>
      <c r="AM316" s="205">
        <v>43434</v>
      </c>
      <c r="AN316" s="206">
        <v>2.1</v>
      </c>
      <c r="AO316" s="206">
        <v>3.8</v>
      </c>
    </row>
    <row r="317" spans="21:41" x14ac:dyDescent="0.3">
      <c r="U317" s="206"/>
      <c r="V317" s="206"/>
      <c r="W317" s="206"/>
      <c r="X317" s="206"/>
      <c r="AM317" s="205">
        <v>43465</v>
      </c>
      <c r="AN317" s="206">
        <v>2.1</v>
      </c>
      <c r="AO317" s="206">
        <v>3.5</v>
      </c>
    </row>
    <row r="318" spans="21:41" x14ac:dyDescent="0.3">
      <c r="U318" s="206"/>
      <c r="V318" s="206"/>
      <c r="W318" s="206"/>
      <c r="X318" s="206"/>
      <c r="AM318" s="205">
        <v>43496</v>
      </c>
      <c r="AN318" s="206">
        <v>1.7</v>
      </c>
      <c r="AO318" s="206">
        <v>0.1</v>
      </c>
    </row>
    <row r="319" spans="21:41" x14ac:dyDescent="0.3">
      <c r="U319" s="206"/>
      <c r="V319" s="206"/>
      <c r="W319" s="206"/>
      <c r="X319" s="206"/>
      <c r="AM319" s="205">
        <v>43524</v>
      </c>
      <c r="AN319" s="206">
        <v>1.6</v>
      </c>
      <c r="AO319" s="206">
        <v>0.1</v>
      </c>
    </row>
    <row r="320" spans="21:41" x14ac:dyDescent="0.3">
      <c r="U320" s="206"/>
      <c r="V320" s="206"/>
      <c r="W320" s="206"/>
      <c r="X320" s="206"/>
      <c r="AM320" s="205">
        <v>43555</v>
      </c>
      <c r="AN320" s="206">
        <v>1.8</v>
      </c>
      <c r="AO320" s="206">
        <v>0.2</v>
      </c>
    </row>
    <row r="321" spans="21:41" x14ac:dyDescent="0.3">
      <c r="U321" s="206"/>
      <c r="V321" s="206"/>
      <c r="W321" s="206"/>
      <c r="X321" s="206"/>
      <c r="AM321" s="205">
        <v>43585</v>
      </c>
      <c r="AN321" s="206">
        <v>2</v>
      </c>
      <c r="AO321" s="206">
        <v>0.3</v>
      </c>
    </row>
    <row r="322" spans="21:41" x14ac:dyDescent="0.3">
      <c r="U322" s="206"/>
      <c r="V322" s="206"/>
      <c r="W322" s="206"/>
      <c r="X322" s="206"/>
      <c r="AM322" s="205">
        <v>43616</v>
      </c>
      <c r="AN322" s="206">
        <v>2.2000000000000002</v>
      </c>
      <c r="AO322" s="206">
        <v>0.4</v>
      </c>
    </row>
    <row r="323" spans="21:41" x14ac:dyDescent="0.3">
      <c r="U323" s="206"/>
      <c r="V323" s="206"/>
      <c r="W323" s="206"/>
      <c r="X323" s="206"/>
      <c r="AM323" s="205">
        <v>43646</v>
      </c>
      <c r="AN323" s="206">
        <v>2.2000000000000002</v>
      </c>
      <c r="AO323" s="206">
        <v>0.3</v>
      </c>
    </row>
    <row r="324" spans="21:41" x14ac:dyDescent="0.3">
      <c r="U324" s="206"/>
      <c r="V324" s="206"/>
      <c r="W324" s="206"/>
      <c r="X324" s="206"/>
      <c r="AM324" s="205">
        <v>43677</v>
      </c>
      <c r="AN324" s="206">
        <v>2.2999999999999998</v>
      </c>
      <c r="AO324" s="206">
        <v>0.2</v>
      </c>
    </row>
    <row r="325" spans="21:41" x14ac:dyDescent="0.3">
      <c r="U325" s="206"/>
      <c r="V325" s="206"/>
      <c r="W325" s="206"/>
      <c r="X325" s="206"/>
      <c r="AM325" s="205">
        <v>43708</v>
      </c>
      <c r="AN325" s="206">
        <v>2.4</v>
      </c>
      <c r="AO325" s="206">
        <v>0.1</v>
      </c>
    </row>
    <row r="326" spans="21:41" x14ac:dyDescent="0.3">
      <c r="U326" s="206"/>
      <c r="V326" s="206"/>
      <c r="W326" s="206"/>
      <c r="X326" s="206"/>
      <c r="AM326" s="205">
        <v>43738</v>
      </c>
      <c r="AN326" s="206">
        <v>2.5</v>
      </c>
      <c r="AO326" s="206">
        <v>0</v>
      </c>
    </row>
    <row r="327" spans="21:41" x14ac:dyDescent="0.3">
      <c r="U327" s="206"/>
      <c r="V327" s="206"/>
      <c r="W327" s="206"/>
      <c r="X327" s="206"/>
      <c r="AM327" s="205">
        <v>43769</v>
      </c>
      <c r="AN327" s="206">
        <v>2.6</v>
      </c>
      <c r="AO327" s="206">
        <v>-0.2</v>
      </c>
    </row>
    <row r="328" spans="21:41" x14ac:dyDescent="0.3">
      <c r="U328" s="206"/>
      <c r="V328" s="206"/>
      <c r="W328" s="206"/>
      <c r="X328" s="206"/>
      <c r="AM328" s="205">
        <v>43799</v>
      </c>
      <c r="AN328" s="206">
        <v>2.8</v>
      </c>
      <c r="AO328" s="206">
        <v>-0.3</v>
      </c>
    </row>
    <row r="329" spans="21:41" x14ac:dyDescent="0.3">
      <c r="U329" s="206"/>
      <c r="V329" s="206"/>
      <c r="W329" s="206"/>
      <c r="X329" s="206"/>
      <c r="AM329" s="205">
        <v>43830</v>
      </c>
      <c r="AN329" s="206">
        <v>2.9</v>
      </c>
      <c r="AO329" s="206">
        <v>-0.3</v>
      </c>
    </row>
    <row r="330" spans="21:41" x14ac:dyDescent="0.3">
      <c r="U330" s="206"/>
      <c r="V330" s="206"/>
      <c r="W330" s="206"/>
      <c r="X330" s="206"/>
      <c r="AM330" s="205">
        <v>43861</v>
      </c>
      <c r="AN330" s="206">
        <v>5.4</v>
      </c>
      <c r="AO330" s="206">
        <v>0.1</v>
      </c>
    </row>
    <row r="331" spans="21:41" x14ac:dyDescent="0.3">
      <c r="U331" s="206"/>
      <c r="V331" s="206"/>
      <c r="W331" s="206"/>
      <c r="X331" s="206"/>
      <c r="AM331" s="205">
        <v>43890</v>
      </c>
      <c r="AN331" s="206">
        <v>5.3</v>
      </c>
      <c r="AO331" s="206">
        <v>-0.2</v>
      </c>
    </row>
    <row r="332" spans="21:41" x14ac:dyDescent="0.3">
      <c r="U332" s="206"/>
      <c r="V332" s="206"/>
      <c r="W332" s="206"/>
      <c r="X332" s="206"/>
      <c r="AM332" s="205">
        <v>43921</v>
      </c>
      <c r="AN332" s="206">
        <v>4.9000000000000004</v>
      </c>
      <c r="AO332" s="206">
        <v>-0.6</v>
      </c>
    </row>
    <row r="333" spans="21:41" x14ac:dyDescent="0.3">
      <c r="U333" s="206"/>
      <c r="V333" s="206"/>
      <c r="W333" s="206"/>
      <c r="X333" s="206"/>
      <c r="AM333" s="205">
        <v>43951</v>
      </c>
      <c r="AN333" s="206">
        <v>4.5</v>
      </c>
      <c r="AO333" s="206">
        <v>-1.2</v>
      </c>
    </row>
    <row r="334" spans="21:41" x14ac:dyDescent="0.3">
      <c r="U334" s="206"/>
      <c r="V334" s="206"/>
      <c r="W334" s="206"/>
      <c r="X334" s="206"/>
      <c r="AM334" s="205">
        <v>43982</v>
      </c>
      <c r="AN334" s="206">
        <v>4.0999999999999996</v>
      </c>
      <c r="AO334" s="206">
        <v>-1.7</v>
      </c>
    </row>
    <row r="335" spans="21:41" x14ac:dyDescent="0.3">
      <c r="U335" s="206"/>
      <c r="V335" s="206"/>
      <c r="W335" s="206"/>
      <c r="X335" s="206"/>
      <c r="AM335" s="205">
        <v>44012</v>
      </c>
      <c r="AN335" s="206">
        <v>3.8393000000000002</v>
      </c>
      <c r="AO335" s="206">
        <v>-1.9</v>
      </c>
    </row>
    <row r="336" spans="21:41" x14ac:dyDescent="0.3">
      <c r="U336" s="206"/>
      <c r="V336" s="206"/>
      <c r="W336" s="206"/>
      <c r="X336" s="206"/>
      <c r="AM336" s="205">
        <v>44043</v>
      </c>
      <c r="AN336" s="206">
        <v>3.6753930000000001</v>
      </c>
      <c r="AO336" s="206">
        <v>-2</v>
      </c>
    </row>
    <row r="337" spans="21:41" x14ac:dyDescent="0.3">
      <c r="U337" s="206"/>
      <c r="V337" s="206"/>
      <c r="W337" s="206"/>
      <c r="X337" s="206"/>
      <c r="AM337" s="205">
        <v>44074</v>
      </c>
      <c r="AN337" s="206">
        <v>3.5113949999999998</v>
      </c>
      <c r="AO337" s="206">
        <v>-2</v>
      </c>
    </row>
    <row r="338" spans="21:41" x14ac:dyDescent="0.3">
      <c r="U338" s="206"/>
      <c r="V338" s="206"/>
      <c r="W338" s="206"/>
      <c r="X338" s="206"/>
      <c r="AM338" s="205">
        <v>44104</v>
      </c>
      <c r="AN338" s="206">
        <v>3.3088359999999999</v>
      </c>
      <c r="AO338" s="206">
        <v>-2</v>
      </c>
    </row>
    <row r="339" spans="21:41" x14ac:dyDescent="0.3">
      <c r="U339" s="206"/>
      <c r="V339" s="206"/>
      <c r="W339" s="206"/>
      <c r="X339" s="206"/>
      <c r="AM339" s="205">
        <v>44135</v>
      </c>
      <c r="AN339" s="206">
        <v>3</v>
      </c>
      <c r="AO339" s="206">
        <v>-2</v>
      </c>
    </row>
    <row r="340" spans="21:41" x14ac:dyDescent="0.3">
      <c r="U340" s="206"/>
      <c r="V340" s="206"/>
      <c r="W340" s="206"/>
      <c r="X340" s="206"/>
      <c r="AM340" s="205">
        <v>44165</v>
      </c>
      <c r="AN340" s="206">
        <v>2.7</v>
      </c>
      <c r="AO340" s="206">
        <v>-2</v>
      </c>
    </row>
    <row r="341" spans="21:41" x14ac:dyDescent="0.3">
      <c r="U341" s="206"/>
      <c r="V341" s="206"/>
      <c r="W341" s="206"/>
      <c r="X341" s="206"/>
      <c r="AM341" s="205">
        <v>44196</v>
      </c>
      <c r="AN341" s="206">
        <v>2.5</v>
      </c>
      <c r="AO341" s="206">
        <v>-1.8</v>
      </c>
    </row>
    <row r="342" spans="21:41" x14ac:dyDescent="0.3">
      <c r="U342" s="206"/>
      <c r="V342" s="206"/>
      <c r="W342" s="206"/>
      <c r="X342" s="206"/>
      <c r="AM342" s="205">
        <v>44227</v>
      </c>
      <c r="AN342" s="206">
        <v>-0.3</v>
      </c>
      <c r="AO342" s="206">
        <v>0.3</v>
      </c>
    </row>
    <row r="343" spans="21:41" x14ac:dyDescent="0.3">
      <c r="U343" s="206"/>
      <c r="V343" s="206"/>
      <c r="W343" s="206"/>
      <c r="X343" s="206"/>
      <c r="AM343" s="205">
        <v>44255</v>
      </c>
      <c r="AN343" s="206">
        <v>-0.3</v>
      </c>
      <c r="AO343" s="206">
        <v>1</v>
      </c>
    </row>
    <row r="344" spans="21:41" x14ac:dyDescent="0.3">
      <c r="U344" s="206"/>
      <c r="V344" s="206"/>
      <c r="W344" s="206"/>
      <c r="X344" s="206"/>
      <c r="AM344" s="205">
        <v>44286</v>
      </c>
      <c r="AN344" s="206">
        <v>0</v>
      </c>
      <c r="AO344" s="206">
        <v>2.1</v>
      </c>
    </row>
    <row r="345" spans="21:41" x14ac:dyDescent="0.3">
      <c r="U345" s="206"/>
      <c r="V345" s="206"/>
      <c r="W345" s="206"/>
      <c r="X345" s="206"/>
      <c r="AM345" s="205">
        <v>44316</v>
      </c>
      <c r="AN345" s="206">
        <v>0.2</v>
      </c>
      <c r="AO345" s="206">
        <v>3.3</v>
      </c>
    </row>
    <row r="346" spans="21:41" x14ac:dyDescent="0.3">
      <c r="U346" s="206"/>
      <c r="V346" s="206"/>
      <c r="W346" s="206"/>
      <c r="X346" s="206"/>
      <c r="AM346" s="205">
        <v>44347</v>
      </c>
      <c r="AN346" s="206">
        <v>0.4</v>
      </c>
      <c r="AO346" s="206">
        <v>4.4000000000000004</v>
      </c>
    </row>
    <row r="347" spans="21:41" x14ac:dyDescent="0.3">
      <c r="U347" s="206"/>
      <c r="V347" s="206"/>
      <c r="W347" s="206"/>
      <c r="X347" s="206"/>
      <c r="AM347" s="205">
        <v>44377</v>
      </c>
      <c r="AN347" s="206">
        <v>0.5</v>
      </c>
      <c r="AO347" s="206">
        <v>5.0999999999999996</v>
      </c>
    </row>
    <row r="348" spans="21:41" x14ac:dyDescent="0.3">
      <c r="U348" s="206"/>
      <c r="V348" s="206"/>
      <c r="W348" s="206"/>
      <c r="X348" s="206"/>
      <c r="AM348" s="205">
        <v>44408</v>
      </c>
      <c r="AN348" s="206">
        <v>0.6</v>
      </c>
      <c r="AO348" s="206">
        <v>5.7</v>
      </c>
    </row>
    <row r="349" spans="21:41" x14ac:dyDescent="0.3">
      <c r="U349" s="206"/>
      <c r="V349" s="206"/>
      <c r="W349" s="206"/>
      <c r="X349" s="206"/>
      <c r="AM349" s="205">
        <v>44439</v>
      </c>
      <c r="AN349" s="206">
        <v>0.6</v>
      </c>
      <c r="AO349" s="206">
        <v>6.2</v>
      </c>
    </row>
    <row r="350" spans="21:41" x14ac:dyDescent="0.3">
      <c r="U350" s="206"/>
      <c r="V350" s="206"/>
      <c r="W350" s="206"/>
      <c r="X350" s="206"/>
      <c r="AM350" s="205">
        <v>44469</v>
      </c>
      <c r="AN350" s="206">
        <v>0.6</v>
      </c>
      <c r="AO350" s="206">
        <v>6.7</v>
      </c>
    </row>
    <row r="351" spans="21:41" x14ac:dyDescent="0.3">
      <c r="U351" s="206"/>
      <c r="V351" s="206"/>
      <c r="W351" s="206"/>
      <c r="X351" s="206"/>
      <c r="AM351" s="205">
        <v>44500</v>
      </c>
      <c r="AN351" s="206">
        <v>0.7</v>
      </c>
      <c r="AO351" s="206">
        <v>7.3</v>
      </c>
    </row>
    <row r="352" spans="21:41" x14ac:dyDescent="0.3">
      <c r="U352" s="206"/>
      <c r="V352" s="206"/>
      <c r="W352" s="206"/>
      <c r="X352" s="206"/>
      <c r="AM352" s="205">
        <v>44530</v>
      </c>
      <c r="AN352" s="206">
        <v>0.9</v>
      </c>
      <c r="AO352" s="206">
        <v>7.9</v>
      </c>
    </row>
    <row r="353" spans="21:41" x14ac:dyDescent="0.3">
      <c r="U353" s="206"/>
      <c r="V353" s="206"/>
      <c r="W353" s="206"/>
      <c r="X353" s="206"/>
      <c r="AM353" s="205">
        <v>44561</v>
      </c>
      <c r="AN353" s="206">
        <v>0.9</v>
      </c>
      <c r="AO353" s="206">
        <v>8.1</v>
      </c>
    </row>
    <row r="354" spans="21:41" x14ac:dyDescent="0.3">
      <c r="U354" s="206"/>
      <c r="V354" s="206"/>
      <c r="W354" s="206"/>
      <c r="X354" s="206"/>
      <c r="AM354" s="205">
        <v>44592</v>
      </c>
      <c r="AN354" s="206">
        <v>0.9</v>
      </c>
      <c r="AO354" s="206">
        <v>9.1</v>
      </c>
    </row>
    <row r="355" spans="21:41" x14ac:dyDescent="0.3">
      <c r="U355" s="206"/>
      <c r="V355" s="206"/>
      <c r="W355" s="206"/>
      <c r="X355" s="206"/>
      <c r="AM355" s="205">
        <v>44620</v>
      </c>
      <c r="AN355" s="206">
        <v>0.9</v>
      </c>
      <c r="AO355" s="206">
        <v>8.9</v>
      </c>
    </row>
    <row r="356" spans="21:41" x14ac:dyDescent="0.3">
      <c r="U356" s="206"/>
      <c r="V356" s="206"/>
      <c r="W356" s="206"/>
      <c r="X356" s="206"/>
      <c r="AM356" s="205">
        <v>44651</v>
      </c>
      <c r="AN356" s="206">
        <v>1.1000000000000001</v>
      </c>
      <c r="AO356" s="206">
        <v>8.6999999999999993</v>
      </c>
    </row>
    <row r="357" spans="21:41" x14ac:dyDescent="0.3">
      <c r="U357" s="206"/>
      <c r="V357" s="206"/>
      <c r="W357" s="206"/>
      <c r="X357" s="206"/>
      <c r="AM357" s="205">
        <v>44681</v>
      </c>
      <c r="AN357" s="206">
        <v>1.4</v>
      </c>
      <c r="AO357" s="206">
        <v>8.5</v>
      </c>
    </row>
    <row r="358" spans="21:41" x14ac:dyDescent="0.3">
      <c r="U358" s="206"/>
      <c r="V358" s="206"/>
      <c r="W358" s="206"/>
      <c r="X358" s="206"/>
      <c r="AM358" s="205">
        <v>44712</v>
      </c>
      <c r="AN358" s="206">
        <v>1.5</v>
      </c>
      <c r="AO358" s="206">
        <v>8.1</v>
      </c>
    </row>
    <row r="359" spans="21:41" x14ac:dyDescent="0.3">
      <c r="U359" s="206"/>
      <c r="V359" s="206"/>
      <c r="W359" s="206"/>
      <c r="X359" s="206"/>
      <c r="AM359" s="205">
        <v>44742</v>
      </c>
      <c r="AN359" s="206">
        <v>1.7</v>
      </c>
      <c r="AO359" s="206">
        <v>7.7</v>
      </c>
    </row>
    <row r="360" spans="21:41" x14ac:dyDescent="0.3">
      <c r="U360" s="206"/>
      <c r="V360" s="206"/>
      <c r="W360" s="206"/>
      <c r="X360" s="206"/>
      <c r="AM360" s="205">
        <v>44773</v>
      </c>
      <c r="AN360" s="206">
        <v>1.8</v>
      </c>
      <c r="AO360" s="206">
        <v>7.2</v>
      </c>
    </row>
    <row r="361" spans="21:41" x14ac:dyDescent="0.3">
      <c r="U361" s="206"/>
      <c r="V361" s="206"/>
      <c r="W361" s="206"/>
      <c r="X361" s="206"/>
      <c r="AM361" s="205">
        <v>44804</v>
      </c>
      <c r="AN361" s="206">
        <v>1.9</v>
      </c>
      <c r="AO361" s="206">
        <v>6.6</v>
      </c>
    </row>
    <row r="362" spans="21:41" x14ac:dyDescent="0.3">
      <c r="U362" s="206"/>
      <c r="V362" s="206"/>
      <c r="W362" s="206"/>
      <c r="X362" s="206"/>
      <c r="AM362" s="205">
        <v>44834</v>
      </c>
      <c r="AN362" s="206">
        <v>2</v>
      </c>
      <c r="AO362" s="206">
        <v>5.9</v>
      </c>
    </row>
    <row r="363" spans="21:41" x14ac:dyDescent="0.3">
      <c r="U363" s="206"/>
      <c r="V363" s="206"/>
      <c r="W363" s="206"/>
      <c r="X363" s="206"/>
      <c r="AM363" s="205">
        <v>44865</v>
      </c>
      <c r="AN363" s="206">
        <v>2</v>
      </c>
      <c r="AO363" s="206">
        <v>5.2</v>
      </c>
    </row>
    <row r="364" spans="21:41" x14ac:dyDescent="0.3">
      <c r="U364" s="206"/>
      <c r="V364" s="206"/>
      <c r="W364" s="206"/>
      <c r="X364" s="206"/>
      <c r="AM364" s="205">
        <v>44895</v>
      </c>
      <c r="AN364" s="206">
        <v>2</v>
      </c>
      <c r="AO364" s="206">
        <v>4.5999999999999996</v>
      </c>
    </row>
    <row r="365" spans="21:41" x14ac:dyDescent="0.3">
      <c r="U365" s="206"/>
      <c r="V365" s="206"/>
      <c r="W365" s="206"/>
      <c r="X365" s="206"/>
      <c r="AM365" s="205">
        <v>44926</v>
      </c>
      <c r="AN365" s="206">
        <v>2</v>
      </c>
      <c r="AO365" s="206">
        <v>4.0999999999999996</v>
      </c>
    </row>
    <row r="366" spans="21:41" x14ac:dyDescent="0.3">
      <c r="U366" s="206"/>
      <c r="V366" s="206"/>
      <c r="W366" s="206"/>
      <c r="X366" s="206"/>
      <c r="AM366" s="205">
        <v>44957</v>
      </c>
      <c r="AN366" s="206">
        <v>2.1</v>
      </c>
      <c r="AO366" s="206">
        <v>-0.8</v>
      </c>
    </row>
    <row r="367" spans="21:41" x14ac:dyDescent="0.3">
      <c r="U367" s="206"/>
      <c r="V367" s="206"/>
      <c r="W367" s="206"/>
      <c r="X367" s="206"/>
      <c r="AM367" s="205">
        <v>44985</v>
      </c>
      <c r="AN367" s="206">
        <v>1.5</v>
      </c>
      <c r="AO367" s="206">
        <v>-1.1000000000000001</v>
      </c>
    </row>
    <row r="368" spans="21:41" x14ac:dyDescent="0.3">
      <c r="U368" s="206"/>
      <c r="V368" s="206"/>
      <c r="W368" s="206"/>
      <c r="X368" s="206"/>
      <c r="AM368" s="205">
        <v>45016</v>
      </c>
      <c r="AN368" s="206">
        <v>1.3</v>
      </c>
      <c r="AO368" s="206">
        <v>-1.6</v>
      </c>
    </row>
    <row r="369" spans="21:41" x14ac:dyDescent="0.3">
      <c r="U369" s="206"/>
      <c r="V369" s="206"/>
      <c r="W369" s="206"/>
      <c r="X369" s="206"/>
      <c r="AM369" s="205">
        <v>45046</v>
      </c>
      <c r="AN369" s="206">
        <v>1</v>
      </c>
      <c r="AO369" s="206">
        <v>-2.1</v>
      </c>
    </row>
    <row r="370" spans="21:41" x14ac:dyDescent="0.3">
      <c r="U370" s="206"/>
      <c r="V370" s="206"/>
      <c r="W370" s="206"/>
      <c r="X370" s="206"/>
      <c r="AM370" s="205">
        <v>45077</v>
      </c>
      <c r="AN370" s="206">
        <v>0.8</v>
      </c>
      <c r="AO370" s="206">
        <v>-2.6</v>
      </c>
    </row>
    <row r="371" spans="21:41" x14ac:dyDescent="0.3">
      <c r="U371" s="206"/>
      <c r="V371" s="206"/>
      <c r="W371" s="206"/>
      <c r="X371" s="206"/>
      <c r="AM371" s="205">
        <v>45107</v>
      </c>
      <c r="AN371" s="206">
        <v>0.7</v>
      </c>
      <c r="AO371" s="206">
        <v>-3.1</v>
      </c>
    </row>
    <row r="372" spans="21:41" x14ac:dyDescent="0.3">
      <c r="U372" s="206"/>
      <c r="V372" s="206"/>
      <c r="W372" s="206"/>
      <c r="X372" s="206"/>
      <c r="AM372" s="205">
        <v>45138</v>
      </c>
      <c r="AN372" s="206">
        <v>0.5</v>
      </c>
      <c r="AO372" s="206">
        <v>-3.2</v>
      </c>
    </row>
    <row r="373" spans="21:41" x14ac:dyDescent="0.3">
      <c r="U373" s="206"/>
      <c r="V373" s="206"/>
      <c r="W373" s="206"/>
      <c r="X373" s="206"/>
      <c r="AM373" s="205">
        <v>45169</v>
      </c>
      <c r="AN373" s="206">
        <v>0.5</v>
      </c>
      <c r="AO373" s="206">
        <v>-3.2</v>
      </c>
    </row>
    <row r="374" spans="21:41" x14ac:dyDescent="0.3">
      <c r="U374" s="206"/>
      <c r="V374" s="206"/>
      <c r="W374" s="206"/>
      <c r="X374" s="206"/>
      <c r="AM374" s="205">
        <v>45199</v>
      </c>
      <c r="AN374" s="206">
        <v>0.4</v>
      </c>
      <c r="AO374" s="206">
        <v>-3.1</v>
      </c>
    </row>
    <row r="375" spans="21:41" x14ac:dyDescent="0.3">
      <c r="U375" s="206"/>
      <c r="V375" s="206"/>
      <c r="W375" s="206"/>
      <c r="X375" s="206"/>
      <c r="AM375" s="205">
        <v>45230</v>
      </c>
      <c r="AN375" s="206">
        <v>0.4</v>
      </c>
      <c r="AO375" s="206">
        <v>-3.1</v>
      </c>
    </row>
    <row r="376" spans="21:41" x14ac:dyDescent="0.3">
      <c r="U376" s="206"/>
      <c r="V376" s="206"/>
      <c r="W376" s="206"/>
      <c r="X376" s="206"/>
      <c r="AM376" s="205">
        <v>45260</v>
      </c>
      <c r="AN376" s="206">
        <v>0.3</v>
      </c>
      <c r="AO376" s="206">
        <v>-3.1</v>
      </c>
    </row>
    <row r="377" spans="21:41" x14ac:dyDescent="0.3">
      <c r="U377" s="206"/>
      <c r="V377" s="206"/>
      <c r="W377" s="206"/>
      <c r="X377" s="206"/>
      <c r="AM377" s="205">
        <v>45291</v>
      </c>
      <c r="AN377" s="206">
        <v>0.2</v>
      </c>
      <c r="AO377" s="206">
        <v>-3</v>
      </c>
    </row>
    <row r="378" spans="21:41" x14ac:dyDescent="0.3">
      <c r="U378" s="206"/>
      <c r="V378" s="206"/>
      <c r="W378" s="206"/>
      <c r="X378" s="206"/>
      <c r="AM378" s="205">
        <v>45322</v>
      </c>
      <c r="AN378" s="206">
        <v>-0.8</v>
      </c>
      <c r="AO378" s="206">
        <v>-2.5</v>
      </c>
    </row>
    <row r="379" spans="21:41" x14ac:dyDescent="0.3">
      <c r="U379" s="206"/>
      <c r="V379" s="206"/>
      <c r="W379" s="206"/>
      <c r="X379" s="206"/>
      <c r="AM379" s="205">
        <v>45351</v>
      </c>
      <c r="AN379" s="206">
        <v>0</v>
      </c>
      <c r="AO379" s="206">
        <v>-2.6</v>
      </c>
    </row>
    <row r="380" spans="21:41" x14ac:dyDescent="0.3">
      <c r="U380" s="206"/>
      <c r="V380" s="206"/>
      <c r="W380" s="206"/>
      <c r="X380" s="206"/>
      <c r="AM380" s="205">
        <v>45382</v>
      </c>
      <c r="AN380" s="206">
        <v>0</v>
      </c>
      <c r="AO380" s="206">
        <v>-2.7</v>
      </c>
    </row>
    <row r="381" spans="21:41" x14ac:dyDescent="0.3">
      <c r="U381" s="206"/>
      <c r="V381" s="206"/>
      <c r="W381" s="206"/>
      <c r="X381" s="206"/>
      <c r="AM381" s="205">
        <v>45412</v>
      </c>
      <c r="AN381" s="206">
        <v>0.1</v>
      </c>
      <c r="AO381" s="206">
        <v>-2.7</v>
      </c>
    </row>
    <row r="382" spans="21:41" x14ac:dyDescent="0.3">
      <c r="U382" s="206"/>
      <c r="V382" s="206"/>
      <c r="W382" s="206"/>
      <c r="X382" s="206"/>
      <c r="AM382" s="205">
        <v>45443</v>
      </c>
      <c r="AN382" s="206">
        <v>0.1</v>
      </c>
      <c r="AO382" s="206">
        <v>-2.4</v>
      </c>
    </row>
    <row r="383" spans="21:41" x14ac:dyDescent="0.3">
      <c r="U383" s="206"/>
      <c r="V383" s="206"/>
      <c r="W383" s="206"/>
      <c r="X383" s="206"/>
      <c r="AM383" s="205">
        <v>45473</v>
      </c>
      <c r="AN383" s="206">
        <v>0.1</v>
      </c>
      <c r="AO383" s="206">
        <v>-2.1</v>
      </c>
    </row>
    <row r="384" spans="21:41" x14ac:dyDescent="0.3">
      <c r="U384" s="206"/>
      <c r="V384" s="206"/>
      <c r="W384" s="206"/>
      <c r="X384" s="206"/>
      <c r="AM384" s="205">
        <v>45504</v>
      </c>
      <c r="AN384" s="206">
        <v>0.2</v>
      </c>
      <c r="AO384" s="206">
        <v>-2</v>
      </c>
    </row>
    <row r="385" spans="21:41" x14ac:dyDescent="0.3">
      <c r="U385" s="206"/>
      <c r="V385" s="206"/>
      <c r="W385" s="206"/>
      <c r="X385" s="206"/>
      <c r="AM385" s="205">
        <v>45535</v>
      </c>
      <c r="AN385" s="206">
        <v>0.2</v>
      </c>
      <c r="AO385" s="206">
        <v>-1.9</v>
      </c>
    </row>
    <row r="386" spans="21:41" x14ac:dyDescent="0.3">
      <c r="U386" s="206"/>
      <c r="V386" s="206"/>
      <c r="W386" s="206"/>
      <c r="X386" s="206"/>
      <c r="AM386" s="205">
        <v>45565</v>
      </c>
      <c r="AN386" s="206">
        <v>0.3</v>
      </c>
      <c r="AO386" s="206">
        <v>-2</v>
      </c>
    </row>
    <row r="387" spans="21:41" x14ac:dyDescent="0.3">
      <c r="U387" s="206"/>
      <c r="V387" s="206"/>
      <c r="W387" s="206"/>
      <c r="X387" s="206"/>
      <c r="AM387" s="205">
        <v>45596</v>
      </c>
      <c r="AN387" s="206">
        <v>0.3</v>
      </c>
      <c r="AO387" s="206">
        <v>-2.1</v>
      </c>
    </row>
    <row r="388" spans="21:41" x14ac:dyDescent="0.3">
      <c r="U388" s="206"/>
      <c r="V388" s="206"/>
      <c r="W388" s="206"/>
      <c r="X388" s="206"/>
      <c r="AM388" s="205">
        <v>45626</v>
      </c>
      <c r="AN388" s="206">
        <v>0.3</v>
      </c>
      <c r="AO388" s="206">
        <v>-2.1</v>
      </c>
    </row>
    <row r="389" spans="21:41" x14ac:dyDescent="0.3">
      <c r="U389" s="206"/>
      <c r="V389" s="206"/>
      <c r="W389" s="206"/>
      <c r="X389" s="206"/>
      <c r="AM389" s="205">
        <v>45657</v>
      </c>
      <c r="AN389" s="206">
        <v>0.2</v>
      </c>
      <c r="AO389" s="206">
        <v>-2.2000000000000002</v>
      </c>
    </row>
    <row r="390" spans="21:41" x14ac:dyDescent="0.3">
      <c r="U390" s="206"/>
      <c r="V390" s="206"/>
      <c r="W390" s="206"/>
      <c r="X390" s="206"/>
    </row>
    <row r="391" spans="21:41" x14ac:dyDescent="0.3">
      <c r="U391" s="206"/>
      <c r="V391" s="206"/>
      <c r="W391" s="206"/>
      <c r="X391" s="206"/>
    </row>
    <row r="392" spans="21:41" x14ac:dyDescent="0.3">
      <c r="U392" s="206"/>
      <c r="V392" s="206"/>
      <c r="W392" s="206"/>
      <c r="X392" s="206"/>
    </row>
    <row r="393" spans="21:41" x14ac:dyDescent="0.3">
      <c r="U393" s="206"/>
      <c r="V393" s="206"/>
      <c r="W393" s="206"/>
      <c r="X393" s="206"/>
    </row>
    <row r="394" spans="21:41" x14ac:dyDescent="0.3">
      <c r="U394" s="206"/>
      <c r="V394" s="206"/>
      <c r="W394" s="206"/>
      <c r="X394" s="206"/>
    </row>
    <row r="395" spans="21:41" x14ac:dyDescent="0.3">
      <c r="U395" s="206"/>
      <c r="V395" s="206"/>
      <c r="W395" s="206"/>
      <c r="X395" s="206"/>
    </row>
    <row r="396" spans="21:41" x14ac:dyDescent="0.3">
      <c r="U396" s="206"/>
      <c r="V396" s="206"/>
      <c r="W396" s="206"/>
      <c r="X396" s="206"/>
    </row>
    <row r="397" spans="21:41" x14ac:dyDescent="0.3">
      <c r="U397" s="206"/>
      <c r="V397" s="206"/>
      <c r="W397" s="206"/>
      <c r="X397" s="206"/>
    </row>
    <row r="398" spans="21:41" x14ac:dyDescent="0.3">
      <c r="U398" s="206"/>
      <c r="V398" s="206"/>
      <c r="W398" s="206"/>
      <c r="X398" s="206"/>
    </row>
    <row r="399" spans="21:41" x14ac:dyDescent="0.3">
      <c r="U399" s="206"/>
      <c r="V399" s="206"/>
      <c r="W399" s="206"/>
      <c r="X399" s="206"/>
    </row>
    <row r="400" spans="21:41" x14ac:dyDescent="0.3">
      <c r="U400" s="206"/>
      <c r="V400" s="206"/>
      <c r="W400" s="206"/>
      <c r="X400" s="206"/>
    </row>
    <row r="401" spans="21:24" x14ac:dyDescent="0.3">
      <c r="U401" s="206"/>
      <c r="V401" s="206"/>
      <c r="W401" s="206"/>
      <c r="X401" s="206"/>
    </row>
    <row r="402" spans="21:24" x14ac:dyDescent="0.3">
      <c r="U402" s="206"/>
      <c r="V402" s="206"/>
      <c r="W402" s="206"/>
      <c r="X402" s="206"/>
    </row>
    <row r="403" spans="21:24" x14ac:dyDescent="0.3">
      <c r="U403" s="206"/>
      <c r="V403" s="206"/>
      <c r="W403" s="206"/>
      <c r="X403" s="206"/>
    </row>
    <row r="404" spans="21:24" x14ac:dyDescent="0.3">
      <c r="U404" s="206"/>
      <c r="V404" s="206"/>
      <c r="W404" s="206"/>
      <c r="X404" s="206"/>
    </row>
    <row r="405" spans="21:24" x14ac:dyDescent="0.3">
      <c r="U405" s="206"/>
      <c r="V405" s="206"/>
      <c r="W405" s="206"/>
      <c r="X405" s="206"/>
    </row>
    <row r="406" spans="21:24" x14ac:dyDescent="0.3">
      <c r="U406" s="206"/>
      <c r="V406" s="206"/>
      <c r="W406" s="206"/>
      <c r="X406" s="206"/>
    </row>
    <row r="407" spans="21:24" x14ac:dyDescent="0.3">
      <c r="U407" s="206"/>
      <c r="V407" s="206"/>
      <c r="W407" s="206"/>
      <c r="X407" s="206"/>
    </row>
    <row r="408" spans="21:24" x14ac:dyDescent="0.3">
      <c r="U408" s="206"/>
      <c r="V408" s="206"/>
      <c r="W408" s="206"/>
      <c r="X408" s="206"/>
    </row>
    <row r="409" spans="21:24" x14ac:dyDescent="0.3">
      <c r="U409" s="206"/>
      <c r="V409" s="206"/>
      <c r="W409" s="206"/>
      <c r="X409" s="206"/>
    </row>
    <row r="410" spans="21:24" x14ac:dyDescent="0.3">
      <c r="U410" s="206"/>
      <c r="V410" s="206"/>
      <c r="W410" s="206"/>
      <c r="X410" s="206"/>
    </row>
    <row r="411" spans="21:24" x14ac:dyDescent="0.3">
      <c r="U411" s="206"/>
      <c r="V411" s="206"/>
      <c r="W411" s="206"/>
      <c r="X411" s="206"/>
    </row>
    <row r="412" spans="21:24" x14ac:dyDescent="0.3">
      <c r="U412" s="206"/>
      <c r="V412" s="206"/>
      <c r="W412" s="206"/>
      <c r="X412" s="206"/>
    </row>
    <row r="413" spans="21:24" x14ac:dyDescent="0.3">
      <c r="U413" s="206"/>
      <c r="V413" s="206"/>
      <c r="W413" s="206"/>
      <c r="X413" s="206"/>
    </row>
    <row r="414" spans="21:24" x14ac:dyDescent="0.3">
      <c r="U414" s="206"/>
      <c r="V414" s="206"/>
      <c r="W414" s="206"/>
      <c r="X414" s="206"/>
    </row>
    <row r="415" spans="21:24" x14ac:dyDescent="0.3">
      <c r="U415" s="206"/>
      <c r="V415" s="206"/>
      <c r="W415" s="206"/>
      <c r="X415" s="206"/>
    </row>
    <row r="416" spans="21:24" x14ac:dyDescent="0.3">
      <c r="U416" s="206"/>
      <c r="V416" s="206"/>
      <c r="W416" s="206"/>
      <c r="X416" s="206"/>
    </row>
    <row r="417" spans="21:24" x14ac:dyDescent="0.3">
      <c r="U417" s="206"/>
      <c r="V417" s="206"/>
      <c r="W417" s="206"/>
      <c r="X417" s="206"/>
    </row>
    <row r="418" spans="21:24" x14ac:dyDescent="0.3">
      <c r="U418" s="206"/>
      <c r="V418" s="206"/>
      <c r="W418" s="206"/>
      <c r="X418" s="206"/>
    </row>
    <row r="419" spans="21:24" x14ac:dyDescent="0.3">
      <c r="U419" s="206"/>
      <c r="V419" s="206"/>
      <c r="W419" s="206"/>
      <c r="X419" s="206"/>
    </row>
    <row r="420" spans="21:24" x14ac:dyDescent="0.3">
      <c r="U420" s="206"/>
      <c r="V420" s="206"/>
      <c r="W420" s="206"/>
      <c r="X420" s="206"/>
    </row>
    <row r="421" spans="21:24" x14ac:dyDescent="0.3">
      <c r="U421" s="206"/>
      <c r="V421" s="206"/>
      <c r="W421" s="206"/>
      <c r="X421" s="206"/>
    </row>
    <row r="422" spans="21:24" x14ac:dyDescent="0.3">
      <c r="U422" s="206"/>
      <c r="V422" s="206"/>
      <c r="W422" s="206"/>
      <c r="X422" s="206"/>
    </row>
    <row r="423" spans="21:24" x14ac:dyDescent="0.3">
      <c r="U423" s="206"/>
      <c r="V423" s="206"/>
      <c r="W423" s="206"/>
      <c r="X423" s="206"/>
    </row>
    <row r="424" spans="21:24" x14ac:dyDescent="0.3">
      <c r="U424" s="206"/>
      <c r="V424" s="206"/>
      <c r="W424" s="206"/>
      <c r="X424" s="206"/>
    </row>
    <row r="425" spans="21:24" x14ac:dyDescent="0.3">
      <c r="U425" s="206"/>
      <c r="V425" s="206"/>
      <c r="W425" s="206"/>
      <c r="X425" s="206"/>
    </row>
    <row r="426" spans="21:24" x14ac:dyDescent="0.3">
      <c r="U426" s="206"/>
      <c r="V426" s="206"/>
      <c r="W426" s="206"/>
      <c r="X426" s="206"/>
    </row>
    <row r="427" spans="21:24" x14ac:dyDescent="0.3">
      <c r="U427" s="206"/>
      <c r="V427" s="206"/>
      <c r="W427" s="206"/>
      <c r="X427" s="206"/>
    </row>
    <row r="428" spans="21:24" x14ac:dyDescent="0.3">
      <c r="U428" s="206"/>
      <c r="V428" s="206"/>
      <c r="W428" s="206"/>
      <c r="X428" s="206"/>
    </row>
    <row r="429" spans="21:24" x14ac:dyDescent="0.3">
      <c r="U429" s="206"/>
      <c r="V429" s="206"/>
      <c r="W429" s="206"/>
      <c r="X429" s="206"/>
    </row>
    <row r="430" spans="21:24" x14ac:dyDescent="0.3">
      <c r="U430" s="206"/>
      <c r="V430" s="206"/>
      <c r="W430" s="206"/>
      <c r="X430" s="206"/>
    </row>
    <row r="431" spans="21:24" x14ac:dyDescent="0.3">
      <c r="U431" s="206"/>
      <c r="V431" s="206"/>
      <c r="W431" s="206"/>
      <c r="X431" s="206"/>
    </row>
    <row r="432" spans="21:24" x14ac:dyDescent="0.3">
      <c r="U432" s="206"/>
      <c r="V432" s="206"/>
      <c r="W432" s="206"/>
      <c r="X432" s="206"/>
    </row>
    <row r="433" spans="21:24" x14ac:dyDescent="0.3">
      <c r="U433" s="206"/>
      <c r="V433" s="206"/>
      <c r="W433" s="206"/>
      <c r="X433" s="206"/>
    </row>
    <row r="434" spans="21:24" x14ac:dyDescent="0.3">
      <c r="U434" s="206"/>
      <c r="V434" s="206"/>
      <c r="W434" s="206"/>
      <c r="X434" s="206"/>
    </row>
    <row r="435" spans="21:24" x14ac:dyDescent="0.3">
      <c r="U435" s="206"/>
      <c r="V435" s="206"/>
      <c r="W435" s="206"/>
      <c r="X435" s="206"/>
    </row>
    <row r="436" spans="21:24" x14ac:dyDescent="0.3">
      <c r="U436" s="206"/>
      <c r="V436" s="206"/>
      <c r="W436" s="206"/>
      <c r="X436" s="206"/>
    </row>
    <row r="437" spans="21:24" x14ac:dyDescent="0.3">
      <c r="U437" s="206"/>
      <c r="V437" s="206"/>
      <c r="W437" s="206"/>
      <c r="X437" s="206"/>
    </row>
    <row r="438" spans="21:24" x14ac:dyDescent="0.3">
      <c r="U438" s="206"/>
      <c r="V438" s="206"/>
      <c r="W438" s="206"/>
      <c r="X438" s="206"/>
    </row>
    <row r="439" spans="21:24" x14ac:dyDescent="0.3">
      <c r="U439" s="206"/>
      <c r="V439" s="206"/>
      <c r="W439" s="206"/>
      <c r="X439" s="206"/>
    </row>
    <row r="440" spans="21:24" x14ac:dyDescent="0.3">
      <c r="U440" s="206"/>
      <c r="V440" s="206"/>
      <c r="W440" s="206"/>
      <c r="X440" s="206"/>
    </row>
    <row r="441" spans="21:24" x14ac:dyDescent="0.3">
      <c r="U441" s="206"/>
      <c r="V441" s="206"/>
      <c r="W441" s="206"/>
      <c r="X441" s="206"/>
    </row>
    <row r="442" spans="21:24" x14ac:dyDescent="0.3">
      <c r="U442" s="206"/>
      <c r="V442" s="206"/>
      <c r="W442" s="206"/>
      <c r="X442" s="206"/>
    </row>
    <row r="443" spans="21:24" x14ac:dyDescent="0.3">
      <c r="U443" s="206"/>
      <c r="V443" s="206"/>
      <c r="W443" s="206"/>
      <c r="X443" s="206"/>
    </row>
    <row r="444" spans="21:24" x14ac:dyDescent="0.3">
      <c r="U444" s="206"/>
      <c r="V444" s="206"/>
      <c r="W444" s="206"/>
      <c r="X444" s="206"/>
    </row>
    <row r="445" spans="21:24" x14ac:dyDescent="0.3">
      <c r="U445" s="206"/>
      <c r="V445" s="206"/>
      <c r="W445" s="206"/>
      <c r="X445" s="206"/>
    </row>
    <row r="446" spans="21:24" x14ac:dyDescent="0.3">
      <c r="U446" s="206"/>
      <c r="V446" s="206"/>
      <c r="W446" s="206"/>
      <c r="X446" s="206"/>
    </row>
    <row r="447" spans="21:24" x14ac:dyDescent="0.3">
      <c r="U447" s="206"/>
      <c r="V447" s="206"/>
      <c r="W447" s="206"/>
      <c r="X447" s="206"/>
    </row>
    <row r="448" spans="21:24" x14ac:dyDescent="0.3">
      <c r="U448" s="206"/>
      <c r="V448" s="206"/>
      <c r="W448" s="206"/>
      <c r="X448" s="206"/>
    </row>
    <row r="449" spans="21:24" x14ac:dyDescent="0.3">
      <c r="U449" s="206"/>
      <c r="V449" s="206"/>
      <c r="W449" s="206"/>
      <c r="X449" s="206"/>
    </row>
    <row r="450" spans="21:24" x14ac:dyDescent="0.3">
      <c r="U450" s="206"/>
      <c r="V450" s="206"/>
      <c r="W450" s="206"/>
      <c r="X450" s="206"/>
    </row>
    <row r="451" spans="21:24" x14ac:dyDescent="0.3">
      <c r="U451" s="206"/>
      <c r="V451" s="206"/>
      <c r="W451" s="206"/>
      <c r="X451" s="206"/>
    </row>
    <row r="452" spans="21:24" x14ac:dyDescent="0.3">
      <c r="U452" s="206"/>
      <c r="V452" s="206"/>
      <c r="W452" s="206"/>
      <c r="X452" s="206"/>
    </row>
    <row r="453" spans="21:24" x14ac:dyDescent="0.3">
      <c r="U453" s="206"/>
      <c r="V453" s="206"/>
      <c r="W453" s="206"/>
      <c r="X453" s="206"/>
    </row>
    <row r="454" spans="21:24" x14ac:dyDescent="0.3">
      <c r="U454" s="206"/>
      <c r="V454" s="206"/>
      <c r="W454" s="206"/>
      <c r="X454" s="206"/>
    </row>
    <row r="455" spans="21:24" x14ac:dyDescent="0.3">
      <c r="U455" s="206"/>
      <c r="V455" s="206"/>
      <c r="W455" s="206"/>
      <c r="X455" s="206"/>
    </row>
    <row r="456" spans="21:24" x14ac:dyDescent="0.3">
      <c r="U456" s="206"/>
      <c r="V456" s="206"/>
      <c r="W456" s="206"/>
      <c r="X456" s="206"/>
    </row>
    <row r="457" spans="21:24" x14ac:dyDescent="0.3">
      <c r="U457" s="206"/>
      <c r="V457" s="206"/>
      <c r="W457" s="206"/>
      <c r="X457" s="206"/>
    </row>
    <row r="458" spans="21:24" x14ac:dyDescent="0.3">
      <c r="U458" s="206"/>
      <c r="V458" s="206"/>
      <c r="W458" s="206"/>
      <c r="X458" s="206"/>
    </row>
    <row r="459" spans="21:24" x14ac:dyDescent="0.3">
      <c r="U459" s="206"/>
      <c r="V459" s="206"/>
      <c r="W459" s="206"/>
      <c r="X459" s="206"/>
    </row>
    <row r="460" spans="21:24" x14ac:dyDescent="0.3">
      <c r="U460" s="206"/>
      <c r="V460" s="206"/>
      <c r="W460" s="206"/>
      <c r="X460" s="206"/>
    </row>
    <row r="461" spans="21:24" x14ac:dyDescent="0.3">
      <c r="U461" s="206"/>
      <c r="V461" s="206"/>
      <c r="W461" s="206"/>
      <c r="X461" s="206"/>
    </row>
    <row r="462" spans="21:24" x14ac:dyDescent="0.3">
      <c r="U462" s="206"/>
      <c r="V462" s="206"/>
      <c r="W462" s="206"/>
      <c r="X462" s="206"/>
    </row>
    <row r="463" spans="21:24" x14ac:dyDescent="0.3">
      <c r="U463" s="206"/>
      <c r="V463" s="206"/>
      <c r="W463" s="206"/>
      <c r="X463" s="206"/>
    </row>
    <row r="464" spans="21:24" x14ac:dyDescent="0.3">
      <c r="U464" s="206"/>
      <c r="V464" s="206"/>
      <c r="W464" s="206"/>
      <c r="X464" s="206"/>
    </row>
    <row r="465" spans="21:24" x14ac:dyDescent="0.3">
      <c r="U465" s="206"/>
      <c r="V465" s="206"/>
      <c r="W465" s="206"/>
      <c r="X465" s="206"/>
    </row>
    <row r="466" spans="21:24" x14ac:dyDescent="0.3">
      <c r="U466" s="206"/>
      <c r="V466" s="206"/>
      <c r="W466" s="206"/>
      <c r="X466" s="206"/>
    </row>
    <row r="467" spans="21:24" x14ac:dyDescent="0.3">
      <c r="U467" s="206"/>
      <c r="V467" s="206"/>
      <c r="W467" s="206"/>
      <c r="X467" s="206"/>
    </row>
    <row r="468" spans="21:24" x14ac:dyDescent="0.3">
      <c r="U468" s="206"/>
      <c r="V468" s="206"/>
      <c r="W468" s="206"/>
      <c r="X468" s="206"/>
    </row>
    <row r="469" spans="21:24" x14ac:dyDescent="0.3">
      <c r="U469" s="206"/>
      <c r="V469" s="206"/>
      <c r="W469" s="206"/>
      <c r="X469" s="206"/>
    </row>
    <row r="470" spans="21:24" x14ac:dyDescent="0.3">
      <c r="U470" s="206"/>
      <c r="V470" s="206"/>
      <c r="W470" s="206"/>
      <c r="X470" s="206"/>
    </row>
    <row r="471" spans="21:24" x14ac:dyDescent="0.3">
      <c r="U471" s="206"/>
      <c r="V471" s="206"/>
      <c r="W471" s="206"/>
      <c r="X471" s="206"/>
    </row>
    <row r="472" spans="21:24" x14ac:dyDescent="0.3">
      <c r="U472" s="206"/>
      <c r="V472" s="206"/>
      <c r="W472" s="206"/>
      <c r="X472" s="206"/>
    </row>
    <row r="473" spans="21:24" x14ac:dyDescent="0.3">
      <c r="U473" s="206"/>
      <c r="V473" s="206"/>
      <c r="W473" s="206"/>
      <c r="X473" s="206"/>
    </row>
    <row r="474" spans="21:24" x14ac:dyDescent="0.3">
      <c r="U474" s="206"/>
      <c r="V474" s="206"/>
      <c r="W474" s="206"/>
      <c r="X474" s="206"/>
    </row>
    <row r="475" spans="21:24" x14ac:dyDescent="0.3">
      <c r="U475" s="206"/>
      <c r="V475" s="206"/>
      <c r="W475" s="206"/>
      <c r="X475" s="206"/>
    </row>
    <row r="476" spans="21:24" x14ac:dyDescent="0.3">
      <c r="U476" s="206"/>
      <c r="V476" s="206"/>
      <c r="W476" s="206"/>
      <c r="X476" s="206"/>
    </row>
    <row r="477" spans="21:24" x14ac:dyDescent="0.3">
      <c r="U477" s="206"/>
      <c r="V477" s="206"/>
      <c r="W477" s="206"/>
      <c r="X477" s="206"/>
    </row>
    <row r="478" spans="21:24" x14ac:dyDescent="0.3">
      <c r="U478" s="206"/>
      <c r="V478" s="206"/>
      <c r="W478" s="206"/>
      <c r="X478" s="206"/>
    </row>
    <row r="479" spans="21:24" x14ac:dyDescent="0.3">
      <c r="U479" s="206"/>
      <c r="V479" s="206"/>
      <c r="W479" s="206"/>
      <c r="X479" s="206"/>
    </row>
    <row r="480" spans="21:24" x14ac:dyDescent="0.3">
      <c r="U480" s="206"/>
      <c r="V480" s="206"/>
      <c r="W480" s="206"/>
      <c r="X480" s="206"/>
    </row>
    <row r="481" spans="21:24" x14ac:dyDescent="0.3">
      <c r="U481" s="206"/>
      <c r="V481" s="206"/>
      <c r="W481" s="206"/>
      <c r="X481" s="206"/>
    </row>
    <row r="482" spans="21:24" x14ac:dyDescent="0.3">
      <c r="U482" s="206"/>
      <c r="V482" s="206"/>
      <c r="W482" s="206"/>
      <c r="X482" s="206"/>
    </row>
    <row r="483" spans="21:24" x14ac:dyDescent="0.3">
      <c r="U483" s="206"/>
      <c r="V483" s="206"/>
      <c r="W483" s="206"/>
      <c r="X483" s="206"/>
    </row>
  </sheetData>
  <phoneticPr fontId="8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5999C-2850-48F9-A3A2-C4BD8FF5CA50}">
  <dimension ref="C6:Y28"/>
  <sheetViews>
    <sheetView topLeftCell="A16" workbookViewId="0">
      <selection activeCell="L28" sqref="L28"/>
    </sheetView>
  </sheetViews>
  <sheetFormatPr defaultRowHeight="14" x14ac:dyDescent="0.3"/>
  <sheetData>
    <row r="6" spans="3:25" x14ac:dyDescent="0.3">
      <c r="C6" s="149" t="s">
        <v>452</v>
      </c>
    </row>
    <row r="7" spans="3:25" x14ac:dyDescent="0.3">
      <c r="C7" t="s">
        <v>451</v>
      </c>
      <c r="V7">
        <v>7.28</v>
      </c>
      <c r="W7">
        <v>921</v>
      </c>
    </row>
    <row r="8" spans="3:25" x14ac:dyDescent="0.3">
      <c r="W8">
        <v>913</v>
      </c>
      <c r="X8">
        <f>(W8/W7-1)*100</f>
        <v>-0.86862106406080386</v>
      </c>
    </row>
    <row r="9" spans="3:25" x14ac:dyDescent="0.3">
      <c r="W9">
        <v>906</v>
      </c>
      <c r="X9">
        <f>(W9/W8-1)*100</f>
        <v>-0.76670317634173202</v>
      </c>
    </row>
    <row r="10" spans="3:25" x14ac:dyDescent="0.3">
      <c r="W10">
        <v>899</v>
      </c>
      <c r="X10">
        <f>(W10/W9-1)*100</f>
        <v>-0.77262693156733286</v>
      </c>
    </row>
    <row r="13" spans="3:25" x14ac:dyDescent="0.3">
      <c r="Y13" t="s">
        <v>78</v>
      </c>
    </row>
    <row r="28" spans="3:3" x14ac:dyDescent="0.3">
      <c r="C28" t="s">
        <v>453</v>
      </c>
    </row>
  </sheetData>
  <phoneticPr fontId="8" type="noConversion"/>
  <hyperlinks>
    <hyperlink ref="C6" r:id="rId1" xr:uid="{58027C76-2172-46BF-AB3D-9DEFB1EA8FA6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101B-1C17-4A1A-965B-DD00FBECDA13}">
  <dimension ref="A1"/>
  <sheetViews>
    <sheetView workbookViewId="0"/>
  </sheetViews>
  <sheetFormatPr defaultRowHeight="14" x14ac:dyDescent="0.3"/>
  <sheetData/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8E708-E0CE-4AE7-B52C-02CEEB1C53ED}">
  <dimension ref="A1:M1208"/>
  <sheetViews>
    <sheetView zoomScale="110" zoomScaleNormal="110" workbookViewId="0">
      <pane ySplit="20" topLeftCell="A1189" activePane="bottomLeft" state="frozen"/>
      <selection pane="bottomLeft" activeCell="O1209" sqref="O1209"/>
    </sheetView>
  </sheetViews>
  <sheetFormatPr defaultColWidth="9.08203125" defaultRowHeight="14" x14ac:dyDescent="0.3"/>
  <cols>
    <col min="1" max="1" width="13" style="277" customWidth="1"/>
    <col min="2" max="2" width="9.25" style="277" bestFit="1" customWidth="1"/>
    <col min="3" max="5" width="9.25" style="277" customWidth="1"/>
    <col min="6" max="16384" width="9.08203125" style="277"/>
  </cols>
  <sheetData>
    <row r="1" spans="1:6" x14ac:dyDescent="0.3">
      <c r="F1" s="277" t="s">
        <v>78</v>
      </c>
    </row>
    <row r="11" spans="1:6" ht="42" x14ac:dyDescent="0.3">
      <c r="D11" s="301" t="s">
        <v>478</v>
      </c>
      <c r="E11" s="301"/>
    </row>
    <row r="15" spans="1:6" x14ac:dyDescent="0.3">
      <c r="A15" s="298" t="s">
        <v>336</v>
      </c>
      <c r="B15" s="299" t="s">
        <v>459</v>
      </c>
      <c r="C15" s="299" t="s">
        <v>338</v>
      </c>
      <c r="D15" s="299" t="s">
        <v>338</v>
      </c>
      <c r="E15" s="299"/>
    </row>
    <row r="16" spans="1:6" s="302" customFormat="1" ht="56" x14ac:dyDescent="0.3">
      <c r="A16" s="301" t="s">
        <v>0</v>
      </c>
      <c r="B16" s="301" t="s">
        <v>454</v>
      </c>
      <c r="C16" s="301" t="s">
        <v>460</v>
      </c>
      <c r="D16" s="301" t="s">
        <v>461</v>
      </c>
      <c r="E16" s="301" t="s">
        <v>487</v>
      </c>
    </row>
    <row r="17" spans="1:5" x14ac:dyDescent="0.3">
      <c r="A17" s="299" t="s">
        <v>455</v>
      </c>
      <c r="B17" s="299" t="s">
        <v>456</v>
      </c>
      <c r="C17" s="299" t="s">
        <v>385</v>
      </c>
      <c r="D17" s="299" t="s">
        <v>462</v>
      </c>
      <c r="E17" s="299"/>
    </row>
    <row r="18" spans="1:5" x14ac:dyDescent="0.3">
      <c r="A18" s="299" t="s">
        <v>457</v>
      </c>
      <c r="B18" s="299" t="s">
        <v>458</v>
      </c>
      <c r="C18" s="299" t="s">
        <v>464</v>
      </c>
      <c r="D18" s="299" t="s">
        <v>463</v>
      </c>
      <c r="E18" s="299"/>
    </row>
    <row r="19" spans="1:5" x14ac:dyDescent="0.3">
      <c r="A19" s="278">
        <v>44527</v>
      </c>
      <c r="B19" s="300">
        <f>[20]!thsMEDB(B18:D18,"2021/11/26","","Format(isAsc=Y,Display=R,FillBlank=N/A,DecimalPoint=2,LineBlank=N)")</f>
        <v>1150</v>
      </c>
      <c r="C19" s="300" t="e">
        <v>#N/A</v>
      </c>
      <c r="D19" s="300" t="e">
        <v>#N/A</v>
      </c>
      <c r="E19" s="300"/>
    </row>
    <row r="20" spans="1:5" x14ac:dyDescent="0.3">
      <c r="A20" s="278">
        <v>44528</v>
      </c>
      <c r="B20" s="300">
        <v>1150</v>
      </c>
      <c r="C20" s="300" t="e">
        <v>#N/A</v>
      </c>
      <c r="D20" s="300" t="e">
        <v>#N/A</v>
      </c>
      <c r="E20" s="300"/>
    </row>
    <row r="21" spans="1:5" x14ac:dyDescent="0.3">
      <c r="A21" s="278">
        <v>44530</v>
      </c>
      <c r="B21" s="300">
        <v>1137</v>
      </c>
      <c r="C21" s="300" t="e">
        <v>#N/A</v>
      </c>
      <c r="D21" s="300">
        <v>12.9</v>
      </c>
      <c r="E21" s="300"/>
    </row>
    <row r="22" spans="1:5" x14ac:dyDescent="0.3">
      <c r="A22" s="278">
        <v>44531</v>
      </c>
      <c r="B22" s="300">
        <v>1131</v>
      </c>
      <c r="C22" s="300" t="e">
        <v>#N/A</v>
      </c>
      <c r="D22" s="300" t="e">
        <v>#N/A</v>
      </c>
      <c r="E22" s="300"/>
    </row>
    <row r="23" spans="1:5" x14ac:dyDescent="0.3">
      <c r="A23" s="278">
        <v>44532</v>
      </c>
      <c r="B23" s="300">
        <v>1125</v>
      </c>
      <c r="C23" s="300" t="e">
        <v>#N/A</v>
      </c>
      <c r="D23" s="300" t="e">
        <v>#N/A</v>
      </c>
      <c r="E23" s="300"/>
    </row>
    <row r="24" spans="1:5" x14ac:dyDescent="0.3">
      <c r="A24" s="278">
        <v>44533</v>
      </c>
      <c r="B24" s="300">
        <v>1121</v>
      </c>
      <c r="C24" s="300" t="e">
        <v>#N/A</v>
      </c>
      <c r="D24" s="300" t="e">
        <v>#N/A</v>
      </c>
      <c r="E24" s="300"/>
    </row>
    <row r="25" spans="1:5" x14ac:dyDescent="0.3">
      <c r="A25" s="278">
        <v>44534</v>
      </c>
      <c r="B25" s="300">
        <v>1121</v>
      </c>
      <c r="C25" s="300" t="e">
        <v>#N/A</v>
      </c>
      <c r="D25" s="300" t="e">
        <v>#N/A</v>
      </c>
      <c r="E25" s="300"/>
    </row>
    <row r="26" spans="1:5" x14ac:dyDescent="0.3">
      <c r="A26" s="278">
        <v>44535</v>
      </c>
      <c r="B26" s="300">
        <v>1121</v>
      </c>
      <c r="C26" s="300" t="e">
        <v>#N/A</v>
      </c>
      <c r="D26" s="300" t="e">
        <v>#N/A</v>
      </c>
      <c r="E26" s="300"/>
    </row>
    <row r="27" spans="1:5" x14ac:dyDescent="0.3">
      <c r="A27" s="278">
        <v>44536</v>
      </c>
      <c r="B27" s="300">
        <v>1119</v>
      </c>
      <c r="C27" s="300" t="e">
        <v>#N/A</v>
      </c>
      <c r="D27" s="300" t="e">
        <v>#N/A</v>
      </c>
      <c r="E27" s="300"/>
    </row>
    <row r="28" spans="1:5" x14ac:dyDescent="0.3">
      <c r="A28" s="278">
        <v>44537</v>
      </c>
      <c r="B28" s="300">
        <v>1117</v>
      </c>
      <c r="C28" s="300" t="e">
        <v>#N/A</v>
      </c>
      <c r="D28" s="300" t="e">
        <v>#N/A</v>
      </c>
      <c r="E28" s="300"/>
    </row>
    <row r="29" spans="1:5" x14ac:dyDescent="0.3">
      <c r="A29" s="278">
        <v>44538</v>
      </c>
      <c r="B29" s="300">
        <v>1117</v>
      </c>
      <c r="C29" s="300" t="e">
        <v>#N/A</v>
      </c>
      <c r="D29" s="300" t="e">
        <v>#N/A</v>
      </c>
      <c r="E29" s="300"/>
    </row>
    <row r="30" spans="1:5" x14ac:dyDescent="0.3">
      <c r="A30" s="278">
        <v>44539</v>
      </c>
      <c r="B30" s="300">
        <v>1115</v>
      </c>
      <c r="C30" s="300" t="e">
        <v>#N/A</v>
      </c>
      <c r="D30" s="300" t="e">
        <v>#N/A</v>
      </c>
      <c r="E30" s="300"/>
    </row>
    <row r="31" spans="1:5" x14ac:dyDescent="0.3">
      <c r="A31" s="278">
        <v>44540</v>
      </c>
      <c r="B31" s="300">
        <v>1117</v>
      </c>
      <c r="C31" s="300" t="e">
        <v>#N/A</v>
      </c>
      <c r="D31" s="300" t="e">
        <v>#N/A</v>
      </c>
      <c r="E31" s="300"/>
    </row>
    <row r="32" spans="1:5" x14ac:dyDescent="0.3">
      <c r="A32" s="278">
        <v>44541</v>
      </c>
      <c r="B32" s="300">
        <v>1117</v>
      </c>
      <c r="C32" s="300" t="e">
        <v>#N/A</v>
      </c>
      <c r="D32" s="300" t="e">
        <v>#N/A</v>
      </c>
      <c r="E32" s="300"/>
    </row>
    <row r="33" spans="1:5" x14ac:dyDescent="0.3">
      <c r="A33" s="278">
        <v>44542</v>
      </c>
      <c r="B33" s="300">
        <v>1117</v>
      </c>
      <c r="C33" s="300" t="e">
        <v>#N/A</v>
      </c>
      <c r="D33" s="300" t="e">
        <v>#N/A</v>
      </c>
      <c r="E33" s="300"/>
    </row>
    <row r="34" spans="1:5" x14ac:dyDescent="0.3">
      <c r="A34" s="278">
        <v>44543</v>
      </c>
      <c r="B34" s="300">
        <v>1113</v>
      </c>
      <c r="C34" s="300" t="e">
        <v>#N/A</v>
      </c>
      <c r="D34" s="300" t="e">
        <v>#N/A</v>
      </c>
      <c r="E34" s="300"/>
    </row>
    <row r="35" spans="1:5" x14ac:dyDescent="0.3">
      <c r="A35" s="278">
        <v>44544</v>
      </c>
      <c r="B35" s="300">
        <v>1113</v>
      </c>
      <c r="C35" s="300" t="e">
        <v>#N/A</v>
      </c>
      <c r="D35" s="300" t="e">
        <v>#N/A</v>
      </c>
      <c r="E35" s="300"/>
    </row>
    <row r="36" spans="1:5" x14ac:dyDescent="0.3">
      <c r="A36" s="278">
        <v>44545</v>
      </c>
      <c r="B36" s="300">
        <v>1112</v>
      </c>
      <c r="C36" s="300" t="e">
        <v>#N/A</v>
      </c>
      <c r="D36" s="300" t="e">
        <v>#N/A</v>
      </c>
      <c r="E36" s="300"/>
    </row>
    <row r="37" spans="1:5" x14ac:dyDescent="0.3">
      <c r="A37" s="278">
        <v>44546</v>
      </c>
      <c r="B37" s="300">
        <v>1111</v>
      </c>
      <c r="C37" s="300" t="e">
        <v>#N/A</v>
      </c>
      <c r="D37" s="300" t="e">
        <v>#N/A</v>
      </c>
      <c r="E37" s="300"/>
    </row>
    <row r="38" spans="1:5" x14ac:dyDescent="0.3">
      <c r="A38" s="278">
        <v>44547</v>
      </c>
      <c r="B38" s="300">
        <v>1111</v>
      </c>
      <c r="C38" s="300" t="e">
        <v>#N/A</v>
      </c>
      <c r="D38" s="300" t="e">
        <v>#N/A</v>
      </c>
      <c r="E38" s="300"/>
    </row>
    <row r="39" spans="1:5" x14ac:dyDescent="0.3">
      <c r="A39" s="278">
        <v>44548</v>
      </c>
      <c r="B39" s="300">
        <v>1111</v>
      </c>
      <c r="C39" s="300" t="e">
        <v>#N/A</v>
      </c>
      <c r="D39" s="300" t="e">
        <v>#N/A</v>
      </c>
      <c r="E39" s="300"/>
    </row>
    <row r="40" spans="1:5" x14ac:dyDescent="0.3">
      <c r="A40" s="278">
        <v>44549</v>
      </c>
      <c r="B40" s="300">
        <v>1111</v>
      </c>
      <c r="C40" s="300" t="e">
        <v>#N/A</v>
      </c>
      <c r="D40" s="300" t="e">
        <v>#N/A</v>
      </c>
      <c r="E40" s="300"/>
    </row>
    <row r="41" spans="1:5" x14ac:dyDescent="0.3">
      <c r="A41" s="278">
        <v>44550</v>
      </c>
      <c r="B41" s="300">
        <v>1110</v>
      </c>
      <c r="C41" s="300" t="e">
        <v>#N/A</v>
      </c>
      <c r="D41" s="300" t="e">
        <v>#N/A</v>
      </c>
      <c r="E41" s="300"/>
    </row>
    <row r="42" spans="1:5" x14ac:dyDescent="0.3">
      <c r="A42" s="278">
        <v>44551</v>
      </c>
      <c r="B42" s="300">
        <v>1110</v>
      </c>
      <c r="C42" s="300" t="e">
        <v>#N/A</v>
      </c>
      <c r="D42" s="300" t="e">
        <v>#N/A</v>
      </c>
      <c r="E42" s="300"/>
    </row>
    <row r="43" spans="1:5" x14ac:dyDescent="0.3">
      <c r="A43" s="278">
        <v>44552</v>
      </c>
      <c r="B43" s="300">
        <v>1109</v>
      </c>
      <c r="C43" s="300" t="e">
        <v>#N/A</v>
      </c>
      <c r="D43" s="300" t="e">
        <v>#N/A</v>
      </c>
      <c r="E43" s="300"/>
    </row>
    <row r="44" spans="1:5" x14ac:dyDescent="0.3">
      <c r="A44" s="278">
        <v>44553</v>
      </c>
      <c r="B44" s="300">
        <v>1108</v>
      </c>
      <c r="C44" s="300" t="e">
        <v>#N/A</v>
      </c>
      <c r="D44" s="300" t="e">
        <v>#N/A</v>
      </c>
      <c r="E44" s="300"/>
    </row>
    <row r="45" spans="1:5" x14ac:dyDescent="0.3">
      <c r="A45" s="278">
        <v>44554</v>
      </c>
      <c r="B45" s="300">
        <v>1107</v>
      </c>
      <c r="C45" s="300" t="e">
        <v>#N/A</v>
      </c>
      <c r="D45" s="300" t="e">
        <v>#N/A</v>
      </c>
      <c r="E45" s="300"/>
    </row>
    <row r="46" spans="1:5" x14ac:dyDescent="0.3">
      <c r="A46" s="278">
        <v>44555</v>
      </c>
      <c r="B46" s="300">
        <v>1107</v>
      </c>
      <c r="C46" s="300" t="e">
        <v>#N/A</v>
      </c>
      <c r="D46" s="300" t="e">
        <v>#N/A</v>
      </c>
      <c r="E46" s="300"/>
    </row>
    <row r="47" spans="1:5" x14ac:dyDescent="0.3">
      <c r="A47" s="278">
        <v>44556</v>
      </c>
      <c r="B47" s="300">
        <v>1107</v>
      </c>
      <c r="C47" s="300" t="e">
        <v>#N/A</v>
      </c>
      <c r="D47" s="300" t="e">
        <v>#N/A</v>
      </c>
      <c r="E47" s="300"/>
    </row>
    <row r="48" spans="1:5" x14ac:dyDescent="0.3">
      <c r="A48" s="278">
        <v>44557</v>
      </c>
      <c r="B48" s="300">
        <v>1104</v>
      </c>
      <c r="C48" s="300" t="e">
        <v>#N/A</v>
      </c>
      <c r="D48" s="300" t="e">
        <v>#N/A</v>
      </c>
      <c r="E48" s="300"/>
    </row>
    <row r="49" spans="1:5" x14ac:dyDescent="0.3">
      <c r="A49" s="278">
        <v>44558</v>
      </c>
      <c r="B49" s="300">
        <v>1103</v>
      </c>
      <c r="C49" s="300" t="e">
        <v>#N/A</v>
      </c>
      <c r="D49" s="300" t="e">
        <v>#N/A</v>
      </c>
      <c r="E49" s="300"/>
    </row>
    <row r="50" spans="1:5" x14ac:dyDescent="0.3">
      <c r="A50" s="278">
        <v>44559</v>
      </c>
      <c r="B50" s="300">
        <v>1101</v>
      </c>
      <c r="C50" s="300" t="e">
        <v>#N/A</v>
      </c>
      <c r="D50" s="300" t="e">
        <v>#N/A</v>
      </c>
      <c r="E50" s="300"/>
    </row>
    <row r="51" spans="1:5" x14ac:dyDescent="0.3">
      <c r="A51" s="278">
        <v>44560</v>
      </c>
      <c r="B51" s="300">
        <v>1101</v>
      </c>
      <c r="C51" s="300" t="e">
        <v>#N/A</v>
      </c>
      <c r="D51" s="300" t="e">
        <v>#N/A</v>
      </c>
      <c r="E51" s="300"/>
    </row>
    <row r="52" spans="1:5" x14ac:dyDescent="0.3">
      <c r="A52" s="278">
        <v>44561</v>
      </c>
      <c r="B52" s="300">
        <v>1101</v>
      </c>
      <c r="C52" s="300" t="e">
        <v>#N/A</v>
      </c>
      <c r="D52" s="300">
        <v>10.3</v>
      </c>
      <c r="E52" s="300"/>
    </row>
    <row r="53" spans="1:5" x14ac:dyDescent="0.3">
      <c r="A53" s="278">
        <v>44562</v>
      </c>
      <c r="B53" s="300">
        <v>1101</v>
      </c>
      <c r="C53" s="300" t="e">
        <v>#N/A</v>
      </c>
      <c r="D53" s="300" t="e">
        <v>#N/A</v>
      </c>
      <c r="E53" s="300"/>
    </row>
    <row r="54" spans="1:5" x14ac:dyDescent="0.3">
      <c r="A54" s="278">
        <v>44563</v>
      </c>
      <c r="B54" s="300">
        <v>1101</v>
      </c>
      <c r="C54" s="300" t="e">
        <v>#N/A</v>
      </c>
      <c r="D54" s="300" t="e">
        <v>#N/A</v>
      </c>
      <c r="E54" s="300"/>
    </row>
    <row r="55" spans="1:5" x14ac:dyDescent="0.3">
      <c r="A55" s="278">
        <v>44564</v>
      </c>
      <c r="B55" s="300">
        <v>1101</v>
      </c>
      <c r="C55" s="300" t="e">
        <v>#N/A</v>
      </c>
      <c r="D55" s="300" t="e">
        <v>#N/A</v>
      </c>
      <c r="E55" s="300"/>
    </row>
    <row r="56" spans="1:5" x14ac:dyDescent="0.3">
      <c r="A56" s="278">
        <v>44565</v>
      </c>
      <c r="B56" s="300">
        <v>1100</v>
      </c>
      <c r="C56" s="300" t="e">
        <v>#N/A</v>
      </c>
      <c r="D56" s="300" t="e">
        <v>#N/A</v>
      </c>
      <c r="E56" s="300"/>
    </row>
    <row r="57" spans="1:5" x14ac:dyDescent="0.3">
      <c r="A57" s="278">
        <v>44566</v>
      </c>
      <c r="B57" s="300">
        <v>1102</v>
      </c>
      <c r="C57" s="300" t="e">
        <v>#N/A</v>
      </c>
      <c r="D57" s="300" t="e">
        <v>#N/A</v>
      </c>
      <c r="E57" s="300"/>
    </row>
    <row r="58" spans="1:5" x14ac:dyDescent="0.3">
      <c r="A58" s="278">
        <v>44567</v>
      </c>
      <c r="B58" s="300">
        <v>1101</v>
      </c>
      <c r="C58" s="300" t="e">
        <v>#N/A</v>
      </c>
      <c r="D58" s="300" t="e">
        <v>#N/A</v>
      </c>
      <c r="E58" s="300"/>
    </row>
    <row r="59" spans="1:5" x14ac:dyDescent="0.3">
      <c r="A59" s="278">
        <v>44568</v>
      </c>
      <c r="B59" s="300">
        <v>1102</v>
      </c>
      <c r="C59" s="300" t="e">
        <v>#N/A</v>
      </c>
      <c r="D59" s="300" t="e">
        <v>#N/A</v>
      </c>
      <c r="E59" s="300"/>
    </row>
    <row r="60" spans="1:5" x14ac:dyDescent="0.3">
      <c r="A60" s="278">
        <v>44569</v>
      </c>
      <c r="B60" s="300">
        <v>1102</v>
      </c>
      <c r="C60" s="300" t="e">
        <v>#N/A</v>
      </c>
      <c r="D60" s="300" t="e">
        <v>#N/A</v>
      </c>
      <c r="E60" s="300"/>
    </row>
    <row r="61" spans="1:5" x14ac:dyDescent="0.3">
      <c r="A61" s="278">
        <v>44570</v>
      </c>
      <c r="B61" s="300">
        <v>1102</v>
      </c>
      <c r="C61" s="300" t="e">
        <v>#N/A</v>
      </c>
      <c r="D61" s="300" t="e">
        <v>#N/A</v>
      </c>
      <c r="E61" s="300"/>
    </row>
    <row r="62" spans="1:5" x14ac:dyDescent="0.3">
      <c r="A62" s="278">
        <v>44571</v>
      </c>
      <c r="B62" s="300">
        <v>1104</v>
      </c>
      <c r="C62" s="300" t="e">
        <v>#N/A</v>
      </c>
      <c r="D62" s="300" t="e">
        <v>#N/A</v>
      </c>
      <c r="E62" s="300"/>
    </row>
    <row r="63" spans="1:5" x14ac:dyDescent="0.3">
      <c r="A63" s="278">
        <v>44572</v>
      </c>
      <c r="B63" s="300">
        <v>1108</v>
      </c>
      <c r="C63" s="300" t="e">
        <v>#N/A</v>
      </c>
      <c r="D63" s="300" t="e">
        <v>#N/A</v>
      </c>
      <c r="E63" s="300"/>
    </row>
    <row r="64" spans="1:5" x14ac:dyDescent="0.3">
      <c r="A64" s="278">
        <v>44573</v>
      </c>
      <c r="B64" s="300">
        <v>1110</v>
      </c>
      <c r="C64" s="300" t="e">
        <v>#N/A</v>
      </c>
      <c r="D64" s="300" t="e">
        <v>#N/A</v>
      </c>
      <c r="E64" s="300"/>
    </row>
    <row r="65" spans="1:5" x14ac:dyDescent="0.3">
      <c r="A65" s="278">
        <v>44574</v>
      </c>
      <c r="B65" s="300">
        <v>1112</v>
      </c>
      <c r="C65" s="300" t="e">
        <v>#N/A</v>
      </c>
      <c r="D65" s="300" t="e">
        <v>#N/A</v>
      </c>
      <c r="E65" s="300"/>
    </row>
    <row r="66" spans="1:5" x14ac:dyDescent="0.3">
      <c r="A66" s="278">
        <v>44575</v>
      </c>
      <c r="B66" s="300">
        <v>1112</v>
      </c>
      <c r="C66" s="300" t="e">
        <v>#N/A</v>
      </c>
      <c r="D66" s="300" t="e">
        <v>#N/A</v>
      </c>
      <c r="E66" s="300"/>
    </row>
    <row r="67" spans="1:5" x14ac:dyDescent="0.3">
      <c r="A67" s="278">
        <v>44576</v>
      </c>
      <c r="B67" s="300">
        <v>1111</v>
      </c>
      <c r="C67" s="300" t="e">
        <v>#N/A</v>
      </c>
      <c r="D67" s="300" t="e">
        <v>#N/A</v>
      </c>
      <c r="E67" s="300"/>
    </row>
    <row r="68" spans="1:5" x14ac:dyDescent="0.3">
      <c r="A68" s="278">
        <v>44577</v>
      </c>
      <c r="B68" s="300">
        <v>1111</v>
      </c>
      <c r="C68" s="300" t="e">
        <v>#N/A</v>
      </c>
      <c r="D68" s="300" t="e">
        <v>#N/A</v>
      </c>
      <c r="E68" s="300"/>
    </row>
    <row r="69" spans="1:5" x14ac:dyDescent="0.3">
      <c r="A69" s="278">
        <v>44578</v>
      </c>
      <c r="B69" s="300">
        <v>1112</v>
      </c>
      <c r="C69" s="300" t="e">
        <v>#N/A</v>
      </c>
      <c r="D69" s="300" t="e">
        <v>#N/A</v>
      </c>
      <c r="E69" s="300"/>
    </row>
    <row r="70" spans="1:5" x14ac:dyDescent="0.3">
      <c r="A70" s="278">
        <v>44579</v>
      </c>
      <c r="B70" s="300">
        <v>1116</v>
      </c>
      <c r="C70" s="300" t="e">
        <v>#N/A</v>
      </c>
      <c r="D70" s="300" t="e">
        <v>#N/A</v>
      </c>
      <c r="E70" s="300"/>
    </row>
    <row r="71" spans="1:5" x14ac:dyDescent="0.3">
      <c r="A71" s="278">
        <v>44580</v>
      </c>
      <c r="B71" s="300">
        <v>1118</v>
      </c>
      <c r="C71" s="300" t="e">
        <v>#N/A</v>
      </c>
      <c r="D71" s="300" t="e">
        <v>#N/A</v>
      </c>
      <c r="E71" s="300"/>
    </row>
    <row r="72" spans="1:5" x14ac:dyDescent="0.3">
      <c r="A72" s="278">
        <v>44581</v>
      </c>
      <c r="B72" s="300">
        <v>1122</v>
      </c>
      <c r="C72" s="300" t="e">
        <v>#N/A</v>
      </c>
      <c r="D72" s="300" t="e">
        <v>#N/A</v>
      </c>
      <c r="E72" s="300"/>
    </row>
    <row r="73" spans="1:5" x14ac:dyDescent="0.3">
      <c r="A73" s="278">
        <v>44582</v>
      </c>
      <c r="B73" s="300">
        <v>1124</v>
      </c>
      <c r="C73" s="300" t="e">
        <v>#N/A</v>
      </c>
      <c r="D73" s="300" t="e">
        <v>#N/A</v>
      </c>
      <c r="E73" s="300"/>
    </row>
    <row r="74" spans="1:5" x14ac:dyDescent="0.3">
      <c r="A74" s="278">
        <v>44583</v>
      </c>
      <c r="B74" s="300">
        <v>1124</v>
      </c>
      <c r="C74" s="300" t="e">
        <v>#N/A</v>
      </c>
      <c r="D74" s="300" t="e">
        <v>#N/A</v>
      </c>
      <c r="E74" s="300"/>
    </row>
    <row r="75" spans="1:5" x14ac:dyDescent="0.3">
      <c r="A75" s="278">
        <v>44584</v>
      </c>
      <c r="B75" s="300">
        <v>1124</v>
      </c>
      <c r="C75" s="300" t="e">
        <v>#N/A</v>
      </c>
      <c r="D75" s="300" t="e">
        <v>#N/A</v>
      </c>
      <c r="E75" s="300"/>
    </row>
    <row r="76" spans="1:5" x14ac:dyDescent="0.3">
      <c r="A76" s="278">
        <v>44585</v>
      </c>
      <c r="B76" s="300">
        <v>1124</v>
      </c>
      <c r="C76" s="300" t="e">
        <v>#N/A</v>
      </c>
      <c r="D76" s="300" t="e">
        <v>#N/A</v>
      </c>
      <c r="E76" s="300"/>
    </row>
    <row r="77" spans="1:5" x14ac:dyDescent="0.3">
      <c r="A77" s="278">
        <v>44586</v>
      </c>
      <c r="B77" s="300">
        <v>1123</v>
      </c>
      <c r="C77" s="300" t="e">
        <v>#N/A</v>
      </c>
      <c r="D77" s="300" t="e">
        <v>#N/A</v>
      </c>
      <c r="E77" s="300"/>
    </row>
    <row r="78" spans="1:5" x14ac:dyDescent="0.3">
      <c r="A78" s="278">
        <v>44587</v>
      </c>
      <c r="B78" s="300">
        <v>1125</v>
      </c>
      <c r="C78" s="300" t="e">
        <v>#N/A</v>
      </c>
      <c r="D78" s="300" t="e">
        <v>#N/A</v>
      </c>
      <c r="E78" s="300"/>
    </row>
    <row r="79" spans="1:5" x14ac:dyDescent="0.3">
      <c r="A79" s="278">
        <v>44588</v>
      </c>
      <c r="B79" s="300">
        <v>1127</v>
      </c>
      <c r="C79" s="300" t="e">
        <v>#N/A</v>
      </c>
      <c r="D79" s="300" t="e">
        <v>#N/A</v>
      </c>
      <c r="E79" s="300"/>
    </row>
    <row r="80" spans="1:5" x14ac:dyDescent="0.3">
      <c r="A80" s="278">
        <v>44589</v>
      </c>
      <c r="B80" s="300">
        <v>1130</v>
      </c>
      <c r="C80" s="300" t="e">
        <v>#N/A</v>
      </c>
      <c r="D80" s="300" t="e">
        <v>#N/A</v>
      </c>
      <c r="E80" s="300"/>
    </row>
    <row r="81" spans="1:5" x14ac:dyDescent="0.3">
      <c r="A81" s="278">
        <v>44590</v>
      </c>
      <c r="B81" s="300">
        <v>1130</v>
      </c>
      <c r="C81" s="300" t="e">
        <v>#N/A</v>
      </c>
      <c r="D81" s="300" t="e">
        <v>#N/A</v>
      </c>
      <c r="E81" s="300"/>
    </row>
    <row r="82" spans="1:5" x14ac:dyDescent="0.3">
      <c r="A82" s="278">
        <v>44591</v>
      </c>
      <c r="B82" s="300">
        <v>1130</v>
      </c>
      <c r="C82" s="300" t="e">
        <v>#N/A</v>
      </c>
      <c r="D82" s="300" t="e">
        <v>#N/A</v>
      </c>
      <c r="E82" s="300"/>
    </row>
    <row r="83" spans="1:5" x14ac:dyDescent="0.3">
      <c r="A83" s="278">
        <v>44592</v>
      </c>
      <c r="B83" s="300">
        <v>1130</v>
      </c>
      <c r="C83" s="300" t="e">
        <v>#N/A</v>
      </c>
      <c r="D83" s="300">
        <v>9.1</v>
      </c>
      <c r="E83" s="300"/>
    </row>
    <row r="84" spans="1:5" x14ac:dyDescent="0.3">
      <c r="A84" s="278">
        <v>44593</v>
      </c>
      <c r="B84" s="300">
        <v>1131</v>
      </c>
      <c r="C84" s="300" t="e">
        <v>#N/A</v>
      </c>
      <c r="D84" s="300" t="e">
        <v>#N/A</v>
      </c>
      <c r="E84" s="300"/>
    </row>
    <row r="85" spans="1:5" x14ac:dyDescent="0.3">
      <c r="A85" s="278">
        <v>44594</v>
      </c>
      <c r="B85" s="300">
        <v>1131</v>
      </c>
      <c r="C85" s="300" t="e">
        <v>#N/A</v>
      </c>
      <c r="D85" s="300" t="e">
        <v>#N/A</v>
      </c>
      <c r="E85" s="300"/>
    </row>
    <row r="86" spans="1:5" x14ac:dyDescent="0.3">
      <c r="A86" s="278">
        <v>44595</v>
      </c>
      <c r="B86" s="300">
        <v>1131</v>
      </c>
      <c r="C86" s="300" t="e">
        <v>#N/A</v>
      </c>
      <c r="D86" s="300" t="e">
        <v>#N/A</v>
      </c>
      <c r="E86" s="300"/>
    </row>
    <row r="87" spans="1:5" x14ac:dyDescent="0.3">
      <c r="A87" s="278">
        <v>44596</v>
      </c>
      <c r="B87" s="300">
        <v>1131</v>
      </c>
      <c r="C87" s="300" t="e">
        <v>#N/A</v>
      </c>
      <c r="D87" s="300" t="e">
        <v>#N/A</v>
      </c>
      <c r="E87" s="300"/>
    </row>
    <row r="88" spans="1:5" x14ac:dyDescent="0.3">
      <c r="A88" s="278">
        <v>44597</v>
      </c>
      <c r="B88" s="300">
        <v>1131</v>
      </c>
      <c r="C88" s="300" t="e">
        <v>#N/A</v>
      </c>
      <c r="D88" s="300" t="e">
        <v>#N/A</v>
      </c>
      <c r="E88" s="300"/>
    </row>
    <row r="89" spans="1:5" x14ac:dyDescent="0.3">
      <c r="A89" s="278">
        <v>44598</v>
      </c>
      <c r="B89" s="300">
        <v>1131</v>
      </c>
      <c r="C89" s="300" t="e">
        <v>#N/A</v>
      </c>
      <c r="D89" s="300" t="e">
        <v>#N/A</v>
      </c>
      <c r="E89" s="300"/>
    </row>
    <row r="90" spans="1:5" x14ac:dyDescent="0.3">
      <c r="A90" s="278">
        <v>44599</v>
      </c>
      <c r="B90" s="300">
        <v>1141</v>
      </c>
      <c r="C90" s="300" t="e">
        <v>#N/A</v>
      </c>
      <c r="D90" s="300" t="e">
        <v>#N/A</v>
      </c>
      <c r="E90" s="300"/>
    </row>
    <row r="91" spans="1:5" x14ac:dyDescent="0.3">
      <c r="A91" s="278">
        <v>44600</v>
      </c>
      <c r="B91" s="300">
        <v>1150</v>
      </c>
      <c r="C91" s="300" t="e">
        <v>#N/A</v>
      </c>
      <c r="D91" s="300" t="e">
        <v>#N/A</v>
      </c>
      <c r="E91" s="300"/>
    </row>
    <row r="92" spans="1:5" x14ac:dyDescent="0.3">
      <c r="A92" s="278">
        <v>44601</v>
      </c>
      <c r="B92" s="300">
        <v>1152</v>
      </c>
      <c r="C92" s="300" t="e">
        <v>#N/A</v>
      </c>
      <c r="D92" s="300" t="e">
        <v>#N/A</v>
      </c>
      <c r="E92" s="300"/>
    </row>
    <row r="93" spans="1:5" x14ac:dyDescent="0.3">
      <c r="A93" s="278">
        <v>44602</v>
      </c>
      <c r="B93" s="300">
        <v>1156</v>
      </c>
      <c r="C93" s="300" t="e">
        <v>#N/A</v>
      </c>
      <c r="D93" s="300" t="e">
        <v>#N/A</v>
      </c>
      <c r="E93" s="300"/>
    </row>
    <row r="94" spans="1:5" x14ac:dyDescent="0.3">
      <c r="A94" s="278">
        <v>44603</v>
      </c>
      <c r="B94" s="300">
        <v>1157</v>
      </c>
      <c r="C94" s="300" t="e">
        <v>#N/A</v>
      </c>
      <c r="D94" s="300" t="e">
        <v>#N/A</v>
      </c>
      <c r="E94" s="300"/>
    </row>
    <row r="95" spans="1:5" x14ac:dyDescent="0.3">
      <c r="A95" s="278">
        <v>44604</v>
      </c>
      <c r="B95" s="300">
        <v>1157</v>
      </c>
      <c r="C95" s="300" t="e">
        <v>#N/A</v>
      </c>
      <c r="D95" s="300" t="e">
        <v>#N/A</v>
      </c>
      <c r="E95" s="300"/>
    </row>
    <row r="96" spans="1:5" x14ac:dyDescent="0.3">
      <c r="A96" s="278">
        <v>44605</v>
      </c>
      <c r="B96" s="300">
        <v>1157</v>
      </c>
      <c r="C96" s="300" t="e">
        <v>#N/A</v>
      </c>
      <c r="D96" s="300" t="e">
        <v>#N/A</v>
      </c>
      <c r="E96" s="300"/>
    </row>
    <row r="97" spans="1:5" x14ac:dyDescent="0.3">
      <c r="A97" s="278">
        <v>44606</v>
      </c>
      <c r="B97" s="300">
        <v>1161</v>
      </c>
      <c r="C97" s="300" t="e">
        <v>#N/A</v>
      </c>
      <c r="D97" s="300" t="e">
        <v>#N/A</v>
      </c>
      <c r="E97" s="300"/>
    </row>
    <row r="98" spans="1:5" x14ac:dyDescent="0.3">
      <c r="A98" s="278">
        <v>44607</v>
      </c>
      <c r="B98" s="300">
        <v>1161</v>
      </c>
      <c r="C98" s="300" t="e">
        <v>#N/A</v>
      </c>
      <c r="D98" s="300" t="e">
        <v>#N/A</v>
      </c>
      <c r="E98" s="300"/>
    </row>
    <row r="99" spans="1:5" x14ac:dyDescent="0.3">
      <c r="A99" s="278">
        <v>44608</v>
      </c>
      <c r="B99" s="300">
        <v>1159</v>
      </c>
      <c r="C99" s="300" t="e">
        <v>#N/A</v>
      </c>
      <c r="D99" s="300" t="e">
        <v>#N/A</v>
      </c>
      <c r="E99" s="300"/>
    </row>
    <row r="100" spans="1:5" x14ac:dyDescent="0.3">
      <c r="A100" s="278">
        <v>44609</v>
      </c>
      <c r="B100" s="300">
        <v>1158</v>
      </c>
      <c r="C100" s="300" t="e">
        <v>#N/A</v>
      </c>
      <c r="D100" s="300" t="e">
        <v>#N/A</v>
      </c>
      <c r="E100" s="300"/>
    </row>
    <row r="101" spans="1:5" x14ac:dyDescent="0.3">
      <c r="A101" s="278">
        <v>44610</v>
      </c>
      <c r="B101" s="300">
        <v>1156</v>
      </c>
      <c r="C101" s="300" t="e">
        <v>#N/A</v>
      </c>
      <c r="D101" s="300" t="e">
        <v>#N/A</v>
      </c>
      <c r="E101" s="300"/>
    </row>
    <row r="102" spans="1:5" x14ac:dyDescent="0.3">
      <c r="A102" s="278">
        <v>44611</v>
      </c>
      <c r="B102" s="300">
        <v>1156</v>
      </c>
      <c r="C102" s="300" t="e">
        <v>#N/A</v>
      </c>
      <c r="D102" s="300" t="e">
        <v>#N/A</v>
      </c>
      <c r="E102" s="300"/>
    </row>
    <row r="103" spans="1:5" x14ac:dyDescent="0.3">
      <c r="A103" s="278">
        <v>44612</v>
      </c>
      <c r="B103" s="300">
        <v>1156</v>
      </c>
      <c r="C103" s="300" t="e">
        <v>#N/A</v>
      </c>
      <c r="D103" s="300" t="e">
        <v>#N/A</v>
      </c>
      <c r="E103" s="300"/>
    </row>
    <row r="104" spans="1:5" x14ac:dyDescent="0.3">
      <c r="A104" s="278">
        <v>44613</v>
      </c>
      <c r="B104" s="300">
        <v>1155</v>
      </c>
      <c r="C104" s="300" t="e">
        <v>#N/A</v>
      </c>
      <c r="D104" s="300" t="e">
        <v>#N/A</v>
      </c>
      <c r="E104" s="300"/>
    </row>
    <row r="105" spans="1:5" x14ac:dyDescent="0.3">
      <c r="A105" s="278">
        <v>44614</v>
      </c>
      <c r="B105" s="300">
        <v>1160</v>
      </c>
      <c r="C105" s="300" t="e">
        <v>#N/A</v>
      </c>
      <c r="D105" s="300" t="e">
        <v>#N/A</v>
      </c>
      <c r="E105" s="300"/>
    </row>
    <row r="106" spans="1:5" x14ac:dyDescent="0.3">
      <c r="A106" s="278">
        <v>44615</v>
      </c>
      <c r="B106" s="300">
        <v>1160</v>
      </c>
      <c r="C106" s="300" t="e">
        <v>#N/A</v>
      </c>
      <c r="D106" s="300" t="e">
        <v>#N/A</v>
      </c>
      <c r="E106" s="300"/>
    </row>
    <row r="107" spans="1:5" x14ac:dyDescent="0.3">
      <c r="A107" s="278">
        <v>44616</v>
      </c>
      <c r="B107" s="300">
        <v>1160</v>
      </c>
      <c r="C107" s="300" t="e">
        <v>#N/A</v>
      </c>
      <c r="D107" s="300" t="e">
        <v>#N/A</v>
      </c>
      <c r="E107" s="300"/>
    </row>
    <row r="108" spans="1:5" x14ac:dyDescent="0.3">
      <c r="A108" s="278">
        <v>44617</v>
      </c>
      <c r="B108" s="300">
        <v>1165</v>
      </c>
      <c r="C108" s="300" t="e">
        <v>#N/A</v>
      </c>
      <c r="D108" s="300" t="e">
        <v>#N/A</v>
      </c>
      <c r="E108" s="300"/>
    </row>
    <row r="109" spans="1:5" x14ac:dyDescent="0.3">
      <c r="A109" s="278">
        <v>44618</v>
      </c>
      <c r="B109" s="300">
        <v>1165</v>
      </c>
      <c r="C109" s="300" t="e">
        <v>#N/A</v>
      </c>
      <c r="D109" s="300" t="e">
        <v>#N/A</v>
      </c>
      <c r="E109" s="300"/>
    </row>
    <row r="110" spans="1:5" x14ac:dyDescent="0.3">
      <c r="A110" s="278">
        <v>44619</v>
      </c>
      <c r="B110" s="300">
        <v>1165</v>
      </c>
      <c r="C110" s="300" t="e">
        <v>#N/A</v>
      </c>
      <c r="D110" s="300" t="e">
        <v>#N/A</v>
      </c>
      <c r="E110" s="300"/>
    </row>
    <row r="111" spans="1:5" x14ac:dyDescent="0.3">
      <c r="A111" s="278">
        <v>44620</v>
      </c>
      <c r="B111" s="300">
        <v>1164</v>
      </c>
      <c r="C111" s="300" t="e">
        <v>#N/A</v>
      </c>
      <c r="D111" s="300">
        <v>8.8000000000000007</v>
      </c>
      <c r="E111" s="300"/>
    </row>
    <row r="112" spans="1:5" x14ac:dyDescent="0.3">
      <c r="A112" s="278">
        <v>44621</v>
      </c>
      <c r="B112" s="300">
        <v>1168</v>
      </c>
      <c r="C112" s="300" t="e">
        <v>#N/A</v>
      </c>
      <c r="D112" s="300" t="e">
        <v>#N/A</v>
      </c>
      <c r="E112" s="300"/>
    </row>
    <row r="113" spans="1:5" x14ac:dyDescent="0.3">
      <c r="A113" s="278">
        <v>44622</v>
      </c>
      <c r="B113" s="300">
        <v>1175</v>
      </c>
      <c r="C113" s="300" t="e">
        <v>#N/A</v>
      </c>
      <c r="D113" s="300" t="e">
        <v>#N/A</v>
      </c>
      <c r="E113" s="300"/>
    </row>
    <row r="114" spans="1:5" x14ac:dyDescent="0.3">
      <c r="A114" s="278">
        <v>44623</v>
      </c>
      <c r="B114" s="300">
        <v>1183</v>
      </c>
      <c r="C114" s="300" t="e">
        <v>#N/A</v>
      </c>
      <c r="D114" s="300" t="e">
        <v>#N/A</v>
      </c>
      <c r="E114" s="300"/>
    </row>
    <row r="115" spans="1:5" x14ac:dyDescent="0.3">
      <c r="A115" s="278">
        <v>44624</v>
      </c>
      <c r="B115" s="300">
        <v>1187</v>
      </c>
      <c r="C115" s="300" t="e">
        <v>#N/A</v>
      </c>
      <c r="D115" s="300" t="e">
        <v>#N/A</v>
      </c>
      <c r="E115" s="300"/>
    </row>
    <row r="116" spans="1:5" x14ac:dyDescent="0.3">
      <c r="A116" s="278">
        <v>44625</v>
      </c>
      <c r="B116" s="300">
        <v>1189</v>
      </c>
      <c r="C116" s="300" t="e">
        <v>#N/A</v>
      </c>
      <c r="D116" s="300" t="e">
        <v>#N/A</v>
      </c>
      <c r="E116" s="300"/>
    </row>
    <row r="117" spans="1:5" x14ac:dyDescent="0.3">
      <c r="A117" s="278">
        <v>44626</v>
      </c>
      <c r="B117" s="300">
        <v>1189</v>
      </c>
      <c r="C117" s="300" t="e">
        <v>#N/A</v>
      </c>
      <c r="D117" s="300" t="e">
        <v>#N/A</v>
      </c>
      <c r="E117" s="300"/>
    </row>
    <row r="118" spans="1:5" x14ac:dyDescent="0.3">
      <c r="A118" s="278">
        <v>44627</v>
      </c>
      <c r="B118" s="300">
        <v>1204</v>
      </c>
      <c r="C118" s="300" t="e">
        <v>#N/A</v>
      </c>
      <c r="D118" s="300" t="e">
        <v>#N/A</v>
      </c>
      <c r="E118" s="300"/>
    </row>
    <row r="119" spans="1:5" x14ac:dyDescent="0.3">
      <c r="A119" s="278">
        <v>44628</v>
      </c>
      <c r="B119" s="300">
        <v>1214</v>
      </c>
      <c r="C119" s="300" t="e">
        <v>#N/A</v>
      </c>
      <c r="D119" s="300" t="e">
        <v>#N/A</v>
      </c>
      <c r="E119" s="300"/>
    </row>
    <row r="120" spans="1:5" x14ac:dyDescent="0.3">
      <c r="A120" s="278">
        <v>44629</v>
      </c>
      <c r="B120" s="300">
        <v>1226</v>
      </c>
      <c r="C120" s="300" t="e">
        <v>#N/A</v>
      </c>
      <c r="D120" s="300" t="e">
        <v>#N/A</v>
      </c>
      <c r="E120" s="300"/>
    </row>
    <row r="121" spans="1:5" x14ac:dyDescent="0.3">
      <c r="A121" s="278">
        <v>44630</v>
      </c>
      <c r="B121" s="300">
        <v>1220</v>
      </c>
      <c r="C121" s="300" t="e">
        <v>#N/A</v>
      </c>
      <c r="D121" s="300" t="e">
        <v>#N/A</v>
      </c>
      <c r="E121" s="300"/>
    </row>
    <row r="122" spans="1:5" x14ac:dyDescent="0.3">
      <c r="A122" s="278">
        <v>44631</v>
      </c>
      <c r="B122" s="300">
        <v>1219</v>
      </c>
      <c r="C122" s="300" t="e">
        <v>#N/A</v>
      </c>
      <c r="D122" s="300" t="e">
        <v>#N/A</v>
      </c>
      <c r="E122" s="300"/>
    </row>
    <row r="123" spans="1:5" x14ac:dyDescent="0.3">
      <c r="A123" s="278">
        <v>44632</v>
      </c>
      <c r="B123" s="300">
        <v>1219</v>
      </c>
      <c r="C123" s="300" t="e">
        <v>#N/A</v>
      </c>
      <c r="D123" s="300" t="e">
        <v>#N/A</v>
      </c>
      <c r="E123" s="300"/>
    </row>
    <row r="124" spans="1:5" x14ac:dyDescent="0.3">
      <c r="A124" s="278">
        <v>44633</v>
      </c>
      <c r="B124" s="300">
        <v>1219</v>
      </c>
      <c r="C124" s="300" t="e">
        <v>#N/A</v>
      </c>
      <c r="D124" s="300" t="e">
        <v>#N/A</v>
      </c>
      <c r="E124" s="300"/>
    </row>
    <row r="125" spans="1:5" x14ac:dyDescent="0.3">
      <c r="A125" s="278">
        <v>44634</v>
      </c>
      <c r="B125" s="300">
        <v>1213</v>
      </c>
      <c r="C125" s="300" t="e">
        <v>#N/A</v>
      </c>
      <c r="D125" s="300" t="e">
        <v>#N/A</v>
      </c>
      <c r="E125" s="300"/>
    </row>
    <row r="126" spans="1:5" x14ac:dyDescent="0.3">
      <c r="A126" s="278">
        <v>44635</v>
      </c>
      <c r="B126" s="300">
        <v>1210</v>
      </c>
      <c r="C126" s="300" t="e">
        <v>#N/A</v>
      </c>
      <c r="D126" s="300" t="e">
        <v>#N/A</v>
      </c>
      <c r="E126" s="300"/>
    </row>
    <row r="127" spans="1:5" x14ac:dyDescent="0.3">
      <c r="A127" s="278">
        <v>44636</v>
      </c>
      <c r="B127" s="300">
        <v>1205</v>
      </c>
      <c r="C127" s="300" t="e">
        <v>#N/A</v>
      </c>
      <c r="D127" s="300" t="e">
        <v>#N/A</v>
      </c>
      <c r="E127" s="300"/>
    </row>
    <row r="128" spans="1:5" x14ac:dyDescent="0.3">
      <c r="A128" s="278">
        <v>44637</v>
      </c>
      <c r="B128" s="300">
        <v>1204</v>
      </c>
      <c r="C128" s="300" t="e">
        <v>#N/A</v>
      </c>
      <c r="D128" s="300" t="e">
        <v>#N/A</v>
      </c>
      <c r="E128" s="300"/>
    </row>
    <row r="129" spans="1:5" x14ac:dyDescent="0.3">
      <c r="A129" s="278">
        <v>44638</v>
      </c>
      <c r="B129" s="300">
        <v>1207</v>
      </c>
      <c r="C129" s="300" t="e">
        <v>#N/A</v>
      </c>
      <c r="D129" s="300" t="e">
        <v>#N/A</v>
      </c>
      <c r="E129" s="300"/>
    </row>
    <row r="130" spans="1:5" x14ac:dyDescent="0.3">
      <c r="A130" s="278">
        <v>44639</v>
      </c>
      <c r="B130" s="300">
        <v>1207</v>
      </c>
      <c r="C130" s="300" t="e">
        <v>#N/A</v>
      </c>
      <c r="D130" s="300" t="e">
        <v>#N/A</v>
      </c>
      <c r="E130" s="300"/>
    </row>
    <row r="131" spans="1:5" x14ac:dyDescent="0.3">
      <c r="A131" s="278">
        <v>44640</v>
      </c>
      <c r="B131" s="300">
        <v>1207</v>
      </c>
      <c r="C131" s="300" t="e">
        <v>#N/A</v>
      </c>
      <c r="D131" s="300" t="e">
        <v>#N/A</v>
      </c>
      <c r="E131" s="300"/>
    </row>
    <row r="132" spans="1:5" x14ac:dyDescent="0.3">
      <c r="A132" s="278">
        <v>44641</v>
      </c>
      <c r="B132" s="300">
        <v>1211</v>
      </c>
      <c r="C132" s="300" t="e">
        <v>#N/A</v>
      </c>
      <c r="D132" s="300" t="e">
        <v>#N/A</v>
      </c>
      <c r="E132" s="300"/>
    </row>
    <row r="133" spans="1:5" x14ac:dyDescent="0.3">
      <c r="A133" s="278">
        <v>44642</v>
      </c>
      <c r="B133" s="300">
        <v>1214</v>
      </c>
      <c r="C133" s="300" t="e">
        <v>#N/A</v>
      </c>
      <c r="D133" s="300" t="e">
        <v>#N/A</v>
      </c>
      <c r="E133" s="300"/>
    </row>
    <row r="134" spans="1:5" x14ac:dyDescent="0.3">
      <c r="A134" s="278">
        <v>44643</v>
      </c>
      <c r="B134" s="300">
        <v>1216</v>
      </c>
      <c r="C134" s="300" t="e">
        <v>#N/A</v>
      </c>
      <c r="D134" s="300" t="e">
        <v>#N/A</v>
      </c>
      <c r="E134" s="300"/>
    </row>
    <row r="135" spans="1:5" x14ac:dyDescent="0.3">
      <c r="A135" s="278">
        <v>44644</v>
      </c>
      <c r="B135" s="300">
        <v>1223</v>
      </c>
      <c r="C135" s="300" t="e">
        <v>#N/A</v>
      </c>
      <c r="D135" s="300" t="e">
        <v>#N/A</v>
      </c>
      <c r="E135" s="300"/>
    </row>
    <row r="136" spans="1:5" x14ac:dyDescent="0.3">
      <c r="A136" s="278">
        <v>44645</v>
      </c>
      <c r="B136" s="300">
        <v>1222</v>
      </c>
      <c r="C136" s="300" t="e">
        <v>#N/A</v>
      </c>
      <c r="D136" s="300" t="e">
        <v>#N/A</v>
      </c>
      <c r="E136" s="300"/>
    </row>
    <row r="137" spans="1:5" x14ac:dyDescent="0.3">
      <c r="A137" s="278">
        <v>44646</v>
      </c>
      <c r="B137" s="300">
        <v>1222</v>
      </c>
      <c r="C137" s="300" t="e">
        <v>#N/A</v>
      </c>
      <c r="D137" s="300" t="e">
        <v>#N/A</v>
      </c>
      <c r="E137" s="300"/>
    </row>
    <row r="138" spans="1:5" x14ac:dyDescent="0.3">
      <c r="A138" s="278">
        <v>44647</v>
      </c>
      <c r="B138" s="300">
        <v>1222</v>
      </c>
      <c r="C138" s="300" t="e">
        <v>#N/A</v>
      </c>
      <c r="D138" s="300" t="e">
        <v>#N/A</v>
      </c>
      <c r="E138" s="300"/>
    </row>
    <row r="139" spans="1:5" x14ac:dyDescent="0.3">
      <c r="A139" s="278">
        <v>44648</v>
      </c>
      <c r="B139" s="300">
        <v>1216</v>
      </c>
      <c r="C139" s="300" t="e">
        <v>#N/A</v>
      </c>
      <c r="D139" s="300" t="e">
        <v>#N/A</v>
      </c>
      <c r="E139" s="300"/>
    </row>
    <row r="140" spans="1:5" x14ac:dyDescent="0.3">
      <c r="A140" s="278">
        <v>44649</v>
      </c>
      <c r="B140" s="300">
        <v>1215</v>
      </c>
      <c r="C140" s="300" t="e">
        <v>#N/A</v>
      </c>
      <c r="D140" s="300" t="e">
        <v>#N/A</v>
      </c>
      <c r="E140" s="300"/>
    </row>
    <row r="141" spans="1:5" x14ac:dyDescent="0.3">
      <c r="A141" s="278">
        <v>44650</v>
      </c>
      <c r="B141" s="300">
        <v>1213</v>
      </c>
      <c r="C141" s="300" t="e">
        <v>#N/A</v>
      </c>
      <c r="D141" s="300" t="e">
        <v>#N/A</v>
      </c>
      <c r="E141" s="300"/>
    </row>
    <row r="142" spans="1:5" x14ac:dyDescent="0.3">
      <c r="A142" s="278">
        <v>44651</v>
      </c>
      <c r="B142" s="300">
        <v>1213</v>
      </c>
      <c r="C142" s="300" t="e">
        <v>#N/A</v>
      </c>
      <c r="D142" s="300">
        <v>8.3000000000000007</v>
      </c>
      <c r="E142" s="300"/>
    </row>
    <row r="143" spans="1:5" x14ac:dyDescent="0.3">
      <c r="A143" s="278">
        <v>44652</v>
      </c>
      <c r="B143" s="300">
        <v>1212</v>
      </c>
      <c r="C143" s="300" t="e">
        <v>#N/A</v>
      </c>
      <c r="D143" s="300" t="e">
        <v>#N/A</v>
      </c>
      <c r="E143" s="300"/>
    </row>
    <row r="144" spans="1:5" x14ac:dyDescent="0.3">
      <c r="A144" s="278">
        <v>44653</v>
      </c>
      <c r="B144" s="300">
        <v>1212</v>
      </c>
      <c r="C144" s="300" t="e">
        <v>#N/A</v>
      </c>
      <c r="D144" s="300" t="e">
        <v>#N/A</v>
      </c>
      <c r="E144" s="300"/>
    </row>
    <row r="145" spans="1:5" x14ac:dyDescent="0.3">
      <c r="A145" s="278">
        <v>44654</v>
      </c>
      <c r="B145" s="300">
        <v>1212</v>
      </c>
      <c r="C145" s="300" t="e">
        <v>#N/A</v>
      </c>
      <c r="D145" s="300" t="e">
        <v>#N/A</v>
      </c>
      <c r="E145" s="300"/>
    </row>
    <row r="146" spans="1:5" x14ac:dyDescent="0.3">
      <c r="A146" s="278">
        <v>44655</v>
      </c>
      <c r="B146" s="300">
        <v>1212</v>
      </c>
      <c r="C146" s="300" t="e">
        <v>#N/A</v>
      </c>
      <c r="D146" s="300" t="e">
        <v>#N/A</v>
      </c>
      <c r="E146" s="300"/>
    </row>
    <row r="147" spans="1:5" x14ac:dyDescent="0.3">
      <c r="A147" s="278">
        <v>44656</v>
      </c>
      <c r="B147" s="300">
        <v>1212</v>
      </c>
      <c r="C147" s="300" t="e">
        <v>#N/A</v>
      </c>
      <c r="D147" s="300" t="e">
        <v>#N/A</v>
      </c>
      <c r="E147" s="300"/>
    </row>
    <row r="148" spans="1:5" x14ac:dyDescent="0.3">
      <c r="A148" s="278">
        <v>44657</v>
      </c>
      <c r="B148" s="300">
        <v>1214</v>
      </c>
      <c r="C148" s="300" t="e">
        <v>#N/A</v>
      </c>
      <c r="D148" s="300" t="e">
        <v>#N/A</v>
      </c>
      <c r="E148" s="300"/>
    </row>
    <row r="149" spans="1:5" x14ac:dyDescent="0.3">
      <c r="A149" s="278">
        <v>44658</v>
      </c>
      <c r="B149" s="300">
        <v>1213</v>
      </c>
      <c r="C149" s="300" t="e">
        <v>#N/A</v>
      </c>
      <c r="D149" s="300" t="e">
        <v>#N/A</v>
      </c>
      <c r="E149" s="300"/>
    </row>
    <row r="150" spans="1:5" x14ac:dyDescent="0.3">
      <c r="A150" s="278">
        <v>44659</v>
      </c>
      <c r="B150" s="300">
        <v>1210</v>
      </c>
      <c r="C150" s="300" t="e">
        <v>#N/A</v>
      </c>
      <c r="D150" s="300" t="e">
        <v>#N/A</v>
      </c>
      <c r="E150" s="300"/>
    </row>
    <row r="151" spans="1:5" x14ac:dyDescent="0.3">
      <c r="A151" s="278">
        <v>44660</v>
      </c>
      <c r="B151" s="300">
        <v>1210</v>
      </c>
      <c r="C151" s="300" t="e">
        <v>#N/A</v>
      </c>
      <c r="D151" s="300" t="e">
        <v>#N/A</v>
      </c>
      <c r="E151" s="300"/>
    </row>
    <row r="152" spans="1:5" x14ac:dyDescent="0.3">
      <c r="A152" s="278">
        <v>44661</v>
      </c>
      <c r="B152" s="300">
        <v>1210</v>
      </c>
      <c r="C152" s="300" t="e">
        <v>#N/A</v>
      </c>
      <c r="D152" s="300" t="e">
        <v>#N/A</v>
      </c>
      <c r="E152" s="300"/>
    </row>
    <row r="153" spans="1:5" x14ac:dyDescent="0.3">
      <c r="A153" s="278">
        <v>44662</v>
      </c>
      <c r="B153" s="300">
        <v>1208</v>
      </c>
      <c r="C153" s="300" t="e">
        <v>#N/A</v>
      </c>
      <c r="D153" s="300" t="e">
        <v>#N/A</v>
      </c>
      <c r="E153" s="300"/>
    </row>
    <row r="154" spans="1:5" x14ac:dyDescent="0.3">
      <c r="A154" s="278">
        <v>44663</v>
      </c>
      <c r="B154" s="300">
        <v>1206</v>
      </c>
      <c r="C154" s="300" t="e">
        <v>#N/A</v>
      </c>
      <c r="D154" s="300" t="e">
        <v>#N/A</v>
      </c>
      <c r="E154" s="300"/>
    </row>
    <row r="155" spans="1:5" x14ac:dyDescent="0.3">
      <c r="A155" s="278">
        <v>44664</v>
      </c>
      <c r="B155" s="300">
        <v>1207</v>
      </c>
      <c r="C155" s="300" t="e">
        <v>#N/A</v>
      </c>
      <c r="D155" s="300" t="e">
        <v>#N/A</v>
      </c>
      <c r="E155" s="300"/>
    </row>
    <row r="156" spans="1:5" x14ac:dyDescent="0.3">
      <c r="A156" s="278">
        <v>44665</v>
      </c>
      <c r="B156" s="300">
        <v>1207</v>
      </c>
      <c r="C156" s="300" t="e">
        <v>#N/A</v>
      </c>
      <c r="D156" s="300" t="e">
        <v>#N/A</v>
      </c>
      <c r="E156" s="300"/>
    </row>
    <row r="157" spans="1:5" x14ac:dyDescent="0.3">
      <c r="A157" s="278">
        <v>44666</v>
      </c>
      <c r="B157" s="300">
        <v>1209</v>
      </c>
      <c r="C157" s="300" t="e">
        <v>#N/A</v>
      </c>
      <c r="D157" s="300" t="e">
        <v>#N/A</v>
      </c>
      <c r="E157" s="300"/>
    </row>
    <row r="158" spans="1:5" x14ac:dyDescent="0.3">
      <c r="A158" s="278">
        <v>44667</v>
      </c>
      <c r="B158" s="300">
        <v>1209</v>
      </c>
      <c r="C158" s="300" t="e">
        <v>#N/A</v>
      </c>
      <c r="D158" s="300" t="e">
        <v>#N/A</v>
      </c>
      <c r="E158" s="300"/>
    </row>
    <row r="159" spans="1:5" x14ac:dyDescent="0.3">
      <c r="A159" s="278">
        <v>44668</v>
      </c>
      <c r="B159" s="300">
        <v>1209</v>
      </c>
      <c r="C159" s="300" t="e">
        <v>#N/A</v>
      </c>
      <c r="D159" s="300" t="e">
        <v>#N/A</v>
      </c>
      <c r="E159" s="300"/>
    </row>
    <row r="160" spans="1:5" x14ac:dyDescent="0.3">
      <c r="A160" s="278">
        <v>44669</v>
      </c>
      <c r="B160" s="300">
        <v>1209</v>
      </c>
      <c r="C160" s="300" t="e">
        <v>#N/A</v>
      </c>
      <c r="D160" s="300" t="e">
        <v>#N/A</v>
      </c>
      <c r="E160" s="300"/>
    </row>
    <row r="161" spans="1:5" x14ac:dyDescent="0.3">
      <c r="A161" s="278">
        <v>44670</v>
      </c>
      <c r="B161" s="300">
        <v>1212</v>
      </c>
      <c r="C161" s="300" t="e">
        <v>#N/A</v>
      </c>
      <c r="D161" s="300" t="e">
        <v>#N/A</v>
      </c>
      <c r="E161" s="300"/>
    </row>
    <row r="162" spans="1:5" x14ac:dyDescent="0.3">
      <c r="A162" s="278">
        <v>44671</v>
      </c>
      <c r="B162" s="300">
        <v>1210</v>
      </c>
      <c r="C162" s="300" t="e">
        <v>#N/A</v>
      </c>
      <c r="D162" s="300" t="e">
        <v>#N/A</v>
      </c>
      <c r="E162" s="300"/>
    </row>
    <row r="163" spans="1:5" x14ac:dyDescent="0.3">
      <c r="A163" s="278">
        <v>44672</v>
      </c>
      <c r="B163" s="300">
        <v>1211</v>
      </c>
      <c r="C163" s="300" t="e">
        <v>#N/A</v>
      </c>
      <c r="D163" s="300" t="e">
        <v>#N/A</v>
      </c>
      <c r="E163" s="300"/>
    </row>
    <row r="164" spans="1:5" x14ac:dyDescent="0.3">
      <c r="A164" s="278">
        <v>44673</v>
      </c>
      <c r="B164" s="300">
        <v>1212</v>
      </c>
      <c r="C164" s="300" t="e">
        <v>#N/A</v>
      </c>
      <c r="D164" s="300" t="e">
        <v>#N/A</v>
      </c>
      <c r="E164" s="300"/>
    </row>
    <row r="165" spans="1:5" x14ac:dyDescent="0.3">
      <c r="A165" s="278">
        <v>44674</v>
      </c>
      <c r="B165" s="300">
        <v>1212</v>
      </c>
      <c r="C165" s="300" t="e">
        <v>#N/A</v>
      </c>
      <c r="D165" s="300" t="e">
        <v>#N/A</v>
      </c>
      <c r="E165" s="300"/>
    </row>
    <row r="166" spans="1:5" x14ac:dyDescent="0.3">
      <c r="A166" s="278">
        <v>44675</v>
      </c>
      <c r="B166" s="300">
        <v>1211</v>
      </c>
      <c r="C166" s="300" t="e">
        <v>#N/A</v>
      </c>
      <c r="D166" s="300" t="e">
        <v>#N/A</v>
      </c>
      <c r="E166" s="300"/>
    </row>
    <row r="167" spans="1:5" x14ac:dyDescent="0.3">
      <c r="A167" s="278">
        <v>44676</v>
      </c>
      <c r="B167" s="300">
        <v>1206</v>
      </c>
      <c r="C167" s="300" t="e">
        <v>#N/A</v>
      </c>
      <c r="D167" s="300" t="e">
        <v>#N/A</v>
      </c>
      <c r="E167" s="300"/>
    </row>
    <row r="168" spans="1:5" x14ac:dyDescent="0.3">
      <c r="A168" s="278">
        <v>44677</v>
      </c>
      <c r="B168" s="300">
        <v>1203</v>
      </c>
      <c r="C168" s="300" t="e">
        <v>#N/A</v>
      </c>
      <c r="D168" s="300" t="e">
        <v>#N/A</v>
      </c>
      <c r="E168" s="300"/>
    </row>
    <row r="169" spans="1:5" x14ac:dyDescent="0.3">
      <c r="A169" s="278">
        <v>44678</v>
      </c>
      <c r="B169" s="300">
        <v>1201</v>
      </c>
      <c r="C169" s="300" t="e">
        <v>#N/A</v>
      </c>
      <c r="D169" s="300" t="e">
        <v>#N/A</v>
      </c>
      <c r="E169" s="300"/>
    </row>
    <row r="170" spans="1:5" x14ac:dyDescent="0.3">
      <c r="A170" s="278">
        <v>44679</v>
      </c>
      <c r="B170" s="300">
        <v>1202</v>
      </c>
      <c r="C170" s="300" t="e">
        <v>#N/A</v>
      </c>
      <c r="D170" s="300" t="e">
        <v>#N/A</v>
      </c>
      <c r="E170" s="300"/>
    </row>
    <row r="171" spans="1:5" x14ac:dyDescent="0.3">
      <c r="A171" s="278">
        <v>44680</v>
      </c>
      <c r="B171" s="300">
        <v>1205</v>
      </c>
      <c r="C171" s="300" t="e">
        <v>#N/A</v>
      </c>
      <c r="D171" s="300" t="e">
        <v>#N/A</v>
      </c>
      <c r="E171" s="300"/>
    </row>
    <row r="172" spans="1:5" x14ac:dyDescent="0.3">
      <c r="A172" s="278">
        <v>44681</v>
      </c>
      <c r="B172" s="300">
        <v>1205</v>
      </c>
      <c r="C172" s="300" t="e">
        <v>#N/A</v>
      </c>
      <c r="D172" s="300">
        <v>8</v>
      </c>
      <c r="E172" s="300"/>
    </row>
    <row r="173" spans="1:5" x14ac:dyDescent="0.3">
      <c r="A173" s="278">
        <v>44682</v>
      </c>
      <c r="B173" s="300">
        <v>1205</v>
      </c>
      <c r="C173" s="300" t="e">
        <v>#N/A</v>
      </c>
      <c r="D173" s="300" t="e">
        <v>#N/A</v>
      </c>
      <c r="E173" s="300"/>
    </row>
    <row r="174" spans="1:5" x14ac:dyDescent="0.3">
      <c r="A174" s="278">
        <v>44683</v>
      </c>
      <c r="B174" s="300">
        <v>1205</v>
      </c>
      <c r="C174" s="300" t="e">
        <v>#N/A</v>
      </c>
      <c r="D174" s="300" t="e">
        <v>#N/A</v>
      </c>
      <c r="E174" s="300"/>
    </row>
    <row r="175" spans="1:5" x14ac:dyDescent="0.3">
      <c r="A175" s="278">
        <v>44684</v>
      </c>
      <c r="B175" s="300">
        <v>1205</v>
      </c>
      <c r="C175" s="300" t="e">
        <v>#N/A</v>
      </c>
      <c r="D175" s="300" t="e">
        <v>#N/A</v>
      </c>
      <c r="E175" s="300"/>
    </row>
    <row r="176" spans="1:5" x14ac:dyDescent="0.3">
      <c r="A176" s="278">
        <v>44685</v>
      </c>
      <c r="B176" s="300">
        <v>1205</v>
      </c>
      <c r="C176" s="300" t="e">
        <v>#N/A</v>
      </c>
      <c r="D176" s="300" t="e">
        <v>#N/A</v>
      </c>
      <c r="E176" s="300"/>
    </row>
    <row r="177" spans="1:5" x14ac:dyDescent="0.3">
      <c r="A177" s="278">
        <v>44686</v>
      </c>
      <c r="B177" s="300">
        <v>1207</v>
      </c>
      <c r="C177" s="300" t="e">
        <v>#N/A</v>
      </c>
      <c r="D177" s="300" t="e">
        <v>#N/A</v>
      </c>
      <c r="E177" s="300"/>
    </row>
    <row r="178" spans="1:5" x14ac:dyDescent="0.3">
      <c r="A178" s="278">
        <v>44687</v>
      </c>
      <c r="B178" s="300">
        <v>1208</v>
      </c>
      <c r="C178" s="300" t="e">
        <v>#N/A</v>
      </c>
      <c r="D178" s="300" t="e">
        <v>#N/A</v>
      </c>
      <c r="E178" s="300"/>
    </row>
    <row r="179" spans="1:5" x14ac:dyDescent="0.3">
      <c r="A179" s="278">
        <v>44688</v>
      </c>
      <c r="B179" s="300">
        <v>1208</v>
      </c>
      <c r="C179" s="300" t="e">
        <v>#N/A</v>
      </c>
      <c r="D179" s="300" t="e">
        <v>#N/A</v>
      </c>
      <c r="E179" s="300"/>
    </row>
    <row r="180" spans="1:5" x14ac:dyDescent="0.3">
      <c r="A180" s="278">
        <v>44689</v>
      </c>
      <c r="B180" s="300">
        <v>1209</v>
      </c>
      <c r="C180" s="300" t="e">
        <v>#N/A</v>
      </c>
      <c r="D180" s="300" t="e">
        <v>#N/A</v>
      </c>
      <c r="E180" s="300"/>
    </row>
    <row r="181" spans="1:5" x14ac:dyDescent="0.3">
      <c r="A181" s="278">
        <v>44690</v>
      </c>
      <c r="B181" s="300">
        <v>1206</v>
      </c>
      <c r="C181" s="300" t="e">
        <v>#N/A</v>
      </c>
      <c r="D181" s="300" t="e">
        <v>#N/A</v>
      </c>
      <c r="E181" s="300"/>
    </row>
    <row r="182" spans="1:5" x14ac:dyDescent="0.3">
      <c r="A182" s="278">
        <v>44691</v>
      </c>
      <c r="B182" s="300">
        <v>1202</v>
      </c>
      <c r="C182" s="300" t="e">
        <v>#N/A</v>
      </c>
      <c r="D182" s="300" t="e">
        <v>#N/A</v>
      </c>
      <c r="E182" s="300"/>
    </row>
    <row r="183" spans="1:5" x14ac:dyDescent="0.3">
      <c r="A183" s="278">
        <v>44692</v>
      </c>
      <c r="B183" s="300">
        <v>1200</v>
      </c>
      <c r="C183" s="300" t="e">
        <v>#N/A</v>
      </c>
      <c r="D183" s="300" t="e">
        <v>#N/A</v>
      </c>
      <c r="E183" s="300"/>
    </row>
    <row r="184" spans="1:5" x14ac:dyDescent="0.3">
      <c r="A184" s="278">
        <v>44693</v>
      </c>
      <c r="B184" s="300">
        <v>1201</v>
      </c>
      <c r="C184" s="300" t="e">
        <v>#N/A</v>
      </c>
      <c r="D184" s="300" t="e">
        <v>#N/A</v>
      </c>
      <c r="E184" s="300"/>
    </row>
    <row r="185" spans="1:5" x14ac:dyDescent="0.3">
      <c r="A185" s="278">
        <v>44694</v>
      </c>
      <c r="B185" s="300">
        <v>1201</v>
      </c>
      <c r="C185" s="300" t="e">
        <v>#N/A</v>
      </c>
      <c r="D185" s="300" t="e">
        <v>#N/A</v>
      </c>
      <c r="E185" s="300"/>
    </row>
    <row r="186" spans="1:5" x14ac:dyDescent="0.3">
      <c r="A186" s="278">
        <v>44695</v>
      </c>
      <c r="B186" s="300">
        <v>1201</v>
      </c>
      <c r="C186" s="300" t="e">
        <v>#N/A</v>
      </c>
      <c r="D186" s="300" t="e">
        <v>#N/A</v>
      </c>
      <c r="E186" s="300"/>
    </row>
    <row r="187" spans="1:5" x14ac:dyDescent="0.3">
      <c r="A187" s="278">
        <v>44696</v>
      </c>
      <c r="B187" s="300">
        <v>1200</v>
      </c>
      <c r="C187" s="300" t="e">
        <v>#N/A</v>
      </c>
      <c r="D187" s="300" t="e">
        <v>#N/A</v>
      </c>
      <c r="E187" s="300"/>
    </row>
    <row r="188" spans="1:5" x14ac:dyDescent="0.3">
      <c r="A188" s="278">
        <v>44697</v>
      </c>
      <c r="B188" s="300">
        <v>1200</v>
      </c>
      <c r="C188" s="300" t="e">
        <v>#N/A</v>
      </c>
      <c r="D188" s="300" t="e">
        <v>#N/A</v>
      </c>
      <c r="E188" s="300"/>
    </row>
    <row r="189" spans="1:5" x14ac:dyDescent="0.3">
      <c r="A189" s="278">
        <v>44698</v>
      </c>
      <c r="B189" s="300">
        <v>1201</v>
      </c>
      <c r="C189" s="300" t="e">
        <v>#N/A</v>
      </c>
      <c r="D189" s="300" t="e">
        <v>#N/A</v>
      </c>
      <c r="E189" s="300"/>
    </row>
    <row r="190" spans="1:5" x14ac:dyDescent="0.3">
      <c r="A190" s="278">
        <v>44699</v>
      </c>
      <c r="B190" s="300">
        <v>1201</v>
      </c>
      <c r="C190" s="300" t="e">
        <v>#N/A</v>
      </c>
      <c r="D190" s="300" t="e">
        <v>#N/A</v>
      </c>
      <c r="E190" s="300"/>
    </row>
    <row r="191" spans="1:5" x14ac:dyDescent="0.3">
      <c r="A191" s="278">
        <v>44700</v>
      </c>
      <c r="B191" s="300">
        <v>1199</v>
      </c>
      <c r="C191" s="300" t="e">
        <v>#N/A</v>
      </c>
      <c r="D191" s="300" t="e">
        <v>#N/A</v>
      </c>
      <c r="E191" s="300"/>
    </row>
    <row r="192" spans="1:5" x14ac:dyDescent="0.3">
      <c r="A192" s="278">
        <v>44701</v>
      </c>
      <c r="B192" s="300">
        <v>1199</v>
      </c>
      <c r="C192" s="300" t="e">
        <v>#N/A</v>
      </c>
      <c r="D192" s="300" t="e">
        <v>#N/A</v>
      </c>
      <c r="E192" s="300"/>
    </row>
    <row r="193" spans="1:5" x14ac:dyDescent="0.3">
      <c r="A193" s="278">
        <v>44702</v>
      </c>
      <c r="B193" s="300">
        <v>1199</v>
      </c>
      <c r="C193" s="300" t="e">
        <v>#N/A</v>
      </c>
      <c r="D193" s="300" t="e">
        <v>#N/A</v>
      </c>
      <c r="E193" s="300"/>
    </row>
    <row r="194" spans="1:5" x14ac:dyDescent="0.3">
      <c r="A194" s="278">
        <v>44703</v>
      </c>
      <c r="B194" s="300">
        <v>1199</v>
      </c>
      <c r="C194" s="300" t="e">
        <v>#N/A</v>
      </c>
      <c r="D194" s="300" t="e">
        <v>#N/A</v>
      </c>
      <c r="E194" s="300"/>
    </row>
    <row r="195" spans="1:5" x14ac:dyDescent="0.3">
      <c r="A195" s="278">
        <v>44704</v>
      </c>
      <c r="B195" s="300">
        <v>1200</v>
      </c>
      <c r="C195" s="300" t="e">
        <v>#N/A</v>
      </c>
      <c r="D195" s="300" t="e">
        <v>#N/A</v>
      </c>
      <c r="E195" s="300"/>
    </row>
    <row r="196" spans="1:5" x14ac:dyDescent="0.3">
      <c r="A196" s="278">
        <v>44705</v>
      </c>
      <c r="B196" s="300">
        <v>1201</v>
      </c>
      <c r="C196" s="300" t="e">
        <v>#N/A</v>
      </c>
      <c r="D196" s="300" t="e">
        <v>#N/A</v>
      </c>
      <c r="E196" s="300"/>
    </row>
    <row r="197" spans="1:5" x14ac:dyDescent="0.3">
      <c r="A197" s="278">
        <v>44706</v>
      </c>
      <c r="B197" s="300">
        <v>1198</v>
      </c>
      <c r="C197" s="300" t="e">
        <v>#N/A</v>
      </c>
      <c r="D197" s="300" t="e">
        <v>#N/A</v>
      </c>
      <c r="E197" s="300"/>
    </row>
    <row r="198" spans="1:5" x14ac:dyDescent="0.3">
      <c r="A198" s="278">
        <v>44707</v>
      </c>
      <c r="B198" s="300">
        <v>1195</v>
      </c>
      <c r="C198" s="300" t="e">
        <v>#N/A</v>
      </c>
      <c r="D198" s="300" t="e">
        <v>#N/A</v>
      </c>
      <c r="E198" s="300"/>
    </row>
    <row r="199" spans="1:5" x14ac:dyDescent="0.3">
      <c r="A199" s="278">
        <v>44708</v>
      </c>
      <c r="B199" s="300">
        <v>1196</v>
      </c>
      <c r="C199" s="300" t="e">
        <v>#N/A</v>
      </c>
      <c r="D199" s="300" t="e">
        <v>#N/A</v>
      </c>
      <c r="E199" s="300"/>
    </row>
    <row r="200" spans="1:5" x14ac:dyDescent="0.3">
      <c r="A200" s="278">
        <v>44709</v>
      </c>
      <c r="B200" s="300">
        <v>1196</v>
      </c>
      <c r="C200" s="300" t="e">
        <v>#N/A</v>
      </c>
      <c r="D200" s="300" t="e">
        <v>#N/A</v>
      </c>
      <c r="E200" s="300"/>
    </row>
    <row r="201" spans="1:5" x14ac:dyDescent="0.3">
      <c r="A201" s="278">
        <v>44710</v>
      </c>
      <c r="B201" s="300">
        <v>1196</v>
      </c>
      <c r="C201" s="300" t="e">
        <v>#N/A</v>
      </c>
      <c r="D201" s="300" t="e">
        <v>#N/A</v>
      </c>
      <c r="E201" s="300"/>
    </row>
    <row r="202" spans="1:5" x14ac:dyDescent="0.3">
      <c r="A202" s="278">
        <v>44711</v>
      </c>
      <c r="B202" s="300">
        <v>1197</v>
      </c>
      <c r="C202" s="300" t="e">
        <v>#N/A</v>
      </c>
      <c r="D202" s="300" t="e">
        <v>#N/A</v>
      </c>
      <c r="E202" s="300"/>
    </row>
    <row r="203" spans="1:5" x14ac:dyDescent="0.3">
      <c r="A203" s="278">
        <v>44712</v>
      </c>
      <c r="B203" s="300">
        <v>1198</v>
      </c>
      <c r="C203" s="300" t="e">
        <v>#N/A</v>
      </c>
      <c r="D203" s="300">
        <v>6.4</v>
      </c>
      <c r="E203" s="300"/>
    </row>
    <row r="204" spans="1:5" x14ac:dyDescent="0.3">
      <c r="A204" s="278">
        <v>44713</v>
      </c>
      <c r="B204" s="300">
        <v>1198</v>
      </c>
      <c r="C204" s="300" t="e">
        <v>#N/A</v>
      </c>
      <c r="D204" s="300" t="e">
        <v>#N/A</v>
      </c>
      <c r="E204" s="300"/>
    </row>
    <row r="205" spans="1:5" x14ac:dyDescent="0.3">
      <c r="A205" s="278">
        <v>44714</v>
      </c>
      <c r="B205" s="300">
        <v>1198</v>
      </c>
      <c r="C205" s="300" t="e">
        <v>#N/A</v>
      </c>
      <c r="D205" s="300" t="e">
        <v>#N/A</v>
      </c>
      <c r="E205" s="300"/>
    </row>
    <row r="206" spans="1:5" x14ac:dyDescent="0.3">
      <c r="A206" s="278">
        <v>44715</v>
      </c>
      <c r="B206" s="300">
        <v>1199</v>
      </c>
      <c r="C206" s="300" t="e">
        <v>#N/A</v>
      </c>
      <c r="D206" s="300" t="e">
        <v>#N/A</v>
      </c>
      <c r="E206" s="300"/>
    </row>
    <row r="207" spans="1:5" x14ac:dyDescent="0.3">
      <c r="A207" s="278">
        <v>44716</v>
      </c>
      <c r="B207" s="300">
        <v>1199</v>
      </c>
      <c r="C207" s="300" t="e">
        <v>#N/A</v>
      </c>
      <c r="D207" s="300" t="e">
        <v>#N/A</v>
      </c>
      <c r="E207" s="300"/>
    </row>
    <row r="208" spans="1:5" x14ac:dyDescent="0.3">
      <c r="A208" s="278">
        <v>44717</v>
      </c>
      <c r="B208" s="300">
        <v>1199</v>
      </c>
      <c r="C208" s="300" t="e">
        <v>#N/A</v>
      </c>
      <c r="D208" s="300" t="e">
        <v>#N/A</v>
      </c>
      <c r="E208" s="300"/>
    </row>
    <row r="209" spans="1:5" x14ac:dyDescent="0.3">
      <c r="A209" s="278">
        <v>44718</v>
      </c>
      <c r="B209" s="300">
        <v>1203</v>
      </c>
      <c r="C209" s="300" t="e">
        <v>#N/A</v>
      </c>
      <c r="D209" s="300" t="e">
        <v>#N/A</v>
      </c>
      <c r="E209" s="300"/>
    </row>
    <row r="210" spans="1:5" x14ac:dyDescent="0.3">
      <c r="A210" s="278">
        <v>44719</v>
      </c>
      <c r="B210" s="300">
        <v>1204</v>
      </c>
      <c r="C210" s="300" t="e">
        <v>#N/A</v>
      </c>
      <c r="D210" s="300" t="e">
        <v>#N/A</v>
      </c>
      <c r="E210" s="300"/>
    </row>
    <row r="211" spans="1:5" x14ac:dyDescent="0.3">
      <c r="A211" s="278">
        <v>44720</v>
      </c>
      <c r="B211" s="300">
        <v>1205</v>
      </c>
      <c r="C211" s="300" t="e">
        <v>#N/A</v>
      </c>
      <c r="D211" s="300" t="e">
        <v>#N/A</v>
      </c>
      <c r="E211" s="300"/>
    </row>
    <row r="212" spans="1:5" x14ac:dyDescent="0.3">
      <c r="A212" s="278">
        <v>44721</v>
      </c>
      <c r="B212" s="300">
        <v>1208</v>
      </c>
      <c r="C212" s="300" t="e">
        <v>#N/A</v>
      </c>
      <c r="D212" s="300" t="e">
        <v>#N/A</v>
      </c>
      <c r="E212" s="300"/>
    </row>
    <row r="213" spans="1:5" x14ac:dyDescent="0.3">
      <c r="A213" s="278">
        <v>44722</v>
      </c>
      <c r="B213" s="300">
        <v>1211</v>
      </c>
      <c r="C213" s="300" t="e">
        <v>#N/A</v>
      </c>
      <c r="D213" s="300" t="e">
        <v>#N/A</v>
      </c>
      <c r="E213" s="300"/>
    </row>
    <row r="214" spans="1:5" x14ac:dyDescent="0.3">
      <c r="A214" s="278">
        <v>44723</v>
      </c>
      <c r="B214" s="300">
        <v>1210</v>
      </c>
      <c r="C214" s="300" t="e">
        <v>#N/A</v>
      </c>
      <c r="D214" s="300" t="e">
        <v>#N/A</v>
      </c>
      <c r="E214" s="300"/>
    </row>
    <row r="215" spans="1:5" x14ac:dyDescent="0.3">
      <c r="A215" s="278">
        <v>44724</v>
      </c>
      <c r="B215" s="300">
        <v>1210</v>
      </c>
      <c r="C215" s="300" t="e">
        <v>#N/A</v>
      </c>
      <c r="D215" s="300" t="e">
        <v>#N/A</v>
      </c>
      <c r="E215" s="300"/>
    </row>
    <row r="216" spans="1:5" x14ac:dyDescent="0.3">
      <c r="A216" s="278">
        <v>44725</v>
      </c>
      <c r="B216" s="300">
        <v>1207</v>
      </c>
      <c r="C216" s="300" t="e">
        <v>#N/A</v>
      </c>
      <c r="D216" s="300" t="e">
        <v>#N/A</v>
      </c>
      <c r="E216" s="300"/>
    </row>
    <row r="217" spans="1:5" x14ac:dyDescent="0.3">
      <c r="A217" s="278">
        <v>44726</v>
      </c>
      <c r="B217" s="300">
        <v>1204</v>
      </c>
      <c r="C217" s="300" t="e">
        <v>#N/A</v>
      </c>
      <c r="D217" s="300" t="e">
        <v>#N/A</v>
      </c>
      <c r="E217" s="300"/>
    </row>
    <row r="218" spans="1:5" x14ac:dyDescent="0.3">
      <c r="A218" s="278">
        <v>44727</v>
      </c>
      <c r="B218" s="300">
        <v>1201</v>
      </c>
      <c r="C218" s="300" t="e">
        <v>#N/A</v>
      </c>
      <c r="D218" s="300" t="e">
        <v>#N/A</v>
      </c>
      <c r="E218" s="300"/>
    </row>
    <row r="219" spans="1:5" x14ac:dyDescent="0.3">
      <c r="A219" s="278">
        <v>44728</v>
      </c>
      <c r="B219" s="300">
        <v>1200</v>
      </c>
      <c r="C219" s="300" t="e">
        <v>#N/A</v>
      </c>
      <c r="D219" s="300" t="e">
        <v>#N/A</v>
      </c>
      <c r="E219" s="300"/>
    </row>
    <row r="220" spans="1:5" x14ac:dyDescent="0.3">
      <c r="A220" s="278">
        <v>44729</v>
      </c>
      <c r="B220" s="300">
        <v>1195</v>
      </c>
      <c r="C220" s="300" t="e">
        <v>#N/A</v>
      </c>
      <c r="D220" s="300" t="e">
        <v>#N/A</v>
      </c>
      <c r="E220" s="300"/>
    </row>
    <row r="221" spans="1:5" x14ac:dyDescent="0.3">
      <c r="A221" s="278">
        <v>44730</v>
      </c>
      <c r="B221" s="300">
        <v>1195</v>
      </c>
      <c r="C221" s="300" t="e">
        <v>#N/A</v>
      </c>
      <c r="D221" s="300" t="e">
        <v>#N/A</v>
      </c>
      <c r="E221" s="300"/>
    </row>
    <row r="222" spans="1:5" x14ac:dyDescent="0.3">
      <c r="A222" s="278">
        <v>44731</v>
      </c>
      <c r="B222" s="300">
        <v>1196</v>
      </c>
      <c r="C222" s="300" t="e">
        <v>#N/A</v>
      </c>
      <c r="D222" s="300" t="e">
        <v>#N/A</v>
      </c>
      <c r="E222" s="300"/>
    </row>
    <row r="223" spans="1:5" x14ac:dyDescent="0.3">
      <c r="A223" s="278">
        <v>44732</v>
      </c>
      <c r="B223" s="300">
        <v>1186</v>
      </c>
      <c r="C223" s="300" t="e">
        <v>#N/A</v>
      </c>
      <c r="D223" s="300" t="e">
        <v>#N/A</v>
      </c>
      <c r="E223" s="300"/>
    </row>
    <row r="224" spans="1:5" x14ac:dyDescent="0.3">
      <c r="A224" s="278">
        <v>44733</v>
      </c>
      <c r="B224" s="300">
        <v>1178</v>
      </c>
      <c r="C224" s="300" t="e">
        <v>#N/A</v>
      </c>
      <c r="D224" s="300" t="e">
        <v>#N/A</v>
      </c>
      <c r="E224" s="300"/>
    </row>
    <row r="225" spans="1:5" x14ac:dyDescent="0.3">
      <c r="A225" s="278">
        <v>44734</v>
      </c>
      <c r="B225" s="300">
        <v>1174</v>
      </c>
      <c r="C225" s="300" t="e">
        <v>#N/A</v>
      </c>
      <c r="D225" s="300" t="e">
        <v>#N/A</v>
      </c>
      <c r="E225" s="300"/>
    </row>
    <row r="226" spans="1:5" x14ac:dyDescent="0.3">
      <c r="A226" s="278">
        <v>44735</v>
      </c>
      <c r="B226" s="300">
        <v>1168</v>
      </c>
      <c r="C226" s="300" t="e">
        <v>#N/A</v>
      </c>
      <c r="D226" s="300" t="e">
        <v>#N/A</v>
      </c>
      <c r="E226" s="300"/>
    </row>
    <row r="227" spans="1:5" x14ac:dyDescent="0.3">
      <c r="A227" s="278">
        <v>44736</v>
      </c>
      <c r="B227" s="300">
        <v>1159</v>
      </c>
      <c r="C227" s="300" t="e">
        <v>#N/A</v>
      </c>
      <c r="D227" s="300" t="e">
        <v>#N/A</v>
      </c>
      <c r="E227" s="300"/>
    </row>
    <row r="228" spans="1:5" x14ac:dyDescent="0.3">
      <c r="A228" s="278">
        <v>44737</v>
      </c>
      <c r="B228" s="300">
        <v>1159</v>
      </c>
      <c r="C228" s="300" t="e">
        <v>#N/A</v>
      </c>
      <c r="D228" s="300" t="e">
        <v>#N/A</v>
      </c>
      <c r="E228" s="300"/>
    </row>
    <row r="229" spans="1:5" x14ac:dyDescent="0.3">
      <c r="A229" s="278">
        <v>44738</v>
      </c>
      <c r="B229" s="300">
        <v>1159</v>
      </c>
      <c r="C229" s="300" t="e">
        <v>#N/A</v>
      </c>
      <c r="D229" s="300" t="e">
        <v>#N/A</v>
      </c>
      <c r="E229" s="300"/>
    </row>
    <row r="230" spans="1:5" x14ac:dyDescent="0.3">
      <c r="A230" s="278">
        <v>44739</v>
      </c>
      <c r="B230" s="300">
        <v>1155</v>
      </c>
      <c r="C230" s="300" t="e">
        <v>#N/A</v>
      </c>
      <c r="D230" s="300" t="e">
        <v>#N/A</v>
      </c>
      <c r="E230" s="300"/>
    </row>
    <row r="231" spans="1:5" x14ac:dyDescent="0.3">
      <c r="A231" s="278">
        <v>44740</v>
      </c>
      <c r="B231" s="300">
        <v>1153</v>
      </c>
      <c r="C231" s="300" t="e">
        <v>#N/A</v>
      </c>
      <c r="D231" s="300" t="e">
        <v>#N/A</v>
      </c>
      <c r="E231" s="300"/>
    </row>
    <row r="232" spans="1:5" x14ac:dyDescent="0.3">
      <c r="A232" s="278">
        <v>44741</v>
      </c>
      <c r="B232" s="300">
        <v>1152</v>
      </c>
      <c r="C232" s="300" t="e">
        <v>#N/A</v>
      </c>
      <c r="D232" s="300" t="e">
        <v>#N/A</v>
      </c>
      <c r="E232" s="300"/>
    </row>
    <row r="233" spans="1:5" x14ac:dyDescent="0.3">
      <c r="A233" s="278">
        <v>44742</v>
      </c>
      <c r="B233" s="300">
        <v>1150</v>
      </c>
      <c r="C233" s="300" t="e">
        <v>#N/A</v>
      </c>
      <c r="D233" s="300">
        <v>6.1</v>
      </c>
      <c r="E233" s="300"/>
    </row>
    <row r="234" spans="1:5" x14ac:dyDescent="0.3">
      <c r="A234" s="278">
        <v>44743</v>
      </c>
      <c r="B234" s="300">
        <v>1143</v>
      </c>
      <c r="C234" s="300" t="e">
        <v>#N/A</v>
      </c>
      <c r="D234" s="300" t="e">
        <v>#N/A</v>
      </c>
      <c r="E234" s="300"/>
    </row>
    <row r="235" spans="1:5" x14ac:dyDescent="0.3">
      <c r="A235" s="278">
        <v>44744</v>
      </c>
      <c r="B235" s="300">
        <v>1142</v>
      </c>
      <c r="C235" s="300" t="e">
        <v>#N/A</v>
      </c>
      <c r="D235" s="300" t="e">
        <v>#N/A</v>
      </c>
      <c r="E235" s="300"/>
    </row>
    <row r="236" spans="1:5" x14ac:dyDescent="0.3">
      <c r="A236" s="278">
        <v>44745</v>
      </c>
      <c r="B236" s="300">
        <v>1142</v>
      </c>
      <c r="C236" s="300" t="e">
        <v>#N/A</v>
      </c>
      <c r="D236" s="300" t="e">
        <v>#N/A</v>
      </c>
      <c r="E236" s="300"/>
    </row>
    <row r="237" spans="1:5" x14ac:dyDescent="0.3">
      <c r="A237" s="278">
        <v>44746</v>
      </c>
      <c r="B237" s="300">
        <v>1135</v>
      </c>
      <c r="C237" s="300" t="e">
        <v>#N/A</v>
      </c>
      <c r="D237" s="300" t="e">
        <v>#N/A</v>
      </c>
      <c r="E237" s="300"/>
    </row>
    <row r="238" spans="1:5" x14ac:dyDescent="0.3">
      <c r="A238" s="278">
        <v>44747</v>
      </c>
      <c r="B238" s="300">
        <v>1133</v>
      </c>
      <c r="C238" s="300" t="e">
        <v>#N/A</v>
      </c>
      <c r="D238" s="300" t="e">
        <v>#N/A</v>
      </c>
      <c r="E238" s="300"/>
    </row>
    <row r="239" spans="1:5" x14ac:dyDescent="0.3">
      <c r="A239" s="278">
        <v>44748</v>
      </c>
      <c r="B239" s="300">
        <v>1125</v>
      </c>
      <c r="C239" s="300" t="e">
        <v>#N/A</v>
      </c>
      <c r="D239" s="300" t="e">
        <v>#N/A</v>
      </c>
      <c r="E239" s="300"/>
    </row>
    <row r="240" spans="1:5" x14ac:dyDescent="0.3">
      <c r="A240" s="278">
        <v>44749</v>
      </c>
      <c r="B240" s="300">
        <v>1121</v>
      </c>
      <c r="C240" s="300" t="e">
        <v>#N/A</v>
      </c>
      <c r="D240" s="300" t="e">
        <v>#N/A</v>
      </c>
      <c r="E240" s="300"/>
    </row>
    <row r="241" spans="1:5" x14ac:dyDescent="0.3">
      <c r="A241" s="278">
        <v>44750</v>
      </c>
      <c r="B241" s="300">
        <v>1118</v>
      </c>
      <c r="C241" s="300" t="e">
        <v>#N/A</v>
      </c>
      <c r="D241" s="300" t="e">
        <v>#N/A</v>
      </c>
      <c r="E241" s="300"/>
    </row>
    <row r="242" spans="1:5" x14ac:dyDescent="0.3">
      <c r="A242" s="278">
        <v>44751</v>
      </c>
      <c r="B242" s="300">
        <v>1118</v>
      </c>
      <c r="C242" s="300" t="e">
        <v>#N/A</v>
      </c>
      <c r="D242" s="300" t="e">
        <v>#N/A</v>
      </c>
      <c r="E242" s="300"/>
    </row>
    <row r="243" spans="1:5" x14ac:dyDescent="0.3">
      <c r="A243" s="278">
        <v>44752</v>
      </c>
      <c r="B243" s="300">
        <v>1118</v>
      </c>
      <c r="C243" s="300" t="e">
        <v>#N/A</v>
      </c>
      <c r="D243" s="300" t="e">
        <v>#N/A</v>
      </c>
      <c r="E243" s="300"/>
    </row>
    <row r="244" spans="1:5" x14ac:dyDescent="0.3">
      <c r="A244" s="278">
        <v>44753</v>
      </c>
      <c r="B244" s="300">
        <v>1110</v>
      </c>
      <c r="C244" s="300" t="e">
        <v>#N/A</v>
      </c>
      <c r="D244" s="300" t="e">
        <v>#N/A</v>
      </c>
      <c r="E244" s="300"/>
    </row>
    <row r="245" spans="1:5" x14ac:dyDescent="0.3">
      <c r="A245" s="278">
        <v>44754</v>
      </c>
      <c r="B245" s="300">
        <v>1105</v>
      </c>
      <c r="C245" s="300" t="e">
        <v>#N/A</v>
      </c>
      <c r="D245" s="300" t="e">
        <v>#N/A</v>
      </c>
      <c r="E245" s="300"/>
    </row>
    <row r="246" spans="1:5" x14ac:dyDescent="0.3">
      <c r="A246" s="278">
        <v>44755</v>
      </c>
      <c r="B246" s="300">
        <v>1095</v>
      </c>
      <c r="C246" s="300" t="e">
        <v>#N/A</v>
      </c>
      <c r="D246" s="300" t="e">
        <v>#N/A</v>
      </c>
      <c r="E246" s="300"/>
    </row>
    <row r="247" spans="1:5" x14ac:dyDescent="0.3">
      <c r="A247" s="278">
        <v>44756</v>
      </c>
      <c r="B247" s="300">
        <v>1086</v>
      </c>
      <c r="C247" s="300" t="e">
        <v>#N/A</v>
      </c>
      <c r="D247" s="300" t="e">
        <v>#N/A</v>
      </c>
      <c r="E247" s="300"/>
    </row>
    <row r="248" spans="1:5" x14ac:dyDescent="0.3">
      <c r="A248" s="278">
        <v>44757</v>
      </c>
      <c r="B248" s="300">
        <v>1077</v>
      </c>
      <c r="C248" s="300" t="e">
        <v>#N/A</v>
      </c>
      <c r="D248" s="300" t="e">
        <v>#N/A</v>
      </c>
      <c r="E248" s="300"/>
    </row>
    <row r="249" spans="1:5" x14ac:dyDescent="0.3">
      <c r="A249" s="278">
        <v>44758</v>
      </c>
      <c r="B249" s="300">
        <v>1076</v>
      </c>
      <c r="C249" s="300" t="e">
        <v>#N/A</v>
      </c>
      <c r="D249" s="300" t="e">
        <v>#N/A</v>
      </c>
      <c r="E249" s="300"/>
    </row>
    <row r="250" spans="1:5" x14ac:dyDescent="0.3">
      <c r="A250" s="278">
        <v>44759</v>
      </c>
      <c r="B250" s="300">
        <v>1076</v>
      </c>
      <c r="C250" s="300" t="e">
        <v>#N/A</v>
      </c>
      <c r="D250" s="300" t="e">
        <v>#N/A</v>
      </c>
      <c r="E250" s="300"/>
    </row>
    <row r="251" spans="1:5" x14ac:dyDescent="0.3">
      <c r="A251" s="278">
        <v>44760</v>
      </c>
      <c r="B251" s="300">
        <v>1073</v>
      </c>
      <c r="C251" s="300" t="e">
        <v>#N/A</v>
      </c>
      <c r="D251" s="300" t="e">
        <v>#N/A</v>
      </c>
      <c r="E251" s="300"/>
    </row>
    <row r="252" spans="1:5" x14ac:dyDescent="0.3">
      <c r="A252" s="278">
        <v>44761</v>
      </c>
      <c r="B252" s="300">
        <v>1071</v>
      </c>
      <c r="C252" s="300" t="e">
        <v>#N/A</v>
      </c>
      <c r="D252" s="300" t="e">
        <v>#N/A</v>
      </c>
      <c r="E252" s="300"/>
    </row>
    <row r="253" spans="1:5" x14ac:dyDescent="0.3">
      <c r="A253" s="278">
        <v>44762</v>
      </c>
      <c r="B253" s="300">
        <v>1070</v>
      </c>
      <c r="C253" s="300" t="e">
        <v>#N/A</v>
      </c>
      <c r="D253" s="300" t="e">
        <v>#N/A</v>
      </c>
      <c r="E253" s="300"/>
    </row>
    <row r="254" spans="1:5" x14ac:dyDescent="0.3">
      <c r="A254" s="278">
        <v>44763</v>
      </c>
      <c r="B254" s="300">
        <v>1069</v>
      </c>
      <c r="C254" s="300" t="e">
        <v>#N/A</v>
      </c>
      <c r="D254" s="300" t="e">
        <v>#N/A</v>
      </c>
      <c r="E254" s="300"/>
    </row>
    <row r="255" spans="1:5" x14ac:dyDescent="0.3">
      <c r="A255" s="278">
        <v>44764</v>
      </c>
      <c r="B255" s="300">
        <v>1063</v>
      </c>
      <c r="C255" s="300" t="e">
        <v>#N/A</v>
      </c>
      <c r="D255" s="300" t="e">
        <v>#N/A</v>
      </c>
      <c r="E255" s="300"/>
    </row>
    <row r="256" spans="1:5" x14ac:dyDescent="0.3">
      <c r="A256" s="278">
        <v>44765</v>
      </c>
      <c r="B256" s="300">
        <v>1063</v>
      </c>
      <c r="C256" s="300" t="e">
        <v>#N/A</v>
      </c>
      <c r="D256" s="300" t="e">
        <v>#N/A</v>
      </c>
      <c r="E256" s="300"/>
    </row>
    <row r="257" spans="1:5" x14ac:dyDescent="0.3">
      <c r="A257" s="278">
        <v>44766</v>
      </c>
      <c r="B257" s="300">
        <v>1063</v>
      </c>
      <c r="C257" s="300" t="e">
        <v>#N/A</v>
      </c>
      <c r="D257" s="300" t="e">
        <v>#N/A</v>
      </c>
      <c r="E257" s="300"/>
    </row>
    <row r="258" spans="1:5" x14ac:dyDescent="0.3">
      <c r="A258" s="278">
        <v>44767</v>
      </c>
      <c r="B258" s="300">
        <v>1060</v>
      </c>
      <c r="C258" s="300" t="e">
        <v>#N/A</v>
      </c>
      <c r="D258" s="300" t="e">
        <v>#N/A</v>
      </c>
      <c r="E258" s="300"/>
    </row>
    <row r="259" spans="1:5" x14ac:dyDescent="0.3">
      <c r="A259" s="278">
        <v>44768</v>
      </c>
      <c r="B259" s="300">
        <v>1058</v>
      </c>
      <c r="C259" s="300" t="e">
        <v>#N/A</v>
      </c>
      <c r="D259" s="300" t="e">
        <v>#N/A</v>
      </c>
      <c r="E259" s="300"/>
    </row>
    <row r="260" spans="1:5" x14ac:dyDescent="0.3">
      <c r="A260" s="278">
        <v>44769</v>
      </c>
      <c r="B260" s="300">
        <v>1053</v>
      </c>
      <c r="C260" s="300" t="e">
        <v>#N/A</v>
      </c>
      <c r="D260" s="300" t="e">
        <v>#N/A</v>
      </c>
      <c r="E260" s="300"/>
    </row>
    <row r="261" spans="1:5" x14ac:dyDescent="0.3">
      <c r="A261" s="278">
        <v>44770</v>
      </c>
      <c r="B261" s="300">
        <v>1051</v>
      </c>
      <c r="C261" s="300" t="e">
        <v>#N/A</v>
      </c>
      <c r="D261" s="300" t="e">
        <v>#N/A</v>
      </c>
      <c r="E261" s="300"/>
    </row>
    <row r="262" spans="1:5" x14ac:dyDescent="0.3">
      <c r="A262" s="278">
        <v>44771</v>
      </c>
      <c r="B262" s="300">
        <v>1050</v>
      </c>
      <c r="C262" s="300" t="e">
        <v>#N/A</v>
      </c>
      <c r="D262" s="300" t="e">
        <v>#N/A</v>
      </c>
      <c r="E262" s="300"/>
    </row>
    <row r="263" spans="1:5" x14ac:dyDescent="0.3">
      <c r="A263" s="278">
        <v>44772</v>
      </c>
      <c r="B263" s="300">
        <v>1050</v>
      </c>
      <c r="C263" s="300" t="e">
        <v>#N/A</v>
      </c>
      <c r="D263" s="300" t="e">
        <v>#N/A</v>
      </c>
      <c r="E263" s="300"/>
    </row>
    <row r="264" spans="1:5" x14ac:dyDescent="0.3">
      <c r="A264" s="278">
        <v>44773</v>
      </c>
      <c r="B264" s="300">
        <v>1050</v>
      </c>
      <c r="C264" s="300" t="e">
        <v>#N/A</v>
      </c>
      <c r="D264" s="300">
        <v>4.2</v>
      </c>
      <c r="E264" s="300"/>
    </row>
    <row r="265" spans="1:5" x14ac:dyDescent="0.3">
      <c r="A265" s="278">
        <v>44774</v>
      </c>
      <c r="B265" s="300">
        <v>1049</v>
      </c>
      <c r="C265" s="300" t="e">
        <v>#N/A</v>
      </c>
      <c r="D265" s="300" t="e">
        <v>#N/A</v>
      </c>
      <c r="E265" s="300"/>
    </row>
    <row r="266" spans="1:5" x14ac:dyDescent="0.3">
      <c r="A266" s="278">
        <v>44775</v>
      </c>
      <c r="B266" s="300">
        <v>1047</v>
      </c>
      <c r="C266" s="300" t="e">
        <v>#N/A</v>
      </c>
      <c r="D266" s="300" t="e">
        <v>#N/A</v>
      </c>
      <c r="E266" s="300"/>
    </row>
    <row r="267" spans="1:5" x14ac:dyDescent="0.3">
      <c r="A267" s="278">
        <v>44776</v>
      </c>
      <c r="B267" s="300">
        <v>1045</v>
      </c>
      <c r="C267" s="300" t="e">
        <v>#N/A</v>
      </c>
      <c r="D267" s="300" t="e">
        <v>#N/A</v>
      </c>
      <c r="E267" s="300"/>
    </row>
    <row r="268" spans="1:5" x14ac:dyDescent="0.3">
      <c r="A268" s="278">
        <v>44777</v>
      </c>
      <c r="B268" s="300">
        <v>1042</v>
      </c>
      <c r="C268" s="300" t="e">
        <v>#N/A</v>
      </c>
      <c r="D268" s="300" t="e">
        <v>#N/A</v>
      </c>
      <c r="E268" s="300"/>
    </row>
    <row r="269" spans="1:5" x14ac:dyDescent="0.3">
      <c r="A269" s="278">
        <v>44778</v>
      </c>
      <c r="B269" s="300">
        <v>1040</v>
      </c>
      <c r="C269" s="300" t="e">
        <v>#N/A</v>
      </c>
      <c r="D269" s="300" t="e">
        <v>#N/A</v>
      </c>
      <c r="E269" s="300"/>
    </row>
    <row r="270" spans="1:5" x14ac:dyDescent="0.3">
      <c r="A270" s="278">
        <v>44779</v>
      </c>
      <c r="B270" s="300">
        <v>1040</v>
      </c>
      <c r="C270" s="300" t="e">
        <v>#N/A</v>
      </c>
      <c r="D270" s="300" t="e">
        <v>#N/A</v>
      </c>
      <c r="E270" s="300"/>
    </row>
    <row r="271" spans="1:5" x14ac:dyDescent="0.3">
      <c r="A271" s="278">
        <v>44780</v>
      </c>
      <c r="B271" s="300">
        <v>1040</v>
      </c>
      <c r="C271" s="300" t="e">
        <v>#N/A</v>
      </c>
      <c r="D271" s="300" t="e">
        <v>#N/A</v>
      </c>
      <c r="E271" s="300"/>
    </row>
    <row r="272" spans="1:5" x14ac:dyDescent="0.3">
      <c r="A272" s="278">
        <v>44781</v>
      </c>
      <c r="B272" s="300">
        <v>1036</v>
      </c>
      <c r="C272" s="300" t="e">
        <v>#N/A</v>
      </c>
      <c r="D272" s="300" t="e">
        <v>#N/A</v>
      </c>
      <c r="E272" s="300"/>
    </row>
    <row r="273" spans="1:5" x14ac:dyDescent="0.3">
      <c r="A273" s="278">
        <v>44782</v>
      </c>
      <c r="B273" s="300">
        <v>1037</v>
      </c>
      <c r="C273" s="300" t="e">
        <v>#N/A</v>
      </c>
      <c r="D273" s="300" t="e">
        <v>#N/A</v>
      </c>
      <c r="E273" s="300"/>
    </row>
    <row r="274" spans="1:5" x14ac:dyDescent="0.3">
      <c r="A274" s="278">
        <v>44783</v>
      </c>
      <c r="B274" s="300">
        <v>1036</v>
      </c>
      <c r="C274" s="300" t="e">
        <v>#N/A</v>
      </c>
      <c r="D274" s="300" t="e">
        <v>#N/A</v>
      </c>
      <c r="E274" s="300"/>
    </row>
    <row r="275" spans="1:5" x14ac:dyDescent="0.3">
      <c r="A275" s="278">
        <v>44784</v>
      </c>
      <c r="B275" s="300">
        <v>1037</v>
      </c>
      <c r="C275" s="300" t="e">
        <v>#N/A</v>
      </c>
      <c r="D275" s="300" t="e">
        <v>#N/A</v>
      </c>
      <c r="E275" s="300"/>
    </row>
    <row r="276" spans="1:5" x14ac:dyDescent="0.3">
      <c r="A276" s="278">
        <v>44785</v>
      </c>
      <c r="B276" s="300">
        <v>1038</v>
      </c>
      <c r="C276" s="300" t="e">
        <v>#N/A</v>
      </c>
      <c r="D276" s="300" t="e">
        <v>#N/A</v>
      </c>
      <c r="E276" s="300"/>
    </row>
    <row r="277" spans="1:5" x14ac:dyDescent="0.3">
      <c r="A277" s="278">
        <v>44786</v>
      </c>
      <c r="B277" s="300">
        <v>1038</v>
      </c>
      <c r="C277" s="300" t="e">
        <v>#N/A</v>
      </c>
      <c r="D277" s="300" t="e">
        <v>#N/A</v>
      </c>
      <c r="E277" s="300"/>
    </row>
    <row r="278" spans="1:5" x14ac:dyDescent="0.3">
      <c r="A278" s="278">
        <v>44787</v>
      </c>
      <c r="B278" s="300">
        <v>1038</v>
      </c>
      <c r="C278" s="300" t="e">
        <v>#N/A</v>
      </c>
      <c r="D278" s="300" t="e">
        <v>#N/A</v>
      </c>
      <c r="E278" s="300"/>
    </row>
    <row r="279" spans="1:5" x14ac:dyDescent="0.3">
      <c r="A279" s="278">
        <v>44788</v>
      </c>
      <c r="B279" s="300">
        <v>1037</v>
      </c>
      <c r="C279" s="300" t="e">
        <v>#N/A</v>
      </c>
      <c r="D279" s="300" t="e">
        <v>#N/A</v>
      </c>
      <c r="E279" s="300"/>
    </row>
    <row r="280" spans="1:5" x14ac:dyDescent="0.3">
      <c r="A280" s="278">
        <v>44789</v>
      </c>
      <c r="B280" s="300">
        <v>1036</v>
      </c>
      <c r="C280" s="300" t="e">
        <v>#N/A</v>
      </c>
      <c r="D280" s="300" t="e">
        <v>#N/A</v>
      </c>
      <c r="E280" s="300"/>
    </row>
    <row r="281" spans="1:5" x14ac:dyDescent="0.3">
      <c r="A281" s="278">
        <v>44790</v>
      </c>
      <c r="B281" s="300">
        <v>1035</v>
      </c>
      <c r="C281" s="300" t="e">
        <v>#N/A</v>
      </c>
      <c r="D281" s="300" t="e">
        <v>#N/A</v>
      </c>
      <c r="E281" s="300"/>
    </row>
    <row r="282" spans="1:5" x14ac:dyDescent="0.3">
      <c r="A282" s="278">
        <v>44791</v>
      </c>
      <c r="B282" s="300">
        <v>1037</v>
      </c>
      <c r="C282" s="300" t="e">
        <v>#N/A</v>
      </c>
      <c r="D282" s="300" t="e">
        <v>#N/A</v>
      </c>
      <c r="E282" s="300"/>
    </row>
    <row r="283" spans="1:5" x14ac:dyDescent="0.3">
      <c r="A283" s="278">
        <v>44792</v>
      </c>
      <c r="B283" s="300">
        <v>1034</v>
      </c>
      <c r="C283" s="300" t="e">
        <v>#N/A</v>
      </c>
      <c r="D283" s="300" t="e">
        <v>#N/A</v>
      </c>
      <c r="E283" s="300"/>
    </row>
    <row r="284" spans="1:5" x14ac:dyDescent="0.3">
      <c r="A284" s="278">
        <v>44793</v>
      </c>
      <c r="B284" s="300">
        <v>1034</v>
      </c>
      <c r="C284" s="300" t="e">
        <v>#N/A</v>
      </c>
      <c r="D284" s="300" t="e">
        <v>#N/A</v>
      </c>
      <c r="E284" s="300"/>
    </row>
    <row r="285" spans="1:5" x14ac:dyDescent="0.3">
      <c r="A285" s="278">
        <v>44794</v>
      </c>
      <c r="B285" s="300">
        <v>1034</v>
      </c>
      <c r="C285" s="300" t="e">
        <v>#N/A</v>
      </c>
      <c r="D285" s="300" t="e">
        <v>#N/A</v>
      </c>
      <c r="E285" s="300"/>
    </row>
    <row r="286" spans="1:5" x14ac:dyDescent="0.3">
      <c r="A286" s="278">
        <v>44795</v>
      </c>
      <c r="B286" s="300">
        <v>1034</v>
      </c>
      <c r="C286" s="300" t="e">
        <v>#N/A</v>
      </c>
      <c r="D286" s="300" t="e">
        <v>#N/A</v>
      </c>
      <c r="E286" s="300"/>
    </row>
    <row r="287" spans="1:5" x14ac:dyDescent="0.3">
      <c r="A287" s="278">
        <v>44796</v>
      </c>
      <c r="B287" s="300">
        <v>1035</v>
      </c>
      <c r="C287" s="300" t="e">
        <v>#N/A</v>
      </c>
      <c r="D287" s="300" t="e">
        <v>#N/A</v>
      </c>
      <c r="E287" s="300"/>
    </row>
    <row r="288" spans="1:5" x14ac:dyDescent="0.3">
      <c r="A288" s="278">
        <v>44797</v>
      </c>
      <c r="B288" s="300">
        <v>1036</v>
      </c>
      <c r="C288" s="300" t="e">
        <v>#N/A</v>
      </c>
      <c r="D288" s="300" t="e">
        <v>#N/A</v>
      </c>
      <c r="E288" s="300"/>
    </row>
    <row r="289" spans="1:5" x14ac:dyDescent="0.3">
      <c r="A289" s="278">
        <v>44798</v>
      </c>
      <c r="B289" s="300">
        <v>1037</v>
      </c>
      <c r="C289" s="300" t="e">
        <v>#N/A</v>
      </c>
      <c r="D289" s="300" t="e">
        <v>#N/A</v>
      </c>
      <c r="E289" s="300"/>
    </row>
    <row r="290" spans="1:5" x14ac:dyDescent="0.3">
      <c r="A290" s="278">
        <v>44799</v>
      </c>
      <c r="B290" s="300">
        <v>1037</v>
      </c>
      <c r="C290" s="300" t="e">
        <v>#N/A</v>
      </c>
      <c r="D290" s="300" t="e">
        <v>#N/A</v>
      </c>
      <c r="E290" s="300"/>
    </row>
    <row r="291" spans="1:5" x14ac:dyDescent="0.3">
      <c r="A291" s="278">
        <v>44800</v>
      </c>
      <c r="B291" s="300">
        <v>1037</v>
      </c>
      <c r="C291" s="300" t="e">
        <v>#N/A</v>
      </c>
      <c r="D291" s="300" t="e">
        <v>#N/A</v>
      </c>
      <c r="E291" s="300"/>
    </row>
    <row r="292" spans="1:5" x14ac:dyDescent="0.3">
      <c r="A292" s="278">
        <v>44801</v>
      </c>
      <c r="B292" s="300">
        <v>1037</v>
      </c>
      <c r="C292" s="300" t="e">
        <v>#N/A</v>
      </c>
      <c r="D292" s="300" t="e">
        <v>#N/A</v>
      </c>
      <c r="E292" s="300"/>
    </row>
    <row r="293" spans="1:5" x14ac:dyDescent="0.3">
      <c r="A293" s="278">
        <v>44802</v>
      </c>
      <c r="B293" s="300">
        <v>1035</v>
      </c>
      <c r="C293" s="300" t="e">
        <v>#N/A</v>
      </c>
      <c r="D293" s="300" t="e">
        <v>#N/A</v>
      </c>
      <c r="E293" s="300"/>
    </row>
    <row r="294" spans="1:5" x14ac:dyDescent="0.3">
      <c r="A294" s="278">
        <v>44803</v>
      </c>
      <c r="B294" s="300">
        <v>1035</v>
      </c>
      <c r="C294" s="300" t="e">
        <v>#N/A</v>
      </c>
      <c r="D294" s="300" t="e">
        <v>#N/A</v>
      </c>
      <c r="E294" s="300"/>
    </row>
    <row r="295" spans="1:5" x14ac:dyDescent="0.3">
      <c r="A295" s="278">
        <v>44804</v>
      </c>
      <c r="B295" s="300">
        <v>1034</v>
      </c>
      <c r="C295" s="300" t="e">
        <v>#N/A</v>
      </c>
      <c r="D295" s="300">
        <v>2.2999999999999998</v>
      </c>
      <c r="E295" s="300"/>
    </row>
    <row r="296" spans="1:5" x14ac:dyDescent="0.3">
      <c r="A296" s="278">
        <v>44805</v>
      </c>
      <c r="B296" s="300">
        <v>1030</v>
      </c>
      <c r="C296" s="300" t="e">
        <v>#N/A</v>
      </c>
      <c r="D296" s="300" t="e">
        <v>#N/A</v>
      </c>
      <c r="E296" s="300"/>
    </row>
    <row r="297" spans="1:5" x14ac:dyDescent="0.3">
      <c r="A297" s="278">
        <v>44806</v>
      </c>
      <c r="B297" s="300">
        <v>1027</v>
      </c>
      <c r="C297" s="300" t="e">
        <v>#N/A</v>
      </c>
      <c r="D297" s="300" t="e">
        <v>#N/A</v>
      </c>
      <c r="E297" s="300"/>
    </row>
    <row r="298" spans="1:5" x14ac:dyDescent="0.3">
      <c r="A298" s="278">
        <v>44807</v>
      </c>
      <c r="B298" s="300">
        <v>1027</v>
      </c>
      <c r="C298" s="300" t="e">
        <v>#N/A</v>
      </c>
      <c r="D298" s="300" t="e">
        <v>#N/A</v>
      </c>
      <c r="E298" s="300"/>
    </row>
    <row r="299" spans="1:5" x14ac:dyDescent="0.3">
      <c r="A299" s="278">
        <v>44808</v>
      </c>
      <c r="B299" s="300">
        <v>1027</v>
      </c>
      <c r="C299" s="300" t="e">
        <v>#N/A</v>
      </c>
      <c r="D299" s="300" t="e">
        <v>#N/A</v>
      </c>
      <c r="E299" s="300"/>
    </row>
    <row r="300" spans="1:5" x14ac:dyDescent="0.3">
      <c r="A300" s="278">
        <v>44809</v>
      </c>
      <c r="B300" s="300">
        <v>1031</v>
      </c>
      <c r="C300" s="300" t="e">
        <v>#N/A</v>
      </c>
      <c r="D300" s="300" t="e">
        <v>#N/A</v>
      </c>
      <c r="E300" s="300"/>
    </row>
    <row r="301" spans="1:5" x14ac:dyDescent="0.3">
      <c r="A301" s="278">
        <v>44810</v>
      </c>
      <c r="B301" s="300">
        <v>1035</v>
      </c>
      <c r="C301" s="300" t="e">
        <v>#N/A</v>
      </c>
      <c r="D301" s="300" t="e">
        <v>#N/A</v>
      </c>
      <c r="E301" s="300"/>
    </row>
    <row r="302" spans="1:5" x14ac:dyDescent="0.3">
      <c r="A302" s="278">
        <v>44811</v>
      </c>
      <c r="B302" s="300">
        <v>1036</v>
      </c>
      <c r="C302" s="300" t="e">
        <v>#N/A</v>
      </c>
      <c r="D302" s="300" t="e">
        <v>#N/A</v>
      </c>
      <c r="E302" s="300"/>
    </row>
    <row r="303" spans="1:5" x14ac:dyDescent="0.3">
      <c r="A303" s="278">
        <v>44812</v>
      </c>
      <c r="B303" s="300">
        <v>1037</v>
      </c>
      <c r="C303" s="300" t="e">
        <v>#N/A</v>
      </c>
      <c r="D303" s="300" t="e">
        <v>#N/A</v>
      </c>
      <c r="E303" s="300"/>
    </row>
    <row r="304" spans="1:5" x14ac:dyDescent="0.3">
      <c r="A304" s="278">
        <v>44813</v>
      </c>
      <c r="B304" s="300">
        <v>1039</v>
      </c>
      <c r="C304" s="300" t="e">
        <v>#N/A</v>
      </c>
      <c r="D304" s="300" t="e">
        <v>#N/A</v>
      </c>
      <c r="E304" s="300"/>
    </row>
    <row r="305" spans="1:5" x14ac:dyDescent="0.3">
      <c r="A305" s="278">
        <v>44814</v>
      </c>
      <c r="B305" s="300">
        <v>1039</v>
      </c>
      <c r="C305" s="300" t="e">
        <v>#N/A</v>
      </c>
      <c r="D305" s="300" t="e">
        <v>#N/A</v>
      </c>
      <c r="E305" s="300"/>
    </row>
    <row r="306" spans="1:5" x14ac:dyDescent="0.3">
      <c r="A306" s="278">
        <v>44815</v>
      </c>
      <c r="B306" s="300">
        <v>1039</v>
      </c>
      <c r="C306" s="300" t="e">
        <v>#N/A</v>
      </c>
      <c r="D306" s="300" t="e">
        <v>#N/A</v>
      </c>
      <c r="E306" s="300"/>
    </row>
    <row r="307" spans="1:5" x14ac:dyDescent="0.3">
      <c r="A307" s="278">
        <v>44816</v>
      </c>
      <c r="B307" s="300">
        <v>1039</v>
      </c>
      <c r="C307" s="300" t="e">
        <v>#N/A</v>
      </c>
      <c r="D307" s="300" t="e">
        <v>#N/A</v>
      </c>
      <c r="E307" s="300"/>
    </row>
    <row r="308" spans="1:5" x14ac:dyDescent="0.3">
      <c r="A308" s="278">
        <v>44817</v>
      </c>
      <c r="B308" s="300">
        <v>1045</v>
      </c>
      <c r="C308" s="300" t="e">
        <v>#N/A</v>
      </c>
      <c r="D308" s="300" t="e">
        <v>#N/A</v>
      </c>
      <c r="E308" s="300"/>
    </row>
    <row r="309" spans="1:5" x14ac:dyDescent="0.3">
      <c r="A309" s="278">
        <v>44818</v>
      </c>
      <c r="B309" s="300">
        <v>1045</v>
      </c>
      <c r="C309" s="300" t="e">
        <v>#N/A</v>
      </c>
      <c r="D309" s="300" t="e">
        <v>#N/A</v>
      </c>
      <c r="E309" s="300"/>
    </row>
    <row r="310" spans="1:5" x14ac:dyDescent="0.3">
      <c r="A310" s="278">
        <v>44819</v>
      </c>
      <c r="B310" s="300">
        <v>1047</v>
      </c>
      <c r="C310" s="300" t="e">
        <v>#N/A</v>
      </c>
      <c r="D310" s="300" t="e">
        <v>#N/A</v>
      </c>
      <c r="E310" s="300"/>
    </row>
    <row r="311" spans="1:5" x14ac:dyDescent="0.3">
      <c r="A311" s="278">
        <v>44820</v>
      </c>
      <c r="B311" s="300">
        <v>1047</v>
      </c>
      <c r="C311" s="300" t="e">
        <v>#N/A</v>
      </c>
      <c r="D311" s="300" t="e">
        <v>#N/A</v>
      </c>
      <c r="E311" s="300"/>
    </row>
    <row r="312" spans="1:5" x14ac:dyDescent="0.3">
      <c r="A312" s="278">
        <v>44821</v>
      </c>
      <c r="B312" s="300">
        <v>1046</v>
      </c>
      <c r="C312" s="300" t="e">
        <v>#N/A</v>
      </c>
      <c r="D312" s="300" t="e">
        <v>#N/A</v>
      </c>
      <c r="E312" s="300"/>
    </row>
    <row r="313" spans="1:5" x14ac:dyDescent="0.3">
      <c r="A313" s="278">
        <v>44822</v>
      </c>
      <c r="B313" s="300">
        <v>1046</v>
      </c>
      <c r="C313" s="300" t="e">
        <v>#N/A</v>
      </c>
      <c r="D313" s="300" t="e">
        <v>#N/A</v>
      </c>
      <c r="E313" s="300"/>
    </row>
    <row r="314" spans="1:5" x14ac:dyDescent="0.3">
      <c r="A314" s="278">
        <v>44823</v>
      </c>
      <c r="B314" s="300">
        <v>1048</v>
      </c>
      <c r="C314" s="300" t="e">
        <v>#N/A</v>
      </c>
      <c r="D314" s="300" t="e">
        <v>#N/A</v>
      </c>
      <c r="E314" s="300"/>
    </row>
    <row r="315" spans="1:5" x14ac:dyDescent="0.3">
      <c r="A315" s="278">
        <v>44824</v>
      </c>
      <c r="B315" s="300">
        <v>1049</v>
      </c>
      <c r="C315" s="300" t="e">
        <v>#N/A</v>
      </c>
      <c r="D315" s="300" t="e">
        <v>#N/A</v>
      </c>
      <c r="E315" s="300"/>
    </row>
    <row r="316" spans="1:5" x14ac:dyDescent="0.3">
      <c r="A316" s="278">
        <v>44825</v>
      </c>
      <c r="B316" s="300">
        <v>1050</v>
      </c>
      <c r="C316" s="300" t="e">
        <v>#N/A</v>
      </c>
      <c r="D316" s="300" t="e">
        <v>#N/A</v>
      </c>
      <c r="E316" s="300"/>
    </row>
    <row r="317" spans="1:5" x14ac:dyDescent="0.3">
      <c r="A317" s="278">
        <v>44826</v>
      </c>
      <c r="B317" s="300">
        <v>1053</v>
      </c>
      <c r="C317" s="300" t="e">
        <v>#N/A</v>
      </c>
      <c r="D317" s="300" t="e">
        <v>#N/A</v>
      </c>
      <c r="E317" s="300"/>
    </row>
    <row r="318" spans="1:5" x14ac:dyDescent="0.3">
      <c r="A318" s="278">
        <v>44827</v>
      </c>
      <c r="B318" s="300">
        <v>1054</v>
      </c>
      <c r="C318" s="300" t="e">
        <v>#N/A</v>
      </c>
      <c r="D318" s="300" t="e">
        <v>#N/A</v>
      </c>
      <c r="E318" s="300"/>
    </row>
    <row r="319" spans="1:5" x14ac:dyDescent="0.3">
      <c r="A319" s="278">
        <v>44828</v>
      </c>
      <c r="B319" s="300">
        <v>1054</v>
      </c>
      <c r="C319" s="300" t="e">
        <v>#N/A</v>
      </c>
      <c r="D319" s="300" t="e">
        <v>#N/A</v>
      </c>
      <c r="E319" s="300"/>
    </row>
    <row r="320" spans="1:5" x14ac:dyDescent="0.3">
      <c r="A320" s="278">
        <v>44829</v>
      </c>
      <c r="B320" s="300">
        <v>1054</v>
      </c>
      <c r="C320" s="300" t="e">
        <v>#N/A</v>
      </c>
      <c r="D320" s="300" t="e">
        <v>#N/A</v>
      </c>
      <c r="E320" s="300"/>
    </row>
    <row r="321" spans="1:5" x14ac:dyDescent="0.3">
      <c r="A321" s="278">
        <v>44830</v>
      </c>
      <c r="B321" s="300">
        <v>1053</v>
      </c>
      <c r="C321" s="300" t="e">
        <v>#N/A</v>
      </c>
      <c r="D321" s="300" t="e">
        <v>#N/A</v>
      </c>
      <c r="E321" s="300"/>
    </row>
    <row r="322" spans="1:5" x14ac:dyDescent="0.3">
      <c r="A322" s="278">
        <v>44831</v>
      </c>
      <c r="B322" s="300">
        <v>1054</v>
      </c>
      <c r="C322" s="300" t="e">
        <v>#N/A</v>
      </c>
      <c r="D322" s="300" t="e">
        <v>#N/A</v>
      </c>
      <c r="E322" s="300"/>
    </row>
    <row r="323" spans="1:5" x14ac:dyDescent="0.3">
      <c r="A323" s="278">
        <v>44832</v>
      </c>
      <c r="B323" s="300">
        <v>1054</v>
      </c>
      <c r="C323" s="300" t="e">
        <v>#N/A</v>
      </c>
      <c r="D323" s="300" t="e">
        <v>#N/A</v>
      </c>
      <c r="E323" s="300"/>
    </row>
    <row r="324" spans="1:5" x14ac:dyDescent="0.3">
      <c r="A324" s="278">
        <v>44833</v>
      </c>
      <c r="B324" s="300">
        <v>1057</v>
      </c>
      <c r="C324" s="300" t="e">
        <v>#N/A</v>
      </c>
      <c r="D324" s="300" t="e">
        <v>#N/A</v>
      </c>
      <c r="E324" s="300"/>
    </row>
    <row r="325" spans="1:5" x14ac:dyDescent="0.3">
      <c r="A325" s="278">
        <v>44834</v>
      </c>
      <c r="B325" s="300">
        <v>1058</v>
      </c>
      <c r="C325" s="300" t="e">
        <v>#N/A</v>
      </c>
      <c r="D325" s="300">
        <v>0.94799999999999995</v>
      </c>
      <c r="E325" s="300"/>
    </row>
    <row r="326" spans="1:5" x14ac:dyDescent="0.3">
      <c r="A326" s="278">
        <v>44835</v>
      </c>
      <c r="B326" s="300">
        <v>1058</v>
      </c>
      <c r="C326" s="300" t="e">
        <v>#N/A</v>
      </c>
      <c r="D326" s="300" t="e">
        <v>#N/A</v>
      </c>
      <c r="E326" s="300"/>
    </row>
    <row r="327" spans="1:5" x14ac:dyDescent="0.3">
      <c r="A327" s="278">
        <v>44836</v>
      </c>
      <c r="B327" s="300">
        <v>1058</v>
      </c>
      <c r="C327" s="300" t="e">
        <v>#N/A</v>
      </c>
      <c r="D327" s="300" t="e">
        <v>#N/A</v>
      </c>
      <c r="E327" s="300"/>
    </row>
    <row r="328" spans="1:5" x14ac:dyDescent="0.3">
      <c r="A328" s="278">
        <v>44837</v>
      </c>
      <c r="B328" s="300">
        <v>1058</v>
      </c>
      <c r="C328" s="300" t="e">
        <v>#N/A</v>
      </c>
      <c r="D328" s="300" t="e">
        <v>#N/A</v>
      </c>
      <c r="E328" s="300"/>
    </row>
    <row r="329" spans="1:5" x14ac:dyDescent="0.3">
      <c r="A329" s="278">
        <v>44838</v>
      </c>
      <c r="B329" s="300">
        <v>1058</v>
      </c>
      <c r="C329" s="300" t="e">
        <v>#N/A</v>
      </c>
      <c r="D329" s="300" t="e">
        <v>#N/A</v>
      </c>
      <c r="E329" s="300"/>
    </row>
    <row r="330" spans="1:5" x14ac:dyDescent="0.3">
      <c r="A330" s="278">
        <v>44839</v>
      </c>
      <c r="B330" s="300">
        <v>1058</v>
      </c>
      <c r="C330" s="300" t="e">
        <v>#N/A</v>
      </c>
      <c r="D330" s="300" t="e">
        <v>#N/A</v>
      </c>
      <c r="E330" s="300"/>
    </row>
    <row r="331" spans="1:5" x14ac:dyDescent="0.3">
      <c r="A331" s="278">
        <v>44840</v>
      </c>
      <c r="B331" s="300">
        <v>1058</v>
      </c>
      <c r="C331" s="300" t="e">
        <v>#N/A</v>
      </c>
      <c r="D331" s="300" t="e">
        <v>#N/A</v>
      </c>
      <c r="E331" s="300"/>
    </row>
    <row r="332" spans="1:5" x14ac:dyDescent="0.3">
      <c r="A332" s="278">
        <v>44841</v>
      </c>
      <c r="B332" s="300">
        <v>1058</v>
      </c>
      <c r="C332" s="300" t="e">
        <v>#N/A</v>
      </c>
      <c r="D332" s="300" t="e">
        <v>#N/A</v>
      </c>
      <c r="E332" s="300"/>
    </row>
    <row r="333" spans="1:5" x14ac:dyDescent="0.3">
      <c r="A333" s="278">
        <v>44842</v>
      </c>
      <c r="B333" s="300">
        <v>1064</v>
      </c>
      <c r="C333" s="300" t="e">
        <v>#N/A</v>
      </c>
      <c r="D333" s="300" t="e">
        <v>#N/A</v>
      </c>
      <c r="E333" s="300"/>
    </row>
    <row r="334" spans="1:5" x14ac:dyDescent="0.3">
      <c r="A334" s="278">
        <v>44843</v>
      </c>
      <c r="B334" s="300">
        <v>1069</v>
      </c>
      <c r="C334" s="300" t="e">
        <v>#N/A</v>
      </c>
      <c r="D334" s="300" t="e">
        <v>#N/A</v>
      </c>
      <c r="E334" s="300"/>
    </row>
    <row r="335" spans="1:5" x14ac:dyDescent="0.3">
      <c r="A335" s="278">
        <v>44844</v>
      </c>
      <c r="B335" s="300">
        <v>1074</v>
      </c>
      <c r="C335" s="300" t="e">
        <v>#N/A</v>
      </c>
      <c r="D335" s="300" t="e">
        <v>#N/A</v>
      </c>
      <c r="E335" s="300"/>
    </row>
    <row r="336" spans="1:5" x14ac:dyDescent="0.3">
      <c r="A336" s="278">
        <v>44845</v>
      </c>
      <c r="B336" s="300">
        <v>1075</v>
      </c>
      <c r="C336" s="300" t="e">
        <v>#N/A</v>
      </c>
      <c r="D336" s="300" t="e">
        <v>#N/A</v>
      </c>
      <c r="E336" s="300"/>
    </row>
    <row r="337" spans="1:5" x14ac:dyDescent="0.3">
      <c r="A337" s="278">
        <v>44846</v>
      </c>
      <c r="B337" s="300">
        <v>1073</v>
      </c>
      <c r="C337" s="300" t="e">
        <v>#N/A</v>
      </c>
      <c r="D337" s="300" t="e">
        <v>#N/A</v>
      </c>
      <c r="E337" s="300"/>
    </row>
    <row r="338" spans="1:5" x14ac:dyDescent="0.3">
      <c r="A338" s="278">
        <v>44847</v>
      </c>
      <c r="B338" s="300">
        <v>1073</v>
      </c>
      <c r="C338" s="300" t="e">
        <v>#N/A</v>
      </c>
      <c r="D338" s="300" t="e">
        <v>#N/A</v>
      </c>
      <c r="E338" s="300"/>
    </row>
    <row r="339" spans="1:5" x14ac:dyDescent="0.3">
      <c r="A339" s="278">
        <v>44848</v>
      </c>
      <c r="B339" s="300">
        <v>1074</v>
      </c>
      <c r="C339" s="300" t="e">
        <v>#N/A</v>
      </c>
      <c r="D339" s="300" t="e">
        <v>#N/A</v>
      </c>
      <c r="E339" s="300"/>
    </row>
    <row r="340" spans="1:5" x14ac:dyDescent="0.3">
      <c r="A340" s="278">
        <v>44849</v>
      </c>
      <c r="B340" s="300">
        <v>1074</v>
      </c>
      <c r="C340" s="300" t="e">
        <v>#N/A</v>
      </c>
      <c r="D340" s="300" t="e">
        <v>#N/A</v>
      </c>
      <c r="E340" s="300"/>
    </row>
    <row r="341" spans="1:5" x14ac:dyDescent="0.3">
      <c r="A341" s="278">
        <v>44850</v>
      </c>
      <c r="B341" s="300">
        <v>1074</v>
      </c>
      <c r="C341" s="300" t="e">
        <v>#N/A</v>
      </c>
      <c r="D341" s="300" t="e">
        <v>#N/A</v>
      </c>
      <c r="E341" s="300"/>
    </row>
    <row r="342" spans="1:5" x14ac:dyDescent="0.3">
      <c r="A342" s="278">
        <v>44851</v>
      </c>
      <c r="B342" s="300">
        <v>1072</v>
      </c>
      <c r="C342" s="300" t="e">
        <v>#N/A</v>
      </c>
      <c r="D342" s="300" t="e">
        <v>#N/A</v>
      </c>
      <c r="E342" s="300"/>
    </row>
    <row r="343" spans="1:5" x14ac:dyDescent="0.3">
      <c r="A343" s="278">
        <v>44852</v>
      </c>
      <c r="B343" s="300">
        <v>1070</v>
      </c>
      <c r="C343" s="300" t="e">
        <v>#N/A</v>
      </c>
      <c r="D343" s="300" t="e">
        <v>#N/A</v>
      </c>
      <c r="E343" s="300"/>
    </row>
    <row r="344" spans="1:5" x14ac:dyDescent="0.3">
      <c r="A344" s="278">
        <v>44853</v>
      </c>
      <c r="B344" s="300">
        <v>1070</v>
      </c>
      <c r="C344" s="300" t="e">
        <v>#N/A</v>
      </c>
      <c r="D344" s="300" t="e">
        <v>#N/A</v>
      </c>
      <c r="E344" s="300"/>
    </row>
    <row r="345" spans="1:5" x14ac:dyDescent="0.3">
      <c r="A345" s="278">
        <v>44854</v>
      </c>
      <c r="B345" s="300">
        <v>1069</v>
      </c>
      <c r="C345" s="300" t="e">
        <v>#N/A</v>
      </c>
      <c r="D345" s="300" t="e">
        <v>#N/A</v>
      </c>
      <c r="E345" s="300"/>
    </row>
    <row r="346" spans="1:5" x14ac:dyDescent="0.3">
      <c r="A346" s="278">
        <v>44855</v>
      </c>
      <c r="B346" s="300">
        <v>1069</v>
      </c>
      <c r="C346" s="300" t="e">
        <v>#N/A</v>
      </c>
      <c r="D346" s="300" t="e">
        <v>#N/A</v>
      </c>
      <c r="E346" s="300"/>
    </row>
    <row r="347" spans="1:5" x14ac:dyDescent="0.3">
      <c r="A347" s="278">
        <v>44856</v>
      </c>
      <c r="B347" s="300">
        <v>1069</v>
      </c>
      <c r="C347" s="300" t="e">
        <v>#N/A</v>
      </c>
      <c r="D347" s="300" t="e">
        <v>#N/A</v>
      </c>
      <c r="E347" s="300"/>
    </row>
    <row r="348" spans="1:5" x14ac:dyDescent="0.3">
      <c r="A348" s="278">
        <v>44857</v>
      </c>
      <c r="B348" s="300">
        <v>1069</v>
      </c>
      <c r="C348" s="300" t="e">
        <v>#N/A</v>
      </c>
      <c r="D348" s="300" t="e">
        <v>#N/A</v>
      </c>
      <c r="E348" s="300"/>
    </row>
    <row r="349" spans="1:5" x14ac:dyDescent="0.3">
      <c r="A349" s="278">
        <v>44858</v>
      </c>
      <c r="B349" s="300">
        <v>1067</v>
      </c>
      <c r="C349" s="300" t="e">
        <v>#N/A</v>
      </c>
      <c r="D349" s="300" t="e">
        <v>#N/A</v>
      </c>
      <c r="E349" s="300"/>
    </row>
    <row r="350" spans="1:5" x14ac:dyDescent="0.3">
      <c r="A350" s="278">
        <v>44859</v>
      </c>
      <c r="B350" s="300">
        <v>1064</v>
      </c>
      <c r="C350" s="300" t="e">
        <v>#N/A</v>
      </c>
      <c r="D350" s="300" t="e">
        <v>#N/A</v>
      </c>
      <c r="E350" s="300"/>
    </row>
    <row r="351" spans="1:5" x14ac:dyDescent="0.3">
      <c r="A351" s="278">
        <v>44860</v>
      </c>
      <c r="B351" s="300">
        <v>1063</v>
      </c>
      <c r="C351" s="300" t="e">
        <v>#N/A</v>
      </c>
      <c r="D351" s="300" t="e">
        <v>#N/A</v>
      </c>
      <c r="E351" s="300"/>
    </row>
    <row r="352" spans="1:5" x14ac:dyDescent="0.3">
      <c r="A352" s="278">
        <v>44861</v>
      </c>
      <c r="B352" s="300">
        <v>1061</v>
      </c>
      <c r="C352" s="300" t="e">
        <v>#N/A</v>
      </c>
      <c r="D352" s="300" t="e">
        <v>#N/A</v>
      </c>
      <c r="E352" s="300"/>
    </row>
    <row r="353" spans="1:5" x14ac:dyDescent="0.3">
      <c r="A353" s="278">
        <v>44862</v>
      </c>
      <c r="B353" s="300">
        <v>1057</v>
      </c>
      <c r="C353" s="300" t="e">
        <v>#N/A</v>
      </c>
      <c r="D353" s="300" t="e">
        <v>#N/A</v>
      </c>
      <c r="E353" s="300"/>
    </row>
    <row r="354" spans="1:5" x14ac:dyDescent="0.3">
      <c r="A354" s="278">
        <v>44863</v>
      </c>
      <c r="B354" s="300">
        <v>1057</v>
      </c>
      <c r="C354" s="300" t="e">
        <v>#N/A</v>
      </c>
      <c r="D354" s="300" t="e">
        <v>#N/A</v>
      </c>
      <c r="E354" s="300"/>
    </row>
    <row r="355" spans="1:5" x14ac:dyDescent="0.3">
      <c r="A355" s="278">
        <v>44864</v>
      </c>
      <c r="B355" s="300">
        <v>1057</v>
      </c>
      <c r="C355" s="300" t="e">
        <v>#N/A</v>
      </c>
      <c r="D355" s="300" t="e">
        <v>#N/A</v>
      </c>
      <c r="E355" s="300"/>
    </row>
    <row r="356" spans="1:5" x14ac:dyDescent="0.3">
      <c r="A356" s="278">
        <v>44865</v>
      </c>
      <c r="B356" s="300">
        <v>1051</v>
      </c>
      <c r="C356" s="300" t="e">
        <v>#N/A</v>
      </c>
      <c r="D356" s="300">
        <v>-1.3</v>
      </c>
      <c r="E356" s="300"/>
    </row>
    <row r="357" spans="1:5" x14ac:dyDescent="0.3">
      <c r="A357" s="278">
        <v>44866</v>
      </c>
      <c r="B357" s="300">
        <v>1049</v>
      </c>
      <c r="C357" s="300" t="e">
        <v>#N/A</v>
      </c>
      <c r="D357" s="300" t="e">
        <v>#N/A</v>
      </c>
      <c r="E357" s="300"/>
    </row>
    <row r="358" spans="1:5" x14ac:dyDescent="0.3">
      <c r="A358" s="278">
        <v>44867</v>
      </c>
      <c r="B358" s="300">
        <v>1048</v>
      </c>
      <c r="C358" s="300" t="e">
        <v>#N/A</v>
      </c>
      <c r="D358" s="300" t="e">
        <v>#N/A</v>
      </c>
      <c r="E358" s="300"/>
    </row>
    <row r="359" spans="1:5" x14ac:dyDescent="0.3">
      <c r="A359" s="278">
        <v>44868</v>
      </c>
      <c r="B359" s="300">
        <v>1047</v>
      </c>
      <c r="C359" s="300" t="e">
        <v>#N/A</v>
      </c>
      <c r="D359" s="300" t="e">
        <v>#N/A</v>
      </c>
      <c r="E359" s="300"/>
    </row>
    <row r="360" spans="1:5" x14ac:dyDescent="0.3">
      <c r="A360" s="278">
        <v>44869</v>
      </c>
      <c r="B360" s="300">
        <v>1045</v>
      </c>
      <c r="C360" s="300" t="e">
        <v>#N/A</v>
      </c>
      <c r="D360" s="300" t="e">
        <v>#N/A</v>
      </c>
      <c r="E360" s="300"/>
    </row>
    <row r="361" spans="1:5" x14ac:dyDescent="0.3">
      <c r="A361" s="278">
        <v>44870</v>
      </c>
      <c r="B361" s="300">
        <v>1045</v>
      </c>
      <c r="C361" s="300" t="e">
        <v>#N/A</v>
      </c>
      <c r="D361" s="300" t="e">
        <v>#N/A</v>
      </c>
      <c r="E361" s="300"/>
    </row>
    <row r="362" spans="1:5" x14ac:dyDescent="0.3">
      <c r="A362" s="278">
        <v>44871</v>
      </c>
      <c r="B362" s="300">
        <v>1045</v>
      </c>
      <c r="C362" s="300" t="e">
        <v>#N/A</v>
      </c>
      <c r="D362" s="300" t="e">
        <v>#N/A</v>
      </c>
      <c r="E362" s="300"/>
    </row>
    <row r="363" spans="1:5" x14ac:dyDescent="0.3">
      <c r="A363" s="278">
        <v>44872</v>
      </c>
      <c r="B363" s="300">
        <v>1044</v>
      </c>
      <c r="C363" s="300" t="e">
        <v>#N/A</v>
      </c>
      <c r="D363" s="300" t="e">
        <v>#N/A</v>
      </c>
      <c r="E363" s="300"/>
    </row>
    <row r="364" spans="1:5" x14ac:dyDescent="0.3">
      <c r="A364" s="278">
        <v>44873</v>
      </c>
      <c r="B364" s="300">
        <v>1041</v>
      </c>
      <c r="C364" s="300" t="e">
        <v>#N/A</v>
      </c>
      <c r="D364" s="300" t="e">
        <v>#N/A</v>
      </c>
      <c r="E364" s="300"/>
    </row>
    <row r="365" spans="1:5" x14ac:dyDescent="0.3">
      <c r="A365" s="278">
        <v>44874</v>
      </c>
      <c r="B365" s="300">
        <v>1040</v>
      </c>
      <c r="C365" s="300" t="e">
        <v>#N/A</v>
      </c>
      <c r="D365" s="300" t="e">
        <v>#N/A</v>
      </c>
      <c r="E365" s="300"/>
    </row>
    <row r="366" spans="1:5" x14ac:dyDescent="0.3">
      <c r="A366" s="278">
        <v>44875</v>
      </c>
      <c r="B366" s="300">
        <v>1039</v>
      </c>
      <c r="C366" s="300" t="e">
        <v>#N/A</v>
      </c>
      <c r="D366" s="300" t="e">
        <v>#N/A</v>
      </c>
      <c r="E366" s="300"/>
    </row>
    <row r="367" spans="1:5" x14ac:dyDescent="0.3">
      <c r="A367" s="278">
        <v>44876</v>
      </c>
      <c r="B367" s="300">
        <v>1037</v>
      </c>
      <c r="C367" s="300" t="e">
        <v>#N/A</v>
      </c>
      <c r="D367" s="300" t="e">
        <v>#N/A</v>
      </c>
      <c r="E367" s="300"/>
    </row>
    <row r="368" spans="1:5" x14ac:dyDescent="0.3">
      <c r="A368" s="278">
        <v>44877</v>
      </c>
      <c r="B368" s="300">
        <v>1037</v>
      </c>
      <c r="C368" s="300" t="e">
        <v>#N/A</v>
      </c>
      <c r="D368" s="300" t="e">
        <v>#N/A</v>
      </c>
      <c r="E368" s="300"/>
    </row>
    <row r="369" spans="1:5" x14ac:dyDescent="0.3">
      <c r="A369" s="278">
        <v>44878</v>
      </c>
      <c r="B369" s="300">
        <v>1037</v>
      </c>
      <c r="C369" s="300" t="e">
        <v>#N/A</v>
      </c>
      <c r="D369" s="300" t="e">
        <v>#N/A</v>
      </c>
      <c r="E369" s="300"/>
    </row>
    <row r="370" spans="1:5" x14ac:dyDescent="0.3">
      <c r="A370" s="278">
        <v>44879</v>
      </c>
      <c r="B370" s="300">
        <v>1034</v>
      </c>
      <c r="C370" s="300" t="e">
        <v>#N/A</v>
      </c>
      <c r="D370" s="300" t="e">
        <v>#N/A</v>
      </c>
      <c r="E370" s="300"/>
    </row>
    <row r="371" spans="1:5" x14ac:dyDescent="0.3">
      <c r="A371" s="278">
        <v>44880</v>
      </c>
      <c r="B371" s="300">
        <v>1035</v>
      </c>
      <c r="C371" s="300" t="e">
        <v>#N/A</v>
      </c>
      <c r="D371" s="300" t="e">
        <v>#N/A</v>
      </c>
      <c r="E371" s="300"/>
    </row>
    <row r="372" spans="1:5" x14ac:dyDescent="0.3">
      <c r="A372" s="278">
        <v>44881</v>
      </c>
      <c r="B372" s="300">
        <v>1035</v>
      </c>
      <c r="C372" s="300" t="e">
        <v>#N/A</v>
      </c>
      <c r="D372" s="300" t="e">
        <v>#N/A</v>
      </c>
      <c r="E372" s="300"/>
    </row>
    <row r="373" spans="1:5" x14ac:dyDescent="0.3">
      <c r="A373" s="278">
        <v>44882</v>
      </c>
      <c r="B373" s="300">
        <v>1032</v>
      </c>
      <c r="C373" s="300" t="e">
        <v>#N/A</v>
      </c>
      <c r="D373" s="300" t="e">
        <v>#N/A</v>
      </c>
      <c r="E373" s="300"/>
    </row>
    <row r="374" spans="1:5" x14ac:dyDescent="0.3">
      <c r="A374" s="278">
        <v>44883</v>
      </c>
      <c r="B374" s="300">
        <v>1032</v>
      </c>
      <c r="C374" s="300" t="e">
        <v>#N/A</v>
      </c>
      <c r="D374" s="300" t="e">
        <v>#N/A</v>
      </c>
      <c r="E374" s="300"/>
    </row>
    <row r="375" spans="1:5" x14ac:dyDescent="0.3">
      <c r="A375" s="278">
        <v>44884</v>
      </c>
      <c r="B375" s="300">
        <v>1031</v>
      </c>
      <c r="C375" s="300" t="e">
        <v>#N/A</v>
      </c>
      <c r="D375" s="300" t="e">
        <v>#N/A</v>
      </c>
      <c r="E375" s="300"/>
    </row>
    <row r="376" spans="1:5" x14ac:dyDescent="0.3">
      <c r="A376" s="278">
        <v>44885</v>
      </c>
      <c r="B376" s="300">
        <v>1031</v>
      </c>
      <c r="C376" s="300" t="e">
        <v>#N/A</v>
      </c>
      <c r="D376" s="300" t="e">
        <v>#N/A</v>
      </c>
      <c r="E376" s="300"/>
    </row>
    <row r="377" spans="1:5" x14ac:dyDescent="0.3">
      <c r="A377" s="278">
        <v>44886</v>
      </c>
      <c r="B377" s="300">
        <v>1028</v>
      </c>
      <c r="C377" s="300" t="e">
        <v>#N/A</v>
      </c>
      <c r="D377" s="300" t="e">
        <v>#N/A</v>
      </c>
      <c r="E377" s="300"/>
    </row>
    <row r="378" spans="1:5" x14ac:dyDescent="0.3">
      <c r="A378" s="278">
        <v>44887</v>
      </c>
      <c r="B378" s="300">
        <v>1025</v>
      </c>
      <c r="C378" s="300" t="e">
        <v>#N/A</v>
      </c>
      <c r="D378" s="300" t="e">
        <v>#N/A</v>
      </c>
      <c r="E378" s="300"/>
    </row>
    <row r="379" spans="1:5" x14ac:dyDescent="0.3">
      <c r="A379" s="278">
        <v>44888</v>
      </c>
      <c r="B379" s="300">
        <v>1025</v>
      </c>
      <c r="C379" s="300" t="e">
        <v>#N/A</v>
      </c>
      <c r="D379" s="300" t="e">
        <v>#N/A</v>
      </c>
      <c r="E379" s="300"/>
    </row>
    <row r="380" spans="1:5" x14ac:dyDescent="0.3">
      <c r="A380" s="278">
        <v>44889</v>
      </c>
      <c r="B380" s="300">
        <v>1026</v>
      </c>
      <c r="C380" s="300" t="e">
        <v>#N/A</v>
      </c>
      <c r="D380" s="300" t="e">
        <v>#N/A</v>
      </c>
      <c r="E380" s="300"/>
    </row>
    <row r="381" spans="1:5" x14ac:dyDescent="0.3">
      <c r="A381" s="278">
        <v>44890</v>
      </c>
      <c r="B381" s="300">
        <v>1026</v>
      </c>
      <c r="C381" s="300" t="e">
        <v>#N/A</v>
      </c>
      <c r="D381" s="300" t="e">
        <v>#N/A</v>
      </c>
      <c r="E381" s="300"/>
    </row>
    <row r="382" spans="1:5" x14ac:dyDescent="0.3">
      <c r="A382" s="278">
        <v>44891</v>
      </c>
      <c r="B382" s="300">
        <v>1026</v>
      </c>
      <c r="C382" s="300" t="e">
        <v>#N/A</v>
      </c>
      <c r="D382" s="300" t="e">
        <v>#N/A</v>
      </c>
      <c r="E382" s="300"/>
    </row>
    <row r="383" spans="1:5" x14ac:dyDescent="0.3">
      <c r="A383" s="278">
        <v>44892</v>
      </c>
      <c r="B383" s="300">
        <v>1026</v>
      </c>
      <c r="C383" s="300">
        <v>-10.782608695652174</v>
      </c>
      <c r="D383" s="300" t="e">
        <v>#N/A</v>
      </c>
      <c r="E383" s="300"/>
    </row>
    <row r="384" spans="1:5" x14ac:dyDescent="0.3">
      <c r="A384" s="278">
        <v>44893</v>
      </c>
      <c r="B384" s="300">
        <v>1022</v>
      </c>
      <c r="C384" s="300">
        <v>-11.130434782608695</v>
      </c>
      <c r="D384" s="300" t="e">
        <v>#N/A</v>
      </c>
      <c r="E384" s="300"/>
    </row>
    <row r="385" spans="1:5" x14ac:dyDescent="0.3">
      <c r="A385" s="278">
        <v>44894</v>
      </c>
      <c r="B385" s="300">
        <v>1021</v>
      </c>
      <c r="C385" s="300" t="e">
        <v>#N/A</v>
      </c>
      <c r="D385" s="300" t="e">
        <v>#N/A</v>
      </c>
      <c r="E385" s="300"/>
    </row>
    <row r="386" spans="1:5" x14ac:dyDescent="0.3">
      <c r="A386" s="278">
        <v>44895</v>
      </c>
      <c r="B386" s="300">
        <v>1020</v>
      </c>
      <c r="C386" s="300">
        <v>-10.29023746701847</v>
      </c>
      <c r="D386" s="300">
        <v>-1.3</v>
      </c>
      <c r="E386" s="300"/>
    </row>
    <row r="387" spans="1:5" x14ac:dyDescent="0.3">
      <c r="A387" s="278">
        <v>44896</v>
      </c>
      <c r="B387" s="300">
        <v>1020</v>
      </c>
      <c r="C387" s="300">
        <v>-9.8143236074270561</v>
      </c>
      <c r="D387" s="300" t="e">
        <v>#N/A</v>
      </c>
      <c r="E387" s="300"/>
    </row>
    <row r="388" spans="1:5" x14ac:dyDescent="0.3">
      <c r="A388" s="278">
        <v>44897</v>
      </c>
      <c r="B388" s="300">
        <v>1021</v>
      </c>
      <c r="C388" s="300">
        <v>-9.2444444444444436</v>
      </c>
      <c r="D388" s="300" t="e">
        <v>#N/A</v>
      </c>
      <c r="E388" s="300"/>
    </row>
    <row r="389" spans="1:5" x14ac:dyDescent="0.3">
      <c r="A389" s="278">
        <v>44898</v>
      </c>
      <c r="B389" s="300">
        <v>1021</v>
      </c>
      <c r="C389" s="300">
        <v>-8.9206066012488847</v>
      </c>
      <c r="D389" s="300" t="e">
        <v>#N/A</v>
      </c>
      <c r="E389" s="300"/>
    </row>
    <row r="390" spans="1:5" x14ac:dyDescent="0.3">
      <c r="A390" s="278">
        <v>44899</v>
      </c>
      <c r="B390" s="300">
        <v>1021</v>
      </c>
      <c r="C390" s="300">
        <v>-8.9206066012488847</v>
      </c>
      <c r="D390" s="300" t="e">
        <v>#N/A</v>
      </c>
      <c r="E390" s="300"/>
    </row>
    <row r="391" spans="1:5" x14ac:dyDescent="0.3">
      <c r="A391" s="278">
        <v>44900</v>
      </c>
      <c r="B391" s="300">
        <v>1022</v>
      </c>
      <c r="C391" s="300">
        <v>-8.831400535236396</v>
      </c>
      <c r="D391" s="300" t="e">
        <v>#N/A</v>
      </c>
      <c r="E391" s="300"/>
    </row>
    <row r="392" spans="1:5" x14ac:dyDescent="0.3">
      <c r="A392" s="278">
        <v>44901</v>
      </c>
      <c r="B392" s="300">
        <v>1020</v>
      </c>
      <c r="C392" s="300">
        <v>-8.8471849865951739</v>
      </c>
      <c r="D392" s="300" t="e">
        <v>#N/A</v>
      </c>
      <c r="E392" s="300"/>
    </row>
    <row r="393" spans="1:5" x14ac:dyDescent="0.3">
      <c r="A393" s="278">
        <v>44902</v>
      </c>
      <c r="B393" s="300">
        <v>1020</v>
      </c>
      <c r="C393" s="300">
        <v>-8.6839749328558629</v>
      </c>
      <c r="D393" s="300" t="e">
        <v>#N/A</v>
      </c>
      <c r="E393" s="300"/>
    </row>
    <row r="394" spans="1:5" x14ac:dyDescent="0.3">
      <c r="A394" s="278">
        <v>44903</v>
      </c>
      <c r="B394" s="300">
        <v>1018</v>
      </c>
      <c r="C394" s="300">
        <v>-8.8630259623992824</v>
      </c>
      <c r="D394" s="300" t="e">
        <v>#N/A</v>
      </c>
      <c r="E394" s="300"/>
    </row>
    <row r="395" spans="1:5" x14ac:dyDescent="0.3">
      <c r="A395" s="278">
        <v>44904</v>
      </c>
      <c r="B395" s="300">
        <v>1018</v>
      </c>
      <c r="C395" s="300">
        <v>-8.6995515695067258</v>
      </c>
      <c r="D395" s="300" t="e">
        <v>#N/A</v>
      </c>
      <c r="E395" s="300"/>
    </row>
    <row r="396" spans="1:5" x14ac:dyDescent="0.3">
      <c r="A396" s="278">
        <v>44905</v>
      </c>
      <c r="B396" s="300">
        <v>1019</v>
      </c>
      <c r="C396" s="300">
        <v>-8.7735004476275726</v>
      </c>
      <c r="D396" s="300" t="e">
        <v>#N/A</v>
      </c>
      <c r="E396" s="300"/>
    </row>
    <row r="397" spans="1:5" x14ac:dyDescent="0.3">
      <c r="A397" s="278">
        <v>44906</v>
      </c>
      <c r="B397" s="300">
        <v>1019</v>
      </c>
      <c r="C397" s="300">
        <v>-8.7735004476275726</v>
      </c>
      <c r="D397" s="300" t="e">
        <v>#N/A</v>
      </c>
      <c r="E397" s="300"/>
    </row>
    <row r="398" spans="1:5" x14ac:dyDescent="0.3">
      <c r="A398" s="278">
        <v>44907</v>
      </c>
      <c r="B398" s="300">
        <v>1017</v>
      </c>
      <c r="C398" s="300">
        <v>-8.952551477170994</v>
      </c>
      <c r="D398" s="300" t="e">
        <v>#N/A</v>
      </c>
      <c r="E398" s="300"/>
    </row>
    <row r="399" spans="1:5" x14ac:dyDescent="0.3">
      <c r="A399" s="278">
        <v>44908</v>
      </c>
      <c r="B399" s="300">
        <v>1019</v>
      </c>
      <c r="C399" s="300">
        <v>-8.4456424079065595</v>
      </c>
      <c r="D399" s="300" t="e">
        <v>#N/A</v>
      </c>
      <c r="E399" s="300"/>
    </row>
    <row r="400" spans="1:5" x14ac:dyDescent="0.3">
      <c r="A400" s="278">
        <v>44909</v>
      </c>
      <c r="B400" s="300">
        <v>1019</v>
      </c>
      <c r="C400" s="300">
        <v>-8.4456424079065595</v>
      </c>
      <c r="D400" s="300" t="e">
        <v>#N/A</v>
      </c>
      <c r="E400" s="300"/>
    </row>
    <row r="401" spans="1:5" x14ac:dyDescent="0.3">
      <c r="A401" s="278">
        <v>44910</v>
      </c>
      <c r="B401" s="300">
        <v>1019</v>
      </c>
      <c r="C401" s="300">
        <v>-8.3633093525179856</v>
      </c>
      <c r="D401" s="300" t="e">
        <v>#N/A</v>
      </c>
      <c r="E401" s="300"/>
    </row>
    <row r="402" spans="1:5" x14ac:dyDescent="0.3">
      <c r="A402" s="278">
        <v>44911</v>
      </c>
      <c r="B402" s="300">
        <v>1019</v>
      </c>
      <c r="C402" s="300">
        <v>-8.2808280828082808</v>
      </c>
      <c r="D402" s="300" t="e">
        <v>#N/A</v>
      </c>
      <c r="E402" s="300"/>
    </row>
    <row r="403" spans="1:5" x14ac:dyDescent="0.3">
      <c r="A403" s="278">
        <v>44912</v>
      </c>
      <c r="B403" s="300">
        <v>1019</v>
      </c>
      <c r="C403" s="300">
        <v>-8.2808280828082808</v>
      </c>
      <c r="D403" s="300" t="e">
        <v>#N/A</v>
      </c>
      <c r="E403" s="300"/>
    </row>
    <row r="404" spans="1:5" x14ac:dyDescent="0.3">
      <c r="A404" s="278">
        <v>44913</v>
      </c>
      <c r="B404" s="300">
        <v>1019</v>
      </c>
      <c r="C404" s="300">
        <v>-8.2808280828082808</v>
      </c>
      <c r="D404" s="300" t="e">
        <v>#N/A</v>
      </c>
      <c r="E404" s="300"/>
    </row>
    <row r="405" spans="1:5" x14ac:dyDescent="0.3">
      <c r="A405" s="278">
        <v>44914</v>
      </c>
      <c r="B405" s="300">
        <v>1016</v>
      </c>
      <c r="C405" s="300">
        <v>-8.5508550855085499</v>
      </c>
      <c r="D405" s="300" t="e">
        <v>#N/A</v>
      </c>
      <c r="E405" s="300"/>
    </row>
    <row r="406" spans="1:5" x14ac:dyDescent="0.3">
      <c r="A406" s="278">
        <v>44915</v>
      </c>
      <c r="B406" s="300">
        <v>1014</v>
      </c>
      <c r="C406" s="300">
        <v>-8.6486486486486491</v>
      </c>
      <c r="D406" s="300" t="e">
        <v>#N/A</v>
      </c>
      <c r="E406" s="300"/>
    </row>
    <row r="407" spans="1:5" x14ac:dyDescent="0.3">
      <c r="A407" s="278">
        <v>44916</v>
      </c>
      <c r="B407" s="300">
        <v>1015</v>
      </c>
      <c r="C407" s="300">
        <v>-8.5585585585585591</v>
      </c>
      <c r="D407" s="300" t="e">
        <v>#N/A</v>
      </c>
      <c r="E407" s="300"/>
    </row>
    <row r="408" spans="1:5" x14ac:dyDescent="0.3">
      <c r="A408" s="278">
        <v>44917</v>
      </c>
      <c r="B408" s="300">
        <v>1015</v>
      </c>
      <c r="C408" s="300">
        <v>-8.4761045987376029</v>
      </c>
      <c r="D408" s="300" t="e">
        <v>#N/A</v>
      </c>
      <c r="E408" s="300"/>
    </row>
    <row r="409" spans="1:5" x14ac:dyDescent="0.3">
      <c r="A409" s="278">
        <v>44918</v>
      </c>
      <c r="B409" s="300">
        <v>1014</v>
      </c>
      <c r="C409" s="300">
        <v>-8.4837545126353788</v>
      </c>
      <c r="D409" s="300" t="e">
        <v>#N/A</v>
      </c>
      <c r="E409" s="300"/>
    </row>
    <row r="410" spans="1:5" x14ac:dyDescent="0.3">
      <c r="A410" s="278">
        <v>44919</v>
      </c>
      <c r="B410" s="300">
        <v>1014</v>
      </c>
      <c r="C410" s="300">
        <v>-8.4010840108401084</v>
      </c>
      <c r="D410" s="300" t="e">
        <v>#N/A</v>
      </c>
      <c r="E410" s="300"/>
    </row>
    <row r="411" spans="1:5" x14ac:dyDescent="0.3">
      <c r="A411" s="278">
        <v>44920</v>
      </c>
      <c r="B411" s="300">
        <v>1014</v>
      </c>
      <c r="C411" s="300">
        <v>-8.4010840108401084</v>
      </c>
      <c r="D411" s="300" t="e">
        <v>#N/A</v>
      </c>
      <c r="E411" s="300"/>
    </row>
    <row r="412" spans="1:5" x14ac:dyDescent="0.3">
      <c r="A412" s="278">
        <v>44921</v>
      </c>
      <c r="B412" s="300">
        <v>1012</v>
      </c>
      <c r="C412" s="300">
        <v>-8.581752484191508</v>
      </c>
      <c r="D412" s="300" t="e">
        <v>#N/A</v>
      </c>
      <c r="E412" s="300"/>
    </row>
    <row r="413" spans="1:5" x14ac:dyDescent="0.3">
      <c r="A413" s="278">
        <v>44922</v>
      </c>
      <c r="B413" s="300">
        <v>1013</v>
      </c>
      <c r="C413" s="300">
        <v>-8.2427536231884062</v>
      </c>
      <c r="D413" s="300" t="e">
        <v>#N/A</v>
      </c>
      <c r="E413" s="300"/>
    </row>
    <row r="414" spans="1:5" x14ac:dyDescent="0.3">
      <c r="A414" s="278">
        <v>44923</v>
      </c>
      <c r="B414" s="300">
        <v>1012</v>
      </c>
      <c r="C414" s="300">
        <v>-8.2502266545784231</v>
      </c>
      <c r="D414" s="300" t="e">
        <v>#N/A</v>
      </c>
      <c r="E414" s="300"/>
    </row>
    <row r="415" spans="1:5" x14ac:dyDescent="0.3">
      <c r="A415" s="278">
        <v>44924</v>
      </c>
      <c r="B415" s="300">
        <v>1011</v>
      </c>
      <c r="C415" s="300">
        <v>-8.1743869209809272</v>
      </c>
      <c r="D415" s="300" t="e">
        <v>#N/A</v>
      </c>
      <c r="E415" s="300"/>
    </row>
    <row r="416" spans="1:5" x14ac:dyDescent="0.3">
      <c r="A416" s="278">
        <v>44925</v>
      </c>
      <c r="B416" s="300">
        <v>1011</v>
      </c>
      <c r="C416" s="300">
        <v>-8.1743869209809272</v>
      </c>
      <c r="D416" s="300" t="e">
        <v>#N/A</v>
      </c>
      <c r="E416" s="300"/>
    </row>
    <row r="417" spans="1:5" x14ac:dyDescent="0.3">
      <c r="A417" s="278">
        <v>44926</v>
      </c>
      <c r="B417" s="300">
        <v>1011</v>
      </c>
      <c r="C417" s="300">
        <v>-8.1743869209809272</v>
      </c>
      <c r="D417" s="300">
        <v>-0.7</v>
      </c>
      <c r="E417" s="300"/>
    </row>
    <row r="418" spans="1:5" x14ac:dyDescent="0.3">
      <c r="A418" s="278">
        <v>44927</v>
      </c>
      <c r="B418" s="300">
        <v>1011</v>
      </c>
      <c r="C418" s="300">
        <v>-8.1743869209809272</v>
      </c>
      <c r="D418" s="300" t="e">
        <v>#N/A</v>
      </c>
      <c r="E418" s="300"/>
    </row>
    <row r="419" spans="1:5" x14ac:dyDescent="0.3">
      <c r="A419" s="278">
        <v>44928</v>
      </c>
      <c r="B419" s="300">
        <v>1011</v>
      </c>
      <c r="C419" s="300">
        <v>-8.1743869209809272</v>
      </c>
      <c r="D419" s="300" t="e">
        <v>#N/A</v>
      </c>
      <c r="E419" s="300"/>
    </row>
    <row r="420" spans="1:5" x14ac:dyDescent="0.3">
      <c r="A420" s="278">
        <v>44929</v>
      </c>
      <c r="B420" s="300">
        <v>1009</v>
      </c>
      <c r="C420" s="300">
        <v>-8.3560399636693905</v>
      </c>
      <c r="D420" s="300" t="e">
        <v>#N/A</v>
      </c>
      <c r="E420" s="300"/>
    </row>
    <row r="421" spans="1:5" x14ac:dyDescent="0.3">
      <c r="A421" s="278">
        <v>44930</v>
      </c>
      <c r="B421" s="300">
        <v>1010</v>
      </c>
      <c r="C421" s="300">
        <v>-8.1818181818181817</v>
      </c>
      <c r="D421" s="300" t="e">
        <v>#N/A</v>
      </c>
      <c r="E421" s="300"/>
    </row>
    <row r="422" spans="1:5" x14ac:dyDescent="0.3">
      <c r="A422" s="278">
        <v>44931</v>
      </c>
      <c r="B422" s="300">
        <v>1005</v>
      </c>
      <c r="C422" s="300">
        <v>-8.802177858439201</v>
      </c>
      <c r="D422" s="300" t="e">
        <v>#N/A</v>
      </c>
      <c r="E422" s="300"/>
    </row>
    <row r="423" spans="1:5" x14ac:dyDescent="0.3">
      <c r="A423" s="278">
        <v>44932</v>
      </c>
      <c r="B423" s="300">
        <v>1003</v>
      </c>
      <c r="C423" s="300">
        <v>-8.9009990917347857</v>
      </c>
      <c r="D423" s="300" t="e">
        <v>#N/A</v>
      </c>
      <c r="E423" s="300"/>
    </row>
    <row r="424" spans="1:5" x14ac:dyDescent="0.3">
      <c r="A424" s="278">
        <v>44933</v>
      </c>
      <c r="B424" s="300">
        <v>1003</v>
      </c>
      <c r="C424" s="300">
        <v>-8.9836660617059891</v>
      </c>
      <c r="D424" s="300" t="e">
        <v>#N/A</v>
      </c>
      <c r="E424" s="300"/>
    </row>
    <row r="425" spans="1:5" x14ac:dyDescent="0.3">
      <c r="A425" s="278">
        <v>44934</v>
      </c>
      <c r="B425" s="300">
        <v>1003</v>
      </c>
      <c r="C425" s="300">
        <v>-8.9836660617059891</v>
      </c>
      <c r="D425" s="300" t="e">
        <v>#N/A</v>
      </c>
      <c r="E425" s="300"/>
    </row>
    <row r="426" spans="1:5" x14ac:dyDescent="0.3">
      <c r="A426" s="278">
        <v>44935</v>
      </c>
      <c r="B426" s="300">
        <v>1005</v>
      </c>
      <c r="C426" s="300">
        <v>-8.802177858439201</v>
      </c>
      <c r="D426" s="300" t="e">
        <v>#N/A</v>
      </c>
      <c r="E426" s="300"/>
    </row>
    <row r="427" spans="1:5" x14ac:dyDescent="0.3">
      <c r="A427" s="278">
        <v>44936</v>
      </c>
      <c r="B427" s="300">
        <v>1005</v>
      </c>
      <c r="C427" s="300">
        <v>-8.9673913043478262</v>
      </c>
      <c r="D427" s="300" t="e">
        <v>#N/A</v>
      </c>
      <c r="E427" s="300"/>
    </row>
    <row r="428" spans="1:5" x14ac:dyDescent="0.3">
      <c r="A428" s="278">
        <v>44937</v>
      </c>
      <c r="B428" s="300">
        <v>1005</v>
      </c>
      <c r="C428" s="300">
        <v>-9.2960288808664266</v>
      </c>
      <c r="D428" s="300" t="e">
        <v>#N/A</v>
      </c>
      <c r="E428" s="300"/>
    </row>
    <row r="429" spans="1:5" x14ac:dyDescent="0.3">
      <c r="A429" s="278">
        <v>44938</v>
      </c>
      <c r="B429" s="300">
        <v>1005</v>
      </c>
      <c r="C429" s="300">
        <v>-9.4594594594594597</v>
      </c>
      <c r="D429" s="300" t="e">
        <v>#N/A</v>
      </c>
      <c r="E429" s="300"/>
    </row>
    <row r="430" spans="1:5" x14ac:dyDescent="0.3">
      <c r="A430" s="278">
        <v>44939</v>
      </c>
      <c r="B430" s="300">
        <v>1006</v>
      </c>
      <c r="C430" s="300">
        <v>-9.5323741007194247</v>
      </c>
      <c r="D430" s="300" t="e">
        <v>#N/A</v>
      </c>
      <c r="E430" s="300"/>
    </row>
    <row r="431" spans="1:5" x14ac:dyDescent="0.3">
      <c r="A431" s="278">
        <v>44940</v>
      </c>
      <c r="B431" s="300">
        <v>1006</v>
      </c>
      <c r="C431" s="300">
        <v>-9.5323741007194247</v>
      </c>
      <c r="D431" s="300" t="e">
        <v>#N/A</v>
      </c>
      <c r="E431" s="300"/>
    </row>
    <row r="432" spans="1:5" x14ac:dyDescent="0.3">
      <c r="A432" s="278">
        <v>44941</v>
      </c>
      <c r="B432" s="300">
        <v>1006</v>
      </c>
      <c r="C432" s="300">
        <v>-9.4509450945094517</v>
      </c>
      <c r="D432" s="300" t="e">
        <v>#N/A</v>
      </c>
      <c r="E432" s="300"/>
    </row>
    <row r="433" spans="1:5" x14ac:dyDescent="0.3">
      <c r="A433" s="278">
        <v>44942</v>
      </c>
      <c r="B433" s="300">
        <v>1007</v>
      </c>
      <c r="C433" s="300">
        <v>-9.3609360936093609</v>
      </c>
      <c r="D433" s="300" t="e">
        <v>#N/A</v>
      </c>
      <c r="E433" s="300"/>
    </row>
    <row r="434" spans="1:5" x14ac:dyDescent="0.3">
      <c r="A434" s="278">
        <v>44943</v>
      </c>
      <c r="B434" s="300">
        <v>1006</v>
      </c>
      <c r="C434" s="300">
        <v>-9.5323741007194247</v>
      </c>
      <c r="D434" s="300" t="e">
        <v>#N/A</v>
      </c>
      <c r="E434" s="300"/>
    </row>
    <row r="435" spans="1:5" x14ac:dyDescent="0.3">
      <c r="A435" s="278">
        <v>44944</v>
      </c>
      <c r="B435" s="300">
        <v>1008</v>
      </c>
      <c r="C435" s="300">
        <v>-9.67741935483871</v>
      </c>
      <c r="D435" s="300" t="e">
        <v>#N/A</v>
      </c>
      <c r="E435" s="300"/>
    </row>
    <row r="436" spans="1:5" x14ac:dyDescent="0.3">
      <c r="A436" s="278">
        <v>44945</v>
      </c>
      <c r="B436" s="300">
        <v>1008</v>
      </c>
      <c r="C436" s="300">
        <v>-9.8389982110912353</v>
      </c>
      <c r="D436" s="300" t="e">
        <v>#N/A</v>
      </c>
      <c r="E436" s="300"/>
    </row>
    <row r="437" spans="1:5" x14ac:dyDescent="0.3">
      <c r="A437" s="278">
        <v>44946</v>
      </c>
      <c r="B437" s="300">
        <v>1008</v>
      </c>
      <c r="C437" s="300">
        <v>-10.160427807486631</v>
      </c>
      <c r="D437" s="300" t="e">
        <v>#N/A</v>
      </c>
      <c r="E437" s="300"/>
    </row>
    <row r="438" spans="1:5" x14ac:dyDescent="0.3">
      <c r="A438" s="278">
        <v>44947</v>
      </c>
      <c r="B438" s="300">
        <v>1008</v>
      </c>
      <c r="C438" s="300">
        <v>-10.320284697508896</v>
      </c>
      <c r="D438" s="300" t="e">
        <v>#N/A</v>
      </c>
      <c r="E438" s="300"/>
    </row>
    <row r="439" spans="1:5" x14ac:dyDescent="0.3">
      <c r="A439" s="278">
        <v>44948</v>
      </c>
      <c r="B439" s="300">
        <v>1008</v>
      </c>
      <c r="C439" s="300">
        <v>-10.320284697508896</v>
      </c>
      <c r="D439" s="300" t="e">
        <v>#N/A</v>
      </c>
      <c r="E439" s="300"/>
    </row>
    <row r="440" spans="1:5" x14ac:dyDescent="0.3">
      <c r="A440" s="278">
        <v>44949</v>
      </c>
      <c r="B440" s="300">
        <v>1008</v>
      </c>
      <c r="C440" s="300">
        <v>-10.320284697508896</v>
      </c>
      <c r="D440" s="300" t="e">
        <v>#N/A</v>
      </c>
      <c r="E440" s="300"/>
    </row>
    <row r="441" spans="1:5" x14ac:dyDescent="0.3">
      <c r="A441" s="278">
        <v>44950</v>
      </c>
      <c r="B441" s="300">
        <v>1008</v>
      </c>
      <c r="C441" s="300">
        <v>-10.320284697508896</v>
      </c>
      <c r="D441" s="300" t="e">
        <v>#N/A</v>
      </c>
      <c r="E441" s="300"/>
    </row>
    <row r="442" spans="1:5" x14ac:dyDescent="0.3">
      <c r="A442" s="278">
        <v>44951</v>
      </c>
      <c r="B442" s="300">
        <v>1008</v>
      </c>
      <c r="C442" s="300">
        <v>-10.240427426536064</v>
      </c>
      <c r="D442" s="300" t="e">
        <v>#N/A</v>
      </c>
      <c r="E442" s="300"/>
    </row>
    <row r="443" spans="1:5" x14ac:dyDescent="0.3">
      <c r="A443" s="278">
        <v>44952</v>
      </c>
      <c r="B443" s="300">
        <v>1008</v>
      </c>
      <c r="C443" s="300">
        <v>-10.4</v>
      </c>
      <c r="D443" s="300" t="e">
        <v>#N/A</v>
      </c>
      <c r="E443" s="300"/>
    </row>
    <row r="444" spans="1:5" x14ac:dyDescent="0.3">
      <c r="A444" s="278">
        <v>44953</v>
      </c>
      <c r="B444" s="300">
        <v>1008</v>
      </c>
      <c r="C444" s="300">
        <v>-10.559006211180124</v>
      </c>
      <c r="D444" s="300" t="e">
        <v>#N/A</v>
      </c>
      <c r="E444" s="300"/>
    </row>
    <row r="445" spans="1:5" x14ac:dyDescent="0.3">
      <c r="A445" s="278">
        <v>44954</v>
      </c>
      <c r="B445" s="300">
        <v>1012</v>
      </c>
      <c r="C445" s="300">
        <v>-10.442477876106194</v>
      </c>
      <c r="D445" s="300" t="e">
        <v>#N/A</v>
      </c>
      <c r="E445" s="300"/>
    </row>
    <row r="446" spans="1:5" x14ac:dyDescent="0.3">
      <c r="A446" s="278">
        <v>44955</v>
      </c>
      <c r="B446" s="300">
        <v>1014</v>
      </c>
      <c r="C446" s="300">
        <v>-10.265486725663717</v>
      </c>
      <c r="D446" s="300" t="e">
        <v>#N/A</v>
      </c>
      <c r="E446" s="300"/>
    </row>
    <row r="447" spans="1:5" x14ac:dyDescent="0.3">
      <c r="A447" s="278">
        <v>44956</v>
      </c>
      <c r="B447" s="300">
        <v>1018</v>
      </c>
      <c r="C447" s="300">
        <v>-9.9115044247787605</v>
      </c>
      <c r="D447" s="300" t="e">
        <v>#N/A</v>
      </c>
      <c r="E447" s="300"/>
    </row>
    <row r="448" spans="1:5" x14ac:dyDescent="0.3">
      <c r="A448" s="278">
        <v>44957</v>
      </c>
      <c r="B448" s="300">
        <v>1019</v>
      </c>
      <c r="C448" s="300">
        <v>-9.8230088495575227</v>
      </c>
      <c r="D448" s="300">
        <v>-0.8</v>
      </c>
      <c r="E448" s="300"/>
    </row>
    <row r="449" spans="1:5" x14ac:dyDescent="0.3">
      <c r="A449" s="278">
        <v>44958</v>
      </c>
      <c r="B449" s="300">
        <v>1019</v>
      </c>
      <c r="C449" s="300">
        <v>-9.9027409372236956</v>
      </c>
      <c r="D449" s="300" t="e">
        <v>#N/A</v>
      </c>
      <c r="E449" s="300"/>
    </row>
    <row r="450" spans="1:5" x14ac:dyDescent="0.3">
      <c r="A450" s="278">
        <v>44959</v>
      </c>
      <c r="B450" s="300">
        <v>1019</v>
      </c>
      <c r="C450" s="300">
        <v>-9.9027409372236956</v>
      </c>
      <c r="D450" s="300" t="e">
        <v>#N/A</v>
      </c>
      <c r="E450" s="300"/>
    </row>
    <row r="451" spans="1:5" x14ac:dyDescent="0.3">
      <c r="A451" s="278">
        <v>44960</v>
      </c>
      <c r="B451" s="300">
        <v>1017</v>
      </c>
      <c r="C451" s="300">
        <v>-10.079575596816976</v>
      </c>
      <c r="D451" s="300" t="e">
        <v>#N/A</v>
      </c>
      <c r="E451" s="300"/>
    </row>
    <row r="452" spans="1:5" x14ac:dyDescent="0.3">
      <c r="A452" s="278">
        <v>44961</v>
      </c>
      <c r="B452" s="300">
        <v>1017</v>
      </c>
      <c r="C452" s="300">
        <v>-10.079575596816976</v>
      </c>
      <c r="D452" s="300" t="e">
        <v>#N/A</v>
      </c>
      <c r="E452" s="300"/>
    </row>
    <row r="453" spans="1:5" x14ac:dyDescent="0.3">
      <c r="A453" s="278">
        <v>44962</v>
      </c>
      <c r="B453" s="300">
        <v>1017</v>
      </c>
      <c r="C453" s="300">
        <v>-10.079575596816976</v>
      </c>
      <c r="D453" s="300" t="e">
        <v>#N/A</v>
      </c>
      <c r="E453" s="300"/>
    </row>
    <row r="454" spans="1:5" x14ac:dyDescent="0.3">
      <c r="A454" s="278">
        <v>44963</v>
      </c>
      <c r="B454" s="300">
        <v>1014</v>
      </c>
      <c r="C454" s="300">
        <v>-10.344827586206897</v>
      </c>
      <c r="D454" s="300" t="e">
        <v>#N/A</v>
      </c>
      <c r="E454" s="300"/>
    </row>
    <row r="455" spans="1:5" x14ac:dyDescent="0.3">
      <c r="A455" s="278">
        <v>44964</v>
      </c>
      <c r="B455" s="300">
        <v>1012</v>
      </c>
      <c r="C455" s="300">
        <v>-11.305872042068362</v>
      </c>
      <c r="D455" s="300" t="e">
        <v>#N/A</v>
      </c>
      <c r="E455" s="300"/>
    </row>
    <row r="456" spans="1:5" x14ac:dyDescent="0.3">
      <c r="A456" s="278">
        <v>44965</v>
      </c>
      <c r="B456" s="300">
        <v>1012</v>
      </c>
      <c r="C456" s="300">
        <v>-12</v>
      </c>
      <c r="D456" s="300" t="e">
        <v>#N/A</v>
      </c>
      <c r="E456" s="300"/>
    </row>
    <row r="457" spans="1:5" x14ac:dyDescent="0.3">
      <c r="A457" s="278">
        <v>44966</v>
      </c>
      <c r="B457" s="300">
        <v>1012</v>
      </c>
      <c r="C457" s="300">
        <v>-12.152777777777777</v>
      </c>
      <c r="D457" s="300" t="e">
        <v>#N/A</v>
      </c>
      <c r="E457" s="300"/>
    </row>
    <row r="458" spans="1:5" x14ac:dyDescent="0.3">
      <c r="A458" s="278">
        <v>44967</v>
      </c>
      <c r="B458" s="300">
        <v>1010</v>
      </c>
      <c r="C458" s="300">
        <v>-12.629757785467127</v>
      </c>
      <c r="D458" s="300" t="e">
        <v>#N/A</v>
      </c>
      <c r="E458" s="300"/>
    </row>
    <row r="459" spans="1:5" x14ac:dyDescent="0.3">
      <c r="A459" s="278">
        <v>44968</v>
      </c>
      <c r="B459" s="300">
        <v>1010</v>
      </c>
      <c r="C459" s="300">
        <v>-12.705272255834055</v>
      </c>
      <c r="D459" s="300" t="e">
        <v>#N/A</v>
      </c>
      <c r="E459" s="300"/>
    </row>
    <row r="460" spans="1:5" x14ac:dyDescent="0.3">
      <c r="A460" s="278">
        <v>44969</v>
      </c>
      <c r="B460" s="300">
        <v>1010</v>
      </c>
      <c r="C460" s="300">
        <v>-12.705272255834055</v>
      </c>
      <c r="D460" s="300" t="e">
        <v>#N/A</v>
      </c>
      <c r="E460" s="300"/>
    </row>
    <row r="461" spans="1:5" x14ac:dyDescent="0.3">
      <c r="A461" s="278">
        <v>44970</v>
      </c>
      <c r="B461" s="300">
        <v>1008</v>
      </c>
      <c r="C461" s="300">
        <v>-12.878133102852205</v>
      </c>
      <c r="D461" s="300" t="e">
        <v>#N/A</v>
      </c>
      <c r="E461" s="300"/>
    </row>
    <row r="462" spans="1:5" x14ac:dyDescent="0.3">
      <c r="A462" s="278">
        <v>44971</v>
      </c>
      <c r="B462" s="300">
        <v>1006</v>
      </c>
      <c r="C462" s="300">
        <v>-13.350559862187769</v>
      </c>
      <c r="D462" s="300" t="e">
        <v>#N/A</v>
      </c>
      <c r="E462" s="300"/>
    </row>
    <row r="463" spans="1:5" x14ac:dyDescent="0.3">
      <c r="A463" s="278">
        <v>44972</v>
      </c>
      <c r="B463" s="300">
        <v>1005</v>
      </c>
      <c r="C463" s="300">
        <v>-13.436692506459949</v>
      </c>
      <c r="D463" s="300" t="e">
        <v>#N/A</v>
      </c>
      <c r="E463" s="300"/>
    </row>
    <row r="464" spans="1:5" x14ac:dyDescent="0.3">
      <c r="A464" s="278">
        <v>44973</v>
      </c>
      <c r="B464" s="300">
        <v>1005</v>
      </c>
      <c r="C464" s="300">
        <v>-13.287316652286455</v>
      </c>
      <c r="D464" s="300" t="e">
        <v>#N/A</v>
      </c>
      <c r="E464" s="300"/>
    </row>
    <row r="465" spans="1:5" x14ac:dyDescent="0.3">
      <c r="A465" s="278">
        <v>44974</v>
      </c>
      <c r="B465" s="300">
        <v>1006</v>
      </c>
      <c r="C465" s="300">
        <v>-13.126079447322972</v>
      </c>
      <c r="D465" s="300" t="e">
        <v>#N/A</v>
      </c>
      <c r="E465" s="300"/>
    </row>
    <row r="466" spans="1:5" x14ac:dyDescent="0.3">
      <c r="A466" s="278">
        <v>44975</v>
      </c>
      <c r="B466" s="300">
        <v>1006</v>
      </c>
      <c r="C466" s="300">
        <v>-12.975778546712801</v>
      </c>
      <c r="D466" s="300" t="e">
        <v>#N/A</v>
      </c>
      <c r="E466" s="300"/>
    </row>
    <row r="467" spans="1:5" x14ac:dyDescent="0.3">
      <c r="A467" s="278">
        <v>44976</v>
      </c>
      <c r="B467" s="300">
        <v>1006</v>
      </c>
      <c r="C467" s="300">
        <v>-12.975778546712801</v>
      </c>
      <c r="D467" s="300" t="e">
        <v>#N/A</v>
      </c>
      <c r="E467" s="300"/>
    </row>
    <row r="468" spans="1:5" x14ac:dyDescent="0.3">
      <c r="A468" s="278">
        <v>44977</v>
      </c>
      <c r="B468" s="300">
        <v>1006</v>
      </c>
      <c r="C468" s="300">
        <v>-12.975778546712801</v>
      </c>
      <c r="D468" s="300" t="e">
        <v>#N/A</v>
      </c>
      <c r="E468" s="300"/>
    </row>
    <row r="469" spans="1:5" x14ac:dyDescent="0.3">
      <c r="A469" s="278">
        <v>44978</v>
      </c>
      <c r="B469" s="300">
        <v>1007</v>
      </c>
      <c r="C469" s="300">
        <v>-12.813852813852813</v>
      </c>
      <c r="D469" s="300" t="e">
        <v>#N/A</v>
      </c>
      <c r="E469" s="300"/>
    </row>
    <row r="470" spans="1:5" x14ac:dyDescent="0.3">
      <c r="A470" s="278">
        <v>44979</v>
      </c>
      <c r="B470" s="300">
        <v>1009</v>
      </c>
      <c r="C470" s="300">
        <v>-13.017241379310345</v>
      </c>
      <c r="D470" s="300" t="e">
        <v>#N/A</v>
      </c>
      <c r="E470" s="300"/>
    </row>
    <row r="471" spans="1:5" x14ac:dyDescent="0.3">
      <c r="A471" s="278">
        <v>44980</v>
      </c>
      <c r="B471" s="300">
        <v>1009</v>
      </c>
      <c r="C471" s="300">
        <v>-13.017241379310345</v>
      </c>
      <c r="D471" s="300" t="e">
        <v>#N/A</v>
      </c>
      <c r="E471" s="300"/>
    </row>
    <row r="472" spans="1:5" x14ac:dyDescent="0.3">
      <c r="A472" s="278">
        <v>44981</v>
      </c>
      <c r="B472" s="300">
        <v>1008</v>
      </c>
      <c r="C472" s="300">
        <v>-13.103448275862069</v>
      </c>
      <c r="D472" s="300" t="e">
        <v>#N/A</v>
      </c>
      <c r="E472" s="300"/>
    </row>
    <row r="473" spans="1:5" x14ac:dyDescent="0.3">
      <c r="A473" s="278">
        <v>44982</v>
      </c>
      <c r="B473" s="300">
        <v>1008</v>
      </c>
      <c r="C473" s="300">
        <v>-13.476394849785409</v>
      </c>
      <c r="D473" s="300" t="e">
        <v>#N/A</v>
      </c>
      <c r="E473" s="300"/>
    </row>
    <row r="474" spans="1:5" x14ac:dyDescent="0.3">
      <c r="A474" s="278">
        <v>44983</v>
      </c>
      <c r="B474" s="300">
        <v>1008</v>
      </c>
      <c r="C474" s="300">
        <v>-13.476394849785409</v>
      </c>
      <c r="D474" s="300" t="e">
        <v>#N/A</v>
      </c>
      <c r="E474" s="300"/>
    </row>
    <row r="475" spans="1:5" x14ac:dyDescent="0.3">
      <c r="A475" s="278">
        <v>44984</v>
      </c>
      <c r="B475" s="300">
        <v>1009</v>
      </c>
      <c r="C475" s="300">
        <v>-13.390557939914164</v>
      </c>
      <c r="D475" s="300" t="e">
        <v>#N/A</v>
      </c>
      <c r="E475" s="300"/>
    </row>
    <row r="476" spans="1:5" x14ac:dyDescent="0.3">
      <c r="A476" s="278">
        <v>44985</v>
      </c>
      <c r="B476" s="300">
        <v>1010</v>
      </c>
      <c r="C476" s="300">
        <v>-13.23024054982818</v>
      </c>
      <c r="D476" s="300">
        <v>-1.4</v>
      </c>
      <c r="E476" s="300"/>
    </row>
    <row r="477" spans="1:5" x14ac:dyDescent="0.3">
      <c r="A477" s="278">
        <v>44986</v>
      </c>
      <c r="B477" s="300">
        <v>1010</v>
      </c>
      <c r="C477" s="300">
        <v>-13.527397260273974</v>
      </c>
      <c r="D477" s="300" t="e">
        <v>#N/A</v>
      </c>
      <c r="E477" s="300"/>
    </row>
    <row r="478" spans="1:5" x14ac:dyDescent="0.3">
      <c r="A478" s="278">
        <v>44987</v>
      </c>
      <c r="B478" s="300">
        <v>1010</v>
      </c>
      <c r="C478" s="300">
        <v>-14.042553191489363</v>
      </c>
      <c r="D478" s="300" t="e">
        <v>#N/A</v>
      </c>
      <c r="E478" s="300"/>
    </row>
    <row r="479" spans="1:5" x14ac:dyDescent="0.3">
      <c r="A479" s="278">
        <v>44988</v>
      </c>
      <c r="B479" s="300">
        <v>1011</v>
      </c>
      <c r="C479" s="300">
        <v>-14.539306846999157</v>
      </c>
      <c r="D479" s="300" t="e">
        <v>#N/A</v>
      </c>
      <c r="E479" s="300"/>
    </row>
    <row r="480" spans="1:5" x14ac:dyDescent="0.3">
      <c r="A480" s="278">
        <v>44989</v>
      </c>
      <c r="B480" s="300">
        <v>1011</v>
      </c>
      <c r="C480" s="300">
        <v>-14.827295703454086</v>
      </c>
      <c r="D480" s="300" t="e">
        <v>#N/A</v>
      </c>
      <c r="E480" s="300"/>
    </row>
    <row r="481" spans="1:5" x14ac:dyDescent="0.3">
      <c r="A481" s="278">
        <v>44990</v>
      </c>
      <c r="B481" s="300">
        <v>1011</v>
      </c>
      <c r="C481" s="300">
        <v>-14.970563498738434</v>
      </c>
      <c r="D481" s="300" t="e">
        <v>#N/A</v>
      </c>
      <c r="E481" s="300"/>
    </row>
    <row r="482" spans="1:5" x14ac:dyDescent="0.3">
      <c r="A482" s="278">
        <v>44991</v>
      </c>
      <c r="B482" s="300">
        <v>1010</v>
      </c>
      <c r="C482" s="300">
        <v>-15.054667788057191</v>
      </c>
      <c r="D482" s="300" t="e">
        <v>#N/A</v>
      </c>
      <c r="E482" s="300"/>
    </row>
    <row r="483" spans="1:5" x14ac:dyDescent="0.3">
      <c r="A483" s="278">
        <v>44992</v>
      </c>
      <c r="B483" s="300">
        <v>1010</v>
      </c>
      <c r="C483" s="300">
        <v>-16.112956810631228</v>
      </c>
      <c r="D483" s="300" t="e">
        <v>#N/A</v>
      </c>
      <c r="E483" s="300"/>
    </row>
    <row r="484" spans="1:5" x14ac:dyDescent="0.3">
      <c r="A484" s="278">
        <v>44993</v>
      </c>
      <c r="B484" s="300">
        <v>1009</v>
      </c>
      <c r="C484" s="300">
        <v>-16.886326194398681</v>
      </c>
      <c r="D484" s="300" t="e">
        <v>#N/A</v>
      </c>
      <c r="E484" s="300"/>
    </row>
    <row r="485" spans="1:5" x14ac:dyDescent="0.3">
      <c r="A485" s="278">
        <v>44994</v>
      </c>
      <c r="B485" s="300">
        <v>1009</v>
      </c>
      <c r="C485" s="300">
        <v>-17.69983686786297</v>
      </c>
      <c r="D485" s="300" t="e">
        <v>#N/A</v>
      </c>
      <c r="E485" s="300"/>
    </row>
    <row r="486" spans="1:5" x14ac:dyDescent="0.3">
      <c r="A486" s="278">
        <v>44995</v>
      </c>
      <c r="B486" s="300">
        <v>1008</v>
      </c>
      <c r="C486" s="300">
        <v>-17.377049180327869</v>
      </c>
      <c r="D486" s="300" t="e">
        <v>#N/A</v>
      </c>
      <c r="E486" s="300"/>
    </row>
    <row r="487" spans="1:5" x14ac:dyDescent="0.3">
      <c r="A487" s="278">
        <v>44996</v>
      </c>
      <c r="B487" s="300">
        <v>1008</v>
      </c>
      <c r="C487" s="300">
        <v>-17.309269893355207</v>
      </c>
      <c r="D487" s="300" t="e">
        <v>#N/A</v>
      </c>
      <c r="E487" s="300"/>
    </row>
    <row r="488" spans="1:5" x14ac:dyDescent="0.3">
      <c r="A488" s="278">
        <v>44997</v>
      </c>
      <c r="B488" s="300">
        <v>1008</v>
      </c>
      <c r="C488" s="300">
        <v>-17.309269893355207</v>
      </c>
      <c r="D488" s="300" t="e">
        <v>#N/A</v>
      </c>
      <c r="E488" s="300"/>
    </row>
    <row r="489" spans="1:5" x14ac:dyDescent="0.3">
      <c r="A489" s="278">
        <v>44998</v>
      </c>
      <c r="B489" s="300">
        <v>1007</v>
      </c>
      <c r="C489" s="300">
        <v>-17.391304347826086</v>
      </c>
      <c r="D489" s="300" t="e">
        <v>#N/A</v>
      </c>
      <c r="E489" s="300"/>
    </row>
    <row r="490" spans="1:5" x14ac:dyDescent="0.3">
      <c r="A490" s="278">
        <v>44999</v>
      </c>
      <c r="B490" s="300">
        <v>1009</v>
      </c>
      <c r="C490" s="300">
        <v>-16.817807089859851</v>
      </c>
      <c r="D490" s="300" t="e">
        <v>#N/A</v>
      </c>
      <c r="E490" s="300"/>
    </row>
    <row r="491" spans="1:5" x14ac:dyDescent="0.3">
      <c r="A491" s="278">
        <v>45000</v>
      </c>
      <c r="B491" s="300">
        <v>1008</v>
      </c>
      <c r="C491" s="300">
        <v>-16.694214876033058</v>
      </c>
      <c r="D491" s="300" t="e">
        <v>#N/A</v>
      </c>
      <c r="E491" s="300"/>
    </row>
    <row r="492" spans="1:5" x14ac:dyDescent="0.3">
      <c r="A492" s="278">
        <v>45001</v>
      </c>
      <c r="B492" s="300">
        <v>1003</v>
      </c>
      <c r="C492" s="300">
        <v>-16.763485477178421</v>
      </c>
      <c r="D492" s="300" t="e">
        <v>#N/A</v>
      </c>
      <c r="E492" s="300"/>
    </row>
    <row r="493" spans="1:5" x14ac:dyDescent="0.3">
      <c r="A493" s="278">
        <v>45002</v>
      </c>
      <c r="B493" s="300">
        <v>1001</v>
      </c>
      <c r="C493" s="300">
        <v>-16.86046511627907</v>
      </c>
      <c r="D493" s="300" t="e">
        <v>#N/A</v>
      </c>
      <c r="E493" s="300"/>
    </row>
    <row r="494" spans="1:5" x14ac:dyDescent="0.3">
      <c r="A494" s="278">
        <v>45003</v>
      </c>
      <c r="B494" s="300">
        <v>1001</v>
      </c>
      <c r="C494" s="300">
        <v>-17.067108533554268</v>
      </c>
      <c r="D494" s="300" t="e">
        <v>#N/A</v>
      </c>
      <c r="E494" s="300"/>
    </row>
    <row r="495" spans="1:5" x14ac:dyDescent="0.3">
      <c r="A495" s="278">
        <v>45004</v>
      </c>
      <c r="B495" s="300">
        <v>1001</v>
      </c>
      <c r="C495" s="300">
        <v>-17.067108533554268</v>
      </c>
      <c r="D495" s="300" t="e">
        <v>#N/A</v>
      </c>
      <c r="E495" s="300"/>
    </row>
    <row r="496" spans="1:5" x14ac:dyDescent="0.3">
      <c r="A496" s="278">
        <v>45005</v>
      </c>
      <c r="B496" s="300">
        <v>998</v>
      </c>
      <c r="C496" s="300">
        <v>-17.315658657829328</v>
      </c>
      <c r="D496" s="300" t="e">
        <v>#N/A</v>
      </c>
      <c r="E496" s="300"/>
    </row>
    <row r="497" spans="1:5" x14ac:dyDescent="0.3">
      <c r="A497" s="278">
        <v>45006</v>
      </c>
      <c r="B497" s="300">
        <v>995</v>
      </c>
      <c r="C497" s="300">
        <v>-17.836498761354253</v>
      </c>
      <c r="D497" s="300" t="e">
        <v>#N/A</v>
      </c>
      <c r="E497" s="300"/>
    </row>
    <row r="498" spans="1:5" x14ac:dyDescent="0.3">
      <c r="A498" s="278">
        <v>45007</v>
      </c>
      <c r="B498" s="300">
        <v>993</v>
      </c>
      <c r="C498" s="300">
        <v>-18.204283360790775</v>
      </c>
      <c r="D498" s="300" t="e">
        <v>#N/A</v>
      </c>
      <c r="E498" s="300"/>
    </row>
    <row r="499" spans="1:5" x14ac:dyDescent="0.3">
      <c r="A499" s="278">
        <v>45008</v>
      </c>
      <c r="B499" s="300">
        <v>991</v>
      </c>
      <c r="C499" s="300">
        <v>-18.503289473684212</v>
      </c>
      <c r="D499" s="300" t="e">
        <v>#N/A</v>
      </c>
      <c r="E499" s="300"/>
    </row>
    <row r="500" spans="1:5" x14ac:dyDescent="0.3">
      <c r="A500" s="278">
        <v>45009</v>
      </c>
      <c r="B500" s="300">
        <v>990</v>
      </c>
      <c r="C500" s="300">
        <v>-19.051512673753066</v>
      </c>
      <c r="D500" s="300" t="e">
        <v>#N/A</v>
      </c>
      <c r="E500" s="300"/>
    </row>
    <row r="501" spans="1:5" x14ac:dyDescent="0.3">
      <c r="A501" s="278">
        <v>45010</v>
      </c>
      <c r="B501" s="300">
        <v>989</v>
      </c>
      <c r="C501" s="300">
        <v>-19.067103109656301</v>
      </c>
      <c r="D501" s="300" t="e">
        <v>#N/A</v>
      </c>
      <c r="E501" s="300"/>
    </row>
    <row r="502" spans="1:5" x14ac:dyDescent="0.3">
      <c r="A502" s="278">
        <v>45011</v>
      </c>
      <c r="B502" s="300">
        <v>989</v>
      </c>
      <c r="C502" s="300">
        <v>-19.067103109656301</v>
      </c>
      <c r="D502" s="300" t="e">
        <v>#N/A</v>
      </c>
      <c r="E502" s="300"/>
    </row>
    <row r="503" spans="1:5" x14ac:dyDescent="0.3">
      <c r="A503" s="278">
        <v>45012</v>
      </c>
      <c r="B503" s="300">
        <v>990</v>
      </c>
      <c r="C503" s="300">
        <v>-18.985270049099835</v>
      </c>
      <c r="D503" s="300" t="e">
        <v>#N/A</v>
      </c>
      <c r="E503" s="300"/>
    </row>
    <row r="504" spans="1:5" x14ac:dyDescent="0.3">
      <c r="A504" s="278">
        <v>45013</v>
      </c>
      <c r="B504" s="300">
        <v>991</v>
      </c>
      <c r="C504" s="300">
        <v>-18.503289473684212</v>
      </c>
      <c r="D504" s="300" t="e">
        <v>#N/A</v>
      </c>
      <c r="E504" s="300"/>
    </row>
    <row r="505" spans="1:5" x14ac:dyDescent="0.3">
      <c r="A505" s="278">
        <v>45014</v>
      </c>
      <c r="B505" s="300">
        <v>992</v>
      </c>
      <c r="C505" s="300">
        <v>-18.353909465020575</v>
      </c>
      <c r="D505" s="300" t="e">
        <v>#N/A</v>
      </c>
      <c r="E505" s="300"/>
    </row>
    <row r="506" spans="1:5" x14ac:dyDescent="0.3">
      <c r="A506" s="278">
        <v>45015</v>
      </c>
      <c r="B506" s="300">
        <v>991</v>
      </c>
      <c r="C506" s="300">
        <v>-18.301731244847485</v>
      </c>
      <c r="D506" s="300" t="e">
        <v>#N/A</v>
      </c>
      <c r="E506" s="300"/>
    </row>
    <row r="507" spans="1:5" x14ac:dyDescent="0.3">
      <c r="A507" s="278">
        <v>45016</v>
      </c>
      <c r="B507" s="300">
        <v>991</v>
      </c>
      <c r="C507" s="300">
        <v>-18.301731244847485</v>
      </c>
      <c r="D507" s="300">
        <v>-2.5</v>
      </c>
      <c r="E507" s="300"/>
    </row>
    <row r="508" spans="1:5" x14ac:dyDescent="0.3">
      <c r="A508" s="278">
        <v>45017</v>
      </c>
      <c r="B508" s="300">
        <v>991</v>
      </c>
      <c r="C508" s="300">
        <v>-18.234323432343231</v>
      </c>
      <c r="D508" s="300" t="e">
        <v>#N/A</v>
      </c>
      <c r="E508" s="300"/>
    </row>
    <row r="509" spans="1:5" x14ac:dyDescent="0.3">
      <c r="A509" s="278">
        <v>45018</v>
      </c>
      <c r="B509" s="300">
        <v>991</v>
      </c>
      <c r="C509" s="300">
        <v>-18.234323432343231</v>
      </c>
      <c r="D509" s="300" t="e">
        <v>#N/A</v>
      </c>
      <c r="E509" s="300"/>
    </row>
    <row r="510" spans="1:5" x14ac:dyDescent="0.3">
      <c r="A510" s="278">
        <v>45019</v>
      </c>
      <c r="B510" s="300">
        <v>991</v>
      </c>
      <c r="C510" s="300">
        <v>-18.234323432343231</v>
      </c>
      <c r="D510" s="300" t="e">
        <v>#N/A</v>
      </c>
      <c r="E510" s="300"/>
    </row>
    <row r="511" spans="1:5" x14ac:dyDescent="0.3">
      <c r="A511" s="278">
        <v>45020</v>
      </c>
      <c r="B511" s="300">
        <v>990</v>
      </c>
      <c r="C511" s="300">
        <v>-18.316831683168317</v>
      </c>
      <c r="D511" s="300" t="e">
        <v>#N/A</v>
      </c>
      <c r="E511" s="300"/>
    </row>
    <row r="512" spans="1:5" x14ac:dyDescent="0.3">
      <c r="A512" s="278">
        <v>45021</v>
      </c>
      <c r="B512" s="300">
        <v>990</v>
      </c>
      <c r="C512" s="300">
        <v>-18.316831683168317</v>
      </c>
      <c r="D512" s="300" t="e">
        <v>#N/A</v>
      </c>
      <c r="E512" s="300"/>
    </row>
    <row r="513" spans="1:5" x14ac:dyDescent="0.3">
      <c r="A513" s="278">
        <v>45022</v>
      </c>
      <c r="B513" s="300">
        <v>986</v>
      </c>
      <c r="C513" s="300">
        <v>-18.780889621087315</v>
      </c>
      <c r="D513" s="300" t="e">
        <v>#N/A</v>
      </c>
      <c r="E513" s="300"/>
    </row>
    <row r="514" spans="1:5" x14ac:dyDescent="0.3">
      <c r="A514" s="278">
        <v>45023</v>
      </c>
      <c r="B514" s="300">
        <v>985</v>
      </c>
      <c r="C514" s="300">
        <v>-18.796372629843365</v>
      </c>
      <c r="D514" s="300" t="e">
        <v>#N/A</v>
      </c>
      <c r="E514" s="300"/>
    </row>
    <row r="515" spans="1:5" x14ac:dyDescent="0.3">
      <c r="A515" s="278">
        <v>45024</v>
      </c>
      <c r="B515" s="300">
        <v>985</v>
      </c>
      <c r="C515" s="300">
        <v>-18.595041322314049</v>
      </c>
      <c r="D515" s="300" t="e">
        <v>#N/A</v>
      </c>
      <c r="E515" s="300"/>
    </row>
    <row r="516" spans="1:5" x14ac:dyDescent="0.3">
      <c r="A516" s="278">
        <v>45025</v>
      </c>
      <c r="B516" s="300">
        <v>985</v>
      </c>
      <c r="C516" s="300">
        <v>-18.595041322314049</v>
      </c>
      <c r="D516" s="300" t="e">
        <v>#N/A</v>
      </c>
      <c r="E516" s="300"/>
    </row>
    <row r="517" spans="1:5" x14ac:dyDescent="0.3">
      <c r="A517" s="278">
        <v>45026</v>
      </c>
      <c r="B517" s="300">
        <v>983</v>
      </c>
      <c r="C517" s="300">
        <v>-18.760330578512395</v>
      </c>
      <c r="D517" s="300" t="e">
        <v>#N/A</v>
      </c>
      <c r="E517" s="300"/>
    </row>
    <row r="518" spans="1:5" x14ac:dyDescent="0.3">
      <c r="A518" s="278">
        <v>45027</v>
      </c>
      <c r="B518" s="300">
        <v>982</v>
      </c>
      <c r="C518" s="300">
        <v>-18.70860927152318</v>
      </c>
      <c r="D518" s="300" t="e">
        <v>#N/A</v>
      </c>
      <c r="E518" s="300"/>
    </row>
    <row r="519" spans="1:5" x14ac:dyDescent="0.3">
      <c r="A519" s="278">
        <v>45028</v>
      </c>
      <c r="B519" s="300">
        <v>982</v>
      </c>
      <c r="C519" s="300">
        <v>-18.573797678275287</v>
      </c>
      <c r="D519" s="300" t="e">
        <v>#N/A</v>
      </c>
      <c r="E519" s="300"/>
    </row>
    <row r="520" spans="1:5" x14ac:dyDescent="0.3">
      <c r="A520" s="278">
        <v>45029</v>
      </c>
      <c r="B520" s="300">
        <v>982</v>
      </c>
      <c r="C520" s="300">
        <v>-18.641259320629661</v>
      </c>
      <c r="D520" s="300" t="e">
        <v>#N/A</v>
      </c>
      <c r="E520" s="300"/>
    </row>
    <row r="521" spans="1:5" x14ac:dyDescent="0.3">
      <c r="A521" s="278">
        <v>45030</v>
      </c>
      <c r="B521" s="300">
        <v>983</v>
      </c>
      <c r="C521" s="300">
        <v>-18.558409279204639</v>
      </c>
      <c r="D521" s="300" t="e">
        <v>#N/A</v>
      </c>
      <c r="E521" s="300"/>
    </row>
    <row r="522" spans="1:5" x14ac:dyDescent="0.3">
      <c r="A522" s="278">
        <v>45031</v>
      </c>
      <c r="B522" s="300">
        <v>983</v>
      </c>
      <c r="C522" s="300">
        <v>-18.693134822167078</v>
      </c>
      <c r="D522" s="300" t="e">
        <v>#N/A</v>
      </c>
      <c r="E522" s="300"/>
    </row>
    <row r="523" spans="1:5" x14ac:dyDescent="0.3">
      <c r="A523" s="278">
        <v>45032</v>
      </c>
      <c r="B523" s="300">
        <v>983</v>
      </c>
      <c r="C523" s="300">
        <v>-18.693134822167078</v>
      </c>
      <c r="D523" s="300" t="e">
        <v>#N/A</v>
      </c>
      <c r="E523" s="300"/>
    </row>
    <row r="524" spans="1:5" x14ac:dyDescent="0.3">
      <c r="A524" s="278">
        <v>45033</v>
      </c>
      <c r="B524" s="300">
        <v>985</v>
      </c>
      <c r="C524" s="300">
        <v>-18.527708850289496</v>
      </c>
      <c r="D524" s="300" t="e">
        <v>#N/A</v>
      </c>
      <c r="E524" s="300"/>
    </row>
    <row r="525" spans="1:5" x14ac:dyDescent="0.3">
      <c r="A525" s="278">
        <v>45034</v>
      </c>
      <c r="B525" s="300">
        <v>986</v>
      </c>
      <c r="C525" s="300">
        <v>-18.444995864350702</v>
      </c>
      <c r="D525" s="300" t="e">
        <v>#N/A</v>
      </c>
      <c r="E525" s="300"/>
    </row>
    <row r="526" spans="1:5" x14ac:dyDescent="0.3">
      <c r="A526" s="278">
        <v>45035</v>
      </c>
      <c r="B526" s="300">
        <v>987</v>
      </c>
      <c r="C526" s="300">
        <v>-18.564356435643564</v>
      </c>
      <c r="D526" s="300" t="e">
        <v>#N/A</v>
      </c>
      <c r="E526" s="300"/>
    </row>
    <row r="527" spans="1:5" x14ac:dyDescent="0.3">
      <c r="A527" s="278">
        <v>45036</v>
      </c>
      <c r="B527" s="300">
        <v>984</v>
      </c>
      <c r="C527" s="300">
        <v>-18.677685950413224</v>
      </c>
      <c r="D527" s="300" t="e">
        <v>#N/A</v>
      </c>
      <c r="E527" s="300"/>
    </row>
    <row r="528" spans="1:5" x14ac:dyDescent="0.3">
      <c r="A528" s="278">
        <v>45037</v>
      </c>
      <c r="B528" s="300">
        <v>979</v>
      </c>
      <c r="C528" s="300">
        <v>-19.15772089182494</v>
      </c>
      <c r="D528" s="300" t="e">
        <v>#N/A</v>
      </c>
      <c r="E528" s="300"/>
    </row>
    <row r="529" spans="1:5" x14ac:dyDescent="0.3">
      <c r="A529" s="278">
        <v>45038</v>
      </c>
      <c r="B529" s="300">
        <v>978</v>
      </c>
      <c r="C529" s="300">
        <v>-19.306930693069308</v>
      </c>
      <c r="D529" s="300" t="e">
        <v>#N/A</v>
      </c>
      <c r="E529" s="300"/>
    </row>
    <row r="530" spans="1:5" x14ac:dyDescent="0.3">
      <c r="A530" s="278">
        <v>45039</v>
      </c>
      <c r="B530" s="300">
        <v>976</v>
      </c>
      <c r="C530" s="300">
        <v>-19.471947194719473</v>
      </c>
      <c r="D530" s="300" t="e">
        <v>#N/A</v>
      </c>
      <c r="E530" s="300"/>
    </row>
    <row r="531" spans="1:5" x14ac:dyDescent="0.3">
      <c r="A531" s="278">
        <v>45040</v>
      </c>
      <c r="B531" s="300">
        <v>975</v>
      </c>
      <c r="C531" s="300">
        <v>-19.488026424442609</v>
      </c>
      <c r="D531" s="300" t="e">
        <v>#N/A</v>
      </c>
      <c r="E531" s="300"/>
    </row>
    <row r="532" spans="1:5" x14ac:dyDescent="0.3">
      <c r="A532" s="278">
        <v>45041</v>
      </c>
      <c r="B532" s="300">
        <v>972</v>
      </c>
      <c r="C532" s="300">
        <v>-19.402985074626866</v>
      </c>
      <c r="D532" s="300" t="e">
        <v>#N/A</v>
      </c>
      <c r="E532" s="300"/>
    </row>
    <row r="533" spans="1:5" x14ac:dyDescent="0.3">
      <c r="A533" s="278">
        <v>45042</v>
      </c>
      <c r="B533" s="300">
        <v>969</v>
      </c>
      <c r="C533" s="300">
        <v>-19.451371571072318</v>
      </c>
      <c r="D533" s="300" t="e">
        <v>#N/A</v>
      </c>
      <c r="E533" s="300"/>
    </row>
    <row r="534" spans="1:5" x14ac:dyDescent="0.3">
      <c r="A534" s="278">
        <v>45043</v>
      </c>
      <c r="B534" s="300">
        <v>967</v>
      </c>
      <c r="C534" s="300">
        <v>-19.483763530391339</v>
      </c>
      <c r="D534" s="300" t="e">
        <v>#N/A</v>
      </c>
      <c r="E534" s="300"/>
    </row>
    <row r="535" spans="1:5" x14ac:dyDescent="0.3">
      <c r="A535" s="278">
        <v>45044</v>
      </c>
      <c r="B535" s="300">
        <v>967</v>
      </c>
      <c r="C535" s="300">
        <v>-19.550748752079866</v>
      </c>
      <c r="D535" s="300" t="e">
        <v>#N/A</v>
      </c>
      <c r="E535" s="300"/>
    </row>
    <row r="536" spans="1:5" x14ac:dyDescent="0.3">
      <c r="A536" s="278">
        <v>45045</v>
      </c>
      <c r="B536" s="300">
        <v>967</v>
      </c>
      <c r="C536" s="300">
        <v>-19.751037344398341</v>
      </c>
      <c r="D536" s="300" t="e">
        <v>#N/A</v>
      </c>
      <c r="E536" s="300"/>
    </row>
    <row r="537" spans="1:5" x14ac:dyDescent="0.3">
      <c r="A537" s="278">
        <v>45046</v>
      </c>
      <c r="B537" s="300">
        <v>966</v>
      </c>
      <c r="C537" s="300">
        <v>-19.834024896265561</v>
      </c>
      <c r="D537" s="300">
        <v>-3.6</v>
      </c>
      <c r="E537" s="300"/>
    </row>
    <row r="538" spans="1:5" x14ac:dyDescent="0.3">
      <c r="A538" s="278">
        <v>45047</v>
      </c>
      <c r="B538" s="300">
        <v>966</v>
      </c>
      <c r="C538" s="300">
        <v>-19.834024896265561</v>
      </c>
      <c r="D538" s="300" t="e">
        <v>#N/A</v>
      </c>
      <c r="E538" s="300"/>
    </row>
    <row r="539" spans="1:5" x14ac:dyDescent="0.3">
      <c r="A539" s="278">
        <v>45048</v>
      </c>
      <c r="B539" s="300">
        <v>966</v>
      </c>
      <c r="C539" s="300">
        <v>-19.834024896265561</v>
      </c>
      <c r="D539" s="300" t="e">
        <v>#N/A</v>
      </c>
      <c r="E539" s="300"/>
    </row>
    <row r="540" spans="1:5" x14ac:dyDescent="0.3">
      <c r="A540" s="278">
        <v>45049</v>
      </c>
      <c r="B540" s="300">
        <v>966</v>
      </c>
      <c r="C540" s="300">
        <v>-19.834024896265561</v>
      </c>
      <c r="D540" s="300" t="e">
        <v>#N/A</v>
      </c>
      <c r="E540" s="300"/>
    </row>
    <row r="541" spans="1:5" x14ac:dyDescent="0.3">
      <c r="A541" s="278">
        <v>45050</v>
      </c>
      <c r="B541" s="300">
        <v>965</v>
      </c>
      <c r="C541" s="300">
        <v>-19.91701244813278</v>
      </c>
      <c r="D541" s="300" t="e">
        <v>#N/A</v>
      </c>
      <c r="E541" s="300"/>
    </row>
    <row r="542" spans="1:5" x14ac:dyDescent="0.3">
      <c r="A542" s="278">
        <v>45051</v>
      </c>
      <c r="B542" s="300">
        <v>962</v>
      </c>
      <c r="C542" s="300">
        <v>-20.298260149130073</v>
      </c>
      <c r="D542" s="300" t="e">
        <v>#N/A</v>
      </c>
      <c r="E542" s="300"/>
    </row>
    <row r="543" spans="1:5" x14ac:dyDescent="0.3">
      <c r="A543" s="278">
        <v>45052</v>
      </c>
      <c r="B543" s="300">
        <v>961</v>
      </c>
      <c r="C543" s="300">
        <v>-20.447019867549667</v>
      </c>
      <c r="D543" s="300" t="e">
        <v>#N/A</v>
      </c>
      <c r="E543" s="300"/>
    </row>
    <row r="544" spans="1:5" x14ac:dyDescent="0.3">
      <c r="A544" s="278">
        <v>45053</v>
      </c>
      <c r="B544" s="300">
        <v>961</v>
      </c>
      <c r="C544" s="300">
        <v>-20.447019867549667</v>
      </c>
      <c r="D544" s="300" t="e">
        <v>#N/A</v>
      </c>
      <c r="E544" s="300"/>
    </row>
    <row r="545" spans="1:5" x14ac:dyDescent="0.3">
      <c r="A545" s="278">
        <v>45054</v>
      </c>
      <c r="B545" s="300">
        <v>961</v>
      </c>
      <c r="C545" s="300">
        <v>-20.512820512820511</v>
      </c>
      <c r="D545" s="300" t="e">
        <v>#N/A</v>
      </c>
      <c r="E545" s="300"/>
    </row>
    <row r="546" spans="1:5" x14ac:dyDescent="0.3">
      <c r="A546" s="278">
        <v>45055</v>
      </c>
      <c r="B546" s="300">
        <v>959</v>
      </c>
      <c r="C546" s="300">
        <v>-20.480928689883914</v>
      </c>
      <c r="D546" s="300" t="e">
        <v>#N/A</v>
      </c>
      <c r="E546" s="300"/>
    </row>
    <row r="547" spans="1:5" x14ac:dyDescent="0.3">
      <c r="A547" s="278">
        <v>45056</v>
      </c>
      <c r="B547" s="300">
        <v>957</v>
      </c>
      <c r="C547" s="300">
        <v>-20.382695507487522</v>
      </c>
      <c r="D547" s="300" t="e">
        <v>#N/A</v>
      </c>
      <c r="E547" s="300"/>
    </row>
    <row r="548" spans="1:5" x14ac:dyDescent="0.3">
      <c r="A548" s="278">
        <v>45057</v>
      </c>
      <c r="B548" s="300">
        <v>950</v>
      </c>
      <c r="C548" s="300">
        <v>-20.833333333333336</v>
      </c>
      <c r="D548" s="300" t="e">
        <v>#N/A</v>
      </c>
      <c r="E548" s="300"/>
    </row>
    <row r="549" spans="1:5" x14ac:dyDescent="0.3">
      <c r="A549" s="278">
        <v>45058</v>
      </c>
      <c r="B549" s="300">
        <v>944</v>
      </c>
      <c r="C549" s="300">
        <v>-21.398834304746046</v>
      </c>
      <c r="D549" s="300" t="e">
        <v>#N/A</v>
      </c>
      <c r="E549" s="300"/>
    </row>
    <row r="550" spans="1:5" x14ac:dyDescent="0.3">
      <c r="A550" s="278">
        <v>45059</v>
      </c>
      <c r="B550" s="300">
        <v>944</v>
      </c>
      <c r="C550" s="300">
        <v>-21.398834304746046</v>
      </c>
      <c r="D550" s="300" t="e">
        <v>#N/A</v>
      </c>
      <c r="E550" s="300"/>
    </row>
    <row r="551" spans="1:5" x14ac:dyDescent="0.3">
      <c r="A551" s="278">
        <v>45060</v>
      </c>
      <c r="B551" s="300">
        <v>944</v>
      </c>
      <c r="C551" s="300">
        <v>-21.398834304746046</v>
      </c>
      <c r="D551" s="300" t="e">
        <v>#N/A</v>
      </c>
      <c r="E551" s="300"/>
    </row>
    <row r="552" spans="1:5" x14ac:dyDescent="0.3">
      <c r="A552" s="278">
        <v>45061</v>
      </c>
      <c r="B552" s="300">
        <v>941</v>
      </c>
      <c r="C552" s="300">
        <v>-21.583333333333332</v>
      </c>
      <c r="D552" s="300" t="e">
        <v>#N/A</v>
      </c>
      <c r="E552" s="300"/>
    </row>
    <row r="553" spans="1:5" x14ac:dyDescent="0.3">
      <c r="A553" s="278">
        <v>45062</v>
      </c>
      <c r="B553" s="300">
        <v>938</v>
      </c>
      <c r="C553" s="300">
        <v>-21.833333333333332</v>
      </c>
      <c r="D553" s="300" t="e">
        <v>#N/A</v>
      </c>
      <c r="E553" s="300"/>
    </row>
    <row r="554" spans="1:5" x14ac:dyDescent="0.3">
      <c r="A554" s="278">
        <v>45063</v>
      </c>
      <c r="B554" s="300">
        <v>936</v>
      </c>
      <c r="C554" s="300">
        <v>-22.064945878434639</v>
      </c>
      <c r="D554" s="300" t="e">
        <v>#N/A</v>
      </c>
      <c r="E554" s="300"/>
    </row>
    <row r="555" spans="1:5" x14ac:dyDescent="0.3">
      <c r="A555" s="278">
        <v>45064</v>
      </c>
      <c r="B555" s="300">
        <v>935</v>
      </c>
      <c r="C555" s="300">
        <v>-22.148209825145713</v>
      </c>
      <c r="D555" s="300" t="e">
        <v>#N/A</v>
      </c>
      <c r="E555" s="300"/>
    </row>
    <row r="556" spans="1:5" x14ac:dyDescent="0.3">
      <c r="A556" s="278">
        <v>45065</v>
      </c>
      <c r="B556" s="300">
        <v>932</v>
      </c>
      <c r="C556" s="300">
        <v>-22.268557130942451</v>
      </c>
      <c r="D556" s="300" t="e">
        <v>#N/A</v>
      </c>
      <c r="E556" s="300"/>
    </row>
    <row r="557" spans="1:5" x14ac:dyDescent="0.3">
      <c r="A557" s="278">
        <v>45066</v>
      </c>
      <c r="B557" s="300">
        <v>931</v>
      </c>
      <c r="C557" s="300">
        <v>-22.351959966638866</v>
      </c>
      <c r="D557" s="300" t="e">
        <v>#N/A</v>
      </c>
      <c r="E557" s="300"/>
    </row>
    <row r="558" spans="1:5" x14ac:dyDescent="0.3">
      <c r="A558" s="278">
        <v>45067</v>
      </c>
      <c r="B558" s="300">
        <v>931</v>
      </c>
      <c r="C558" s="300">
        <v>-22.351959966638866</v>
      </c>
      <c r="D558" s="300" t="e">
        <v>#N/A</v>
      </c>
      <c r="E558" s="300"/>
    </row>
    <row r="559" spans="1:5" x14ac:dyDescent="0.3">
      <c r="A559" s="278">
        <v>45068</v>
      </c>
      <c r="B559" s="300">
        <v>928</v>
      </c>
      <c r="C559" s="300">
        <v>-22.602168473728106</v>
      </c>
      <c r="D559" s="300" t="e">
        <v>#N/A</v>
      </c>
      <c r="E559" s="300"/>
    </row>
    <row r="560" spans="1:5" x14ac:dyDescent="0.3">
      <c r="A560" s="278">
        <v>45069</v>
      </c>
      <c r="B560" s="300">
        <v>927</v>
      </c>
      <c r="C560" s="300">
        <v>-22.75</v>
      </c>
      <c r="D560" s="300" t="e">
        <v>#N/A</v>
      </c>
      <c r="E560" s="300"/>
    </row>
    <row r="561" spans="1:5" x14ac:dyDescent="0.3">
      <c r="A561" s="278">
        <v>45070</v>
      </c>
      <c r="B561" s="300">
        <v>924</v>
      </c>
      <c r="C561" s="300">
        <v>-23.064113238967526</v>
      </c>
      <c r="D561" s="300" t="e">
        <v>#N/A</v>
      </c>
      <c r="E561" s="300"/>
    </row>
    <row r="562" spans="1:5" x14ac:dyDescent="0.3">
      <c r="A562" s="278">
        <v>45071</v>
      </c>
      <c r="B562" s="300">
        <v>923</v>
      </c>
      <c r="C562" s="300">
        <v>-22.95492487479132</v>
      </c>
      <c r="D562" s="300" t="e">
        <v>#N/A</v>
      </c>
      <c r="E562" s="300"/>
    </row>
    <row r="563" spans="1:5" x14ac:dyDescent="0.3">
      <c r="A563" s="278">
        <v>45072</v>
      </c>
      <c r="B563" s="300">
        <v>920</v>
      </c>
      <c r="C563" s="300">
        <v>-23.01255230125523</v>
      </c>
      <c r="D563" s="300" t="e">
        <v>#N/A</v>
      </c>
      <c r="E563" s="300"/>
    </row>
    <row r="564" spans="1:5" x14ac:dyDescent="0.3">
      <c r="A564" s="278">
        <v>45073</v>
      </c>
      <c r="B564" s="300">
        <v>921</v>
      </c>
      <c r="C564" s="300">
        <v>-22.993311036789301</v>
      </c>
      <c r="D564" s="300" t="e">
        <v>#N/A</v>
      </c>
      <c r="E564" s="300"/>
    </row>
    <row r="565" spans="1:5" x14ac:dyDescent="0.3">
      <c r="A565" s="278">
        <v>45074</v>
      </c>
      <c r="B565" s="300">
        <v>921</v>
      </c>
      <c r="C565" s="300">
        <v>-22.993311036789301</v>
      </c>
      <c r="D565" s="300" t="e">
        <v>#N/A</v>
      </c>
      <c r="E565" s="300"/>
    </row>
    <row r="566" spans="1:5" x14ac:dyDescent="0.3">
      <c r="A566" s="278">
        <v>45075</v>
      </c>
      <c r="B566" s="300">
        <v>919</v>
      </c>
      <c r="C566" s="300">
        <v>-23.160535117056856</v>
      </c>
      <c r="D566" s="300" t="e">
        <v>#N/A</v>
      </c>
      <c r="E566" s="300"/>
    </row>
    <row r="567" spans="1:5" x14ac:dyDescent="0.3">
      <c r="A567" s="278">
        <v>45076</v>
      </c>
      <c r="B567" s="300">
        <v>918</v>
      </c>
      <c r="C567" s="300">
        <v>-23.308270676691727</v>
      </c>
      <c r="D567" s="300" t="e">
        <v>#N/A</v>
      </c>
      <c r="E567" s="300"/>
    </row>
    <row r="568" spans="1:5" x14ac:dyDescent="0.3">
      <c r="A568" s="278">
        <v>45077</v>
      </c>
      <c r="B568" s="300">
        <v>913</v>
      </c>
      <c r="C568" s="300">
        <v>-23.789649415692821</v>
      </c>
      <c r="D568" s="300">
        <v>-4.5999999999999996</v>
      </c>
      <c r="E568" s="300"/>
    </row>
    <row r="569" spans="1:5" x14ac:dyDescent="0.3">
      <c r="A569" s="278">
        <v>45078</v>
      </c>
      <c r="B569" s="300">
        <v>912</v>
      </c>
      <c r="C569" s="300">
        <v>-23.87312186978297</v>
      </c>
      <c r="D569" s="300" t="e">
        <v>#N/A</v>
      </c>
      <c r="E569" s="300"/>
    </row>
    <row r="570" spans="1:5" x14ac:dyDescent="0.3">
      <c r="A570" s="278">
        <v>45079</v>
      </c>
      <c r="B570" s="300">
        <v>911</v>
      </c>
      <c r="C570" s="300">
        <v>-23.956594323873119</v>
      </c>
      <c r="D570" s="300" t="e">
        <v>#N/A</v>
      </c>
      <c r="E570" s="300"/>
    </row>
    <row r="571" spans="1:5" x14ac:dyDescent="0.3">
      <c r="A571" s="278">
        <v>45080</v>
      </c>
      <c r="B571" s="300">
        <v>911</v>
      </c>
      <c r="C571" s="300">
        <v>-24.020016680567139</v>
      </c>
      <c r="D571" s="300" t="e">
        <v>#N/A</v>
      </c>
      <c r="E571" s="300"/>
    </row>
    <row r="572" spans="1:5" x14ac:dyDescent="0.3">
      <c r="A572" s="278">
        <v>45081</v>
      </c>
      <c r="B572" s="300">
        <v>911</v>
      </c>
      <c r="C572" s="300">
        <v>-24.020016680567139</v>
      </c>
      <c r="D572" s="300" t="e">
        <v>#N/A</v>
      </c>
      <c r="E572" s="300"/>
    </row>
    <row r="573" spans="1:5" x14ac:dyDescent="0.3">
      <c r="A573" s="278">
        <v>45082</v>
      </c>
      <c r="B573" s="300">
        <v>911</v>
      </c>
      <c r="C573" s="300">
        <v>-24.020016680567139</v>
      </c>
      <c r="D573" s="300" t="e">
        <v>#N/A</v>
      </c>
      <c r="E573" s="300"/>
    </row>
    <row r="574" spans="1:5" x14ac:dyDescent="0.3">
      <c r="A574" s="278">
        <v>45083</v>
      </c>
      <c r="B574" s="300">
        <v>911</v>
      </c>
      <c r="C574" s="300">
        <v>-24.272651704073152</v>
      </c>
      <c r="D574" s="300" t="e">
        <v>#N/A</v>
      </c>
      <c r="E574" s="300"/>
    </row>
    <row r="575" spans="1:5" x14ac:dyDescent="0.3">
      <c r="A575" s="278">
        <v>45084</v>
      </c>
      <c r="B575" s="300">
        <v>911</v>
      </c>
      <c r="C575" s="300">
        <v>-24.335548172757477</v>
      </c>
      <c r="D575" s="300" t="e">
        <v>#N/A</v>
      </c>
      <c r="E575" s="300"/>
    </row>
    <row r="576" spans="1:5" x14ac:dyDescent="0.3">
      <c r="A576" s="278">
        <v>45085</v>
      </c>
      <c r="B576" s="300">
        <v>910</v>
      </c>
      <c r="C576" s="300">
        <v>-24.481327800829874</v>
      </c>
      <c r="D576" s="300" t="e">
        <v>#N/A</v>
      </c>
      <c r="E576" s="300"/>
    </row>
    <row r="577" spans="1:5" x14ac:dyDescent="0.3">
      <c r="A577" s="278">
        <v>45086</v>
      </c>
      <c r="B577" s="300">
        <v>910</v>
      </c>
      <c r="C577" s="300">
        <v>-24.668874172185433</v>
      </c>
      <c r="D577" s="300" t="e">
        <v>#N/A</v>
      </c>
      <c r="E577" s="300"/>
    </row>
    <row r="578" spans="1:5" x14ac:dyDescent="0.3">
      <c r="A578" s="278">
        <v>45087</v>
      </c>
      <c r="B578" s="300">
        <v>910</v>
      </c>
      <c r="C578" s="300">
        <v>-24.855491329479769</v>
      </c>
      <c r="D578" s="300" t="e">
        <v>#N/A</v>
      </c>
      <c r="E578" s="300"/>
    </row>
    <row r="579" spans="1:5" x14ac:dyDescent="0.3">
      <c r="A579" s="278">
        <v>45088</v>
      </c>
      <c r="B579" s="300">
        <v>910</v>
      </c>
      <c r="C579" s="300">
        <v>-24.793388429752067</v>
      </c>
      <c r="D579" s="300" t="e">
        <v>#N/A</v>
      </c>
      <c r="E579" s="300"/>
    </row>
    <row r="580" spans="1:5" x14ac:dyDescent="0.3">
      <c r="A580" s="278">
        <v>45089</v>
      </c>
      <c r="B580" s="300">
        <v>907</v>
      </c>
      <c r="C580" s="300">
        <v>-25.041322314049587</v>
      </c>
      <c r="D580" s="300" t="e">
        <v>#N/A</v>
      </c>
      <c r="E580" s="300"/>
    </row>
    <row r="581" spans="1:5" x14ac:dyDescent="0.3">
      <c r="A581" s="278">
        <v>45090</v>
      </c>
      <c r="B581" s="300">
        <v>905</v>
      </c>
      <c r="C581" s="300">
        <v>-25.020712510356258</v>
      </c>
      <c r="D581" s="300" t="e">
        <v>#N/A</v>
      </c>
      <c r="E581" s="300"/>
    </row>
    <row r="582" spans="1:5" x14ac:dyDescent="0.3">
      <c r="A582" s="278">
        <v>45091</v>
      </c>
      <c r="B582" s="300">
        <v>905</v>
      </c>
      <c r="C582" s="300">
        <v>-24.833887043189367</v>
      </c>
      <c r="D582" s="300" t="e">
        <v>#N/A</v>
      </c>
      <c r="E582" s="300"/>
    </row>
    <row r="583" spans="1:5" x14ac:dyDescent="0.3">
      <c r="A583" s="278">
        <v>45092</v>
      </c>
      <c r="B583" s="300">
        <v>905</v>
      </c>
      <c r="C583" s="300">
        <v>-24.646128226477934</v>
      </c>
      <c r="D583" s="300" t="e">
        <v>#N/A</v>
      </c>
      <c r="E583" s="300"/>
    </row>
    <row r="584" spans="1:5" x14ac:dyDescent="0.3">
      <c r="A584" s="278">
        <v>45093</v>
      </c>
      <c r="B584" s="300">
        <v>907</v>
      </c>
      <c r="C584" s="300">
        <v>-24.416666666666668</v>
      </c>
      <c r="D584" s="300" t="e">
        <v>#N/A</v>
      </c>
      <c r="E584" s="300"/>
    </row>
    <row r="585" spans="1:5" x14ac:dyDescent="0.3">
      <c r="A585" s="278">
        <v>45094</v>
      </c>
      <c r="B585" s="300">
        <v>907</v>
      </c>
      <c r="C585" s="300">
        <v>-24.10041841004184</v>
      </c>
      <c r="D585" s="300" t="e">
        <v>#N/A</v>
      </c>
      <c r="E585" s="300"/>
    </row>
    <row r="586" spans="1:5" x14ac:dyDescent="0.3">
      <c r="A586" s="278">
        <v>45095</v>
      </c>
      <c r="B586" s="300">
        <v>907</v>
      </c>
      <c r="C586" s="300">
        <v>-24.10041841004184</v>
      </c>
      <c r="D586" s="300" t="e">
        <v>#N/A</v>
      </c>
      <c r="E586" s="300"/>
    </row>
    <row r="587" spans="1:5" x14ac:dyDescent="0.3">
      <c r="A587" s="278">
        <v>45096</v>
      </c>
      <c r="B587" s="300">
        <v>907</v>
      </c>
      <c r="C587" s="300">
        <v>-24.163879598662209</v>
      </c>
      <c r="D587" s="300" t="e">
        <v>#N/A</v>
      </c>
      <c r="E587" s="300"/>
    </row>
    <row r="588" spans="1:5" x14ac:dyDescent="0.3">
      <c r="A588" s="278">
        <v>45097</v>
      </c>
      <c r="B588" s="300">
        <v>907</v>
      </c>
      <c r="C588" s="300">
        <v>-23.524451939291737</v>
      </c>
      <c r="D588" s="300" t="e">
        <v>#N/A</v>
      </c>
      <c r="E588" s="300"/>
    </row>
    <row r="589" spans="1:5" x14ac:dyDescent="0.3">
      <c r="A589" s="278">
        <v>45098</v>
      </c>
      <c r="B589" s="300">
        <v>906</v>
      </c>
      <c r="C589" s="300">
        <v>-23.089983022071305</v>
      </c>
      <c r="D589" s="300" t="e">
        <v>#N/A</v>
      </c>
      <c r="E589" s="300"/>
    </row>
    <row r="590" spans="1:5" x14ac:dyDescent="0.3">
      <c r="A590" s="278">
        <v>45099</v>
      </c>
      <c r="B590" s="300">
        <v>906</v>
      </c>
      <c r="C590" s="300">
        <v>-22.827938671209541</v>
      </c>
      <c r="D590" s="300" t="e">
        <v>#N/A</v>
      </c>
      <c r="E590" s="300"/>
    </row>
    <row r="591" spans="1:5" x14ac:dyDescent="0.3">
      <c r="A591" s="278">
        <v>45100</v>
      </c>
      <c r="B591" s="300">
        <v>906</v>
      </c>
      <c r="C591" s="300">
        <v>-22.43150684931507</v>
      </c>
      <c r="D591" s="300" t="e">
        <v>#N/A</v>
      </c>
      <c r="E591" s="300"/>
    </row>
    <row r="592" spans="1:5" x14ac:dyDescent="0.3">
      <c r="A592" s="278">
        <v>45101</v>
      </c>
      <c r="B592" s="300">
        <v>906</v>
      </c>
      <c r="C592" s="300">
        <v>-21.829163071613461</v>
      </c>
      <c r="D592" s="300" t="e">
        <v>#N/A</v>
      </c>
      <c r="E592" s="300"/>
    </row>
    <row r="593" spans="1:5" x14ac:dyDescent="0.3">
      <c r="A593" s="278">
        <v>45102</v>
      </c>
      <c r="B593" s="300">
        <v>905</v>
      </c>
      <c r="C593" s="300">
        <v>-21.915444348576361</v>
      </c>
      <c r="D593" s="300" t="e">
        <v>#N/A</v>
      </c>
      <c r="E593" s="300"/>
    </row>
    <row r="594" spans="1:5" x14ac:dyDescent="0.3">
      <c r="A594" s="278">
        <v>45103</v>
      </c>
      <c r="B594" s="300">
        <v>903</v>
      </c>
      <c r="C594" s="300">
        <v>-22.088006902502158</v>
      </c>
      <c r="D594" s="300" t="e">
        <v>#N/A</v>
      </c>
      <c r="E594" s="300"/>
    </row>
    <row r="595" spans="1:5" x14ac:dyDescent="0.3">
      <c r="A595" s="278">
        <v>45104</v>
      </c>
      <c r="B595" s="300">
        <v>902</v>
      </c>
      <c r="C595" s="300">
        <v>-21.904761904761905</v>
      </c>
      <c r="D595" s="300" t="e">
        <v>#N/A</v>
      </c>
      <c r="E595" s="300"/>
    </row>
    <row r="596" spans="1:5" x14ac:dyDescent="0.3">
      <c r="A596" s="278">
        <v>45105</v>
      </c>
      <c r="B596" s="300">
        <v>902</v>
      </c>
      <c r="C596" s="300">
        <v>-21.769297484822204</v>
      </c>
      <c r="D596" s="300" t="e">
        <v>#N/A</v>
      </c>
      <c r="E596" s="300"/>
    </row>
    <row r="597" spans="1:5" x14ac:dyDescent="0.3">
      <c r="A597" s="278">
        <v>45106</v>
      </c>
      <c r="B597" s="300">
        <v>902</v>
      </c>
      <c r="C597" s="300">
        <v>-21.701388888888889</v>
      </c>
      <c r="D597" s="300" t="e">
        <v>#N/A</v>
      </c>
      <c r="E597" s="300"/>
    </row>
    <row r="598" spans="1:5" x14ac:dyDescent="0.3">
      <c r="A598" s="278">
        <v>45107</v>
      </c>
      <c r="B598" s="300">
        <v>903</v>
      </c>
      <c r="C598" s="300">
        <v>-21.478260869565215</v>
      </c>
      <c r="D598" s="300">
        <v>-5.4</v>
      </c>
      <c r="E598" s="300"/>
    </row>
    <row r="599" spans="1:5" x14ac:dyDescent="0.3">
      <c r="A599" s="278">
        <v>45108</v>
      </c>
      <c r="B599" s="300">
        <v>903</v>
      </c>
      <c r="C599" s="300">
        <v>-20.99737532808399</v>
      </c>
      <c r="D599" s="300" t="e">
        <v>#N/A</v>
      </c>
      <c r="E599" s="300"/>
    </row>
    <row r="600" spans="1:5" x14ac:dyDescent="0.3">
      <c r="A600" s="278">
        <v>45109</v>
      </c>
      <c r="B600" s="300">
        <v>903</v>
      </c>
      <c r="C600" s="300">
        <v>-20.928196147110334</v>
      </c>
      <c r="D600" s="300" t="e">
        <v>#N/A</v>
      </c>
      <c r="E600" s="300"/>
    </row>
    <row r="601" spans="1:5" x14ac:dyDescent="0.3">
      <c r="A601" s="278">
        <v>45110</v>
      </c>
      <c r="B601" s="300">
        <v>906</v>
      </c>
      <c r="C601" s="300">
        <v>-20.665499124343256</v>
      </c>
      <c r="D601" s="300" t="e">
        <v>#N/A</v>
      </c>
      <c r="E601" s="300"/>
    </row>
    <row r="602" spans="1:5" x14ac:dyDescent="0.3">
      <c r="A602" s="278">
        <v>45111</v>
      </c>
      <c r="B602" s="300">
        <v>906</v>
      </c>
      <c r="C602" s="300">
        <v>-20.176211453744493</v>
      </c>
      <c r="D602" s="300" t="e">
        <v>#N/A</v>
      </c>
      <c r="E602" s="300"/>
    </row>
    <row r="603" spans="1:5" x14ac:dyDescent="0.3">
      <c r="A603" s="278">
        <v>45112</v>
      </c>
      <c r="B603" s="300">
        <v>906</v>
      </c>
      <c r="C603" s="300">
        <v>-20.035304501323921</v>
      </c>
      <c r="D603" s="300" t="e">
        <v>#N/A</v>
      </c>
      <c r="E603" s="300"/>
    </row>
    <row r="604" spans="1:5" x14ac:dyDescent="0.3">
      <c r="A604" s="278">
        <v>45113</v>
      </c>
      <c r="B604" s="300">
        <v>907</v>
      </c>
      <c r="C604" s="300">
        <v>-19.377777777777776</v>
      </c>
      <c r="D604" s="300" t="e">
        <v>#N/A</v>
      </c>
      <c r="E604" s="300"/>
    </row>
    <row r="605" spans="1:5" x14ac:dyDescent="0.3">
      <c r="A605" s="278">
        <v>45114</v>
      </c>
      <c r="B605" s="300">
        <v>906</v>
      </c>
      <c r="C605" s="300">
        <v>-19.179304192685105</v>
      </c>
      <c r="D605" s="300" t="e">
        <v>#N/A</v>
      </c>
      <c r="E605" s="300"/>
    </row>
    <row r="606" spans="1:5" x14ac:dyDescent="0.3">
      <c r="A606" s="278">
        <v>45115</v>
      </c>
      <c r="B606" s="300">
        <v>907</v>
      </c>
      <c r="C606" s="300">
        <v>-18.872987477638638</v>
      </c>
      <c r="D606" s="300" t="e">
        <v>#N/A</v>
      </c>
      <c r="E606" s="300"/>
    </row>
    <row r="607" spans="1:5" x14ac:dyDescent="0.3">
      <c r="A607" s="278">
        <v>45116</v>
      </c>
      <c r="B607" s="300">
        <v>907</v>
      </c>
      <c r="C607" s="300">
        <v>-18.872987477638638</v>
      </c>
      <c r="D607" s="300" t="e">
        <v>#N/A</v>
      </c>
      <c r="E607" s="300"/>
    </row>
    <row r="608" spans="1:5" x14ac:dyDescent="0.3">
      <c r="A608" s="278">
        <v>45117</v>
      </c>
      <c r="B608" s="300">
        <v>907</v>
      </c>
      <c r="C608" s="300">
        <v>-18.872987477638638</v>
      </c>
      <c r="D608" s="300" t="e">
        <v>#N/A</v>
      </c>
      <c r="E608" s="300"/>
    </row>
    <row r="609" spans="1:5" x14ac:dyDescent="0.3">
      <c r="A609" s="278">
        <v>45118</v>
      </c>
      <c r="B609" s="300">
        <v>909</v>
      </c>
      <c r="C609" s="300">
        <v>-18.108108108108109</v>
      </c>
      <c r="D609" s="300" t="e">
        <v>#N/A</v>
      </c>
      <c r="E609" s="300"/>
    </row>
    <row r="610" spans="1:5" x14ac:dyDescent="0.3">
      <c r="A610" s="278">
        <v>45119</v>
      </c>
      <c r="B610" s="300">
        <v>911</v>
      </c>
      <c r="C610" s="300">
        <v>-17.556561085972849</v>
      </c>
      <c r="D610" s="300" t="e">
        <v>#N/A</v>
      </c>
      <c r="E610" s="300"/>
    </row>
    <row r="611" spans="1:5" x14ac:dyDescent="0.3">
      <c r="A611" s="278">
        <v>45120</v>
      </c>
      <c r="B611" s="300">
        <v>913</v>
      </c>
      <c r="C611" s="300">
        <v>-16.621004566210047</v>
      </c>
      <c r="D611" s="300" t="e">
        <v>#N/A</v>
      </c>
      <c r="E611" s="300"/>
    </row>
    <row r="612" spans="1:5" x14ac:dyDescent="0.3">
      <c r="A612" s="278">
        <v>45121</v>
      </c>
      <c r="B612" s="300">
        <v>916</v>
      </c>
      <c r="C612" s="300">
        <v>-15.653775322283609</v>
      </c>
      <c r="D612" s="300" t="e">
        <v>#N/A</v>
      </c>
      <c r="E612" s="300"/>
    </row>
    <row r="613" spans="1:5" x14ac:dyDescent="0.3">
      <c r="A613" s="278">
        <v>45122</v>
      </c>
      <c r="B613" s="300">
        <v>917</v>
      </c>
      <c r="C613" s="300">
        <v>-14.856081708449395</v>
      </c>
      <c r="D613" s="300" t="e">
        <v>#N/A</v>
      </c>
      <c r="E613" s="300"/>
    </row>
    <row r="614" spans="1:5" x14ac:dyDescent="0.3">
      <c r="A614" s="278">
        <v>45123</v>
      </c>
      <c r="B614" s="300">
        <v>917</v>
      </c>
      <c r="C614" s="300">
        <v>-14.776951672862454</v>
      </c>
      <c r="D614" s="300" t="e">
        <v>#N/A</v>
      </c>
      <c r="E614" s="300"/>
    </row>
    <row r="615" spans="1:5" x14ac:dyDescent="0.3">
      <c r="A615" s="278">
        <v>45124</v>
      </c>
      <c r="B615" s="300">
        <v>917</v>
      </c>
      <c r="C615" s="300">
        <v>-14.776951672862454</v>
      </c>
      <c r="D615" s="300" t="e">
        <v>#N/A</v>
      </c>
      <c r="E615" s="300"/>
    </row>
    <row r="616" spans="1:5" x14ac:dyDescent="0.3">
      <c r="A616" s="278">
        <v>45125</v>
      </c>
      <c r="B616" s="300">
        <v>918</v>
      </c>
      <c r="C616" s="300">
        <v>-14.445479962721341</v>
      </c>
      <c r="D616" s="300" t="e">
        <v>#N/A</v>
      </c>
      <c r="E616" s="300"/>
    </row>
    <row r="617" spans="1:5" x14ac:dyDescent="0.3">
      <c r="A617" s="278">
        <v>45126</v>
      </c>
      <c r="B617" s="300">
        <v>920</v>
      </c>
      <c r="C617" s="300">
        <v>-14.098972922502334</v>
      </c>
      <c r="D617" s="300" t="e">
        <v>#N/A</v>
      </c>
      <c r="E617" s="300"/>
    </row>
    <row r="618" spans="1:5" x14ac:dyDescent="0.3">
      <c r="A618" s="278">
        <v>45127</v>
      </c>
      <c r="B618" s="300">
        <v>922</v>
      </c>
      <c r="C618" s="300">
        <v>-13.831775700934578</v>
      </c>
      <c r="D618" s="300" t="e">
        <v>#N/A</v>
      </c>
      <c r="E618" s="300"/>
    </row>
    <row r="619" spans="1:5" x14ac:dyDescent="0.3">
      <c r="A619" s="278">
        <v>45128</v>
      </c>
      <c r="B619" s="300">
        <v>923</v>
      </c>
      <c r="C619" s="300">
        <v>-13.657623947614594</v>
      </c>
      <c r="D619" s="300" t="e">
        <v>#N/A</v>
      </c>
      <c r="E619" s="300"/>
    </row>
    <row r="620" spans="1:5" x14ac:dyDescent="0.3">
      <c r="A620" s="278">
        <v>45129</v>
      </c>
      <c r="B620" s="300">
        <v>923</v>
      </c>
      <c r="C620" s="300">
        <v>-13.170272812793979</v>
      </c>
      <c r="D620" s="300" t="e">
        <v>#N/A</v>
      </c>
      <c r="E620" s="300"/>
    </row>
    <row r="621" spans="1:5" x14ac:dyDescent="0.3">
      <c r="A621" s="278">
        <v>45130</v>
      </c>
      <c r="B621" s="300">
        <v>923</v>
      </c>
      <c r="C621" s="300">
        <v>-13.170272812793979</v>
      </c>
      <c r="D621" s="300" t="e">
        <v>#N/A</v>
      </c>
      <c r="E621" s="300"/>
    </row>
    <row r="622" spans="1:5" x14ac:dyDescent="0.3">
      <c r="A622" s="278">
        <v>45131</v>
      </c>
      <c r="B622" s="300">
        <v>924</v>
      </c>
      <c r="C622" s="300">
        <v>-13.076199435559738</v>
      </c>
      <c r="D622" s="300" t="e">
        <v>#N/A</v>
      </c>
      <c r="E622" s="300"/>
    </row>
    <row r="623" spans="1:5" x14ac:dyDescent="0.3">
      <c r="A623" s="278">
        <v>45132</v>
      </c>
      <c r="B623" s="300">
        <v>926</v>
      </c>
      <c r="C623" s="300">
        <v>-12.641509433962264</v>
      </c>
      <c r="D623" s="300" t="e">
        <v>#N/A</v>
      </c>
      <c r="E623" s="300"/>
    </row>
    <row r="624" spans="1:5" x14ac:dyDescent="0.3">
      <c r="A624" s="278">
        <v>45133</v>
      </c>
      <c r="B624" s="300">
        <v>929</v>
      </c>
      <c r="C624" s="300">
        <v>-12.19281663516068</v>
      </c>
      <c r="D624" s="300" t="e">
        <v>#N/A</v>
      </c>
      <c r="E624" s="300"/>
    </row>
    <row r="625" spans="1:5" x14ac:dyDescent="0.3">
      <c r="A625" s="278">
        <v>45134</v>
      </c>
      <c r="B625" s="300">
        <v>932</v>
      </c>
      <c r="C625" s="300">
        <v>-11.490978157644824</v>
      </c>
      <c r="D625" s="300" t="e">
        <v>#N/A</v>
      </c>
      <c r="E625" s="300"/>
    </row>
    <row r="626" spans="1:5" x14ac:dyDescent="0.3">
      <c r="A626" s="278">
        <v>45135</v>
      </c>
      <c r="B626" s="300">
        <v>933</v>
      </c>
      <c r="C626" s="300">
        <v>-11.227402473834443</v>
      </c>
      <c r="D626" s="300" t="e">
        <v>#N/A</v>
      </c>
      <c r="E626" s="300"/>
    </row>
    <row r="627" spans="1:5" x14ac:dyDescent="0.3">
      <c r="A627" s="278">
        <v>45136</v>
      </c>
      <c r="B627" s="300">
        <v>933</v>
      </c>
      <c r="C627" s="300">
        <v>-11.142857142857142</v>
      </c>
      <c r="D627" s="300" t="e">
        <v>#N/A</v>
      </c>
      <c r="E627" s="300"/>
    </row>
    <row r="628" spans="1:5" x14ac:dyDescent="0.3">
      <c r="A628" s="278">
        <v>45137</v>
      </c>
      <c r="B628" s="300">
        <v>933</v>
      </c>
      <c r="C628" s="300">
        <v>-11.142857142857142</v>
      </c>
      <c r="D628" s="300" t="e">
        <v>#N/A</v>
      </c>
      <c r="E628" s="300"/>
    </row>
    <row r="629" spans="1:5" x14ac:dyDescent="0.3">
      <c r="A629" s="278">
        <v>45138</v>
      </c>
      <c r="B629" s="300">
        <v>934</v>
      </c>
      <c r="C629" s="300">
        <v>-11.047619047619047</v>
      </c>
      <c r="D629" s="300">
        <v>-4.4000000000000004</v>
      </c>
      <c r="E629" s="300"/>
    </row>
    <row r="630" spans="1:5" x14ac:dyDescent="0.3">
      <c r="A630" s="278">
        <v>45139</v>
      </c>
      <c r="B630" s="300">
        <v>938</v>
      </c>
      <c r="C630" s="300">
        <v>-10.581506196377502</v>
      </c>
      <c r="D630" s="300" t="e">
        <v>#N/A</v>
      </c>
      <c r="E630" s="300"/>
    </row>
    <row r="631" spans="1:5" x14ac:dyDescent="0.3">
      <c r="A631" s="278">
        <v>45140</v>
      </c>
      <c r="B631" s="300">
        <v>940</v>
      </c>
      <c r="C631" s="300">
        <v>-10.219675262655205</v>
      </c>
      <c r="D631" s="300" t="e">
        <v>#N/A</v>
      </c>
      <c r="E631" s="300"/>
    </row>
    <row r="632" spans="1:5" x14ac:dyDescent="0.3">
      <c r="A632" s="278">
        <v>45141</v>
      </c>
      <c r="B632" s="300">
        <v>941</v>
      </c>
      <c r="C632" s="300">
        <v>-9.9521531100478473</v>
      </c>
      <c r="D632" s="300" t="e">
        <v>#N/A</v>
      </c>
      <c r="E632" s="300"/>
    </row>
    <row r="633" spans="1:5" x14ac:dyDescent="0.3">
      <c r="A633" s="278">
        <v>45142</v>
      </c>
      <c r="B633" s="300">
        <v>944</v>
      </c>
      <c r="C633" s="300">
        <v>-9.4049904030710181</v>
      </c>
      <c r="D633" s="300" t="e">
        <v>#N/A</v>
      </c>
      <c r="E633" s="300"/>
    </row>
    <row r="634" spans="1:5" x14ac:dyDescent="0.3">
      <c r="A634" s="278">
        <v>45143</v>
      </c>
      <c r="B634" s="300">
        <v>944</v>
      </c>
      <c r="C634" s="300">
        <v>-9.2307692307692317</v>
      </c>
      <c r="D634" s="300" t="e">
        <v>#N/A</v>
      </c>
      <c r="E634" s="300"/>
    </row>
    <row r="635" spans="1:5" x14ac:dyDescent="0.3">
      <c r="A635" s="278">
        <v>45144</v>
      </c>
      <c r="B635" s="300">
        <v>943</v>
      </c>
      <c r="C635" s="300">
        <v>-9.3269230769230766</v>
      </c>
      <c r="D635" s="300" t="e">
        <v>#N/A</v>
      </c>
      <c r="E635" s="300"/>
    </row>
    <row r="636" spans="1:5" x14ac:dyDescent="0.3">
      <c r="A636" s="278">
        <v>45145</v>
      </c>
      <c r="B636" s="300">
        <v>946</v>
      </c>
      <c r="C636" s="300">
        <v>-9.0384615384615383</v>
      </c>
      <c r="D636" s="300" t="e">
        <v>#N/A</v>
      </c>
      <c r="E636" s="300"/>
    </row>
    <row r="637" spans="1:5" x14ac:dyDescent="0.3">
      <c r="A637" s="278">
        <v>45146</v>
      </c>
      <c r="B637" s="300">
        <v>947</v>
      </c>
      <c r="C637" s="300">
        <v>-8.5907335907335902</v>
      </c>
      <c r="D637" s="300" t="e">
        <v>#N/A</v>
      </c>
      <c r="E637" s="300"/>
    </row>
    <row r="638" spans="1:5" x14ac:dyDescent="0.3">
      <c r="A638" s="278">
        <v>45147</v>
      </c>
      <c r="B638" s="300">
        <v>947</v>
      </c>
      <c r="C638" s="300">
        <v>-8.6788813886210221</v>
      </c>
      <c r="D638" s="300" t="e">
        <v>#N/A</v>
      </c>
      <c r="E638" s="300"/>
    </row>
    <row r="639" spans="1:5" x14ac:dyDescent="0.3">
      <c r="A639" s="278">
        <v>45148</v>
      </c>
      <c r="B639" s="300">
        <v>948</v>
      </c>
      <c r="C639" s="300">
        <v>-8.4942084942084932</v>
      </c>
      <c r="D639" s="300" t="e">
        <v>#N/A</v>
      </c>
      <c r="E639" s="300"/>
    </row>
    <row r="640" spans="1:5" x14ac:dyDescent="0.3">
      <c r="A640" s="278">
        <v>45149</v>
      </c>
      <c r="B640" s="300">
        <v>950</v>
      </c>
      <c r="C640" s="300">
        <v>-8.389585342333655</v>
      </c>
      <c r="D640" s="300" t="e">
        <v>#N/A</v>
      </c>
      <c r="E640" s="300"/>
    </row>
    <row r="641" spans="1:5" x14ac:dyDescent="0.3">
      <c r="A641" s="278">
        <v>45150</v>
      </c>
      <c r="B641" s="300">
        <v>950</v>
      </c>
      <c r="C641" s="300">
        <v>-8.4778420038535636</v>
      </c>
      <c r="D641" s="300" t="e">
        <v>#N/A</v>
      </c>
      <c r="E641" s="300"/>
    </row>
    <row r="642" spans="1:5" x14ac:dyDescent="0.3">
      <c r="A642" s="278">
        <v>45151</v>
      </c>
      <c r="B642" s="300">
        <v>950</v>
      </c>
      <c r="C642" s="300">
        <v>-8.4778420038535636</v>
      </c>
      <c r="D642" s="300" t="e">
        <v>#N/A</v>
      </c>
      <c r="E642" s="300"/>
    </row>
    <row r="643" spans="1:5" x14ac:dyDescent="0.3">
      <c r="A643" s="278">
        <v>45152</v>
      </c>
      <c r="B643" s="300">
        <v>951</v>
      </c>
      <c r="C643" s="300">
        <v>-8.3815028901734099</v>
      </c>
      <c r="D643" s="300" t="e">
        <v>#N/A</v>
      </c>
      <c r="E643" s="300"/>
    </row>
    <row r="644" spans="1:5" x14ac:dyDescent="0.3">
      <c r="A644" s="278">
        <v>45153</v>
      </c>
      <c r="B644" s="300">
        <v>952</v>
      </c>
      <c r="C644" s="300">
        <v>-8.1967213114754092</v>
      </c>
      <c r="D644" s="300" t="e">
        <v>#N/A</v>
      </c>
      <c r="E644" s="300"/>
    </row>
    <row r="645" spans="1:5" x14ac:dyDescent="0.3">
      <c r="A645" s="278">
        <v>45154</v>
      </c>
      <c r="B645" s="300">
        <v>954</v>
      </c>
      <c r="C645" s="300">
        <v>-7.9150579150579148</v>
      </c>
      <c r="D645" s="300" t="e">
        <v>#N/A</v>
      </c>
      <c r="E645" s="300"/>
    </row>
    <row r="646" spans="1:5" x14ac:dyDescent="0.3">
      <c r="A646" s="278">
        <v>45155</v>
      </c>
      <c r="B646" s="300">
        <v>954</v>
      </c>
      <c r="C646" s="300">
        <v>-7.8260869565217401</v>
      </c>
      <c r="D646" s="300" t="e">
        <v>#N/A</v>
      </c>
      <c r="E646" s="300"/>
    </row>
    <row r="647" spans="1:5" x14ac:dyDescent="0.3">
      <c r="A647" s="278">
        <v>45156</v>
      </c>
      <c r="B647" s="300">
        <v>957</v>
      </c>
      <c r="C647" s="300">
        <v>-7.714561234329798</v>
      </c>
      <c r="D647" s="300" t="e">
        <v>#N/A</v>
      </c>
      <c r="E647" s="300"/>
    </row>
    <row r="648" spans="1:5" x14ac:dyDescent="0.3">
      <c r="A648" s="278">
        <v>45157</v>
      </c>
      <c r="B648" s="300">
        <v>957</v>
      </c>
      <c r="C648" s="300">
        <v>-7.4468085106382977</v>
      </c>
      <c r="D648" s="300" t="e">
        <v>#N/A</v>
      </c>
      <c r="E648" s="300"/>
    </row>
    <row r="649" spans="1:5" x14ac:dyDescent="0.3">
      <c r="A649" s="278">
        <v>45158</v>
      </c>
      <c r="B649" s="300">
        <v>957</v>
      </c>
      <c r="C649" s="300">
        <v>-7.4468085106382977</v>
      </c>
      <c r="D649" s="300" t="e">
        <v>#N/A</v>
      </c>
      <c r="E649" s="300"/>
    </row>
    <row r="650" spans="1:5" x14ac:dyDescent="0.3">
      <c r="A650" s="278">
        <v>45159</v>
      </c>
      <c r="B650" s="300">
        <v>960</v>
      </c>
      <c r="C650" s="300">
        <v>-7.1566731141199229</v>
      </c>
      <c r="D650" s="300" t="e">
        <v>#N/A</v>
      </c>
      <c r="E650" s="300"/>
    </row>
    <row r="651" spans="1:5" x14ac:dyDescent="0.3">
      <c r="A651" s="278">
        <v>45160</v>
      </c>
      <c r="B651" s="300">
        <v>962</v>
      </c>
      <c r="C651" s="300">
        <v>-6.9632495164410058</v>
      </c>
      <c r="D651" s="300" t="e">
        <v>#N/A</v>
      </c>
      <c r="E651" s="300"/>
    </row>
    <row r="652" spans="1:5" x14ac:dyDescent="0.3">
      <c r="A652" s="278">
        <v>45161</v>
      </c>
      <c r="B652" s="300">
        <v>964</v>
      </c>
      <c r="C652" s="300">
        <v>-6.8599033816425123</v>
      </c>
      <c r="D652" s="300" t="e">
        <v>#N/A</v>
      </c>
      <c r="E652" s="300"/>
    </row>
    <row r="653" spans="1:5" x14ac:dyDescent="0.3">
      <c r="A653" s="278">
        <v>45162</v>
      </c>
      <c r="B653" s="300">
        <v>966</v>
      </c>
      <c r="C653" s="300">
        <v>-6.756756756756757</v>
      </c>
      <c r="D653" s="300" t="e">
        <v>#N/A</v>
      </c>
      <c r="E653" s="300"/>
    </row>
    <row r="654" spans="1:5" x14ac:dyDescent="0.3">
      <c r="A654" s="278">
        <v>45163</v>
      </c>
      <c r="B654" s="300">
        <v>968</v>
      </c>
      <c r="C654" s="300">
        <v>-6.653809064609451</v>
      </c>
      <c r="D654" s="300" t="e">
        <v>#N/A</v>
      </c>
      <c r="E654" s="300"/>
    </row>
    <row r="655" spans="1:5" x14ac:dyDescent="0.3">
      <c r="A655" s="278">
        <v>45164</v>
      </c>
      <c r="B655" s="300">
        <v>968</v>
      </c>
      <c r="C655" s="300">
        <v>-6.653809064609451</v>
      </c>
      <c r="D655" s="300" t="e">
        <v>#N/A</v>
      </c>
      <c r="E655" s="300"/>
    </row>
    <row r="656" spans="1:5" x14ac:dyDescent="0.3">
      <c r="A656" s="278">
        <v>45165</v>
      </c>
      <c r="B656" s="300">
        <v>968</v>
      </c>
      <c r="C656" s="300">
        <v>-6.653809064609451</v>
      </c>
      <c r="D656" s="300" t="e">
        <v>#N/A</v>
      </c>
      <c r="E656" s="300"/>
    </row>
    <row r="657" spans="1:5" x14ac:dyDescent="0.3">
      <c r="A657" s="278">
        <v>45166</v>
      </c>
      <c r="B657" s="300">
        <v>974</v>
      </c>
      <c r="C657" s="300">
        <v>-6.075216972034716</v>
      </c>
      <c r="D657" s="300" t="e">
        <v>#N/A</v>
      </c>
      <c r="E657" s="300"/>
    </row>
    <row r="658" spans="1:5" x14ac:dyDescent="0.3">
      <c r="A658" s="278">
        <v>45167</v>
      </c>
      <c r="B658" s="300">
        <v>974</v>
      </c>
      <c r="C658" s="300">
        <v>-5.8937198067632846</v>
      </c>
      <c r="D658" s="300" t="e">
        <v>#N/A</v>
      </c>
      <c r="E658" s="300"/>
    </row>
    <row r="659" spans="1:5" x14ac:dyDescent="0.3">
      <c r="A659" s="278">
        <v>45168</v>
      </c>
      <c r="B659" s="300">
        <v>975</v>
      </c>
      <c r="C659" s="300">
        <v>-5.7971014492753623</v>
      </c>
      <c r="D659" s="300" t="e">
        <v>#N/A</v>
      </c>
      <c r="E659" s="300"/>
    </row>
    <row r="660" spans="1:5" x14ac:dyDescent="0.3">
      <c r="A660" s="278">
        <v>45169</v>
      </c>
      <c r="B660" s="300">
        <v>978</v>
      </c>
      <c r="C660" s="300">
        <v>-5.4158607350096712</v>
      </c>
      <c r="D660" s="300">
        <v>-3</v>
      </c>
      <c r="E660" s="300"/>
    </row>
    <row r="661" spans="1:5" x14ac:dyDescent="0.3">
      <c r="A661" s="278">
        <v>45170</v>
      </c>
      <c r="B661" s="300">
        <v>982</v>
      </c>
      <c r="C661" s="300">
        <v>-4.6601941747572813</v>
      </c>
      <c r="D661" s="300" t="e">
        <v>#N/A</v>
      </c>
      <c r="E661" s="300"/>
    </row>
    <row r="662" spans="1:5" x14ac:dyDescent="0.3">
      <c r="A662" s="278">
        <v>45171</v>
      </c>
      <c r="B662" s="300">
        <v>982</v>
      </c>
      <c r="C662" s="300">
        <v>-4.3816942551119764</v>
      </c>
      <c r="D662" s="300" t="e">
        <v>#N/A</v>
      </c>
      <c r="E662" s="300"/>
    </row>
    <row r="663" spans="1:5" x14ac:dyDescent="0.3">
      <c r="A663" s="278">
        <v>45172</v>
      </c>
      <c r="B663" s="300">
        <v>982</v>
      </c>
      <c r="C663" s="300">
        <v>-4.3816942551119764</v>
      </c>
      <c r="D663" s="300" t="e">
        <v>#N/A</v>
      </c>
      <c r="E663" s="300"/>
    </row>
    <row r="664" spans="1:5" x14ac:dyDescent="0.3">
      <c r="A664" s="278">
        <v>45173</v>
      </c>
      <c r="B664" s="300">
        <v>986</v>
      </c>
      <c r="C664" s="300">
        <v>-3.992210321324245</v>
      </c>
      <c r="D664" s="300" t="e">
        <v>#N/A</v>
      </c>
      <c r="E664" s="300"/>
    </row>
    <row r="665" spans="1:5" x14ac:dyDescent="0.3">
      <c r="A665" s="278">
        <v>45174</v>
      </c>
      <c r="B665" s="300">
        <v>988</v>
      </c>
      <c r="C665" s="300">
        <v>-4.1707080504364695</v>
      </c>
      <c r="D665" s="300" t="e">
        <v>#N/A</v>
      </c>
      <c r="E665" s="300"/>
    </row>
    <row r="666" spans="1:5" x14ac:dyDescent="0.3">
      <c r="A666" s="278">
        <v>45175</v>
      </c>
      <c r="B666" s="300">
        <v>991</v>
      </c>
      <c r="C666" s="300">
        <v>-4.2512077294685993</v>
      </c>
      <c r="D666" s="300" t="e">
        <v>#N/A</v>
      </c>
      <c r="E666" s="300"/>
    </row>
    <row r="667" spans="1:5" x14ac:dyDescent="0.3">
      <c r="A667" s="278">
        <v>45176</v>
      </c>
      <c r="B667" s="300">
        <v>994</v>
      </c>
      <c r="C667" s="300">
        <v>-4.0540540540540544</v>
      </c>
      <c r="D667" s="300" t="e">
        <v>#N/A</v>
      </c>
      <c r="E667" s="300"/>
    </row>
    <row r="668" spans="1:5" x14ac:dyDescent="0.3">
      <c r="A668" s="278">
        <v>45177</v>
      </c>
      <c r="B668" s="300">
        <v>995</v>
      </c>
      <c r="C668" s="300">
        <v>-4.0501446480231431</v>
      </c>
      <c r="D668" s="300" t="e">
        <v>#N/A</v>
      </c>
      <c r="E668" s="300"/>
    </row>
    <row r="669" spans="1:5" x14ac:dyDescent="0.3">
      <c r="A669" s="278">
        <v>45178</v>
      </c>
      <c r="B669" s="300">
        <v>995</v>
      </c>
      <c r="C669" s="300">
        <v>-4.234841193455245</v>
      </c>
      <c r="D669" s="300" t="e">
        <v>#N/A</v>
      </c>
      <c r="E669" s="300"/>
    </row>
    <row r="670" spans="1:5" x14ac:dyDescent="0.3">
      <c r="A670" s="278">
        <v>45179</v>
      </c>
      <c r="B670" s="300">
        <v>995</v>
      </c>
      <c r="C670" s="300">
        <v>-4.234841193455245</v>
      </c>
      <c r="D670" s="300" t="e">
        <v>#N/A</v>
      </c>
      <c r="E670" s="300"/>
    </row>
    <row r="671" spans="1:5" x14ac:dyDescent="0.3">
      <c r="A671" s="278">
        <v>45180</v>
      </c>
      <c r="B671" s="300">
        <v>997</v>
      </c>
      <c r="C671" s="300">
        <v>-4.0423484119345519</v>
      </c>
      <c r="D671" s="300" t="e">
        <v>#N/A</v>
      </c>
      <c r="E671" s="300"/>
    </row>
    <row r="672" spans="1:5" x14ac:dyDescent="0.3">
      <c r="A672" s="278">
        <v>45181</v>
      </c>
      <c r="B672" s="300">
        <v>1000</v>
      </c>
      <c r="C672" s="300">
        <v>-3.753609239653513</v>
      </c>
      <c r="D672" s="300" t="e">
        <v>#N/A</v>
      </c>
      <c r="E672" s="300"/>
    </row>
    <row r="673" spans="1:5" x14ac:dyDescent="0.3">
      <c r="A673" s="278">
        <v>45182</v>
      </c>
      <c r="B673" s="300">
        <v>1002</v>
      </c>
      <c r="C673" s="300">
        <v>-4.1148325358851681</v>
      </c>
      <c r="D673" s="300" t="e">
        <v>#N/A</v>
      </c>
      <c r="E673" s="300"/>
    </row>
    <row r="674" spans="1:5" x14ac:dyDescent="0.3">
      <c r="A674" s="278">
        <v>45183</v>
      </c>
      <c r="B674" s="300">
        <v>1005</v>
      </c>
      <c r="C674" s="300">
        <v>-3.8277511961722488</v>
      </c>
      <c r="D674" s="300" t="e">
        <v>#N/A</v>
      </c>
      <c r="E674" s="300"/>
    </row>
    <row r="675" spans="1:5" x14ac:dyDescent="0.3">
      <c r="A675" s="278">
        <v>45184</v>
      </c>
      <c r="B675" s="300">
        <v>1008</v>
      </c>
      <c r="C675" s="300">
        <v>-3.7249283667621778</v>
      </c>
      <c r="D675" s="300" t="e">
        <v>#N/A</v>
      </c>
      <c r="E675" s="300"/>
    </row>
    <row r="676" spans="1:5" x14ac:dyDescent="0.3">
      <c r="A676" s="278">
        <v>45185</v>
      </c>
      <c r="B676" s="300">
        <v>1008</v>
      </c>
      <c r="C676" s="300">
        <v>-3.7249283667621778</v>
      </c>
      <c r="D676" s="300" t="e">
        <v>#N/A</v>
      </c>
      <c r="E676" s="300"/>
    </row>
    <row r="677" spans="1:5" x14ac:dyDescent="0.3">
      <c r="A677" s="278">
        <v>45186</v>
      </c>
      <c r="B677" s="300">
        <v>1008</v>
      </c>
      <c r="C677" s="300">
        <v>-3.6328871892925432</v>
      </c>
      <c r="D677" s="300" t="e">
        <v>#N/A</v>
      </c>
      <c r="E677" s="300"/>
    </row>
    <row r="678" spans="1:5" x14ac:dyDescent="0.3">
      <c r="A678" s="278">
        <v>45187</v>
      </c>
      <c r="B678" s="300">
        <v>1010</v>
      </c>
      <c r="C678" s="300">
        <v>-3.4416826003824093</v>
      </c>
      <c r="D678" s="300" t="e">
        <v>#N/A</v>
      </c>
      <c r="E678" s="300"/>
    </row>
    <row r="679" spans="1:5" x14ac:dyDescent="0.3">
      <c r="A679" s="278">
        <v>45188</v>
      </c>
      <c r="B679" s="300">
        <v>1011</v>
      </c>
      <c r="C679" s="300">
        <v>-3.5305343511450387</v>
      </c>
      <c r="D679" s="300" t="e">
        <v>#N/A</v>
      </c>
      <c r="E679" s="300"/>
    </row>
    <row r="680" spans="1:5" x14ac:dyDescent="0.3">
      <c r="A680" s="278">
        <v>45189</v>
      </c>
      <c r="B680" s="300">
        <v>1012</v>
      </c>
      <c r="C680" s="300">
        <v>-3.5271687321258343</v>
      </c>
      <c r="D680" s="300" t="e">
        <v>#N/A</v>
      </c>
      <c r="E680" s="300"/>
    </row>
    <row r="681" spans="1:5" x14ac:dyDescent="0.3">
      <c r="A681" s="278">
        <v>45190</v>
      </c>
      <c r="B681" s="300">
        <v>1011</v>
      </c>
      <c r="C681" s="300">
        <v>-3.7142857142857144</v>
      </c>
      <c r="D681" s="300" t="e">
        <v>#N/A</v>
      </c>
      <c r="E681" s="300"/>
    </row>
    <row r="682" spans="1:5" x14ac:dyDescent="0.3">
      <c r="A682" s="278">
        <v>45191</v>
      </c>
      <c r="B682" s="300">
        <v>1011</v>
      </c>
      <c r="C682" s="300">
        <v>-3.9886039886039883</v>
      </c>
      <c r="D682" s="300" t="e">
        <v>#N/A</v>
      </c>
      <c r="E682" s="300"/>
    </row>
    <row r="683" spans="1:5" x14ac:dyDescent="0.3">
      <c r="A683" s="278">
        <v>45192</v>
      </c>
      <c r="B683" s="300">
        <v>1011</v>
      </c>
      <c r="C683" s="300">
        <v>-4.0796963946869065</v>
      </c>
      <c r="D683" s="300" t="e">
        <v>#N/A</v>
      </c>
      <c r="E683" s="300"/>
    </row>
    <row r="684" spans="1:5" x14ac:dyDescent="0.3">
      <c r="A684" s="278">
        <v>45193</v>
      </c>
      <c r="B684" s="300">
        <v>1011</v>
      </c>
      <c r="C684" s="300">
        <v>-4.0796963946869065</v>
      </c>
      <c r="D684" s="300" t="e">
        <v>#N/A</v>
      </c>
      <c r="E684" s="300"/>
    </row>
    <row r="685" spans="1:5" x14ac:dyDescent="0.3">
      <c r="A685" s="278">
        <v>45194</v>
      </c>
      <c r="B685" s="300">
        <v>1010</v>
      </c>
      <c r="C685" s="300">
        <v>-4.1745730550284632</v>
      </c>
      <c r="D685" s="300" t="e">
        <v>#N/A</v>
      </c>
      <c r="E685" s="300"/>
    </row>
    <row r="686" spans="1:5" x14ac:dyDescent="0.3">
      <c r="A686" s="278">
        <v>45195</v>
      </c>
      <c r="B686" s="300">
        <v>1009</v>
      </c>
      <c r="C686" s="300">
        <v>-4.1785375118708457</v>
      </c>
      <c r="D686" s="300" t="e">
        <v>#N/A</v>
      </c>
      <c r="E686" s="300"/>
    </row>
    <row r="687" spans="1:5" x14ac:dyDescent="0.3">
      <c r="A687" s="278">
        <v>45196</v>
      </c>
      <c r="B687" s="300">
        <v>1008</v>
      </c>
      <c r="C687" s="300">
        <v>-4.3643263757115749</v>
      </c>
      <c r="D687" s="300" t="e">
        <v>#N/A</v>
      </c>
      <c r="E687" s="300"/>
    </row>
    <row r="688" spans="1:5" x14ac:dyDescent="0.3">
      <c r="A688" s="278">
        <v>45197</v>
      </c>
      <c r="B688" s="300">
        <v>1009</v>
      </c>
      <c r="C688" s="300">
        <v>-4.269449715370019</v>
      </c>
      <c r="D688" s="300" t="e">
        <v>#N/A</v>
      </c>
      <c r="E688" s="300"/>
    </row>
    <row r="689" spans="1:5" x14ac:dyDescent="0.3">
      <c r="A689" s="278">
        <v>45198</v>
      </c>
      <c r="B689" s="300">
        <v>1009</v>
      </c>
      <c r="C689" s="300">
        <v>-4.5411542100283819</v>
      </c>
      <c r="D689" s="300" t="e">
        <v>#N/A</v>
      </c>
      <c r="E689" s="300"/>
    </row>
    <row r="690" spans="1:5" x14ac:dyDescent="0.3">
      <c r="A690" s="278">
        <v>45199</v>
      </c>
      <c r="B690" s="300">
        <v>1009</v>
      </c>
      <c r="C690" s="300">
        <v>-4.6313799621928169</v>
      </c>
      <c r="D690" s="300">
        <v>-2.5</v>
      </c>
      <c r="E690" s="300"/>
    </row>
    <row r="691" spans="1:5" x14ac:dyDescent="0.3">
      <c r="A691" s="278">
        <v>45200</v>
      </c>
      <c r="B691" s="300">
        <v>1009</v>
      </c>
      <c r="C691" s="300">
        <v>-4.6313799621928169</v>
      </c>
      <c r="D691" s="300" t="e">
        <v>#N/A</v>
      </c>
      <c r="E691" s="300"/>
    </row>
    <row r="692" spans="1:5" x14ac:dyDescent="0.3">
      <c r="A692" s="278">
        <v>45201</v>
      </c>
      <c r="B692" s="300">
        <v>1009</v>
      </c>
      <c r="C692" s="300">
        <v>-4.6313799621928169</v>
      </c>
      <c r="D692" s="300" t="e">
        <v>#N/A</v>
      </c>
      <c r="E692" s="300"/>
    </row>
    <row r="693" spans="1:5" x14ac:dyDescent="0.3">
      <c r="A693" s="278">
        <v>45202</v>
      </c>
      <c r="B693" s="300">
        <v>1009</v>
      </c>
      <c r="C693" s="300">
        <v>-4.6313799621928169</v>
      </c>
      <c r="D693" s="300" t="e">
        <v>#N/A</v>
      </c>
      <c r="E693" s="300"/>
    </row>
    <row r="694" spans="1:5" x14ac:dyDescent="0.3">
      <c r="A694" s="278">
        <v>45203</v>
      </c>
      <c r="B694" s="300">
        <v>1009</v>
      </c>
      <c r="C694" s="300">
        <v>-4.6313799621928169</v>
      </c>
      <c r="D694" s="300" t="e">
        <v>#N/A</v>
      </c>
      <c r="E694" s="300"/>
    </row>
    <row r="695" spans="1:5" x14ac:dyDescent="0.3">
      <c r="A695" s="278">
        <v>45204</v>
      </c>
      <c r="B695" s="300">
        <v>1009</v>
      </c>
      <c r="C695" s="300">
        <v>-4.6313799621928169</v>
      </c>
      <c r="D695" s="300" t="e">
        <v>#N/A</v>
      </c>
      <c r="E695" s="300"/>
    </row>
    <row r="696" spans="1:5" x14ac:dyDescent="0.3">
      <c r="A696" s="278">
        <v>45205</v>
      </c>
      <c r="B696" s="300">
        <v>1009</v>
      </c>
      <c r="C696" s="300">
        <v>-4.6313799621928169</v>
      </c>
      <c r="D696" s="300" t="e">
        <v>#N/A</v>
      </c>
      <c r="E696" s="300"/>
    </row>
    <row r="697" spans="1:5" x14ac:dyDescent="0.3">
      <c r="A697" s="278">
        <v>45206</v>
      </c>
      <c r="B697" s="300">
        <v>1006</v>
      </c>
      <c r="C697" s="300">
        <v>-4.9149338374291114</v>
      </c>
      <c r="D697" s="300" t="e">
        <v>#N/A</v>
      </c>
      <c r="E697" s="300"/>
    </row>
    <row r="698" spans="1:5" x14ac:dyDescent="0.3">
      <c r="A698" s="278">
        <v>45207</v>
      </c>
      <c r="B698" s="300">
        <v>1006</v>
      </c>
      <c r="C698" s="300">
        <v>-5.4511278195488719</v>
      </c>
      <c r="D698" s="300" t="e">
        <v>#N/A</v>
      </c>
      <c r="E698" s="300"/>
    </row>
    <row r="699" spans="1:5" x14ac:dyDescent="0.3">
      <c r="A699" s="278">
        <v>45208</v>
      </c>
      <c r="B699" s="300">
        <v>1004</v>
      </c>
      <c r="C699" s="300">
        <v>-6.0804490177736206</v>
      </c>
      <c r="D699" s="300" t="e">
        <v>#N/A</v>
      </c>
      <c r="E699" s="300"/>
    </row>
    <row r="700" spans="1:5" x14ac:dyDescent="0.3">
      <c r="A700" s="278">
        <v>45209</v>
      </c>
      <c r="B700" s="300">
        <v>1002</v>
      </c>
      <c r="C700" s="300">
        <v>-6.7039106145251397</v>
      </c>
      <c r="D700" s="300" t="e">
        <v>#N/A</v>
      </c>
      <c r="E700" s="300"/>
    </row>
    <row r="701" spans="1:5" x14ac:dyDescent="0.3">
      <c r="A701" s="278">
        <v>45210</v>
      </c>
      <c r="B701" s="300">
        <v>999</v>
      </c>
      <c r="C701" s="300">
        <v>-7.0697674418604652</v>
      </c>
      <c r="D701" s="300" t="e">
        <v>#N/A</v>
      </c>
      <c r="E701" s="300"/>
    </row>
    <row r="702" spans="1:5" x14ac:dyDescent="0.3">
      <c r="A702" s="278">
        <v>45211</v>
      </c>
      <c r="B702" s="300">
        <v>994</v>
      </c>
      <c r="C702" s="300">
        <v>-7.3625349487418461</v>
      </c>
      <c r="D702" s="300" t="e">
        <v>#N/A</v>
      </c>
      <c r="E702" s="300"/>
    </row>
    <row r="703" spans="1:5" x14ac:dyDescent="0.3">
      <c r="A703" s="278">
        <v>45212</v>
      </c>
      <c r="B703" s="300">
        <v>991</v>
      </c>
      <c r="C703" s="300">
        <v>-7.6421248835041933</v>
      </c>
      <c r="D703" s="300" t="e">
        <v>#N/A</v>
      </c>
      <c r="E703" s="300"/>
    </row>
    <row r="704" spans="1:5" x14ac:dyDescent="0.3">
      <c r="A704" s="278">
        <v>45213</v>
      </c>
      <c r="B704" s="300">
        <v>991</v>
      </c>
      <c r="C704" s="300">
        <v>-7.7281191806331471</v>
      </c>
      <c r="D704" s="300" t="e">
        <v>#N/A</v>
      </c>
      <c r="E704" s="300"/>
    </row>
    <row r="705" spans="1:5" x14ac:dyDescent="0.3">
      <c r="A705" s="278">
        <v>45214</v>
      </c>
      <c r="B705" s="300">
        <v>991</v>
      </c>
      <c r="C705" s="300">
        <v>-7.7281191806331471</v>
      </c>
      <c r="D705" s="300" t="e">
        <v>#N/A</v>
      </c>
      <c r="E705" s="300"/>
    </row>
    <row r="706" spans="1:5" x14ac:dyDescent="0.3">
      <c r="A706" s="278">
        <v>45215</v>
      </c>
      <c r="B706" s="300">
        <v>992</v>
      </c>
      <c r="C706" s="300">
        <v>-7.6350093109869652</v>
      </c>
      <c r="D706" s="300" t="e">
        <v>#N/A</v>
      </c>
      <c r="E706" s="300"/>
    </row>
    <row r="707" spans="1:5" x14ac:dyDescent="0.3">
      <c r="A707" s="278">
        <v>45216</v>
      </c>
      <c r="B707" s="300">
        <v>990</v>
      </c>
      <c r="C707" s="300">
        <v>-7.6492537313432836</v>
      </c>
      <c r="D707" s="300" t="e">
        <v>#N/A</v>
      </c>
      <c r="E707" s="300"/>
    </row>
    <row r="708" spans="1:5" x14ac:dyDescent="0.3">
      <c r="A708" s="278">
        <v>45217</v>
      </c>
      <c r="B708" s="300">
        <v>989</v>
      </c>
      <c r="C708" s="300">
        <v>-7.5700934579439254</v>
      </c>
      <c r="D708" s="300" t="e">
        <v>#N/A</v>
      </c>
      <c r="E708" s="300"/>
    </row>
    <row r="709" spans="1:5" x14ac:dyDescent="0.3">
      <c r="A709" s="278">
        <v>45218</v>
      </c>
      <c r="B709" s="300">
        <v>987</v>
      </c>
      <c r="C709" s="300">
        <v>-7.7570093457943923</v>
      </c>
      <c r="D709" s="300" t="e">
        <v>#N/A</v>
      </c>
      <c r="E709" s="300"/>
    </row>
    <row r="710" spans="1:5" x14ac:dyDescent="0.3">
      <c r="A710" s="278">
        <v>45219</v>
      </c>
      <c r="B710" s="300">
        <v>985</v>
      </c>
      <c r="C710" s="300">
        <v>-7.8578110383536011</v>
      </c>
      <c r="D710" s="300" t="e">
        <v>#N/A</v>
      </c>
      <c r="E710" s="300"/>
    </row>
    <row r="711" spans="1:5" x14ac:dyDescent="0.3">
      <c r="A711" s="278">
        <v>45220</v>
      </c>
      <c r="B711" s="300">
        <v>985</v>
      </c>
      <c r="C711" s="300">
        <v>-7.8578110383536011</v>
      </c>
      <c r="D711" s="300" t="e">
        <v>#N/A</v>
      </c>
      <c r="E711" s="300"/>
    </row>
    <row r="712" spans="1:5" x14ac:dyDescent="0.3">
      <c r="A712" s="278">
        <v>45221</v>
      </c>
      <c r="B712" s="300">
        <v>985</v>
      </c>
      <c r="C712" s="300">
        <v>-7.8578110383536011</v>
      </c>
      <c r="D712" s="300" t="e">
        <v>#N/A</v>
      </c>
      <c r="E712" s="300"/>
    </row>
    <row r="713" spans="1:5" x14ac:dyDescent="0.3">
      <c r="A713" s="278">
        <v>45222</v>
      </c>
      <c r="B713" s="300">
        <v>980</v>
      </c>
      <c r="C713" s="300">
        <v>-8.3255378858746489</v>
      </c>
      <c r="D713" s="300" t="e">
        <v>#N/A</v>
      </c>
      <c r="E713" s="300"/>
    </row>
    <row r="714" spans="1:5" x14ac:dyDescent="0.3">
      <c r="A714" s="278">
        <v>45223</v>
      </c>
      <c r="B714" s="300">
        <v>977</v>
      </c>
      <c r="C714" s="300">
        <v>-8.4348641049671969</v>
      </c>
      <c r="D714" s="300" t="e">
        <v>#N/A</v>
      </c>
      <c r="E714" s="300"/>
    </row>
    <row r="715" spans="1:5" x14ac:dyDescent="0.3">
      <c r="A715" s="278">
        <v>45224</v>
      </c>
      <c r="B715" s="300">
        <v>975</v>
      </c>
      <c r="C715" s="300">
        <v>-8.3646616541353378</v>
      </c>
      <c r="D715" s="300" t="e">
        <v>#N/A</v>
      </c>
      <c r="E715" s="300"/>
    </row>
    <row r="716" spans="1:5" x14ac:dyDescent="0.3">
      <c r="A716" s="278">
        <v>45225</v>
      </c>
      <c r="B716" s="300">
        <v>975</v>
      </c>
      <c r="C716" s="300">
        <v>-8.2784571966133598</v>
      </c>
      <c r="D716" s="300" t="e">
        <v>#N/A</v>
      </c>
      <c r="E716" s="300"/>
    </row>
    <row r="717" spans="1:5" x14ac:dyDescent="0.3">
      <c r="A717" s="278">
        <v>45226</v>
      </c>
      <c r="B717" s="300">
        <v>972</v>
      </c>
      <c r="C717" s="300">
        <v>-8.3883129123468425</v>
      </c>
      <c r="D717" s="300" t="e">
        <v>#N/A</v>
      </c>
      <c r="E717" s="300"/>
    </row>
    <row r="718" spans="1:5" x14ac:dyDescent="0.3">
      <c r="A718" s="278">
        <v>45227</v>
      </c>
      <c r="B718" s="300">
        <v>972</v>
      </c>
      <c r="C718" s="300">
        <v>-8.0416272469252608</v>
      </c>
      <c r="D718" s="300" t="e">
        <v>#N/A</v>
      </c>
      <c r="E718" s="300"/>
    </row>
    <row r="719" spans="1:5" x14ac:dyDescent="0.3">
      <c r="A719" s="278">
        <v>45228</v>
      </c>
      <c r="B719" s="300">
        <v>972</v>
      </c>
      <c r="C719" s="300">
        <v>-8.0416272469252608</v>
      </c>
      <c r="D719" s="300" t="e">
        <v>#N/A</v>
      </c>
      <c r="E719" s="300"/>
    </row>
    <row r="720" spans="1:5" x14ac:dyDescent="0.3">
      <c r="A720" s="278">
        <v>45229</v>
      </c>
      <c r="B720" s="300">
        <v>972</v>
      </c>
      <c r="C720" s="300">
        <v>-8.0416272469252608</v>
      </c>
      <c r="D720" s="300" t="e">
        <v>#N/A</v>
      </c>
      <c r="E720" s="300"/>
    </row>
    <row r="721" spans="1:5" x14ac:dyDescent="0.3">
      <c r="A721" s="278">
        <v>45230</v>
      </c>
      <c r="B721" s="300">
        <v>970</v>
      </c>
      <c r="C721" s="300">
        <v>-7.7069457659372027</v>
      </c>
      <c r="D721" s="300">
        <v>-2.6</v>
      </c>
      <c r="E721" s="300"/>
    </row>
    <row r="722" spans="1:5" x14ac:dyDescent="0.3">
      <c r="A722" s="278">
        <v>45231</v>
      </c>
      <c r="B722" s="300">
        <v>967</v>
      </c>
      <c r="C722" s="300">
        <v>-7.8169685414680652</v>
      </c>
      <c r="D722" s="300" t="e">
        <v>#N/A</v>
      </c>
      <c r="E722" s="300"/>
    </row>
    <row r="723" spans="1:5" x14ac:dyDescent="0.3">
      <c r="A723" s="278">
        <v>45232</v>
      </c>
      <c r="B723" s="300">
        <v>966</v>
      </c>
      <c r="C723" s="300">
        <v>-7.8244274809160315</v>
      </c>
      <c r="D723" s="300" t="e">
        <v>#N/A</v>
      </c>
      <c r="E723" s="300"/>
    </row>
    <row r="724" spans="1:5" x14ac:dyDescent="0.3">
      <c r="A724" s="278">
        <v>45233</v>
      </c>
      <c r="B724" s="300">
        <v>965</v>
      </c>
      <c r="C724" s="300">
        <v>-7.8319006685768873</v>
      </c>
      <c r="D724" s="300" t="e">
        <v>#N/A</v>
      </c>
      <c r="E724" s="300"/>
    </row>
    <row r="725" spans="1:5" x14ac:dyDescent="0.3">
      <c r="A725" s="278">
        <v>45234</v>
      </c>
      <c r="B725" s="300">
        <v>964</v>
      </c>
      <c r="C725" s="300">
        <v>-7.751196172248803</v>
      </c>
      <c r="D725" s="300" t="e">
        <v>#N/A</v>
      </c>
      <c r="E725" s="300"/>
    </row>
    <row r="726" spans="1:5" x14ac:dyDescent="0.3">
      <c r="A726" s="278">
        <v>45235</v>
      </c>
      <c r="B726" s="300">
        <v>965</v>
      </c>
      <c r="C726" s="300">
        <v>-7.6555023923444976</v>
      </c>
      <c r="D726" s="300" t="e">
        <v>#N/A</v>
      </c>
      <c r="E726" s="300"/>
    </row>
    <row r="727" spans="1:5" x14ac:dyDescent="0.3">
      <c r="A727" s="278">
        <v>45236</v>
      </c>
      <c r="B727" s="300">
        <v>964</v>
      </c>
      <c r="C727" s="300">
        <v>-7.751196172248803</v>
      </c>
      <c r="D727" s="300" t="e">
        <v>#N/A</v>
      </c>
      <c r="E727" s="300"/>
    </row>
    <row r="728" spans="1:5" x14ac:dyDescent="0.3">
      <c r="A728" s="278">
        <v>45237</v>
      </c>
      <c r="B728" s="300">
        <v>963</v>
      </c>
      <c r="C728" s="300">
        <v>-7.7586206896551726</v>
      </c>
      <c r="D728" s="300" t="e">
        <v>#N/A</v>
      </c>
      <c r="E728" s="300"/>
    </row>
    <row r="729" spans="1:5" x14ac:dyDescent="0.3">
      <c r="A729" s="278">
        <v>45238</v>
      </c>
      <c r="B729" s="300">
        <v>961</v>
      </c>
      <c r="C729" s="300">
        <v>-7.6849183477425562</v>
      </c>
      <c r="D729" s="300" t="e">
        <v>#N/A</v>
      </c>
      <c r="E729" s="300"/>
    </row>
    <row r="730" spans="1:5" x14ac:dyDescent="0.3">
      <c r="A730" s="278">
        <v>45239</v>
      </c>
      <c r="B730" s="300">
        <v>961</v>
      </c>
      <c r="C730" s="300">
        <v>-7.5961538461538458</v>
      </c>
      <c r="D730" s="300" t="e">
        <v>#N/A</v>
      </c>
      <c r="E730" s="300"/>
    </row>
    <row r="731" spans="1:5" x14ac:dyDescent="0.3">
      <c r="A731" s="278">
        <v>45240</v>
      </c>
      <c r="B731" s="300">
        <v>961</v>
      </c>
      <c r="C731" s="300">
        <v>-7.507218479307026</v>
      </c>
      <c r="D731" s="300" t="e">
        <v>#N/A</v>
      </c>
      <c r="E731" s="300"/>
    </row>
    <row r="732" spans="1:5" x14ac:dyDescent="0.3">
      <c r="A732" s="278">
        <v>45241</v>
      </c>
      <c r="B732" s="300">
        <v>961</v>
      </c>
      <c r="C732" s="300">
        <v>-7.328833172613308</v>
      </c>
      <c r="D732" s="300" t="e">
        <v>#N/A</v>
      </c>
      <c r="E732" s="300"/>
    </row>
    <row r="733" spans="1:5" x14ac:dyDescent="0.3">
      <c r="A733" s="278">
        <v>45242</v>
      </c>
      <c r="B733" s="300">
        <v>961</v>
      </c>
      <c r="C733" s="300">
        <v>-7.328833172613308</v>
      </c>
      <c r="D733" s="300" t="e">
        <v>#N/A</v>
      </c>
      <c r="E733" s="300"/>
    </row>
    <row r="734" spans="1:5" x14ac:dyDescent="0.3">
      <c r="A734" s="278">
        <v>45243</v>
      </c>
      <c r="B734" s="300">
        <v>961</v>
      </c>
      <c r="C734" s="300">
        <v>-7.328833172613308</v>
      </c>
      <c r="D734" s="300" t="e">
        <v>#N/A</v>
      </c>
      <c r="E734" s="300"/>
    </row>
    <row r="735" spans="1:5" x14ac:dyDescent="0.3">
      <c r="A735" s="278">
        <v>45244</v>
      </c>
      <c r="B735" s="300">
        <v>960</v>
      </c>
      <c r="C735" s="300">
        <v>-7.1566731141199229</v>
      </c>
      <c r="D735" s="300" t="e">
        <v>#N/A</v>
      </c>
      <c r="E735" s="300"/>
    </row>
    <row r="736" spans="1:5" x14ac:dyDescent="0.3">
      <c r="A736" s="278">
        <v>45245</v>
      </c>
      <c r="B736" s="300">
        <v>962</v>
      </c>
      <c r="C736" s="300">
        <v>-7.0531400966183568</v>
      </c>
      <c r="D736" s="300" t="e">
        <v>#N/A</v>
      </c>
      <c r="E736" s="300"/>
    </row>
    <row r="737" spans="1:5" x14ac:dyDescent="0.3">
      <c r="A737" s="278">
        <v>45246</v>
      </c>
      <c r="B737" s="300">
        <v>962</v>
      </c>
      <c r="C737" s="300">
        <v>-7.0531400966183568</v>
      </c>
      <c r="D737" s="300" t="e">
        <v>#N/A</v>
      </c>
      <c r="E737" s="300"/>
    </row>
    <row r="738" spans="1:5" x14ac:dyDescent="0.3">
      <c r="A738" s="278">
        <v>45247</v>
      </c>
      <c r="B738" s="300">
        <v>962</v>
      </c>
      <c r="C738" s="300">
        <v>-6.7829457364341081</v>
      </c>
      <c r="D738" s="300" t="e">
        <v>#N/A</v>
      </c>
      <c r="E738" s="300"/>
    </row>
    <row r="739" spans="1:5" x14ac:dyDescent="0.3">
      <c r="A739" s="278">
        <v>45248</v>
      </c>
      <c r="B739" s="300">
        <v>962</v>
      </c>
      <c r="C739" s="300">
        <v>-6.7829457364341081</v>
      </c>
      <c r="D739" s="300" t="e">
        <v>#N/A</v>
      </c>
      <c r="E739" s="300"/>
    </row>
    <row r="740" spans="1:5" x14ac:dyDescent="0.3">
      <c r="A740" s="278">
        <v>45249</v>
      </c>
      <c r="B740" s="300">
        <v>962</v>
      </c>
      <c r="C740" s="300">
        <v>-6.6925315227934048</v>
      </c>
      <c r="D740" s="300" t="e">
        <v>#N/A</v>
      </c>
      <c r="E740" s="300"/>
    </row>
    <row r="741" spans="1:5" x14ac:dyDescent="0.3">
      <c r="A741" s="278">
        <v>45250</v>
      </c>
      <c r="B741" s="300">
        <v>963</v>
      </c>
      <c r="C741" s="300">
        <v>-6.595538312318137</v>
      </c>
      <c r="D741" s="300" t="e">
        <v>#N/A</v>
      </c>
      <c r="E741" s="300"/>
    </row>
    <row r="742" spans="1:5" x14ac:dyDescent="0.3">
      <c r="A742" s="278">
        <v>45251</v>
      </c>
      <c r="B742" s="300">
        <v>963</v>
      </c>
      <c r="C742" s="300">
        <v>-6.3229571984435795</v>
      </c>
      <c r="D742" s="300" t="e">
        <v>#N/A</v>
      </c>
      <c r="E742" s="300"/>
    </row>
    <row r="743" spans="1:5" x14ac:dyDescent="0.3">
      <c r="A743" s="278">
        <v>45252</v>
      </c>
      <c r="B743" s="300">
        <v>962</v>
      </c>
      <c r="C743" s="300">
        <v>-6.1463414634146343</v>
      </c>
      <c r="D743" s="300" t="e">
        <v>#N/A</v>
      </c>
      <c r="E743" s="300"/>
    </row>
    <row r="744" spans="1:5" x14ac:dyDescent="0.3">
      <c r="A744" s="278">
        <v>45253</v>
      </c>
      <c r="B744" s="300">
        <v>960</v>
      </c>
      <c r="C744" s="300">
        <v>-6.3414634146341466</v>
      </c>
      <c r="D744" s="300" t="e">
        <v>#N/A</v>
      </c>
      <c r="E744" s="300"/>
    </row>
    <row r="745" spans="1:5" x14ac:dyDescent="0.3">
      <c r="A745" s="278">
        <v>45254</v>
      </c>
      <c r="B745" s="300">
        <v>959</v>
      </c>
      <c r="C745" s="300">
        <v>-6.530214424951267</v>
      </c>
      <c r="D745" s="300" t="e">
        <v>#N/A</v>
      </c>
      <c r="E745" s="300"/>
    </row>
    <row r="746" spans="1:5" x14ac:dyDescent="0.3">
      <c r="A746" s="278">
        <v>45255</v>
      </c>
      <c r="B746" s="300">
        <v>959</v>
      </c>
      <c r="C746" s="300">
        <v>-6.530214424951267</v>
      </c>
      <c r="D746" s="300" t="e">
        <v>#N/A</v>
      </c>
      <c r="E746" s="300"/>
    </row>
    <row r="747" spans="1:5" x14ac:dyDescent="0.3">
      <c r="A747" s="278">
        <v>45256</v>
      </c>
      <c r="B747" s="300">
        <v>959</v>
      </c>
      <c r="C747" s="300">
        <v>-6.530214424951267</v>
      </c>
      <c r="D747" s="300" t="e">
        <v>#N/A</v>
      </c>
      <c r="E747" s="300"/>
    </row>
    <row r="748" spans="1:5" x14ac:dyDescent="0.3">
      <c r="A748" s="278">
        <v>45257</v>
      </c>
      <c r="B748" s="300">
        <v>958</v>
      </c>
      <c r="C748" s="300">
        <v>-6.6276803118908383</v>
      </c>
      <c r="D748" s="300" t="e">
        <v>#N/A</v>
      </c>
      <c r="E748" s="300"/>
    </row>
    <row r="749" spans="1:5" x14ac:dyDescent="0.3">
      <c r="A749" s="278">
        <v>45258</v>
      </c>
      <c r="B749" s="300">
        <v>957</v>
      </c>
      <c r="C749" s="300">
        <v>-6.3600782778864966</v>
      </c>
      <c r="D749" s="300" t="e">
        <v>#N/A</v>
      </c>
      <c r="E749" s="300"/>
    </row>
    <row r="750" spans="1:5" x14ac:dyDescent="0.3">
      <c r="A750" s="278">
        <v>45259</v>
      </c>
      <c r="B750" s="300">
        <v>958</v>
      </c>
      <c r="C750" s="300">
        <v>-6.1704211557296764</v>
      </c>
      <c r="D750" s="300" t="e">
        <v>#N/A</v>
      </c>
      <c r="E750" s="300"/>
    </row>
    <row r="751" spans="1:5" x14ac:dyDescent="0.3">
      <c r="A751" s="278">
        <v>45260</v>
      </c>
      <c r="B751" s="300">
        <v>958</v>
      </c>
      <c r="C751" s="300">
        <v>-6.0784313725490193</v>
      </c>
      <c r="D751" s="300">
        <v>-3</v>
      </c>
      <c r="E751" s="300"/>
    </row>
    <row r="752" spans="1:5" x14ac:dyDescent="0.3">
      <c r="A752" s="278">
        <v>45261</v>
      </c>
      <c r="B752" s="300">
        <v>957</v>
      </c>
      <c r="C752" s="300">
        <v>-6.1764705882352944</v>
      </c>
      <c r="D752" s="300" t="e">
        <v>#N/A</v>
      </c>
      <c r="E752" s="300"/>
    </row>
    <row r="753" spans="1:5" x14ac:dyDescent="0.3">
      <c r="A753" s="278">
        <v>45262</v>
      </c>
      <c r="B753" s="300">
        <v>957</v>
      </c>
      <c r="C753" s="300">
        <v>-6.2683643486777667</v>
      </c>
      <c r="D753" s="300" t="e">
        <v>#N/A</v>
      </c>
      <c r="E753" s="300"/>
    </row>
    <row r="754" spans="1:5" x14ac:dyDescent="0.3">
      <c r="A754" s="278">
        <v>45263</v>
      </c>
      <c r="B754" s="300">
        <v>957</v>
      </c>
      <c r="C754" s="300">
        <v>-6.2683643486777667</v>
      </c>
      <c r="D754" s="300" t="e">
        <v>#N/A</v>
      </c>
      <c r="E754" s="300"/>
    </row>
    <row r="755" spans="1:5" x14ac:dyDescent="0.3">
      <c r="A755" s="278">
        <v>45264</v>
      </c>
      <c r="B755" s="300">
        <v>957</v>
      </c>
      <c r="C755" s="300">
        <v>-6.2683643486777667</v>
      </c>
      <c r="D755" s="300" t="e">
        <v>#N/A</v>
      </c>
      <c r="E755" s="300"/>
    </row>
    <row r="756" spans="1:5" x14ac:dyDescent="0.3">
      <c r="A756" s="278">
        <v>45265</v>
      </c>
      <c r="B756" s="300">
        <v>956</v>
      </c>
      <c r="C756" s="300">
        <v>-6.4579256360078272</v>
      </c>
      <c r="D756" s="300" t="e">
        <v>#N/A</v>
      </c>
      <c r="E756" s="300"/>
    </row>
    <row r="757" spans="1:5" x14ac:dyDescent="0.3">
      <c r="A757" s="278">
        <v>45266</v>
      </c>
      <c r="B757" s="300">
        <v>955</v>
      </c>
      <c r="C757" s="300">
        <v>-6.3725490196078427</v>
      </c>
      <c r="D757" s="300" t="e">
        <v>#N/A</v>
      </c>
      <c r="E757" s="300"/>
    </row>
    <row r="758" spans="1:5" x14ac:dyDescent="0.3">
      <c r="A758" s="278">
        <v>45267</v>
      </c>
      <c r="B758" s="300">
        <v>955</v>
      </c>
      <c r="C758" s="300">
        <v>-6.3725490196078427</v>
      </c>
      <c r="D758" s="300" t="e">
        <v>#N/A</v>
      </c>
      <c r="E758" s="300"/>
    </row>
    <row r="759" spans="1:5" x14ac:dyDescent="0.3">
      <c r="A759" s="278">
        <v>45268</v>
      </c>
      <c r="B759" s="300">
        <v>956</v>
      </c>
      <c r="C759" s="300">
        <v>-6.0903732809430258</v>
      </c>
      <c r="D759" s="300" t="e">
        <v>#N/A</v>
      </c>
      <c r="E759" s="300"/>
    </row>
    <row r="760" spans="1:5" x14ac:dyDescent="0.3">
      <c r="A760" s="278">
        <v>45269</v>
      </c>
      <c r="B760" s="300">
        <v>956</v>
      </c>
      <c r="C760" s="300">
        <v>-6.0903732809430258</v>
      </c>
      <c r="D760" s="300" t="e">
        <v>#N/A</v>
      </c>
      <c r="E760" s="300"/>
    </row>
    <row r="761" spans="1:5" x14ac:dyDescent="0.3">
      <c r="A761" s="278">
        <v>45270</v>
      </c>
      <c r="B761" s="300">
        <v>956</v>
      </c>
      <c r="C761" s="300">
        <v>-6.1825318940137386</v>
      </c>
      <c r="D761" s="300" t="e">
        <v>#N/A</v>
      </c>
      <c r="E761" s="300"/>
    </row>
    <row r="762" spans="1:5" x14ac:dyDescent="0.3">
      <c r="A762" s="278">
        <v>45271</v>
      </c>
      <c r="B762" s="300">
        <v>954</v>
      </c>
      <c r="C762" s="300">
        <v>-6.3788027477919531</v>
      </c>
      <c r="D762" s="300" t="e">
        <v>#N/A</v>
      </c>
      <c r="E762" s="300"/>
    </row>
    <row r="763" spans="1:5" x14ac:dyDescent="0.3">
      <c r="A763" s="278">
        <v>45272</v>
      </c>
      <c r="B763" s="300">
        <v>954</v>
      </c>
      <c r="C763" s="300">
        <v>-6.1946902654867255</v>
      </c>
      <c r="D763" s="300" t="e">
        <v>#N/A</v>
      </c>
      <c r="E763" s="300"/>
    </row>
    <row r="764" spans="1:5" x14ac:dyDescent="0.3">
      <c r="A764" s="278">
        <v>45273</v>
      </c>
      <c r="B764" s="300">
        <v>954</v>
      </c>
      <c r="C764" s="300">
        <v>-6.3788027477919531</v>
      </c>
      <c r="D764" s="300" t="e">
        <v>#N/A</v>
      </c>
      <c r="E764" s="300"/>
    </row>
    <row r="765" spans="1:5" x14ac:dyDescent="0.3">
      <c r="A765" s="278">
        <v>45274</v>
      </c>
      <c r="B765" s="300">
        <v>954</v>
      </c>
      <c r="C765" s="300">
        <v>-6.3788027477919531</v>
      </c>
      <c r="D765" s="300" t="e">
        <v>#N/A</v>
      </c>
      <c r="E765" s="300"/>
    </row>
    <row r="766" spans="1:5" x14ac:dyDescent="0.3">
      <c r="A766" s="278">
        <v>45275</v>
      </c>
      <c r="B766" s="300">
        <v>954</v>
      </c>
      <c r="C766" s="300">
        <v>-6.3788027477919531</v>
      </c>
      <c r="D766" s="300" t="e">
        <v>#N/A</v>
      </c>
      <c r="E766" s="300"/>
    </row>
    <row r="767" spans="1:5" x14ac:dyDescent="0.3">
      <c r="A767" s="278">
        <v>45276</v>
      </c>
      <c r="B767" s="300">
        <v>954</v>
      </c>
      <c r="C767" s="300">
        <v>-6.3788027477919531</v>
      </c>
      <c r="D767" s="300" t="e">
        <v>#N/A</v>
      </c>
      <c r="E767" s="300"/>
    </row>
    <row r="768" spans="1:5" x14ac:dyDescent="0.3">
      <c r="A768" s="278">
        <v>45277</v>
      </c>
      <c r="B768" s="300">
        <v>954</v>
      </c>
      <c r="C768" s="300">
        <v>-6.3788027477919531</v>
      </c>
      <c r="D768" s="300" t="e">
        <v>#N/A</v>
      </c>
      <c r="E768" s="300"/>
    </row>
    <row r="769" spans="1:5" x14ac:dyDescent="0.3">
      <c r="A769" s="278">
        <v>45278</v>
      </c>
      <c r="B769" s="300">
        <v>953</v>
      </c>
      <c r="C769" s="300">
        <v>-6.4769381746810604</v>
      </c>
      <c r="D769" s="300" t="e">
        <v>#N/A</v>
      </c>
      <c r="E769" s="300"/>
    </row>
    <row r="770" spans="1:5" x14ac:dyDescent="0.3">
      <c r="A770" s="278">
        <v>45279</v>
      </c>
      <c r="B770" s="300">
        <v>953</v>
      </c>
      <c r="C770" s="300">
        <v>-6.2007874015748037</v>
      </c>
      <c r="D770" s="300" t="e">
        <v>#N/A</v>
      </c>
      <c r="E770" s="300"/>
    </row>
    <row r="771" spans="1:5" x14ac:dyDescent="0.3">
      <c r="A771" s="278">
        <v>45280</v>
      </c>
      <c r="B771" s="300">
        <v>953</v>
      </c>
      <c r="C771" s="300">
        <v>-6.0157790927021697</v>
      </c>
      <c r="D771" s="300" t="e">
        <v>#N/A</v>
      </c>
      <c r="E771" s="300"/>
    </row>
    <row r="772" spans="1:5" x14ac:dyDescent="0.3">
      <c r="A772" s="278">
        <v>45281</v>
      </c>
      <c r="B772" s="300">
        <v>953</v>
      </c>
      <c r="C772" s="300">
        <v>-6.1083743842364537</v>
      </c>
      <c r="D772" s="300" t="e">
        <v>#N/A</v>
      </c>
      <c r="E772" s="300"/>
    </row>
    <row r="773" spans="1:5" x14ac:dyDescent="0.3">
      <c r="A773" s="278">
        <v>45282</v>
      </c>
      <c r="B773" s="300">
        <v>954</v>
      </c>
      <c r="C773" s="300">
        <v>-6.0098522167487687</v>
      </c>
      <c r="D773" s="300" t="e">
        <v>#N/A</v>
      </c>
      <c r="E773" s="300"/>
    </row>
    <row r="774" spans="1:5" x14ac:dyDescent="0.3">
      <c r="A774" s="278">
        <v>45283</v>
      </c>
      <c r="B774" s="300">
        <v>954</v>
      </c>
      <c r="C774" s="300">
        <v>-5.9171597633136095</v>
      </c>
      <c r="D774" s="300" t="e">
        <v>#N/A</v>
      </c>
      <c r="E774" s="300"/>
    </row>
    <row r="775" spans="1:5" x14ac:dyDescent="0.3">
      <c r="A775" s="278">
        <v>45284</v>
      </c>
      <c r="B775" s="300">
        <v>954</v>
      </c>
      <c r="C775" s="300">
        <v>-5.9171597633136095</v>
      </c>
      <c r="D775" s="300" t="e">
        <v>#N/A</v>
      </c>
      <c r="E775" s="300"/>
    </row>
    <row r="776" spans="1:5" x14ac:dyDescent="0.3">
      <c r="A776" s="278">
        <v>45285</v>
      </c>
      <c r="B776" s="300">
        <v>955</v>
      </c>
      <c r="C776" s="300">
        <v>-5.8185404339250493</v>
      </c>
      <c r="D776" s="300" t="e">
        <v>#N/A</v>
      </c>
      <c r="E776" s="300"/>
    </row>
    <row r="777" spans="1:5" x14ac:dyDescent="0.3">
      <c r="A777" s="278">
        <v>45286</v>
      </c>
      <c r="B777" s="300">
        <v>956</v>
      </c>
      <c r="C777" s="300">
        <v>-5.5335968379446641</v>
      </c>
      <c r="D777" s="300" t="e">
        <v>#N/A</v>
      </c>
      <c r="E777" s="300"/>
    </row>
    <row r="778" spans="1:5" x14ac:dyDescent="0.3">
      <c r="A778" s="278">
        <v>45287</v>
      </c>
      <c r="B778" s="300">
        <v>956</v>
      </c>
      <c r="C778" s="300">
        <v>-5.6268509378084897</v>
      </c>
      <c r="D778" s="300" t="e">
        <v>#N/A</v>
      </c>
      <c r="E778" s="300"/>
    </row>
    <row r="779" spans="1:5" x14ac:dyDescent="0.3">
      <c r="A779" s="278">
        <v>45288</v>
      </c>
      <c r="B779" s="300">
        <v>957</v>
      </c>
      <c r="C779" s="300">
        <v>-5.4347826086956523</v>
      </c>
      <c r="D779" s="300" t="e">
        <v>#N/A</v>
      </c>
      <c r="E779" s="300"/>
    </row>
    <row r="780" spans="1:5" x14ac:dyDescent="0.3">
      <c r="A780" s="278">
        <v>45289</v>
      </c>
      <c r="B780" s="300">
        <v>956</v>
      </c>
      <c r="C780" s="300">
        <v>-5.4401582591493574</v>
      </c>
      <c r="D780" s="300" t="e">
        <v>#N/A</v>
      </c>
      <c r="E780" s="300"/>
    </row>
    <row r="781" spans="1:5" x14ac:dyDescent="0.3">
      <c r="A781" s="278">
        <v>45290</v>
      </c>
      <c r="B781" s="300">
        <v>956</v>
      </c>
      <c r="C781" s="300">
        <v>-5.4401582591493574</v>
      </c>
      <c r="D781" s="300" t="e">
        <v>#N/A</v>
      </c>
      <c r="E781" s="300"/>
    </row>
    <row r="782" spans="1:5" x14ac:dyDescent="0.3">
      <c r="A782" s="278">
        <v>45291</v>
      </c>
      <c r="B782" s="300">
        <v>956</v>
      </c>
      <c r="C782" s="300">
        <v>-5.4401582591493574</v>
      </c>
      <c r="D782" s="300">
        <v>-2.7</v>
      </c>
      <c r="E782" s="300"/>
    </row>
    <row r="783" spans="1:5" x14ac:dyDescent="0.3">
      <c r="A783" s="278">
        <v>45292</v>
      </c>
      <c r="B783" s="300">
        <v>956</v>
      </c>
      <c r="C783" s="300">
        <v>-5.4401582591493574</v>
      </c>
      <c r="D783" s="300" t="e">
        <v>#N/A</v>
      </c>
      <c r="E783" s="300"/>
    </row>
    <row r="784" spans="1:5" x14ac:dyDescent="0.3">
      <c r="A784" s="278">
        <v>45293</v>
      </c>
      <c r="B784" s="300">
        <v>955</v>
      </c>
      <c r="C784" s="300">
        <v>-5.5390702274975272</v>
      </c>
      <c r="D784" s="300" t="e">
        <v>#N/A</v>
      </c>
      <c r="E784" s="300"/>
    </row>
    <row r="785" spans="1:5" x14ac:dyDescent="0.3">
      <c r="A785" s="278">
        <v>45294</v>
      </c>
      <c r="B785" s="300">
        <v>955</v>
      </c>
      <c r="C785" s="300">
        <v>-5.3518334985133791</v>
      </c>
      <c r="D785" s="300" t="e">
        <v>#N/A</v>
      </c>
      <c r="E785" s="300"/>
    </row>
    <row r="786" spans="1:5" x14ac:dyDescent="0.3">
      <c r="A786" s="278">
        <v>45295</v>
      </c>
      <c r="B786" s="300">
        <v>953</v>
      </c>
      <c r="C786" s="300">
        <v>-5.6435643564356441</v>
      </c>
      <c r="D786" s="300" t="e">
        <v>#N/A</v>
      </c>
      <c r="E786" s="300"/>
    </row>
    <row r="787" spans="1:5" x14ac:dyDescent="0.3">
      <c r="A787" s="278">
        <v>45296</v>
      </c>
      <c r="B787" s="300">
        <v>952</v>
      </c>
      <c r="C787" s="300">
        <v>-5.2736318407960194</v>
      </c>
      <c r="D787" s="300" t="e">
        <v>#N/A</v>
      </c>
      <c r="E787" s="300"/>
    </row>
    <row r="788" spans="1:5" x14ac:dyDescent="0.3">
      <c r="A788" s="278">
        <v>45297</v>
      </c>
      <c r="B788" s="300">
        <v>952</v>
      </c>
      <c r="C788" s="300">
        <v>-5.0847457627118651</v>
      </c>
      <c r="D788" s="300" t="e">
        <v>#N/A</v>
      </c>
      <c r="E788" s="300"/>
    </row>
    <row r="789" spans="1:5" x14ac:dyDescent="0.3">
      <c r="A789" s="278">
        <v>45298</v>
      </c>
      <c r="B789" s="300">
        <v>952</v>
      </c>
      <c r="C789" s="300">
        <v>-5.0847457627118651</v>
      </c>
      <c r="D789" s="300" t="e">
        <v>#N/A</v>
      </c>
      <c r="E789" s="300"/>
    </row>
    <row r="790" spans="1:5" x14ac:dyDescent="0.3">
      <c r="A790" s="278">
        <v>45299</v>
      </c>
      <c r="B790" s="300">
        <v>950</v>
      </c>
      <c r="C790" s="300">
        <v>-5.2841475573280157</v>
      </c>
      <c r="D790" s="300" t="e">
        <v>#N/A</v>
      </c>
      <c r="E790" s="300"/>
    </row>
    <row r="791" spans="1:5" x14ac:dyDescent="0.3">
      <c r="A791" s="278">
        <v>45300</v>
      </c>
      <c r="B791" s="300">
        <v>948</v>
      </c>
      <c r="C791" s="300">
        <v>-5.6716417910447765</v>
      </c>
      <c r="D791" s="300" t="e">
        <v>#N/A</v>
      </c>
      <c r="E791" s="300"/>
    </row>
    <row r="792" spans="1:5" x14ac:dyDescent="0.3">
      <c r="A792" s="278">
        <v>45301</v>
      </c>
      <c r="B792" s="300">
        <v>947</v>
      </c>
      <c r="C792" s="300">
        <v>-5.7711442786069647</v>
      </c>
      <c r="D792" s="300" t="e">
        <v>#N/A</v>
      </c>
      <c r="E792" s="300"/>
    </row>
    <row r="793" spans="1:5" x14ac:dyDescent="0.3">
      <c r="A793" s="278">
        <v>45302</v>
      </c>
      <c r="B793" s="300">
        <v>945</v>
      </c>
      <c r="C793" s="300">
        <v>-5.9701492537313428</v>
      </c>
      <c r="D793" s="300" t="e">
        <v>#N/A</v>
      </c>
      <c r="E793" s="300"/>
    </row>
    <row r="794" spans="1:5" x14ac:dyDescent="0.3">
      <c r="A794" s="278">
        <v>45303</v>
      </c>
      <c r="B794" s="300">
        <v>945</v>
      </c>
      <c r="C794" s="300">
        <v>-5.9701492537313428</v>
      </c>
      <c r="D794" s="300" t="e">
        <v>#N/A</v>
      </c>
      <c r="E794" s="300"/>
    </row>
    <row r="795" spans="1:5" x14ac:dyDescent="0.3">
      <c r="A795" s="278">
        <v>45304</v>
      </c>
      <c r="B795" s="300">
        <v>945</v>
      </c>
      <c r="C795" s="300">
        <v>-6.0636182902584492</v>
      </c>
      <c r="D795" s="300" t="e">
        <v>#N/A</v>
      </c>
      <c r="E795" s="300"/>
    </row>
    <row r="796" spans="1:5" x14ac:dyDescent="0.3">
      <c r="A796" s="278">
        <v>45305</v>
      </c>
      <c r="B796" s="300">
        <v>945</v>
      </c>
      <c r="C796" s="300">
        <v>-6.0636182902584492</v>
      </c>
      <c r="D796" s="300" t="e">
        <v>#N/A</v>
      </c>
      <c r="E796" s="300"/>
    </row>
    <row r="797" spans="1:5" x14ac:dyDescent="0.3">
      <c r="A797" s="278">
        <v>45306</v>
      </c>
      <c r="B797" s="300">
        <v>943</v>
      </c>
      <c r="C797" s="300">
        <v>-6.2624254473161027</v>
      </c>
      <c r="D797" s="300" t="e">
        <v>#N/A</v>
      </c>
      <c r="E797" s="300"/>
    </row>
    <row r="798" spans="1:5" x14ac:dyDescent="0.3">
      <c r="A798" s="278">
        <v>45307</v>
      </c>
      <c r="B798" s="300">
        <v>942</v>
      </c>
      <c r="C798" s="300">
        <v>-6.4548162859980138</v>
      </c>
      <c r="D798" s="300" t="e">
        <v>#N/A</v>
      </c>
      <c r="E798" s="300"/>
    </row>
    <row r="799" spans="1:5" x14ac:dyDescent="0.3">
      <c r="A799" s="278">
        <v>45308</v>
      </c>
      <c r="B799" s="300">
        <v>943</v>
      </c>
      <c r="C799" s="300">
        <v>-6.2624254473161027</v>
      </c>
      <c r="D799" s="300" t="e">
        <v>#N/A</v>
      </c>
      <c r="E799" s="300"/>
    </row>
    <row r="800" spans="1:5" x14ac:dyDescent="0.3">
      <c r="A800" s="278">
        <v>45309</v>
      </c>
      <c r="B800" s="300">
        <v>942</v>
      </c>
      <c r="C800" s="300">
        <v>-6.5476190476190483</v>
      </c>
      <c r="D800" s="300" t="e">
        <v>#N/A</v>
      </c>
      <c r="E800" s="300"/>
    </row>
    <row r="801" spans="1:5" x14ac:dyDescent="0.3">
      <c r="A801" s="278">
        <v>45310</v>
      </c>
      <c r="B801" s="300">
        <v>942</v>
      </c>
      <c r="C801" s="300">
        <v>-6.5476190476190483</v>
      </c>
      <c r="D801" s="300" t="e">
        <v>#N/A</v>
      </c>
      <c r="E801" s="300"/>
    </row>
    <row r="802" spans="1:5" x14ac:dyDescent="0.3">
      <c r="A802" s="278">
        <v>45311</v>
      </c>
      <c r="B802" s="300">
        <v>942</v>
      </c>
      <c r="C802" s="300">
        <v>-6.5476190476190483</v>
      </c>
      <c r="D802" s="300" t="e">
        <v>#N/A</v>
      </c>
      <c r="E802" s="300"/>
    </row>
    <row r="803" spans="1:5" x14ac:dyDescent="0.3">
      <c r="A803" s="278">
        <v>45312</v>
      </c>
      <c r="B803" s="300">
        <v>942</v>
      </c>
      <c r="C803" s="300">
        <v>-6.5476190476190483</v>
      </c>
      <c r="D803" s="300" t="e">
        <v>#N/A</v>
      </c>
      <c r="E803" s="300"/>
    </row>
    <row r="804" spans="1:5" x14ac:dyDescent="0.3">
      <c r="A804" s="278">
        <v>45313</v>
      </c>
      <c r="B804" s="300">
        <v>941</v>
      </c>
      <c r="C804" s="300">
        <v>-6.6468253968253972</v>
      </c>
      <c r="D804" s="300" t="e">
        <v>#N/A</v>
      </c>
      <c r="E804" s="300"/>
    </row>
    <row r="805" spans="1:5" x14ac:dyDescent="0.3">
      <c r="A805" s="278">
        <v>45314</v>
      </c>
      <c r="B805" s="300">
        <v>942</v>
      </c>
      <c r="C805" s="300">
        <v>-6.5476190476190483</v>
      </c>
      <c r="D805" s="300" t="e">
        <v>#N/A</v>
      </c>
      <c r="E805" s="300"/>
    </row>
    <row r="806" spans="1:5" x14ac:dyDescent="0.3">
      <c r="A806" s="278">
        <v>45315</v>
      </c>
      <c r="B806" s="300">
        <v>943</v>
      </c>
      <c r="C806" s="300">
        <v>-6.4484126984126995</v>
      </c>
      <c r="D806" s="300" t="e">
        <v>#N/A</v>
      </c>
      <c r="E806" s="300"/>
    </row>
    <row r="807" spans="1:5" x14ac:dyDescent="0.3">
      <c r="A807" s="278">
        <v>45316</v>
      </c>
      <c r="B807" s="300">
        <v>944</v>
      </c>
      <c r="C807" s="300">
        <v>-6.3492063492063489</v>
      </c>
      <c r="D807" s="300" t="e">
        <v>#N/A</v>
      </c>
      <c r="E807" s="300"/>
    </row>
    <row r="808" spans="1:5" x14ac:dyDescent="0.3">
      <c r="A808" s="278">
        <v>45317</v>
      </c>
      <c r="B808" s="300">
        <v>946</v>
      </c>
      <c r="C808" s="300">
        <v>-6.1507936507936503</v>
      </c>
      <c r="D808" s="300" t="e">
        <v>#N/A</v>
      </c>
      <c r="E808" s="300"/>
    </row>
    <row r="809" spans="1:5" x14ac:dyDescent="0.3">
      <c r="A809" s="278">
        <v>45318</v>
      </c>
      <c r="B809" s="300">
        <v>946</v>
      </c>
      <c r="C809" s="300">
        <v>-6.1507936507936503</v>
      </c>
      <c r="D809" s="300" t="e">
        <v>#N/A</v>
      </c>
      <c r="E809" s="300"/>
    </row>
    <row r="810" spans="1:5" x14ac:dyDescent="0.3">
      <c r="A810" s="278">
        <v>45319</v>
      </c>
      <c r="B810" s="300">
        <v>946</v>
      </c>
      <c r="C810" s="300">
        <v>-6.5217391304347823</v>
      </c>
      <c r="D810" s="300" t="e">
        <v>#N/A</v>
      </c>
      <c r="E810" s="300"/>
    </row>
    <row r="811" spans="1:5" x14ac:dyDescent="0.3">
      <c r="A811" s="278">
        <v>45320</v>
      </c>
      <c r="B811" s="300">
        <v>946</v>
      </c>
      <c r="C811" s="300">
        <v>-6.7061143984220903</v>
      </c>
      <c r="D811" s="300" t="e">
        <v>#N/A</v>
      </c>
      <c r="E811" s="300"/>
    </row>
    <row r="812" spans="1:5" x14ac:dyDescent="0.3">
      <c r="A812" s="278">
        <v>45321</v>
      </c>
      <c r="B812" s="300">
        <v>946</v>
      </c>
      <c r="C812" s="300">
        <v>-7.0726915520628681</v>
      </c>
      <c r="D812" s="300" t="e">
        <v>#N/A</v>
      </c>
      <c r="E812" s="300"/>
    </row>
    <row r="813" spans="1:5" x14ac:dyDescent="0.3">
      <c r="A813" s="278">
        <v>45322</v>
      </c>
      <c r="B813" s="300">
        <v>945</v>
      </c>
      <c r="C813" s="300">
        <v>-7.2620215897939158</v>
      </c>
      <c r="D813" s="300">
        <v>-2.5</v>
      </c>
      <c r="E813" s="300"/>
    </row>
    <row r="814" spans="1:5" x14ac:dyDescent="0.3">
      <c r="A814" s="278">
        <v>45323</v>
      </c>
      <c r="B814" s="300">
        <v>944</v>
      </c>
      <c r="C814" s="300">
        <v>-7.3601570166830221</v>
      </c>
      <c r="D814" s="300" t="e">
        <v>#N/A</v>
      </c>
      <c r="E814" s="300"/>
    </row>
    <row r="815" spans="1:5" x14ac:dyDescent="0.3">
      <c r="A815" s="278">
        <v>45324</v>
      </c>
      <c r="B815" s="300">
        <v>944</v>
      </c>
      <c r="C815" s="300">
        <v>-7.3601570166830221</v>
      </c>
      <c r="D815" s="300" t="e">
        <v>#N/A</v>
      </c>
      <c r="E815" s="300"/>
    </row>
    <row r="816" spans="1:5" x14ac:dyDescent="0.3">
      <c r="A816" s="278">
        <v>45325</v>
      </c>
      <c r="B816" s="300">
        <v>944</v>
      </c>
      <c r="C816" s="300">
        <v>-7.1779744346116034</v>
      </c>
      <c r="D816" s="300" t="e">
        <v>#N/A</v>
      </c>
      <c r="E816" s="300"/>
    </row>
    <row r="817" spans="1:5" x14ac:dyDescent="0.3">
      <c r="A817" s="278">
        <v>45326</v>
      </c>
      <c r="B817" s="300">
        <v>944</v>
      </c>
      <c r="C817" s="300">
        <v>-7.1779744346116034</v>
      </c>
      <c r="D817" s="300" t="e">
        <v>#N/A</v>
      </c>
      <c r="E817" s="300"/>
    </row>
    <row r="818" spans="1:5" x14ac:dyDescent="0.3">
      <c r="A818" s="278">
        <v>45327</v>
      </c>
      <c r="B818" s="300">
        <v>943</v>
      </c>
      <c r="C818" s="300">
        <v>-7.2763028515240897</v>
      </c>
      <c r="D818" s="300" t="e">
        <v>#N/A</v>
      </c>
      <c r="E818" s="300"/>
    </row>
    <row r="819" spans="1:5" x14ac:dyDescent="0.3">
      <c r="A819" s="278">
        <v>45328</v>
      </c>
      <c r="B819" s="300">
        <v>943</v>
      </c>
      <c r="C819" s="300">
        <v>-7.001972386587771</v>
      </c>
      <c r="D819" s="300" t="e">
        <v>#N/A</v>
      </c>
      <c r="E819" s="300"/>
    </row>
    <row r="820" spans="1:5" x14ac:dyDescent="0.3">
      <c r="A820" s="278">
        <v>45329</v>
      </c>
      <c r="B820" s="300">
        <v>944</v>
      </c>
      <c r="C820" s="300">
        <v>-6.7193675889328066</v>
      </c>
      <c r="D820" s="300" t="e">
        <v>#N/A</v>
      </c>
      <c r="E820" s="300"/>
    </row>
    <row r="821" spans="1:5" x14ac:dyDescent="0.3">
      <c r="A821" s="278">
        <v>45330</v>
      </c>
      <c r="B821" s="300">
        <v>944</v>
      </c>
      <c r="C821" s="300">
        <v>-6.7193675889328066</v>
      </c>
      <c r="D821" s="300" t="e">
        <v>#N/A</v>
      </c>
      <c r="E821" s="300"/>
    </row>
    <row r="822" spans="1:5" x14ac:dyDescent="0.3">
      <c r="A822" s="278">
        <v>45331</v>
      </c>
      <c r="B822" s="300">
        <v>944</v>
      </c>
      <c r="C822" s="300">
        <v>-6.7193675889328066</v>
      </c>
      <c r="D822" s="300" t="e">
        <v>#N/A</v>
      </c>
      <c r="E822" s="300"/>
    </row>
    <row r="823" spans="1:5" x14ac:dyDescent="0.3">
      <c r="A823" s="278">
        <v>45332</v>
      </c>
      <c r="B823" s="300">
        <v>944</v>
      </c>
      <c r="C823" s="300">
        <v>-6.5346534653465351</v>
      </c>
      <c r="D823" s="300" t="e">
        <v>#N/A</v>
      </c>
      <c r="E823" s="300"/>
    </row>
    <row r="824" spans="1:5" x14ac:dyDescent="0.3">
      <c r="A824" s="278">
        <v>45333</v>
      </c>
      <c r="B824" s="300">
        <v>944</v>
      </c>
      <c r="C824" s="300">
        <v>-6.5346534653465351</v>
      </c>
      <c r="D824" s="300" t="e">
        <v>#N/A</v>
      </c>
      <c r="E824" s="300"/>
    </row>
    <row r="825" spans="1:5" x14ac:dyDescent="0.3">
      <c r="A825" s="278">
        <v>45334</v>
      </c>
      <c r="B825" s="300">
        <v>944</v>
      </c>
      <c r="C825" s="300">
        <v>-6.5346534653465351</v>
      </c>
      <c r="D825" s="300" t="e">
        <v>#N/A</v>
      </c>
      <c r="E825" s="300"/>
    </row>
    <row r="826" spans="1:5" x14ac:dyDescent="0.3">
      <c r="A826" s="278">
        <v>45335</v>
      </c>
      <c r="B826" s="300">
        <v>944</v>
      </c>
      <c r="C826" s="300">
        <v>-6.3492063492063489</v>
      </c>
      <c r="D826" s="300" t="e">
        <v>#N/A</v>
      </c>
      <c r="E826" s="300"/>
    </row>
    <row r="827" spans="1:5" x14ac:dyDescent="0.3">
      <c r="A827" s="278">
        <v>45336</v>
      </c>
      <c r="B827" s="300">
        <v>944</v>
      </c>
      <c r="C827" s="300">
        <v>-6.1630218687872764</v>
      </c>
      <c r="D827" s="300" t="e">
        <v>#N/A</v>
      </c>
      <c r="E827" s="300"/>
    </row>
    <row r="828" spans="1:5" x14ac:dyDescent="0.3">
      <c r="A828" s="278">
        <v>45337</v>
      </c>
      <c r="B828" s="300">
        <v>944</v>
      </c>
      <c r="C828" s="300">
        <v>-6.0696517412935327</v>
      </c>
      <c r="D828" s="300" t="e">
        <v>#N/A</v>
      </c>
      <c r="E828" s="300"/>
    </row>
    <row r="829" spans="1:5" x14ac:dyDescent="0.3">
      <c r="A829" s="278">
        <v>45338</v>
      </c>
      <c r="B829" s="300">
        <v>944</v>
      </c>
      <c r="C829" s="300">
        <v>-6.0696517412935327</v>
      </c>
      <c r="D829" s="300" t="e">
        <v>#N/A</v>
      </c>
      <c r="E829" s="300"/>
    </row>
    <row r="830" spans="1:5" x14ac:dyDescent="0.3">
      <c r="A830" s="278">
        <v>45339</v>
      </c>
      <c r="B830" s="300">
        <v>944</v>
      </c>
      <c r="C830" s="300">
        <v>-6.1630218687872764</v>
      </c>
      <c r="D830" s="300" t="e">
        <v>#N/A</v>
      </c>
      <c r="E830" s="300"/>
    </row>
    <row r="831" spans="1:5" x14ac:dyDescent="0.3">
      <c r="A831" s="278">
        <v>45340</v>
      </c>
      <c r="B831" s="300">
        <v>946</v>
      </c>
      <c r="C831" s="300">
        <v>-5.964214711729622</v>
      </c>
      <c r="D831" s="300" t="e">
        <v>#N/A</v>
      </c>
      <c r="E831" s="300"/>
    </row>
    <row r="832" spans="1:5" x14ac:dyDescent="0.3">
      <c r="A832" s="278">
        <v>45341</v>
      </c>
      <c r="B832" s="300">
        <v>949</v>
      </c>
      <c r="C832" s="300">
        <v>-5.6660039761431413</v>
      </c>
      <c r="D832" s="300" t="e">
        <v>#N/A</v>
      </c>
      <c r="E832" s="300"/>
    </row>
    <row r="833" spans="1:5" x14ac:dyDescent="0.3">
      <c r="A833" s="278">
        <v>45342</v>
      </c>
      <c r="B833" s="300">
        <v>948</v>
      </c>
      <c r="C833" s="300">
        <v>-5.7654075546719685</v>
      </c>
      <c r="D833" s="300" t="e">
        <v>#N/A</v>
      </c>
      <c r="E833" s="300"/>
    </row>
    <row r="834" spans="1:5" x14ac:dyDescent="0.3">
      <c r="A834" s="278">
        <v>45343</v>
      </c>
      <c r="B834" s="300">
        <v>948</v>
      </c>
      <c r="C834" s="300">
        <v>-5.8589870903674282</v>
      </c>
      <c r="D834" s="300" t="e">
        <v>#N/A</v>
      </c>
      <c r="E834" s="300"/>
    </row>
    <row r="835" spans="1:5" x14ac:dyDescent="0.3">
      <c r="A835" s="278">
        <v>45344</v>
      </c>
      <c r="B835" s="300">
        <v>948</v>
      </c>
      <c r="C835" s="300">
        <v>-6.0455896927651143</v>
      </c>
      <c r="D835" s="300" t="e">
        <v>#N/A</v>
      </c>
      <c r="E835" s="300"/>
    </row>
    <row r="836" spans="1:5" x14ac:dyDescent="0.3">
      <c r="A836" s="278">
        <v>45345</v>
      </c>
      <c r="B836" s="300">
        <v>948</v>
      </c>
      <c r="C836" s="300">
        <v>-6.0455896927651143</v>
      </c>
      <c r="D836" s="300" t="e">
        <v>#N/A</v>
      </c>
      <c r="E836" s="300"/>
    </row>
    <row r="837" spans="1:5" x14ac:dyDescent="0.3">
      <c r="A837" s="278">
        <v>45346</v>
      </c>
      <c r="B837" s="300">
        <v>948</v>
      </c>
      <c r="C837" s="300">
        <v>-5.9523809523809517</v>
      </c>
      <c r="D837" s="300" t="e">
        <v>#N/A</v>
      </c>
      <c r="E837" s="300"/>
    </row>
    <row r="838" spans="1:5" x14ac:dyDescent="0.3">
      <c r="A838" s="278">
        <v>45347</v>
      </c>
      <c r="B838" s="300">
        <v>948</v>
      </c>
      <c r="C838" s="300">
        <v>-5.9523809523809517</v>
      </c>
      <c r="D838" s="300" t="e">
        <v>#N/A</v>
      </c>
      <c r="E838" s="300"/>
    </row>
    <row r="839" spans="1:5" x14ac:dyDescent="0.3">
      <c r="A839" s="278">
        <v>45348</v>
      </c>
      <c r="B839" s="300">
        <v>947</v>
      </c>
      <c r="C839" s="300">
        <v>-6.0515873015873014</v>
      </c>
      <c r="D839" s="300" t="e">
        <v>#N/A</v>
      </c>
      <c r="E839" s="300"/>
    </row>
    <row r="840" spans="1:5" x14ac:dyDescent="0.3">
      <c r="A840" s="278">
        <v>45349</v>
      </c>
      <c r="B840" s="300">
        <v>947</v>
      </c>
      <c r="C840" s="300">
        <v>-6.1446977205153619</v>
      </c>
      <c r="D840" s="300" t="e">
        <v>#N/A</v>
      </c>
      <c r="E840" s="300"/>
    </row>
    <row r="841" spans="1:5" x14ac:dyDescent="0.3">
      <c r="A841" s="278">
        <v>45350</v>
      </c>
      <c r="B841" s="300">
        <v>947</v>
      </c>
      <c r="C841" s="300">
        <v>-6.2376237623762378</v>
      </c>
      <c r="D841" s="300" t="e">
        <v>#N/A</v>
      </c>
      <c r="E841" s="300"/>
    </row>
    <row r="842" spans="1:5" x14ac:dyDescent="0.3">
      <c r="A842" s="278">
        <v>45351</v>
      </c>
      <c r="B842" s="300">
        <v>946</v>
      </c>
      <c r="C842" s="300">
        <v>-6.3366336633663369</v>
      </c>
      <c r="D842" s="300">
        <v>-2.7</v>
      </c>
      <c r="E842" s="300"/>
    </row>
    <row r="843" spans="1:5" x14ac:dyDescent="0.3">
      <c r="A843" s="278">
        <v>45352</v>
      </c>
      <c r="B843" s="300">
        <v>947</v>
      </c>
      <c r="C843" s="300">
        <v>-6.2376237623762378</v>
      </c>
      <c r="D843" s="300" t="e">
        <v>#N/A</v>
      </c>
      <c r="E843" s="300"/>
    </row>
    <row r="844" spans="1:5" x14ac:dyDescent="0.3">
      <c r="A844" s="278">
        <v>45353</v>
      </c>
      <c r="B844" s="300">
        <v>946</v>
      </c>
      <c r="C844" s="300">
        <v>-6.3366336633663369</v>
      </c>
      <c r="D844" s="300" t="e">
        <v>#N/A</v>
      </c>
      <c r="E844" s="300"/>
    </row>
    <row r="845" spans="1:5" x14ac:dyDescent="0.3">
      <c r="A845" s="278">
        <v>45354</v>
      </c>
      <c r="B845" s="300">
        <v>946</v>
      </c>
      <c r="C845" s="300">
        <v>-6.4292779426310576</v>
      </c>
      <c r="D845" s="300" t="e">
        <v>#N/A</v>
      </c>
      <c r="E845" s="300"/>
    </row>
    <row r="846" spans="1:5" x14ac:dyDescent="0.3">
      <c r="A846" s="278">
        <v>45355</v>
      </c>
      <c r="B846" s="300">
        <v>946</v>
      </c>
      <c r="C846" s="300">
        <v>-6.4292779426310576</v>
      </c>
      <c r="D846" s="300" t="e">
        <v>#N/A</v>
      </c>
      <c r="E846" s="300"/>
    </row>
    <row r="847" spans="1:5" x14ac:dyDescent="0.3">
      <c r="A847" s="278">
        <v>45356</v>
      </c>
      <c r="B847" s="300">
        <v>945</v>
      </c>
      <c r="C847" s="300">
        <v>-6.5281899109792292</v>
      </c>
      <c r="D847" s="300" t="e">
        <v>#N/A</v>
      </c>
      <c r="E847" s="300"/>
    </row>
    <row r="848" spans="1:5" x14ac:dyDescent="0.3">
      <c r="A848" s="278">
        <v>45357</v>
      </c>
      <c r="B848" s="300">
        <v>943</v>
      </c>
      <c r="C848" s="300">
        <v>-6.6336633663366342</v>
      </c>
      <c r="D848" s="300" t="e">
        <v>#N/A</v>
      </c>
      <c r="E848" s="300"/>
    </row>
    <row r="849" spans="1:5" x14ac:dyDescent="0.3">
      <c r="A849" s="278">
        <v>45358</v>
      </c>
      <c r="B849" s="300">
        <v>944</v>
      </c>
      <c r="C849" s="300">
        <v>-6.5346534653465351</v>
      </c>
      <c r="D849" s="300" t="e">
        <v>#N/A</v>
      </c>
      <c r="E849" s="300"/>
    </row>
    <row r="850" spans="1:5" x14ac:dyDescent="0.3">
      <c r="A850" s="278">
        <v>45359</v>
      </c>
      <c r="B850" s="300">
        <v>944</v>
      </c>
      <c r="C850" s="300">
        <v>-6.4420218037661057</v>
      </c>
      <c r="D850" s="300" t="e">
        <v>#N/A</v>
      </c>
      <c r="E850" s="300"/>
    </row>
    <row r="851" spans="1:5" x14ac:dyDescent="0.3">
      <c r="A851" s="278">
        <v>45360</v>
      </c>
      <c r="B851" s="300">
        <v>943</v>
      </c>
      <c r="C851" s="300">
        <v>-6.5411298315163524</v>
      </c>
      <c r="D851" s="300" t="e">
        <v>#N/A</v>
      </c>
      <c r="E851" s="300"/>
    </row>
    <row r="852" spans="1:5" x14ac:dyDescent="0.3">
      <c r="A852" s="278">
        <v>45361</v>
      </c>
      <c r="B852" s="300">
        <v>943</v>
      </c>
      <c r="C852" s="300">
        <v>-6.4484126984126995</v>
      </c>
      <c r="D852" s="300" t="e">
        <v>#N/A</v>
      </c>
      <c r="E852" s="300"/>
    </row>
    <row r="853" spans="1:5" x14ac:dyDescent="0.3">
      <c r="A853" s="278">
        <v>45362</v>
      </c>
      <c r="B853" s="300">
        <v>943</v>
      </c>
      <c r="C853" s="300">
        <v>-6.4484126984126995</v>
      </c>
      <c r="D853" s="300" t="e">
        <v>#N/A</v>
      </c>
      <c r="E853" s="300"/>
    </row>
    <row r="854" spans="1:5" x14ac:dyDescent="0.3">
      <c r="A854" s="278">
        <v>45363</v>
      </c>
      <c r="B854" s="300">
        <v>943</v>
      </c>
      <c r="C854" s="300">
        <v>-6.4484126984126995</v>
      </c>
      <c r="D854" s="300" t="e">
        <v>#N/A</v>
      </c>
      <c r="E854" s="300"/>
    </row>
    <row r="855" spans="1:5" x14ac:dyDescent="0.3">
      <c r="A855" s="278">
        <v>45364</v>
      </c>
      <c r="B855" s="300">
        <v>941</v>
      </c>
      <c r="C855" s="300">
        <v>-6.5541211519364442</v>
      </c>
      <c r="D855" s="300" t="e">
        <v>#N/A</v>
      </c>
      <c r="E855" s="300"/>
    </row>
    <row r="856" spans="1:5" x14ac:dyDescent="0.3">
      <c r="A856" s="278">
        <v>45365</v>
      </c>
      <c r="B856" s="300">
        <v>942</v>
      </c>
      <c r="C856" s="300">
        <v>-6.6402378592666009</v>
      </c>
      <c r="D856" s="300" t="e">
        <v>#N/A</v>
      </c>
      <c r="E856" s="300"/>
    </row>
    <row r="857" spans="1:5" x14ac:dyDescent="0.3">
      <c r="A857" s="278">
        <v>45366</v>
      </c>
      <c r="B857" s="300">
        <v>940</v>
      </c>
      <c r="C857" s="300">
        <v>-6.746031746031746</v>
      </c>
      <c r="D857" s="300" t="e">
        <v>#N/A</v>
      </c>
      <c r="E857" s="300"/>
    </row>
    <row r="858" spans="1:5" x14ac:dyDescent="0.3">
      <c r="A858" s="278">
        <v>45367</v>
      </c>
      <c r="B858" s="300">
        <v>940</v>
      </c>
      <c r="C858" s="300">
        <v>-6.281156530408774</v>
      </c>
      <c r="D858" s="300" t="e">
        <v>#N/A</v>
      </c>
      <c r="E858" s="300"/>
    </row>
    <row r="859" spans="1:5" x14ac:dyDescent="0.3">
      <c r="A859" s="278">
        <v>45368</v>
      </c>
      <c r="B859" s="300">
        <v>940</v>
      </c>
      <c r="C859" s="300">
        <v>-6.0939060939060941</v>
      </c>
      <c r="D859" s="300" t="e">
        <v>#N/A</v>
      </c>
      <c r="E859" s="300"/>
    </row>
    <row r="860" spans="1:5" x14ac:dyDescent="0.3">
      <c r="A860" s="278">
        <v>45369</v>
      </c>
      <c r="B860" s="300">
        <v>941</v>
      </c>
      <c r="C860" s="300">
        <v>-5.9940059940059944</v>
      </c>
      <c r="D860" s="300" t="e">
        <v>#N/A</v>
      </c>
      <c r="E860" s="300"/>
    </row>
    <row r="861" spans="1:5" x14ac:dyDescent="0.3">
      <c r="A861" s="278">
        <v>45370</v>
      </c>
      <c r="B861" s="300">
        <v>942</v>
      </c>
      <c r="C861" s="300">
        <v>-5.8941058941058948</v>
      </c>
      <c r="D861" s="300" t="e">
        <v>#N/A</v>
      </c>
      <c r="E861" s="300"/>
    </row>
    <row r="862" spans="1:5" x14ac:dyDescent="0.3">
      <c r="A862" s="278">
        <v>45371</v>
      </c>
      <c r="B862" s="300">
        <v>942</v>
      </c>
      <c r="C862" s="300">
        <v>-5.6112224448897798</v>
      </c>
      <c r="D862" s="300" t="e">
        <v>#N/A</v>
      </c>
      <c r="E862" s="300"/>
    </row>
    <row r="863" spans="1:5" x14ac:dyDescent="0.3">
      <c r="A863" s="278">
        <v>45372</v>
      </c>
      <c r="B863" s="300">
        <v>942</v>
      </c>
      <c r="C863" s="300">
        <v>-5.3266331658291453</v>
      </c>
      <c r="D863" s="300" t="e">
        <v>#N/A</v>
      </c>
      <c r="E863" s="300"/>
    </row>
    <row r="864" spans="1:5" x14ac:dyDescent="0.3">
      <c r="A864" s="278">
        <v>45373</v>
      </c>
      <c r="B864" s="300">
        <v>940</v>
      </c>
      <c r="C864" s="300">
        <v>-5.3373615307150049</v>
      </c>
      <c r="D864" s="300" t="e">
        <v>#N/A</v>
      </c>
      <c r="E864" s="300"/>
    </row>
    <row r="865" spans="1:5" x14ac:dyDescent="0.3">
      <c r="A865" s="278">
        <v>45374</v>
      </c>
      <c r="B865" s="300">
        <v>939</v>
      </c>
      <c r="C865" s="300">
        <v>-5.2472250252270429</v>
      </c>
      <c r="D865" s="300" t="e">
        <v>#N/A</v>
      </c>
      <c r="E865" s="300"/>
    </row>
    <row r="866" spans="1:5" x14ac:dyDescent="0.3">
      <c r="A866" s="278">
        <v>45375</v>
      </c>
      <c r="B866" s="300">
        <v>939</v>
      </c>
      <c r="C866" s="300">
        <v>-5.1515151515151514</v>
      </c>
      <c r="D866" s="300" t="e">
        <v>#N/A</v>
      </c>
      <c r="E866" s="300"/>
    </row>
    <row r="867" spans="1:5" x14ac:dyDescent="0.3">
      <c r="A867" s="278">
        <v>45376</v>
      </c>
      <c r="B867" s="300">
        <v>937</v>
      </c>
      <c r="C867" s="300">
        <v>-5.2578361981799802</v>
      </c>
      <c r="D867" s="300" t="e">
        <v>#N/A</v>
      </c>
      <c r="E867" s="300"/>
    </row>
    <row r="868" spans="1:5" x14ac:dyDescent="0.3">
      <c r="A868" s="278">
        <v>45377</v>
      </c>
      <c r="B868" s="300">
        <v>935</v>
      </c>
      <c r="C868" s="300">
        <v>-5.4600606673407484</v>
      </c>
      <c r="D868" s="300" t="e">
        <v>#N/A</v>
      </c>
      <c r="E868" s="300"/>
    </row>
    <row r="869" spans="1:5" x14ac:dyDescent="0.3">
      <c r="A869" s="278">
        <v>45378</v>
      </c>
      <c r="B869" s="300">
        <v>932</v>
      </c>
      <c r="C869" s="300">
        <v>-5.858585858585859</v>
      </c>
      <c r="D869" s="300" t="e">
        <v>#N/A</v>
      </c>
      <c r="E869" s="300"/>
    </row>
    <row r="870" spans="1:5" x14ac:dyDescent="0.3">
      <c r="A870" s="278">
        <v>45379</v>
      </c>
      <c r="B870" s="300">
        <v>931</v>
      </c>
      <c r="C870" s="300">
        <v>-6.0544904137235118</v>
      </c>
      <c r="D870" s="300" t="e">
        <v>#N/A</v>
      </c>
      <c r="E870" s="300"/>
    </row>
    <row r="871" spans="1:5" x14ac:dyDescent="0.3">
      <c r="A871" s="278">
        <v>45380</v>
      </c>
      <c r="B871" s="300">
        <v>931</v>
      </c>
      <c r="C871" s="300">
        <v>-6.149193548387097</v>
      </c>
      <c r="D871" s="300" t="e">
        <v>#N/A</v>
      </c>
      <c r="E871" s="300"/>
    </row>
    <row r="872" spans="1:5" x14ac:dyDescent="0.3">
      <c r="A872" s="278">
        <v>45381</v>
      </c>
      <c r="B872" s="300">
        <v>931</v>
      </c>
      <c r="C872" s="300">
        <v>-6.0544904137235118</v>
      </c>
      <c r="D872" s="300" t="e">
        <v>#N/A</v>
      </c>
      <c r="E872" s="300"/>
    </row>
    <row r="873" spans="1:5" x14ac:dyDescent="0.3">
      <c r="A873" s="278">
        <v>45382</v>
      </c>
      <c r="B873" s="300">
        <v>931</v>
      </c>
      <c r="C873" s="300">
        <v>-6.0544904137235118</v>
      </c>
      <c r="D873" s="300">
        <v>-2.8</v>
      </c>
      <c r="E873" s="300"/>
    </row>
    <row r="874" spans="1:5" x14ac:dyDescent="0.3">
      <c r="A874" s="278">
        <v>45383</v>
      </c>
      <c r="B874" s="300">
        <v>932</v>
      </c>
      <c r="C874" s="300">
        <v>-5.9535822401614524</v>
      </c>
      <c r="D874" s="300" t="e">
        <v>#N/A</v>
      </c>
      <c r="E874" s="300"/>
    </row>
    <row r="875" spans="1:5" x14ac:dyDescent="0.3">
      <c r="A875" s="278">
        <v>45384</v>
      </c>
      <c r="B875" s="300">
        <v>933</v>
      </c>
      <c r="C875" s="300">
        <v>-5.8526740665993948</v>
      </c>
      <c r="D875" s="300" t="e">
        <v>#N/A</v>
      </c>
      <c r="E875" s="300"/>
    </row>
    <row r="876" spans="1:5" x14ac:dyDescent="0.3">
      <c r="A876" s="278">
        <v>45385</v>
      </c>
      <c r="B876" s="300">
        <v>934</v>
      </c>
      <c r="C876" s="300">
        <v>-5.7517658930373363</v>
      </c>
      <c r="D876" s="300" t="e">
        <v>#N/A</v>
      </c>
      <c r="E876" s="300"/>
    </row>
    <row r="877" spans="1:5" x14ac:dyDescent="0.3">
      <c r="A877" s="278">
        <v>45386</v>
      </c>
      <c r="B877" s="300">
        <v>933</v>
      </c>
      <c r="C877" s="300">
        <v>-5.7575757575757578</v>
      </c>
      <c r="D877" s="300" t="e">
        <v>#N/A</v>
      </c>
      <c r="E877" s="300"/>
    </row>
    <row r="878" spans="1:5" x14ac:dyDescent="0.3">
      <c r="A878" s="278">
        <v>45387</v>
      </c>
      <c r="B878" s="300">
        <v>933</v>
      </c>
      <c r="C878" s="300">
        <v>-5.7575757575757578</v>
      </c>
      <c r="D878" s="300" t="e">
        <v>#N/A</v>
      </c>
      <c r="E878" s="300"/>
    </row>
    <row r="879" spans="1:5" x14ac:dyDescent="0.3">
      <c r="A879" s="278">
        <v>45388</v>
      </c>
      <c r="B879" s="300">
        <v>933</v>
      </c>
      <c r="C879" s="300">
        <v>-5.3752535496957403</v>
      </c>
      <c r="D879" s="300" t="e">
        <v>#N/A</v>
      </c>
      <c r="E879" s="300"/>
    </row>
    <row r="880" spans="1:5" x14ac:dyDescent="0.3">
      <c r="A880" s="278">
        <v>45389</v>
      </c>
      <c r="B880" s="300">
        <v>933</v>
      </c>
      <c r="C880" s="300">
        <v>-5.2791878172588831</v>
      </c>
      <c r="D880" s="300" t="e">
        <v>#N/A</v>
      </c>
      <c r="E880" s="300"/>
    </row>
    <row r="881" spans="1:5" x14ac:dyDescent="0.3">
      <c r="A881" s="278">
        <v>45390</v>
      </c>
      <c r="B881" s="300">
        <v>935</v>
      </c>
      <c r="C881" s="300">
        <v>-5.0761421319796955</v>
      </c>
      <c r="D881" s="300" t="e">
        <v>#N/A</v>
      </c>
      <c r="E881" s="300"/>
    </row>
    <row r="882" spans="1:5" x14ac:dyDescent="0.3">
      <c r="A882" s="278">
        <v>45391</v>
      </c>
      <c r="B882" s="300">
        <v>936</v>
      </c>
      <c r="C882" s="300">
        <v>-4.9746192893401018</v>
      </c>
      <c r="D882" s="300" t="e">
        <v>#N/A</v>
      </c>
      <c r="E882" s="300"/>
    </row>
    <row r="883" spans="1:5" x14ac:dyDescent="0.3">
      <c r="A883" s="278">
        <v>45392</v>
      </c>
      <c r="B883" s="300">
        <v>937</v>
      </c>
      <c r="C883" s="300">
        <v>-4.6795523906408949</v>
      </c>
      <c r="D883" s="300" t="e">
        <v>#N/A</v>
      </c>
      <c r="E883" s="300"/>
    </row>
    <row r="884" spans="1:5" x14ac:dyDescent="0.3">
      <c r="A884" s="278">
        <v>45393</v>
      </c>
      <c r="B884" s="300">
        <v>939</v>
      </c>
      <c r="C884" s="300">
        <v>-4.3788187372708762</v>
      </c>
      <c r="D884" s="300" t="e">
        <v>#N/A</v>
      </c>
      <c r="E884" s="300"/>
    </row>
    <row r="885" spans="1:5" x14ac:dyDescent="0.3">
      <c r="A885" s="278">
        <v>45394</v>
      </c>
      <c r="B885" s="300">
        <v>939</v>
      </c>
      <c r="C885" s="300">
        <v>-4.3788187372708762</v>
      </c>
      <c r="D885" s="300" t="e">
        <v>#N/A</v>
      </c>
      <c r="E885" s="300"/>
    </row>
    <row r="886" spans="1:5" x14ac:dyDescent="0.3">
      <c r="A886" s="278">
        <v>45395</v>
      </c>
      <c r="B886" s="300">
        <v>939</v>
      </c>
      <c r="C886" s="300">
        <v>-4.3788187372708762</v>
      </c>
      <c r="D886" s="300" t="e">
        <v>#N/A</v>
      </c>
      <c r="E886" s="300"/>
    </row>
    <row r="887" spans="1:5" x14ac:dyDescent="0.3">
      <c r="A887" s="278">
        <v>45396</v>
      </c>
      <c r="B887" s="300">
        <v>940</v>
      </c>
      <c r="C887" s="300">
        <v>-4.3743641912512716</v>
      </c>
      <c r="D887" s="300" t="e">
        <v>#N/A</v>
      </c>
      <c r="E887" s="300"/>
    </row>
    <row r="888" spans="1:5" x14ac:dyDescent="0.3">
      <c r="A888" s="278">
        <v>45397</v>
      </c>
      <c r="B888" s="300">
        <v>942</v>
      </c>
      <c r="C888" s="300">
        <v>-4.1709053916581889</v>
      </c>
      <c r="D888" s="300" t="e">
        <v>#N/A</v>
      </c>
      <c r="E888" s="300"/>
    </row>
    <row r="889" spans="1:5" x14ac:dyDescent="0.3">
      <c r="A889" s="278">
        <v>45398</v>
      </c>
      <c r="B889" s="300">
        <v>943</v>
      </c>
      <c r="C889" s="300">
        <v>-4.0691759918616484</v>
      </c>
      <c r="D889" s="300" t="e">
        <v>#N/A</v>
      </c>
      <c r="E889" s="300"/>
    </row>
    <row r="890" spans="1:5" x14ac:dyDescent="0.3">
      <c r="A890" s="278">
        <v>45399</v>
      </c>
      <c r="B890" s="300">
        <v>943</v>
      </c>
      <c r="C890" s="300">
        <v>-4.2639593908629436</v>
      </c>
      <c r="D890" s="300" t="e">
        <v>#N/A</v>
      </c>
      <c r="E890" s="300"/>
    </row>
    <row r="891" spans="1:5" x14ac:dyDescent="0.3">
      <c r="A891" s="278">
        <v>45400</v>
      </c>
      <c r="B891" s="300">
        <v>944</v>
      </c>
      <c r="C891" s="300">
        <v>-4.2596348884381339</v>
      </c>
      <c r="D891" s="300" t="e">
        <v>#N/A</v>
      </c>
      <c r="E891" s="300"/>
    </row>
    <row r="892" spans="1:5" x14ac:dyDescent="0.3">
      <c r="A892" s="278">
        <v>45401</v>
      </c>
      <c r="B892" s="300">
        <v>946</v>
      </c>
      <c r="C892" s="300">
        <v>-4.154002026342452</v>
      </c>
      <c r="D892" s="300" t="e">
        <v>#N/A</v>
      </c>
      <c r="E892" s="300"/>
    </row>
    <row r="893" spans="1:5" x14ac:dyDescent="0.3">
      <c r="A893" s="278">
        <v>45402</v>
      </c>
      <c r="B893" s="300">
        <v>946</v>
      </c>
      <c r="C893" s="300">
        <v>-3.8617886178861789</v>
      </c>
      <c r="D893" s="300" t="e">
        <v>#N/A</v>
      </c>
      <c r="E893" s="300"/>
    </row>
    <row r="894" spans="1:5" x14ac:dyDescent="0.3">
      <c r="A894" s="278">
        <v>45403</v>
      </c>
      <c r="B894" s="300">
        <v>946</v>
      </c>
      <c r="C894" s="300">
        <v>-3.3707865168539324</v>
      </c>
      <c r="D894" s="300" t="e">
        <v>#N/A</v>
      </c>
      <c r="E894" s="300"/>
    </row>
    <row r="895" spans="1:5" x14ac:dyDescent="0.3">
      <c r="A895" s="278">
        <v>45404</v>
      </c>
      <c r="B895" s="300">
        <v>949</v>
      </c>
      <c r="C895" s="300">
        <v>-2.9652351738241309</v>
      </c>
      <c r="D895" s="300" t="e">
        <v>#N/A</v>
      </c>
      <c r="E895" s="300"/>
    </row>
    <row r="896" spans="1:5" x14ac:dyDescent="0.3">
      <c r="A896" s="278">
        <v>45405</v>
      </c>
      <c r="B896" s="300">
        <v>948</v>
      </c>
      <c r="C896" s="300">
        <v>-2.8688524590163933</v>
      </c>
      <c r="D896" s="300" t="e">
        <v>#N/A</v>
      </c>
      <c r="E896" s="300"/>
    </row>
    <row r="897" spans="1:5" x14ac:dyDescent="0.3">
      <c r="A897" s="278">
        <v>45406</v>
      </c>
      <c r="B897" s="300">
        <v>946</v>
      </c>
      <c r="C897" s="300">
        <v>-2.9743589743589745</v>
      </c>
      <c r="D897" s="300" t="e">
        <v>#N/A</v>
      </c>
      <c r="E897" s="300"/>
    </row>
    <row r="898" spans="1:5" x14ac:dyDescent="0.3">
      <c r="A898" s="278">
        <v>45407</v>
      </c>
      <c r="B898" s="300">
        <v>946</v>
      </c>
      <c r="C898" s="300">
        <v>-2.6748971193415638</v>
      </c>
      <c r="D898" s="300" t="e">
        <v>#N/A</v>
      </c>
      <c r="E898" s="300"/>
    </row>
    <row r="899" spans="1:5" x14ac:dyDescent="0.3">
      <c r="A899" s="278">
        <v>45408</v>
      </c>
      <c r="B899" s="300">
        <v>948</v>
      </c>
      <c r="C899" s="300">
        <v>-2.1671826625386998</v>
      </c>
      <c r="D899" s="300" t="e">
        <v>#N/A</v>
      </c>
      <c r="E899" s="300"/>
    </row>
    <row r="900" spans="1:5" x14ac:dyDescent="0.3">
      <c r="A900" s="278">
        <v>45409</v>
      </c>
      <c r="B900" s="300">
        <v>947</v>
      </c>
      <c r="C900" s="300">
        <v>-2.0682523267838677</v>
      </c>
      <c r="D900" s="300" t="e">
        <v>#N/A</v>
      </c>
      <c r="E900" s="300"/>
    </row>
    <row r="901" spans="1:5" x14ac:dyDescent="0.3">
      <c r="A901" s="278">
        <v>45410</v>
      </c>
      <c r="B901" s="300">
        <v>948</v>
      </c>
      <c r="C901" s="300">
        <v>-1.9648397104446742</v>
      </c>
      <c r="D901" s="300" t="e">
        <v>#N/A</v>
      </c>
      <c r="E901" s="300"/>
    </row>
    <row r="902" spans="1:5" x14ac:dyDescent="0.3">
      <c r="A902" s="278">
        <v>45411</v>
      </c>
      <c r="B902" s="300">
        <v>948</v>
      </c>
      <c r="C902" s="300">
        <v>-1.9648397104446742</v>
      </c>
      <c r="D902" s="300" t="e">
        <v>#N/A</v>
      </c>
      <c r="E902" s="300"/>
    </row>
    <row r="903" spans="1:5" x14ac:dyDescent="0.3">
      <c r="A903" s="278">
        <v>45412</v>
      </c>
      <c r="B903" s="300">
        <v>949</v>
      </c>
      <c r="C903" s="300">
        <v>-1.7598343685300208</v>
      </c>
      <c r="D903" s="300">
        <v>-2.5</v>
      </c>
      <c r="E903" s="300"/>
    </row>
    <row r="904" spans="1:5" x14ac:dyDescent="0.3">
      <c r="A904" s="278">
        <v>45413</v>
      </c>
      <c r="B904" s="300">
        <v>949</v>
      </c>
      <c r="C904" s="300">
        <v>-1.7598343685300208</v>
      </c>
      <c r="D904" s="300" t="e">
        <v>#N/A</v>
      </c>
      <c r="E904" s="300"/>
    </row>
    <row r="905" spans="1:5" x14ac:dyDescent="0.3">
      <c r="A905" s="278">
        <v>45414</v>
      </c>
      <c r="B905" s="300">
        <v>949</v>
      </c>
      <c r="C905" s="300">
        <v>-1.7598343685300208</v>
      </c>
      <c r="D905" s="300" t="e">
        <v>#N/A</v>
      </c>
      <c r="E905" s="300"/>
    </row>
    <row r="906" spans="1:5" x14ac:dyDescent="0.3">
      <c r="A906" s="278">
        <v>45415</v>
      </c>
      <c r="B906" s="300">
        <v>949</v>
      </c>
      <c r="C906" s="300">
        <v>-1.7598343685300208</v>
      </c>
      <c r="D906" s="300" t="e">
        <v>#N/A</v>
      </c>
      <c r="E906" s="300"/>
    </row>
    <row r="907" spans="1:5" x14ac:dyDescent="0.3">
      <c r="A907" s="278">
        <v>45416</v>
      </c>
      <c r="B907" s="300">
        <v>949</v>
      </c>
      <c r="C907" s="300">
        <v>-1.6580310880829014</v>
      </c>
      <c r="D907" s="300" t="e">
        <v>#N/A</v>
      </c>
      <c r="E907" s="300"/>
    </row>
    <row r="908" spans="1:5" x14ac:dyDescent="0.3">
      <c r="A908" s="278">
        <v>45417</v>
      </c>
      <c r="B908" s="300">
        <v>949</v>
      </c>
      <c r="C908" s="300">
        <v>-1.3513513513513513</v>
      </c>
      <c r="D908" s="300" t="e">
        <v>#N/A</v>
      </c>
      <c r="E908" s="300"/>
    </row>
    <row r="909" spans="1:5" x14ac:dyDescent="0.3">
      <c r="A909" s="278">
        <v>45418</v>
      </c>
      <c r="B909" s="300">
        <v>948</v>
      </c>
      <c r="C909" s="300">
        <v>-1.3527575442247659</v>
      </c>
      <c r="D909" s="300" t="e">
        <v>#N/A</v>
      </c>
      <c r="E909" s="300"/>
    </row>
    <row r="910" spans="1:5" x14ac:dyDescent="0.3">
      <c r="A910" s="278">
        <v>45419</v>
      </c>
      <c r="B910" s="300">
        <v>949</v>
      </c>
      <c r="C910" s="300">
        <v>-1.2486992715920915</v>
      </c>
      <c r="D910" s="300" t="e">
        <v>#N/A</v>
      </c>
      <c r="E910" s="300"/>
    </row>
    <row r="911" spans="1:5" x14ac:dyDescent="0.3">
      <c r="A911" s="278">
        <v>45420</v>
      </c>
      <c r="B911" s="300">
        <v>948</v>
      </c>
      <c r="C911" s="300">
        <v>-1.3527575442247659</v>
      </c>
      <c r="D911" s="300" t="e">
        <v>#N/A</v>
      </c>
      <c r="E911" s="300"/>
    </row>
    <row r="912" spans="1:5" x14ac:dyDescent="0.3">
      <c r="A912" s="278">
        <v>45421</v>
      </c>
      <c r="B912" s="300">
        <v>948</v>
      </c>
      <c r="C912" s="300">
        <v>-1.1470281543274243</v>
      </c>
      <c r="D912" s="300" t="e">
        <v>#N/A</v>
      </c>
      <c r="E912" s="300"/>
    </row>
    <row r="913" spans="1:5" x14ac:dyDescent="0.3">
      <c r="A913" s="278">
        <v>45422</v>
      </c>
      <c r="B913" s="300">
        <v>948</v>
      </c>
      <c r="C913" s="300">
        <v>-0.94043887147335425</v>
      </c>
      <c r="D913" s="300" t="e">
        <v>#N/A</v>
      </c>
      <c r="E913" s="300"/>
    </row>
    <row r="914" spans="1:5" x14ac:dyDescent="0.3">
      <c r="A914" s="278">
        <v>45423</v>
      </c>
      <c r="B914" s="300">
        <v>948</v>
      </c>
      <c r="C914" s="300">
        <v>-0.21052631578947367</v>
      </c>
      <c r="D914" s="300" t="e">
        <v>#N/A</v>
      </c>
      <c r="E914" s="300"/>
    </row>
    <row r="915" spans="1:5" x14ac:dyDescent="0.3">
      <c r="A915" s="278">
        <v>45424</v>
      </c>
      <c r="B915" s="300">
        <v>948</v>
      </c>
      <c r="C915" s="300">
        <v>0.42372881355932202</v>
      </c>
      <c r="D915" s="300" t="e">
        <v>#N/A</v>
      </c>
      <c r="E915" s="300"/>
    </row>
    <row r="916" spans="1:5" x14ac:dyDescent="0.3">
      <c r="A916" s="278">
        <v>45425</v>
      </c>
      <c r="B916" s="300">
        <v>948</v>
      </c>
      <c r="C916" s="300">
        <v>0.42372881355932202</v>
      </c>
      <c r="D916" s="300" t="e">
        <v>#N/A</v>
      </c>
      <c r="E916" s="300"/>
    </row>
    <row r="917" spans="1:5" x14ac:dyDescent="0.3">
      <c r="A917" s="278">
        <v>45426</v>
      </c>
      <c r="B917" s="300">
        <v>951</v>
      </c>
      <c r="C917" s="300">
        <v>0.74152542372881358</v>
      </c>
      <c r="D917" s="300" t="e">
        <v>#N/A</v>
      </c>
      <c r="E917" s="300"/>
    </row>
    <row r="918" spans="1:5" x14ac:dyDescent="0.3">
      <c r="A918" s="278">
        <v>45427</v>
      </c>
      <c r="B918" s="300">
        <v>951</v>
      </c>
      <c r="C918" s="300">
        <v>1.0626992561105209</v>
      </c>
      <c r="D918" s="300" t="e">
        <v>#N/A</v>
      </c>
      <c r="E918" s="300"/>
    </row>
    <row r="919" spans="1:5" x14ac:dyDescent="0.3">
      <c r="A919" s="278">
        <v>45428</v>
      </c>
      <c r="B919" s="300">
        <v>951</v>
      </c>
      <c r="C919" s="300">
        <v>1.3859275053304905</v>
      </c>
      <c r="D919" s="300" t="e">
        <v>#N/A</v>
      </c>
      <c r="E919" s="300"/>
    </row>
    <row r="920" spans="1:5" x14ac:dyDescent="0.3">
      <c r="A920" s="278">
        <v>45429</v>
      </c>
      <c r="B920" s="300">
        <v>952</v>
      </c>
      <c r="C920" s="300">
        <v>1.7094017094017095</v>
      </c>
      <c r="D920" s="300" t="e">
        <v>#N/A</v>
      </c>
      <c r="E920" s="300"/>
    </row>
    <row r="921" spans="1:5" x14ac:dyDescent="0.3">
      <c r="A921" s="278">
        <v>45430</v>
      </c>
      <c r="B921" s="300">
        <v>952</v>
      </c>
      <c r="C921" s="300">
        <v>1.8181818181818181</v>
      </c>
      <c r="D921" s="300" t="e">
        <v>#N/A</v>
      </c>
      <c r="E921" s="300"/>
    </row>
    <row r="922" spans="1:5" x14ac:dyDescent="0.3">
      <c r="A922" s="278">
        <v>45431</v>
      </c>
      <c r="B922" s="300">
        <v>952</v>
      </c>
      <c r="C922" s="300">
        <v>2.1459227467811157</v>
      </c>
      <c r="D922" s="300" t="e">
        <v>#N/A</v>
      </c>
      <c r="E922" s="300"/>
    </row>
    <row r="923" spans="1:5" x14ac:dyDescent="0.3">
      <c r="A923" s="278">
        <v>45432</v>
      </c>
      <c r="B923" s="300">
        <v>957</v>
      </c>
      <c r="C923" s="300">
        <v>2.7926960257787328</v>
      </c>
      <c r="D923" s="300" t="e">
        <v>#N/A</v>
      </c>
      <c r="E923" s="300"/>
    </row>
    <row r="924" spans="1:5" x14ac:dyDescent="0.3">
      <c r="A924" s="278">
        <v>45433</v>
      </c>
      <c r="B924" s="300">
        <v>957</v>
      </c>
      <c r="C924" s="300">
        <v>2.7926960257787328</v>
      </c>
      <c r="D924" s="300" t="e">
        <v>#N/A</v>
      </c>
      <c r="E924" s="300"/>
    </row>
    <row r="925" spans="1:5" x14ac:dyDescent="0.3">
      <c r="A925" s="278">
        <v>45434</v>
      </c>
      <c r="B925" s="300">
        <v>958</v>
      </c>
      <c r="C925" s="300">
        <v>3.2327586206896552</v>
      </c>
      <c r="D925" s="300" t="e">
        <v>#N/A</v>
      </c>
      <c r="E925" s="300"/>
    </row>
    <row r="926" spans="1:5" x14ac:dyDescent="0.3">
      <c r="A926" s="278">
        <v>45435</v>
      </c>
      <c r="B926" s="300">
        <v>956</v>
      </c>
      <c r="C926" s="300">
        <v>3.1283710895361381</v>
      </c>
      <c r="D926" s="300" t="e">
        <v>#N/A</v>
      </c>
      <c r="E926" s="300"/>
    </row>
    <row r="927" spans="1:5" x14ac:dyDescent="0.3">
      <c r="A927" s="278">
        <v>45436</v>
      </c>
      <c r="B927" s="300">
        <v>955</v>
      </c>
      <c r="C927" s="300">
        <v>3.3549783549783552</v>
      </c>
      <c r="D927" s="300" t="e">
        <v>#N/A</v>
      </c>
      <c r="E927" s="300"/>
    </row>
    <row r="928" spans="1:5" x14ac:dyDescent="0.3">
      <c r="A928" s="278">
        <v>45437</v>
      </c>
      <c r="B928" s="300">
        <v>956</v>
      </c>
      <c r="C928" s="300">
        <v>3.5752979414951245</v>
      </c>
      <c r="D928" s="300" t="e">
        <v>#N/A</v>
      </c>
      <c r="E928" s="300"/>
    </row>
    <row r="929" spans="1:5" x14ac:dyDescent="0.3">
      <c r="A929" s="278">
        <v>45438</v>
      </c>
      <c r="B929" s="300">
        <v>956</v>
      </c>
      <c r="C929" s="300">
        <v>3.9130434782608701</v>
      </c>
      <c r="D929" s="300" t="e">
        <v>#N/A</v>
      </c>
      <c r="E929" s="300"/>
    </row>
    <row r="930" spans="1:5" x14ac:dyDescent="0.3">
      <c r="A930" s="278">
        <v>45439</v>
      </c>
      <c r="B930" s="300">
        <v>956</v>
      </c>
      <c r="C930" s="300">
        <v>3.8002171552660156</v>
      </c>
      <c r="D930" s="300" t="e">
        <v>#N/A</v>
      </c>
      <c r="E930" s="300"/>
    </row>
    <row r="931" spans="1:5" x14ac:dyDescent="0.3">
      <c r="A931" s="278">
        <v>45440</v>
      </c>
      <c r="B931" s="300">
        <v>959</v>
      </c>
      <c r="C931" s="300">
        <v>4.1259500542888166</v>
      </c>
      <c r="D931" s="300" t="e">
        <v>#N/A</v>
      </c>
      <c r="E931" s="300"/>
    </row>
    <row r="932" spans="1:5" x14ac:dyDescent="0.3">
      <c r="A932" s="278">
        <v>45441</v>
      </c>
      <c r="B932" s="300">
        <v>959</v>
      </c>
      <c r="C932" s="300">
        <v>4.3525571273122958</v>
      </c>
      <c r="D932" s="300" t="e">
        <v>#N/A</v>
      </c>
      <c r="E932" s="300"/>
    </row>
    <row r="933" spans="1:5" x14ac:dyDescent="0.3">
      <c r="A933" s="278">
        <v>45442</v>
      </c>
      <c r="B933" s="300">
        <v>960</v>
      </c>
      <c r="C933" s="300">
        <v>4.5751633986928102</v>
      </c>
      <c r="D933" s="300" t="e">
        <v>#N/A</v>
      </c>
      <c r="E933" s="300"/>
    </row>
    <row r="934" spans="1:5" x14ac:dyDescent="0.3">
      <c r="A934" s="278">
        <v>45443</v>
      </c>
      <c r="B934" s="300">
        <v>959</v>
      </c>
      <c r="C934" s="300">
        <v>5.0383351588170866</v>
      </c>
      <c r="D934" s="300">
        <v>-1.4</v>
      </c>
      <c r="E934" s="300"/>
    </row>
    <row r="935" spans="1:5" x14ac:dyDescent="0.3">
      <c r="A935" s="278">
        <v>45444</v>
      </c>
      <c r="B935" s="300">
        <v>959</v>
      </c>
      <c r="C935" s="300">
        <v>5.1535087719298245</v>
      </c>
      <c r="D935" s="300" t="e">
        <v>#N/A</v>
      </c>
      <c r="E935" s="300"/>
    </row>
    <row r="936" spans="1:5" x14ac:dyDescent="0.3">
      <c r="A936" s="278">
        <v>45445</v>
      </c>
      <c r="B936" s="300">
        <v>959</v>
      </c>
      <c r="C936" s="300">
        <v>5.2689352360043902</v>
      </c>
      <c r="D936" s="300" t="e">
        <v>#N/A</v>
      </c>
      <c r="E936" s="300"/>
    </row>
    <row r="937" spans="1:5" x14ac:dyDescent="0.3">
      <c r="A937" s="278">
        <v>45446</v>
      </c>
      <c r="B937" s="300">
        <v>957</v>
      </c>
      <c r="C937" s="300">
        <v>5.0493962678375413</v>
      </c>
      <c r="D937" s="300" t="e">
        <v>#N/A</v>
      </c>
      <c r="E937" s="300"/>
    </row>
    <row r="938" spans="1:5" x14ac:dyDescent="0.3">
      <c r="A938" s="278">
        <v>45447</v>
      </c>
      <c r="B938" s="300">
        <v>956</v>
      </c>
      <c r="C938" s="300">
        <v>4.9396267837541163</v>
      </c>
      <c r="D938" s="300" t="e">
        <v>#N/A</v>
      </c>
      <c r="E938" s="300"/>
    </row>
    <row r="939" spans="1:5" x14ac:dyDescent="0.3">
      <c r="A939" s="278">
        <v>45448</v>
      </c>
      <c r="B939" s="300">
        <v>955</v>
      </c>
      <c r="C939" s="300">
        <v>4.8298572996706914</v>
      </c>
      <c r="D939" s="300" t="e">
        <v>#N/A</v>
      </c>
      <c r="E939" s="300"/>
    </row>
    <row r="940" spans="1:5" x14ac:dyDescent="0.3">
      <c r="A940" s="278">
        <v>45449</v>
      </c>
      <c r="B940" s="300">
        <v>955</v>
      </c>
      <c r="C940" s="300">
        <v>4.8298572996706914</v>
      </c>
      <c r="D940" s="300" t="e">
        <v>#N/A</v>
      </c>
      <c r="E940" s="300"/>
    </row>
    <row r="941" spans="1:5" x14ac:dyDescent="0.3">
      <c r="A941" s="278">
        <v>45450</v>
      </c>
      <c r="B941" s="300">
        <v>956</v>
      </c>
      <c r="C941" s="300">
        <v>4.9396267837541163</v>
      </c>
      <c r="D941" s="300" t="e">
        <v>#N/A</v>
      </c>
      <c r="E941" s="300"/>
    </row>
    <row r="942" spans="1:5" x14ac:dyDescent="0.3">
      <c r="A942" s="278">
        <v>45451</v>
      </c>
      <c r="B942" s="300">
        <v>956</v>
      </c>
      <c r="C942" s="300">
        <v>5.0549450549450547</v>
      </c>
      <c r="D942" s="300" t="e">
        <v>#N/A</v>
      </c>
      <c r="E942" s="300"/>
    </row>
    <row r="943" spans="1:5" x14ac:dyDescent="0.3">
      <c r="A943" s="278">
        <v>45452</v>
      </c>
      <c r="B943" s="300">
        <v>956</v>
      </c>
      <c r="C943" s="300">
        <v>5.0549450549450547</v>
      </c>
      <c r="D943" s="300" t="e">
        <v>#N/A</v>
      </c>
      <c r="E943" s="300"/>
    </row>
    <row r="944" spans="1:5" x14ac:dyDescent="0.3">
      <c r="A944" s="278">
        <v>45453</v>
      </c>
      <c r="B944" s="300">
        <v>956</v>
      </c>
      <c r="C944" s="300">
        <v>5.0549450549450547</v>
      </c>
      <c r="D944" s="300" t="e">
        <v>#N/A</v>
      </c>
      <c r="E944" s="300"/>
    </row>
    <row r="945" spans="1:5" x14ac:dyDescent="0.3">
      <c r="A945" s="278">
        <v>45454</v>
      </c>
      <c r="B945" s="300">
        <v>955</v>
      </c>
      <c r="C945" s="300">
        <v>4.9450549450549453</v>
      </c>
      <c r="D945" s="300" t="e">
        <v>#N/A</v>
      </c>
      <c r="E945" s="300"/>
    </row>
    <row r="946" spans="1:5" x14ac:dyDescent="0.3">
      <c r="A946" s="278">
        <v>45455</v>
      </c>
      <c r="B946" s="300">
        <v>955</v>
      </c>
      <c r="C946" s="300">
        <v>5.2921719955898565</v>
      </c>
      <c r="D946" s="300" t="e">
        <v>#N/A</v>
      </c>
      <c r="E946" s="300"/>
    </row>
    <row r="947" spans="1:5" x14ac:dyDescent="0.3">
      <c r="A947" s="278">
        <v>45456</v>
      </c>
      <c r="B947" s="300">
        <v>955</v>
      </c>
      <c r="C947" s="300">
        <v>5.5248618784530388</v>
      </c>
      <c r="D947" s="300" t="e">
        <v>#N/A</v>
      </c>
      <c r="E947" s="300"/>
    </row>
    <row r="948" spans="1:5" x14ac:dyDescent="0.3">
      <c r="A948" s="278">
        <v>45457</v>
      </c>
      <c r="B948" s="300">
        <v>954</v>
      </c>
      <c r="C948" s="300">
        <v>5.4143646408839778</v>
      </c>
      <c r="D948" s="300" t="e">
        <v>#N/A</v>
      </c>
      <c r="E948" s="300"/>
    </row>
    <row r="949" spans="1:5" x14ac:dyDescent="0.3">
      <c r="A949" s="278">
        <v>45458</v>
      </c>
      <c r="B949" s="300">
        <v>954</v>
      </c>
      <c r="C949" s="300">
        <v>5.4143646408839778</v>
      </c>
      <c r="D949" s="300" t="e">
        <v>#N/A</v>
      </c>
      <c r="E949" s="300"/>
    </row>
    <row r="950" spans="1:5" x14ac:dyDescent="0.3">
      <c r="A950" s="278">
        <v>45459</v>
      </c>
      <c r="B950" s="300">
        <v>954</v>
      </c>
      <c r="C950" s="300">
        <v>5.1819184123484012</v>
      </c>
      <c r="D950" s="300" t="e">
        <v>#N/A</v>
      </c>
      <c r="E950" s="300"/>
    </row>
    <row r="951" spans="1:5" x14ac:dyDescent="0.3">
      <c r="A951" s="278">
        <v>45460</v>
      </c>
      <c r="B951" s="300">
        <v>953</v>
      </c>
      <c r="C951" s="300">
        <v>5.0716648291069459</v>
      </c>
      <c r="D951" s="300" t="e">
        <v>#N/A</v>
      </c>
      <c r="E951" s="300"/>
    </row>
    <row r="952" spans="1:5" x14ac:dyDescent="0.3">
      <c r="A952" s="278">
        <v>45461</v>
      </c>
      <c r="B952" s="300">
        <v>952</v>
      </c>
      <c r="C952" s="300">
        <v>4.9614112458654906</v>
      </c>
      <c r="D952" s="300" t="e">
        <v>#N/A</v>
      </c>
      <c r="E952" s="300"/>
    </row>
    <row r="953" spans="1:5" x14ac:dyDescent="0.3">
      <c r="A953" s="278">
        <v>45462</v>
      </c>
      <c r="B953" s="300">
        <v>952</v>
      </c>
      <c r="C953" s="300">
        <v>4.9614112458654906</v>
      </c>
      <c r="D953" s="300" t="e">
        <v>#N/A</v>
      </c>
      <c r="E953" s="300"/>
    </row>
    <row r="954" spans="1:5" x14ac:dyDescent="0.3">
      <c r="A954" s="278">
        <v>45463</v>
      </c>
      <c r="B954" s="300">
        <v>952</v>
      </c>
      <c r="C954" s="300">
        <v>4.9614112458654906</v>
      </c>
      <c r="D954" s="300" t="e">
        <v>#N/A</v>
      </c>
      <c r="E954" s="300"/>
    </row>
    <row r="955" spans="1:5" x14ac:dyDescent="0.3">
      <c r="A955" s="278">
        <v>45464</v>
      </c>
      <c r="B955" s="300">
        <v>951</v>
      </c>
      <c r="C955" s="300">
        <v>4.9668874172185431</v>
      </c>
      <c r="D955" s="300" t="e">
        <v>#N/A</v>
      </c>
      <c r="E955" s="300"/>
    </row>
    <row r="956" spans="1:5" x14ac:dyDescent="0.3">
      <c r="A956" s="278">
        <v>45465</v>
      </c>
      <c r="B956" s="300">
        <v>951</v>
      </c>
      <c r="C956" s="300">
        <v>4.9668874172185431</v>
      </c>
      <c r="D956" s="300" t="e">
        <v>#N/A</v>
      </c>
      <c r="E956" s="300"/>
    </row>
    <row r="957" spans="1:5" x14ac:dyDescent="0.3">
      <c r="A957" s="278">
        <v>45466</v>
      </c>
      <c r="B957" s="300">
        <v>951</v>
      </c>
      <c r="C957" s="300">
        <v>4.9668874172185431</v>
      </c>
      <c r="D957" s="300" t="e">
        <v>#N/A</v>
      </c>
      <c r="E957" s="300"/>
    </row>
    <row r="958" spans="1:5" x14ac:dyDescent="0.3">
      <c r="A958" s="278">
        <v>45467</v>
      </c>
      <c r="B958" s="300">
        <v>950</v>
      </c>
      <c r="C958" s="300">
        <v>4.8565121412803531</v>
      </c>
      <c r="D958" s="300" t="e">
        <v>#N/A</v>
      </c>
      <c r="E958" s="300"/>
    </row>
    <row r="959" spans="1:5" x14ac:dyDescent="0.3">
      <c r="A959" s="278">
        <v>45468</v>
      </c>
      <c r="B959" s="300">
        <v>949</v>
      </c>
      <c r="C959" s="300">
        <v>4.8618784530386741</v>
      </c>
      <c r="D959" s="300" t="e">
        <v>#N/A</v>
      </c>
      <c r="E959" s="300"/>
    </row>
    <row r="960" spans="1:5" x14ac:dyDescent="0.3">
      <c r="A960" s="278">
        <v>45469</v>
      </c>
      <c r="B960" s="300">
        <v>947</v>
      </c>
      <c r="C960" s="300">
        <v>4.8726467331118499</v>
      </c>
      <c r="D960" s="300" t="e">
        <v>#N/A</v>
      </c>
      <c r="E960" s="300"/>
    </row>
    <row r="961" spans="1:5" x14ac:dyDescent="0.3">
      <c r="A961" s="278">
        <v>45470</v>
      </c>
      <c r="B961" s="300">
        <v>947</v>
      </c>
      <c r="C961" s="300">
        <v>4.9889135254988917</v>
      </c>
      <c r="D961" s="300" t="e">
        <v>#N/A</v>
      </c>
      <c r="E961" s="300"/>
    </row>
    <row r="962" spans="1:5" x14ac:dyDescent="0.3">
      <c r="A962" s="278">
        <v>45471</v>
      </c>
      <c r="B962" s="300">
        <v>948</v>
      </c>
      <c r="C962" s="300">
        <v>5.0997782705099777</v>
      </c>
      <c r="D962" s="300" t="e">
        <v>#N/A</v>
      </c>
      <c r="E962" s="300"/>
    </row>
    <row r="963" spans="1:5" x14ac:dyDescent="0.3">
      <c r="A963" s="278">
        <v>45472</v>
      </c>
      <c r="B963" s="300">
        <v>948</v>
      </c>
      <c r="C963" s="300">
        <v>5.0997782705099777</v>
      </c>
      <c r="D963" s="300" t="e">
        <v>#N/A</v>
      </c>
      <c r="E963" s="300"/>
    </row>
    <row r="964" spans="1:5" x14ac:dyDescent="0.3">
      <c r="A964" s="278">
        <v>45473</v>
      </c>
      <c r="B964" s="300">
        <v>948</v>
      </c>
      <c r="C964" s="300">
        <v>4.9833887043189371</v>
      </c>
      <c r="D964" s="300">
        <v>-0.8</v>
      </c>
      <c r="E964" s="300"/>
    </row>
    <row r="965" spans="1:5" x14ac:dyDescent="0.3">
      <c r="A965" s="278">
        <v>45474</v>
      </c>
      <c r="B965" s="300">
        <v>943</v>
      </c>
      <c r="C965" s="300">
        <v>4.4296788482834994</v>
      </c>
      <c r="D965" s="300" t="e">
        <v>#N/A</v>
      </c>
      <c r="E965" s="300"/>
    </row>
    <row r="966" spans="1:5" x14ac:dyDescent="0.3">
      <c r="A966" s="278">
        <v>45475</v>
      </c>
      <c r="B966" s="300">
        <v>943</v>
      </c>
      <c r="C966" s="300">
        <v>4.4296788482834994</v>
      </c>
      <c r="D966" s="300" t="e">
        <v>#N/A</v>
      </c>
      <c r="E966" s="300"/>
    </row>
    <row r="967" spans="1:5" x14ac:dyDescent="0.3">
      <c r="A967" s="278">
        <v>45476</v>
      </c>
      <c r="B967" s="300">
        <v>942</v>
      </c>
      <c r="C967" s="300">
        <v>3.9735099337748347</v>
      </c>
      <c r="D967" s="300" t="e">
        <v>#N/A</v>
      </c>
      <c r="E967" s="300"/>
    </row>
    <row r="968" spans="1:5" x14ac:dyDescent="0.3">
      <c r="A968" s="278">
        <v>45477</v>
      </c>
      <c r="B968" s="300">
        <v>942</v>
      </c>
      <c r="C968" s="300">
        <v>3.9735099337748347</v>
      </c>
      <c r="D968" s="300" t="e">
        <v>#N/A</v>
      </c>
      <c r="E968" s="300"/>
    </row>
    <row r="969" spans="1:5" x14ac:dyDescent="0.3">
      <c r="A969" s="278">
        <v>45478</v>
      </c>
      <c r="B969" s="300">
        <v>942</v>
      </c>
      <c r="C969" s="300">
        <v>3.9735099337748347</v>
      </c>
      <c r="D969" s="300" t="e">
        <v>#N/A</v>
      </c>
      <c r="E969" s="300"/>
    </row>
    <row r="970" spans="1:5" x14ac:dyDescent="0.3">
      <c r="A970" s="278">
        <v>45479</v>
      </c>
      <c r="B970" s="300">
        <v>942</v>
      </c>
      <c r="C970" s="300">
        <v>3.8588754134509373</v>
      </c>
      <c r="D970" s="300" t="e">
        <v>#N/A</v>
      </c>
      <c r="E970" s="300"/>
    </row>
    <row r="971" spans="1:5" x14ac:dyDescent="0.3">
      <c r="A971" s="278">
        <v>45480</v>
      </c>
      <c r="B971" s="300">
        <v>942</v>
      </c>
      <c r="C971" s="300">
        <v>3.9735099337748347</v>
      </c>
      <c r="D971" s="300" t="e">
        <v>#N/A</v>
      </c>
      <c r="E971" s="300"/>
    </row>
    <row r="972" spans="1:5" x14ac:dyDescent="0.3">
      <c r="A972" s="278">
        <v>45481</v>
      </c>
      <c r="B972" s="300">
        <v>942</v>
      </c>
      <c r="C972" s="300">
        <v>3.8588754134509373</v>
      </c>
      <c r="D972" s="300" t="e">
        <v>#N/A</v>
      </c>
      <c r="E972" s="300"/>
    </row>
    <row r="973" spans="1:5" x14ac:dyDescent="0.3">
      <c r="A973" s="278">
        <v>45482</v>
      </c>
      <c r="B973" s="300">
        <v>939</v>
      </c>
      <c r="C973" s="300">
        <v>3.528114663726571</v>
      </c>
      <c r="D973" s="300" t="e">
        <v>#N/A</v>
      </c>
      <c r="E973" s="300"/>
    </row>
    <row r="974" spans="1:5" x14ac:dyDescent="0.3">
      <c r="A974" s="278">
        <v>45483</v>
      </c>
      <c r="B974" s="300">
        <v>936</v>
      </c>
      <c r="C974" s="300">
        <v>3.1973539140022051</v>
      </c>
      <c r="D974" s="300" t="e">
        <v>#N/A</v>
      </c>
      <c r="E974" s="300"/>
    </row>
    <row r="975" spans="1:5" x14ac:dyDescent="0.3">
      <c r="A975" s="278">
        <v>45484</v>
      </c>
      <c r="B975" s="300">
        <v>936</v>
      </c>
      <c r="C975" s="300">
        <v>2.9702970297029703</v>
      </c>
      <c r="D975" s="300" t="e">
        <v>#N/A</v>
      </c>
      <c r="E975" s="300"/>
    </row>
    <row r="976" spans="1:5" x14ac:dyDescent="0.3">
      <c r="A976" s="278">
        <v>45485</v>
      </c>
      <c r="B976" s="300">
        <v>937</v>
      </c>
      <c r="C976" s="300">
        <v>2.8540065861690453</v>
      </c>
      <c r="D976" s="300" t="e">
        <v>#N/A</v>
      </c>
      <c r="E976" s="300"/>
    </row>
    <row r="977" spans="1:5" x14ac:dyDescent="0.3">
      <c r="A977" s="278">
        <v>45486</v>
      </c>
      <c r="B977" s="300">
        <v>936</v>
      </c>
      <c r="C977" s="300">
        <v>2.5191675794085433</v>
      </c>
      <c r="D977" s="300" t="e">
        <v>#N/A</v>
      </c>
      <c r="E977" s="300"/>
    </row>
    <row r="978" spans="1:5" x14ac:dyDescent="0.3">
      <c r="A978" s="278">
        <v>45487</v>
      </c>
      <c r="B978" s="300">
        <v>936</v>
      </c>
      <c r="C978" s="300">
        <v>2.1834061135371177</v>
      </c>
      <c r="D978" s="300" t="e">
        <v>#N/A</v>
      </c>
      <c r="E978" s="300"/>
    </row>
    <row r="979" spans="1:5" x14ac:dyDescent="0.3">
      <c r="A979" s="278">
        <v>45488</v>
      </c>
      <c r="B979" s="300">
        <v>935</v>
      </c>
      <c r="C979" s="300">
        <v>1.9629225736095965</v>
      </c>
      <c r="D979" s="300" t="e">
        <v>#N/A</v>
      </c>
      <c r="E979" s="300"/>
    </row>
    <row r="980" spans="1:5" x14ac:dyDescent="0.3">
      <c r="A980" s="278">
        <v>45489</v>
      </c>
      <c r="B980" s="300">
        <v>933</v>
      </c>
      <c r="C980" s="300">
        <v>1.7448200654307526</v>
      </c>
      <c r="D980" s="300" t="e">
        <v>#N/A</v>
      </c>
      <c r="E980" s="300"/>
    </row>
    <row r="981" spans="1:5" x14ac:dyDescent="0.3">
      <c r="A981" s="278">
        <v>45490</v>
      </c>
      <c r="B981" s="300">
        <v>932</v>
      </c>
      <c r="C981" s="300">
        <v>1.6357688113413305</v>
      </c>
      <c r="D981" s="300" t="e">
        <v>#N/A</v>
      </c>
      <c r="E981" s="300"/>
    </row>
    <row r="982" spans="1:5" x14ac:dyDescent="0.3">
      <c r="A982" s="278">
        <v>45491</v>
      </c>
      <c r="B982" s="300">
        <v>930</v>
      </c>
      <c r="C982" s="300">
        <v>1.3071895424836601</v>
      </c>
      <c r="D982" s="300" t="e">
        <v>#N/A</v>
      </c>
      <c r="E982" s="300"/>
    </row>
    <row r="983" spans="1:5" x14ac:dyDescent="0.3">
      <c r="A983" s="278">
        <v>45492</v>
      </c>
      <c r="B983" s="300">
        <v>929</v>
      </c>
      <c r="C983" s="300">
        <v>0.97826086956521752</v>
      </c>
      <c r="D983" s="300" t="e">
        <v>#N/A</v>
      </c>
      <c r="E983" s="300"/>
    </row>
    <row r="984" spans="1:5" x14ac:dyDescent="0.3">
      <c r="A984" s="278">
        <v>45493</v>
      </c>
      <c r="B984" s="300">
        <v>928</v>
      </c>
      <c r="C984" s="300">
        <v>0.65075921908893708</v>
      </c>
      <c r="D984" s="300" t="e">
        <v>#N/A</v>
      </c>
      <c r="E984" s="300"/>
    </row>
    <row r="985" spans="1:5" x14ac:dyDescent="0.3">
      <c r="A985" s="278">
        <v>45494</v>
      </c>
      <c r="B985" s="300">
        <v>928</v>
      </c>
      <c r="C985" s="300">
        <v>0.54171180931744312</v>
      </c>
      <c r="D985" s="300" t="e">
        <v>#N/A</v>
      </c>
      <c r="E985" s="300"/>
    </row>
    <row r="986" spans="1:5" x14ac:dyDescent="0.3">
      <c r="A986" s="278">
        <v>45495</v>
      </c>
      <c r="B986" s="300">
        <v>927</v>
      </c>
      <c r="C986" s="300">
        <v>0.43336944745395445</v>
      </c>
      <c r="D986" s="300" t="e">
        <v>#N/A</v>
      </c>
      <c r="E986" s="300"/>
    </row>
    <row r="987" spans="1:5" x14ac:dyDescent="0.3">
      <c r="A987" s="278">
        <v>45496</v>
      </c>
      <c r="B987" s="300">
        <v>926</v>
      </c>
      <c r="C987" s="300">
        <v>0.32502708559046589</v>
      </c>
      <c r="D987" s="300" t="e">
        <v>#N/A</v>
      </c>
      <c r="E987" s="300"/>
    </row>
    <row r="988" spans="1:5" x14ac:dyDescent="0.3">
      <c r="A988" s="278">
        <v>45497</v>
      </c>
      <c r="B988" s="300">
        <v>924</v>
      </c>
      <c r="C988" s="300">
        <v>0</v>
      </c>
      <c r="D988" s="300" t="e">
        <v>#N/A</v>
      </c>
      <c r="E988" s="300"/>
    </row>
    <row r="989" spans="1:5" x14ac:dyDescent="0.3">
      <c r="A989" s="278">
        <v>45498</v>
      </c>
      <c r="B989" s="300">
        <v>921</v>
      </c>
      <c r="C989" s="300">
        <v>-0.5399568034557235</v>
      </c>
      <c r="D989" s="300" t="e">
        <v>#N/A</v>
      </c>
      <c r="E989" s="300"/>
    </row>
    <row r="990" spans="1:5" x14ac:dyDescent="0.3">
      <c r="A990" s="278">
        <v>45499</v>
      </c>
      <c r="B990" s="300">
        <v>921</v>
      </c>
      <c r="C990" s="300">
        <v>-0.86114101184068881</v>
      </c>
      <c r="D990" s="300" t="e">
        <v>#N/A</v>
      </c>
      <c r="E990" s="300"/>
    </row>
    <row r="991" spans="1:5" x14ac:dyDescent="0.3">
      <c r="A991" s="278">
        <v>45500</v>
      </c>
      <c r="B991" s="300">
        <v>921</v>
      </c>
      <c r="C991" s="300">
        <v>-1.1802575107296138</v>
      </c>
      <c r="D991" s="300" t="e">
        <v>#N/A</v>
      </c>
      <c r="E991" s="300"/>
    </row>
    <row r="992" spans="1:5" x14ac:dyDescent="0.3">
      <c r="A992" s="278">
        <v>45501</v>
      </c>
      <c r="B992" s="300">
        <v>921</v>
      </c>
      <c r="C992" s="300">
        <v>-1.2861736334405145</v>
      </c>
      <c r="D992" s="300" t="e">
        <v>#N/A</v>
      </c>
      <c r="E992" s="300"/>
    </row>
    <row r="993" spans="1:5" x14ac:dyDescent="0.3">
      <c r="A993" s="278">
        <v>45502</v>
      </c>
      <c r="B993" s="300">
        <v>919</v>
      </c>
      <c r="C993" s="300">
        <v>-1.5005359056806002</v>
      </c>
      <c r="D993" s="300" t="e">
        <v>#N/A</v>
      </c>
      <c r="E993" s="300"/>
    </row>
    <row r="994" spans="1:5" x14ac:dyDescent="0.3">
      <c r="A994" s="278">
        <v>45503</v>
      </c>
      <c r="B994" s="300">
        <v>915</v>
      </c>
      <c r="C994" s="300">
        <v>-1.929260450160772</v>
      </c>
      <c r="D994" s="300" t="e">
        <v>#N/A</v>
      </c>
      <c r="E994" s="300"/>
    </row>
    <row r="995" spans="1:5" x14ac:dyDescent="0.3">
      <c r="A995" s="278">
        <v>45504</v>
      </c>
      <c r="B995" s="300">
        <v>915</v>
      </c>
      <c r="C995" s="300">
        <v>-2.0342612419700217</v>
      </c>
      <c r="D995" s="300">
        <v>-0.8</v>
      </c>
      <c r="E995" s="300"/>
    </row>
    <row r="996" spans="1:5" x14ac:dyDescent="0.3">
      <c r="A996" s="278">
        <v>45505</v>
      </c>
      <c r="B996" s="300">
        <v>915</v>
      </c>
      <c r="C996" s="300">
        <v>-2.4520255863539444</v>
      </c>
      <c r="D996" s="300" t="e">
        <v>#N/A</v>
      </c>
      <c r="E996" s="300"/>
    </row>
    <row r="997" spans="1:5" x14ac:dyDescent="0.3">
      <c r="A997" s="278">
        <v>45506</v>
      </c>
      <c r="B997" s="300">
        <v>914</v>
      </c>
      <c r="C997" s="300">
        <v>-2.7659574468085104</v>
      </c>
      <c r="D997" s="300" t="e">
        <v>#N/A</v>
      </c>
      <c r="E997" s="300"/>
    </row>
    <row r="998" spans="1:5" x14ac:dyDescent="0.3">
      <c r="A998" s="278">
        <v>45507</v>
      </c>
      <c r="B998" s="300">
        <v>913</v>
      </c>
      <c r="C998" s="300">
        <v>-2.9755579171094579</v>
      </c>
      <c r="D998" s="300" t="e">
        <v>#N/A</v>
      </c>
      <c r="E998" s="300"/>
    </row>
    <row r="999" spans="1:5" x14ac:dyDescent="0.3">
      <c r="A999" s="278">
        <v>45508</v>
      </c>
      <c r="B999" s="300">
        <v>913</v>
      </c>
      <c r="C999" s="300">
        <v>-3.2838983050847461</v>
      </c>
      <c r="D999" s="300" t="e">
        <v>#N/A</v>
      </c>
      <c r="E999" s="300"/>
    </row>
    <row r="1000" spans="1:5" x14ac:dyDescent="0.3">
      <c r="A1000" s="278">
        <v>45509</v>
      </c>
      <c r="B1000" s="300">
        <v>912</v>
      </c>
      <c r="C1000" s="300">
        <v>-3.3898305084745761</v>
      </c>
      <c r="D1000" s="300" t="e">
        <v>#N/A</v>
      </c>
      <c r="E1000" s="300"/>
    </row>
    <row r="1001" spans="1:5" x14ac:dyDescent="0.3">
      <c r="A1001" s="278">
        <v>45510</v>
      </c>
      <c r="B1001" s="300">
        <v>908</v>
      </c>
      <c r="C1001" s="300">
        <v>-3.7115588547189819</v>
      </c>
      <c r="D1001" s="300" t="e">
        <v>#N/A</v>
      </c>
      <c r="E1001" s="300"/>
    </row>
    <row r="1002" spans="1:5" x14ac:dyDescent="0.3">
      <c r="A1002" s="278">
        <v>45511</v>
      </c>
      <c r="B1002" s="300">
        <v>906</v>
      </c>
      <c r="C1002" s="300">
        <v>-4.2283298097251585</v>
      </c>
      <c r="D1002" s="300" t="e">
        <v>#N/A</v>
      </c>
      <c r="E1002" s="300"/>
    </row>
    <row r="1003" spans="1:5" x14ac:dyDescent="0.3">
      <c r="A1003" s="278">
        <v>45512</v>
      </c>
      <c r="B1003" s="300">
        <v>905</v>
      </c>
      <c r="C1003" s="300">
        <v>-4.4350580781414992</v>
      </c>
      <c r="D1003" s="300" t="e">
        <v>#N/A</v>
      </c>
      <c r="E1003" s="300"/>
    </row>
    <row r="1004" spans="1:5" x14ac:dyDescent="0.3">
      <c r="A1004" s="278">
        <v>45513</v>
      </c>
      <c r="B1004" s="300">
        <v>906</v>
      </c>
      <c r="C1004" s="300">
        <v>-4.3294614572333678</v>
      </c>
      <c r="D1004" s="300" t="e">
        <v>#N/A</v>
      </c>
      <c r="E1004" s="300"/>
    </row>
    <row r="1005" spans="1:5" x14ac:dyDescent="0.3">
      <c r="A1005" s="278">
        <v>45514</v>
      </c>
      <c r="B1005" s="300">
        <v>906</v>
      </c>
      <c r="C1005" s="300">
        <v>-4.4303797468354427</v>
      </c>
      <c r="D1005" s="300" t="e">
        <v>#N/A</v>
      </c>
      <c r="E1005" s="300"/>
    </row>
    <row r="1006" spans="1:5" x14ac:dyDescent="0.3">
      <c r="A1006" s="278">
        <v>45515</v>
      </c>
      <c r="B1006" s="300">
        <v>906</v>
      </c>
      <c r="C1006" s="300">
        <v>-4.6315789473684212</v>
      </c>
      <c r="D1006" s="300" t="e">
        <v>#N/A</v>
      </c>
      <c r="E1006" s="300"/>
    </row>
    <row r="1007" spans="1:5" x14ac:dyDescent="0.3">
      <c r="A1007" s="278">
        <v>45516</v>
      </c>
      <c r="B1007" s="300">
        <v>904</v>
      </c>
      <c r="C1007" s="300">
        <v>-4.8421052631578947</v>
      </c>
      <c r="D1007" s="300" t="e">
        <v>#N/A</v>
      </c>
      <c r="E1007" s="300"/>
    </row>
    <row r="1008" spans="1:5" x14ac:dyDescent="0.3">
      <c r="A1008" s="278">
        <v>45517</v>
      </c>
      <c r="B1008" s="300">
        <v>902</v>
      </c>
      <c r="C1008" s="300">
        <v>-5.0526315789473681</v>
      </c>
      <c r="D1008" s="300" t="e">
        <v>#N/A</v>
      </c>
      <c r="E1008" s="300"/>
    </row>
    <row r="1009" spans="1:13" x14ac:dyDescent="0.3">
      <c r="A1009" s="278">
        <v>45518</v>
      </c>
      <c r="B1009" s="300">
        <v>900</v>
      </c>
      <c r="C1009" s="300">
        <v>-5.3627760252365935</v>
      </c>
      <c r="D1009" s="300" t="e">
        <v>#N/A</v>
      </c>
      <c r="E1009" s="300"/>
    </row>
    <row r="1010" spans="1:13" x14ac:dyDescent="0.3">
      <c r="A1010" s="278">
        <v>45519</v>
      </c>
      <c r="B1010" s="300">
        <v>899</v>
      </c>
      <c r="C1010" s="300">
        <v>-5.5672268907563032</v>
      </c>
      <c r="D1010" s="300" t="e">
        <v>#N/A</v>
      </c>
      <c r="E1010" s="300"/>
    </row>
    <row r="1011" spans="1:13" x14ac:dyDescent="0.3">
      <c r="A1011" s="278">
        <v>45520</v>
      </c>
      <c r="B1011" s="300">
        <v>899</v>
      </c>
      <c r="C1011" s="300">
        <v>-5.765199161425576</v>
      </c>
      <c r="D1011" s="300" t="e">
        <v>#N/A</v>
      </c>
      <c r="E1011" s="300"/>
    </row>
    <row r="1012" spans="1:13" x14ac:dyDescent="0.3">
      <c r="A1012" s="278">
        <v>45521</v>
      </c>
      <c r="B1012" s="300">
        <v>899</v>
      </c>
      <c r="C1012" s="300">
        <v>-5.765199161425576</v>
      </c>
      <c r="D1012" s="300" t="e">
        <v>#N/A</v>
      </c>
      <c r="E1012" s="300"/>
    </row>
    <row r="1013" spans="1:13" x14ac:dyDescent="0.3">
      <c r="A1013" s="278">
        <v>45522</v>
      </c>
      <c r="B1013" s="300">
        <v>899</v>
      </c>
      <c r="C1013" s="300">
        <v>-6.0606060606060606</v>
      </c>
      <c r="D1013" s="300" t="e">
        <v>#N/A</v>
      </c>
      <c r="E1013" s="300"/>
      <c r="F1013" s="277">
        <f>(B1013/B1006-1)*100</f>
        <v>-0.77262693156733286</v>
      </c>
    </row>
    <row r="1014" spans="1:13" x14ac:dyDescent="0.3">
      <c r="A1014" s="278">
        <v>45523</v>
      </c>
      <c r="B1014" s="300">
        <v>898</v>
      </c>
      <c r="C1014" s="300">
        <v>-6.1650992685475439</v>
      </c>
      <c r="D1014" s="300" t="e">
        <v>#N/A</v>
      </c>
      <c r="E1014" s="300"/>
    </row>
    <row r="1015" spans="1:13" x14ac:dyDescent="0.3">
      <c r="A1015" s="278">
        <v>45524</v>
      </c>
      <c r="B1015" s="300">
        <v>896</v>
      </c>
      <c r="C1015" s="300">
        <v>-6.3740856844305123</v>
      </c>
      <c r="D1015" s="300" t="e">
        <v>#N/A</v>
      </c>
      <c r="E1015" s="300"/>
    </row>
    <row r="1016" spans="1:13" x14ac:dyDescent="0.3">
      <c r="A1016" s="278">
        <v>45525</v>
      </c>
      <c r="B1016" s="300">
        <v>897</v>
      </c>
      <c r="C1016" s="300">
        <v>-6.5625</v>
      </c>
      <c r="D1016" s="300" t="e">
        <v>#N/A</v>
      </c>
      <c r="E1016" s="300"/>
    </row>
    <row r="1017" spans="1:13" x14ac:dyDescent="0.3">
      <c r="A1017" s="278">
        <v>45526</v>
      </c>
      <c r="B1017" s="300">
        <v>897</v>
      </c>
      <c r="C1017" s="300">
        <v>-6.756756756756757</v>
      </c>
      <c r="D1017" s="300" t="e">
        <v>#N/A</v>
      </c>
      <c r="E1017" s="300"/>
    </row>
    <row r="1018" spans="1:13" x14ac:dyDescent="0.3">
      <c r="A1018" s="278">
        <v>45527</v>
      </c>
      <c r="B1018" s="300">
        <v>895</v>
      </c>
      <c r="C1018" s="300">
        <v>-7.1576763485477173</v>
      </c>
      <c r="D1018" s="300" t="e">
        <v>#N/A</v>
      </c>
      <c r="E1018" s="300"/>
    </row>
    <row r="1019" spans="1:13" x14ac:dyDescent="0.3">
      <c r="A1019" s="278">
        <v>45528</v>
      </c>
      <c r="B1019" s="300">
        <v>895</v>
      </c>
      <c r="C1019" s="300">
        <v>-7.3498964803312621</v>
      </c>
      <c r="D1019" s="300" t="e">
        <v>#N/A</v>
      </c>
      <c r="E1019" s="300"/>
    </row>
    <row r="1020" spans="1:13" x14ac:dyDescent="0.3">
      <c r="A1020" s="278">
        <v>45529</v>
      </c>
      <c r="B1020" s="300">
        <v>895</v>
      </c>
      <c r="C1020" s="300">
        <v>-7.5413223140495864</v>
      </c>
      <c r="D1020" s="300" t="e">
        <v>#N/A</v>
      </c>
      <c r="E1020" s="300"/>
      <c r="F1020" s="277">
        <f>(B1020/B1013-1)*100</f>
        <v>-0.44493882091212189</v>
      </c>
    </row>
    <row r="1021" spans="1:13" x14ac:dyDescent="0.3">
      <c r="A1021" s="278">
        <v>45530</v>
      </c>
      <c r="B1021" s="300">
        <v>896</v>
      </c>
      <c r="C1021" s="300">
        <v>-7.4380165289256199</v>
      </c>
      <c r="D1021" s="300" t="e">
        <v>#N/A</v>
      </c>
      <c r="E1021" s="300"/>
    </row>
    <row r="1022" spans="1:13" x14ac:dyDescent="0.3">
      <c r="A1022" s="278">
        <v>45531</v>
      </c>
      <c r="B1022" s="300">
        <v>896</v>
      </c>
      <c r="C1022" s="300">
        <v>-7.4380165289256199</v>
      </c>
      <c r="D1022" s="300" t="e">
        <v>#N/A</v>
      </c>
      <c r="E1022" s="300"/>
    </row>
    <row r="1023" spans="1:13" x14ac:dyDescent="0.3">
      <c r="A1023" s="278">
        <v>45532</v>
      </c>
      <c r="B1023" s="300">
        <v>897</v>
      </c>
      <c r="C1023" s="300">
        <v>-7.9055441478439432</v>
      </c>
      <c r="D1023" s="300" t="e">
        <v>#N/A</v>
      </c>
      <c r="E1023" s="300"/>
    </row>
    <row r="1024" spans="1:13" x14ac:dyDescent="0.3">
      <c r="A1024" s="278">
        <v>45533</v>
      </c>
      <c r="B1024" s="300">
        <v>895</v>
      </c>
      <c r="C1024" s="300">
        <v>-8.1108829568788501</v>
      </c>
      <c r="D1024" s="300" t="e">
        <v>#N/A</v>
      </c>
      <c r="E1024" s="300"/>
      <c r="M1024" s="277" t="s">
        <v>78</v>
      </c>
    </row>
    <row r="1025" spans="1:6" x14ac:dyDescent="0.3">
      <c r="A1025" s="278">
        <v>45534</v>
      </c>
      <c r="B1025" s="300">
        <v>896</v>
      </c>
      <c r="C1025" s="300">
        <v>-8.1025641025641022</v>
      </c>
      <c r="D1025" s="300" t="e">
        <v>#N/A</v>
      </c>
      <c r="E1025" s="300"/>
    </row>
    <row r="1026" spans="1:6" x14ac:dyDescent="0.3">
      <c r="A1026" s="278">
        <v>45535</v>
      </c>
      <c r="B1026" s="300">
        <v>896</v>
      </c>
      <c r="C1026" s="300">
        <v>-8.3844580777096116</v>
      </c>
      <c r="D1026" s="300">
        <v>-1.8</v>
      </c>
      <c r="E1026" s="300"/>
      <c r="F1026" s="277">
        <f>(B1026/B1019-1)*100</f>
        <v>0.11173184357542443</v>
      </c>
    </row>
    <row r="1027" spans="1:6" x14ac:dyDescent="0.3">
      <c r="A1027" s="278">
        <v>45536</v>
      </c>
      <c r="B1027" s="300">
        <v>896</v>
      </c>
      <c r="C1027" s="300">
        <v>-8.7576374745417525</v>
      </c>
      <c r="D1027" s="300" t="e">
        <v>#N/A</v>
      </c>
      <c r="E1027" s="300"/>
    </row>
    <row r="1028" spans="1:6" x14ac:dyDescent="0.3">
      <c r="A1028" s="278">
        <v>45537</v>
      </c>
      <c r="B1028" s="300">
        <v>894</v>
      </c>
      <c r="C1028" s="300">
        <v>-8.9613034623217924</v>
      </c>
      <c r="D1028" s="300" t="e">
        <v>#N/A</v>
      </c>
      <c r="E1028" s="300"/>
      <c r="F1028" s="277">
        <f>(B1028/B1021-1)*100</f>
        <v>-0.22321428571429047</v>
      </c>
    </row>
    <row r="1029" spans="1:6" x14ac:dyDescent="0.3">
      <c r="A1029" s="278">
        <v>45538</v>
      </c>
      <c r="B1029" s="300">
        <v>892</v>
      </c>
      <c r="C1029" s="300">
        <v>-9.1649694501018324</v>
      </c>
      <c r="D1029" s="300" t="e">
        <v>#N/A</v>
      </c>
      <c r="E1029" s="300"/>
    </row>
    <row r="1030" spans="1:6" x14ac:dyDescent="0.3">
      <c r="A1030" s="278">
        <v>45539</v>
      </c>
      <c r="B1030" s="300">
        <v>889</v>
      </c>
      <c r="C1030" s="300">
        <v>-9.8377281947261661</v>
      </c>
      <c r="D1030" s="300" t="e">
        <v>#N/A</v>
      </c>
      <c r="E1030" s="300"/>
    </row>
    <row r="1031" spans="1:6" x14ac:dyDescent="0.3">
      <c r="A1031" s="278">
        <v>45540</v>
      </c>
      <c r="B1031" s="300">
        <v>887</v>
      </c>
      <c r="C1031" s="300">
        <v>-10.222672064777328</v>
      </c>
      <c r="D1031" s="300" t="e">
        <v>#N/A</v>
      </c>
      <c r="E1031" s="300"/>
    </row>
    <row r="1032" spans="1:6" x14ac:dyDescent="0.3">
      <c r="A1032" s="278">
        <v>45541</v>
      </c>
      <c r="B1032" s="300">
        <v>885</v>
      </c>
      <c r="C1032" s="300">
        <v>-10.696266397578205</v>
      </c>
      <c r="D1032" s="300" t="e">
        <v>#N/A</v>
      </c>
      <c r="E1032" s="300"/>
    </row>
    <row r="1033" spans="1:6" x14ac:dyDescent="0.3">
      <c r="A1033" s="278">
        <v>45542</v>
      </c>
      <c r="B1033" s="300">
        <v>885</v>
      </c>
      <c r="C1033" s="300">
        <v>-10.965794768611669</v>
      </c>
      <c r="D1033" s="300" t="e">
        <v>#N/A</v>
      </c>
      <c r="E1033" s="300"/>
    </row>
    <row r="1034" spans="1:6" x14ac:dyDescent="0.3">
      <c r="A1034" s="278">
        <v>45543</v>
      </c>
      <c r="B1034" s="300">
        <v>885</v>
      </c>
      <c r="C1034" s="300">
        <v>-11.055276381909549</v>
      </c>
      <c r="D1034" s="300" t="e">
        <v>#N/A</v>
      </c>
      <c r="E1034" s="300"/>
      <c r="F1034" s="277">
        <f>(B1034/B1027-1)*100</f>
        <v>-1.2276785714285698</v>
      </c>
    </row>
    <row r="1035" spans="1:6" x14ac:dyDescent="0.3">
      <c r="A1035" s="278">
        <v>45544</v>
      </c>
      <c r="B1035" s="300">
        <v>882</v>
      </c>
      <c r="C1035" s="300">
        <v>-11.356783919597991</v>
      </c>
      <c r="D1035" s="300" t="e">
        <v>#N/A</v>
      </c>
      <c r="E1035" s="300"/>
      <c r="F1035" s="277">
        <f>(B1035/B1028-1)*100</f>
        <v>-1.3422818791946289</v>
      </c>
    </row>
    <row r="1036" spans="1:6" x14ac:dyDescent="0.3">
      <c r="A1036" s="278">
        <v>45545</v>
      </c>
      <c r="B1036" s="300">
        <v>880</v>
      </c>
      <c r="C1036" s="300">
        <v>-11.557788944723619</v>
      </c>
      <c r="D1036" s="300" t="e">
        <v>#N/A</v>
      </c>
      <c r="E1036" s="300"/>
    </row>
    <row r="1037" spans="1:6" x14ac:dyDescent="0.3">
      <c r="A1037" s="278">
        <v>45546</v>
      </c>
      <c r="B1037" s="300">
        <v>879</v>
      </c>
      <c r="C1037" s="300">
        <v>-11.835506519558676</v>
      </c>
      <c r="D1037" s="300" t="e">
        <v>#N/A</v>
      </c>
      <c r="E1037" s="300"/>
    </row>
    <row r="1038" spans="1:6" x14ac:dyDescent="0.3">
      <c r="A1038" s="278">
        <v>45547</v>
      </c>
      <c r="B1038" s="300">
        <v>880</v>
      </c>
      <c r="C1038" s="300">
        <v>-12</v>
      </c>
      <c r="D1038" s="300" t="e">
        <v>#N/A</v>
      </c>
      <c r="E1038" s="300"/>
    </row>
    <row r="1039" spans="1:6" x14ac:dyDescent="0.3">
      <c r="A1039" s="278">
        <v>45548</v>
      </c>
      <c r="B1039" s="300">
        <v>881</v>
      </c>
      <c r="C1039" s="300">
        <v>-12.075848303393213</v>
      </c>
      <c r="D1039" s="300" t="e">
        <v>#N/A</v>
      </c>
      <c r="E1039" s="300"/>
    </row>
    <row r="1040" spans="1:6" x14ac:dyDescent="0.3">
      <c r="A1040" s="278">
        <v>45549</v>
      </c>
      <c r="B1040" s="300">
        <v>880</v>
      </c>
      <c r="C1040" s="300">
        <v>-12.437810945273633</v>
      </c>
      <c r="D1040" s="300" t="e">
        <v>#N/A</v>
      </c>
      <c r="E1040" s="300"/>
      <c r="F1040" s="277">
        <f>(B1040/B1035-1)*100</f>
        <v>-0.22675736961451642</v>
      </c>
    </row>
    <row r="1041" spans="1:6" x14ac:dyDescent="0.3">
      <c r="A1041" s="278">
        <v>45550</v>
      </c>
      <c r="B1041" s="300">
        <v>880</v>
      </c>
      <c r="C1041" s="300">
        <v>-12.698412698412698</v>
      </c>
      <c r="D1041" s="300" t="e">
        <v>#N/A</v>
      </c>
      <c r="E1041" s="300"/>
    </row>
    <row r="1042" spans="1:6" x14ac:dyDescent="0.3">
      <c r="A1042" s="278">
        <v>45551</v>
      </c>
      <c r="B1042" s="300">
        <v>880</v>
      </c>
      <c r="C1042" s="300">
        <v>-12.698412698412698</v>
      </c>
      <c r="D1042" s="300" t="e">
        <v>#N/A</v>
      </c>
      <c r="E1042" s="300"/>
    </row>
    <row r="1043" spans="1:6" x14ac:dyDescent="0.3">
      <c r="A1043" s="278">
        <v>45552</v>
      </c>
      <c r="B1043" s="300">
        <v>880</v>
      </c>
      <c r="C1043" s="300">
        <v>-12.698412698412698</v>
      </c>
      <c r="D1043" s="300" t="e">
        <v>#N/A</v>
      </c>
      <c r="E1043" s="300"/>
    </row>
    <row r="1044" spans="1:6" x14ac:dyDescent="0.3">
      <c r="A1044" s="278">
        <v>45553</v>
      </c>
      <c r="B1044" s="300">
        <v>880</v>
      </c>
      <c r="C1044" s="300">
        <v>-12.871287128712872</v>
      </c>
      <c r="D1044" s="300" t="e">
        <v>#N/A</v>
      </c>
      <c r="E1044" s="300"/>
    </row>
    <row r="1045" spans="1:6" x14ac:dyDescent="0.3">
      <c r="A1045" s="278">
        <v>45554</v>
      </c>
      <c r="B1045" s="300">
        <v>880</v>
      </c>
      <c r="C1045" s="300">
        <v>-12.957467853610286</v>
      </c>
      <c r="D1045" s="300" t="e">
        <v>#N/A</v>
      </c>
      <c r="E1045" s="300"/>
    </row>
    <row r="1046" spans="1:6" x14ac:dyDescent="0.3">
      <c r="A1046" s="278">
        <v>45555</v>
      </c>
      <c r="B1046" s="300">
        <v>881</v>
      </c>
      <c r="C1046" s="300">
        <v>-12.944664031620553</v>
      </c>
      <c r="D1046" s="300" t="e">
        <v>#N/A</v>
      </c>
      <c r="E1046" s="300"/>
    </row>
    <row r="1047" spans="1:6" x14ac:dyDescent="0.3">
      <c r="A1047" s="278">
        <v>45556</v>
      </c>
      <c r="B1047" s="300">
        <v>881</v>
      </c>
      <c r="C1047" s="300">
        <v>-12.858555885262115</v>
      </c>
      <c r="D1047" s="300" t="e">
        <v>#N/A</v>
      </c>
      <c r="E1047" s="300"/>
    </row>
    <row r="1048" spans="1:6" x14ac:dyDescent="0.3">
      <c r="A1048" s="278">
        <v>45557</v>
      </c>
      <c r="B1048" s="300">
        <v>881</v>
      </c>
      <c r="C1048" s="300">
        <v>-12.858555885262115</v>
      </c>
      <c r="D1048" s="300" t="e">
        <v>#N/A</v>
      </c>
      <c r="E1048" s="300"/>
    </row>
    <row r="1049" spans="1:6" x14ac:dyDescent="0.3">
      <c r="A1049" s="278">
        <v>45558</v>
      </c>
      <c r="B1049" s="300">
        <v>879</v>
      </c>
      <c r="C1049" s="300">
        <v>-13.056379821958458</v>
      </c>
      <c r="D1049" s="300" t="e">
        <v>#N/A</v>
      </c>
      <c r="E1049" s="300"/>
      <c r="F1049" s="277">
        <f>(B1049/B1044-1)*100</f>
        <v>-0.1136363636363602</v>
      </c>
    </row>
    <row r="1050" spans="1:6" x14ac:dyDescent="0.3">
      <c r="A1050" s="278">
        <v>45559</v>
      </c>
      <c r="B1050" s="300">
        <v>877</v>
      </c>
      <c r="C1050" s="300">
        <v>-13.254203758654798</v>
      </c>
      <c r="D1050" s="300" t="e">
        <v>#N/A</v>
      </c>
      <c r="E1050" s="300"/>
    </row>
    <row r="1051" spans="1:6" x14ac:dyDescent="0.3">
      <c r="A1051" s="278">
        <v>45560</v>
      </c>
      <c r="B1051" s="300">
        <v>879</v>
      </c>
      <c r="C1051" s="300">
        <v>-12.970297029702971</v>
      </c>
      <c r="D1051" s="300" t="e">
        <v>#N/A</v>
      </c>
      <c r="E1051" s="300"/>
    </row>
    <row r="1052" spans="1:6" x14ac:dyDescent="0.3">
      <c r="A1052" s="278">
        <v>45561</v>
      </c>
      <c r="B1052" s="300">
        <v>881</v>
      </c>
      <c r="C1052" s="300">
        <v>-12.685827552031714</v>
      </c>
      <c r="D1052" s="300" t="e">
        <v>#N/A</v>
      </c>
      <c r="E1052" s="300"/>
    </row>
    <row r="1053" spans="1:6" x14ac:dyDescent="0.3">
      <c r="A1053" s="278">
        <v>45562</v>
      </c>
      <c r="B1053" s="300">
        <v>882</v>
      </c>
      <c r="C1053" s="300">
        <v>-12.5</v>
      </c>
      <c r="D1053" s="300" t="e">
        <v>#N/A</v>
      </c>
      <c r="E1053" s="300"/>
    </row>
    <row r="1054" spans="1:6" x14ac:dyDescent="0.3">
      <c r="A1054" s="278">
        <v>45563</v>
      </c>
      <c r="B1054" s="300">
        <v>882</v>
      </c>
      <c r="C1054" s="300">
        <v>-12.586719524281467</v>
      </c>
      <c r="D1054" s="300" t="e">
        <v>#N/A</v>
      </c>
      <c r="E1054" s="300"/>
    </row>
    <row r="1055" spans="1:6" x14ac:dyDescent="0.3">
      <c r="A1055" s="278">
        <v>45564</v>
      </c>
      <c r="B1055" s="300">
        <v>884</v>
      </c>
      <c r="C1055" s="300">
        <v>-12.388503468780971</v>
      </c>
      <c r="D1055" s="300" t="e">
        <v>#N/A</v>
      </c>
      <c r="E1055" s="300"/>
      <c r="F1055" s="277">
        <f>(B1055/B1049-1)*100</f>
        <v>0.56882821387940208</v>
      </c>
    </row>
    <row r="1056" spans="1:6" x14ac:dyDescent="0.3">
      <c r="A1056" s="278">
        <v>45565</v>
      </c>
      <c r="B1056" s="300">
        <v>888</v>
      </c>
      <c r="C1056" s="300">
        <v>-11.992071357779981</v>
      </c>
      <c r="D1056" s="300">
        <v>-2.8</v>
      </c>
      <c r="E1056" s="300"/>
    </row>
    <row r="1057" spans="1:9" x14ac:dyDescent="0.3">
      <c r="A1057" s="278">
        <v>45566</v>
      </c>
      <c r="B1057" s="300">
        <v>888</v>
      </c>
      <c r="C1057" s="300">
        <v>-11.992071357779981</v>
      </c>
      <c r="D1057" s="300" t="e">
        <v>#N/A</v>
      </c>
      <c r="E1057" s="300"/>
    </row>
    <row r="1058" spans="1:9" x14ac:dyDescent="0.3">
      <c r="A1058" s="278">
        <v>45567</v>
      </c>
      <c r="B1058" s="300">
        <v>888</v>
      </c>
      <c r="C1058" s="300">
        <v>-11.992071357779981</v>
      </c>
      <c r="D1058" s="300" t="e">
        <v>#N/A</v>
      </c>
      <c r="E1058" s="300"/>
    </row>
    <row r="1059" spans="1:9" x14ac:dyDescent="0.3">
      <c r="A1059" s="278">
        <v>45568</v>
      </c>
      <c r="B1059" s="300">
        <v>888</v>
      </c>
      <c r="C1059" s="300">
        <v>-11.992071357779981</v>
      </c>
      <c r="D1059" s="300" t="e">
        <v>#N/A</v>
      </c>
      <c r="E1059" s="300"/>
    </row>
    <row r="1060" spans="1:9" x14ac:dyDescent="0.3">
      <c r="A1060" s="278">
        <v>45569</v>
      </c>
      <c r="B1060" s="300">
        <v>888</v>
      </c>
      <c r="C1060" s="300">
        <v>-11.992071357779981</v>
      </c>
      <c r="D1060" s="300" t="e">
        <v>#N/A</v>
      </c>
      <c r="E1060" s="300"/>
    </row>
    <row r="1061" spans="1:9" x14ac:dyDescent="0.3">
      <c r="A1061" s="278">
        <v>45570</v>
      </c>
      <c r="B1061" s="300">
        <v>888</v>
      </c>
      <c r="C1061" s="300">
        <v>-11.992071357779981</v>
      </c>
      <c r="D1061" s="300" t="e">
        <v>#N/A</v>
      </c>
      <c r="E1061" s="300"/>
      <c r="F1061" s="277">
        <f>(B1061/B1055-1)*100</f>
        <v>0.45248868778280382</v>
      </c>
    </row>
    <row r="1062" spans="1:9" x14ac:dyDescent="0.3">
      <c r="A1062" s="278">
        <v>45571</v>
      </c>
      <c r="B1062" s="300">
        <v>888</v>
      </c>
      <c r="C1062" s="300">
        <v>-11.992071357779981</v>
      </c>
      <c r="D1062" s="300" t="e">
        <v>#N/A</v>
      </c>
      <c r="E1062" s="300"/>
    </row>
    <row r="1063" spans="1:9" x14ac:dyDescent="0.3">
      <c r="A1063" s="278">
        <v>45572</v>
      </c>
      <c r="B1063" s="300">
        <v>888</v>
      </c>
      <c r="C1063" s="300">
        <v>-11.72962226640159</v>
      </c>
      <c r="D1063" s="300" t="e">
        <v>#N/A</v>
      </c>
      <c r="E1063" s="300"/>
    </row>
    <row r="1064" spans="1:9" x14ac:dyDescent="0.3">
      <c r="A1064" s="278">
        <v>45573</v>
      </c>
      <c r="B1064" s="300">
        <v>899</v>
      </c>
      <c r="C1064" s="300">
        <v>-10.636182902584492</v>
      </c>
      <c r="D1064" s="300" t="e">
        <v>#N/A</v>
      </c>
      <c r="E1064" s="300"/>
    </row>
    <row r="1065" spans="1:9" x14ac:dyDescent="0.3">
      <c r="A1065" s="278">
        <v>45574</v>
      </c>
      <c r="B1065" s="300">
        <v>900</v>
      </c>
      <c r="C1065" s="300">
        <v>-10.358565737051793</v>
      </c>
      <c r="D1065" s="300" t="e">
        <v>#N/A</v>
      </c>
      <c r="E1065" s="300"/>
    </row>
    <row r="1066" spans="1:9" x14ac:dyDescent="0.3">
      <c r="A1066" s="278">
        <v>45575</v>
      </c>
      <c r="B1066" s="300">
        <v>901</v>
      </c>
      <c r="C1066" s="300">
        <v>-10.079840319361278</v>
      </c>
      <c r="D1066" s="300" t="e">
        <v>#N/A</v>
      </c>
      <c r="E1066" s="300"/>
    </row>
    <row r="1067" spans="1:9" x14ac:dyDescent="0.3">
      <c r="A1067" s="278">
        <v>45576</v>
      </c>
      <c r="B1067" s="300">
        <v>902</v>
      </c>
      <c r="C1067" s="300">
        <v>-9.7097097097097098</v>
      </c>
      <c r="D1067" s="300" t="e">
        <v>#N/A</v>
      </c>
      <c r="E1067" s="300"/>
    </row>
    <row r="1068" spans="1:9" x14ac:dyDescent="0.3">
      <c r="A1068" s="278">
        <v>45577</v>
      </c>
      <c r="B1068" s="300">
        <v>903</v>
      </c>
      <c r="C1068" s="300">
        <v>-9.1549295774647899</v>
      </c>
      <c r="D1068" s="300" t="e">
        <v>#N/A</v>
      </c>
      <c r="E1068" s="300"/>
    </row>
    <row r="1069" spans="1:9" x14ac:dyDescent="0.3">
      <c r="A1069" s="278">
        <v>45578</v>
      </c>
      <c r="B1069" s="300">
        <v>903</v>
      </c>
      <c r="C1069" s="300">
        <v>-8.8799192734611516</v>
      </c>
      <c r="D1069" s="300" t="e">
        <v>#N/A</v>
      </c>
      <c r="E1069" s="300"/>
      <c r="F1069" s="277">
        <f>(B1069/B1063-1)*100</f>
        <v>1.6891891891891886</v>
      </c>
    </row>
    <row r="1070" spans="1:9" x14ac:dyDescent="0.3">
      <c r="A1070" s="278">
        <v>45579</v>
      </c>
      <c r="B1070" s="300">
        <v>903</v>
      </c>
      <c r="C1070" s="300">
        <v>-8.8799192734611516</v>
      </c>
      <c r="D1070" s="300" t="e">
        <v>#N/A</v>
      </c>
      <c r="E1070" s="300"/>
    </row>
    <row r="1071" spans="1:9" x14ac:dyDescent="0.3">
      <c r="A1071" s="278">
        <v>45580</v>
      </c>
      <c r="B1071" s="300">
        <v>901</v>
      </c>
      <c r="C1071" s="300">
        <v>-9.0817356205852668</v>
      </c>
      <c r="D1071" s="300" t="e">
        <v>#N/A</v>
      </c>
      <c r="E1071" s="300"/>
      <c r="I1071" s="277" t="s">
        <v>78</v>
      </c>
    </row>
    <row r="1072" spans="1:9" x14ac:dyDescent="0.3">
      <c r="A1072" s="278">
        <v>45581</v>
      </c>
      <c r="B1072" s="300">
        <v>900</v>
      </c>
      <c r="C1072" s="300">
        <v>-9.2741935483870961</v>
      </c>
      <c r="D1072" s="300" t="e">
        <v>#N/A</v>
      </c>
      <c r="E1072" s="300"/>
    </row>
    <row r="1073" spans="1:7" x14ac:dyDescent="0.3">
      <c r="A1073" s="278">
        <v>45582</v>
      </c>
      <c r="B1073" s="300">
        <v>899</v>
      </c>
      <c r="C1073" s="300">
        <v>-9.191919191919192</v>
      </c>
      <c r="D1073" s="300" t="e">
        <v>#N/A</v>
      </c>
      <c r="E1073" s="300"/>
    </row>
    <row r="1074" spans="1:7" x14ac:dyDescent="0.3">
      <c r="A1074" s="278">
        <v>45583</v>
      </c>
      <c r="B1074" s="300">
        <v>896</v>
      </c>
      <c r="C1074" s="300">
        <v>-9.4034378159757335</v>
      </c>
      <c r="D1074" s="300" t="e">
        <v>#N/A</v>
      </c>
      <c r="E1074" s="300"/>
    </row>
    <row r="1075" spans="1:7" x14ac:dyDescent="0.3">
      <c r="A1075" s="278">
        <v>45584</v>
      </c>
      <c r="B1075" s="300">
        <v>895</v>
      </c>
      <c r="C1075" s="300">
        <v>-9.3211752786220874</v>
      </c>
      <c r="D1075" s="300" t="e">
        <v>#N/A</v>
      </c>
      <c r="E1075" s="300"/>
    </row>
    <row r="1076" spans="1:7" x14ac:dyDescent="0.3">
      <c r="A1076" s="278">
        <v>45585</v>
      </c>
      <c r="B1076" s="300">
        <v>895</v>
      </c>
      <c r="C1076" s="300">
        <v>-9.1370558375634516</v>
      </c>
      <c r="D1076" s="300" t="e">
        <v>#N/A</v>
      </c>
      <c r="E1076" s="300"/>
      <c r="F1076" s="277">
        <f>(B1076/B1070-1)*100</f>
        <v>-0.88593576965669829</v>
      </c>
    </row>
    <row r="1077" spans="1:7" x14ac:dyDescent="0.3">
      <c r="A1077" s="278">
        <v>45586</v>
      </c>
      <c r="B1077" s="300">
        <v>894</v>
      </c>
      <c r="C1077" s="300">
        <v>-9.2385786802030445</v>
      </c>
      <c r="D1077" s="300" t="e">
        <v>#N/A</v>
      </c>
      <c r="E1077" s="300"/>
    </row>
    <row r="1078" spans="1:7" x14ac:dyDescent="0.3">
      <c r="A1078" s="278">
        <v>45587</v>
      </c>
      <c r="B1078" s="300">
        <v>892</v>
      </c>
      <c r="C1078" s="300">
        <v>-9.4416243654822338</v>
      </c>
      <c r="D1078" s="300" t="e">
        <v>#N/A</v>
      </c>
      <c r="E1078" s="300"/>
    </row>
    <row r="1079" spans="1:7" x14ac:dyDescent="0.3">
      <c r="A1079" s="278">
        <v>45588</v>
      </c>
      <c r="B1079" s="300">
        <v>895</v>
      </c>
      <c r="C1079" s="300">
        <v>-8.6734693877551017</v>
      </c>
      <c r="D1079" s="300" t="e">
        <v>#N/A</v>
      </c>
      <c r="E1079" s="300"/>
    </row>
    <row r="1080" spans="1:7" x14ac:dyDescent="0.3">
      <c r="A1080" s="278">
        <v>45589</v>
      </c>
      <c r="B1080" s="300">
        <v>894</v>
      </c>
      <c r="C1080" s="300">
        <v>-8.4953940634595693</v>
      </c>
      <c r="D1080" s="300" t="e">
        <v>#N/A</v>
      </c>
      <c r="E1080" s="300"/>
    </row>
    <row r="1081" spans="1:7" x14ac:dyDescent="0.3">
      <c r="A1081" s="278">
        <v>45590</v>
      </c>
      <c r="B1081" s="300">
        <v>894</v>
      </c>
      <c r="C1081" s="300">
        <v>-8.3076923076923084</v>
      </c>
      <c r="D1081" s="300" t="e">
        <v>#N/A</v>
      </c>
      <c r="E1081" s="300"/>
    </row>
    <row r="1082" spans="1:7" x14ac:dyDescent="0.3">
      <c r="A1082" s="278">
        <v>45591</v>
      </c>
      <c r="B1082" s="300">
        <v>894</v>
      </c>
      <c r="C1082" s="300">
        <v>-8.3076923076923084</v>
      </c>
      <c r="D1082" s="300" t="e">
        <v>#N/A</v>
      </c>
      <c r="E1082" s="300"/>
    </row>
    <row r="1083" spans="1:7" x14ac:dyDescent="0.3">
      <c r="A1083" s="278">
        <v>45592</v>
      </c>
      <c r="B1083" s="300">
        <v>894</v>
      </c>
      <c r="C1083" s="300">
        <v>-8.0246913580246915</v>
      </c>
      <c r="D1083" s="300" t="e">
        <v>#N/A</v>
      </c>
      <c r="E1083" s="300"/>
    </row>
    <row r="1084" spans="1:7" x14ac:dyDescent="0.3">
      <c r="A1084" s="278">
        <v>45593</v>
      </c>
      <c r="B1084" s="300">
        <v>895</v>
      </c>
      <c r="C1084" s="300">
        <v>-7.9218106995884776</v>
      </c>
      <c r="D1084" s="300" t="e">
        <v>#N/A</v>
      </c>
      <c r="E1084" s="300"/>
    </row>
    <row r="1085" spans="1:7" x14ac:dyDescent="0.3">
      <c r="A1085" s="278">
        <v>45594</v>
      </c>
      <c r="B1085" s="300">
        <v>893</v>
      </c>
      <c r="C1085" s="300">
        <v>-8.1275720164609062</v>
      </c>
      <c r="D1085" s="300" t="e">
        <v>#N/A</v>
      </c>
      <c r="E1085" s="300"/>
    </row>
    <row r="1086" spans="1:7" x14ac:dyDescent="0.3">
      <c r="A1086" s="278">
        <v>45595</v>
      </c>
      <c r="B1086" s="300">
        <v>893</v>
      </c>
      <c r="C1086" s="300">
        <v>-8.1275720164609062</v>
      </c>
      <c r="D1086" s="300" t="e">
        <v>#N/A</v>
      </c>
      <c r="E1086" s="300"/>
    </row>
    <row r="1087" spans="1:7" x14ac:dyDescent="0.3">
      <c r="A1087" s="278">
        <v>45596</v>
      </c>
      <c r="B1087" s="300">
        <v>892</v>
      </c>
      <c r="C1087" s="300">
        <v>-8.0412371134020617</v>
      </c>
      <c r="D1087" s="300">
        <v>-2.9</v>
      </c>
      <c r="E1087" s="300"/>
      <c r="G1087" s="277">
        <f>0.1366*C1087-1.351</f>
        <v>-2.4494329896907217</v>
      </c>
    </row>
    <row r="1088" spans="1:7" x14ac:dyDescent="0.3">
      <c r="A1088" s="332">
        <v>45597</v>
      </c>
      <c r="B1088" s="333">
        <v>893</v>
      </c>
      <c r="C1088" s="333">
        <v>-7.6525336091003107</v>
      </c>
      <c r="D1088" s="333" t="e">
        <v>#N/A</v>
      </c>
      <c r="E1088" s="333"/>
      <c r="F1088" s="277">
        <f>(B1088/B1084-1)*100</f>
        <v>-0.22346368715083775</v>
      </c>
    </row>
    <row r="1089" spans="1:11" x14ac:dyDescent="0.3">
      <c r="A1089" s="278">
        <v>45598</v>
      </c>
      <c r="B1089" s="300">
        <v>893</v>
      </c>
      <c r="C1089" s="300">
        <v>-7.5569358178053827</v>
      </c>
      <c r="D1089" s="300" t="e">
        <v>#N/A</v>
      </c>
      <c r="E1089" s="300"/>
    </row>
    <row r="1090" spans="1:11" x14ac:dyDescent="0.3">
      <c r="A1090" s="278">
        <v>45599</v>
      </c>
      <c r="B1090" s="300">
        <v>893</v>
      </c>
      <c r="C1090" s="300">
        <v>-7.461139896373056</v>
      </c>
      <c r="D1090" s="300" t="e">
        <v>#N/A</v>
      </c>
      <c r="E1090" s="300"/>
    </row>
    <row r="1091" spans="1:11" x14ac:dyDescent="0.3">
      <c r="A1091" s="278">
        <v>45600</v>
      </c>
      <c r="B1091" s="300">
        <v>894</v>
      </c>
      <c r="C1091" s="300">
        <v>-7.2614107883817436</v>
      </c>
      <c r="D1091" s="300" t="e">
        <v>#N/A</v>
      </c>
      <c r="E1091" s="300"/>
    </row>
    <row r="1092" spans="1:11" x14ac:dyDescent="0.3">
      <c r="A1092" s="278">
        <v>45601</v>
      </c>
      <c r="B1092" s="300">
        <v>893</v>
      </c>
      <c r="C1092" s="300">
        <v>-7.461139896373056</v>
      </c>
      <c r="D1092" s="300" t="e">
        <v>#N/A</v>
      </c>
      <c r="E1092" s="300"/>
    </row>
    <row r="1093" spans="1:11" x14ac:dyDescent="0.3">
      <c r="A1093" s="278">
        <v>45602</v>
      </c>
      <c r="B1093" s="300">
        <v>895</v>
      </c>
      <c r="C1093" s="300">
        <v>-7.1576763485477173</v>
      </c>
      <c r="D1093" s="300" t="e">
        <v>#N/A</v>
      </c>
      <c r="E1093" s="300"/>
    </row>
    <row r="1094" spans="1:11" x14ac:dyDescent="0.3">
      <c r="A1094" s="278">
        <v>45603</v>
      </c>
      <c r="B1094" s="300">
        <v>896</v>
      </c>
      <c r="C1094" s="300">
        <v>-6.95742471443406</v>
      </c>
      <c r="D1094" s="300" t="e">
        <v>#N/A</v>
      </c>
      <c r="E1094" s="300"/>
    </row>
    <row r="1095" spans="1:11" x14ac:dyDescent="0.3">
      <c r="A1095" s="278">
        <v>45604</v>
      </c>
      <c r="B1095" s="300">
        <v>898</v>
      </c>
      <c r="C1095" s="300">
        <v>-6.5556711758584809</v>
      </c>
      <c r="D1095" s="300" t="e">
        <v>#N/A</v>
      </c>
      <c r="E1095" s="300"/>
    </row>
    <row r="1096" spans="1:11" x14ac:dyDescent="0.3">
      <c r="A1096" s="278">
        <v>45605</v>
      </c>
      <c r="B1096" s="300">
        <v>898</v>
      </c>
      <c r="C1096" s="300">
        <v>-6.5556711758584809</v>
      </c>
      <c r="D1096" s="300" t="e">
        <v>#N/A</v>
      </c>
      <c r="E1096" s="300"/>
    </row>
    <row r="1097" spans="1:11" x14ac:dyDescent="0.3">
      <c r="A1097" s="278">
        <v>45606</v>
      </c>
      <c r="B1097" s="300">
        <v>898</v>
      </c>
      <c r="C1097" s="300">
        <v>-6.5556711758584809</v>
      </c>
      <c r="D1097" s="300" t="e">
        <v>#N/A</v>
      </c>
      <c r="E1097" s="300"/>
      <c r="F1097" s="277">
        <f>(B1097/B1089-1)*100</f>
        <v>0.55991041433369748</v>
      </c>
      <c r="G1097" s="277">
        <f>0.1366*C1097-1.351</f>
        <v>-2.2465046826222683</v>
      </c>
    </row>
    <row r="1098" spans="1:11" x14ac:dyDescent="0.3">
      <c r="A1098" s="278">
        <v>45607</v>
      </c>
      <c r="B1098" s="300">
        <v>897</v>
      </c>
      <c r="C1098" s="300">
        <v>-6.6597294484911558</v>
      </c>
      <c r="D1098" s="300" t="e">
        <v>#N/A</v>
      </c>
      <c r="E1098" s="300"/>
    </row>
    <row r="1099" spans="1:11" x14ac:dyDescent="0.3">
      <c r="A1099" s="278">
        <v>45608</v>
      </c>
      <c r="B1099" s="300">
        <v>897</v>
      </c>
      <c r="C1099" s="300">
        <v>-6.6597294484911558</v>
      </c>
      <c r="D1099" s="300" t="e">
        <v>#N/A</v>
      </c>
      <c r="E1099" s="300"/>
    </row>
    <row r="1100" spans="1:11" x14ac:dyDescent="0.3">
      <c r="A1100" s="278">
        <v>45609</v>
      </c>
      <c r="B1100" s="300">
        <v>894</v>
      </c>
      <c r="C1100" s="300">
        <v>-6.9719042663891786</v>
      </c>
      <c r="D1100" s="300" t="e">
        <v>#N/A</v>
      </c>
      <c r="E1100" s="300"/>
      <c r="K1100" s="277" t="s">
        <v>470</v>
      </c>
    </row>
    <row r="1101" spans="1:11" x14ac:dyDescent="0.3">
      <c r="A1101" s="278">
        <v>45610</v>
      </c>
      <c r="B1101" s="300">
        <v>893</v>
      </c>
      <c r="C1101" s="300">
        <v>-6.979166666666667</v>
      </c>
      <c r="D1101" s="300" t="e">
        <v>#N/A</v>
      </c>
      <c r="E1101" s="300"/>
    </row>
    <row r="1102" spans="1:11" x14ac:dyDescent="0.3">
      <c r="A1102" s="278">
        <v>45611</v>
      </c>
      <c r="B1102" s="300">
        <v>893</v>
      </c>
      <c r="C1102" s="300">
        <v>-7.1725571725571733</v>
      </c>
      <c r="D1102" s="300" t="e">
        <v>#N/A</v>
      </c>
      <c r="E1102" s="300"/>
    </row>
    <row r="1103" spans="1:11" x14ac:dyDescent="0.3">
      <c r="A1103" s="278">
        <v>45612</v>
      </c>
      <c r="B1103" s="300">
        <v>893</v>
      </c>
      <c r="C1103" s="300">
        <v>-7.1725571725571733</v>
      </c>
      <c r="D1103" s="300" t="e">
        <v>#N/A</v>
      </c>
      <c r="E1103" s="300"/>
    </row>
    <row r="1104" spans="1:11" x14ac:dyDescent="0.3">
      <c r="A1104" s="343">
        <v>45613</v>
      </c>
      <c r="B1104" s="344">
        <v>893</v>
      </c>
      <c r="C1104" s="300">
        <v>-7.1725571725571733</v>
      </c>
      <c r="D1104" s="300" t="e">
        <v>#N/A</v>
      </c>
      <c r="E1104" s="300"/>
      <c r="F1104" s="277">
        <f>(B1104/B1096-1)*100</f>
        <v>-0.55679287305122616</v>
      </c>
      <c r="G1104" s="277">
        <f>0.1366*C1104-1.351</f>
        <v>-2.3307713097713099</v>
      </c>
    </row>
    <row r="1105" spans="1:10" x14ac:dyDescent="0.3">
      <c r="A1105" s="278">
        <v>45614</v>
      </c>
      <c r="B1105" s="300">
        <v>891</v>
      </c>
      <c r="C1105" s="300">
        <v>-7.380457380457381</v>
      </c>
      <c r="D1105" s="300" t="e">
        <v>#N/A</v>
      </c>
      <c r="E1105" s="300"/>
    </row>
    <row r="1106" spans="1:10" x14ac:dyDescent="0.3">
      <c r="A1106" s="278">
        <v>45615</v>
      </c>
      <c r="B1106" s="300">
        <v>891</v>
      </c>
      <c r="C1106" s="300">
        <v>-7.380457380457381</v>
      </c>
      <c r="D1106" s="300" t="e">
        <v>#N/A</v>
      </c>
      <c r="E1106" s="300"/>
    </row>
    <row r="1107" spans="1:10" x14ac:dyDescent="0.3">
      <c r="A1107" s="278">
        <v>45616</v>
      </c>
      <c r="B1107" s="300">
        <v>891</v>
      </c>
      <c r="C1107" s="300">
        <v>-7.4766355140186906</v>
      </c>
      <c r="D1107" s="300" t="e">
        <v>#N/A</v>
      </c>
      <c r="E1107" s="300"/>
    </row>
    <row r="1108" spans="1:10" x14ac:dyDescent="0.3">
      <c r="A1108" s="278">
        <v>45617</v>
      </c>
      <c r="B1108" s="300">
        <v>890</v>
      </c>
      <c r="C1108" s="300">
        <v>-7.5804776739356177</v>
      </c>
      <c r="D1108" s="300" t="e">
        <v>#N/A</v>
      </c>
      <c r="E1108" s="300"/>
    </row>
    <row r="1109" spans="1:10" x14ac:dyDescent="0.3">
      <c r="A1109" s="278">
        <v>45618</v>
      </c>
      <c r="B1109" s="300">
        <v>889</v>
      </c>
      <c r="C1109" s="300">
        <v>-7.5883575883575887</v>
      </c>
      <c r="D1109" s="300" t="e">
        <v>#N/A</v>
      </c>
      <c r="E1109" s="300"/>
    </row>
    <row r="1110" spans="1:10" x14ac:dyDescent="0.3">
      <c r="A1110" s="278">
        <v>45619</v>
      </c>
      <c r="B1110" s="300">
        <v>889</v>
      </c>
      <c r="C1110" s="300">
        <v>-7.395833333333333</v>
      </c>
      <c r="D1110" s="300" t="e">
        <v>#N/A</v>
      </c>
      <c r="E1110" s="300"/>
    </row>
    <row r="1111" spans="1:10" x14ac:dyDescent="0.3">
      <c r="A1111" s="278">
        <v>45620</v>
      </c>
      <c r="B1111" s="300">
        <v>889</v>
      </c>
      <c r="C1111" s="300">
        <v>-7.2992700729926998</v>
      </c>
      <c r="D1111" s="300" t="e">
        <v>#N/A</v>
      </c>
      <c r="E1111" s="300"/>
      <c r="F1111" s="277">
        <f>(B1111/B1105-1)*100</f>
        <v>-0.22446689113355678</v>
      </c>
      <c r="G1111" s="277">
        <f>0.1366*C1111-1.351</f>
        <v>-2.3480802919708026</v>
      </c>
    </row>
    <row r="1112" spans="1:10" x14ac:dyDescent="0.3">
      <c r="A1112" s="278">
        <v>45621</v>
      </c>
      <c r="B1112" s="300">
        <v>890</v>
      </c>
      <c r="C1112" s="300">
        <v>-7.1949947862356618</v>
      </c>
      <c r="D1112" s="300" t="e">
        <v>#N/A</v>
      </c>
      <c r="E1112" s="300"/>
    </row>
    <row r="1113" spans="1:10" x14ac:dyDescent="0.3">
      <c r="A1113" s="278">
        <v>45622</v>
      </c>
      <c r="B1113" s="300">
        <v>890</v>
      </c>
      <c r="C1113" s="300">
        <v>-7.1949947862356618</v>
      </c>
      <c r="D1113" s="300" t="e">
        <v>#N/A</v>
      </c>
      <c r="E1113" s="300"/>
    </row>
    <row r="1114" spans="1:10" x14ac:dyDescent="0.3">
      <c r="A1114" s="278">
        <v>45623</v>
      </c>
      <c r="B1114" s="300">
        <v>889</v>
      </c>
      <c r="C1114" s="300">
        <v>-7.2025052192066799</v>
      </c>
      <c r="D1114" s="300" t="e">
        <v>#N/A</v>
      </c>
      <c r="E1114" s="300"/>
    </row>
    <row r="1115" spans="1:10" x14ac:dyDescent="0.3">
      <c r="A1115" s="278">
        <v>45624</v>
      </c>
      <c r="B1115" s="300">
        <v>890</v>
      </c>
      <c r="C1115" s="300">
        <v>-7.0010449320794148</v>
      </c>
      <c r="D1115" s="300" t="e">
        <v>#N/A</v>
      </c>
      <c r="E1115" s="300"/>
    </row>
    <row r="1116" spans="1:10" x14ac:dyDescent="0.3">
      <c r="A1116" s="278">
        <v>45625</v>
      </c>
      <c r="B1116" s="300">
        <v>890</v>
      </c>
      <c r="C1116" s="300">
        <v>-7.0981210855949897</v>
      </c>
      <c r="D1116" s="300" t="e">
        <v>#N/A</v>
      </c>
      <c r="E1116" s="300"/>
    </row>
    <row r="1117" spans="1:10" x14ac:dyDescent="0.3">
      <c r="A1117" s="278">
        <v>45626</v>
      </c>
      <c r="B1117" s="300">
        <v>890</v>
      </c>
      <c r="C1117" s="300">
        <v>-7.0981210855949897</v>
      </c>
      <c r="D1117" s="300">
        <v>-2.5</v>
      </c>
      <c r="E1117" s="300"/>
    </row>
    <row r="1118" spans="1:10" x14ac:dyDescent="0.3">
      <c r="A1118" s="278">
        <v>45627</v>
      </c>
      <c r="B1118" s="300">
        <v>890</v>
      </c>
      <c r="C1118" s="300">
        <v>-7.0010449320794148</v>
      </c>
      <c r="D1118" s="300" t="e">
        <v>#N/A</v>
      </c>
      <c r="E1118" s="300"/>
      <c r="F1118" s="277">
        <f>(B1118/B1111-1)*100</f>
        <v>0.11248593925758943</v>
      </c>
      <c r="G1118" s="277">
        <f>0.1366*C1118-1.351</f>
        <v>-2.3073427377220481</v>
      </c>
    </row>
    <row r="1119" spans="1:10" x14ac:dyDescent="0.3">
      <c r="A1119" s="278">
        <v>45628</v>
      </c>
      <c r="B1119" s="300">
        <v>891</v>
      </c>
      <c r="C1119" s="300">
        <v>-6.8965517241379306</v>
      </c>
      <c r="D1119" s="300" t="e">
        <v>#N/A</v>
      </c>
      <c r="E1119" s="300"/>
    </row>
    <row r="1120" spans="1:10" x14ac:dyDescent="0.3">
      <c r="A1120" s="278">
        <v>45629</v>
      </c>
      <c r="B1120" s="300">
        <v>891</v>
      </c>
      <c r="C1120" s="300">
        <v>-6.8965517241379306</v>
      </c>
      <c r="D1120" s="300" t="e">
        <v>#N/A</v>
      </c>
      <c r="E1120" s="300"/>
      <c r="J1120" s="277" t="s">
        <v>472</v>
      </c>
    </row>
    <row r="1121" spans="1:10" x14ac:dyDescent="0.3">
      <c r="A1121" s="278">
        <v>45630</v>
      </c>
      <c r="B1121" s="300">
        <v>891</v>
      </c>
      <c r="C1121" s="300">
        <v>-6.8965517241379306</v>
      </c>
      <c r="D1121" s="300" t="e">
        <v>#N/A</v>
      </c>
      <c r="E1121" s="300"/>
    </row>
    <row r="1122" spans="1:10" x14ac:dyDescent="0.3">
      <c r="A1122" s="278">
        <v>45631</v>
      </c>
      <c r="B1122" s="300">
        <v>892</v>
      </c>
      <c r="C1122" s="300">
        <v>-6.6945606694560666</v>
      </c>
      <c r="D1122" s="300" t="e">
        <v>#N/A</v>
      </c>
      <c r="E1122" s="300"/>
    </row>
    <row r="1123" spans="1:10" x14ac:dyDescent="0.3">
      <c r="A1123" s="278">
        <v>45632</v>
      </c>
      <c r="B1123" s="300">
        <v>891</v>
      </c>
      <c r="C1123" s="300">
        <v>-6.7015706806282731</v>
      </c>
      <c r="D1123" s="300" t="e">
        <v>#N/A</v>
      </c>
      <c r="E1123" s="300"/>
    </row>
    <row r="1124" spans="1:10" x14ac:dyDescent="0.3">
      <c r="A1124" s="278">
        <v>45633</v>
      </c>
      <c r="B1124" s="300">
        <v>891</v>
      </c>
      <c r="C1124" s="300">
        <v>-6.7015706806282731</v>
      </c>
      <c r="D1124" s="300" t="e">
        <v>#N/A</v>
      </c>
      <c r="E1124" s="300"/>
    </row>
    <row r="1125" spans="1:10" x14ac:dyDescent="0.3">
      <c r="A1125" s="278">
        <v>45634</v>
      </c>
      <c r="B1125" s="300">
        <v>892</v>
      </c>
      <c r="C1125" s="300">
        <v>-6.6945606694560666</v>
      </c>
      <c r="D1125" s="300" t="e">
        <v>#N/A</v>
      </c>
      <c r="E1125" s="300"/>
      <c r="F1125" s="277">
        <f>(B1125/B1118-1)*100</f>
        <v>0.22471910112360494</v>
      </c>
      <c r="G1125" s="277">
        <f>0.1366*C1125-1.351</f>
        <v>-2.2654769874476988</v>
      </c>
    </row>
    <row r="1126" spans="1:10" x14ac:dyDescent="0.3">
      <c r="A1126" s="278">
        <v>45635</v>
      </c>
      <c r="B1126" s="300">
        <v>891</v>
      </c>
      <c r="C1126" s="300">
        <v>-6.7991631799163175</v>
      </c>
      <c r="D1126" s="300" t="e">
        <v>#N/A</v>
      </c>
      <c r="E1126" s="300"/>
    </row>
    <row r="1127" spans="1:10" x14ac:dyDescent="0.3">
      <c r="A1127" s="278">
        <v>45636</v>
      </c>
      <c r="B1127" s="300">
        <v>892</v>
      </c>
      <c r="C1127" s="300">
        <v>-6.6945606694560666</v>
      </c>
      <c r="D1127" s="300" t="e">
        <v>#N/A</v>
      </c>
      <c r="E1127" s="300"/>
    </row>
    <row r="1128" spans="1:10" x14ac:dyDescent="0.3">
      <c r="A1128" s="278">
        <v>45637</v>
      </c>
      <c r="B1128" s="300">
        <v>892</v>
      </c>
      <c r="C1128" s="300">
        <v>-6.498951781970649</v>
      </c>
      <c r="D1128" s="300" t="e">
        <v>#N/A</v>
      </c>
      <c r="E1128" s="300"/>
    </row>
    <row r="1129" spans="1:10" x14ac:dyDescent="0.3">
      <c r="A1129" s="278">
        <v>45638</v>
      </c>
      <c r="B1129" s="300">
        <v>892</v>
      </c>
      <c r="C1129" s="300">
        <v>-6.498951781970649</v>
      </c>
      <c r="D1129" s="300" t="e">
        <v>#N/A</v>
      </c>
      <c r="E1129" s="300"/>
    </row>
    <row r="1130" spans="1:10" x14ac:dyDescent="0.3">
      <c r="A1130" s="278">
        <v>45639</v>
      </c>
      <c r="B1130" s="300">
        <v>891</v>
      </c>
      <c r="C1130" s="300">
        <v>-6.6037735849056602</v>
      </c>
      <c r="D1130" s="300" t="e">
        <v>#N/A</v>
      </c>
      <c r="E1130" s="300"/>
    </row>
    <row r="1131" spans="1:10" x14ac:dyDescent="0.3">
      <c r="A1131" s="278">
        <v>45640</v>
      </c>
      <c r="B1131" s="300">
        <v>891</v>
      </c>
      <c r="C1131" s="300">
        <v>-6.6037735849056602</v>
      </c>
      <c r="D1131" s="300" t="e">
        <v>#N/A</v>
      </c>
      <c r="E1131" s="300"/>
    </row>
    <row r="1132" spans="1:10" x14ac:dyDescent="0.3">
      <c r="A1132" s="278">
        <v>45641</v>
      </c>
      <c r="B1132" s="300">
        <v>891</v>
      </c>
      <c r="C1132" s="300">
        <v>-6.6037735849056602</v>
      </c>
      <c r="D1132" s="300" t="e">
        <v>#N/A</v>
      </c>
      <c r="E1132" s="300"/>
      <c r="F1132" s="277">
        <f>(B1132/B1126-1)*100</f>
        <v>0</v>
      </c>
      <c r="G1132" s="277">
        <f>0.1366*C1132-1.351</f>
        <v>-2.2530754716981134</v>
      </c>
      <c r="J1132" s="277" t="s">
        <v>475</v>
      </c>
    </row>
    <row r="1133" spans="1:10" x14ac:dyDescent="0.3">
      <c r="A1133" s="278">
        <v>45642</v>
      </c>
      <c r="B1133" s="300">
        <v>890</v>
      </c>
      <c r="C1133" s="300">
        <v>-6.7085953878406714</v>
      </c>
      <c r="D1133" s="300" t="e">
        <v>#N/A</v>
      </c>
      <c r="E1133" s="300"/>
    </row>
    <row r="1134" spans="1:10" x14ac:dyDescent="0.3">
      <c r="A1134" s="278">
        <v>45643</v>
      </c>
      <c r="B1134" s="300">
        <v>889</v>
      </c>
      <c r="C1134" s="300">
        <v>-6.8134171907756809</v>
      </c>
      <c r="D1134" s="300" t="e">
        <v>#N/A</v>
      </c>
      <c r="E1134" s="300"/>
    </row>
    <row r="1135" spans="1:10" x14ac:dyDescent="0.3">
      <c r="A1135" s="278">
        <v>45644</v>
      </c>
      <c r="B1135" s="300">
        <v>886</v>
      </c>
      <c r="C1135" s="300">
        <v>-7.0304302203567675</v>
      </c>
      <c r="D1135" s="300" t="e">
        <v>#N/A</v>
      </c>
      <c r="E1135" s="300"/>
      <c r="G1135" s="277">
        <v>-2.27</v>
      </c>
      <c r="J1135" s="277" t="s">
        <v>78</v>
      </c>
    </row>
    <row r="1136" spans="1:10" x14ac:dyDescent="0.3">
      <c r="A1136" s="278">
        <v>45645</v>
      </c>
      <c r="B1136" s="300">
        <v>884</v>
      </c>
      <c r="C1136" s="300">
        <v>-7.2402938090241342</v>
      </c>
      <c r="D1136" s="300" t="e">
        <v>#N/A</v>
      </c>
      <c r="E1136" s="300"/>
      <c r="G1136" s="277">
        <v>-2.15</v>
      </c>
    </row>
    <row r="1137" spans="1:10" x14ac:dyDescent="0.3">
      <c r="A1137" s="278">
        <v>45646</v>
      </c>
      <c r="B1137" s="300">
        <v>884</v>
      </c>
      <c r="C1137" s="300">
        <v>-7.2402938090241342</v>
      </c>
      <c r="D1137" s="300" t="e">
        <v>#N/A</v>
      </c>
      <c r="E1137" s="300"/>
    </row>
    <row r="1138" spans="1:10" x14ac:dyDescent="0.3">
      <c r="A1138" s="278">
        <v>45647</v>
      </c>
      <c r="B1138" s="300">
        <v>884</v>
      </c>
      <c r="C1138" s="300">
        <v>-7.2402938090241342</v>
      </c>
      <c r="D1138" s="300" t="e">
        <v>#N/A</v>
      </c>
      <c r="E1138" s="300"/>
    </row>
    <row r="1139" spans="1:10" x14ac:dyDescent="0.3">
      <c r="A1139" s="278">
        <v>45648</v>
      </c>
      <c r="B1139" s="300">
        <v>884</v>
      </c>
      <c r="C1139" s="300">
        <v>-7.3375262054507342</v>
      </c>
      <c r="D1139" s="300" t="e">
        <v>#N/A</v>
      </c>
      <c r="E1139" s="300"/>
      <c r="F1139" s="277">
        <f>(B1139/B1133-1)*100</f>
        <v>-0.6741573033707815</v>
      </c>
      <c r="G1139" s="277">
        <f>0.1366*C1139-1.351</f>
        <v>-2.3533060796645699</v>
      </c>
    </row>
    <row r="1140" spans="1:10" x14ac:dyDescent="0.3">
      <c r="A1140" s="278">
        <v>45649</v>
      </c>
      <c r="B1140" s="300">
        <v>884</v>
      </c>
      <c r="C1140" s="300">
        <v>-7.3375262054507342</v>
      </c>
      <c r="D1140" s="300" t="e">
        <v>#N/A</v>
      </c>
      <c r="E1140" s="300"/>
    </row>
    <row r="1141" spans="1:10" x14ac:dyDescent="0.3">
      <c r="A1141" s="278">
        <v>45650</v>
      </c>
      <c r="B1141" s="300">
        <v>884</v>
      </c>
      <c r="C1141" s="300">
        <v>-7.3375262054507342</v>
      </c>
      <c r="D1141" s="300" t="e">
        <v>#N/A</v>
      </c>
      <c r="E1141" s="300"/>
    </row>
    <row r="1142" spans="1:10" x14ac:dyDescent="0.3">
      <c r="A1142" s="278">
        <v>45651</v>
      </c>
      <c r="B1142" s="300">
        <v>884</v>
      </c>
      <c r="C1142" s="300">
        <v>-7.4345549738219896</v>
      </c>
      <c r="D1142" s="300" t="e">
        <v>#N/A</v>
      </c>
      <c r="E1142" s="300"/>
    </row>
    <row r="1143" spans="1:10" x14ac:dyDescent="0.3">
      <c r="A1143" s="278">
        <v>45652</v>
      </c>
      <c r="B1143" s="300">
        <v>885</v>
      </c>
      <c r="C1143" s="300">
        <v>-7.4267782426778242</v>
      </c>
      <c r="D1143" s="300" t="e">
        <v>#N/A</v>
      </c>
      <c r="E1143" s="300"/>
    </row>
    <row r="1144" spans="1:10" x14ac:dyDescent="0.3">
      <c r="A1144" s="278">
        <v>45653</v>
      </c>
      <c r="B1144" s="300">
        <v>884</v>
      </c>
      <c r="C1144" s="300">
        <v>-7.5313807531380759</v>
      </c>
      <c r="D1144" s="300" t="e">
        <v>#N/A</v>
      </c>
      <c r="E1144" s="300"/>
    </row>
    <row r="1145" spans="1:10" x14ac:dyDescent="0.3">
      <c r="A1145" s="278">
        <v>45654</v>
      </c>
      <c r="B1145" s="300">
        <v>883</v>
      </c>
      <c r="C1145" s="300">
        <v>-7.7324973876698007</v>
      </c>
      <c r="D1145" s="300" t="e">
        <v>#N/A</v>
      </c>
      <c r="E1145" s="300"/>
      <c r="F1145" s="277">
        <f>(B1145/B1139-1)*100</f>
        <v>-0.11312217194570096</v>
      </c>
      <c r="G1145" s="277">
        <f>0.1366*C1145-1.351</f>
        <v>-2.4072591431556947</v>
      </c>
    </row>
    <row r="1146" spans="1:10" x14ac:dyDescent="0.3">
      <c r="A1146" s="278">
        <v>45655</v>
      </c>
      <c r="B1146" s="300">
        <v>883</v>
      </c>
      <c r="C1146" s="300">
        <v>-7.6359832635983267</v>
      </c>
      <c r="D1146" s="300" t="e">
        <v>#N/A</v>
      </c>
      <c r="E1146" s="300"/>
    </row>
    <row r="1147" spans="1:10" x14ac:dyDescent="0.3">
      <c r="A1147" s="278">
        <v>45656</v>
      </c>
      <c r="B1147" s="300">
        <v>882</v>
      </c>
      <c r="C1147" s="300">
        <v>-7.7405857740585766</v>
      </c>
      <c r="D1147" s="300" t="e">
        <v>#N/A</v>
      </c>
      <c r="E1147" s="300"/>
      <c r="G1147" s="277">
        <v>-2.23</v>
      </c>
    </row>
    <row r="1148" spans="1:10" x14ac:dyDescent="0.3">
      <c r="A1148" s="278">
        <v>45657</v>
      </c>
      <c r="B1148" s="300">
        <v>881</v>
      </c>
      <c r="C1148" s="300">
        <v>-7.8451882845188283</v>
      </c>
      <c r="D1148" s="300">
        <v>-2.2999999999999998</v>
      </c>
      <c r="E1148" s="300"/>
    </row>
    <row r="1149" spans="1:10" x14ac:dyDescent="0.3">
      <c r="A1149" s="278">
        <v>45658</v>
      </c>
      <c r="B1149" s="300">
        <v>881</v>
      </c>
      <c r="C1149" s="300">
        <v>-7.8451882845188283</v>
      </c>
      <c r="D1149" s="300" t="e">
        <v>#N/A</v>
      </c>
      <c r="E1149" s="300"/>
    </row>
    <row r="1150" spans="1:10" x14ac:dyDescent="0.3">
      <c r="A1150" s="278">
        <v>45659</v>
      </c>
      <c r="B1150" s="300">
        <v>881</v>
      </c>
      <c r="C1150" s="300">
        <v>-7.7486910994764404</v>
      </c>
      <c r="D1150" s="300" t="e">
        <v>#N/A</v>
      </c>
      <c r="E1150" s="300"/>
    </row>
    <row r="1151" spans="1:10" x14ac:dyDescent="0.3">
      <c r="A1151" s="278">
        <v>45660</v>
      </c>
      <c r="B1151" s="300">
        <v>879</v>
      </c>
      <c r="C1151" s="300">
        <v>-7.9581151832460728</v>
      </c>
      <c r="D1151" s="300" t="e">
        <v>#N/A</v>
      </c>
      <c r="E1151" s="300"/>
    </row>
    <row r="1152" spans="1:10" x14ac:dyDescent="0.3">
      <c r="A1152" s="278">
        <v>45661</v>
      </c>
      <c r="B1152" s="300">
        <v>879</v>
      </c>
      <c r="C1152" s="300">
        <v>-7.7649527806925498</v>
      </c>
      <c r="D1152" s="300" t="e">
        <v>#N/A</v>
      </c>
      <c r="E1152" s="300"/>
      <c r="J1152" s="277" t="s">
        <v>78</v>
      </c>
    </row>
    <row r="1153" spans="1:7" x14ac:dyDescent="0.3">
      <c r="A1153" s="278">
        <v>45662</v>
      </c>
      <c r="B1153" s="300">
        <v>879</v>
      </c>
      <c r="C1153" s="300">
        <v>-7.6680672268907566</v>
      </c>
      <c r="D1153" s="300" t="e">
        <v>#N/A</v>
      </c>
      <c r="E1153" s="300"/>
      <c r="F1153" s="277">
        <f>(B1153/B1147-1)*100</f>
        <v>-0.34013605442176909</v>
      </c>
      <c r="G1153" s="277">
        <f>0.1366*C1153-1.351</f>
        <v>-2.3984579831932775</v>
      </c>
    </row>
    <row r="1154" spans="1:7" x14ac:dyDescent="0.3">
      <c r="A1154" s="278">
        <v>45663</v>
      </c>
      <c r="B1154" s="300">
        <v>878</v>
      </c>
      <c r="C1154" s="300">
        <v>-7.7731092436974789</v>
      </c>
      <c r="D1154" s="300" t="e">
        <v>#N/A</v>
      </c>
      <c r="E1154" s="300"/>
      <c r="G1154" s="277">
        <v>-2.16</v>
      </c>
    </row>
    <row r="1155" spans="1:7" x14ac:dyDescent="0.3">
      <c r="A1155" s="278">
        <v>45664</v>
      </c>
      <c r="B1155" s="300">
        <v>877</v>
      </c>
      <c r="C1155" s="300">
        <v>-7.8781512605042012</v>
      </c>
      <c r="D1155" s="300" t="e">
        <v>#N/A</v>
      </c>
      <c r="E1155" s="300"/>
    </row>
    <row r="1156" spans="1:7" x14ac:dyDescent="0.3">
      <c r="A1156" s="278">
        <v>45665</v>
      </c>
      <c r="B1156" s="300">
        <v>877</v>
      </c>
      <c r="C1156" s="300">
        <v>-7.6842105263157894</v>
      </c>
      <c r="D1156" s="300" t="e">
        <v>#N/A</v>
      </c>
      <c r="E1156" s="300"/>
    </row>
    <row r="1157" spans="1:7" x14ac:dyDescent="0.3">
      <c r="A1157" s="278">
        <v>45666</v>
      </c>
      <c r="B1157" s="300">
        <v>877</v>
      </c>
      <c r="C1157" s="300">
        <v>-7.4894514767932492</v>
      </c>
      <c r="D1157" s="300" t="e">
        <v>#N/A</v>
      </c>
      <c r="E1157" s="300"/>
    </row>
    <row r="1158" spans="1:7" x14ac:dyDescent="0.3">
      <c r="A1158" s="278">
        <v>45667</v>
      </c>
      <c r="B1158" s="300">
        <v>879</v>
      </c>
      <c r="C1158" s="300">
        <v>-7.1805702217529035</v>
      </c>
      <c r="D1158" s="300" t="e">
        <v>#N/A</v>
      </c>
      <c r="E1158" s="300"/>
    </row>
    <row r="1159" spans="1:7" x14ac:dyDescent="0.3">
      <c r="A1159" s="278">
        <v>45668</v>
      </c>
      <c r="B1159" s="300">
        <v>879</v>
      </c>
      <c r="C1159" s="300">
        <v>-6.9841269841269842</v>
      </c>
      <c r="D1159" s="300" t="e">
        <v>#N/A</v>
      </c>
      <c r="E1159" s="300"/>
      <c r="F1159" s="277">
        <f>(B1159/B1153-1)*100</f>
        <v>0</v>
      </c>
      <c r="G1159" s="277">
        <f>0.1366*C1159-1.351</f>
        <v>-2.3050317460317462</v>
      </c>
    </row>
    <row r="1160" spans="1:7" x14ac:dyDescent="0.3">
      <c r="A1160" s="278">
        <v>45669</v>
      </c>
      <c r="B1160" s="300">
        <v>879</v>
      </c>
      <c r="C1160" s="300">
        <v>-6.9841269841269842</v>
      </c>
      <c r="D1160" s="300" t="e">
        <v>#N/A</v>
      </c>
      <c r="E1160" s="300"/>
    </row>
    <row r="1161" spans="1:7" x14ac:dyDescent="0.3">
      <c r="A1161" s="278">
        <v>45670</v>
      </c>
      <c r="B1161" s="300">
        <v>885</v>
      </c>
      <c r="C1161" s="300">
        <v>-6.3492063492063489</v>
      </c>
      <c r="D1161" s="300" t="e">
        <v>#N/A</v>
      </c>
      <c r="E1161" s="300"/>
    </row>
    <row r="1162" spans="1:7" x14ac:dyDescent="0.3">
      <c r="A1162" s="278">
        <v>45671</v>
      </c>
      <c r="B1162" s="300">
        <v>887</v>
      </c>
      <c r="C1162" s="300">
        <v>-6.1375661375661377</v>
      </c>
      <c r="D1162" s="300" t="e">
        <v>#N/A</v>
      </c>
      <c r="E1162" s="300"/>
    </row>
    <row r="1163" spans="1:7" x14ac:dyDescent="0.3">
      <c r="A1163" s="278">
        <v>45672</v>
      </c>
      <c r="B1163" s="300">
        <v>888</v>
      </c>
      <c r="C1163" s="300">
        <v>-5.8324496288441141</v>
      </c>
      <c r="D1163" s="300" t="e">
        <v>#N/A</v>
      </c>
      <c r="E1163" s="300"/>
    </row>
    <row r="1164" spans="1:7" x14ac:dyDescent="0.3">
      <c r="A1164" s="278">
        <v>45673</v>
      </c>
      <c r="B1164" s="300">
        <v>887</v>
      </c>
      <c r="C1164" s="300">
        <v>-5.8386411889596603</v>
      </c>
      <c r="D1164" s="300" t="e">
        <v>#N/A</v>
      </c>
      <c r="E1164" s="300"/>
    </row>
    <row r="1165" spans="1:7" x14ac:dyDescent="0.3">
      <c r="A1165" s="278">
        <v>45674</v>
      </c>
      <c r="B1165" s="300">
        <v>889</v>
      </c>
      <c r="C1165" s="300">
        <v>-5.7264050901378578</v>
      </c>
      <c r="D1165" s="300" t="e">
        <v>#N/A</v>
      </c>
      <c r="E1165" s="300"/>
    </row>
    <row r="1166" spans="1:7" x14ac:dyDescent="0.3">
      <c r="A1166" s="278">
        <v>45675</v>
      </c>
      <c r="B1166" s="300">
        <v>889</v>
      </c>
      <c r="C1166" s="300">
        <v>-5.6263269639065818</v>
      </c>
      <c r="D1166" s="300" t="e">
        <v>#N/A</v>
      </c>
      <c r="E1166" s="300"/>
    </row>
    <row r="1167" spans="1:7" x14ac:dyDescent="0.3">
      <c r="A1167" s="278">
        <v>45676</v>
      </c>
      <c r="B1167" s="300">
        <v>889</v>
      </c>
      <c r="C1167" s="300">
        <v>-5.6263269639065818</v>
      </c>
      <c r="D1167" s="300" t="e">
        <v>#N/A</v>
      </c>
      <c r="E1167" s="300"/>
      <c r="F1167" s="277">
        <f>(B1167/B1157-1)*100</f>
        <v>1.36830102622576</v>
      </c>
      <c r="G1167" s="277">
        <f>0.1366*C1167-1.351</f>
        <v>-2.1195562632696392</v>
      </c>
    </row>
    <row r="1168" spans="1:7" x14ac:dyDescent="0.3">
      <c r="A1168" s="278">
        <v>45677</v>
      </c>
      <c r="B1168" s="300">
        <v>889</v>
      </c>
      <c r="C1168" s="300">
        <v>-5.6263269639065818</v>
      </c>
      <c r="D1168" s="300" t="e">
        <v>#N/A</v>
      </c>
      <c r="E1168" s="300"/>
    </row>
    <row r="1169" spans="1:7" x14ac:dyDescent="0.3">
      <c r="A1169" s="278">
        <v>45678</v>
      </c>
      <c r="B1169" s="300">
        <v>889</v>
      </c>
      <c r="C1169" s="300">
        <v>-5.6263269639065818</v>
      </c>
      <c r="D1169" s="300" t="e">
        <v>#N/A</v>
      </c>
      <c r="E1169" s="300"/>
    </row>
    <row r="1170" spans="1:7" x14ac:dyDescent="0.3">
      <c r="A1170" s="278">
        <v>45679</v>
      </c>
      <c r="B1170" s="300">
        <v>888</v>
      </c>
      <c r="C1170" s="300">
        <v>-5.63230605738576</v>
      </c>
      <c r="D1170" s="300" t="e">
        <v>#N/A</v>
      </c>
      <c r="E1170" s="300"/>
    </row>
    <row r="1171" spans="1:7" x14ac:dyDescent="0.3">
      <c r="A1171" s="278">
        <v>45680</v>
      </c>
      <c r="B1171" s="300">
        <v>887</v>
      </c>
      <c r="C1171" s="300">
        <v>-5.8386411889596603</v>
      </c>
      <c r="D1171" s="300" t="e">
        <v>#N/A</v>
      </c>
      <c r="E1171" s="300"/>
    </row>
    <row r="1172" spans="1:7" x14ac:dyDescent="0.3">
      <c r="A1172" s="278">
        <v>45681</v>
      </c>
      <c r="B1172" s="300">
        <v>887</v>
      </c>
      <c r="C1172" s="300">
        <v>-5.9384941675503713</v>
      </c>
      <c r="D1172" s="300" t="e">
        <v>#N/A</v>
      </c>
      <c r="E1172" s="300"/>
    </row>
    <row r="1173" spans="1:7" x14ac:dyDescent="0.3">
      <c r="A1173" s="278">
        <v>45682</v>
      </c>
      <c r="B1173" s="300">
        <v>887</v>
      </c>
      <c r="C1173" s="300">
        <v>-6.0381355932203391</v>
      </c>
      <c r="D1173" s="300" t="e">
        <v>#N/A</v>
      </c>
      <c r="E1173" s="300"/>
      <c r="F1173" s="277">
        <f>(B1173/B1167-1)*100</f>
        <v>-0.22497187851518996</v>
      </c>
      <c r="G1173" s="277">
        <f>0.1366*C1173-1.351</f>
        <v>-2.1758093220338983</v>
      </c>
    </row>
    <row r="1174" spans="1:7" x14ac:dyDescent="0.3">
      <c r="A1174" s="278">
        <v>45683</v>
      </c>
      <c r="B1174" s="300">
        <v>887</v>
      </c>
      <c r="C1174" s="300">
        <v>-6.2367864693446089</v>
      </c>
      <c r="D1174" s="300" t="e">
        <v>#N/A</v>
      </c>
      <c r="E1174" s="300"/>
    </row>
    <row r="1175" spans="1:7" x14ac:dyDescent="0.3">
      <c r="A1175" s="278">
        <v>45684</v>
      </c>
      <c r="B1175" s="300">
        <v>887</v>
      </c>
      <c r="C1175" s="300">
        <v>-6.2367864693446089</v>
      </c>
      <c r="D1175" s="300" t="e">
        <v>#N/A</v>
      </c>
      <c r="E1175" s="300"/>
    </row>
    <row r="1176" spans="1:7" x14ac:dyDescent="0.3">
      <c r="A1176" s="278">
        <v>45685</v>
      </c>
      <c r="B1176" s="300">
        <v>887</v>
      </c>
      <c r="C1176" s="300">
        <v>-6.2367864693446089</v>
      </c>
      <c r="D1176" s="300" t="e">
        <v>#N/A</v>
      </c>
      <c r="E1176" s="300"/>
    </row>
    <row r="1177" spans="1:7" x14ac:dyDescent="0.3">
      <c r="A1177" s="278">
        <v>45686</v>
      </c>
      <c r="B1177" s="300">
        <v>887</v>
      </c>
      <c r="C1177" s="300">
        <v>-6.2367864693446089</v>
      </c>
      <c r="D1177" s="300" t="e">
        <v>#N/A</v>
      </c>
      <c r="E1177" s="300"/>
    </row>
    <row r="1178" spans="1:7" x14ac:dyDescent="0.3">
      <c r="A1178" s="278">
        <v>45687</v>
      </c>
      <c r="B1178" s="300">
        <v>887</v>
      </c>
      <c r="C1178" s="300">
        <v>-6.2367864693446089</v>
      </c>
      <c r="D1178" s="300" t="e">
        <v>#N/A</v>
      </c>
      <c r="E1178" s="300"/>
    </row>
    <row r="1179" spans="1:7" x14ac:dyDescent="0.3">
      <c r="A1179" s="278">
        <v>45688</v>
      </c>
      <c r="B1179" s="300">
        <v>887</v>
      </c>
      <c r="C1179" s="300">
        <v>-6.1375661375661377</v>
      </c>
      <c r="D1179" s="300">
        <v>-2.2999999999999998</v>
      </c>
      <c r="E1179" s="300">
        <v>-2.2999999999999998</v>
      </c>
    </row>
    <row r="1180" spans="1:7" x14ac:dyDescent="0.3">
      <c r="A1180" s="278">
        <v>45689</v>
      </c>
      <c r="B1180" s="300">
        <v>887</v>
      </c>
      <c r="C1180" s="300">
        <v>-6.0381355932203391</v>
      </c>
      <c r="D1180" s="300" t="e">
        <v>#N/A</v>
      </c>
      <c r="E1180" s="300" t="e">
        <v>#N/A</v>
      </c>
    </row>
    <row r="1181" spans="1:7" x14ac:dyDescent="0.3">
      <c r="A1181" s="278">
        <v>45690</v>
      </c>
      <c r="B1181" s="300">
        <v>887</v>
      </c>
      <c r="C1181" s="300">
        <v>-6.0381355932203391</v>
      </c>
      <c r="D1181" s="300" t="e">
        <v>#N/A</v>
      </c>
      <c r="E1181" s="300" t="e">
        <v>#N/A</v>
      </c>
    </row>
    <row r="1182" spans="1:7" x14ac:dyDescent="0.3">
      <c r="A1182" s="278">
        <v>45691</v>
      </c>
      <c r="B1182" s="300">
        <v>887</v>
      </c>
      <c r="C1182" s="300">
        <v>-6.0381355932203391</v>
      </c>
      <c r="D1182" s="300" t="e">
        <v>#N/A</v>
      </c>
      <c r="E1182" s="300" t="e">
        <v>#N/A</v>
      </c>
    </row>
    <row r="1183" spans="1:7" x14ac:dyDescent="0.3">
      <c r="A1183" s="278">
        <v>45692</v>
      </c>
      <c r="B1183" s="300">
        <v>887</v>
      </c>
      <c r="C1183" s="300">
        <v>-6.0381355932203391</v>
      </c>
      <c r="D1183" s="300" t="e">
        <v>#N/A</v>
      </c>
      <c r="E1183" s="300" t="e">
        <v>#N/A</v>
      </c>
    </row>
    <row r="1184" spans="1:7" x14ac:dyDescent="0.3">
      <c r="A1184" s="278">
        <v>45693</v>
      </c>
      <c r="B1184" s="300">
        <v>891</v>
      </c>
      <c r="C1184" s="300">
        <v>-5.5143160127253443</v>
      </c>
      <c r="D1184" s="300" t="e">
        <v>#N/A</v>
      </c>
      <c r="E1184" s="300" t="e">
        <v>#N/A</v>
      </c>
    </row>
    <row r="1185" spans="1:10" x14ac:dyDescent="0.3">
      <c r="A1185" s="278">
        <v>45694</v>
      </c>
      <c r="B1185" s="300">
        <v>894</v>
      </c>
      <c r="C1185" s="300">
        <v>-5.1961823966065745</v>
      </c>
      <c r="D1185" s="300" t="e">
        <v>#N/A</v>
      </c>
      <c r="E1185" s="300" t="e">
        <v>#N/A</v>
      </c>
    </row>
    <row r="1186" spans="1:10" x14ac:dyDescent="0.3">
      <c r="A1186" s="278">
        <v>45695</v>
      </c>
      <c r="B1186" s="300">
        <v>896</v>
      </c>
      <c r="C1186" s="300">
        <v>-5.0847457627118651</v>
      </c>
      <c r="D1186" s="300" t="e">
        <v>#N/A</v>
      </c>
      <c r="E1186" s="300" t="e">
        <v>#N/A</v>
      </c>
      <c r="F1186" s="277">
        <f>(B1186/B1180-1)*100</f>
        <v>1.0146561443066471</v>
      </c>
      <c r="G1186" s="277">
        <f>0.1366*C1186-1.351</f>
        <v>-2.0455762711864409</v>
      </c>
    </row>
    <row r="1187" spans="1:10" x14ac:dyDescent="0.3">
      <c r="A1187" s="278">
        <v>45696</v>
      </c>
      <c r="B1187" s="300">
        <v>897</v>
      </c>
      <c r="C1187" s="300">
        <v>-4.9788135593220337</v>
      </c>
      <c r="D1187" s="300" t="e">
        <v>#N/A</v>
      </c>
      <c r="E1187" s="300" t="e">
        <v>#N/A</v>
      </c>
    </row>
    <row r="1188" spans="1:10" x14ac:dyDescent="0.3">
      <c r="A1188" s="278">
        <v>45697</v>
      </c>
      <c r="B1188" s="300">
        <v>897</v>
      </c>
      <c r="C1188" s="300">
        <v>-4.9788135593220337</v>
      </c>
      <c r="D1188" s="300" t="e">
        <v>#N/A</v>
      </c>
      <c r="E1188" s="300" t="e">
        <v>#N/A</v>
      </c>
    </row>
    <row r="1189" spans="1:10" x14ac:dyDescent="0.3">
      <c r="A1189" s="278">
        <v>45698</v>
      </c>
      <c r="B1189" s="300">
        <v>903</v>
      </c>
      <c r="C1189" s="300">
        <v>-4.343220338983051</v>
      </c>
      <c r="D1189" s="300" t="e">
        <v>#N/A</v>
      </c>
      <c r="E1189" s="300" t="e">
        <v>#N/A</v>
      </c>
    </row>
    <row r="1190" spans="1:10" x14ac:dyDescent="0.3">
      <c r="A1190" s="278">
        <v>45699</v>
      </c>
      <c r="B1190" s="300">
        <v>904</v>
      </c>
      <c r="C1190" s="300">
        <v>-4.2372881355932197</v>
      </c>
      <c r="D1190" s="300" t="e">
        <v>#N/A</v>
      </c>
      <c r="E1190" s="300" t="e">
        <v>#N/A</v>
      </c>
      <c r="J1190" s="277" t="s">
        <v>78</v>
      </c>
    </row>
    <row r="1191" spans="1:10" x14ac:dyDescent="0.3">
      <c r="A1191" s="278">
        <v>45700</v>
      </c>
      <c r="B1191" s="300">
        <v>905</v>
      </c>
      <c r="C1191" s="300">
        <v>-4.1313559322033901</v>
      </c>
      <c r="D1191" s="300" t="e">
        <v>#N/A</v>
      </c>
      <c r="E1191" s="300" t="e">
        <v>#N/A</v>
      </c>
    </row>
    <row r="1192" spans="1:10" x14ac:dyDescent="0.3">
      <c r="A1192" s="278">
        <v>45701</v>
      </c>
      <c r="B1192" s="300">
        <v>904</v>
      </c>
      <c r="C1192" s="300">
        <v>-4.2372881355932197</v>
      </c>
      <c r="D1192" s="300" t="e">
        <v>#N/A</v>
      </c>
      <c r="E1192" s="300" t="e">
        <v>#N/A</v>
      </c>
    </row>
    <row r="1193" spans="1:10" x14ac:dyDescent="0.3">
      <c r="A1193" s="278">
        <v>45702</v>
      </c>
      <c r="B1193" s="300">
        <v>904</v>
      </c>
      <c r="C1193" s="300">
        <v>-4.2372881355932197</v>
      </c>
      <c r="D1193" s="300" t="e">
        <v>#N/A</v>
      </c>
      <c r="E1193" s="300">
        <f>G1193</f>
        <v>-1.9298135593220338</v>
      </c>
      <c r="F1193" s="277">
        <f>(B1193/B1187-1)*100</f>
        <v>0.78037904124861335</v>
      </c>
      <c r="G1193" s="277">
        <f>0.1366*C1193-1.351</f>
        <v>-1.9298135593220338</v>
      </c>
    </row>
    <row r="1194" spans="1:10" x14ac:dyDescent="0.3">
      <c r="A1194" s="278">
        <v>45703</v>
      </c>
      <c r="B1194" s="300">
        <v>904</v>
      </c>
      <c r="C1194" s="300">
        <v>-4.2372881355932197</v>
      </c>
      <c r="D1194" s="300" t="e">
        <v>#N/A</v>
      </c>
      <c r="E1194" s="300" t="e">
        <v>#N/A</v>
      </c>
    </row>
    <row r="1195" spans="1:10" x14ac:dyDescent="0.3">
      <c r="A1195" s="278">
        <v>45704</v>
      </c>
      <c r="D1195" s="300" t="e">
        <v>#N/A</v>
      </c>
      <c r="E1195" s="300" t="e">
        <v>#N/A</v>
      </c>
    </row>
    <row r="1196" spans="1:10" x14ac:dyDescent="0.3">
      <c r="A1196" s="278">
        <v>45705</v>
      </c>
      <c r="D1196" s="300" t="e">
        <v>#N/A</v>
      </c>
      <c r="E1196" s="300" t="e">
        <v>#N/A</v>
      </c>
    </row>
    <row r="1197" spans="1:10" x14ac:dyDescent="0.3">
      <c r="A1197" s="278">
        <v>45706</v>
      </c>
      <c r="D1197" s="300" t="e">
        <v>#N/A</v>
      </c>
      <c r="E1197" s="300" t="e">
        <v>#N/A</v>
      </c>
    </row>
    <row r="1198" spans="1:10" x14ac:dyDescent="0.3">
      <c r="A1198" s="278">
        <v>45707</v>
      </c>
      <c r="D1198" s="300" t="e">
        <v>#N/A</v>
      </c>
      <c r="E1198" s="300" t="e">
        <v>#N/A</v>
      </c>
    </row>
    <row r="1199" spans="1:10" x14ac:dyDescent="0.3">
      <c r="A1199" s="278">
        <v>45708</v>
      </c>
      <c r="D1199" s="300" t="e">
        <v>#N/A</v>
      </c>
      <c r="E1199" s="300" t="e">
        <v>#N/A</v>
      </c>
    </row>
    <row r="1200" spans="1:10" x14ac:dyDescent="0.3">
      <c r="A1200" s="278">
        <v>45709</v>
      </c>
      <c r="D1200" s="300" t="e">
        <v>#N/A</v>
      </c>
      <c r="E1200" s="300" t="e">
        <v>#N/A</v>
      </c>
    </row>
    <row r="1201" spans="1:5" x14ac:dyDescent="0.3">
      <c r="A1201" s="278">
        <v>45710</v>
      </c>
      <c r="D1201" s="300" t="e">
        <v>#N/A</v>
      </c>
      <c r="E1201" s="300" t="e">
        <v>#N/A</v>
      </c>
    </row>
    <row r="1202" spans="1:5" x14ac:dyDescent="0.3">
      <c r="A1202" s="278">
        <v>45711</v>
      </c>
      <c r="D1202" s="300" t="e">
        <v>#N/A</v>
      </c>
      <c r="E1202" s="300" t="e">
        <v>#N/A</v>
      </c>
    </row>
    <row r="1203" spans="1:5" x14ac:dyDescent="0.3">
      <c r="A1203" s="278">
        <v>45712</v>
      </c>
      <c r="D1203" s="300" t="e">
        <v>#N/A</v>
      </c>
      <c r="E1203" s="300" t="e">
        <v>#N/A</v>
      </c>
    </row>
    <row r="1204" spans="1:5" x14ac:dyDescent="0.3">
      <c r="A1204" s="278">
        <v>45713</v>
      </c>
      <c r="D1204" s="300" t="e">
        <v>#N/A</v>
      </c>
      <c r="E1204" s="300" t="e">
        <v>#N/A</v>
      </c>
    </row>
    <row r="1205" spans="1:5" x14ac:dyDescent="0.3">
      <c r="A1205" s="278">
        <v>45714</v>
      </c>
      <c r="D1205" s="300" t="e">
        <v>#N/A</v>
      </c>
      <c r="E1205" s="300" t="e">
        <v>#N/A</v>
      </c>
    </row>
    <row r="1206" spans="1:5" x14ac:dyDescent="0.3">
      <c r="A1206" s="278">
        <v>45715</v>
      </c>
      <c r="D1206" s="300" t="e">
        <v>#N/A</v>
      </c>
      <c r="E1206" s="300" t="e">
        <v>#N/A</v>
      </c>
    </row>
    <row r="1207" spans="1:5" x14ac:dyDescent="0.3">
      <c r="A1207" s="278">
        <v>45716</v>
      </c>
      <c r="D1207" s="300" t="e">
        <v>#N/A</v>
      </c>
      <c r="E1207" s="300" t="e">
        <v>#N/A</v>
      </c>
    </row>
    <row r="1208" spans="1:5" x14ac:dyDescent="0.3">
      <c r="A1208" s="278">
        <v>45717</v>
      </c>
      <c r="D1208" s="300" t="e">
        <v>#N/A</v>
      </c>
      <c r="E1208" s="300" t="e">
        <v>#N/A</v>
      </c>
    </row>
  </sheetData>
  <phoneticPr fontId="8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高频指标底稿</vt:lpstr>
      <vt:lpstr>关联周频数据月频化</vt:lpstr>
      <vt:lpstr>PPI近月估计</vt:lpstr>
      <vt:lpstr>PPI近月预测底稿</vt:lpstr>
      <vt:lpstr>PPI周度拟合</vt:lpstr>
      <vt:lpstr>导入eview数据表</vt:lpstr>
      <vt:lpstr>原始数据</vt:lpstr>
      <vt:lpstr>PPI与水泥价格</vt:lpstr>
      <vt:lpstr>煤价</vt:lpstr>
      <vt:lpstr>PPI近月利用CRBPMI</vt:lpstr>
      <vt:lpstr>PPI近月预测另类</vt:lpstr>
      <vt:lpstr>翘尾</vt:lpstr>
      <vt:lpstr>生意社</vt:lpstr>
      <vt:lpstr>Sheet1</vt:lpstr>
      <vt:lpstr>bpi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666</dc:creator>
  <cp:lastModifiedBy>海昊 张</cp:lastModifiedBy>
  <dcterms:created xsi:type="dcterms:W3CDTF">2021-08-05T12:09:30Z</dcterms:created>
  <dcterms:modified xsi:type="dcterms:W3CDTF">2025-02-17T08:29:54Z</dcterms:modified>
</cp:coreProperties>
</file>